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svy\"/>
    </mc:Choice>
  </mc:AlternateContent>
  <bookViews>
    <workbookView xWindow="120" yWindow="90" windowWidth="23895" windowHeight="14535"/>
  </bookViews>
  <sheets>
    <sheet name="svy210115_pkg_0150c.xlsx" sheetId="1" r:id="rId1"/>
  </sheets>
  <definedNames>
    <definedName name="_xlnm._FilterDatabase" localSheetId="0" hidden="1">svy210115_pkg_0150c.xlsx!$A$1:$N$7163</definedName>
    <definedName name="pkg_0150c">svy210115_pkg_0150c.xlsx!$A$1:$Z$7163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7" i="1"/>
  <c r="K278" i="1"/>
  <c r="K279" i="1"/>
  <c r="K280" i="1"/>
  <c r="K281" i="1"/>
  <c r="K282" i="1"/>
  <c r="K283" i="1"/>
  <c r="K284" i="1"/>
  <c r="K285" i="1"/>
  <c r="K286" i="1"/>
  <c r="K287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8" i="1"/>
  <c r="K389" i="1"/>
  <c r="K390" i="1"/>
  <c r="K391" i="1"/>
  <c r="K392" i="1"/>
  <c r="K393" i="1"/>
  <c r="K394" i="1"/>
  <c r="K395" i="1"/>
  <c r="K396" i="1"/>
  <c r="K397" i="1"/>
  <c r="K398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3" i="1"/>
  <c r="K434" i="1"/>
  <c r="K435" i="1"/>
  <c r="K436" i="1"/>
  <c r="K437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2" i="1"/>
  <c r="K693" i="1"/>
  <c r="K694" i="1"/>
  <c r="K695" i="1"/>
  <c r="K696" i="1"/>
  <c r="K697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2" i="1"/>
  <c r="K873" i="1"/>
  <c r="K874" i="1"/>
  <c r="K875" i="1"/>
  <c r="K876" i="1"/>
  <c r="K877" i="1"/>
  <c r="K878" i="1"/>
  <c r="K879" i="1"/>
  <c r="K880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3" i="1"/>
  <c r="K1074" i="1"/>
  <c r="K1075" i="1"/>
  <c r="K1076" i="1"/>
  <c r="K1078" i="1"/>
  <c r="K1079" i="1"/>
  <c r="K1080" i="1"/>
  <c r="K1081" i="1"/>
  <c r="K1082" i="1"/>
  <c r="K1083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4" i="1"/>
  <c r="K1175" i="1"/>
  <c r="K1176" i="1"/>
  <c r="K1177" i="1"/>
  <c r="K1178" i="1"/>
  <c r="K1179" i="1"/>
  <c r="K1180" i="1"/>
  <c r="K1181" i="1"/>
  <c r="K1182" i="1"/>
  <c r="K1183" i="1"/>
  <c r="K1184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5" i="1"/>
  <c r="K1326" i="1"/>
  <c r="K1327" i="1"/>
  <c r="K1328" i="1"/>
  <c r="K1329" i="1"/>
  <c r="K1330" i="1"/>
  <c r="K1331" i="1"/>
  <c r="K1332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2" i="1"/>
  <c r="K1363" i="1"/>
  <c r="K1364" i="1"/>
  <c r="K1365" i="1"/>
  <c r="K1366" i="1"/>
  <c r="K1367" i="1"/>
  <c r="K1368" i="1"/>
  <c r="K1369" i="1"/>
  <c r="K1370" i="1"/>
  <c r="K1371" i="1"/>
  <c r="K1372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6" i="1"/>
  <c r="K2117" i="1"/>
  <c r="K2118" i="1"/>
  <c r="K2119" i="1"/>
  <c r="K2120" i="1"/>
  <c r="K2121" i="1"/>
  <c r="K2122" i="1"/>
  <c r="K2123" i="1"/>
  <c r="K2124" i="1"/>
  <c r="K2125" i="1"/>
  <c r="K2126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1" i="1"/>
  <c r="K2172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3" i="1"/>
  <c r="K2244" i="1"/>
  <c r="K2245" i="1"/>
  <c r="K2246" i="1"/>
  <c r="K2247" i="1"/>
  <c r="K2248" i="1"/>
  <c r="K2249" i="1"/>
  <c r="K2250" i="1"/>
  <c r="K2251" i="1"/>
  <c r="K2252" i="1"/>
  <c r="K2253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7" i="1"/>
  <c r="K2508" i="1"/>
  <c r="K2509" i="1"/>
  <c r="K2510" i="1"/>
  <c r="K2511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9" i="1"/>
  <c r="K2750" i="1"/>
  <c r="K2751" i="1"/>
  <c r="K2752" i="1"/>
  <c r="K2753" i="1"/>
  <c r="K2754" i="1"/>
  <c r="K2755" i="1"/>
  <c r="K2756" i="1"/>
  <c r="K2757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50" i="1"/>
  <c r="K3051" i="1"/>
  <c r="K3052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8" i="1"/>
  <c r="K3219" i="1"/>
  <c r="K3220" i="1"/>
  <c r="K3221" i="1"/>
  <c r="K3222" i="1"/>
  <c r="K3223" i="1"/>
  <c r="K3224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5" i="1"/>
  <c r="K3396" i="1"/>
  <c r="K3397" i="1"/>
  <c r="K3398" i="1"/>
  <c r="K3399" i="1"/>
  <c r="K3400" i="1"/>
  <c r="K3401" i="1"/>
  <c r="K3402" i="1"/>
  <c r="K3403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9" i="1"/>
  <c r="K3560" i="1"/>
  <c r="K3561" i="1"/>
  <c r="K3562" i="1"/>
  <c r="K3563" i="1"/>
  <c r="K3564" i="1"/>
  <c r="K3565" i="1"/>
  <c r="K3566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2" i="1"/>
  <c r="K3843" i="1"/>
  <c r="K3844" i="1"/>
  <c r="K3845" i="1"/>
  <c r="K3846" i="1"/>
  <c r="K3847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30" i="1"/>
  <c r="K3931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1" i="1"/>
  <c r="K4182" i="1"/>
  <c r="K4183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1" i="1"/>
  <c r="K4242" i="1"/>
  <c r="K4243" i="1"/>
  <c r="K4244" i="1"/>
  <c r="K4245" i="1"/>
  <c r="K4246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9" i="1"/>
  <c r="K4280" i="1"/>
  <c r="K4281" i="1"/>
  <c r="K4282" i="1"/>
  <c r="K4283" i="1"/>
  <c r="K4284" i="1"/>
  <c r="K4285" i="1"/>
  <c r="K4286" i="1"/>
  <c r="K4287" i="1"/>
  <c r="K4288" i="1"/>
  <c r="K4289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5" i="1"/>
  <c r="K4536" i="1"/>
  <c r="K4537" i="1"/>
  <c r="K4538" i="1"/>
  <c r="K4539" i="1"/>
  <c r="K4540" i="1"/>
  <c r="K4541" i="1"/>
  <c r="K4542" i="1"/>
  <c r="K4543" i="1"/>
  <c r="K4544" i="1"/>
  <c r="K4545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9" i="1"/>
  <c r="K4590" i="1"/>
  <c r="K4591" i="1"/>
  <c r="K4592" i="1"/>
  <c r="K4593" i="1"/>
  <c r="K4594" i="1"/>
  <c r="K4595" i="1"/>
  <c r="K4596" i="1"/>
  <c r="K4597" i="1"/>
  <c r="K4598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9" i="1"/>
  <c r="K4630" i="1"/>
  <c r="K4631" i="1"/>
  <c r="K4632" i="1"/>
  <c r="K4633" i="1"/>
  <c r="K4634" i="1"/>
  <c r="K4635" i="1"/>
  <c r="K4636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2" i="1"/>
  <c r="K4713" i="1"/>
  <c r="K4714" i="1"/>
  <c r="K4715" i="1"/>
  <c r="K4716" i="1"/>
  <c r="K4717" i="1"/>
  <c r="K4718" i="1"/>
  <c r="K4719" i="1"/>
  <c r="K4720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8" i="1"/>
  <c r="K4749" i="1"/>
  <c r="K4750" i="1"/>
  <c r="K4751" i="1"/>
  <c r="K4752" i="1"/>
  <c r="K4753" i="1"/>
  <c r="K4754" i="1"/>
  <c r="K4755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8" i="1"/>
  <c r="K4829" i="1"/>
  <c r="K4830" i="1"/>
  <c r="K4831" i="1"/>
  <c r="K4832" i="1"/>
  <c r="K4833" i="1"/>
  <c r="K4834" i="1"/>
  <c r="K4835" i="1"/>
  <c r="K4836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9" i="1"/>
  <c r="K5030" i="1"/>
  <c r="K5031" i="1"/>
  <c r="K5032" i="1"/>
  <c r="K5033" i="1"/>
  <c r="K5034" i="1"/>
  <c r="K5035" i="1"/>
  <c r="K5036" i="1"/>
  <c r="K5037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2" i="1"/>
  <c r="K5143" i="1"/>
  <c r="K5144" i="1"/>
  <c r="K5145" i="1"/>
  <c r="K5146" i="1"/>
  <c r="K5147" i="1"/>
  <c r="K5148" i="1"/>
  <c r="K5149" i="1"/>
  <c r="K5150" i="1"/>
  <c r="K5151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5" i="1"/>
  <c r="K5426" i="1"/>
  <c r="K5427" i="1"/>
  <c r="K5428" i="1"/>
  <c r="K5429" i="1"/>
  <c r="K5430" i="1"/>
  <c r="K5431" i="1"/>
  <c r="K5432" i="1"/>
  <c r="K5433" i="1"/>
  <c r="K5434" i="1"/>
  <c r="K5435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3" i="1"/>
  <c r="K5834" i="1"/>
  <c r="K5835" i="1"/>
  <c r="K5836" i="1"/>
  <c r="K5837" i="1"/>
  <c r="K5838" i="1"/>
  <c r="K5839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9" i="1"/>
  <c r="K5880" i="1"/>
  <c r="K5881" i="1"/>
  <c r="K5882" i="1"/>
  <c r="K5883" i="1"/>
  <c r="K5884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6" i="1"/>
  <c r="K5917" i="1"/>
  <c r="K5918" i="1"/>
  <c r="K5919" i="1"/>
  <c r="K5920" i="1"/>
  <c r="K5921" i="1"/>
  <c r="K5922" i="1"/>
  <c r="K5923" i="1"/>
  <c r="K5924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3" i="1"/>
  <c r="K5954" i="1"/>
  <c r="K5955" i="1"/>
  <c r="K5956" i="1"/>
  <c r="K5957" i="1"/>
  <c r="K5958" i="1"/>
  <c r="K5959" i="1"/>
  <c r="K5960" i="1"/>
  <c r="K5961" i="1"/>
  <c r="K5962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8" i="1"/>
  <c r="K6219" i="1"/>
  <c r="K6220" i="1"/>
  <c r="K6221" i="1"/>
  <c r="K6222" i="1"/>
  <c r="K6223" i="1"/>
  <c r="K6224" i="1"/>
  <c r="K6225" i="1"/>
  <c r="K6226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4" i="1"/>
  <c r="K6315" i="1"/>
  <c r="K6316" i="1"/>
  <c r="K6317" i="1"/>
  <c r="K6318" i="1"/>
  <c r="K6319" i="1"/>
  <c r="K6320" i="1"/>
  <c r="K6321" i="1"/>
  <c r="K6322" i="1"/>
  <c r="K6323" i="1"/>
  <c r="K6324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6" i="1"/>
  <c r="K6507" i="1"/>
  <c r="K6508" i="1"/>
  <c r="K6509" i="1"/>
  <c r="K6510" i="1"/>
  <c r="K6511" i="1"/>
  <c r="K6512" i="1"/>
  <c r="K6513" i="1"/>
  <c r="K6514" i="1"/>
  <c r="K6515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1" i="1"/>
  <c r="K6562" i="1"/>
  <c r="K6563" i="1"/>
  <c r="K6564" i="1"/>
  <c r="K6565" i="1"/>
  <c r="K6566" i="1"/>
  <c r="K6567" i="1"/>
  <c r="K6568" i="1"/>
  <c r="K6569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8" i="1"/>
  <c r="K6739" i="1"/>
  <c r="K6740" i="1"/>
  <c r="K6741" i="1"/>
  <c r="K6742" i="1"/>
  <c r="K6743" i="1"/>
  <c r="K6744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6" i="1"/>
  <c r="K6897" i="1"/>
  <c r="K6898" i="1"/>
  <c r="K6899" i="1"/>
  <c r="K6900" i="1"/>
  <c r="K6901" i="1"/>
  <c r="K6902" i="1"/>
  <c r="K6903" i="1"/>
  <c r="K6904" i="1"/>
  <c r="K6905" i="1"/>
  <c r="K6906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3" i="1"/>
  <c r="K7144" i="1"/>
  <c r="K7145" i="1"/>
  <c r="K7146" i="1"/>
  <c r="K7147" i="1"/>
  <c r="K7148" i="1"/>
  <c r="K7149" i="1"/>
  <c r="K7150" i="1"/>
  <c r="K7151" i="1"/>
  <c r="K7153" i="1"/>
  <c r="K7154" i="1"/>
  <c r="K7155" i="1"/>
  <c r="K7156" i="1"/>
  <c r="K7157" i="1"/>
  <c r="K7158" i="1"/>
  <c r="K7159" i="1"/>
  <c r="K7160" i="1"/>
  <c r="K7161" i="1"/>
  <c r="K7162" i="1"/>
  <c r="K716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7" i="1"/>
  <c r="J278" i="1"/>
  <c r="J279" i="1"/>
  <c r="J280" i="1"/>
  <c r="J281" i="1"/>
  <c r="J282" i="1"/>
  <c r="J283" i="1"/>
  <c r="J284" i="1"/>
  <c r="J285" i="1"/>
  <c r="J286" i="1"/>
  <c r="J287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8" i="1"/>
  <c r="J389" i="1"/>
  <c r="J390" i="1"/>
  <c r="J391" i="1"/>
  <c r="J392" i="1"/>
  <c r="J393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3" i="1"/>
  <c r="J434" i="1"/>
  <c r="J435" i="1"/>
  <c r="J436" i="1"/>
  <c r="J437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2" i="1"/>
  <c r="J693" i="1"/>
  <c r="J694" i="1"/>
  <c r="J695" i="1"/>
  <c r="J696" i="1"/>
  <c r="J697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2" i="1"/>
  <c r="J873" i="1"/>
  <c r="J874" i="1"/>
  <c r="J875" i="1"/>
  <c r="J876" i="1"/>
  <c r="J877" i="1"/>
  <c r="J878" i="1"/>
  <c r="J879" i="1"/>
  <c r="J880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3" i="1"/>
  <c r="J1074" i="1"/>
  <c r="J1075" i="1"/>
  <c r="J1076" i="1"/>
  <c r="J1078" i="1"/>
  <c r="J1079" i="1"/>
  <c r="J1080" i="1"/>
  <c r="J1081" i="1"/>
  <c r="J1082" i="1"/>
  <c r="J1083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5" i="1"/>
  <c r="J1326" i="1"/>
  <c r="J1327" i="1"/>
  <c r="J1328" i="1"/>
  <c r="J1329" i="1"/>
  <c r="J1330" i="1"/>
  <c r="J1331" i="1"/>
  <c r="J1332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2" i="1"/>
  <c r="J1363" i="1"/>
  <c r="J1364" i="1"/>
  <c r="J1365" i="1"/>
  <c r="J1366" i="1"/>
  <c r="J1367" i="1"/>
  <c r="J1368" i="1"/>
  <c r="J1369" i="1"/>
  <c r="J1370" i="1"/>
  <c r="J1371" i="1"/>
  <c r="J1372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6" i="1"/>
  <c r="J2117" i="1"/>
  <c r="J2118" i="1"/>
  <c r="J2119" i="1"/>
  <c r="J2120" i="1"/>
  <c r="J2121" i="1"/>
  <c r="J2122" i="1"/>
  <c r="J2123" i="1"/>
  <c r="J2124" i="1"/>
  <c r="J2125" i="1"/>
  <c r="J2126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1" i="1"/>
  <c r="J2172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3" i="1"/>
  <c r="J2244" i="1"/>
  <c r="J2245" i="1"/>
  <c r="J2246" i="1"/>
  <c r="J2247" i="1"/>
  <c r="J2248" i="1"/>
  <c r="J2249" i="1"/>
  <c r="J2250" i="1"/>
  <c r="J2251" i="1"/>
  <c r="J2252" i="1"/>
  <c r="J2253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7" i="1"/>
  <c r="J2508" i="1"/>
  <c r="J2509" i="1"/>
  <c r="J2510" i="1"/>
  <c r="J2511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9" i="1"/>
  <c r="J2750" i="1"/>
  <c r="J2751" i="1"/>
  <c r="J2752" i="1"/>
  <c r="J2753" i="1"/>
  <c r="J2754" i="1"/>
  <c r="J2755" i="1"/>
  <c r="J2756" i="1"/>
  <c r="J2757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50" i="1"/>
  <c r="J3051" i="1"/>
  <c r="J3052" i="1"/>
  <c r="J3053" i="1"/>
  <c r="J3054" i="1"/>
  <c r="J3055" i="1"/>
  <c r="J3056" i="1"/>
  <c r="J3057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8" i="1"/>
  <c r="J3219" i="1"/>
  <c r="J3220" i="1"/>
  <c r="J3221" i="1"/>
  <c r="J3222" i="1"/>
  <c r="J3223" i="1"/>
  <c r="J3224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5" i="1"/>
  <c r="J3396" i="1"/>
  <c r="J3397" i="1"/>
  <c r="J3398" i="1"/>
  <c r="J3399" i="1"/>
  <c r="J3400" i="1"/>
  <c r="J3401" i="1"/>
  <c r="J3402" i="1"/>
  <c r="J3403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9" i="1"/>
  <c r="J3560" i="1"/>
  <c r="J3561" i="1"/>
  <c r="J3562" i="1"/>
  <c r="J3563" i="1"/>
  <c r="J3564" i="1"/>
  <c r="J3565" i="1"/>
  <c r="J3566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2" i="1"/>
  <c r="J3843" i="1"/>
  <c r="J3844" i="1"/>
  <c r="J3845" i="1"/>
  <c r="J3846" i="1"/>
  <c r="J3847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30" i="1"/>
  <c r="J3931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3" i="1"/>
  <c r="J3994" i="1"/>
  <c r="J3995" i="1"/>
  <c r="J3996" i="1"/>
  <c r="J3997" i="1"/>
  <c r="J3998" i="1"/>
  <c r="J3999" i="1"/>
  <c r="J4000" i="1"/>
  <c r="J4001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1" i="1"/>
  <c r="J4182" i="1"/>
  <c r="J4183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1" i="1"/>
  <c r="J4242" i="1"/>
  <c r="J4243" i="1"/>
  <c r="J4244" i="1"/>
  <c r="J4245" i="1"/>
  <c r="J4246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9" i="1"/>
  <c r="J4280" i="1"/>
  <c r="J4281" i="1"/>
  <c r="J4282" i="1"/>
  <c r="J4283" i="1"/>
  <c r="J4284" i="1"/>
  <c r="J4285" i="1"/>
  <c r="J4286" i="1"/>
  <c r="J4287" i="1"/>
  <c r="J4288" i="1"/>
  <c r="J4289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5" i="1"/>
  <c r="J4536" i="1"/>
  <c r="J4537" i="1"/>
  <c r="J4538" i="1"/>
  <c r="J4539" i="1"/>
  <c r="J4540" i="1"/>
  <c r="J4541" i="1"/>
  <c r="J4542" i="1"/>
  <c r="J4543" i="1"/>
  <c r="J4544" i="1"/>
  <c r="J4545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9" i="1"/>
  <c r="J4590" i="1"/>
  <c r="J4591" i="1"/>
  <c r="J4592" i="1"/>
  <c r="J4593" i="1"/>
  <c r="J4594" i="1"/>
  <c r="J4595" i="1"/>
  <c r="J4596" i="1"/>
  <c r="J4597" i="1"/>
  <c r="J4598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9" i="1"/>
  <c r="J4630" i="1"/>
  <c r="J4631" i="1"/>
  <c r="J4632" i="1"/>
  <c r="J4633" i="1"/>
  <c r="J4634" i="1"/>
  <c r="J4635" i="1"/>
  <c r="J4636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2" i="1"/>
  <c r="J4713" i="1"/>
  <c r="J4714" i="1"/>
  <c r="J4715" i="1"/>
  <c r="J4716" i="1"/>
  <c r="J4717" i="1"/>
  <c r="J4718" i="1"/>
  <c r="J4719" i="1"/>
  <c r="J4720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8" i="1"/>
  <c r="J4749" i="1"/>
  <c r="J4750" i="1"/>
  <c r="J4751" i="1"/>
  <c r="J4752" i="1"/>
  <c r="J4753" i="1"/>
  <c r="J4754" i="1"/>
  <c r="J4755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8" i="1"/>
  <c r="J4829" i="1"/>
  <c r="J4830" i="1"/>
  <c r="J4831" i="1"/>
  <c r="J4832" i="1"/>
  <c r="J4833" i="1"/>
  <c r="J4834" i="1"/>
  <c r="J4835" i="1"/>
  <c r="J4836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9" i="1"/>
  <c r="J5030" i="1"/>
  <c r="J5031" i="1"/>
  <c r="J5032" i="1"/>
  <c r="J5033" i="1"/>
  <c r="J5034" i="1"/>
  <c r="J5035" i="1"/>
  <c r="J5036" i="1"/>
  <c r="J5037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2" i="1"/>
  <c r="J5143" i="1"/>
  <c r="J5144" i="1"/>
  <c r="J5145" i="1"/>
  <c r="J5146" i="1"/>
  <c r="J5147" i="1"/>
  <c r="J5148" i="1"/>
  <c r="J5149" i="1"/>
  <c r="J5150" i="1"/>
  <c r="J5151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5" i="1"/>
  <c r="J5426" i="1"/>
  <c r="J5427" i="1"/>
  <c r="J5428" i="1"/>
  <c r="J5429" i="1"/>
  <c r="J5430" i="1"/>
  <c r="J5431" i="1"/>
  <c r="J5432" i="1"/>
  <c r="J5433" i="1"/>
  <c r="J5434" i="1"/>
  <c r="J5435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3" i="1"/>
  <c r="J5834" i="1"/>
  <c r="J5835" i="1"/>
  <c r="J5836" i="1"/>
  <c r="J5837" i="1"/>
  <c r="J5838" i="1"/>
  <c r="J5839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9" i="1"/>
  <c r="J5880" i="1"/>
  <c r="J5881" i="1"/>
  <c r="J5882" i="1"/>
  <c r="J5883" i="1"/>
  <c r="J5884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6" i="1"/>
  <c r="J5917" i="1"/>
  <c r="J5918" i="1"/>
  <c r="J5919" i="1"/>
  <c r="J5920" i="1"/>
  <c r="J5921" i="1"/>
  <c r="J5922" i="1"/>
  <c r="J5923" i="1"/>
  <c r="J5924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3" i="1"/>
  <c r="J5954" i="1"/>
  <c r="J5955" i="1"/>
  <c r="J5956" i="1"/>
  <c r="J5957" i="1"/>
  <c r="J5958" i="1"/>
  <c r="J5959" i="1"/>
  <c r="J5960" i="1"/>
  <c r="J5961" i="1"/>
  <c r="J5962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8" i="1"/>
  <c r="J6219" i="1"/>
  <c r="J6220" i="1"/>
  <c r="J6221" i="1"/>
  <c r="J6222" i="1"/>
  <c r="J6223" i="1"/>
  <c r="J6224" i="1"/>
  <c r="J6225" i="1"/>
  <c r="J6226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4" i="1"/>
  <c r="J6315" i="1"/>
  <c r="J6316" i="1"/>
  <c r="J6317" i="1"/>
  <c r="J6318" i="1"/>
  <c r="J6319" i="1"/>
  <c r="J6320" i="1"/>
  <c r="J6321" i="1"/>
  <c r="J6322" i="1"/>
  <c r="J6323" i="1"/>
  <c r="J6324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6" i="1"/>
  <c r="J6507" i="1"/>
  <c r="J6508" i="1"/>
  <c r="J6509" i="1"/>
  <c r="J6510" i="1"/>
  <c r="J6511" i="1"/>
  <c r="J6512" i="1"/>
  <c r="J6513" i="1"/>
  <c r="J6514" i="1"/>
  <c r="J6515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1" i="1"/>
  <c r="J6562" i="1"/>
  <c r="J6563" i="1"/>
  <c r="J6564" i="1"/>
  <c r="J6565" i="1"/>
  <c r="J6566" i="1"/>
  <c r="J6567" i="1"/>
  <c r="J6568" i="1"/>
  <c r="J6569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8" i="1"/>
  <c r="J6739" i="1"/>
  <c r="J6740" i="1"/>
  <c r="J6741" i="1"/>
  <c r="J6742" i="1"/>
  <c r="J6743" i="1"/>
  <c r="J6744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6" i="1"/>
  <c r="J6897" i="1"/>
  <c r="J6898" i="1"/>
  <c r="J6899" i="1"/>
  <c r="J6900" i="1"/>
  <c r="J6901" i="1"/>
  <c r="J6902" i="1"/>
  <c r="J6903" i="1"/>
  <c r="J6904" i="1"/>
  <c r="J6905" i="1"/>
  <c r="J6906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3" i="1"/>
  <c r="J7144" i="1"/>
  <c r="J7145" i="1"/>
  <c r="J7146" i="1"/>
  <c r="J7147" i="1"/>
  <c r="J7148" i="1"/>
  <c r="J7149" i="1"/>
  <c r="J7150" i="1"/>
  <c r="J7151" i="1"/>
  <c r="J7153" i="1"/>
  <c r="J7154" i="1"/>
  <c r="J7155" i="1"/>
  <c r="J7156" i="1"/>
  <c r="J7157" i="1"/>
  <c r="J7158" i="1"/>
  <c r="J7159" i="1"/>
  <c r="J7160" i="1"/>
  <c r="J7161" i="1"/>
  <c r="J7162" i="1"/>
  <c r="J7163" i="1"/>
  <c r="G20" i="1"/>
  <c r="G41" i="1"/>
  <c r="G55" i="1"/>
  <c r="G72" i="1"/>
  <c r="G87" i="1"/>
  <c r="G107" i="1"/>
  <c r="G129" i="1"/>
  <c r="G161" i="1"/>
  <c r="G175" i="1"/>
  <c r="G195" i="1"/>
  <c r="G213" i="1"/>
  <c r="G236" i="1"/>
  <c r="G258" i="1"/>
  <c r="G276" i="1"/>
  <c r="G288" i="1"/>
  <c r="G309" i="1"/>
  <c r="G334" i="1"/>
  <c r="G347" i="1"/>
  <c r="G372" i="1"/>
  <c r="G387" i="1"/>
  <c r="G399" i="1"/>
  <c r="G432" i="1"/>
  <c r="G438" i="1"/>
  <c r="G459" i="1"/>
  <c r="G489" i="1"/>
  <c r="G507" i="1"/>
  <c r="G522" i="1"/>
  <c r="G538" i="1"/>
  <c r="G567" i="1"/>
  <c r="G582" i="1"/>
  <c r="G597" i="1"/>
  <c r="G626" i="1"/>
  <c r="G642" i="1"/>
  <c r="G670" i="1"/>
  <c r="G691" i="1"/>
  <c r="G698" i="1"/>
  <c r="G717" i="1"/>
  <c r="G744" i="1"/>
  <c r="G767" i="1"/>
  <c r="G782" i="1"/>
  <c r="G805" i="1"/>
  <c r="G829" i="1"/>
  <c r="G849" i="1"/>
  <c r="G871" i="1"/>
  <c r="G881" i="1"/>
  <c r="G914" i="1"/>
  <c r="G930" i="1"/>
  <c r="G944" i="1"/>
  <c r="G962" i="1"/>
  <c r="G977" i="1"/>
  <c r="G999" i="1"/>
  <c r="G1028" i="1"/>
  <c r="G1052" i="1"/>
  <c r="G1072" i="1"/>
  <c r="G1077" i="1"/>
  <c r="G1084" i="1"/>
  <c r="G1107" i="1"/>
  <c r="G1123" i="1"/>
  <c r="G1158" i="1"/>
  <c r="G1173" i="1"/>
  <c r="G1185" i="1"/>
  <c r="G1209" i="1"/>
  <c r="G1235" i="1"/>
  <c r="G1253" i="1"/>
  <c r="G1266" i="1"/>
  <c r="G1280" i="1"/>
  <c r="G1306" i="1"/>
  <c r="G1324" i="1"/>
  <c r="G1333" i="1"/>
  <c r="G1361" i="1"/>
  <c r="G1373" i="1"/>
  <c r="G1392" i="1"/>
  <c r="G1412" i="1"/>
  <c r="G1431" i="1"/>
  <c r="G1458" i="1"/>
  <c r="G1474" i="1"/>
  <c r="G1503" i="1"/>
  <c r="G1509" i="1"/>
  <c r="G1528" i="1"/>
  <c r="G1561" i="1"/>
  <c r="G1581" i="1"/>
  <c r="G1596" i="1"/>
  <c r="G1616" i="1"/>
  <c r="G1630" i="1"/>
  <c r="G1660" i="1"/>
  <c r="G1678" i="1"/>
  <c r="G1684" i="1"/>
  <c r="G1706" i="1"/>
  <c r="G1734" i="1"/>
  <c r="G1751" i="1"/>
  <c r="G1764" i="1"/>
  <c r="G1785" i="1"/>
  <c r="G1814" i="1"/>
  <c r="G1837" i="1"/>
  <c r="G1850" i="1"/>
  <c r="G1875" i="1"/>
  <c r="G1897" i="1"/>
  <c r="G1913" i="1"/>
  <c r="G1931" i="1"/>
  <c r="G1952" i="1"/>
  <c r="G1980" i="1"/>
  <c r="G1996" i="1"/>
  <c r="G2017" i="1"/>
  <c r="G2038" i="1"/>
  <c r="G2058" i="1"/>
  <c r="G2071" i="1"/>
  <c r="G2090" i="1"/>
  <c r="G2115" i="1"/>
  <c r="G2127" i="1"/>
  <c r="G2151" i="1"/>
  <c r="G2170" i="1"/>
  <c r="G2173" i="1"/>
  <c r="G2202" i="1"/>
  <c r="G2220" i="1"/>
  <c r="G2242" i="1"/>
  <c r="G2254" i="1"/>
  <c r="G2286" i="1"/>
  <c r="G2299" i="1"/>
  <c r="G2321" i="1"/>
  <c r="G2339" i="1"/>
  <c r="G2353" i="1"/>
  <c r="G2385" i="1"/>
  <c r="G2394" i="1"/>
  <c r="G2423" i="1"/>
  <c r="G2442" i="1"/>
  <c r="G2456" i="1"/>
  <c r="G2489" i="1"/>
  <c r="G2506" i="1"/>
  <c r="G2512" i="1"/>
  <c r="G2543" i="1"/>
  <c r="G2567" i="1"/>
  <c r="G2582" i="1"/>
  <c r="G2598" i="1"/>
  <c r="G2617" i="1"/>
  <c r="G2635" i="1"/>
  <c r="G2657" i="1"/>
  <c r="G2683" i="1"/>
  <c r="G2708" i="1"/>
  <c r="G2723" i="1"/>
  <c r="G2748" i="1"/>
  <c r="G2758" i="1"/>
  <c r="G2790" i="1"/>
  <c r="G2804" i="1"/>
  <c r="G2822" i="1"/>
  <c r="G2841" i="1"/>
  <c r="G2869" i="1"/>
  <c r="G2882" i="1"/>
  <c r="G2906" i="1"/>
  <c r="G2928" i="1"/>
  <c r="G2947" i="1"/>
  <c r="G2970" i="1"/>
  <c r="G2989" i="1"/>
  <c r="G3001" i="1"/>
  <c r="G3018" i="1"/>
  <c r="G3049" i="1"/>
  <c r="G3058" i="1"/>
  <c r="G3073" i="1"/>
  <c r="G3092" i="1"/>
  <c r="G3116" i="1"/>
  <c r="G3139" i="1"/>
  <c r="G3153" i="1"/>
  <c r="G3167" i="1"/>
  <c r="G3197" i="1"/>
  <c r="G3213" i="1"/>
  <c r="G3225" i="1"/>
  <c r="G3248" i="1"/>
  <c r="G3280" i="1"/>
  <c r="G3299" i="1"/>
  <c r="G3319" i="1"/>
  <c r="G3330" i="1"/>
  <c r="G3353" i="1"/>
  <c r="G3370" i="1"/>
  <c r="G3394" i="1"/>
  <c r="G3404" i="1"/>
  <c r="G3439" i="1"/>
  <c r="G3451" i="1"/>
  <c r="G3470" i="1"/>
  <c r="G3483" i="1"/>
  <c r="G3503" i="1"/>
  <c r="G3529" i="1"/>
  <c r="G3558" i="1"/>
  <c r="G3567" i="1"/>
  <c r="G3600" i="1"/>
  <c r="G3614" i="1"/>
  <c r="G3638" i="1"/>
  <c r="G3651" i="1"/>
  <c r="G3674" i="1"/>
  <c r="G3688" i="1"/>
  <c r="G3705" i="1"/>
  <c r="G3737" i="1"/>
  <c r="G3754" i="1"/>
  <c r="G3767" i="1"/>
  <c r="G3784" i="1"/>
  <c r="G3814" i="1"/>
  <c r="G3839" i="1"/>
  <c r="G3848" i="1"/>
  <c r="G3865" i="1"/>
  <c r="G3885" i="1"/>
  <c r="G3901" i="1"/>
  <c r="G3929" i="1"/>
  <c r="G3938" i="1"/>
  <c r="G3968" i="1"/>
  <c r="G3992" i="1"/>
  <c r="G4002" i="1"/>
  <c r="G4020" i="1"/>
  <c r="G4042" i="1"/>
  <c r="G4071" i="1"/>
  <c r="G4094" i="1"/>
  <c r="G4105" i="1"/>
  <c r="G4121" i="1"/>
  <c r="G4153" i="1"/>
  <c r="G4164" i="1"/>
  <c r="G4180" i="1"/>
  <c r="G4184" i="1"/>
  <c r="G4218" i="1"/>
  <c r="G4240" i="1"/>
  <c r="G4247" i="1"/>
  <c r="G4278" i="1"/>
  <c r="G4290" i="1"/>
  <c r="G4309" i="1"/>
  <c r="G4322" i="1"/>
  <c r="G4348" i="1"/>
  <c r="G4363" i="1"/>
  <c r="G4386" i="1"/>
  <c r="G4403" i="1"/>
  <c r="G4437" i="1"/>
  <c r="G4451" i="1"/>
  <c r="G4473" i="1"/>
  <c r="G4493" i="1"/>
  <c r="G4506" i="1"/>
  <c r="G4534" i="1"/>
  <c r="G4546" i="1"/>
  <c r="G4572" i="1"/>
  <c r="G4588" i="1"/>
  <c r="G4599" i="1"/>
  <c r="G4628" i="1"/>
  <c r="G4637" i="1"/>
  <c r="G4659" i="1"/>
  <c r="G4691" i="1"/>
  <c r="G4711" i="1"/>
  <c r="G4721" i="1"/>
  <c r="G4747" i="1"/>
  <c r="G4756" i="1"/>
  <c r="G4779" i="1"/>
  <c r="G4809" i="1"/>
  <c r="G4827" i="1"/>
  <c r="G4837" i="1"/>
  <c r="G4861" i="1"/>
  <c r="G4882" i="1"/>
  <c r="G4896" i="1"/>
  <c r="G4917" i="1"/>
  <c r="G4935" i="1"/>
  <c r="G4968" i="1"/>
  <c r="G4975" i="1"/>
  <c r="G5012" i="1"/>
  <c r="G5028" i="1"/>
  <c r="G5038" i="1"/>
  <c r="G5055" i="1"/>
  <c r="G5091" i="1"/>
  <c r="G5102" i="1"/>
  <c r="G5122" i="1"/>
  <c r="G5141" i="1"/>
  <c r="G5152" i="1"/>
  <c r="G5181" i="1"/>
  <c r="G5203" i="1"/>
  <c r="G5211" i="1"/>
  <c r="G5232" i="1"/>
  <c r="G5263" i="1"/>
  <c r="G5287" i="1"/>
  <c r="G5296" i="1"/>
  <c r="G5315" i="1"/>
  <c r="G5337" i="1"/>
  <c r="G5365" i="1"/>
  <c r="G5383" i="1"/>
  <c r="G5396" i="1"/>
  <c r="G5424" i="1"/>
  <c r="G5436" i="1"/>
  <c r="G5455" i="1"/>
  <c r="G5471" i="1"/>
  <c r="G5503" i="1"/>
  <c r="G5516" i="1"/>
  <c r="G5545" i="1"/>
  <c r="G5561" i="1"/>
  <c r="G5574" i="1"/>
  <c r="G5603" i="1"/>
  <c r="G5616" i="1"/>
  <c r="G5632" i="1"/>
  <c r="G5656" i="1"/>
  <c r="G5674" i="1"/>
  <c r="G5678" i="1"/>
  <c r="G5708" i="1"/>
  <c r="G5722" i="1"/>
  <c r="G5743" i="1"/>
  <c r="G5771" i="1"/>
  <c r="G5787" i="1"/>
  <c r="G5810" i="1"/>
  <c r="G5832" i="1"/>
  <c r="G5840" i="1"/>
  <c r="G5861" i="1"/>
  <c r="G5878" i="1"/>
  <c r="G5885" i="1"/>
  <c r="G5915" i="1"/>
  <c r="G5925" i="1"/>
  <c r="G5952" i="1"/>
  <c r="G5963" i="1"/>
  <c r="G5997" i="1"/>
  <c r="G6007" i="1"/>
  <c r="G6036" i="1"/>
  <c r="G6050" i="1"/>
  <c r="G6063" i="1"/>
  <c r="G6091" i="1"/>
  <c r="G6103" i="1"/>
  <c r="G6141" i="1"/>
  <c r="G6154" i="1"/>
  <c r="G6177" i="1"/>
  <c r="G6197" i="1"/>
  <c r="G6217" i="1"/>
  <c r="G6227" i="1"/>
  <c r="G6247" i="1"/>
  <c r="G6271" i="1"/>
  <c r="G6287" i="1"/>
  <c r="G6313" i="1"/>
  <c r="G6325" i="1"/>
  <c r="G6346" i="1"/>
  <c r="G6360" i="1"/>
  <c r="G6375" i="1"/>
  <c r="G6394" i="1"/>
  <c r="G6425" i="1"/>
  <c r="G6443" i="1"/>
  <c r="G6448" i="1"/>
  <c r="G6469" i="1"/>
  <c r="G6505" i="1"/>
  <c r="G6516" i="1"/>
  <c r="G6531" i="1"/>
  <c r="G6560" i="1"/>
  <c r="G6570" i="1"/>
  <c r="G6593" i="1"/>
  <c r="G6612" i="1"/>
  <c r="G6629" i="1"/>
  <c r="G6657" i="1"/>
  <c r="G6677" i="1"/>
  <c r="G6697" i="1"/>
  <c r="G6717" i="1"/>
  <c r="G6737" i="1"/>
  <c r="G6745" i="1"/>
  <c r="G6758" i="1"/>
  <c r="G6773" i="1"/>
  <c r="G6788" i="1"/>
  <c r="G6818" i="1"/>
  <c r="G6830" i="1"/>
  <c r="G6863" i="1"/>
  <c r="G6877" i="1"/>
  <c r="G6895" i="1"/>
  <c r="G6907" i="1"/>
  <c r="G6935" i="1"/>
  <c r="G6952" i="1"/>
  <c r="G6966" i="1"/>
  <c r="G6984" i="1"/>
  <c r="G7004" i="1"/>
  <c r="G7020" i="1"/>
  <c r="G7033" i="1"/>
  <c r="G7051" i="1"/>
  <c r="G7074" i="1"/>
  <c r="G7088" i="1"/>
  <c r="G7116" i="1"/>
  <c r="G7142" i="1"/>
  <c r="G715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</calcChain>
</file>

<file path=xl/sharedStrings.xml><?xml version="1.0" encoding="utf-8"?>
<sst xmlns="http://schemas.openxmlformats.org/spreadsheetml/2006/main" count="121780" uniqueCount="28231">
  <si>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</si>
  <si>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</si>
  <si>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</si>
  <si>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</si>
  <si>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</si>
  <si>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</si>
  <si>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</si>
  <si>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</si>
  <si>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</si>
  <si>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</si>
  <si>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</si>
  <si>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</si>
  <si>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</si>
  <si>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</si>
  <si>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</si>
  <si>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</si>
  <si>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</si>
  <si>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</si>
  <si>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</si>
  <si>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</si>
  <si>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</si>
  <si>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</si>
  <si>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Mo_AAS</t>
  </si>
  <si>
    <t>Hg_AAS</t>
  </si>
  <si>
    <t>As_Col</t>
  </si>
  <si>
    <t>LOI</t>
  </si>
  <si>
    <t>042D  :771001:80:771012:10</t>
  </si>
  <si>
    <t>21:0236:000001</t>
  </si>
  <si>
    <t>21:0115:000011</t>
  </si>
  <si>
    <t>21:0115:000011:0001:0001:02</t>
  </si>
  <si>
    <t>0001:bffc1</t>
  </si>
  <si>
    <t>245</t>
  </si>
  <si>
    <t>38</t>
  </si>
  <si>
    <t>5</t>
  </si>
  <si>
    <t>17</t>
  </si>
  <si>
    <t>44</t>
  </si>
  <si>
    <t>&lt;0.2</t>
  </si>
  <si>
    <t>940</t>
  </si>
  <si>
    <t>2.9</t>
  </si>
  <si>
    <t>6</t>
  </si>
  <si>
    <t>170</t>
  </si>
  <si>
    <t>&lt;1</t>
  </si>
  <si>
    <t>53.4</t>
  </si>
  <si>
    <t>042D  :771002:00:------:--</t>
  </si>
  <si>
    <t>21:0236:000002</t>
  </si>
  <si>
    <t>21:0115:000001</t>
  </si>
  <si>
    <t>21:0115:000001:0001:0001:00</t>
  </si>
  <si>
    <t>0101:s__01</t>
  </si>
  <si>
    <t>60</t>
  </si>
  <si>
    <t>48</t>
  </si>
  <si>
    <t>16</t>
  </si>
  <si>
    <t>55</t>
  </si>
  <si>
    <t>0.45</t>
  </si>
  <si>
    <t>&lt;2</t>
  </si>
  <si>
    <t>120</t>
  </si>
  <si>
    <t>48.6</t>
  </si>
  <si>
    <t>042D  :771003:00:------:--</t>
  </si>
  <si>
    <t>21:0236:000003</t>
  </si>
  <si>
    <t>21:0115:000002</t>
  </si>
  <si>
    <t>21:0115:000002:0001:0001:00</t>
  </si>
  <si>
    <t>0102:s__02</t>
  </si>
  <si>
    <t>76</t>
  </si>
  <si>
    <t>52</t>
  </si>
  <si>
    <t>3</t>
  </si>
  <si>
    <t>15</t>
  </si>
  <si>
    <t>0.7</t>
  </si>
  <si>
    <t>2</t>
  </si>
  <si>
    <t>130</t>
  </si>
  <si>
    <t>45.2</t>
  </si>
  <si>
    <t>042D  :771004:00:------:--</t>
  </si>
  <si>
    <t>21:0236:000004</t>
  </si>
  <si>
    <t>21:0115:000003</t>
  </si>
  <si>
    <t>21:0115:000003:0001:0001:00</t>
  </si>
  <si>
    <t>0103:s__03</t>
  </si>
  <si>
    <t>78</t>
  </si>
  <si>
    <t>28</t>
  </si>
  <si>
    <t>10</t>
  </si>
  <si>
    <t>20</t>
  </si>
  <si>
    <t>7</t>
  </si>
  <si>
    <t>70</t>
  </si>
  <si>
    <t>4</t>
  </si>
  <si>
    <t>110</t>
  </si>
  <si>
    <t>40</t>
  </si>
  <si>
    <t>042D  :771005:00:------:--</t>
  </si>
  <si>
    <t>21:0236:000005</t>
  </si>
  <si>
    <t>21:0115:000004</t>
  </si>
  <si>
    <t>21:0115:000004:0001:0001:00</t>
  </si>
  <si>
    <t>0104:s__04</t>
  </si>
  <si>
    <t>144</t>
  </si>
  <si>
    <t>145</t>
  </si>
  <si>
    <t>0.95</t>
  </si>
  <si>
    <t>180</t>
  </si>
  <si>
    <t>042D  :771006:00:------:--</t>
  </si>
  <si>
    <t>21:0236:000006</t>
  </si>
  <si>
    <t>21:0115:000005</t>
  </si>
  <si>
    <t>21:0115:000005:0001:0001:00</t>
  </si>
  <si>
    <t>0105:s__05</t>
  </si>
  <si>
    <t>11</t>
  </si>
  <si>
    <t>75</t>
  </si>
  <si>
    <t>1.1</t>
  </si>
  <si>
    <t>150</t>
  </si>
  <si>
    <t>56.6</t>
  </si>
  <si>
    <t>042D  :771007:00:------:--</t>
  </si>
  <si>
    <t>21:0236:000007</t>
  </si>
  <si>
    <t>21:0115:000006</t>
  </si>
  <si>
    <t>21:0115:000006:0001:0001:00</t>
  </si>
  <si>
    <t>0106:s__06</t>
  </si>
  <si>
    <t>194</t>
  </si>
  <si>
    <t>56</t>
  </si>
  <si>
    <t>14</t>
  </si>
  <si>
    <t>19</t>
  </si>
  <si>
    <t>1300</t>
  </si>
  <si>
    <t>190</t>
  </si>
  <si>
    <t>50.2</t>
  </si>
  <si>
    <t>042D  :771008:00:------:--</t>
  </si>
  <si>
    <t>21:0236:000008</t>
  </si>
  <si>
    <t>21:0115:000007</t>
  </si>
  <si>
    <t>21:0115:000007:0001:0001:00</t>
  </si>
  <si>
    <t>0107:s__07</t>
  </si>
  <si>
    <t>200</t>
  </si>
  <si>
    <t>68</t>
  </si>
  <si>
    <t>45</t>
  </si>
  <si>
    <t>0.2</t>
  </si>
  <si>
    <t>2200</t>
  </si>
  <si>
    <t>6.45</t>
  </si>
  <si>
    <t>1</t>
  </si>
  <si>
    <t>47.8</t>
  </si>
  <si>
    <t>042D  :771009:00:------:--</t>
  </si>
  <si>
    <t>21:0236:000009</t>
  </si>
  <si>
    <t>21:0115:000008</t>
  </si>
  <si>
    <t>21:0115:000008:0001:0001:00</t>
  </si>
  <si>
    <t>0108:s__08</t>
  </si>
  <si>
    <t>196</t>
  </si>
  <si>
    <t>58</t>
  </si>
  <si>
    <t>22</t>
  </si>
  <si>
    <t>21</t>
  </si>
  <si>
    <t>490</t>
  </si>
  <si>
    <t>1.8</t>
  </si>
  <si>
    <t>57.6</t>
  </si>
  <si>
    <t>042D  :771010:00:------:--</t>
  </si>
  <si>
    <t>21:0236:000010</t>
  </si>
  <si>
    <t>21:0115:000009</t>
  </si>
  <si>
    <t>21:0115:000009:0001:0001:00</t>
  </si>
  <si>
    <t>0109:s__09</t>
  </si>
  <si>
    <t>225</t>
  </si>
  <si>
    <t>34</t>
  </si>
  <si>
    <t>9</t>
  </si>
  <si>
    <t>335</t>
  </si>
  <si>
    <t>1.65</t>
  </si>
  <si>
    <t>53.8</t>
  </si>
  <si>
    <t>042D  :771011:70:771012:10</t>
  </si>
  <si>
    <t>21:0236:000011</t>
  </si>
  <si>
    <t>21:0115:000010</t>
  </si>
  <si>
    <t>21:0115:000010:0001:0001:00</t>
  </si>
  <si>
    <t>0004:bffc1</t>
  </si>
  <si>
    <t>156</t>
  </si>
  <si>
    <t>12</t>
  </si>
  <si>
    <t>0.85</t>
  </si>
  <si>
    <t>61.2</t>
  </si>
  <si>
    <t>042D  :771012:10:------:--</t>
  </si>
  <si>
    <t>21:0236:000012</t>
  </si>
  <si>
    <t>21:0115:000011:0001:0001:01</t>
  </si>
  <si>
    <t>0002:bffc1</t>
  </si>
  <si>
    <t>210</t>
  </si>
  <si>
    <t>3.2</t>
  </si>
  <si>
    <t>53</t>
  </si>
  <si>
    <t>042D  :771013:20:771012:10</t>
  </si>
  <si>
    <t>21:0236:000013</t>
  </si>
  <si>
    <t>21:0115:000011:0002:0001:00</t>
  </si>
  <si>
    <t>0003:bffc1</t>
  </si>
  <si>
    <t>2600</t>
  </si>
  <si>
    <t>3.35</t>
  </si>
  <si>
    <t>53.6</t>
  </si>
  <si>
    <t>042D  :771014:00:------:--</t>
  </si>
  <si>
    <t>21:0236:000014</t>
  </si>
  <si>
    <t>21:0115:000012</t>
  </si>
  <si>
    <t>21:0115:000012:0001:0001:00</t>
  </si>
  <si>
    <t>0110:s__10</t>
  </si>
  <si>
    <t>240</t>
  </si>
  <si>
    <t>570</t>
  </si>
  <si>
    <t>2.25</t>
  </si>
  <si>
    <t>8</t>
  </si>
  <si>
    <t>49.6</t>
  </si>
  <si>
    <t>042D  :771015:00:------:--</t>
  </si>
  <si>
    <t>21:0236:000015</t>
  </si>
  <si>
    <t>21:0115:000013</t>
  </si>
  <si>
    <t>21:0115:000013:0001:0001:00</t>
  </si>
  <si>
    <t>0111:s__11</t>
  </si>
  <si>
    <t>138</t>
  </si>
  <si>
    <t>465</t>
  </si>
  <si>
    <t>2.05</t>
  </si>
  <si>
    <t>35.2</t>
  </si>
  <si>
    <t>042D  :771016:00:------:--</t>
  </si>
  <si>
    <t>21:0236:000016</t>
  </si>
  <si>
    <t>21:0115:000014</t>
  </si>
  <si>
    <t>21:0115:000014:0001:0001:00</t>
  </si>
  <si>
    <t>0112:s__12</t>
  </si>
  <si>
    <t>96</t>
  </si>
  <si>
    <t>18</t>
  </si>
  <si>
    <t>280</t>
  </si>
  <si>
    <t>1.05</t>
  </si>
  <si>
    <t>9.4</t>
  </si>
  <si>
    <t>042D  :771017:00:------:--</t>
  </si>
  <si>
    <t>21:0236:000017</t>
  </si>
  <si>
    <t>21:0115:000015</t>
  </si>
  <si>
    <t>21:0115:000015:0001:0001:00</t>
  </si>
  <si>
    <t>0113:s__13</t>
  </si>
  <si>
    <t>124</t>
  </si>
  <si>
    <t>160</t>
  </si>
  <si>
    <t>57.2</t>
  </si>
  <si>
    <t>042D  :771018:00:------:--</t>
  </si>
  <si>
    <t>21:0236:000018</t>
  </si>
  <si>
    <t>21:0115:000016</t>
  </si>
  <si>
    <t>21:0115:000016:0001:0001:00</t>
  </si>
  <si>
    <t>0114:s__14</t>
  </si>
  <si>
    <t>790</t>
  </si>
  <si>
    <t>1.9</t>
  </si>
  <si>
    <t>42.4</t>
  </si>
  <si>
    <t>042D  :771019:95:------:--</t>
  </si>
  <si>
    <t>21:0236:000019</t>
  </si>
  <si>
    <t>Control Reference</t>
  </si>
  <si>
    <t>Unspecified</t>
  </si>
  <si>
    <t>0901:R__01</t>
  </si>
  <si>
    <t>64</t>
  </si>
  <si>
    <t>62</t>
  </si>
  <si>
    <t>0.6</t>
  </si>
  <si>
    <t>475</t>
  </si>
  <si>
    <t>1.6</t>
  </si>
  <si>
    <t>140</t>
  </si>
  <si>
    <t>19.6</t>
  </si>
  <si>
    <t>042D  :771020:00:------:--</t>
  </si>
  <si>
    <t>21:0236:000020</t>
  </si>
  <si>
    <t>21:0115:000017</t>
  </si>
  <si>
    <t>21:0115:000017:0001:0001:00</t>
  </si>
  <si>
    <t>0115:s__15</t>
  </si>
  <si>
    <t>255</t>
  </si>
  <si>
    <t>66</t>
  </si>
  <si>
    <t>1.15</t>
  </si>
  <si>
    <t>042D  :771021:80:771038:00</t>
  </si>
  <si>
    <t>21:0236:000021</t>
  </si>
  <si>
    <t>21:0115:000033</t>
  </si>
  <si>
    <t>21:0115:000033:0001:0001:02</t>
  </si>
  <si>
    <t>0041:bs__1</t>
  </si>
  <si>
    <t>148</t>
  </si>
  <si>
    <t>26</t>
  </si>
  <si>
    <t>675</t>
  </si>
  <si>
    <t>64.2</t>
  </si>
  <si>
    <t>042D  :771022:70:771023:10</t>
  </si>
  <si>
    <t>21:0236:000022</t>
  </si>
  <si>
    <t>21:0115:000018</t>
  </si>
  <si>
    <t>21:0115:000018:0001:0001:00</t>
  </si>
  <si>
    <t>0053:ffc_1</t>
  </si>
  <si>
    <t>168</t>
  </si>
  <si>
    <t>88</t>
  </si>
  <si>
    <t>605</t>
  </si>
  <si>
    <t>042D  :771023:10:------:--</t>
  </si>
  <si>
    <t>21:0236:000023</t>
  </si>
  <si>
    <t>21:0115:000019</t>
  </si>
  <si>
    <t>21:0115:000019:0001:0001:00</t>
  </si>
  <si>
    <t>0051:ffc_1</t>
  </si>
  <si>
    <t>385</t>
  </si>
  <si>
    <t>600</t>
  </si>
  <si>
    <t>0.3</t>
  </si>
  <si>
    <t>115</t>
  </si>
  <si>
    <t>61.6</t>
  </si>
  <si>
    <t>042D  :771024:20:771023:10</t>
  </si>
  <si>
    <t>21:0236:000024</t>
  </si>
  <si>
    <t>21:0115:000019:0002:0001:00</t>
  </si>
  <si>
    <t>0052:ffc_1</t>
  </si>
  <si>
    <t>460</t>
  </si>
  <si>
    <t>805</t>
  </si>
  <si>
    <t>23</t>
  </si>
  <si>
    <t>58.8</t>
  </si>
  <si>
    <t>042D  :771025:00:------:--</t>
  </si>
  <si>
    <t>21:0236:000025</t>
  </si>
  <si>
    <t>21:0115:000020</t>
  </si>
  <si>
    <t>21:0115:000020:0001:0001:00</t>
  </si>
  <si>
    <t>25</t>
  </si>
  <si>
    <t>43</t>
  </si>
  <si>
    <t>042D  :771026:00:------:--</t>
  </si>
  <si>
    <t>21:0236:000026</t>
  </si>
  <si>
    <t>21:0115:000021</t>
  </si>
  <si>
    <t>21:0115:000021:0001:0001:00</t>
  </si>
  <si>
    <t>30</t>
  </si>
  <si>
    <t>135</t>
  </si>
  <si>
    <t>042D  :771027:00:------:--</t>
  </si>
  <si>
    <t>21:0236:000027</t>
  </si>
  <si>
    <t>21:0115:000022</t>
  </si>
  <si>
    <t>21:0115:000022:0001:0001:00</t>
  </si>
  <si>
    <t>112</t>
  </si>
  <si>
    <t>13</t>
  </si>
  <si>
    <t>155</t>
  </si>
  <si>
    <t>0.8</t>
  </si>
  <si>
    <t>042D  :771028:00:------:--</t>
  </si>
  <si>
    <t>21:0236:000028</t>
  </si>
  <si>
    <t>21:0115:000023</t>
  </si>
  <si>
    <t>21:0115:000023:0001:0001:00</t>
  </si>
  <si>
    <t>84</t>
  </si>
  <si>
    <t>82</t>
  </si>
  <si>
    <t>185</t>
  </si>
  <si>
    <t>90</t>
  </si>
  <si>
    <t>29.6</t>
  </si>
  <si>
    <t>042D  :771029:00:------:--</t>
  </si>
  <si>
    <t>21:0236:000029</t>
  </si>
  <si>
    <t>21:0115:000024</t>
  </si>
  <si>
    <t>21:0115:000024:0001:0001:00</t>
  </si>
  <si>
    <t>152</t>
  </si>
  <si>
    <t>165</t>
  </si>
  <si>
    <t>0.9</t>
  </si>
  <si>
    <t>1.5</t>
  </si>
  <si>
    <t>51.2</t>
  </si>
  <si>
    <t>042D  :771030:00:------:--</t>
  </si>
  <si>
    <t>21:0236:000030</t>
  </si>
  <si>
    <t>21:0115:000025</t>
  </si>
  <si>
    <t>21:0115:000025:0001:0001:00</t>
  </si>
  <si>
    <t>36.8</t>
  </si>
  <si>
    <t>042D  :771031:00:------:--</t>
  </si>
  <si>
    <t>21:0236:000031</t>
  </si>
  <si>
    <t>21:0115:000026</t>
  </si>
  <si>
    <t>21:0115:000026:0001:0001:00</t>
  </si>
  <si>
    <t>118</t>
  </si>
  <si>
    <t>32</t>
  </si>
  <si>
    <t>0.75</t>
  </si>
  <si>
    <t>54.8</t>
  </si>
  <si>
    <t>042D  :771032:00:------:--</t>
  </si>
  <si>
    <t>21:0236:000032</t>
  </si>
  <si>
    <t>21:0115:000027</t>
  </si>
  <si>
    <t>21:0115:000027:0001:0001:00</t>
  </si>
  <si>
    <t>395</t>
  </si>
  <si>
    <t>26.8</t>
  </si>
  <si>
    <t>042D  :771033:00:------:--</t>
  </si>
  <si>
    <t>21:0236:000033</t>
  </si>
  <si>
    <t>21:0115:000028</t>
  </si>
  <si>
    <t>21:0115:000028:0001:0001:00</t>
  </si>
  <si>
    <t>36</t>
  </si>
  <si>
    <t>35</t>
  </si>
  <si>
    <t>80</t>
  </si>
  <si>
    <t>0.65</t>
  </si>
  <si>
    <t>042D  :771034:00:------:--</t>
  </si>
  <si>
    <t>21:0236:000034</t>
  </si>
  <si>
    <t>21:0115:000029</t>
  </si>
  <si>
    <t>21:0115:000029:0001:0001:00</t>
  </si>
  <si>
    <t>106</t>
  </si>
  <si>
    <t>100</t>
  </si>
  <si>
    <t>042D  :771035:00:------:--</t>
  </si>
  <si>
    <t>21:0236:000035</t>
  </si>
  <si>
    <t>21:0115:000030</t>
  </si>
  <si>
    <t>21:0115:000030:0001:0001:00</t>
  </si>
  <si>
    <t>114</t>
  </si>
  <si>
    <t>27</t>
  </si>
  <si>
    <t>34.4</t>
  </si>
  <si>
    <t>042D  :771036:00:------:--</t>
  </si>
  <si>
    <t>21:0236:000036</t>
  </si>
  <si>
    <t>21:0115:000031</t>
  </si>
  <si>
    <t>21:0115:000031:0001:0001:00</t>
  </si>
  <si>
    <t>370</t>
  </si>
  <si>
    <t>37.2</t>
  </si>
  <si>
    <t>042D  :771037:00:------:--</t>
  </si>
  <si>
    <t>21:0236:000037</t>
  </si>
  <si>
    <t>21:0115:000032</t>
  </si>
  <si>
    <t>21:0115:000032:0001:0001:00</t>
  </si>
  <si>
    <t>275</t>
  </si>
  <si>
    <t>47.6</t>
  </si>
  <si>
    <t>042D  :771038:00:------:--</t>
  </si>
  <si>
    <t>21:0236:000038</t>
  </si>
  <si>
    <t>21:0115:000033:0001:0001:01</t>
  </si>
  <si>
    <t>0042:bs__1</t>
  </si>
  <si>
    <t>690</t>
  </si>
  <si>
    <t>3.05</t>
  </si>
  <si>
    <t>62.6</t>
  </si>
  <si>
    <t>042D  :771039:00:------:--</t>
  </si>
  <si>
    <t>21:0236:000039</t>
  </si>
  <si>
    <t>21:0115:000034</t>
  </si>
  <si>
    <t>21:0115:000034:0001:0001:00</t>
  </si>
  <si>
    <t>730</t>
  </si>
  <si>
    <t>2.7</t>
  </si>
  <si>
    <t>27.2</t>
  </si>
  <si>
    <t>042D  :771040:9A:------:--</t>
  </si>
  <si>
    <t>21:0236:000040</t>
  </si>
  <si>
    <t>380</t>
  </si>
  <si>
    <t>4.5</t>
  </si>
  <si>
    <t>24.4</t>
  </si>
  <si>
    <t>042D  :771041:80:771046:10</t>
  </si>
  <si>
    <t>21:0236:000041</t>
  </si>
  <si>
    <t>21:0115:000039</t>
  </si>
  <si>
    <t>21:0115:000039:0001:0001:02</t>
  </si>
  <si>
    <t>042D  :771042:00:------:--</t>
  </si>
  <si>
    <t>21:0236:000042</t>
  </si>
  <si>
    <t>21:0115:000035</t>
  </si>
  <si>
    <t>21:0115:000035:0001:0001:00</t>
  </si>
  <si>
    <t>290</t>
  </si>
  <si>
    <t>29</t>
  </si>
  <si>
    <t>2350</t>
  </si>
  <si>
    <t>4.3</t>
  </si>
  <si>
    <t>33</t>
  </si>
  <si>
    <t>042D  :771043:00:------:--</t>
  </si>
  <si>
    <t>21:0236:000043</t>
  </si>
  <si>
    <t>21:0115:000036</t>
  </si>
  <si>
    <t>21:0115:000036:0001:0001:00</t>
  </si>
  <si>
    <t>1.2</t>
  </si>
  <si>
    <t>61</t>
  </si>
  <si>
    <t>042D  :771044:00:------:--</t>
  </si>
  <si>
    <t>21:0236:000044</t>
  </si>
  <si>
    <t>21:0115:000037</t>
  </si>
  <si>
    <t>21:0115:000037:0001:0001:00</t>
  </si>
  <si>
    <t>164</t>
  </si>
  <si>
    <t>39</t>
  </si>
  <si>
    <t>880</t>
  </si>
  <si>
    <t>1.95</t>
  </si>
  <si>
    <t>45.6</t>
  </si>
  <si>
    <t>042D  :771045:70:771046:10</t>
  </si>
  <si>
    <t>21:0236:000045</t>
  </si>
  <si>
    <t>21:0115:000038</t>
  </si>
  <si>
    <t>21:0115:000038:0001:0001:00</t>
  </si>
  <si>
    <t>042D  :771046:10:------:--</t>
  </si>
  <si>
    <t>21:0236:000046</t>
  </si>
  <si>
    <t>21:0115:000039:0001:0001:01</t>
  </si>
  <si>
    <t>132</t>
  </si>
  <si>
    <t>65</t>
  </si>
  <si>
    <t>51.6</t>
  </si>
  <si>
    <t>042D  :771047:20:771046:10</t>
  </si>
  <si>
    <t>21:0236:000047</t>
  </si>
  <si>
    <t>21:0115:000039:0002:0001:00</t>
  </si>
  <si>
    <t>49</t>
  </si>
  <si>
    <t>042D  :771048:00:------:--</t>
  </si>
  <si>
    <t>21:0236:000048</t>
  </si>
  <si>
    <t>21:0115:000040</t>
  </si>
  <si>
    <t>21:0115:000040:0001:0001:00</t>
  </si>
  <si>
    <t>042D  :771049:00:------:--</t>
  </si>
  <si>
    <t>21:0236:000049</t>
  </si>
  <si>
    <t>21:0115:000041</t>
  </si>
  <si>
    <t>21:0115:000041:0001:0001:00</t>
  </si>
  <si>
    <t>49.2</t>
  </si>
  <si>
    <t>042D  :771050:00:------:--</t>
  </si>
  <si>
    <t>21:0236:000050</t>
  </si>
  <si>
    <t>21:0115:000042</t>
  </si>
  <si>
    <t>21:0115:000042:0001:0001:00</t>
  </si>
  <si>
    <t>0.5</t>
  </si>
  <si>
    <t>34.8</t>
  </si>
  <si>
    <t>042D  :771051:00:------:--</t>
  </si>
  <si>
    <t>21:0236:000051</t>
  </si>
  <si>
    <t>21:0115:000043</t>
  </si>
  <si>
    <t>21:0115:000043:0001:0001:00</t>
  </si>
  <si>
    <t>54.2</t>
  </si>
  <si>
    <t>042D  :771052:00:------:--</t>
  </si>
  <si>
    <t>21:0236:000052</t>
  </si>
  <si>
    <t>21:0115:000044</t>
  </si>
  <si>
    <t>21:0115:000044:0001:0001:00</t>
  </si>
  <si>
    <t>042D  :771053:00:------:--</t>
  </si>
  <si>
    <t>21:0236:000053</t>
  </si>
  <si>
    <t>21:0115:000045</t>
  </si>
  <si>
    <t>21:0115:000045:0001:0001:00</t>
  </si>
  <si>
    <t>0.55</t>
  </si>
  <si>
    <t>042D  :771054:9B:------:--</t>
  </si>
  <si>
    <t>21:0236:000054</t>
  </si>
  <si>
    <t>94</t>
  </si>
  <si>
    <t>1000</t>
  </si>
  <si>
    <t>1.55</t>
  </si>
  <si>
    <t>21.2</t>
  </si>
  <si>
    <t>042D  :771055:00:------:--</t>
  </si>
  <si>
    <t>21:0236:000055</t>
  </si>
  <si>
    <t>21:0115:000046</t>
  </si>
  <si>
    <t>21:0115:000046:0001:0001:00</t>
  </si>
  <si>
    <t>250</t>
  </si>
  <si>
    <t>1200</t>
  </si>
  <si>
    <t>220</t>
  </si>
  <si>
    <t>042D  :771056:00:------:--</t>
  </si>
  <si>
    <t>21:0236:000056</t>
  </si>
  <si>
    <t>21:0115:000047</t>
  </si>
  <si>
    <t>21:0115:000047:0001:0001:00</t>
  </si>
  <si>
    <t>205</t>
  </si>
  <si>
    <t>375</t>
  </si>
  <si>
    <t>43.4</t>
  </si>
  <si>
    <t>042D  :771057:00:------:--</t>
  </si>
  <si>
    <t>21:0236:000057</t>
  </si>
  <si>
    <t>21:0115:000048</t>
  </si>
  <si>
    <t>21:0115:000048:0001:0001:00</t>
  </si>
  <si>
    <t>1350</t>
  </si>
  <si>
    <t>3.3</t>
  </si>
  <si>
    <t>042D  :771058:00:------:--</t>
  </si>
  <si>
    <t>21:0236:000058</t>
  </si>
  <si>
    <t>21:0115:000049</t>
  </si>
  <si>
    <t>21:0115:000049:0001:0001:00</t>
  </si>
  <si>
    <t>38.2</t>
  </si>
  <si>
    <t>042D  :771059:00:------:--</t>
  </si>
  <si>
    <t>21:0236:000059</t>
  </si>
  <si>
    <t>21:0115:000050</t>
  </si>
  <si>
    <t>21:0115:000050:0001:0001:00</t>
  </si>
  <si>
    <t>134</t>
  </si>
  <si>
    <t>54</t>
  </si>
  <si>
    <t>65.4</t>
  </si>
  <si>
    <t>042D  :771060:00:------:--</t>
  </si>
  <si>
    <t>21:0236:000060</t>
  </si>
  <si>
    <t>21:0115:000051</t>
  </si>
  <si>
    <t>21:0115:000051:0001:0001:00</t>
  </si>
  <si>
    <t>920</t>
  </si>
  <si>
    <t>2.6</t>
  </si>
  <si>
    <t>230</t>
  </si>
  <si>
    <t>54.4</t>
  </si>
  <si>
    <t>042D  :771061:80:771064:20</t>
  </si>
  <si>
    <t>21:0236:000061</t>
  </si>
  <si>
    <t>21:0115:000053</t>
  </si>
  <si>
    <t>21:0115:000053:0002:0001:02</t>
  </si>
  <si>
    <t>350</t>
  </si>
  <si>
    <t>2.95</t>
  </si>
  <si>
    <t>042D  :771062:70:771063:10</t>
  </si>
  <si>
    <t>21:0236:000062</t>
  </si>
  <si>
    <t>21:0115:000052</t>
  </si>
  <si>
    <t>21:0115:000052:0001:0001:00</t>
  </si>
  <si>
    <t>178</t>
  </si>
  <si>
    <t>95</t>
  </si>
  <si>
    <t>51.4</t>
  </si>
  <si>
    <t>042D  :771063:10:------:--</t>
  </si>
  <si>
    <t>21:0236:000063</t>
  </si>
  <si>
    <t>21:0115:000053:0001:0001:00</t>
  </si>
  <si>
    <t>215</t>
  </si>
  <si>
    <t>46</t>
  </si>
  <si>
    <t>1.35</t>
  </si>
  <si>
    <t>042D  :771064:20:771063:10</t>
  </si>
  <si>
    <t>21:0236:000064</t>
  </si>
  <si>
    <t>21:0115:000053:0002:0001:01</t>
  </si>
  <si>
    <t>340</t>
  </si>
  <si>
    <t>2.8</t>
  </si>
  <si>
    <t>61.4</t>
  </si>
  <si>
    <t>042D  :771065:00:------:--</t>
  </si>
  <si>
    <t>21:0236:000065</t>
  </si>
  <si>
    <t>21:0115:000054</t>
  </si>
  <si>
    <t>21:0115:000054:0001:0001:00</t>
  </si>
  <si>
    <t>174</t>
  </si>
  <si>
    <t>2.1</t>
  </si>
  <si>
    <t>49.4</t>
  </si>
  <si>
    <t>042D  :771066:00:------:--</t>
  </si>
  <si>
    <t>21:0236:000066</t>
  </si>
  <si>
    <t>21:0115:000055</t>
  </si>
  <si>
    <t>21:0115:000055:0001:0001:00</t>
  </si>
  <si>
    <t>360</t>
  </si>
  <si>
    <t>52.6</t>
  </si>
  <si>
    <t>042D  :771067:00:------:--</t>
  </si>
  <si>
    <t>21:0236:000067</t>
  </si>
  <si>
    <t>21:0115:000056</t>
  </si>
  <si>
    <t>21:0115:000056:0001:0001:00</t>
  </si>
  <si>
    <t>172</t>
  </si>
  <si>
    <t>042D  :771068:00:------:--</t>
  </si>
  <si>
    <t>21:0236:000068</t>
  </si>
  <si>
    <t>21:0115:000057</t>
  </si>
  <si>
    <t>21:0115:000057:0001:0001:00</t>
  </si>
  <si>
    <t>42</t>
  </si>
  <si>
    <t>840</t>
  </si>
  <si>
    <t>3.25</t>
  </si>
  <si>
    <t>25.6</t>
  </si>
  <si>
    <t>042D  :771069:00:------:--</t>
  </si>
  <si>
    <t>21:0236:000069</t>
  </si>
  <si>
    <t>21:0115:000058</t>
  </si>
  <si>
    <t>21:0115:000058:0001:0001:00</t>
  </si>
  <si>
    <t>14.4</t>
  </si>
  <si>
    <t>042D  :771070:00:------:--</t>
  </si>
  <si>
    <t>21:0236:000070</t>
  </si>
  <si>
    <t>21:0115:000059</t>
  </si>
  <si>
    <t>21:0115:000059:0001:0001:00</t>
  </si>
  <si>
    <t>175</t>
  </si>
  <si>
    <t>042D  :771071:9C:------:--</t>
  </si>
  <si>
    <t>21:0236:000071</t>
  </si>
  <si>
    <t>122</t>
  </si>
  <si>
    <t>1800</t>
  </si>
  <si>
    <t>2.45</t>
  </si>
  <si>
    <t>20.2</t>
  </si>
  <si>
    <t>042D  :771072:00:------:--</t>
  </si>
  <si>
    <t>21:0236:000072</t>
  </si>
  <si>
    <t>21:0115:000060</t>
  </si>
  <si>
    <t>21:0115:000060:0001:0001:00</t>
  </si>
  <si>
    <t>51</t>
  </si>
  <si>
    <t>935</t>
  </si>
  <si>
    <t>57.8</t>
  </si>
  <si>
    <t>042D  :771073:00:------:--</t>
  </si>
  <si>
    <t>21:0236:000073</t>
  </si>
  <si>
    <t>21:0115:000061</t>
  </si>
  <si>
    <t>21:0115:000061:0001:0001:00</t>
  </si>
  <si>
    <t>184</t>
  </si>
  <si>
    <t>62.8</t>
  </si>
  <si>
    <t>042D  :771074:00:------:--</t>
  </si>
  <si>
    <t>21:0236:000074</t>
  </si>
  <si>
    <t>21:0115:000062</t>
  </si>
  <si>
    <t>21:0115:000062:0001:0001:00</t>
  </si>
  <si>
    <t>235</t>
  </si>
  <si>
    <t>042D  :771075:00:------:--</t>
  </si>
  <si>
    <t>21:0236:000075</t>
  </si>
  <si>
    <t>21:0115:000063</t>
  </si>
  <si>
    <t>21:0115:000063:0001:0001:00</t>
  </si>
  <si>
    <t>146</t>
  </si>
  <si>
    <t>800</t>
  </si>
  <si>
    <t>1.75</t>
  </si>
  <si>
    <t>39.4</t>
  </si>
  <si>
    <t>042D  :771076:00:------:--</t>
  </si>
  <si>
    <t>21:0236:000076</t>
  </si>
  <si>
    <t>21:0115:000064</t>
  </si>
  <si>
    <t>21:0115:000064:0001:0001:00</t>
  </si>
  <si>
    <t>24</t>
  </si>
  <si>
    <t>2.3</t>
  </si>
  <si>
    <t>25.4</t>
  </si>
  <si>
    <t>042D  :771077:00:------:--</t>
  </si>
  <si>
    <t>21:0236:000077</t>
  </si>
  <si>
    <t>21:0115:000065</t>
  </si>
  <si>
    <t>21:0115:000065:0001:0001:00</t>
  </si>
  <si>
    <t>162</t>
  </si>
  <si>
    <t>50.6</t>
  </si>
  <si>
    <t>042D  :771078:00:------:--</t>
  </si>
  <si>
    <t>21:0236:000078</t>
  </si>
  <si>
    <t>21:0115:000066</t>
  </si>
  <si>
    <t>21:0115:000066:0001:0001:00</t>
  </si>
  <si>
    <t>158</t>
  </si>
  <si>
    <t>47.2</t>
  </si>
  <si>
    <t>042D  :771079:00:------:--</t>
  </si>
  <si>
    <t>21:0236:000079</t>
  </si>
  <si>
    <t>21:0115:000067</t>
  </si>
  <si>
    <t>21:0115:000067:0001:0001:00</t>
  </si>
  <si>
    <t>116</t>
  </si>
  <si>
    <t>44.8</t>
  </si>
  <si>
    <t>042D  :771080:00:------:--</t>
  </si>
  <si>
    <t>21:0236:000080</t>
  </si>
  <si>
    <t>21:0115:000068</t>
  </si>
  <si>
    <t>21:0115:000068:0001:0001:00</t>
  </si>
  <si>
    <t>56.8</t>
  </si>
  <si>
    <t>042D  :771081:80:771083:10</t>
  </si>
  <si>
    <t>21:0236:000081</t>
  </si>
  <si>
    <t>21:0115:000070</t>
  </si>
  <si>
    <t>21:0115:000070:0001:0001:02</t>
  </si>
  <si>
    <t>47.4</t>
  </si>
  <si>
    <t>042D  :771082:70:771083:10</t>
  </si>
  <si>
    <t>21:0236:000082</t>
  </si>
  <si>
    <t>21:0115:000069</t>
  </si>
  <si>
    <t>21:0115:000069:0001:0001:00</t>
  </si>
  <si>
    <t>188</t>
  </si>
  <si>
    <t>042D  :771083:10:------:--</t>
  </si>
  <si>
    <t>21:0236:000083</t>
  </si>
  <si>
    <t>21:0115:000070:0001:0001:01</t>
  </si>
  <si>
    <t>85</t>
  </si>
  <si>
    <t>042D  :771084:20:771083:10</t>
  </si>
  <si>
    <t>21:0236:000084</t>
  </si>
  <si>
    <t>21:0115:000070:0002:0001:00</t>
  </si>
  <si>
    <t>260</t>
  </si>
  <si>
    <t>042D  :771085:00:------:--</t>
  </si>
  <si>
    <t>21:0236:000085</t>
  </si>
  <si>
    <t>21:0115:000071</t>
  </si>
  <si>
    <t>21:0115:000071:0001:0001:00</t>
  </si>
  <si>
    <t>042D  :771086:95:------:--</t>
  </si>
  <si>
    <t>21:0236:000086</t>
  </si>
  <si>
    <t>042D  :771087:00:------:--</t>
  </si>
  <si>
    <t>21:0236:000087</t>
  </si>
  <si>
    <t>21:0115:000072</t>
  </si>
  <si>
    <t>21:0115:000072:0001:0001:00</t>
  </si>
  <si>
    <t>70.4</t>
  </si>
  <si>
    <t>042D  :771088:00:------:--</t>
  </si>
  <si>
    <t>21:0236:000088</t>
  </si>
  <si>
    <t>21:0115:000073</t>
  </si>
  <si>
    <t>21:0115:000073:0001:0001:00</t>
  </si>
  <si>
    <t>270</t>
  </si>
  <si>
    <t>042D  :771089:00:------:--</t>
  </si>
  <si>
    <t>21:0236:000089</t>
  </si>
  <si>
    <t>21:0115:000074</t>
  </si>
  <si>
    <t>21:0115:000074:0001:0001:00</t>
  </si>
  <si>
    <t>1500</t>
  </si>
  <si>
    <t>6.75</t>
  </si>
  <si>
    <t>042D  :771090:00:------:--</t>
  </si>
  <si>
    <t>21:0236:000090</t>
  </si>
  <si>
    <t>21:0115:000075</t>
  </si>
  <si>
    <t>21:0115:000075:0001:0001:00</t>
  </si>
  <si>
    <t>126</t>
  </si>
  <si>
    <t>265</t>
  </si>
  <si>
    <t>31</t>
  </si>
  <si>
    <t>042D  :771091:00:------:--</t>
  </si>
  <si>
    <t>21:0236:000091</t>
  </si>
  <si>
    <t>21:0115:000076</t>
  </si>
  <si>
    <t>21:0115:000076:0001:0001:00</t>
  </si>
  <si>
    <t>285</t>
  </si>
  <si>
    <t>48.8</t>
  </si>
  <si>
    <t>042D  :771092:00:------:--</t>
  </si>
  <si>
    <t>21:0236:000092</t>
  </si>
  <si>
    <t>21:0115:000077</t>
  </si>
  <si>
    <t>21:0115:000077:0001:0001:00</t>
  </si>
  <si>
    <t>136</t>
  </si>
  <si>
    <t>55.8</t>
  </si>
  <si>
    <t>042D  :771093:00:------:--</t>
  </si>
  <si>
    <t>21:0236:000093</t>
  </si>
  <si>
    <t>21:0115:000078</t>
  </si>
  <si>
    <t>21:0115:000078:0001:0001:00</t>
  </si>
  <si>
    <t>1.4</t>
  </si>
  <si>
    <t>16.8</t>
  </si>
  <si>
    <t>042D  :771094:00:------:--</t>
  </si>
  <si>
    <t>21:0236:000094</t>
  </si>
  <si>
    <t>21:0115:000079</t>
  </si>
  <si>
    <t>21:0115:000079:0001:0001:00</t>
  </si>
  <si>
    <t>63</t>
  </si>
  <si>
    <t>042D  :771095:00:------:--</t>
  </si>
  <si>
    <t>21:0236:000095</t>
  </si>
  <si>
    <t>21:0115:000080</t>
  </si>
  <si>
    <t>21:0115:000080:0001:0001:00</t>
  </si>
  <si>
    <t>69</t>
  </si>
  <si>
    <t>39.8</t>
  </si>
  <si>
    <t>042D  :771096:00:------:--</t>
  </si>
  <si>
    <t>21:0236:000096</t>
  </si>
  <si>
    <t>21:0115:000081</t>
  </si>
  <si>
    <t>21:0115:000081:0001:0001:00</t>
  </si>
  <si>
    <t>142</t>
  </si>
  <si>
    <t>485</t>
  </si>
  <si>
    <t>042D  :771097:00:------:--</t>
  </si>
  <si>
    <t>21:0236:000097</t>
  </si>
  <si>
    <t>21:0115:000082</t>
  </si>
  <si>
    <t>21:0115:000082:0001:0001:00</t>
  </si>
  <si>
    <t>37</t>
  </si>
  <si>
    <t>2250</t>
  </si>
  <si>
    <t>4.8</t>
  </si>
  <si>
    <t>41</t>
  </si>
  <si>
    <t>042D  :771098:00:------:--</t>
  </si>
  <si>
    <t>21:0236:000098</t>
  </si>
  <si>
    <t>21:0115:000083</t>
  </si>
  <si>
    <t>21:0115:000083:0001:0001:00</t>
  </si>
  <si>
    <t>56.2</t>
  </si>
  <si>
    <t>042D  :771099:00:------:--</t>
  </si>
  <si>
    <t>21:0236:000099</t>
  </si>
  <si>
    <t>21:0115:000084</t>
  </si>
  <si>
    <t>21:0115:000084:0001:0001:00</t>
  </si>
  <si>
    <t>1.25</t>
  </si>
  <si>
    <t>042D  :771100:00:------:--</t>
  </si>
  <si>
    <t>21:0236:000100</t>
  </si>
  <si>
    <t>21:0115:000085</t>
  </si>
  <si>
    <t>21:0115:000085:0001:0001:00</t>
  </si>
  <si>
    <t>042D  :771101:80:771103:10</t>
  </si>
  <si>
    <t>21:0236:000101</t>
  </si>
  <si>
    <t>21:0115:000087</t>
  </si>
  <si>
    <t>21:0115:000087:0001:0001:02</t>
  </si>
  <si>
    <t>1.45</t>
  </si>
  <si>
    <t>042D  :771102:70:771103:10</t>
  </si>
  <si>
    <t>21:0236:000102</t>
  </si>
  <si>
    <t>21:0115:000086</t>
  </si>
  <si>
    <t>21:0115:000086:0001:0001:00</t>
  </si>
  <si>
    <t>042D  :771103:10:------:--</t>
  </si>
  <si>
    <t>21:0236:000103</t>
  </si>
  <si>
    <t>21:0115:000087:0001:0001:01</t>
  </si>
  <si>
    <t>17.8</t>
  </si>
  <si>
    <t>042D  :771104:20:771103:10</t>
  </si>
  <si>
    <t>21:0236:000104</t>
  </si>
  <si>
    <t>21:0115:000087:0002:0001:00</t>
  </si>
  <si>
    <t>16.6</t>
  </si>
  <si>
    <t>042D  :771105:00:------:--</t>
  </si>
  <si>
    <t>21:0236:000105</t>
  </si>
  <si>
    <t>21:0115:000088</t>
  </si>
  <si>
    <t>21:0115:000088:0001:0001:00</t>
  </si>
  <si>
    <t>41.8</t>
  </si>
  <si>
    <t>042D  :771106:9A:------:--</t>
  </si>
  <si>
    <t>21:0236:000106</t>
  </si>
  <si>
    <t>25.8</t>
  </si>
  <si>
    <t>042D  :771107:00:------:--</t>
  </si>
  <si>
    <t>21:0236:000107</t>
  </si>
  <si>
    <t>21:0115:000089</t>
  </si>
  <si>
    <t>21:0115:000089:0001:0001:00</t>
  </si>
  <si>
    <t>042D  :771108:00:------:--</t>
  </si>
  <si>
    <t>21:0236:000108</t>
  </si>
  <si>
    <t>21:0115:000090</t>
  </si>
  <si>
    <t>21:0115:000090:0001:0001:00</t>
  </si>
  <si>
    <t>108</t>
  </si>
  <si>
    <t>missing</t>
  </si>
  <si>
    <t>47</t>
  </si>
  <si>
    <t>042D  :771109:00:------:--</t>
  </si>
  <si>
    <t>21:0236:000109</t>
  </si>
  <si>
    <t>21:0115:000091</t>
  </si>
  <si>
    <t>21:0115:000091:0001:0001:00</t>
  </si>
  <si>
    <t>195</t>
  </si>
  <si>
    <t>042D  :771110:00:------:--</t>
  </si>
  <si>
    <t>21:0236:000110</t>
  </si>
  <si>
    <t>21:0115:000092</t>
  </si>
  <si>
    <t>21:0115:000092:0001:0001:00</t>
  </si>
  <si>
    <t>98</t>
  </si>
  <si>
    <t>042D  :771111:00:------:--</t>
  </si>
  <si>
    <t>21:0236:000111</t>
  </si>
  <si>
    <t>21:0115:000093</t>
  </si>
  <si>
    <t>21:0115:000093:0001:0001:00</t>
  </si>
  <si>
    <t>50.4</t>
  </si>
  <si>
    <t>042D  :771112:00:------:--</t>
  </si>
  <si>
    <t>21:0236:000112</t>
  </si>
  <si>
    <t>21:0115:000094</t>
  </si>
  <si>
    <t>21:0115:000094:0001:0001:00</t>
  </si>
  <si>
    <t>425</t>
  </si>
  <si>
    <t>55.2</t>
  </si>
  <si>
    <t>042D  :771113:00:------:--</t>
  </si>
  <si>
    <t>21:0236:000113</t>
  </si>
  <si>
    <t>21:0115:000095</t>
  </si>
  <si>
    <t>21:0115:000095:0001:0001:00</t>
  </si>
  <si>
    <t>40.8</t>
  </si>
  <si>
    <t>042D  :771114:00:------:--</t>
  </si>
  <si>
    <t>21:0236:000114</t>
  </si>
  <si>
    <t>21:0115:000096</t>
  </si>
  <si>
    <t>21:0115:000096:0001:0001:00</t>
  </si>
  <si>
    <t>47000</t>
  </si>
  <si>
    <t>7.7</t>
  </si>
  <si>
    <t>042D  :771115:00:------:--</t>
  </si>
  <si>
    <t>21:0236:000115</t>
  </si>
  <si>
    <t>21:0115:000097</t>
  </si>
  <si>
    <t>21:0115:000097:0001:0001:00</t>
  </si>
  <si>
    <t>74</t>
  </si>
  <si>
    <t>450</t>
  </si>
  <si>
    <t>042D  :771116:00:------:--</t>
  </si>
  <si>
    <t>21:0236:000116</t>
  </si>
  <si>
    <t>21:0115:000098</t>
  </si>
  <si>
    <t>21:0115:000098:0001:0001:00</t>
  </si>
  <si>
    <t>525</t>
  </si>
  <si>
    <t>32.8</t>
  </si>
  <si>
    <t>042D  :771117:00:------:--</t>
  </si>
  <si>
    <t>21:0236:000117</t>
  </si>
  <si>
    <t>21:0115:000099</t>
  </si>
  <si>
    <t>21:0115:000099:0001:0001:00</t>
  </si>
  <si>
    <t>58.6</t>
  </si>
  <si>
    <t>042D  :771118:00:------:--</t>
  </si>
  <si>
    <t>21:0236:000118</t>
  </si>
  <si>
    <t>21:0115:000100</t>
  </si>
  <si>
    <t>21:0115:000100:0001:0001:00</t>
  </si>
  <si>
    <t>59.4</t>
  </si>
  <si>
    <t>042D  :771119:00:------:--</t>
  </si>
  <si>
    <t>21:0236:000119</t>
  </si>
  <si>
    <t>21:0115:000101</t>
  </si>
  <si>
    <t>21:0115:000101:0001:0001:00</t>
  </si>
  <si>
    <t>44.6</t>
  </si>
  <si>
    <t>042D  :771120:00:------:--</t>
  </si>
  <si>
    <t>21:0236:000120</t>
  </si>
  <si>
    <t>21:0115:000102</t>
  </si>
  <si>
    <t>21:0115:000102:0001:0001:00</t>
  </si>
  <si>
    <t>445</t>
  </si>
  <si>
    <t>28.2</t>
  </si>
  <si>
    <t>042D  :771121:80:771124:10</t>
  </si>
  <si>
    <t>21:0236:000121</t>
  </si>
  <si>
    <t>21:0115:000105</t>
  </si>
  <si>
    <t>21:0115:000105:0001:0001:02</t>
  </si>
  <si>
    <t>750</t>
  </si>
  <si>
    <t>51.8</t>
  </si>
  <si>
    <t>042D  :771122:00:------:--</t>
  </si>
  <si>
    <t>21:0236:000122</t>
  </si>
  <si>
    <t>21:0115:000103</t>
  </si>
  <si>
    <t>21:0115:000103:0001:0001:00</t>
  </si>
  <si>
    <t>042D  :771123:70:771124:10</t>
  </si>
  <si>
    <t>21:0236:000123</t>
  </si>
  <si>
    <t>21:0115:000104</t>
  </si>
  <si>
    <t>21:0115:000104:0001:0001:00</t>
  </si>
  <si>
    <t>166</t>
  </si>
  <si>
    <t>590</t>
  </si>
  <si>
    <t>40.2</t>
  </si>
  <si>
    <t>042D  :771124:10:------:--</t>
  </si>
  <si>
    <t>21:0236:000124</t>
  </si>
  <si>
    <t>21:0115:000105:0001:0001:01</t>
  </si>
  <si>
    <t>198</t>
  </si>
  <si>
    <t>740</t>
  </si>
  <si>
    <t>52.2</t>
  </si>
  <si>
    <t>042D  :771125:20:771124:10</t>
  </si>
  <si>
    <t>21:0236:000125</t>
  </si>
  <si>
    <t>21:0115:000105:0002:0001:00</t>
  </si>
  <si>
    <t>2.15</t>
  </si>
  <si>
    <t>042D  :771126:00:------:--</t>
  </si>
  <si>
    <t>21:0236:000126</t>
  </si>
  <si>
    <t>21:0115:000106</t>
  </si>
  <si>
    <t>21:0115:000106:0001:0001:00</t>
  </si>
  <si>
    <t>330</t>
  </si>
  <si>
    <t>14.8</t>
  </si>
  <si>
    <t>042D  :771127:00:------:--</t>
  </si>
  <si>
    <t>21:0236:000127</t>
  </si>
  <si>
    <t>21:0115:000107</t>
  </si>
  <si>
    <t>21:0115:000107:0001:0001:00</t>
  </si>
  <si>
    <t>630</t>
  </si>
  <si>
    <t>13.6</t>
  </si>
  <si>
    <t>042D  :771128:95:------:--</t>
  </si>
  <si>
    <t>21:0236:000128</t>
  </si>
  <si>
    <t>470</t>
  </si>
  <si>
    <t>19.4</t>
  </si>
  <si>
    <t>042D  :771129:00:------:--</t>
  </si>
  <si>
    <t>21:0236:000129</t>
  </si>
  <si>
    <t>21:0115:000108</t>
  </si>
  <si>
    <t>21:0115:000108:0001:0001:00</t>
  </si>
  <si>
    <t>530</t>
  </si>
  <si>
    <t>2.5</t>
  </si>
  <si>
    <t>042D  :771130:00:------:--</t>
  </si>
  <si>
    <t>21:0236:000130</t>
  </si>
  <si>
    <t>21:0115:000109</t>
  </si>
  <si>
    <t>21:0115:000109:0001:0001:00</t>
  </si>
  <si>
    <t>042D  :771131:00:------:--</t>
  </si>
  <si>
    <t>21:0236:000131</t>
  </si>
  <si>
    <t>21:0115:000110</t>
  </si>
  <si>
    <t>21:0115:000110:0001:0001:00</t>
  </si>
  <si>
    <t>042D  :771132:00:------:--</t>
  </si>
  <si>
    <t>21:0236:000132</t>
  </si>
  <si>
    <t>21:0115:000111</t>
  </si>
  <si>
    <t>21:0115:000111:0001:0001:00</t>
  </si>
  <si>
    <t>128</t>
  </si>
  <si>
    <t>435</t>
  </si>
  <si>
    <t>50</t>
  </si>
  <si>
    <t>042D  :771133:00:------:--</t>
  </si>
  <si>
    <t>21:0236:000133</t>
  </si>
  <si>
    <t>21:0115:000112</t>
  </si>
  <si>
    <t>21:0115:000112:0001:0001:00</t>
  </si>
  <si>
    <t>6.6</t>
  </si>
  <si>
    <t>042D  :771134:00:------:--</t>
  </si>
  <si>
    <t>21:0236:000134</t>
  </si>
  <si>
    <t>21:0115:000113</t>
  </si>
  <si>
    <t>21:0115:000113:0001:0001:00</t>
  </si>
  <si>
    <t>042D  :771135:00:------:--</t>
  </si>
  <si>
    <t>21:0236:000135</t>
  </si>
  <si>
    <t>21:0115:000114</t>
  </si>
  <si>
    <t>21:0115:000114:0001:0001:00</t>
  </si>
  <si>
    <t>59</t>
  </si>
  <si>
    <t>042D  :771136:00:------:--</t>
  </si>
  <si>
    <t>21:0236:000136</t>
  </si>
  <si>
    <t>21:0115:000115</t>
  </si>
  <si>
    <t>21:0115:000115:0001:0001:00</t>
  </si>
  <si>
    <t>315</t>
  </si>
  <si>
    <t>700</t>
  </si>
  <si>
    <t>2.75</t>
  </si>
  <si>
    <t>59.6</t>
  </si>
  <si>
    <t>042D  :771137:00:------:--</t>
  </si>
  <si>
    <t>21:0236:000137</t>
  </si>
  <si>
    <t>21:0115:000116</t>
  </si>
  <si>
    <t>21:0115:000116:0001:0001:00</t>
  </si>
  <si>
    <t>44.2</t>
  </si>
  <si>
    <t>042D  :771138:00:------:--</t>
  </si>
  <si>
    <t>21:0236:000138</t>
  </si>
  <si>
    <t>21:0115:000117</t>
  </si>
  <si>
    <t>21:0115:000117:0001:0001:00</t>
  </si>
  <si>
    <t>042D  :771139:00:------:--</t>
  </si>
  <si>
    <t>21:0236:000139</t>
  </si>
  <si>
    <t>21:0115:000118</t>
  </si>
  <si>
    <t>21:0115:000118:0001:0001:00</t>
  </si>
  <si>
    <t>775</t>
  </si>
  <si>
    <t>3.9</t>
  </si>
  <si>
    <t>36.6</t>
  </si>
  <si>
    <t>042D  :771140:00:------:--</t>
  </si>
  <si>
    <t>21:0236:000140</t>
  </si>
  <si>
    <t>21:0115:000119</t>
  </si>
  <si>
    <t>21:0115:000119:0001:0001:00</t>
  </si>
  <si>
    <t>545</t>
  </si>
  <si>
    <t>042D  :771141:80:771144:10</t>
  </si>
  <si>
    <t>21:0236:000141</t>
  </si>
  <si>
    <t>21:0115:000122</t>
  </si>
  <si>
    <t>21:0115:000122:0001:0001:02</t>
  </si>
  <si>
    <t>320</t>
  </si>
  <si>
    <t>2000</t>
  </si>
  <si>
    <t>4.85</t>
  </si>
  <si>
    <t>42.2</t>
  </si>
  <si>
    <t>042D  :771142:00:------:--</t>
  </si>
  <si>
    <t>21:0236:000142</t>
  </si>
  <si>
    <t>21:0115:000120</t>
  </si>
  <si>
    <t>21:0115:000120:0001:0001:00</t>
  </si>
  <si>
    <t>540</t>
  </si>
  <si>
    <t>35.6</t>
  </si>
  <si>
    <t>042D  :771143:70:771144:10</t>
  </si>
  <si>
    <t>21:0236:000143</t>
  </si>
  <si>
    <t>21:0115:000121</t>
  </si>
  <si>
    <t>21:0115:000121:0001:0001:00</t>
  </si>
  <si>
    <t>2650</t>
  </si>
  <si>
    <t>6.4</t>
  </si>
  <si>
    <t>60.4</t>
  </si>
  <si>
    <t>042D  :771144:10:------:--</t>
  </si>
  <si>
    <t>21:0236:000144</t>
  </si>
  <si>
    <t>21:0115:000122:0001:0001:01</t>
  </si>
  <si>
    <t>67</t>
  </si>
  <si>
    <t>4.9</t>
  </si>
  <si>
    <t>042D  :771145:20:771144:10</t>
  </si>
  <si>
    <t>21:0236:000145</t>
  </si>
  <si>
    <t>21:0115:000122:0002:0001:00</t>
  </si>
  <si>
    <t>305</t>
  </si>
  <si>
    <t>1700</t>
  </si>
  <si>
    <t>042D  :771146:00:------:--</t>
  </si>
  <si>
    <t>21:0236:000146</t>
  </si>
  <si>
    <t>21:0115:000123</t>
  </si>
  <si>
    <t>21:0115:000123:0001:0001:00</t>
  </si>
  <si>
    <t>042D  :771147:00:------:--</t>
  </si>
  <si>
    <t>21:0236:000147</t>
  </si>
  <si>
    <t>21:0115:000124</t>
  </si>
  <si>
    <t>21:0115:000124:0001:0001:00</t>
  </si>
  <si>
    <t>410</t>
  </si>
  <si>
    <t>1400</t>
  </si>
  <si>
    <t>23.4</t>
  </si>
  <si>
    <t>042D  :771148:00:------:--</t>
  </si>
  <si>
    <t>21:0236:000148</t>
  </si>
  <si>
    <t>21:0115:000125</t>
  </si>
  <si>
    <t>21:0115:000125:0001:0001:00</t>
  </si>
  <si>
    <t>520</t>
  </si>
  <si>
    <t>41.6</t>
  </si>
  <si>
    <t>042D  :771149:00:------:--</t>
  </si>
  <si>
    <t>21:0236:000149</t>
  </si>
  <si>
    <t>21:0115:000126</t>
  </si>
  <si>
    <t>21:0115:000126:0001:0001:00</t>
  </si>
  <si>
    <t>415</t>
  </si>
  <si>
    <t>042D  :771150:00:------:--</t>
  </si>
  <si>
    <t>21:0236:000150</t>
  </si>
  <si>
    <t>21:0115:000127</t>
  </si>
  <si>
    <t>21:0115:000127:0001:0001:00</t>
  </si>
  <si>
    <t>345</t>
  </si>
  <si>
    <t>3.6</t>
  </si>
  <si>
    <t>042D  :771151:00:------:--</t>
  </si>
  <si>
    <t>21:0236:000151</t>
  </si>
  <si>
    <t>21:0115:000128</t>
  </si>
  <si>
    <t>21:0115:000128:0001:0001:00</t>
  </si>
  <si>
    <t>042D  :771152:00:------:--</t>
  </si>
  <si>
    <t>21:0236:000152</t>
  </si>
  <si>
    <t>21:0115:000129</t>
  </si>
  <si>
    <t>21:0115:000129:0001:0001:00</t>
  </si>
  <si>
    <t>38.6</t>
  </si>
  <si>
    <t>042D  :771153:00:------:--</t>
  </si>
  <si>
    <t>21:0236:000153</t>
  </si>
  <si>
    <t>21:0115:000130</t>
  </si>
  <si>
    <t>21:0115:000130:0001:0001:00</t>
  </si>
  <si>
    <t>3.4</t>
  </si>
  <si>
    <t>9.2</t>
  </si>
  <si>
    <t>042D  :771154:00:------:--</t>
  </si>
  <si>
    <t>21:0236:000154</t>
  </si>
  <si>
    <t>21:0115:000131</t>
  </si>
  <si>
    <t>21:0115:000131:0001:0001:00</t>
  </si>
  <si>
    <t>68.4</t>
  </si>
  <si>
    <t>042D  :771155:00:------:--</t>
  </si>
  <si>
    <t>21:0236:000155</t>
  </si>
  <si>
    <t>21:0115:000132</t>
  </si>
  <si>
    <t>21:0115:000132:0001:0001:00</t>
  </si>
  <si>
    <t>1100</t>
  </si>
  <si>
    <t>2.55</t>
  </si>
  <si>
    <t>32.4</t>
  </si>
  <si>
    <t>042D  :771156:00:------:--</t>
  </si>
  <si>
    <t>21:0236:000156</t>
  </si>
  <si>
    <t>21:0115:000133</t>
  </si>
  <si>
    <t>21:0115:000133:0001:0001:00</t>
  </si>
  <si>
    <t>300</t>
  </si>
  <si>
    <t>46.6</t>
  </si>
  <si>
    <t>042D  :771157:00:------:--</t>
  </si>
  <si>
    <t>21:0236:000157</t>
  </si>
  <si>
    <t>21:0115:000134</t>
  </si>
  <si>
    <t>21:0115:000134:0001:0001:00</t>
  </si>
  <si>
    <t>042D  :771158:00:------:--</t>
  </si>
  <si>
    <t>21:0236:000158</t>
  </si>
  <si>
    <t>21:0115:000135</t>
  </si>
  <si>
    <t>21:0115:000135:0001:0001:00</t>
  </si>
  <si>
    <t>042D  :771159:00:------:--</t>
  </si>
  <si>
    <t>21:0236:000159</t>
  </si>
  <si>
    <t>21:0115:000136</t>
  </si>
  <si>
    <t>21:0115:000136:0001:0001:00</t>
  </si>
  <si>
    <t>64.6</t>
  </si>
  <si>
    <t>042D  :771160:9A:------:--</t>
  </si>
  <si>
    <t>21:0236:000160</t>
  </si>
  <si>
    <t>7.5</t>
  </si>
  <si>
    <t>24.6</t>
  </si>
  <si>
    <t>042D  :771161:80:771169:10</t>
  </si>
  <si>
    <t>21:0236:000161</t>
  </si>
  <si>
    <t>21:0115:000144</t>
  </si>
  <si>
    <t>21:0115:000144:0001:0001:02</t>
  </si>
  <si>
    <t>104</t>
  </si>
  <si>
    <t>92</t>
  </si>
  <si>
    <t>042D  :771162:00:------:--</t>
  </si>
  <si>
    <t>21:0236:000162</t>
  </si>
  <si>
    <t>21:0115:000137</t>
  </si>
  <si>
    <t>21:0115:000137:0001:0001:00</t>
  </si>
  <si>
    <t>35.8</t>
  </si>
  <si>
    <t>042D  :771163:00:------:--</t>
  </si>
  <si>
    <t>21:0236:000163</t>
  </si>
  <si>
    <t>21:0115:000138</t>
  </si>
  <si>
    <t>21:0115:000138:0001:0001:00</t>
  </si>
  <si>
    <t>86</t>
  </si>
  <si>
    <t>042D  :771164:00:------:--</t>
  </si>
  <si>
    <t>21:0236:000164</t>
  </si>
  <si>
    <t>21:0115:000139</t>
  </si>
  <si>
    <t>21:0115:000139:0001:0001:00</t>
  </si>
  <si>
    <t>042D  :771165:00:------:--</t>
  </si>
  <si>
    <t>21:0236:000165</t>
  </si>
  <si>
    <t>21:0115:000140</t>
  </si>
  <si>
    <t>21:0115:000140:0001:0001:00</t>
  </si>
  <si>
    <t>42.8</t>
  </si>
  <si>
    <t>042D  :771166:00:------:--</t>
  </si>
  <si>
    <t>21:0236:000166</t>
  </si>
  <si>
    <t>21:0115:000141</t>
  </si>
  <si>
    <t>21:0115:000141:0001:0001:00</t>
  </si>
  <si>
    <t>0.35</t>
  </si>
  <si>
    <t>43.6</t>
  </si>
  <si>
    <t>042D  :771167:00:------:--</t>
  </si>
  <si>
    <t>21:0236:000167</t>
  </si>
  <si>
    <t>21:0115:000142</t>
  </si>
  <si>
    <t>21:0115:000142:0001:0001:00</t>
  </si>
  <si>
    <t>042D  :771168:70:771169:10</t>
  </si>
  <si>
    <t>21:0236:000168</t>
  </si>
  <si>
    <t>21:0115:000143</t>
  </si>
  <si>
    <t>21:0115:000143:0001:0001:00</t>
  </si>
  <si>
    <t>042D  :771169:10:------:--</t>
  </si>
  <si>
    <t>21:0236:000169</t>
  </si>
  <si>
    <t>21:0115:000144:0001:0001:01</t>
  </si>
  <si>
    <t>57</t>
  </si>
  <si>
    <t>46.4</t>
  </si>
  <si>
    <t>042D  :771170:20:771169:10</t>
  </si>
  <si>
    <t>21:0236:000170</t>
  </si>
  <si>
    <t>21:0115:000144:0002:0001:00</t>
  </si>
  <si>
    <t>102</t>
  </si>
  <si>
    <t>042D  :771171:00:------:--</t>
  </si>
  <si>
    <t>21:0236:000171</t>
  </si>
  <si>
    <t>21:0115:000145</t>
  </si>
  <si>
    <t>21:0115:000145:0001:0001:00</t>
  </si>
  <si>
    <t>0.4</t>
  </si>
  <si>
    <t>50.8</t>
  </si>
  <si>
    <t>042D  :771172:00:------:--</t>
  </si>
  <si>
    <t>21:0236:000172</t>
  </si>
  <si>
    <t>21:0115:000146</t>
  </si>
  <si>
    <t>21:0115:000146:0001:0001:00</t>
  </si>
  <si>
    <t>042D  :771173:00:------:--</t>
  </si>
  <si>
    <t>21:0236:000173</t>
  </si>
  <si>
    <t>21:0115:000147</t>
  </si>
  <si>
    <t>21:0115:000147:0001:0001:00</t>
  </si>
  <si>
    <t>46.8</t>
  </si>
  <si>
    <t>042D  :771174:95:------:--</t>
  </si>
  <si>
    <t>21:0236:000174</t>
  </si>
  <si>
    <t>18.4</t>
  </si>
  <si>
    <t>042D  :771175:00:------:--</t>
  </si>
  <si>
    <t>21:0236:000175</t>
  </si>
  <si>
    <t>21:0115:000148</t>
  </si>
  <si>
    <t>21:0115:000148:0001:0001:00</t>
  </si>
  <si>
    <t>042D  :771176:00:------:--</t>
  </si>
  <si>
    <t>21:0236:000176</t>
  </si>
  <si>
    <t>21:0115:000149</t>
  </si>
  <si>
    <t>21:0115:000149:0001:0001:00</t>
  </si>
  <si>
    <t>042D  :771177:00:------:--</t>
  </si>
  <si>
    <t>21:0236:000177</t>
  </si>
  <si>
    <t>21:0115:000150</t>
  </si>
  <si>
    <t>21:0115:000150:0001:0001:00</t>
  </si>
  <si>
    <t>1.3</t>
  </si>
  <si>
    <t>17.2</t>
  </si>
  <si>
    <t>042D  :771178:00:------:--</t>
  </si>
  <si>
    <t>21:0236:000178</t>
  </si>
  <si>
    <t>21:0115:000151</t>
  </si>
  <si>
    <t>21:0115:000151:0001:0001:00</t>
  </si>
  <si>
    <t>6.8</t>
  </si>
  <si>
    <t>042D  :771179:00:------:--</t>
  </si>
  <si>
    <t>21:0236:000179</t>
  </si>
  <si>
    <t>21:0115:000152</t>
  </si>
  <si>
    <t>21:0115:000152:0001:0001:00</t>
  </si>
  <si>
    <t>71.6</t>
  </si>
  <si>
    <t>042D  :771180:00:------:--</t>
  </si>
  <si>
    <t>21:0236:000180</t>
  </si>
  <si>
    <t>21:0115:000153</t>
  </si>
  <si>
    <t>21:0115:000153:0001:0001:00</t>
  </si>
  <si>
    <t>11.4</t>
  </si>
  <si>
    <t>042D  :771181:80:771184:20</t>
  </si>
  <si>
    <t>21:0236:000181</t>
  </si>
  <si>
    <t>21:0115:000155</t>
  </si>
  <si>
    <t>21:0115:000155:0002:0001:02</t>
  </si>
  <si>
    <t>042D  :771182:70:771183:10</t>
  </si>
  <si>
    <t>21:0236:000182</t>
  </si>
  <si>
    <t>21:0115:000154</t>
  </si>
  <si>
    <t>21:0115:000154:0001:0001:00</t>
  </si>
  <si>
    <t>042D  :771183:10:------:--</t>
  </si>
  <si>
    <t>21:0236:000183</t>
  </si>
  <si>
    <t>21:0115:000155:0001:0001:00</t>
  </si>
  <si>
    <t>042D  :771184:20:771183:10</t>
  </si>
  <si>
    <t>21:0236:000184</t>
  </si>
  <si>
    <t>21:0115:000155:0002:0001:01</t>
  </si>
  <si>
    <t>43.2</t>
  </si>
  <si>
    <t>042D  :771185:00:------:--</t>
  </si>
  <si>
    <t>21:0236:000185</t>
  </si>
  <si>
    <t>21:0115:000156</t>
  </si>
  <si>
    <t>21:0115:000156:0001:0001:00</t>
  </si>
  <si>
    <t>042D  :771186:00:------:--</t>
  </si>
  <si>
    <t>21:0236:000186</t>
  </si>
  <si>
    <t>21:0115:000157</t>
  </si>
  <si>
    <t>21:0115:000157:0001:0001:00</t>
  </si>
  <si>
    <t>41.2</t>
  </si>
  <si>
    <t>042D  :771187:00:------:--</t>
  </si>
  <si>
    <t>21:0236:000187</t>
  </si>
  <si>
    <t>21:0115:000158</t>
  </si>
  <si>
    <t>21:0115:000158:0001:0001:00</t>
  </si>
  <si>
    <t>870</t>
  </si>
  <si>
    <t>042D  :771188:00:------:--</t>
  </si>
  <si>
    <t>21:0236:000188</t>
  </si>
  <si>
    <t>21:0115:000159</t>
  </si>
  <si>
    <t>21:0115:000159:0001:0001:00</t>
  </si>
  <si>
    <t>1950</t>
  </si>
  <si>
    <t>3.75</t>
  </si>
  <si>
    <t>042D  :771189:00:------:--</t>
  </si>
  <si>
    <t>21:0236:000189</t>
  </si>
  <si>
    <t>21:0115:000160</t>
  </si>
  <si>
    <t>21:0115:000160:0001:0001:00</t>
  </si>
  <si>
    <t>186</t>
  </si>
  <si>
    <t>042D  :771190:00:------:--</t>
  </si>
  <si>
    <t>21:0236:000190</t>
  </si>
  <si>
    <t>21:0115:000161</t>
  </si>
  <si>
    <t>21:0115:000161:0001:0001:00</t>
  </si>
  <si>
    <t>2500</t>
  </si>
  <si>
    <t>21.8</t>
  </si>
  <si>
    <t>042D  :771191:00:------:--</t>
  </si>
  <si>
    <t>21:0236:000191</t>
  </si>
  <si>
    <t>21:0115:000162</t>
  </si>
  <si>
    <t>21:0115:000162:0001:0001:00</t>
  </si>
  <si>
    <t>042D  :771192:00:------:--</t>
  </si>
  <si>
    <t>21:0236:000192</t>
  </si>
  <si>
    <t>21:0115:000163</t>
  </si>
  <si>
    <t>21:0115:000163:0001:0001:00</t>
  </si>
  <si>
    <t>1050</t>
  </si>
  <si>
    <t>3.1</t>
  </si>
  <si>
    <t>042D  :771193:00:------:--</t>
  </si>
  <si>
    <t>21:0236:000193</t>
  </si>
  <si>
    <t>21:0115:000164</t>
  </si>
  <si>
    <t>21:0115:000164:0001:0001:00</t>
  </si>
  <si>
    <t>042D  :771194:9B:------:--</t>
  </si>
  <si>
    <t>21:0236:000194</t>
  </si>
  <si>
    <t>20.6</t>
  </si>
  <si>
    <t>042D  :771195:00:------:--</t>
  </si>
  <si>
    <t>21:0236:000195</t>
  </si>
  <si>
    <t>21:0115:000165</t>
  </si>
  <si>
    <t>21:0115:000165:0001:0001:00</t>
  </si>
  <si>
    <t>900</t>
  </si>
  <si>
    <t>042D  :771196:00:------:--</t>
  </si>
  <si>
    <t>21:0236:000196</t>
  </si>
  <si>
    <t>21:0115:000166</t>
  </si>
  <si>
    <t>21:0115:000166:0001:0001:00</t>
  </si>
  <si>
    <t>850</t>
  </si>
  <si>
    <t>26.4</t>
  </si>
  <si>
    <t>042D  :771197:00:------:--</t>
  </si>
  <si>
    <t>21:0236:000197</t>
  </si>
  <si>
    <t>21:0115:000167</t>
  </si>
  <si>
    <t>21:0115:000167:0001:0001:00</t>
  </si>
  <si>
    <t>1.7</t>
  </si>
  <si>
    <t>31.2</t>
  </si>
  <si>
    <t>042D  :771198:00:------:--</t>
  </si>
  <si>
    <t>21:0236:000198</t>
  </si>
  <si>
    <t>21:0115:000168</t>
  </si>
  <si>
    <t>21:0115:000168:0001:0001:00</t>
  </si>
  <si>
    <t>930</t>
  </si>
  <si>
    <t>2.4</t>
  </si>
  <si>
    <t>34.6</t>
  </si>
  <si>
    <t>042D  :771199:00:------:--</t>
  </si>
  <si>
    <t>21:0236:000199</t>
  </si>
  <si>
    <t>21:0115:000169</t>
  </si>
  <si>
    <t>21:0115:000169:0001:0001:00</t>
  </si>
  <si>
    <t>042D  :771200:00:------:--</t>
  </si>
  <si>
    <t>21:0236:000200</t>
  </si>
  <si>
    <t>21:0115:000170</t>
  </si>
  <si>
    <t>21:0115:000170:0001:0001:00</t>
  </si>
  <si>
    <t>042D  :773001:80:773013:20</t>
  </si>
  <si>
    <t>21:0236:000201</t>
  </si>
  <si>
    <t>21:0115:000180</t>
  </si>
  <si>
    <t>21:0115:000180:0002:0001:02</t>
  </si>
  <si>
    <t>39.2</t>
  </si>
  <si>
    <t>042D  :773002:00:------:--</t>
  </si>
  <si>
    <t>21:0236:000202</t>
  </si>
  <si>
    <t>21:0115:000171</t>
  </si>
  <si>
    <t>21:0115:000171:0001:0001:00</t>
  </si>
  <si>
    <t>042D  :773003:00:------:--</t>
  </si>
  <si>
    <t>21:0236:000203</t>
  </si>
  <si>
    <t>21:0115:000172</t>
  </si>
  <si>
    <t>21:0115:000172:0001:0001:00</t>
  </si>
  <si>
    <t>042D  :773004:00:------:--</t>
  </si>
  <si>
    <t>21:0236:000204</t>
  </si>
  <si>
    <t>21:0115:000173</t>
  </si>
  <si>
    <t>21:0115:000173:0001:0001:00</t>
  </si>
  <si>
    <t>042D  :773005:00:------:--</t>
  </si>
  <si>
    <t>21:0236:000205</t>
  </si>
  <si>
    <t>21:0115:000174</t>
  </si>
  <si>
    <t>21:0115:000174:0001:0001:00</t>
  </si>
  <si>
    <t>72</t>
  </si>
  <si>
    <t>042D  :773006:00:------:--</t>
  </si>
  <si>
    <t>21:0236:000206</t>
  </si>
  <si>
    <t>21:0115:000175</t>
  </si>
  <si>
    <t>21:0115:000175:0001:0001:00</t>
  </si>
  <si>
    <t>7.2</t>
  </si>
  <si>
    <t>042D  :773007:00:------:--</t>
  </si>
  <si>
    <t>21:0236:000207</t>
  </si>
  <si>
    <t>21:0115:000176</t>
  </si>
  <si>
    <t>21:0115:000176:0001:0001:00</t>
  </si>
  <si>
    <t>042D  :773008:00:------:--</t>
  </si>
  <si>
    <t>21:0236:000208</t>
  </si>
  <si>
    <t>21:0115:000177</t>
  </si>
  <si>
    <t>21:0115:000177:0001:0001:00</t>
  </si>
  <si>
    <t>042D  :773009:00:------:--</t>
  </si>
  <si>
    <t>21:0236:000209</t>
  </si>
  <si>
    <t>21:0115:000178</t>
  </si>
  <si>
    <t>21:0115:000178:0001:0001:00</t>
  </si>
  <si>
    <t>042D  :773010:70:773011:10</t>
  </si>
  <si>
    <t>21:0236:000210</t>
  </si>
  <si>
    <t>21:0115:000179</t>
  </si>
  <si>
    <t>21:0115:000179:0001:0001:00</t>
  </si>
  <si>
    <t>042D  :773011:10:------:--</t>
  </si>
  <si>
    <t>21:0236:000211</t>
  </si>
  <si>
    <t>21:0115:000180:0001:0001:00</t>
  </si>
  <si>
    <t>38.8</t>
  </si>
  <si>
    <t>042D  :773012:9C:------:--</t>
  </si>
  <si>
    <t>21:0236:000212</t>
  </si>
  <si>
    <t>1650</t>
  </si>
  <si>
    <t>20.8</t>
  </si>
  <si>
    <t>042D  :773013:20:773011:10</t>
  </si>
  <si>
    <t>21:0236:000213</t>
  </si>
  <si>
    <t>21:0115:000180:0002:0001:01</t>
  </si>
  <si>
    <t>042D  :773014:00:------:--</t>
  </si>
  <si>
    <t>21:0236:000214</t>
  </si>
  <si>
    <t>21:0115:000181</t>
  </si>
  <si>
    <t>21:0115:000181:0001:0001:00</t>
  </si>
  <si>
    <t>59.2</t>
  </si>
  <si>
    <t>042D  :773015:00:------:--</t>
  </si>
  <si>
    <t>21:0236:000215</t>
  </si>
  <si>
    <t>21:0115:000182</t>
  </si>
  <si>
    <t>21:0115:000182:0001:0001:00</t>
  </si>
  <si>
    <t>042D  :773016:00:------:--</t>
  </si>
  <si>
    <t>21:0236:000216</t>
  </si>
  <si>
    <t>21:0115:000183</t>
  </si>
  <si>
    <t>21:0115:000183:0001:0001:00</t>
  </si>
  <si>
    <t>042D  :773017:00:------:--</t>
  </si>
  <si>
    <t>21:0236:000217</t>
  </si>
  <si>
    <t>21:0115:000184</t>
  </si>
  <si>
    <t>21:0115:000184:0001:0001:00</t>
  </si>
  <si>
    <t>042D  :773018:00:------:--</t>
  </si>
  <si>
    <t>21:0236:000218</t>
  </si>
  <si>
    <t>21:0115:000185</t>
  </si>
  <si>
    <t>21:0115:000185:0001:0001:00</t>
  </si>
  <si>
    <t>042D  :773019:00:------:--</t>
  </si>
  <si>
    <t>21:0236:000219</t>
  </si>
  <si>
    <t>21:0115:000186</t>
  </si>
  <si>
    <t>21:0115:000186:0001:0001:00</t>
  </si>
  <si>
    <t>0.25</t>
  </si>
  <si>
    <t>59.8</t>
  </si>
  <si>
    <t>042D  :773020:00:------:--</t>
  </si>
  <si>
    <t>21:0236:000220</t>
  </si>
  <si>
    <t>21:0115:000187</t>
  </si>
  <si>
    <t>21:0115:000187:0001:0001:00</t>
  </si>
  <si>
    <t>42.6</t>
  </si>
  <si>
    <t>042D  :773021:80:773026:20</t>
  </si>
  <si>
    <t>21:0236:000221</t>
  </si>
  <si>
    <t>21:0115:000191</t>
  </si>
  <si>
    <t>21:0115:000191:0002:0001:02</t>
  </si>
  <si>
    <t>48.2</t>
  </si>
  <si>
    <t>042D  :773022:00:------:--</t>
  </si>
  <si>
    <t>21:0236:000222</t>
  </si>
  <si>
    <t>21:0115:000188</t>
  </si>
  <si>
    <t>21:0115:000188:0001:0001:00</t>
  </si>
  <si>
    <t>35.4</t>
  </si>
  <si>
    <t>042D  :773023:00:------:--</t>
  </si>
  <si>
    <t>21:0236:000223</t>
  </si>
  <si>
    <t>21:0115:000189</t>
  </si>
  <si>
    <t>21:0115:000189:0001:0001:00</t>
  </si>
  <si>
    <t>042D  :773024:70:773025:10</t>
  </si>
  <si>
    <t>21:0236:000224</t>
  </si>
  <si>
    <t>21:0115:000190</t>
  </si>
  <si>
    <t>21:0115:000190:0001:0001:00</t>
  </si>
  <si>
    <t>042D  :773025:10:------:--</t>
  </si>
  <si>
    <t>21:0236:000225</t>
  </si>
  <si>
    <t>21:0115:000191:0001:0001:00</t>
  </si>
  <si>
    <t>042D  :773026:20:773025:10</t>
  </si>
  <si>
    <t>21:0236:000226</t>
  </si>
  <si>
    <t>21:0115:000191:0002:0001:01</t>
  </si>
  <si>
    <t>042D  :773027:00:------:--</t>
  </si>
  <si>
    <t>21:0236:000227</t>
  </si>
  <si>
    <t>21:0115:000192</t>
  </si>
  <si>
    <t>21:0115:000192:0001:0001:00</t>
  </si>
  <si>
    <t>042D  :773028:00:------:--</t>
  </si>
  <si>
    <t>21:0236:000228</t>
  </si>
  <si>
    <t>21:0115:000193</t>
  </si>
  <si>
    <t>21:0115:000193:0001:0001:00</t>
  </si>
  <si>
    <t>042D  :773029:00:------:--</t>
  </si>
  <si>
    <t>21:0236:000229</t>
  </si>
  <si>
    <t>21:0115:000194</t>
  </si>
  <si>
    <t>21:0115:000194:0001:0001:00</t>
  </si>
  <si>
    <t>042D  :773030:00:------:--</t>
  </si>
  <si>
    <t>21:0236:000230</t>
  </si>
  <si>
    <t>21:0115:000195</t>
  </si>
  <si>
    <t>21:0115:000195:0001:0001:00</t>
  </si>
  <si>
    <t>43.8</t>
  </si>
  <si>
    <t>042D  :773031:00:------:--</t>
  </si>
  <si>
    <t>21:0236:000231</t>
  </si>
  <si>
    <t>21:0115:000196</t>
  </si>
  <si>
    <t>21:0115:000196:0001:0001:00</t>
  </si>
  <si>
    <t>52.8</t>
  </si>
  <si>
    <t>042D  :773032:00:------:--</t>
  </si>
  <si>
    <t>21:0236:000232</t>
  </si>
  <si>
    <t>21:0115:000197</t>
  </si>
  <si>
    <t>21:0115:000197:0001:0001:00</t>
  </si>
  <si>
    <t>042D  :773033:00:------:--</t>
  </si>
  <si>
    <t>21:0236:000233</t>
  </si>
  <si>
    <t>21:0115:000198</t>
  </si>
  <si>
    <t>21:0115:000198:0001:0001:00</t>
  </si>
  <si>
    <t>042D  :773034:00:------:--</t>
  </si>
  <si>
    <t>21:0236:000234</t>
  </si>
  <si>
    <t>21:0115:000199</t>
  </si>
  <si>
    <t>21:0115:000199:0001:0001:00</t>
  </si>
  <si>
    <t>45.4</t>
  </si>
  <si>
    <t>042D  :773035:9B:------:--</t>
  </si>
  <si>
    <t>21:0236:000235</t>
  </si>
  <si>
    <t>970</t>
  </si>
  <si>
    <t>042D  :773036:00:------:--</t>
  </si>
  <si>
    <t>21:0236:000236</t>
  </si>
  <si>
    <t>21:0115:000200</t>
  </si>
  <si>
    <t>21:0115:000200:0001:0001:00</t>
  </si>
  <si>
    <t>042D  :773037:00:------:--</t>
  </si>
  <si>
    <t>21:0236:000237</t>
  </si>
  <si>
    <t>21:0115:000201</t>
  </si>
  <si>
    <t>21:0115:000201:0001:0001:00</t>
  </si>
  <si>
    <t>042D  :773038:00:------:--</t>
  </si>
  <si>
    <t>21:0236:000238</t>
  </si>
  <si>
    <t>21:0115:000202</t>
  </si>
  <si>
    <t>21:0115:000202:0001:0001:00</t>
  </si>
  <si>
    <t>48.4</t>
  </si>
  <si>
    <t>042D  :773039:00:------:--</t>
  </si>
  <si>
    <t>21:0236:000239</t>
  </si>
  <si>
    <t>21:0115:000203</t>
  </si>
  <si>
    <t>21:0115:000203:0001:0001:00</t>
  </si>
  <si>
    <t>042D  :773040:00:------:--</t>
  </si>
  <si>
    <t>21:0236:000240</t>
  </si>
  <si>
    <t>21:0115:000204</t>
  </si>
  <si>
    <t>21:0115:000204:0001:0001:00</t>
  </si>
  <si>
    <t>042D  :773041:80:773046:10</t>
  </si>
  <si>
    <t>21:0236:000241</t>
  </si>
  <si>
    <t>21:0115:000209</t>
  </si>
  <si>
    <t>21:0115:000209:0001:0001:02</t>
  </si>
  <si>
    <t>0011:bff_1</t>
  </si>
  <si>
    <t>73</t>
  </si>
  <si>
    <t>042D  :773042:00:------:--</t>
  </si>
  <si>
    <t>21:0236:000242</t>
  </si>
  <si>
    <t>21:0115:000205</t>
  </si>
  <si>
    <t>21:0115:000205:0001:0001:00</t>
  </si>
  <si>
    <t>042D  :773043:00:------:--</t>
  </si>
  <si>
    <t>21:0236:000243</t>
  </si>
  <si>
    <t>21:0115:000206</t>
  </si>
  <si>
    <t>21:0115:000206:0001:0001:00</t>
  </si>
  <si>
    <t>440</t>
  </si>
  <si>
    <t>27.4</t>
  </si>
  <si>
    <t>042D  :773044:70:773045:00</t>
  </si>
  <si>
    <t>21:0236:000244</t>
  </si>
  <si>
    <t>21:0115:000207</t>
  </si>
  <si>
    <t>21:0115:000207:0001:0001:00</t>
  </si>
  <si>
    <t>0091:cc__1</t>
  </si>
  <si>
    <t>042D  :773045:00:------:--</t>
  </si>
  <si>
    <t>21:0236:000245</t>
  </si>
  <si>
    <t>21:0115:000208</t>
  </si>
  <si>
    <t>21:0115:000208:0001:0001:00</t>
  </si>
  <si>
    <t>0092:cc__1</t>
  </si>
  <si>
    <t>042D  :773046:10:------:--</t>
  </si>
  <si>
    <t>21:0236:000246</t>
  </si>
  <si>
    <t>21:0115:000209:0001:0001:01</t>
  </si>
  <si>
    <t>0012:bff_1</t>
  </si>
  <si>
    <t>125</t>
  </si>
  <si>
    <t>62.4</t>
  </si>
  <si>
    <t>042D  :773047:20:773046:10</t>
  </si>
  <si>
    <t>21:0236:000247</t>
  </si>
  <si>
    <t>21:0115:000209:0002:0001:00</t>
  </si>
  <si>
    <t>0013:bff_1</t>
  </si>
  <si>
    <t>042D  :773048:00:------:--</t>
  </si>
  <si>
    <t>21:0236:000248</t>
  </si>
  <si>
    <t>21:0115:000210</t>
  </si>
  <si>
    <t>21:0115:000210:0001:0001:00</t>
  </si>
  <si>
    <t>13.4</t>
  </si>
  <si>
    <t>042D  :773049:00:------:--</t>
  </si>
  <si>
    <t>21:0236:000249</t>
  </si>
  <si>
    <t>21:0115:000211</t>
  </si>
  <si>
    <t>21:0115:000211:0001:0001:00</t>
  </si>
  <si>
    <t>042D  :773050:00:------:--</t>
  </si>
  <si>
    <t>21:0236:000250</t>
  </si>
  <si>
    <t>21:0115:000212</t>
  </si>
  <si>
    <t>21:0115:000212:0001:0001:00</t>
  </si>
  <si>
    <t>54.6</t>
  </si>
  <si>
    <t>042D  :773051:00:------:--</t>
  </si>
  <si>
    <t>21:0236:000251</t>
  </si>
  <si>
    <t>21:0115:000213</t>
  </si>
  <si>
    <t>21:0115:000213:0001:0001:00</t>
  </si>
  <si>
    <t>40.4</t>
  </si>
  <si>
    <t>042D  :773052:00:------:--</t>
  </si>
  <si>
    <t>21:0236:000252</t>
  </si>
  <si>
    <t>21:0115:000214</t>
  </si>
  <si>
    <t>21:0115:000214:0001:0001:00</t>
  </si>
  <si>
    <t>53.2</t>
  </si>
  <si>
    <t>042D  :773053:00:------:--</t>
  </si>
  <si>
    <t>21:0236:000253</t>
  </si>
  <si>
    <t>21:0115:000215</t>
  </si>
  <si>
    <t>21:0115:000215:0001:0001:00</t>
  </si>
  <si>
    <t>042D  :773054:00:------:--</t>
  </si>
  <si>
    <t>21:0236:000254</t>
  </si>
  <si>
    <t>21:0115:000216</t>
  </si>
  <si>
    <t>21:0115:000216:0001:0001:00</t>
  </si>
  <si>
    <t>500</t>
  </si>
  <si>
    <t>042D  :773055:00:------:--</t>
  </si>
  <si>
    <t>21:0236:000255</t>
  </si>
  <si>
    <t>21:0115:000217</t>
  </si>
  <si>
    <t>21:0115:000217:0001:0001:00</t>
  </si>
  <si>
    <t>3.7</t>
  </si>
  <si>
    <t>042D  :773056:00:------:--</t>
  </si>
  <si>
    <t>21:0236:000256</t>
  </si>
  <si>
    <t>21:0115:000218</t>
  </si>
  <si>
    <t>21:0115:000218:0001:0001:00</t>
  </si>
  <si>
    <t>325</t>
  </si>
  <si>
    <t>49.8</t>
  </si>
  <si>
    <t>042D  :773057:95:------:--</t>
  </si>
  <si>
    <t>21:0236:000257</t>
  </si>
  <si>
    <t>042D  :773058:00:------:--</t>
  </si>
  <si>
    <t>21:0236:000258</t>
  </si>
  <si>
    <t>21:0115:000219</t>
  </si>
  <si>
    <t>21:0115:000219:0001:0001:00</t>
  </si>
  <si>
    <t>73.6</t>
  </si>
  <si>
    <t>042D  :773059:00:------:--</t>
  </si>
  <si>
    <t>21:0236:000259</t>
  </si>
  <si>
    <t>21:0115:000220</t>
  </si>
  <si>
    <t>21:0115:000220:0001:0001:00</t>
  </si>
  <si>
    <t>042D  :773060:00:------:--</t>
  </si>
  <si>
    <t>21:0236:000260</t>
  </si>
  <si>
    <t>21:0115:000221</t>
  </si>
  <si>
    <t>21:0115:000221:0001:0001:00</t>
  </si>
  <si>
    <t>042D  :773061:80:773064:10</t>
  </si>
  <si>
    <t>21:0236:000261</t>
  </si>
  <si>
    <t>21:0115:000224</t>
  </si>
  <si>
    <t>21:0115:000224:0001:0001:02</t>
  </si>
  <si>
    <t>535</t>
  </si>
  <si>
    <t>042D  :773062:00:------:--</t>
  </si>
  <si>
    <t>21:0236:000262</t>
  </si>
  <si>
    <t>21:0115:000222</t>
  </si>
  <si>
    <t>21:0115:000222:0001:0001:00</t>
  </si>
  <si>
    <t>33.4</t>
  </si>
  <si>
    <t>042D  :773063:70:773064:10</t>
  </si>
  <si>
    <t>21:0236:000263</t>
  </si>
  <si>
    <t>21:0115:000223</t>
  </si>
  <si>
    <t>21:0115:000223:0001:0001:00</t>
  </si>
  <si>
    <t>042D  :773064:10:------:--</t>
  </si>
  <si>
    <t>21:0236:000264</t>
  </si>
  <si>
    <t>21:0115:000224:0001:0001:01</t>
  </si>
  <si>
    <t>042D  :773065:20:773064:10</t>
  </si>
  <si>
    <t>21:0236:000265</t>
  </si>
  <si>
    <t>21:0115:000224:0002:0001:00</t>
  </si>
  <si>
    <t>042D  :773066:00:------:--</t>
  </si>
  <si>
    <t>21:0236:000266</t>
  </si>
  <si>
    <t>21:0115:000225</t>
  </si>
  <si>
    <t>21:0115:000225:0001:0001:00</t>
  </si>
  <si>
    <t>042D  :773067:00:------:--</t>
  </si>
  <si>
    <t>21:0236:000267</t>
  </si>
  <si>
    <t>21:0115:000226</t>
  </si>
  <si>
    <t>21:0115:000226:0001:0001:00</t>
  </si>
  <si>
    <t>042D  :773068:00:------:--</t>
  </si>
  <si>
    <t>21:0236:000268</t>
  </si>
  <si>
    <t>21:0115:000227</t>
  </si>
  <si>
    <t>21:0115:000227:0001:0001:00</t>
  </si>
  <si>
    <t>30.2</t>
  </si>
  <si>
    <t>042D  :773069:00:------:--</t>
  </si>
  <si>
    <t>21:0236:000269</t>
  </si>
  <si>
    <t>21:0115:000228</t>
  </si>
  <si>
    <t>21:0115:000228:0001:0001:00</t>
  </si>
  <si>
    <t>042D  :773070:00:------:--</t>
  </si>
  <si>
    <t>21:0236:000270</t>
  </si>
  <si>
    <t>21:0115:000229</t>
  </si>
  <si>
    <t>21:0115:000229:0001:0001:00</t>
  </si>
  <si>
    <t>1150</t>
  </si>
  <si>
    <t>042D  :773071:00:------:--</t>
  </si>
  <si>
    <t>21:0236:000271</t>
  </si>
  <si>
    <t>21:0115:000230</t>
  </si>
  <si>
    <t>21:0115:000230:0001:0001:00</t>
  </si>
  <si>
    <t>042D  :773072:00:------:--</t>
  </si>
  <si>
    <t>21:0236:000272</t>
  </si>
  <si>
    <t>21:0115:000231</t>
  </si>
  <si>
    <t>21:0115:000231:0001:0001:00</t>
  </si>
  <si>
    <t>26.2</t>
  </si>
  <si>
    <t>042D  :773073:00:------:--</t>
  </si>
  <si>
    <t>21:0236:000273</t>
  </si>
  <si>
    <t>21:0115:000232</t>
  </si>
  <si>
    <t>21:0115:000232:0001:0001:00</t>
  </si>
  <si>
    <t>042D  :773074:00:------:--</t>
  </si>
  <si>
    <t>21:0236:000274</t>
  </si>
  <si>
    <t>21:0115:000233</t>
  </si>
  <si>
    <t>21:0115:000233:0001:0001:00</t>
  </si>
  <si>
    <t>042D  :773075:9B:------:--</t>
  </si>
  <si>
    <t>21:0236:000275</t>
  </si>
  <si>
    <t>21.6</t>
  </si>
  <si>
    <t>042D  :773076:00:------:--</t>
  </si>
  <si>
    <t>21:0236:000276</t>
  </si>
  <si>
    <t>21:0115:000234</t>
  </si>
  <si>
    <t>21:0115:000234:0001:0001:00</t>
  </si>
  <si>
    <t>042D  :773077:00:------:--</t>
  </si>
  <si>
    <t>21:0236:000277</t>
  </si>
  <si>
    <t>21:0115:000235</t>
  </si>
  <si>
    <t>21:0115:000235:0001:0001:00</t>
  </si>
  <si>
    <t>042D  :773078:00:------:--</t>
  </si>
  <si>
    <t>21:0236:000278</t>
  </si>
  <si>
    <t>21:0115:000236</t>
  </si>
  <si>
    <t>21:0115:000236:0001:0001:00</t>
  </si>
  <si>
    <t>042D  :773079:00:------:--</t>
  </si>
  <si>
    <t>21:0236:000279</t>
  </si>
  <si>
    <t>21:0115:000237</t>
  </si>
  <si>
    <t>21:0115:000237:0001:0001:00</t>
  </si>
  <si>
    <t>575</t>
  </si>
  <si>
    <t>042D  :773080:00:------:--</t>
  </si>
  <si>
    <t>21:0236:000280</t>
  </si>
  <si>
    <t>21:0115:000238</t>
  </si>
  <si>
    <t>21:0115:000238:0001:0001:00</t>
  </si>
  <si>
    <t>042D  :773081:80:773084:10</t>
  </si>
  <si>
    <t>21:0236:000281</t>
  </si>
  <si>
    <t>21:0115:000241</t>
  </si>
  <si>
    <t>21:0115:000241:0001:0001:02</t>
  </si>
  <si>
    <t>042D  :773082:00:------:--</t>
  </si>
  <si>
    <t>21:0236:000282</t>
  </si>
  <si>
    <t>21:0115:000239</t>
  </si>
  <si>
    <t>21:0115:000239:0001:0001:00</t>
  </si>
  <si>
    <t>495</t>
  </si>
  <si>
    <t>3.95</t>
  </si>
  <si>
    <t>57.4</t>
  </si>
  <si>
    <t>042D  :773083:70:773084:10</t>
  </si>
  <si>
    <t>21:0236:000283</t>
  </si>
  <si>
    <t>21:0115:000240</t>
  </si>
  <si>
    <t>21:0115:000240:0001:0001:00</t>
  </si>
  <si>
    <t>042D  :773084:10:------:--</t>
  </si>
  <si>
    <t>21:0236:000284</t>
  </si>
  <si>
    <t>21:0115:000241:0001:0001:01</t>
  </si>
  <si>
    <t>042D  :773085:20:773084:10</t>
  </si>
  <si>
    <t>21:0236:000285</t>
  </si>
  <si>
    <t>21:0115:000241:0002:0001:00</t>
  </si>
  <si>
    <t>042D  :773086:00:------:--</t>
  </si>
  <si>
    <t>21:0236:000286</t>
  </si>
  <si>
    <t>21:0115:000242</t>
  </si>
  <si>
    <t>21:0115:000242:0001:0001:00</t>
  </si>
  <si>
    <t>042D  :773087:9B:------:--</t>
  </si>
  <si>
    <t>21:0236:000287</t>
  </si>
  <si>
    <t>3.5</t>
  </si>
  <si>
    <t>19.2</t>
  </si>
  <si>
    <t>042D  :773088:00:------:--</t>
  </si>
  <si>
    <t>21:0236:000288</t>
  </si>
  <si>
    <t>21:0115:000243</t>
  </si>
  <si>
    <t>21:0115:000243:0001:0001:00</t>
  </si>
  <si>
    <t>042D  :773089:00:------:--</t>
  </si>
  <si>
    <t>21:0236:000289</t>
  </si>
  <si>
    <t>21:0115:000244</t>
  </si>
  <si>
    <t>21:0115:000244:0001:0001:00</t>
  </si>
  <si>
    <t>400</t>
  </si>
  <si>
    <t>042D  :773090:00:------:--</t>
  </si>
  <si>
    <t>21:0236:000290</t>
  </si>
  <si>
    <t>21:0115:000245</t>
  </si>
  <si>
    <t>21:0115:000245:0001:0001:00</t>
  </si>
  <si>
    <t>042D  :773091:00:------:--</t>
  </si>
  <si>
    <t>21:0236:000291</t>
  </si>
  <si>
    <t>21:0115:000246</t>
  </si>
  <si>
    <t>21:0115:000246:0001:0001:00</t>
  </si>
  <si>
    <t>042D  :773092:00:------:--</t>
  </si>
  <si>
    <t>21:0236:000292</t>
  </si>
  <si>
    <t>21:0115:000247</t>
  </si>
  <si>
    <t>21:0115:000247:0001:0001:00</t>
  </si>
  <si>
    <t>042D  :773093:00:------:--</t>
  </si>
  <si>
    <t>21:0236:000293</t>
  </si>
  <si>
    <t>21:0115:000248</t>
  </si>
  <si>
    <t>21:0115:000248:0001:0001:00</t>
  </si>
  <si>
    <t>042D  :773094:00:------:--</t>
  </si>
  <si>
    <t>21:0236:000294</t>
  </si>
  <si>
    <t>21:0115:000249</t>
  </si>
  <si>
    <t>21:0115:000249:0001:0001:00</t>
  </si>
  <si>
    <t>60.6</t>
  </si>
  <si>
    <t>042D  :773095:00:------:--</t>
  </si>
  <si>
    <t>21:0236:000295</t>
  </si>
  <si>
    <t>21:0115:000250</t>
  </si>
  <si>
    <t>21:0115:000250:0001:0001:00</t>
  </si>
  <si>
    <t>042D  :773096:00:------:--</t>
  </si>
  <si>
    <t>21:0236:000296</t>
  </si>
  <si>
    <t>21:0115:000251</t>
  </si>
  <si>
    <t>21:0115:000251:0001:0001:00</t>
  </si>
  <si>
    <t>042D  :773097:00:------:--</t>
  </si>
  <si>
    <t>21:0236:000297</t>
  </si>
  <si>
    <t>21:0115:000252</t>
  </si>
  <si>
    <t>21:0115:000252:0001:0001:00</t>
  </si>
  <si>
    <t>042D  :773098:00:------:--</t>
  </si>
  <si>
    <t>21:0236:000298</t>
  </si>
  <si>
    <t>21:0115:000253</t>
  </si>
  <si>
    <t>21:0115:000253:0001:0001:00</t>
  </si>
  <si>
    <t>042D  :773099:00:------:--</t>
  </si>
  <si>
    <t>21:0236:000299</t>
  </si>
  <si>
    <t>21:0115:000254</t>
  </si>
  <si>
    <t>21:0115:000254:0001:0001:00</t>
  </si>
  <si>
    <t>042D  :773100:00:------:--</t>
  </si>
  <si>
    <t>21:0236:000300</t>
  </si>
  <si>
    <t>21:0115:000255</t>
  </si>
  <si>
    <t>21:0115:000255:0001:0001:00</t>
  </si>
  <si>
    <t>042D  :773101:80:773119:20</t>
  </si>
  <si>
    <t>21:0236:000301</t>
  </si>
  <si>
    <t>21:0115:000271</t>
  </si>
  <si>
    <t>21:0115:000271:0002:0001:02</t>
  </si>
  <si>
    <t>042D  :773102:00:------:--</t>
  </si>
  <si>
    <t>21:0236:000302</t>
  </si>
  <si>
    <t>21:0115:000256</t>
  </si>
  <si>
    <t>21:0115:000256:0001:0001:00</t>
  </si>
  <si>
    <t>52.4</t>
  </si>
  <si>
    <t>042D  :773103:00:------:--</t>
  </si>
  <si>
    <t>21:0236:000303</t>
  </si>
  <si>
    <t>21:0115:000257</t>
  </si>
  <si>
    <t>21:0115:000257:0001:0001:00</t>
  </si>
  <si>
    <t>042D  :773104:00:------:--</t>
  </si>
  <si>
    <t>21:0236:000304</t>
  </si>
  <si>
    <t>21:0115:000258</t>
  </si>
  <si>
    <t>21:0115:000258:0001:0001:00</t>
  </si>
  <si>
    <t>042D  :773105:00:------:--</t>
  </si>
  <si>
    <t>21:0236:000305</t>
  </si>
  <si>
    <t>21:0115:000259</t>
  </si>
  <si>
    <t>21:0115:000259:0001:0001:00</t>
  </si>
  <si>
    <t>042D  :773106:00:------:--</t>
  </si>
  <si>
    <t>21:0236:000306</t>
  </si>
  <si>
    <t>21:0115:000260</t>
  </si>
  <si>
    <t>21:0115:000260:0001:0001:00</t>
  </si>
  <si>
    <t>042D  :773107:00:------:--</t>
  </si>
  <si>
    <t>21:0236:000307</t>
  </si>
  <si>
    <t>21:0115:000261</t>
  </si>
  <si>
    <t>21:0115:000261:0001:0001:00</t>
  </si>
  <si>
    <t>105</t>
  </si>
  <si>
    <t>042D  :773108:95:------:--</t>
  </si>
  <si>
    <t>21:0236:000308</t>
  </si>
  <si>
    <t>042D  :773109:00:------:--</t>
  </si>
  <si>
    <t>21:0236:000309</t>
  </si>
  <si>
    <t>21:0115:000262</t>
  </si>
  <si>
    <t>21:0115:000262:0001:0001:00</t>
  </si>
  <si>
    <t>042D  :773110:00:------:--</t>
  </si>
  <si>
    <t>21:0236:000310</t>
  </si>
  <si>
    <t>21:0115:000263</t>
  </si>
  <si>
    <t>21:0115:000263:0001:0001:00</t>
  </si>
  <si>
    <t>2.65</t>
  </si>
  <si>
    <t>38.4</t>
  </si>
  <si>
    <t>042D  :773111:00:------:--</t>
  </si>
  <si>
    <t>21:0236:000311</t>
  </si>
  <si>
    <t>21:0115:000264</t>
  </si>
  <si>
    <t>21:0115:000264:0001:0001:00</t>
  </si>
  <si>
    <t>192</t>
  </si>
  <si>
    <t>70.6</t>
  </si>
  <si>
    <t>042D  :773112:00:------:--</t>
  </si>
  <si>
    <t>21:0236:000312</t>
  </si>
  <si>
    <t>21:0115:000265</t>
  </si>
  <si>
    <t>21:0115:000265:0001:0001:00</t>
  </si>
  <si>
    <t>042D  :773113:00:------:--</t>
  </si>
  <si>
    <t>21:0236:000313</t>
  </si>
  <si>
    <t>21:0115:000266</t>
  </si>
  <si>
    <t>21:0115:000266:0001:0001:00</t>
  </si>
  <si>
    <t>042D  :773114:00:------:--</t>
  </si>
  <si>
    <t>21:0236:000314</t>
  </si>
  <si>
    <t>21:0115:000267</t>
  </si>
  <si>
    <t>21:0115:000267:0001:0001:00</t>
  </si>
  <si>
    <t>042D  :773115:00:------:--</t>
  </si>
  <si>
    <t>21:0236:000315</t>
  </si>
  <si>
    <t>21:0115:000268</t>
  </si>
  <si>
    <t>21:0115:000268:0001:0001:00</t>
  </si>
  <si>
    <t>042D  :773116:00:------:--</t>
  </si>
  <si>
    <t>21:0236:000316</t>
  </si>
  <si>
    <t>21:0115:000269</t>
  </si>
  <si>
    <t>21:0115:000269:0001:0001:00</t>
  </si>
  <si>
    <t>042D  :773117:70:773118:10</t>
  </si>
  <si>
    <t>21:0236:000317</t>
  </si>
  <si>
    <t>21:0115:000270</t>
  </si>
  <si>
    <t>21:0115:000270:0001:0001:00</t>
  </si>
  <si>
    <t>042D  :773118:10:------:--</t>
  </si>
  <si>
    <t>21:0236:000318</t>
  </si>
  <si>
    <t>21:0115:000271:0001:0001:00</t>
  </si>
  <si>
    <t>042D  :773119:20:773118:10</t>
  </si>
  <si>
    <t>21:0236:000319</t>
  </si>
  <si>
    <t>21:0115:000271:0002:0001:01</t>
  </si>
  <si>
    <t>042D  :773120:00:------:--</t>
  </si>
  <si>
    <t>21:0236:000320</t>
  </si>
  <si>
    <t>21:0115:000272</t>
  </si>
  <si>
    <t>21:0115:000272:0001:0001:00</t>
  </si>
  <si>
    <t>042D  :773121:80:773128:20</t>
  </si>
  <si>
    <t>21:0236:000321</t>
  </si>
  <si>
    <t>21:0115:000278</t>
  </si>
  <si>
    <t>21:0115:000278:0002:0001:02</t>
  </si>
  <si>
    <t>042D  :773122:00:------:--</t>
  </si>
  <si>
    <t>21:0236:000322</t>
  </si>
  <si>
    <t>21:0115:000273</t>
  </si>
  <si>
    <t>21:0115:000273:0001:0001:00</t>
  </si>
  <si>
    <t>042D  :773123:00:------:--</t>
  </si>
  <si>
    <t>21:0236:000323</t>
  </si>
  <si>
    <t>21:0115:000274</t>
  </si>
  <si>
    <t>21:0115:000274:0001:0001:00</t>
  </si>
  <si>
    <t>042D  :773124:00:------:--</t>
  </si>
  <si>
    <t>21:0236:000324</t>
  </si>
  <si>
    <t>21:0115:000275</t>
  </si>
  <si>
    <t>21:0115:000275:0001:0001:00</t>
  </si>
  <si>
    <t>042D  :773125:00:------:--</t>
  </si>
  <si>
    <t>21:0236:000325</t>
  </si>
  <si>
    <t>21:0115:000276</t>
  </si>
  <si>
    <t>21:0115:000276:0001:0001:00</t>
  </si>
  <si>
    <t>042D  :773126:70:773127:10</t>
  </si>
  <si>
    <t>21:0236:000326</t>
  </si>
  <si>
    <t>21:0115:000277</t>
  </si>
  <si>
    <t>21:0115:000277:0001:0001:00</t>
  </si>
  <si>
    <t>58.4</t>
  </si>
  <si>
    <t>042D  :773127:10:------:--</t>
  </si>
  <si>
    <t>21:0236:000327</t>
  </si>
  <si>
    <t>21:0115:000278:0001:0001:00</t>
  </si>
  <si>
    <t>60.2</t>
  </si>
  <si>
    <t>042D  :773128:20:773127:10</t>
  </si>
  <si>
    <t>21:0236:000328</t>
  </si>
  <si>
    <t>21:0115:000278:0002:0001:01</t>
  </si>
  <si>
    <t>042D  :773129:00:------:--</t>
  </si>
  <si>
    <t>21:0236:000329</t>
  </si>
  <si>
    <t>21:0115:000279</t>
  </si>
  <si>
    <t>21:0115:000279:0001:0001:00</t>
  </si>
  <si>
    <t>042D  :773130:00:------:--</t>
  </si>
  <si>
    <t>21:0236:000330</t>
  </si>
  <si>
    <t>21:0115:000280</t>
  </si>
  <si>
    <t>21:0115:000280:0001:0001:00</t>
  </si>
  <si>
    <t>310</t>
  </si>
  <si>
    <t>042D  :773131:00:------:--</t>
  </si>
  <si>
    <t>21:0236:000331</t>
  </si>
  <si>
    <t>21:0115:000281</t>
  </si>
  <si>
    <t>21:0115:000281:0001:0001:00</t>
  </si>
  <si>
    <t>042D  :773132:00:------:--</t>
  </si>
  <si>
    <t>21:0236:000332</t>
  </si>
  <si>
    <t>21:0115:000282</t>
  </si>
  <si>
    <t>21:0115:000282:0001:0001:00</t>
  </si>
  <si>
    <t>042D  :773133:9B:------:--</t>
  </si>
  <si>
    <t>21:0236:000333</t>
  </si>
  <si>
    <t>1020</t>
  </si>
  <si>
    <t>20.4</t>
  </si>
  <si>
    <t>042D  :773134:00:------:--</t>
  </si>
  <si>
    <t>21:0236:000334</t>
  </si>
  <si>
    <t>21:0115:000283</t>
  </si>
  <si>
    <t>21:0115:000283:0001:0001:00</t>
  </si>
  <si>
    <t>2.85</t>
  </si>
  <si>
    <t>042D  :773135:00:------:--</t>
  </si>
  <si>
    <t>21:0236:000335</t>
  </si>
  <si>
    <t>21:0115:000284</t>
  </si>
  <si>
    <t>21:0115:000284:0001:0001:00</t>
  </si>
  <si>
    <t>042D  :773136:00:------:--</t>
  </si>
  <si>
    <t>21:0236:000336</t>
  </si>
  <si>
    <t>21:0115:000285</t>
  </si>
  <si>
    <t>21:0115:000285:0001:0001:00</t>
  </si>
  <si>
    <t>042D  :773137:00:------:--</t>
  </si>
  <si>
    <t>21:0236:000337</t>
  </si>
  <si>
    <t>21:0115:000286</t>
  </si>
  <si>
    <t>21:0115:000286:0001:0001:00</t>
  </si>
  <si>
    <t>042D  :773138:00:------:--</t>
  </si>
  <si>
    <t>21:0236:000338</t>
  </si>
  <si>
    <t>21:0115:000287</t>
  </si>
  <si>
    <t>21:0115:000287:0001:0001:00</t>
  </si>
  <si>
    <t>182</t>
  </si>
  <si>
    <t>042D  :773139:00:------:--</t>
  </si>
  <si>
    <t>21:0236:000339</t>
  </si>
  <si>
    <t>21:0115:000288</t>
  </si>
  <si>
    <t>21:0115:000288:0001:0001:00</t>
  </si>
  <si>
    <t>042D  :773140:00:------:--</t>
  </si>
  <si>
    <t>21:0236:000340</t>
  </si>
  <si>
    <t>21:0115:000289</t>
  </si>
  <si>
    <t>21:0115:000289:0001:0001:00</t>
  </si>
  <si>
    <t>71</t>
  </si>
  <si>
    <t>480</t>
  </si>
  <si>
    <t>15.6</t>
  </si>
  <si>
    <t>042D  :773141:80:773144:20</t>
  </si>
  <si>
    <t>21:0236:000341</t>
  </si>
  <si>
    <t>21:0115:000291</t>
  </si>
  <si>
    <t>21:0115:000291:0002:0001:02</t>
  </si>
  <si>
    <t>042D  :773142:70:773143:10</t>
  </si>
  <si>
    <t>21:0236:000342</t>
  </si>
  <si>
    <t>21:0115:000290</t>
  </si>
  <si>
    <t>21:0115:000290:0001:0001:00</t>
  </si>
  <si>
    <t>042D  :773143:10:------:--</t>
  </si>
  <si>
    <t>21:0236:000343</t>
  </si>
  <si>
    <t>21:0115:000291:0001:0001:00</t>
  </si>
  <si>
    <t>295</t>
  </si>
  <si>
    <t>042D  :773144:20:773143:10</t>
  </si>
  <si>
    <t>21:0236:000344</t>
  </si>
  <si>
    <t>21:0115:000291:0002:0001:01</t>
  </si>
  <si>
    <t>420</t>
  </si>
  <si>
    <t>46.2</t>
  </si>
  <si>
    <t>042D  :773145:00:------:--</t>
  </si>
  <si>
    <t>21:0236:000345</t>
  </si>
  <si>
    <t>21:0115:000292</t>
  </si>
  <si>
    <t>21:0115:000292:0001:0001:00</t>
  </si>
  <si>
    <t>67.4</t>
  </si>
  <si>
    <t>042D  :773146:95:------:--</t>
  </si>
  <si>
    <t>21:0236:000346</t>
  </si>
  <si>
    <t>15.5</t>
  </si>
  <si>
    <t>042D  :773147:00:------:--</t>
  </si>
  <si>
    <t>21:0236:000347</t>
  </si>
  <si>
    <t>21:0115:000293</t>
  </si>
  <si>
    <t>21:0115:000293:0001:0001:00</t>
  </si>
  <si>
    <t>39.6</t>
  </si>
  <si>
    <t>042D  :773148:00:------:--</t>
  </si>
  <si>
    <t>21:0236:000348</t>
  </si>
  <si>
    <t>21:0115:000294</t>
  </si>
  <si>
    <t>21:0115:000294:0001:0001:00</t>
  </si>
  <si>
    <t>042D  :773149:00:------:--</t>
  </si>
  <si>
    <t>21:0236:000349</t>
  </si>
  <si>
    <t>21:0115:000295</t>
  </si>
  <si>
    <t>21:0115:000295:0001:0001:00</t>
  </si>
  <si>
    <t>355</t>
  </si>
  <si>
    <t>042D  :773150:00:------:--</t>
  </si>
  <si>
    <t>21:0236:000350</t>
  </si>
  <si>
    <t>21:0115:000296</t>
  </si>
  <si>
    <t>21:0115:000296:0001:0001:00</t>
  </si>
  <si>
    <t>31.6</t>
  </si>
  <si>
    <t>042D  :773151:00:------:--</t>
  </si>
  <si>
    <t>21:0236:000351</t>
  </si>
  <si>
    <t>21:0115:000297</t>
  </si>
  <si>
    <t>21:0115:000297:0001:0001:00</t>
  </si>
  <si>
    <t>042D  :773152:00:------:--</t>
  </si>
  <si>
    <t>21:0236:000352</t>
  </si>
  <si>
    <t>21:0115:000298</t>
  </si>
  <si>
    <t>21:0115:000298:0001:0001:00</t>
  </si>
  <si>
    <t>042D  :773153:00:------:--</t>
  </si>
  <si>
    <t>21:0236:000353</t>
  </si>
  <si>
    <t>21:0115:000299</t>
  </si>
  <si>
    <t>21:0115:000299:0001:0001:00</t>
  </si>
  <si>
    <t>042D  :773154:00:------:--</t>
  </si>
  <si>
    <t>21:0236:000354</t>
  </si>
  <si>
    <t>21:0115:000300</t>
  </si>
  <si>
    <t>21:0115:000300:0001:0001:00</t>
  </si>
  <si>
    <t>78.4</t>
  </si>
  <si>
    <t>042E  :771001:80:771007:20</t>
  </si>
  <si>
    <t>21:0236:000355</t>
  </si>
  <si>
    <t>21:0115:000305</t>
  </si>
  <si>
    <t>21:0115:000305:0002:0001:02</t>
  </si>
  <si>
    <t>980</t>
  </si>
  <si>
    <t>32.2</t>
  </si>
  <si>
    <t>042E  :771002:00:------:--</t>
  </si>
  <si>
    <t>21:0236:000356</t>
  </si>
  <si>
    <t>21:0115:000301</t>
  </si>
  <si>
    <t>21:0115:000301:0001:0001:00</t>
  </si>
  <si>
    <t>042E  :771003:00:------:--</t>
  </si>
  <si>
    <t>21:0236:000357</t>
  </si>
  <si>
    <t>21:0115:000302</t>
  </si>
  <si>
    <t>21:0115:000302:0001:0001:00</t>
  </si>
  <si>
    <t>042E  :771004:00:------:--</t>
  </si>
  <si>
    <t>21:0236:000358</t>
  </si>
  <si>
    <t>21:0115:000303</t>
  </si>
  <si>
    <t>21:0115:000303:0001:0001:00</t>
  </si>
  <si>
    <t>042E  :771005:70:771006:10</t>
  </si>
  <si>
    <t>21:0236:000359</t>
  </si>
  <si>
    <t>21:0115:000304</t>
  </si>
  <si>
    <t>21:0115:000304:0001:0001:00</t>
  </si>
  <si>
    <t>042E  :771006:10:------:--</t>
  </si>
  <si>
    <t>21:0236:000360</t>
  </si>
  <si>
    <t>21:0115:000305:0001:0001:00</t>
  </si>
  <si>
    <t>042E  :771007:20:771006:10</t>
  </si>
  <si>
    <t>21:0236:000361</t>
  </si>
  <si>
    <t>21:0115:000305:0002:0001:01</t>
  </si>
  <si>
    <t>28.4</t>
  </si>
  <si>
    <t>042E  :771008:00:------:--</t>
  </si>
  <si>
    <t>21:0236:000362</t>
  </si>
  <si>
    <t>21:0115:000306</t>
  </si>
  <si>
    <t>21:0115:000306:0001:0001:00</t>
  </si>
  <si>
    <t>042E  :771009:00:------:--</t>
  </si>
  <si>
    <t>21:0236:000363</t>
  </si>
  <si>
    <t>21:0115:000307</t>
  </si>
  <si>
    <t>21:0115:000307:0001:0001:00</t>
  </si>
  <si>
    <t>042E  :771010:00:------:--</t>
  </si>
  <si>
    <t>21:0236:000364</t>
  </si>
  <si>
    <t>21:0115:000308</t>
  </si>
  <si>
    <t>21:0115:000308:0001:0001:00</t>
  </si>
  <si>
    <t>042E  :771011:00:------:--</t>
  </si>
  <si>
    <t>21:0236:000365</t>
  </si>
  <si>
    <t>21:0115:000309</t>
  </si>
  <si>
    <t>21:0115:000309:0001:0001:00</t>
  </si>
  <si>
    <t>79</t>
  </si>
  <si>
    <t>042E  :771012:00:------:--</t>
  </si>
  <si>
    <t>21:0236:000366</t>
  </si>
  <si>
    <t>21:0115:000310</t>
  </si>
  <si>
    <t>21:0115:000310:0001:0001:00</t>
  </si>
  <si>
    <t>042E  :771013:00:------:--</t>
  </si>
  <si>
    <t>21:0236:000367</t>
  </si>
  <si>
    <t>21:0115:000311</t>
  </si>
  <si>
    <t>21:0115:000311:0001:0001:00</t>
  </si>
  <si>
    <t>042E  :771014:00:------:--</t>
  </si>
  <si>
    <t>21:0236:000368</t>
  </si>
  <si>
    <t>21:0115:000312</t>
  </si>
  <si>
    <t>21:0115:000312:0001:0001:00</t>
  </si>
  <si>
    <t>042E  :771015:00:------:--</t>
  </si>
  <si>
    <t>21:0236:000369</t>
  </si>
  <si>
    <t>21:0115:000313</t>
  </si>
  <si>
    <t>21:0115:000313:0001:0001:00</t>
  </si>
  <si>
    <t>042E  :771016:00:------:--</t>
  </si>
  <si>
    <t>21:0236:000370</t>
  </si>
  <si>
    <t>21:0115:000314</t>
  </si>
  <si>
    <t>21:0115:000314:0001:0001:00</t>
  </si>
  <si>
    <t>042E  :771017:9B:------:--</t>
  </si>
  <si>
    <t>21:0236:000371</t>
  </si>
  <si>
    <t>042E  :771018:00:------:--</t>
  </si>
  <si>
    <t>21:0236:000372</t>
  </si>
  <si>
    <t>21:0115:000315</t>
  </si>
  <si>
    <t>21:0115:000315:0001:0001:00</t>
  </si>
  <si>
    <t>455</t>
  </si>
  <si>
    <t>30.8</t>
  </si>
  <si>
    <t>042E  :771019:00:------:--</t>
  </si>
  <si>
    <t>21:0236:000373</t>
  </si>
  <si>
    <t>21:0115:000316</t>
  </si>
  <si>
    <t>21:0115:000316:0001:0001:00</t>
  </si>
  <si>
    <t>042E  :771020:00:------:--</t>
  </si>
  <si>
    <t>21:0236:000374</t>
  </si>
  <si>
    <t>21:0115:000317</t>
  </si>
  <si>
    <t>21:0115:000317:0001:0001:00</t>
  </si>
  <si>
    <t>1850</t>
  </si>
  <si>
    <t>042E  :771021:80:771030:20</t>
  </si>
  <si>
    <t>21:0236:000375</t>
  </si>
  <si>
    <t>21:0115:000325</t>
  </si>
  <si>
    <t>21:0115:000325:0002:0001:02</t>
  </si>
  <si>
    <t>2800</t>
  </si>
  <si>
    <t>22.4</t>
  </si>
  <si>
    <t>042E  :771022:00:------:--</t>
  </si>
  <si>
    <t>21:0236:000376</t>
  </si>
  <si>
    <t>21:0115:000318</t>
  </si>
  <si>
    <t>21:0115:000318:0001:0001:00</t>
  </si>
  <si>
    <t>4900</t>
  </si>
  <si>
    <t>042E  :771023:00:------:--</t>
  </si>
  <si>
    <t>21:0236:000377</t>
  </si>
  <si>
    <t>21:0115:000319</t>
  </si>
  <si>
    <t>21:0115:000319:0001:0001:00</t>
  </si>
  <si>
    <t>042E  :771024:00:------:--</t>
  </si>
  <si>
    <t>21:0236:000378</t>
  </si>
  <si>
    <t>21:0115:000320</t>
  </si>
  <si>
    <t>21:0115:000320:0001:0001:00</t>
  </si>
  <si>
    <t>042E  :771025:00:------:--</t>
  </si>
  <si>
    <t>21:0236:000379</t>
  </si>
  <si>
    <t>21:0115:000321</t>
  </si>
  <si>
    <t>21:0115:000321:0001:0001:00</t>
  </si>
  <si>
    <t>67.6</t>
  </si>
  <si>
    <t>042E  :771026:00:------:--</t>
  </si>
  <si>
    <t>21:0236:000380</t>
  </si>
  <si>
    <t>21:0115:000322</t>
  </si>
  <si>
    <t>21:0115:000322:0001:0001:00</t>
  </si>
  <si>
    <t>72.4</t>
  </si>
  <si>
    <t>042E  :771027:00:------:--</t>
  </si>
  <si>
    <t>21:0236:000381</t>
  </si>
  <si>
    <t>21:0115:000323</t>
  </si>
  <si>
    <t>21:0115:000323:0001:0001:00</t>
  </si>
  <si>
    <t>042E  :771028:70:771029:10</t>
  </si>
  <si>
    <t>21:0236:000382</t>
  </si>
  <si>
    <t>21:0115:000324</t>
  </si>
  <si>
    <t>21:0115:000324:0001:0001:00</t>
  </si>
  <si>
    <t>042E  :771029:10:------:--</t>
  </si>
  <si>
    <t>21:0236:000383</t>
  </si>
  <si>
    <t>21:0115:000325:0001:0001:00</t>
  </si>
  <si>
    <t>2550</t>
  </si>
  <si>
    <t>042E  :771030:20:771029:10</t>
  </si>
  <si>
    <t>21:0236:000384</t>
  </si>
  <si>
    <t>21:0115:000325:0002:0001:01</t>
  </si>
  <si>
    <t>2700</t>
  </si>
  <si>
    <t>23.2</t>
  </si>
  <si>
    <t>042E  :771031:00:------:--</t>
  </si>
  <si>
    <t>21:0236:000385</t>
  </si>
  <si>
    <t>21:0115:000326</t>
  </si>
  <si>
    <t>21:0115:000326:0001:0001:00</t>
  </si>
  <si>
    <t>042E  :771032:9C:------:--</t>
  </si>
  <si>
    <t>21:0236:000386</t>
  </si>
  <si>
    <t>042E  :771033:00:------:--</t>
  </si>
  <si>
    <t>21:0236:000387</t>
  </si>
  <si>
    <t>21:0115:000327</t>
  </si>
  <si>
    <t>21:0115:000327:0001:0001:00</t>
  </si>
  <si>
    <t>042E  :771034:00:------:--</t>
  </si>
  <si>
    <t>21:0236:000388</t>
  </si>
  <si>
    <t>21:0115:000328</t>
  </si>
  <si>
    <t>21:0115:000328:0001:0001:00</t>
  </si>
  <si>
    <t>042E  :771035:00:------:--</t>
  </si>
  <si>
    <t>21:0236:000389</t>
  </si>
  <si>
    <t>21:0115:000329</t>
  </si>
  <si>
    <t>21:0115:000329:0001:0001:00</t>
  </si>
  <si>
    <t>042E  :771036:00:------:--</t>
  </si>
  <si>
    <t>21:0236:000390</t>
  </si>
  <si>
    <t>21:0115:000330</t>
  </si>
  <si>
    <t>21:0115:000330:0001:0001:00</t>
  </si>
  <si>
    <t>72.6</t>
  </si>
  <si>
    <t>042E  :771037:00:------:--</t>
  </si>
  <si>
    <t>21:0236:000391</t>
  </si>
  <si>
    <t>21:0115:000331</t>
  </si>
  <si>
    <t>21:0115:000331:0001:0001:00</t>
  </si>
  <si>
    <t>042E  :771038:00:------:--</t>
  </si>
  <si>
    <t>21:0236:000392</t>
  </si>
  <si>
    <t>21:0115:000332</t>
  </si>
  <si>
    <t>21:0115:000332:0001:0001:00</t>
  </si>
  <si>
    <t>042E  :771039:00:------:--</t>
  </si>
  <si>
    <t>21:0236:000393</t>
  </si>
  <si>
    <t>21:0115:000333</t>
  </si>
  <si>
    <t>21:0115:000333:0001:0001:00</t>
  </si>
  <si>
    <t>890</t>
  </si>
  <si>
    <t>2.2</t>
  </si>
  <si>
    <t>042E  :771040:00:------:--</t>
  </si>
  <si>
    <t>21:0236:000394</t>
  </si>
  <si>
    <t>21:0115:000334</t>
  </si>
  <si>
    <t>21:0115:000334:0001:0001:00</t>
  </si>
  <si>
    <t>042E  :771041:80:771047:20</t>
  </si>
  <si>
    <t>21:0236:000395</t>
  </si>
  <si>
    <t>21:0115:000338</t>
  </si>
  <si>
    <t>21:0115:000338:0002:0001:02</t>
  </si>
  <si>
    <t>042E  :771042:00:------:--</t>
  </si>
  <si>
    <t>21:0236:000396</t>
  </si>
  <si>
    <t>21:0115:000335</t>
  </si>
  <si>
    <t>21:0115:000335:0001:0001:00</t>
  </si>
  <si>
    <t>63.2</t>
  </si>
  <si>
    <t>042E  :771043:00:------:--</t>
  </si>
  <si>
    <t>21:0236:000397</t>
  </si>
  <si>
    <t>21:0115:000336</t>
  </si>
  <si>
    <t>21:0115:000336:0001:0001:00</t>
  </si>
  <si>
    <t>96.8</t>
  </si>
  <si>
    <t>042E  :771044:95:------:--</t>
  </si>
  <si>
    <t>21:0236:000398</t>
  </si>
  <si>
    <t>042E  :771045:70:771046:10</t>
  </si>
  <si>
    <t>21:0236:000399</t>
  </si>
  <si>
    <t>21:0115:000337</t>
  </si>
  <si>
    <t>21:0115:000337:0001:0001:00</t>
  </si>
  <si>
    <t>66.6</t>
  </si>
  <si>
    <t>042E  :771046:10:------:--</t>
  </si>
  <si>
    <t>21:0236:000400</t>
  </si>
  <si>
    <t>21:0115:000338:0001:0001:00</t>
  </si>
  <si>
    <t>042E  :771047:20:771046:10</t>
  </si>
  <si>
    <t>21:0236:000401</t>
  </si>
  <si>
    <t>21:0115:000338:0002:0001:01</t>
  </si>
  <si>
    <t>042E  :771048:00:------:--</t>
  </si>
  <si>
    <t>21:0236:000402</t>
  </si>
  <si>
    <t>21:0115:000339</t>
  </si>
  <si>
    <t>21:0115:000339:0001:0001:00</t>
  </si>
  <si>
    <t>042E  :771049:00:------:--</t>
  </si>
  <si>
    <t>21:0236:000403</t>
  </si>
  <si>
    <t>21:0115:000340</t>
  </si>
  <si>
    <t>21:0115:000340:0001:0001:00</t>
  </si>
  <si>
    <t>042E  :771050:00:------:--</t>
  </si>
  <si>
    <t>21:0236:000404</t>
  </si>
  <si>
    <t>21:0115:000341</t>
  </si>
  <si>
    <t>21:0115:000341:0001:0001:00</t>
  </si>
  <si>
    <t>042E  :771051:00:------:--</t>
  </si>
  <si>
    <t>21:0236:000405</t>
  </si>
  <si>
    <t>21:0115:000342</t>
  </si>
  <si>
    <t>21:0115:000342:0001:0001:00</t>
  </si>
  <si>
    <t>63.4</t>
  </si>
  <si>
    <t>042E  :771052:00:------:--</t>
  </si>
  <si>
    <t>21:0236:000406</t>
  </si>
  <si>
    <t>21:0115:000343</t>
  </si>
  <si>
    <t>21:0115:000343:0001:0001:00</t>
  </si>
  <si>
    <t>042E  :771053:00:------:--</t>
  </si>
  <si>
    <t>21:0236:000407</t>
  </si>
  <si>
    <t>21:0115:000344</t>
  </si>
  <si>
    <t>21:0115:000344:0001:0001:00</t>
  </si>
  <si>
    <t>042E  :771054:00:------:--</t>
  </si>
  <si>
    <t>21:0236:000408</t>
  </si>
  <si>
    <t>21:0115:000345</t>
  </si>
  <si>
    <t>21:0115:000345:0001:0001:00</t>
  </si>
  <si>
    <t>79.2</t>
  </si>
  <si>
    <t>042E  :771055:00:------:--</t>
  </si>
  <si>
    <t>21:0236:000409</t>
  </si>
  <si>
    <t>21:0115:000346</t>
  </si>
  <si>
    <t>21:0115:000346:0001:0001:00</t>
  </si>
  <si>
    <t>042E  :771056:00:------:--</t>
  </si>
  <si>
    <t>21:0236:000410</t>
  </si>
  <si>
    <t>21:0115:000347</t>
  </si>
  <si>
    <t>21:0115:000347:0001:0001:00</t>
  </si>
  <si>
    <t>11.2</t>
  </si>
  <si>
    <t>042E  :771057:00:------:--</t>
  </si>
  <si>
    <t>21:0236:000411</t>
  </si>
  <si>
    <t>21:0115:000348</t>
  </si>
  <si>
    <t>21:0115:000348:0001:0001:00</t>
  </si>
  <si>
    <t>042E  :771058:00:------:--</t>
  </si>
  <si>
    <t>21:0236:000412</t>
  </si>
  <si>
    <t>21:0115:000349</t>
  </si>
  <si>
    <t>21:0115:000349:0001:0001:00</t>
  </si>
  <si>
    <t>042E  :771059:00:------:--</t>
  </si>
  <si>
    <t>21:0236:000413</t>
  </si>
  <si>
    <t>21:0115:000350</t>
  </si>
  <si>
    <t>21:0115:000350:0001:0001:00</t>
  </si>
  <si>
    <t>65.6</t>
  </si>
  <si>
    <t>042E  :771060:00:------:--</t>
  </si>
  <si>
    <t>21:0236:000414</t>
  </si>
  <si>
    <t>21:0115:000351</t>
  </si>
  <si>
    <t>21:0115:000351:0001:0001:00</t>
  </si>
  <si>
    <t>3.65</t>
  </si>
  <si>
    <t>042E  :771061:80:771066:70</t>
  </si>
  <si>
    <t>21:0236:000415</t>
  </si>
  <si>
    <t>21:0115:000356</t>
  </si>
  <si>
    <t>21:0115:000356:0001:0001:02</t>
  </si>
  <si>
    <t>0021:bcff1</t>
  </si>
  <si>
    <t>580</t>
  </si>
  <si>
    <t>042E  :771062:00:------:--</t>
  </si>
  <si>
    <t>21:0236:000416</t>
  </si>
  <si>
    <t>21:0115:000352</t>
  </si>
  <si>
    <t>21:0115:000352:0001:0001:00</t>
  </si>
  <si>
    <t>042E  :771063:00:------:--</t>
  </si>
  <si>
    <t>21:0236:000417</t>
  </si>
  <si>
    <t>21:0115:000353</t>
  </si>
  <si>
    <t>21:0115:000353:0001:0001:00</t>
  </si>
  <si>
    <t>042E  :771064:00:------:--</t>
  </si>
  <si>
    <t>21:0236:000418</t>
  </si>
  <si>
    <t>21:0115:000354</t>
  </si>
  <si>
    <t>21:0115:000354:0001:0001:00</t>
  </si>
  <si>
    <t>610</t>
  </si>
  <si>
    <t>042E  :771065:00:------:--</t>
  </si>
  <si>
    <t>21:0236:000419</t>
  </si>
  <si>
    <t>21:0115:000355</t>
  </si>
  <si>
    <t>21:0115:000355:0001:0001:00</t>
  </si>
  <si>
    <t>560</t>
  </si>
  <si>
    <t>042E  :771066:70:771067:10</t>
  </si>
  <si>
    <t>21:0236:000420</t>
  </si>
  <si>
    <t>21:0115:000356:0001:0001:01</t>
  </si>
  <si>
    <t>0022:bcff1</t>
  </si>
  <si>
    <t>042E  :771067:10:------:--</t>
  </si>
  <si>
    <t>21:0236:000421</t>
  </si>
  <si>
    <t>21:0115:000357</t>
  </si>
  <si>
    <t>21:0115:000357:0001:0001:00</t>
  </si>
  <si>
    <t>0023:bcff1</t>
  </si>
  <si>
    <t>042E  :771068:20:771067:10</t>
  </si>
  <si>
    <t>21:0236:000422</t>
  </si>
  <si>
    <t>21:0115:000357:0002:0001:00</t>
  </si>
  <si>
    <t>0024:bcff1</t>
  </si>
  <si>
    <t>042E  :771069:00:------:--</t>
  </si>
  <si>
    <t>21:0236:000423</t>
  </si>
  <si>
    <t>21:0115:000358</t>
  </si>
  <si>
    <t>21:0115:000358:0001:0001:00</t>
  </si>
  <si>
    <t>042E  :771070:00:------:--</t>
  </si>
  <si>
    <t>21:0236:000424</t>
  </si>
  <si>
    <t>21:0115:000359</t>
  </si>
  <si>
    <t>21:0115:000359:0001:0001:00</t>
  </si>
  <si>
    <t>74.2</t>
  </si>
  <si>
    <t>042E  :771071:00:------:--</t>
  </si>
  <si>
    <t>21:0236:000425</t>
  </si>
  <si>
    <t>21:0115:000360</t>
  </si>
  <si>
    <t>21:0115:000360:0001:0001:00</t>
  </si>
  <si>
    <t>1025</t>
  </si>
  <si>
    <t>042E  :771072:00:------:--</t>
  </si>
  <si>
    <t>21:0236:000426</t>
  </si>
  <si>
    <t>21:0115:000361</t>
  </si>
  <si>
    <t>21:0115:000361:0001:0001:00</t>
  </si>
  <si>
    <t>042E  :771073:00:------:--</t>
  </si>
  <si>
    <t>21:0236:000427</t>
  </si>
  <si>
    <t>21:0115:000362</t>
  </si>
  <si>
    <t>21:0115:000362:0001:0001:00</t>
  </si>
  <si>
    <t>042E  :771074:00:------:--</t>
  </si>
  <si>
    <t>21:0236:000428</t>
  </si>
  <si>
    <t>21:0115:000363</t>
  </si>
  <si>
    <t>21:0115:000363:0001:0001:00</t>
  </si>
  <si>
    <t>042E  :771075:00:------:--</t>
  </si>
  <si>
    <t>21:0236:000429</t>
  </si>
  <si>
    <t>21:0115:000364</t>
  </si>
  <si>
    <t>21:0115:000364:0001:0001:00</t>
  </si>
  <si>
    <t>042E  :771076:00:------:--</t>
  </si>
  <si>
    <t>21:0236:000430</t>
  </si>
  <si>
    <t>21:0115:000365</t>
  </si>
  <si>
    <t>21:0115:000365:0001:0001:00</t>
  </si>
  <si>
    <t>042E  :771077:95:------:--</t>
  </si>
  <si>
    <t>21:0236:000431</t>
  </si>
  <si>
    <t>042E  :771078:00:------:--</t>
  </si>
  <si>
    <t>21:0236:000432</t>
  </si>
  <si>
    <t>21:0115:000366</t>
  </si>
  <si>
    <t>21:0115:000366:0001:0001:00</t>
  </si>
  <si>
    <t>44.4</t>
  </si>
  <si>
    <t>042E  :771079:00:------:--</t>
  </si>
  <si>
    <t>21:0236:000433</t>
  </si>
  <si>
    <t>21:0115:000367</t>
  </si>
  <si>
    <t>21:0115:000367:0001:0001:00</t>
  </si>
  <si>
    <t>042E  :771080:00:------:--</t>
  </si>
  <si>
    <t>21:0236:000434</t>
  </si>
  <si>
    <t>21:0115:000368</t>
  </si>
  <si>
    <t>21:0115:000368:0001:0001:00</t>
  </si>
  <si>
    <t>042E  :771081:80:771089:10</t>
  </si>
  <si>
    <t>21:0236:000435</t>
  </si>
  <si>
    <t>21:0115:000375</t>
  </si>
  <si>
    <t>21:0115:000375:0001:0001:02</t>
  </si>
  <si>
    <t>042E  :771082:00:------:--</t>
  </si>
  <si>
    <t>21:0236:000436</t>
  </si>
  <si>
    <t>21:0115:000369</t>
  </si>
  <si>
    <t>21:0115:000369:0001:0001:00</t>
  </si>
  <si>
    <t>7.6</t>
  </si>
  <si>
    <t>042E  :771083:9A:------:--</t>
  </si>
  <si>
    <t>21:0236:000437</t>
  </si>
  <si>
    <t>042E  :771084:00:------:--</t>
  </si>
  <si>
    <t>21:0236:000438</t>
  </si>
  <si>
    <t>21:0115:000370</t>
  </si>
  <si>
    <t>21:0115:000370:0001:0001:00</t>
  </si>
  <si>
    <t>430</t>
  </si>
  <si>
    <t>60.8</t>
  </si>
  <si>
    <t>042E  :771085:00:------:--</t>
  </si>
  <si>
    <t>21:0236:000439</t>
  </si>
  <si>
    <t>21:0115:000371</t>
  </si>
  <si>
    <t>21:0115:000371:0001:0001:00</t>
  </si>
  <si>
    <t>042E  :771086:00:------:--</t>
  </si>
  <si>
    <t>21:0236:000440</t>
  </si>
  <si>
    <t>21:0115:000372</t>
  </si>
  <si>
    <t>21:0115:000372:0001:0001:00</t>
  </si>
  <si>
    <t>7.8</t>
  </si>
  <si>
    <t>042E  :771087:00:------:--</t>
  </si>
  <si>
    <t>21:0236:000441</t>
  </si>
  <si>
    <t>21:0115:000373</t>
  </si>
  <si>
    <t>21:0115:000373:0001:0001:00</t>
  </si>
  <si>
    <t>042E  :771088:70:771089:10</t>
  </si>
  <si>
    <t>21:0236:000442</t>
  </si>
  <si>
    <t>21:0115:000374</t>
  </si>
  <si>
    <t>21:0115:000374:0001:0001:00</t>
  </si>
  <si>
    <t>042E  :771089:10:------:--</t>
  </si>
  <si>
    <t>21:0236:000443</t>
  </si>
  <si>
    <t>21:0115:000375:0001:0001:01</t>
  </si>
  <si>
    <t>042E  :771090:20:771089:10</t>
  </si>
  <si>
    <t>21:0236:000444</t>
  </si>
  <si>
    <t>21:0115:000375:0002:0001:00</t>
  </si>
  <si>
    <t>042E  :771091:00:------:--</t>
  </si>
  <si>
    <t>21:0236:000445</t>
  </si>
  <si>
    <t>21:0115:000376</t>
  </si>
  <si>
    <t>21:0115:000376:0001:0001:00</t>
  </si>
  <si>
    <t>042E  :771092:00:------:--</t>
  </si>
  <si>
    <t>21:0236:000446</t>
  </si>
  <si>
    <t>21:0115:000377</t>
  </si>
  <si>
    <t>21:0115:000377:0001:0001:00</t>
  </si>
  <si>
    <t>042E  :771093:00:------:--</t>
  </si>
  <si>
    <t>21:0236:000447</t>
  </si>
  <si>
    <t>21:0115:000378</t>
  </si>
  <si>
    <t>21:0115:000378:0001:0001:00</t>
  </si>
  <si>
    <t>042E  :771094:00:------:--</t>
  </si>
  <si>
    <t>21:0236:000448</t>
  </si>
  <si>
    <t>21:0115:000379</t>
  </si>
  <si>
    <t>21:0115:000379:0001:0001:00</t>
  </si>
  <si>
    <t>042E  :771095:00:------:--</t>
  </si>
  <si>
    <t>21:0236:000449</t>
  </si>
  <si>
    <t>21:0115:000380</t>
  </si>
  <si>
    <t>21:0115:000380:0001:0001:00</t>
  </si>
  <si>
    <t>042E  :771096:00:------:--</t>
  </si>
  <si>
    <t>21:0236:000450</t>
  </si>
  <si>
    <t>21:0115:000381</t>
  </si>
  <si>
    <t>21:0115:000381:0001:0001:00</t>
  </si>
  <si>
    <t>042E  :771097:00:------:--</t>
  </si>
  <si>
    <t>21:0236:000451</t>
  </si>
  <si>
    <t>21:0115:000382</t>
  </si>
  <si>
    <t>21:0115:000382:0001:0001:00</t>
  </si>
  <si>
    <t>820</t>
  </si>
  <si>
    <t>042E  :771098:00:------:--</t>
  </si>
  <si>
    <t>21:0236:000452</t>
  </si>
  <si>
    <t>21:0115:000383</t>
  </si>
  <si>
    <t>21:0115:000383:0001:0001:00</t>
  </si>
  <si>
    <t>042E  :771099:00:------:--</t>
  </si>
  <si>
    <t>21:0236:000453</t>
  </si>
  <si>
    <t>21:0115:000384</t>
  </si>
  <si>
    <t>21:0115:000384:0001:0001:00</t>
  </si>
  <si>
    <t>3.8</t>
  </si>
  <si>
    <t>042E  :771100:00:------:--</t>
  </si>
  <si>
    <t>21:0236:000454</t>
  </si>
  <si>
    <t>21:0115:000385</t>
  </si>
  <si>
    <t>21:0115:000385:0001:0001:00</t>
  </si>
  <si>
    <t>650</t>
  </si>
  <si>
    <t>55.6</t>
  </si>
  <si>
    <t>042E  :771101:80:771107:20</t>
  </si>
  <si>
    <t>21:0236:000455</t>
  </si>
  <si>
    <t>21:0115:000389</t>
  </si>
  <si>
    <t>21:0115:000389:0002:0001:02</t>
  </si>
  <si>
    <t>042E  :771102:00:------:--</t>
  </si>
  <si>
    <t>21:0236:000456</t>
  </si>
  <si>
    <t>21:0115:000386</t>
  </si>
  <si>
    <t>21:0115:000386:0001:0001:00</t>
  </si>
  <si>
    <t>042E  :771103:00:------:--</t>
  </si>
  <si>
    <t>21:0236:000457</t>
  </si>
  <si>
    <t>21:0115:000387</t>
  </si>
  <si>
    <t>21:0115:000387:0001:0001:00</t>
  </si>
  <si>
    <t>042E  :771104:9C:------:--</t>
  </si>
  <si>
    <t>21:0236:000458</t>
  </si>
  <si>
    <t>1750</t>
  </si>
  <si>
    <t>042E  :771105:70:771106:10</t>
  </si>
  <si>
    <t>21:0236:000459</t>
  </si>
  <si>
    <t>21:0115:000388</t>
  </si>
  <si>
    <t>21:0115:000388:0001:0001:00</t>
  </si>
  <si>
    <t>15.8</t>
  </si>
  <si>
    <t>042E  :771106:10:------:--</t>
  </si>
  <si>
    <t>21:0236:000460</t>
  </si>
  <si>
    <t>21:0115:000389:0001:0001:00</t>
  </si>
  <si>
    <t>042E  :771107:20:771106:10</t>
  </si>
  <si>
    <t>21:0236:000461</t>
  </si>
  <si>
    <t>21:0115:000389:0002:0001:01</t>
  </si>
  <si>
    <t>042E  :771108:00:------:--</t>
  </si>
  <si>
    <t>21:0236:000462</t>
  </si>
  <si>
    <t>21:0115:000390</t>
  </si>
  <si>
    <t>21:0115:000390:0001:0001:00</t>
  </si>
  <si>
    <t>042E  :771109:00:------:--</t>
  </si>
  <si>
    <t>21:0236:000463</t>
  </si>
  <si>
    <t>21:0115:000391</t>
  </si>
  <si>
    <t>21:0115:000391:0001:0001:00</t>
  </si>
  <si>
    <t>042E  :771110:00:------:--</t>
  </si>
  <si>
    <t>21:0236:000464</t>
  </si>
  <si>
    <t>21:0115:000392</t>
  </si>
  <si>
    <t>21:0115:000392:0001:0001:00</t>
  </si>
  <si>
    <t>042E  :771111:00:------:--</t>
  </si>
  <si>
    <t>21:0236:000465</t>
  </si>
  <si>
    <t>21:0115:000393</t>
  </si>
  <si>
    <t>21:0115:000393:0001:0001:00</t>
  </si>
  <si>
    <t>042E  :771112:00:------:--</t>
  </si>
  <si>
    <t>21:0236:000466</t>
  </si>
  <si>
    <t>21:0115:000394</t>
  </si>
  <si>
    <t>21:0115:000394:0001:0001:00</t>
  </si>
  <si>
    <t>042E  :771113:00:------:--</t>
  </si>
  <si>
    <t>21:0236:000467</t>
  </si>
  <si>
    <t>21:0115:000395</t>
  </si>
  <si>
    <t>21:0115:000395:0001:0001:00</t>
  </si>
  <si>
    <t>042E  :771114:00:------:--</t>
  </si>
  <si>
    <t>21:0236:000468</t>
  </si>
  <si>
    <t>21:0115:000396</t>
  </si>
  <si>
    <t>21:0115:000396:0001:0001:00</t>
  </si>
  <si>
    <t>33.2</t>
  </si>
  <si>
    <t>042E  :771115:00:------:--</t>
  </si>
  <si>
    <t>21:0236:000469</t>
  </si>
  <si>
    <t>21:0115:000397</t>
  </si>
  <si>
    <t>21:0115:000397:0001:0001:00</t>
  </si>
  <si>
    <t>042E  :771116:00:------:--</t>
  </si>
  <si>
    <t>21:0236:000470</t>
  </si>
  <si>
    <t>21:0115:000398</t>
  </si>
  <si>
    <t>21:0115:000398:0001:0001:00</t>
  </si>
  <si>
    <t>042E  :771117:00:------:--</t>
  </si>
  <si>
    <t>21:0236:000471</t>
  </si>
  <si>
    <t>21:0115:000399</t>
  </si>
  <si>
    <t>21:0115:000399:0001:0001:00</t>
  </si>
  <si>
    <t>042E  :771118:00:------:--</t>
  </si>
  <si>
    <t>21:0236:000472</t>
  </si>
  <si>
    <t>21:0115:000400</t>
  </si>
  <si>
    <t>21:0115:000400:0001:0001:00</t>
  </si>
  <si>
    <t>042E  :771119:00:------:--</t>
  </si>
  <si>
    <t>21:0236:000473</t>
  </si>
  <si>
    <t>21:0115:000401</t>
  </si>
  <si>
    <t>21:0115:000401:0001:0001:00</t>
  </si>
  <si>
    <t>11.8</t>
  </si>
  <si>
    <t>042E  :771120:00:------:--</t>
  </si>
  <si>
    <t>21:0236:000474</t>
  </si>
  <si>
    <t>21:0115:000402</t>
  </si>
  <si>
    <t>21:0115:000402:0001:0001:00</t>
  </si>
  <si>
    <t>042E  :771121:80:771127:00</t>
  </si>
  <si>
    <t>21:0236:000475</t>
  </si>
  <si>
    <t>21:0115:000407</t>
  </si>
  <si>
    <t>21:0115:000407:0001:0001:02</t>
  </si>
  <si>
    <t>042E  :771122:00:------:--</t>
  </si>
  <si>
    <t>21:0236:000476</t>
  </si>
  <si>
    <t>21:0115:000403</t>
  </si>
  <si>
    <t>21:0115:000403:0001:0001:00</t>
  </si>
  <si>
    <t>042E  :771123:00:------:--</t>
  </si>
  <si>
    <t>21:0236:000477</t>
  </si>
  <si>
    <t>21:0115:000404</t>
  </si>
  <si>
    <t>21:0115:000404:0001:0001:00</t>
  </si>
  <si>
    <t>40.6</t>
  </si>
  <si>
    <t>042E  :771124:70:771125:10</t>
  </si>
  <si>
    <t>21:0236:000478</t>
  </si>
  <si>
    <t>21:0115:000405</t>
  </si>
  <si>
    <t>21:0115:000405:0001:0001:00</t>
  </si>
  <si>
    <t>042E  :771125:10:------:--</t>
  </si>
  <si>
    <t>21:0236:000479</t>
  </si>
  <si>
    <t>21:0115:000406</t>
  </si>
  <si>
    <t>21:0115:000406:0001:0001:00</t>
  </si>
  <si>
    <t>042E  :771126:20:771125:10</t>
  </si>
  <si>
    <t>21:0236:000480</t>
  </si>
  <si>
    <t>21:0115:000406:0002:0001:00</t>
  </si>
  <si>
    <t>042E  :771127:00:------:--</t>
  </si>
  <si>
    <t>21:0236:000481</t>
  </si>
  <si>
    <t>21:0115:000407:0001:0001:01</t>
  </si>
  <si>
    <t>042E  :771128:00:------:--</t>
  </si>
  <si>
    <t>21:0236:000482</t>
  </si>
  <si>
    <t>21:0115:000408</t>
  </si>
  <si>
    <t>21:0115:000408:0001:0001:00</t>
  </si>
  <si>
    <t>042E  :771129:00:------:--</t>
  </si>
  <si>
    <t>21:0236:000483</t>
  </si>
  <si>
    <t>21:0115:000409</t>
  </si>
  <si>
    <t>21:0115:000409:0001:0001:00</t>
  </si>
  <si>
    <t>042E  :771130:00:------:--</t>
  </si>
  <si>
    <t>21:0236:000484</t>
  </si>
  <si>
    <t>21:0115:000410</t>
  </si>
  <si>
    <t>21:0115:000410:0001:0001:00</t>
  </si>
  <si>
    <t>042E  :771131:00:------:--</t>
  </si>
  <si>
    <t>21:0236:000485</t>
  </si>
  <si>
    <t>21:0115:000411</t>
  </si>
  <si>
    <t>21:0115:000411:0001:0001:00</t>
  </si>
  <si>
    <t>62.2</t>
  </si>
  <si>
    <t>042E  :771132:00:------:--</t>
  </si>
  <si>
    <t>21:0236:000486</t>
  </si>
  <si>
    <t>21:0115:000412</t>
  </si>
  <si>
    <t>21:0115:000412:0001:0001:00</t>
  </si>
  <si>
    <t>042E  :771133:00:------:--</t>
  </si>
  <si>
    <t>21:0236:000487</t>
  </si>
  <si>
    <t>21:0115:000413</t>
  </si>
  <si>
    <t>21:0115:000413:0001:0001:00</t>
  </si>
  <si>
    <t>620</t>
  </si>
  <si>
    <t>042E  :771134:9B:------:--</t>
  </si>
  <si>
    <t>21:0236:000488</t>
  </si>
  <si>
    <t>1.85</t>
  </si>
  <si>
    <t>042E  :771135:00:------:--</t>
  </si>
  <si>
    <t>21:0236:000489</t>
  </si>
  <si>
    <t>21:0115:000414</t>
  </si>
  <si>
    <t>21:0115:000414:0001:0001:00</t>
  </si>
  <si>
    <t>69.4</t>
  </si>
  <si>
    <t>042E  :771136:00:------:--</t>
  </si>
  <si>
    <t>21:0236:000490</t>
  </si>
  <si>
    <t>21:0115:000415</t>
  </si>
  <si>
    <t>21:0115:000415:0001:0001:00</t>
  </si>
  <si>
    <t>1070</t>
  </si>
  <si>
    <t>042E  :771137:00:------:--</t>
  </si>
  <si>
    <t>21:0236:000491</t>
  </si>
  <si>
    <t>21:0115:000416</t>
  </si>
  <si>
    <t>21:0115:000416:0001:0001:00</t>
  </si>
  <si>
    <t>042E  :771138:00:------:--</t>
  </si>
  <si>
    <t>21:0236:000492</t>
  </si>
  <si>
    <t>21:0115:000417</t>
  </si>
  <si>
    <t>21:0115:000417:0001:0001:00</t>
  </si>
  <si>
    <t>042E  :771139:00:------:--</t>
  </si>
  <si>
    <t>21:0236:000493</t>
  </si>
  <si>
    <t>21:0115:000418</t>
  </si>
  <si>
    <t>21:0115:000418:0001:0001:00</t>
  </si>
  <si>
    <t>390</t>
  </si>
  <si>
    <t>042E  :771140:00:------:--</t>
  </si>
  <si>
    <t>21:0236:000494</t>
  </si>
  <si>
    <t>21:0115:000419</t>
  </si>
  <si>
    <t>21:0115:000419:0001:0001:00</t>
  </si>
  <si>
    <t>042E  :771141:80:771144:20</t>
  </si>
  <si>
    <t>21:0236:000495</t>
  </si>
  <si>
    <t>21:0115:000421</t>
  </si>
  <si>
    <t>21:0115:000421:0002:0001:02</t>
  </si>
  <si>
    <t>28.6</t>
  </si>
  <si>
    <t>042E  :771142:70:771143:10</t>
  </si>
  <si>
    <t>21:0236:000496</t>
  </si>
  <si>
    <t>21:0115:000420</t>
  </si>
  <si>
    <t>21:0115:000420:0001:0001:00</t>
  </si>
  <si>
    <t>042E  :771143:10:------:--</t>
  </si>
  <si>
    <t>21:0236:000497</t>
  </si>
  <si>
    <t>21:0115:000421:0001:0001:00</t>
  </si>
  <si>
    <t>23.6</t>
  </si>
  <si>
    <t>042E  :771144:20:771143:10</t>
  </si>
  <si>
    <t>21:0236:000498</t>
  </si>
  <si>
    <t>21:0115:000421:0002:0001:01</t>
  </si>
  <si>
    <t>27.6</t>
  </si>
  <si>
    <t>042E  :771145:00:------:--</t>
  </si>
  <si>
    <t>21:0236:000499</t>
  </si>
  <si>
    <t>21:0115:000422</t>
  </si>
  <si>
    <t>21:0115:000422:0001:0001:00</t>
  </si>
  <si>
    <t>042E  :771146:00:------:--</t>
  </si>
  <si>
    <t>21:0236:000500</t>
  </si>
  <si>
    <t>21:0115:000423</t>
  </si>
  <si>
    <t>21:0115:000423:0001:0001:00</t>
  </si>
  <si>
    <t>515</t>
  </si>
  <si>
    <t>042E  :771147:00:------:--</t>
  </si>
  <si>
    <t>21:0236:000501</t>
  </si>
  <si>
    <t>21:0115:000424</t>
  </si>
  <si>
    <t>21:0115:000424:0001:0001:00</t>
  </si>
  <si>
    <t>042E  :771148:00:------:--</t>
  </si>
  <si>
    <t>21:0236:000502</t>
  </si>
  <si>
    <t>21:0115:000425</t>
  </si>
  <si>
    <t>21:0115:000425:0001:0001:00</t>
  </si>
  <si>
    <t>042E  :771149:00:------:--</t>
  </si>
  <si>
    <t>21:0236:000503</t>
  </si>
  <si>
    <t>21:0115:000426</t>
  </si>
  <si>
    <t>21:0115:000426:0001:0001:00</t>
  </si>
  <si>
    <t>042E  :771150:00:------:--</t>
  </si>
  <si>
    <t>21:0236:000504</t>
  </si>
  <si>
    <t>21:0115:000427</t>
  </si>
  <si>
    <t>21:0115:000427:0001:0001:00</t>
  </si>
  <si>
    <t>042E  :771151:00:------:--</t>
  </si>
  <si>
    <t>21:0236:000505</t>
  </si>
  <si>
    <t>21:0115:000428</t>
  </si>
  <si>
    <t>21:0115:000428:0001:0001:00</t>
  </si>
  <si>
    <t>042E  :771152:9A:------:--</t>
  </si>
  <si>
    <t>21:0236:000506</t>
  </si>
  <si>
    <t>042E  :771153:00:------:--</t>
  </si>
  <si>
    <t>21:0236:000507</t>
  </si>
  <si>
    <t>21:0115:000429</t>
  </si>
  <si>
    <t>21:0115:000429:0001:0001:00</t>
  </si>
  <si>
    <t>042E  :771154:00:------:--</t>
  </si>
  <si>
    <t>21:0236:000508</t>
  </si>
  <si>
    <t>21:0115:000430</t>
  </si>
  <si>
    <t>21:0115:000430:0001:0001:00</t>
  </si>
  <si>
    <t>042E  :771155:00:------:--</t>
  </si>
  <si>
    <t>21:0236:000509</t>
  </si>
  <si>
    <t>21:0115:000431</t>
  </si>
  <si>
    <t>21:0115:000431:0001:0001:00</t>
  </si>
  <si>
    <t>042E  :771156:00:------:--</t>
  </si>
  <si>
    <t>21:0236:000510</t>
  </si>
  <si>
    <t>21:0115:000432</t>
  </si>
  <si>
    <t>21:0115:000432:0001:0001:00</t>
  </si>
  <si>
    <t>635</t>
  </si>
  <si>
    <t>4.75</t>
  </si>
  <si>
    <t>042E  :771157:00:------:--</t>
  </si>
  <si>
    <t>21:0236:000511</t>
  </si>
  <si>
    <t>21:0115:000433</t>
  </si>
  <si>
    <t>21:0115:000433:0001:0001:00</t>
  </si>
  <si>
    <t>042E  :771158:00:------:--</t>
  </si>
  <si>
    <t>21:0236:000512</t>
  </si>
  <si>
    <t>21:0115:000434</t>
  </si>
  <si>
    <t>21:0115:000434:0001:0001:00</t>
  </si>
  <si>
    <t>4.45</t>
  </si>
  <si>
    <t>042E  :771159:00:------:--</t>
  </si>
  <si>
    <t>21:0236:000513</t>
  </si>
  <si>
    <t>21:0115:000435</t>
  </si>
  <si>
    <t>21:0115:000435:0001:0001:00</t>
  </si>
  <si>
    <t>042E  :771160:00:------:--</t>
  </si>
  <si>
    <t>21:0236:000514</t>
  </si>
  <si>
    <t>21:0115:000436</t>
  </si>
  <si>
    <t>21:0115:000436:0001:0001:00</t>
  </si>
  <si>
    <t>555</t>
  </si>
  <si>
    <t>042E  :771161:80:771164:20</t>
  </si>
  <si>
    <t>21:0236:000515</t>
  </si>
  <si>
    <t>21:0115:000438</t>
  </si>
  <si>
    <t>21:0115:000438:0002:0001:02</t>
  </si>
  <si>
    <t>042E  :771162:70:771163:10</t>
  </si>
  <si>
    <t>21:0236:000516</t>
  </si>
  <si>
    <t>21:0115:000437</t>
  </si>
  <si>
    <t>21:0115:000437:0001:0001:00</t>
  </si>
  <si>
    <t>31000</t>
  </si>
  <si>
    <t>8.75</t>
  </si>
  <si>
    <t>042E  :771163:10:------:--</t>
  </si>
  <si>
    <t>21:0236:000517</t>
  </si>
  <si>
    <t>21:0115:000438:0001:0001:00</t>
  </si>
  <si>
    <t>042E  :771164:20:771163:10</t>
  </si>
  <si>
    <t>21:0236:000518</t>
  </si>
  <si>
    <t>21:0115:000438:0002:0001:01</t>
  </si>
  <si>
    <t>585</t>
  </si>
  <si>
    <t>042E  :771165:00:------:--</t>
  </si>
  <si>
    <t>21:0236:000519</t>
  </si>
  <si>
    <t>21:0115:000439</t>
  </si>
  <si>
    <t>21:0115:000439:0001:0001:00</t>
  </si>
  <si>
    <t>042E  :771166:00:------:--</t>
  </si>
  <si>
    <t>21:0236:000520</t>
  </si>
  <si>
    <t>21:0115:000440</t>
  </si>
  <si>
    <t>21:0115:000440:0001:0001:00</t>
  </si>
  <si>
    <t>042E  :771167:9A:------:--</t>
  </si>
  <si>
    <t>21:0236:000521</t>
  </si>
  <si>
    <t>6.5</t>
  </si>
  <si>
    <t>042E  :771168:00:------:--</t>
  </si>
  <si>
    <t>21:0236:000522</t>
  </si>
  <si>
    <t>21:0115:000441</t>
  </si>
  <si>
    <t>21:0115:000441:0001:0001:00</t>
  </si>
  <si>
    <t>042E  :771169:00:------:--</t>
  </si>
  <si>
    <t>21:0236:000523</t>
  </si>
  <si>
    <t>21:0115:000442</t>
  </si>
  <si>
    <t>21:0115:000442:0001:0001:00</t>
  </si>
  <si>
    <t>042E  :771170:00:------:--</t>
  </si>
  <si>
    <t>21:0236:000524</t>
  </si>
  <si>
    <t>21:0115:000443</t>
  </si>
  <si>
    <t>21:0115:000443:0001:0001:00</t>
  </si>
  <si>
    <t>37.8</t>
  </si>
  <si>
    <t>042E  :771171:00:------:--</t>
  </si>
  <si>
    <t>21:0236:000525</t>
  </si>
  <si>
    <t>21:0115:000444</t>
  </si>
  <si>
    <t>21:0115:000444:0001:0001:00</t>
  </si>
  <si>
    <t>042E  :771172:00:------:--</t>
  </si>
  <si>
    <t>21:0236:000526</t>
  </si>
  <si>
    <t>21:0115:000445</t>
  </si>
  <si>
    <t>21:0115:000445:0001:0001:00</t>
  </si>
  <si>
    <t>41.4</t>
  </si>
  <si>
    <t>042E  :771173:00:------:--</t>
  </si>
  <si>
    <t>21:0236:000527</t>
  </si>
  <si>
    <t>21:0115:000446</t>
  </si>
  <si>
    <t>21:0115:000446:0001:0001:00</t>
  </si>
  <si>
    <t>042E  :771174:00:------:--</t>
  </si>
  <si>
    <t>21:0236:000528</t>
  </si>
  <si>
    <t>21:0115:000447</t>
  </si>
  <si>
    <t>21:0115:000447:0001:0001:00</t>
  </si>
  <si>
    <t>042E  :771175:00:------:--</t>
  </si>
  <si>
    <t>21:0236:000529</t>
  </si>
  <si>
    <t>21:0115:000448</t>
  </si>
  <si>
    <t>21:0115:000448:0001:0001:00</t>
  </si>
  <si>
    <t>042E  :771176:00:------:--</t>
  </si>
  <si>
    <t>21:0236:000530</t>
  </si>
  <si>
    <t>21:0115:000449</t>
  </si>
  <si>
    <t>21:0115:000449:0001:0001:00</t>
  </si>
  <si>
    <t>042E  :771177:00:------:--</t>
  </si>
  <si>
    <t>21:0236:000531</t>
  </si>
  <si>
    <t>21:0115:000450</t>
  </si>
  <si>
    <t>21:0115:000450:0001:0001:00</t>
  </si>
  <si>
    <t>042E  :771178:00:------:--</t>
  </si>
  <si>
    <t>21:0236:000532</t>
  </si>
  <si>
    <t>21:0115:000451</t>
  </si>
  <si>
    <t>21:0115:000451:0001:0001:00</t>
  </si>
  <si>
    <t>042E  :771179:00:------:--</t>
  </si>
  <si>
    <t>21:0236:000533</t>
  </si>
  <si>
    <t>21:0115:000452</t>
  </si>
  <si>
    <t>21:0115:000452:0001:0001:00</t>
  </si>
  <si>
    <t>042E  :771180:00:------:--</t>
  </si>
  <si>
    <t>21:0236:000534</t>
  </si>
  <si>
    <t>21:0115:000453</t>
  </si>
  <si>
    <t>21:0115:000453:0001:0001:00</t>
  </si>
  <si>
    <t>365</t>
  </si>
  <si>
    <t>042E  :771181:80:771190:10</t>
  </si>
  <si>
    <t>21:0236:000535</t>
  </si>
  <si>
    <t>21:0115:000461</t>
  </si>
  <si>
    <t>21:0115:000461:0001:0001:02</t>
  </si>
  <si>
    <t>042E  :771182:00:------:--</t>
  </si>
  <si>
    <t>21:0236:000536</t>
  </si>
  <si>
    <t>21:0115:000454</t>
  </si>
  <si>
    <t>21:0115:000454:0001:0001:00</t>
  </si>
  <si>
    <t>042E  :771183:9B:------:--</t>
  </si>
  <si>
    <t>21:0236:000537</t>
  </si>
  <si>
    <t>17.6</t>
  </si>
  <si>
    <t>042E  :771184:00:------:--</t>
  </si>
  <si>
    <t>21:0236:000538</t>
  </si>
  <si>
    <t>21:0115:000455</t>
  </si>
  <si>
    <t>21:0115:000455:0001:0001:00</t>
  </si>
  <si>
    <t>8.2</t>
  </si>
  <si>
    <t>042E  :771185:00:------:--</t>
  </si>
  <si>
    <t>21:0236:000539</t>
  </si>
  <si>
    <t>21:0115:000456</t>
  </si>
  <si>
    <t>21:0115:000456:0001:0001:00</t>
  </si>
  <si>
    <t>042E  :771186:00:------:--</t>
  </si>
  <si>
    <t>21:0236:000540</t>
  </si>
  <si>
    <t>21:0115:000457</t>
  </si>
  <si>
    <t>21:0115:000457:0001:0001:00</t>
  </si>
  <si>
    <t>042E  :771187:00:------:--</t>
  </si>
  <si>
    <t>21:0236:000541</t>
  </si>
  <si>
    <t>21:0115:000458</t>
  </si>
  <si>
    <t>21:0115:000458:0001:0001:00</t>
  </si>
  <si>
    <t>71.8</t>
  </si>
  <si>
    <t>042E  :771188:00:------:--</t>
  </si>
  <si>
    <t>21:0236:000542</t>
  </si>
  <si>
    <t>21:0115:000459</t>
  </si>
  <si>
    <t>21:0115:000459:0001:0001:00</t>
  </si>
  <si>
    <t>56.4</t>
  </si>
  <si>
    <t>042E  :771189:70:771190:10</t>
  </si>
  <si>
    <t>21:0236:000543</t>
  </si>
  <si>
    <t>21:0115:000460</t>
  </si>
  <si>
    <t>21:0115:000460:0001:0001:00</t>
  </si>
  <si>
    <t>0.15</t>
  </si>
  <si>
    <t>80.6</t>
  </si>
  <si>
    <t>042E  :771190:10:------:--</t>
  </si>
  <si>
    <t>21:0236:000544</t>
  </si>
  <si>
    <t>21:0115:000461:0001:0001:01</t>
  </si>
  <si>
    <t>042E  :771191:20:771190:10</t>
  </si>
  <si>
    <t>21:0236:000545</t>
  </si>
  <si>
    <t>21:0115:000461:0002:0001:00</t>
  </si>
  <si>
    <t>15.2</t>
  </si>
  <si>
    <t>042E  :771192:00:------:--</t>
  </si>
  <si>
    <t>21:0236:000546</t>
  </si>
  <si>
    <t>21:0115:000462</t>
  </si>
  <si>
    <t>21:0115:000462:0001:0001:00</t>
  </si>
  <si>
    <t>10.4</t>
  </si>
  <si>
    <t>042E  :771193:00:------:--</t>
  </si>
  <si>
    <t>21:0236:000547</t>
  </si>
  <si>
    <t>21:0115:000463</t>
  </si>
  <si>
    <t>21:0115:000463:0001:0001:00</t>
  </si>
  <si>
    <t>68.8</t>
  </si>
  <si>
    <t>042E  :771194:00:------:--</t>
  </si>
  <si>
    <t>21:0236:000548</t>
  </si>
  <si>
    <t>21:0115:000464</t>
  </si>
  <si>
    <t>21:0115:000464:0001:0001:00</t>
  </si>
  <si>
    <t>042E  :771195:00:------:--</t>
  </si>
  <si>
    <t>21:0236:000549</t>
  </si>
  <si>
    <t>21:0115:000465</t>
  </si>
  <si>
    <t>21:0115:000465:0001:0001:00</t>
  </si>
  <si>
    <t>042E  :771196:00:------:--</t>
  </si>
  <si>
    <t>21:0236:000550</t>
  </si>
  <si>
    <t>21:0115:000466</t>
  </si>
  <si>
    <t>21:0115:000466:0001:0001:00</t>
  </si>
  <si>
    <t>042E  :771197:00:------:--</t>
  </si>
  <si>
    <t>21:0236:000551</t>
  </si>
  <si>
    <t>21:0115:000467</t>
  </si>
  <si>
    <t>21:0115:000467:0001:0001:00</t>
  </si>
  <si>
    <t>042E  :771198:00:------:--</t>
  </si>
  <si>
    <t>21:0236:000552</t>
  </si>
  <si>
    <t>21:0115:000468</t>
  </si>
  <si>
    <t>21:0115:000468:0001:0001:00</t>
  </si>
  <si>
    <t>5.2</t>
  </si>
  <si>
    <t>042E  :771199:00:------:--</t>
  </si>
  <si>
    <t>21:0236:000553</t>
  </si>
  <si>
    <t>21:0115:000469</t>
  </si>
  <si>
    <t>21:0115:000469:0001:0001:00</t>
  </si>
  <si>
    <t>042E  :771200:00:------:--</t>
  </si>
  <si>
    <t>21:0236:000554</t>
  </si>
  <si>
    <t>21:0115:000470</t>
  </si>
  <si>
    <t>21:0115:000470:0001:0001:00</t>
  </si>
  <si>
    <t>78.2</t>
  </si>
  <si>
    <t>042E  :771201:80:771204:20</t>
  </si>
  <si>
    <t>21:0236:000555</t>
  </si>
  <si>
    <t>21:0115:000472</t>
  </si>
  <si>
    <t>21:0115:000472:0002:0001:02</t>
  </si>
  <si>
    <t>76.2</t>
  </si>
  <si>
    <t>042E  :771202:70:771203:10</t>
  </si>
  <si>
    <t>21:0236:000556</t>
  </si>
  <si>
    <t>21:0115:000471</t>
  </si>
  <si>
    <t>21:0115:000471:0001:0001:00</t>
  </si>
  <si>
    <t>042E  :771203:10:------:--</t>
  </si>
  <si>
    <t>21:0236:000557</t>
  </si>
  <si>
    <t>21:0115:000472:0001:0001:00</t>
  </si>
  <si>
    <t>042E  :771204:20:771203:10</t>
  </si>
  <si>
    <t>21:0236:000558</t>
  </si>
  <si>
    <t>21:0115:000472:0002:0001:01</t>
  </si>
  <si>
    <t>75.6</t>
  </si>
  <si>
    <t>042E  :771205:00:------:--</t>
  </si>
  <si>
    <t>21:0236:000559</t>
  </si>
  <si>
    <t>21:0115:000473</t>
  </si>
  <si>
    <t>21:0115:000473:0001:0001:00</t>
  </si>
  <si>
    <t>042E  :771206:00:------:--</t>
  </si>
  <si>
    <t>21:0236:000560</t>
  </si>
  <si>
    <t>21:0115:000474</t>
  </si>
  <si>
    <t>21:0115:000474:0001:0001:00</t>
  </si>
  <si>
    <t>22.6</t>
  </si>
  <si>
    <t>042E  :771207:00:------:--</t>
  </si>
  <si>
    <t>21:0236:000561</t>
  </si>
  <si>
    <t>21:0115:000475</t>
  </si>
  <si>
    <t>21:0115:000475:0001:0001:00</t>
  </si>
  <si>
    <t>31.4</t>
  </si>
  <si>
    <t>042E  :771208:00:------:--</t>
  </si>
  <si>
    <t>21:0236:000562</t>
  </si>
  <si>
    <t>21:0115:000476</t>
  </si>
  <si>
    <t>21:0115:000476:0001:0001:00</t>
  </si>
  <si>
    <t>042E  :771209:00:------:--</t>
  </si>
  <si>
    <t>21:0236:000563</t>
  </si>
  <si>
    <t>21:0115:000477</t>
  </si>
  <si>
    <t>21:0115:000477:0001:0001:00</t>
  </si>
  <si>
    <t>042E  :771210:00:------:--</t>
  </si>
  <si>
    <t>21:0236:000564</t>
  </si>
  <si>
    <t>21:0115:000478</t>
  </si>
  <si>
    <t>21:0115:000478:0001:0001:00</t>
  </si>
  <si>
    <t>042E  :771211:00:------:--</t>
  </si>
  <si>
    <t>21:0236:000565</t>
  </si>
  <si>
    <t>21:0115:000479</t>
  </si>
  <si>
    <t>21:0115:000479:0001:0001:00</t>
  </si>
  <si>
    <t>36.4</t>
  </si>
  <si>
    <t>042E  :771212:95:------:--</t>
  </si>
  <si>
    <t>21:0236:000566</t>
  </si>
  <si>
    <t>19.8</t>
  </si>
  <si>
    <t>042E  :771213:00:------:--</t>
  </si>
  <si>
    <t>21:0236:000567</t>
  </si>
  <si>
    <t>21:0115:000480</t>
  </si>
  <si>
    <t>21:0115:000480:0001:0001:00</t>
  </si>
  <si>
    <t>12.4</t>
  </si>
  <si>
    <t>042E  :771214:00:------:--</t>
  </si>
  <si>
    <t>21:0236:000568</t>
  </si>
  <si>
    <t>21:0115:000481</t>
  </si>
  <si>
    <t>21:0115:000481:0001:0001:00</t>
  </si>
  <si>
    <t>042E  :771215:00:------:--</t>
  </si>
  <si>
    <t>21:0236:000569</t>
  </si>
  <si>
    <t>21:0115:000482</t>
  </si>
  <si>
    <t>21:0115:000482:0001:0001:00</t>
  </si>
  <si>
    <t>68.2</t>
  </si>
  <si>
    <t>042E  :771216:00:------:--</t>
  </si>
  <si>
    <t>21:0236:000570</t>
  </si>
  <si>
    <t>21:0115:000483</t>
  </si>
  <si>
    <t>21:0115:000483:0001:0001:00</t>
  </si>
  <si>
    <t>042E  :771217:00:------:--</t>
  </si>
  <si>
    <t>21:0236:000571</t>
  </si>
  <si>
    <t>21:0115:000484</t>
  </si>
  <si>
    <t>21:0115:000484:0001:0001:00</t>
  </si>
  <si>
    <t>042E  :771218:00:------:--</t>
  </si>
  <si>
    <t>21:0236:000572</t>
  </si>
  <si>
    <t>21:0115:000485</t>
  </si>
  <si>
    <t>21:0115:000485:0001:0001:00</t>
  </si>
  <si>
    <t>042E  :771219:00:------:--</t>
  </si>
  <si>
    <t>21:0236:000573</t>
  </si>
  <si>
    <t>21:0115:000486</t>
  </si>
  <si>
    <t>21:0115:000486:0001:0001:00</t>
  </si>
  <si>
    <t>042E  :771220:00:------:--</t>
  </si>
  <si>
    <t>21:0236:000574</t>
  </si>
  <si>
    <t>21:0115:000487</t>
  </si>
  <si>
    <t>21:0115:000487:0001:0001:00</t>
  </si>
  <si>
    <t>042E  :771221:80:771230:10</t>
  </si>
  <si>
    <t>21:0236:000575</t>
  </si>
  <si>
    <t>21:0115:000495</t>
  </si>
  <si>
    <t>21:0115:000495:0001:0001:02</t>
  </si>
  <si>
    <t>67.2</t>
  </si>
  <si>
    <t>042E  :771222:00:------:--</t>
  </si>
  <si>
    <t>21:0236:000576</t>
  </si>
  <si>
    <t>21:0115:000488</t>
  </si>
  <si>
    <t>21:0115:000488:0001:0001:00</t>
  </si>
  <si>
    <t>042E  :771223:00:------:--</t>
  </si>
  <si>
    <t>21:0236:000577</t>
  </si>
  <si>
    <t>21:0115:000489</t>
  </si>
  <si>
    <t>21:0115:000489:0001:0001:00</t>
  </si>
  <si>
    <t>11.3</t>
  </si>
  <si>
    <t>042E  :771224:00:------:--</t>
  </si>
  <si>
    <t>21:0236:000578</t>
  </si>
  <si>
    <t>21:0115:000490</t>
  </si>
  <si>
    <t>21:0115:000490:0001:0001:00</t>
  </si>
  <si>
    <t>042E  :771225:00:------:--</t>
  </si>
  <si>
    <t>21:0236:000579</t>
  </si>
  <si>
    <t>21:0115:000491</t>
  </si>
  <si>
    <t>21:0115:000491:0001:0001:00</t>
  </si>
  <si>
    <t>042E  :771226:00:------:--</t>
  </si>
  <si>
    <t>21:0236:000580</t>
  </si>
  <si>
    <t>21:0115:000492</t>
  </si>
  <si>
    <t>21:0115:000492:0001:0001:00</t>
  </si>
  <si>
    <t>042E  :771227:95:------:--</t>
  </si>
  <si>
    <t>21:0236:000581</t>
  </si>
  <si>
    <t>24.5</t>
  </si>
  <si>
    <t>042E  :771228:00:------:--</t>
  </si>
  <si>
    <t>21:0236:000582</t>
  </si>
  <si>
    <t>21:0115:000493</t>
  </si>
  <si>
    <t>21:0115:000493:0001:0001:00</t>
  </si>
  <si>
    <t>042E  :771229:70:771230:10</t>
  </si>
  <si>
    <t>21:0236:000583</t>
  </si>
  <si>
    <t>21:0115:000494</t>
  </si>
  <si>
    <t>21:0115:000494:0001:0001:00</t>
  </si>
  <si>
    <t>505</t>
  </si>
  <si>
    <t>042E  :771230:10:------:--</t>
  </si>
  <si>
    <t>21:0236:000584</t>
  </si>
  <si>
    <t>21:0115:000495:0001:0001:01</t>
  </si>
  <si>
    <t>042E  :771231:20:771230:10</t>
  </si>
  <si>
    <t>21:0236:000585</t>
  </si>
  <si>
    <t>21:0115:000495:0002:0001:00</t>
  </si>
  <si>
    <t>042E  :771232:00:------:--</t>
  </si>
  <si>
    <t>21:0236:000586</t>
  </si>
  <si>
    <t>21:0115:000496</t>
  </si>
  <si>
    <t>21:0115:000496:0001:0001:00</t>
  </si>
  <si>
    <t>042E  :771233:00:------:--</t>
  </si>
  <si>
    <t>21:0236:000587</t>
  </si>
  <si>
    <t>21:0115:000497</t>
  </si>
  <si>
    <t>21:0115:000497:0001:0001:00</t>
  </si>
  <si>
    <t>042E  :771234:00:------:--</t>
  </si>
  <si>
    <t>21:0236:000588</t>
  </si>
  <si>
    <t>21:0115:000498</t>
  </si>
  <si>
    <t>21:0115:000498:0001:0001:00</t>
  </si>
  <si>
    <t>69.8</t>
  </si>
  <si>
    <t>042E  :771235:00:------:--</t>
  </si>
  <si>
    <t>21:0236:000589</t>
  </si>
  <si>
    <t>21:0115:000499</t>
  </si>
  <si>
    <t>21:0115:000499:0001:0001:00</t>
  </si>
  <si>
    <t>042E  :771236:00:------:--</t>
  </si>
  <si>
    <t>21:0236:000590</t>
  </si>
  <si>
    <t>21:0115:000500</t>
  </si>
  <si>
    <t>21:0115:000500:0001:0001:00</t>
  </si>
  <si>
    <t>042E  :771237:00:------:--</t>
  </si>
  <si>
    <t>21:0236:000591</t>
  </si>
  <si>
    <t>21:0115:000501</t>
  </si>
  <si>
    <t>21:0115:000501:0001:0001:00</t>
  </si>
  <si>
    <t>042E  :771238:00:------:--</t>
  </si>
  <si>
    <t>21:0236:000592</t>
  </si>
  <si>
    <t>21:0115:000502</t>
  </si>
  <si>
    <t>21:0115:000502:0001:0001:00</t>
  </si>
  <si>
    <t>042E  :771239:00:------:--</t>
  </si>
  <si>
    <t>21:0236:000593</t>
  </si>
  <si>
    <t>21:0115:000503</t>
  </si>
  <si>
    <t>21:0115:000503:0001:0001:00</t>
  </si>
  <si>
    <t>042E  :771240:00:------:--</t>
  </si>
  <si>
    <t>21:0236:000594</t>
  </si>
  <si>
    <t>21:0115:000504</t>
  </si>
  <si>
    <t>21:0115:000504:0001:0001:00</t>
  </si>
  <si>
    <t>765</t>
  </si>
  <si>
    <t>042E  :771241:80:771249:10</t>
  </si>
  <si>
    <t>21:0236:000595</t>
  </si>
  <si>
    <t>21:0115:000511</t>
  </si>
  <si>
    <t>21:0115:000511:0001:0001:02</t>
  </si>
  <si>
    <t>042E  :771242:95:------:--</t>
  </si>
  <si>
    <t>21:0236:000596</t>
  </si>
  <si>
    <t>042E  :771243:00:------:--</t>
  </si>
  <si>
    <t>21:0236:000597</t>
  </si>
  <si>
    <t>21:0115:000505</t>
  </si>
  <si>
    <t>21:0115:000505:0001:0001:00</t>
  </si>
  <si>
    <t>2.35</t>
  </si>
  <si>
    <t>042E  :771244:00:------:--</t>
  </si>
  <si>
    <t>21:0236:000598</t>
  </si>
  <si>
    <t>21:0115:000506</t>
  </si>
  <si>
    <t>21:0115:000506:0001:0001:00</t>
  </si>
  <si>
    <t>042E  :771245:00:------:--</t>
  </si>
  <si>
    <t>21:0236:000599</t>
  </si>
  <si>
    <t>21:0115:000507</t>
  </si>
  <si>
    <t>21:0115:000507:0001:0001:00</t>
  </si>
  <si>
    <t>042E  :771246:00:------:--</t>
  </si>
  <si>
    <t>21:0236:000600</t>
  </si>
  <si>
    <t>21:0115:000508</t>
  </si>
  <si>
    <t>21:0115:000508:0001:0001:00</t>
  </si>
  <si>
    <t>042E  :771247:00:------:--</t>
  </si>
  <si>
    <t>21:0236:000601</t>
  </si>
  <si>
    <t>21:0115:000509</t>
  </si>
  <si>
    <t>21:0115:000509:0001:0001:00</t>
  </si>
  <si>
    <t>042E  :771248:70:771249:10</t>
  </si>
  <si>
    <t>21:0236:000602</t>
  </si>
  <si>
    <t>21:0115:000510</t>
  </si>
  <si>
    <t>21:0115:000510:0001:0001:00</t>
  </si>
  <si>
    <t>042E  :771249:10:------:--</t>
  </si>
  <si>
    <t>21:0236:000603</t>
  </si>
  <si>
    <t>21:0115:000511:0001:0001:01</t>
  </si>
  <si>
    <t>042E  :771250:20:771249:10</t>
  </si>
  <si>
    <t>21:0236:000604</t>
  </si>
  <si>
    <t>21:0115:000511:0002:0001:00</t>
  </si>
  <si>
    <t>042E  :771251:00:------:--</t>
  </si>
  <si>
    <t>21:0236:000605</t>
  </si>
  <si>
    <t>21:0115:000512</t>
  </si>
  <si>
    <t>21:0115:000512:0001:0001:00</t>
  </si>
  <si>
    <t>042E  :771252:00:------:--</t>
  </si>
  <si>
    <t>21:0236:000606</t>
  </si>
  <si>
    <t>21:0115:000513</t>
  </si>
  <si>
    <t>21:0115:000513:0001:0001:00</t>
  </si>
  <si>
    <t>042E  :771253:00:------:--</t>
  </si>
  <si>
    <t>21:0236:000607</t>
  </si>
  <si>
    <t>21:0115:000514</t>
  </si>
  <si>
    <t>21:0115:000514:0001:0001:00</t>
  </si>
  <si>
    <t>042E  :771254:00:------:--</t>
  </si>
  <si>
    <t>21:0236:000608</t>
  </si>
  <si>
    <t>21:0115:000515</t>
  </si>
  <si>
    <t>21:0115:000515:0001:0001:00</t>
  </si>
  <si>
    <t>042E  :771255:00:------:--</t>
  </si>
  <si>
    <t>21:0236:000609</t>
  </si>
  <si>
    <t>21:0115:000516</t>
  </si>
  <si>
    <t>21:0115:000516:0001:0001:00</t>
  </si>
  <si>
    <t>640</t>
  </si>
  <si>
    <t>042E  :771256:00:------:--</t>
  </si>
  <si>
    <t>21:0236:000610</t>
  </si>
  <si>
    <t>21:0115:000517</t>
  </si>
  <si>
    <t>21:0115:000517:0001:0001:00</t>
  </si>
  <si>
    <t>042E  :771257:00:------:--</t>
  </si>
  <si>
    <t>21:0236:000611</t>
  </si>
  <si>
    <t>21:0115:000518</t>
  </si>
  <si>
    <t>21:0115:000518:0001:0001:00</t>
  </si>
  <si>
    <t>042E  :771258:00:------:--</t>
  </si>
  <si>
    <t>21:0236:000612</t>
  </si>
  <si>
    <t>21:0115:000519</t>
  </si>
  <si>
    <t>21:0115:000519:0001:0001:00</t>
  </si>
  <si>
    <t>042E  :771259:00:------:--</t>
  </si>
  <si>
    <t>21:0236:000613</t>
  </si>
  <si>
    <t>21:0115:000520</t>
  </si>
  <si>
    <t>21:0115:000520:0001:0001:00</t>
  </si>
  <si>
    <t>042E  :771260:00:------:--</t>
  </si>
  <si>
    <t>21:0236:000614</t>
  </si>
  <si>
    <t>21:0115:000521</t>
  </si>
  <si>
    <t>21:0115:000521:0001:0001:00</t>
  </si>
  <si>
    <t>042E  :771261:80:771264:10</t>
  </si>
  <si>
    <t>21:0236:000615</t>
  </si>
  <si>
    <t>21:0115:000524</t>
  </si>
  <si>
    <t>21:0115:000524:0001:0001:02</t>
  </si>
  <si>
    <t>042E  :771262:00:------:--</t>
  </si>
  <si>
    <t>21:0236:000616</t>
  </si>
  <si>
    <t>21:0115:000522</t>
  </si>
  <si>
    <t>21:0115:000522:0001:0001:00</t>
  </si>
  <si>
    <t>042E  :771263:70:771264:10</t>
  </si>
  <si>
    <t>21:0236:000617</t>
  </si>
  <si>
    <t>21:0115:000523</t>
  </si>
  <si>
    <t>21:0115:000523:0001:0001:00</t>
  </si>
  <si>
    <t>042E  :771264:10:------:--</t>
  </si>
  <si>
    <t>21:0236:000618</t>
  </si>
  <si>
    <t>21:0115:000524:0001:0001:01</t>
  </si>
  <si>
    <t>042E  :771265:20:771264:10</t>
  </si>
  <si>
    <t>21:0236:000619</t>
  </si>
  <si>
    <t>21:0115:000524:0002:0001:00</t>
  </si>
  <si>
    <t>042E  :771266:00:------:--</t>
  </si>
  <si>
    <t>21:0236:000620</t>
  </si>
  <si>
    <t>21:0115:000525</t>
  </si>
  <si>
    <t>21:0115:000525:0001:0001:00</t>
  </si>
  <si>
    <t>042E  :771267:00:------:--</t>
  </si>
  <si>
    <t>21:0236:000621</t>
  </si>
  <si>
    <t>21:0115:000526</t>
  </si>
  <si>
    <t>21:0115:000526:0001:0001:00</t>
  </si>
  <si>
    <t>042E  :771268:00:------:--</t>
  </si>
  <si>
    <t>21:0236:000622</t>
  </si>
  <si>
    <t>21:0115:000527</t>
  </si>
  <si>
    <t>21:0115:000527:0001:0001:00</t>
  </si>
  <si>
    <t>042E  :771269:00:------:--</t>
  </si>
  <si>
    <t>21:0236:000623</t>
  </si>
  <si>
    <t>21:0115:000528</t>
  </si>
  <si>
    <t>21:0115:000528:0001:0001:00</t>
  </si>
  <si>
    <t>042E  :771270:00:------:--</t>
  </si>
  <si>
    <t>21:0236:000624</t>
  </si>
  <si>
    <t>21:0115:000529</t>
  </si>
  <si>
    <t>21:0115:000529:0001:0001:00</t>
  </si>
  <si>
    <t>45.8</t>
  </si>
  <si>
    <t>042E  :771271:95:------:--</t>
  </si>
  <si>
    <t>21:0236:000625</t>
  </si>
  <si>
    <t>042E  :771272:00:------:--</t>
  </si>
  <si>
    <t>21:0236:000626</t>
  </si>
  <si>
    <t>21:0115:000530</t>
  </si>
  <si>
    <t>21:0115:000530:0001:0001:00</t>
  </si>
  <si>
    <t>042E  :771273:00:------:--</t>
  </si>
  <si>
    <t>21:0236:000627</t>
  </si>
  <si>
    <t>21:0115:000531</t>
  </si>
  <si>
    <t>21:0115:000531:0001:0001:00</t>
  </si>
  <si>
    <t>042E  :771274:00:------:--</t>
  </si>
  <si>
    <t>21:0236:000628</t>
  </si>
  <si>
    <t>21:0115:000532</t>
  </si>
  <si>
    <t>21:0115:000532:0001:0001:00</t>
  </si>
  <si>
    <t>65.2</t>
  </si>
  <si>
    <t>042E  :771275:00:------:--</t>
  </si>
  <si>
    <t>21:0236:000629</t>
  </si>
  <si>
    <t>21:0115:000533</t>
  </si>
  <si>
    <t>21:0115:000533:0001:0001:00</t>
  </si>
  <si>
    <t>042E  :771276:00:------:--</t>
  </si>
  <si>
    <t>21:0236:000630</t>
  </si>
  <si>
    <t>21:0115:000534</t>
  </si>
  <si>
    <t>21:0115:000534:0001:0001:00</t>
  </si>
  <si>
    <t>042E  :771277:00:------:--</t>
  </si>
  <si>
    <t>21:0236:000631</t>
  </si>
  <si>
    <t>21:0115:000535</t>
  </si>
  <si>
    <t>21:0115:000535:0001:0001:00</t>
  </si>
  <si>
    <t>042E  :771278:00:------:--</t>
  </si>
  <si>
    <t>21:0236:000632</t>
  </si>
  <si>
    <t>21:0115:000536</t>
  </si>
  <si>
    <t>21:0115:000536:0001:0001:00</t>
  </si>
  <si>
    <t>042E  :771279:00:------:--</t>
  </si>
  <si>
    <t>21:0236:000633</t>
  </si>
  <si>
    <t>21:0115:000537</t>
  </si>
  <si>
    <t>21:0115:000537:0001:0001:00</t>
  </si>
  <si>
    <t>042E  :771280:00:------:--</t>
  </si>
  <si>
    <t>21:0236:000634</t>
  </si>
  <si>
    <t>21:0115:000538</t>
  </si>
  <si>
    <t>21:0115:000538:0001:0001:00</t>
  </si>
  <si>
    <t>37.6</t>
  </si>
  <si>
    <t>042E  :771281:80:771284:10</t>
  </si>
  <si>
    <t>21:0236:000635</t>
  </si>
  <si>
    <t>21:0115:000541</t>
  </si>
  <si>
    <t>21:0115:000541:0001:0001:02</t>
  </si>
  <si>
    <t>26.6</t>
  </si>
  <si>
    <t>042E  :771282:00:------:--</t>
  </si>
  <si>
    <t>21:0236:000636</t>
  </si>
  <si>
    <t>21:0115:000539</t>
  </si>
  <si>
    <t>21:0115:000539:0001:0001:00</t>
  </si>
  <si>
    <t>46.9</t>
  </si>
  <si>
    <t>042E  :771283:70:771284:10</t>
  </si>
  <si>
    <t>21:0236:000637</t>
  </si>
  <si>
    <t>21:0115:000540</t>
  </si>
  <si>
    <t>21:0115:000540:0001:0001:00</t>
  </si>
  <si>
    <t>042E  :771284:10:------:--</t>
  </si>
  <si>
    <t>21:0236:000638</t>
  </si>
  <si>
    <t>21:0115:000541:0001:0001:01</t>
  </si>
  <si>
    <t>27.8</t>
  </si>
  <si>
    <t>042E  :771285:20:771284:10</t>
  </si>
  <si>
    <t>21:0236:000639</t>
  </si>
  <si>
    <t>21:0115:000541:0002:0001:00</t>
  </si>
  <si>
    <t>042E  :771286:00:------:--</t>
  </si>
  <si>
    <t>21:0236:000640</t>
  </si>
  <si>
    <t>21:0115:000542</t>
  </si>
  <si>
    <t>21:0115:000542:0001:0001:00</t>
  </si>
  <si>
    <t>042E  :771287:9C:------:--</t>
  </si>
  <si>
    <t>21:0236:000641</t>
  </si>
  <si>
    <t>1900</t>
  </si>
  <si>
    <t>18.6</t>
  </si>
  <si>
    <t>042E  :771288:00:------:--</t>
  </si>
  <si>
    <t>21:0236:000642</t>
  </si>
  <si>
    <t>21:0115:000543</t>
  </si>
  <si>
    <t>21:0115:000543:0001:0001:00</t>
  </si>
  <si>
    <t>042E  :771289:00:------:--</t>
  </si>
  <si>
    <t>21:0236:000643</t>
  </si>
  <si>
    <t>21:0115:000544</t>
  </si>
  <si>
    <t>21:0115:000544:0001:0001:00</t>
  </si>
  <si>
    <t>042E  :771290:00:------:--</t>
  </si>
  <si>
    <t>21:0236:000644</t>
  </si>
  <si>
    <t>21:0115:000545</t>
  </si>
  <si>
    <t>21:0115:000545:0001:0001:00</t>
  </si>
  <si>
    <t>042E  :771291:00:------:--</t>
  </si>
  <si>
    <t>21:0236:000645</t>
  </si>
  <si>
    <t>21:0115:000546</t>
  </si>
  <si>
    <t>21:0115:000546:0001:0001:00</t>
  </si>
  <si>
    <t>042E  :771292:00:------:--</t>
  </si>
  <si>
    <t>21:0236:000646</t>
  </si>
  <si>
    <t>21:0115:000547</t>
  </si>
  <si>
    <t>21:0115:000547:0001:0001:00</t>
  </si>
  <si>
    <t>63.6</t>
  </si>
  <si>
    <t>042E  :771293:00:------:--</t>
  </si>
  <si>
    <t>21:0236:000647</t>
  </si>
  <si>
    <t>21:0115:000548</t>
  </si>
  <si>
    <t>21:0115:000548:0001:0001:00</t>
  </si>
  <si>
    <t>042E  :771294:00:------:--</t>
  </si>
  <si>
    <t>21:0236:000648</t>
  </si>
  <si>
    <t>21:0115:000549</t>
  </si>
  <si>
    <t>21:0115:000549:0001:0001:00</t>
  </si>
  <si>
    <t>042E  :771295:00:------:--</t>
  </si>
  <si>
    <t>21:0236:000649</t>
  </si>
  <si>
    <t>21:0115:000550</t>
  </si>
  <si>
    <t>21:0115:000550:0001:0001:00</t>
  </si>
  <si>
    <t>565</t>
  </si>
  <si>
    <t>042E  :771296:00:------:--</t>
  </si>
  <si>
    <t>21:0236:000650</t>
  </si>
  <si>
    <t>21:0115:000551</t>
  </si>
  <si>
    <t>21:0115:000551:0001:0001:00</t>
  </si>
  <si>
    <t>042E  :771297:00:------:--</t>
  </si>
  <si>
    <t>21:0236:000651</t>
  </si>
  <si>
    <t>21:0115:000552</t>
  </si>
  <si>
    <t>21:0115:000552:0001:0001:00</t>
  </si>
  <si>
    <t>30.4</t>
  </si>
  <si>
    <t>042E  :771298:00:------:--</t>
  </si>
  <si>
    <t>21:0236:000652</t>
  </si>
  <si>
    <t>21:0115:000553</t>
  </si>
  <si>
    <t>21:0115:000553:0001:0001:00</t>
  </si>
  <si>
    <t>042E  :771299:00:------:--</t>
  </si>
  <si>
    <t>21:0236:000653</t>
  </si>
  <si>
    <t>21:0115:000554</t>
  </si>
  <si>
    <t>21:0115:000554:0001:0001:00</t>
  </si>
  <si>
    <t>042E  :771300:00:------:--</t>
  </si>
  <si>
    <t>21:0236:000654</t>
  </si>
  <si>
    <t>21:0115:000555</t>
  </si>
  <si>
    <t>21:0115:000555:0001:0001:00</t>
  </si>
  <si>
    <t>042E  :771301:80:771306:20</t>
  </si>
  <si>
    <t>21:0236:000655</t>
  </si>
  <si>
    <t>21:0115:000559</t>
  </si>
  <si>
    <t>21:0115:000559:0002:0001:02</t>
  </si>
  <si>
    <t>4.1</t>
  </si>
  <si>
    <t>042E  :771302:00:------:--</t>
  </si>
  <si>
    <t>21:0236:000656</t>
  </si>
  <si>
    <t>21:0115:000556</t>
  </si>
  <si>
    <t>21:0115:000556:0001:0001:00</t>
  </si>
  <si>
    <t>715</t>
  </si>
  <si>
    <t>042E  :771303:00:------:--</t>
  </si>
  <si>
    <t>21:0236:000657</t>
  </si>
  <si>
    <t>21:0115:000557</t>
  </si>
  <si>
    <t>21:0115:000557:0001:0001:00</t>
  </si>
  <si>
    <t>042E  :771304:70:771305:10</t>
  </si>
  <si>
    <t>21:0236:000658</t>
  </si>
  <si>
    <t>21:0115:000558</t>
  </si>
  <si>
    <t>21:0115:000558:0001:0001:00</t>
  </si>
  <si>
    <t>176</t>
  </si>
  <si>
    <t>042E  :771305:10:------:--</t>
  </si>
  <si>
    <t>21:0236:000659</t>
  </si>
  <si>
    <t>21:0115:000559:0001:0001:00</t>
  </si>
  <si>
    <t>13.8</t>
  </si>
  <si>
    <t>042E  :771306:20:771305:10</t>
  </si>
  <si>
    <t>21:0236:000660</t>
  </si>
  <si>
    <t>21:0115:000559:0002:0001:01</t>
  </si>
  <si>
    <t>12.8</t>
  </si>
  <si>
    <t>042E  :771307:00:------:--</t>
  </si>
  <si>
    <t>21:0236:000661</t>
  </si>
  <si>
    <t>21:0115:000560</t>
  </si>
  <si>
    <t>21:0115:000560:0001:0001:00</t>
  </si>
  <si>
    <t>78.6</t>
  </si>
  <si>
    <t>042E  :771308:00:------:--</t>
  </si>
  <si>
    <t>21:0236:000662</t>
  </si>
  <si>
    <t>21:0115:000561</t>
  </si>
  <si>
    <t>21:0115:000561:0001:0001:00</t>
  </si>
  <si>
    <t>665</t>
  </si>
  <si>
    <t>042E  :771309:00:------:--</t>
  </si>
  <si>
    <t>21:0236:000663</t>
  </si>
  <si>
    <t>21:0115:000562</t>
  </si>
  <si>
    <t>21:0115:000562:0001:0001:00</t>
  </si>
  <si>
    <t>042E  :771310:00:------:--</t>
  </si>
  <si>
    <t>21:0236:000664</t>
  </si>
  <si>
    <t>21:0115:000563</t>
  </si>
  <si>
    <t>21:0115:000563:0001:0001:00</t>
  </si>
  <si>
    <t>042E  :771311:00:------:--</t>
  </si>
  <si>
    <t>21:0236:000665</t>
  </si>
  <si>
    <t>21:0115:000564</t>
  </si>
  <si>
    <t>21:0115:000564:0001:0001:00</t>
  </si>
  <si>
    <t>745</t>
  </si>
  <si>
    <t>042E  :771312:00:------:--</t>
  </si>
  <si>
    <t>21:0236:000666</t>
  </si>
  <si>
    <t>21:0115:000565</t>
  </si>
  <si>
    <t>21:0115:000565:0001:0001:00</t>
  </si>
  <si>
    <t>042E  :771313:00:------:--</t>
  </si>
  <si>
    <t>21:0236:000667</t>
  </si>
  <si>
    <t>21:0115:000566</t>
  </si>
  <si>
    <t>21:0115:000566:0001:0001:00</t>
  </si>
  <si>
    <t>042E  :771314:00:------:--</t>
  </si>
  <si>
    <t>21:0236:000668</t>
  </si>
  <si>
    <t>21:0115:000567</t>
  </si>
  <si>
    <t>21:0115:000567:0001:0001:00</t>
  </si>
  <si>
    <t>042E  :771315:9A:------:--</t>
  </si>
  <si>
    <t>21:0236:000669</t>
  </si>
  <si>
    <t>042E  :771316:00:------:--</t>
  </si>
  <si>
    <t>21:0236:000670</t>
  </si>
  <si>
    <t>21:0115:000568</t>
  </si>
  <si>
    <t>21:0115:000568:0001:0001:00</t>
  </si>
  <si>
    <t>042E  :771317:00:------:--</t>
  </si>
  <si>
    <t>21:0236:000671</t>
  </si>
  <si>
    <t>21:0115:000569</t>
  </si>
  <si>
    <t>21:0115:000569:0001:0001:00</t>
  </si>
  <si>
    <t>042E  :771318:00:------:--</t>
  </si>
  <si>
    <t>21:0236:000672</t>
  </si>
  <si>
    <t>21:0115:000570</t>
  </si>
  <si>
    <t>21:0115:000570:0001:0001:00</t>
  </si>
  <si>
    <t>042E  :771319:00:------:--</t>
  </si>
  <si>
    <t>21:0236:000673</t>
  </si>
  <si>
    <t>21:0115:000571</t>
  </si>
  <si>
    <t>21:0115:000571:0001:0001:00</t>
  </si>
  <si>
    <t>042E  :771320:00:------:--</t>
  </si>
  <si>
    <t>21:0236:000674</t>
  </si>
  <si>
    <t>21:0115:000572</t>
  </si>
  <si>
    <t>21:0115:000572:0001:0001:00</t>
  </si>
  <si>
    <t>042E  :771321:80:771327:00</t>
  </si>
  <si>
    <t>21:0236:000675</t>
  </si>
  <si>
    <t>21:0115:000577</t>
  </si>
  <si>
    <t>21:0115:000577:0001:0001:02</t>
  </si>
  <si>
    <t>042E  :771322:70:771323:10</t>
  </si>
  <si>
    <t>21:0236:000676</t>
  </si>
  <si>
    <t>21:0115:000573</t>
  </si>
  <si>
    <t>21:0115:000573:0001:0001:00</t>
  </si>
  <si>
    <t>042E  :771323:10:------:--</t>
  </si>
  <si>
    <t>21:0236:000677</t>
  </si>
  <si>
    <t>21:0115:000574</t>
  </si>
  <si>
    <t>21:0115:000574:0001:0001:00</t>
  </si>
  <si>
    <t>042E  :771324:20:771323:10</t>
  </si>
  <si>
    <t>21:0236:000678</t>
  </si>
  <si>
    <t>21:0115:000574:0002:0001:00</t>
  </si>
  <si>
    <t>042E  :771325:00:------:--</t>
  </si>
  <si>
    <t>21:0236:000679</t>
  </si>
  <si>
    <t>21:0115:000575</t>
  </si>
  <si>
    <t>21:0115:000575:0001:0001:00</t>
  </si>
  <si>
    <t>77.2</t>
  </si>
  <si>
    <t>042E  :771326:00:------:--</t>
  </si>
  <si>
    <t>21:0236:000680</t>
  </si>
  <si>
    <t>21:0115:000576</t>
  </si>
  <si>
    <t>21:0115:000576:0001:0001:00</t>
  </si>
  <si>
    <t>042E  :771327:00:------:--</t>
  </si>
  <si>
    <t>21:0236:000681</t>
  </si>
  <si>
    <t>21:0115:000577:0001:0001:01</t>
  </si>
  <si>
    <t>042E  :771328:00:------:--</t>
  </si>
  <si>
    <t>21:0236:000682</t>
  </si>
  <si>
    <t>21:0115:000578</t>
  </si>
  <si>
    <t>21:0115:000578:0001:0001:00</t>
  </si>
  <si>
    <t>042E  :771329:00:------:--</t>
  </si>
  <si>
    <t>21:0236:000683</t>
  </si>
  <si>
    <t>21:0115:000579</t>
  </si>
  <si>
    <t>21:0115:000579:0001:0001:00</t>
  </si>
  <si>
    <t>042E  :771330:00:------:--</t>
  </si>
  <si>
    <t>21:0236:000684</t>
  </si>
  <si>
    <t>21:0115:000580</t>
  </si>
  <si>
    <t>21:0115:000580:0001:0001:00</t>
  </si>
  <si>
    <t>154</t>
  </si>
  <si>
    <t>042E  :771331:00:------:--</t>
  </si>
  <si>
    <t>21:0236:000685</t>
  </si>
  <si>
    <t>21:0115:000581</t>
  </si>
  <si>
    <t>21:0115:000581:0001:0001:00</t>
  </si>
  <si>
    <t>670</t>
  </si>
  <si>
    <t>34.2</t>
  </si>
  <si>
    <t>042E  :771332:00:------:--</t>
  </si>
  <si>
    <t>21:0236:000686</t>
  </si>
  <si>
    <t>21:0115:000582</t>
  </si>
  <si>
    <t>21:0115:000582:0001:0001:00</t>
  </si>
  <si>
    <t>042E  :771333:00:------:--</t>
  </si>
  <si>
    <t>21:0236:000687</t>
  </si>
  <si>
    <t>21:0115:000583</t>
  </si>
  <si>
    <t>21:0115:000583:0001:0001:00</t>
  </si>
  <si>
    <t>042E  :771334:00:------:--</t>
  </si>
  <si>
    <t>21:0236:000688</t>
  </si>
  <si>
    <t>21:0115:000584</t>
  </si>
  <si>
    <t>21:0115:000584:0001:0001:00</t>
  </si>
  <si>
    <t>042E  :771335:00:------:--</t>
  </si>
  <si>
    <t>21:0236:000689</t>
  </si>
  <si>
    <t>21:0115:000585</t>
  </si>
  <si>
    <t>21:0115:000585:0001:0001:00</t>
  </si>
  <si>
    <t>042E  :771336:9B:------:--</t>
  </si>
  <si>
    <t>21:0236:000690</t>
  </si>
  <si>
    <t>042E  :771337:00:------:--</t>
  </si>
  <si>
    <t>21:0236:000691</t>
  </si>
  <si>
    <t>21:0115:000586</t>
  </si>
  <si>
    <t>21:0115:000586:0001:0001:00</t>
  </si>
  <si>
    <t>042E  :771338:00:------:--</t>
  </si>
  <si>
    <t>21:0236:000692</t>
  </si>
  <si>
    <t>21:0115:000587</t>
  </si>
  <si>
    <t>21:0115:000587:0001:0001:00</t>
  </si>
  <si>
    <t>042E  :771339:00:------:--</t>
  </si>
  <si>
    <t>21:0236:000693</t>
  </si>
  <si>
    <t>21:0115:000588</t>
  </si>
  <si>
    <t>21:0115:000588:0001:0001:00</t>
  </si>
  <si>
    <t>042E  :771340:00:------:--</t>
  </si>
  <si>
    <t>21:0236:000694</t>
  </si>
  <si>
    <t>21:0115:000589</t>
  </si>
  <si>
    <t>21:0115:000589:0001:0001:00</t>
  </si>
  <si>
    <t>042E  :771341:80:771346:10</t>
  </si>
  <si>
    <t>21:0236:000695</t>
  </si>
  <si>
    <t>21:0115:000593</t>
  </si>
  <si>
    <t>21:0115:000593:0001:0001:02</t>
  </si>
  <si>
    <t>042E  :771342:00:------:--</t>
  </si>
  <si>
    <t>21:0236:000696</t>
  </si>
  <si>
    <t>21:0115:000590</t>
  </si>
  <si>
    <t>21:0115:000590:0001:0001:00</t>
  </si>
  <si>
    <t>042E  :771343:9C:------:--</t>
  </si>
  <si>
    <t>21:0236:000697</t>
  </si>
  <si>
    <t>042E  :771344:00:------:--</t>
  </si>
  <si>
    <t>21:0236:000698</t>
  </si>
  <si>
    <t>21:0115:000591</t>
  </si>
  <si>
    <t>21:0115:000591:0001:0001:00</t>
  </si>
  <si>
    <t>042E  :771345:70:771346:10</t>
  </si>
  <si>
    <t>21:0236:000699</t>
  </si>
  <si>
    <t>21:0115:000592</t>
  </si>
  <si>
    <t>21:0115:000592:0001:0001:00</t>
  </si>
  <si>
    <t>042E  :771346:10:------:--</t>
  </si>
  <si>
    <t>21:0236:000700</t>
  </si>
  <si>
    <t>21:0115:000593:0001:0001:01</t>
  </si>
  <si>
    <t>042E  :771347:20:771346:10</t>
  </si>
  <si>
    <t>21:0236:000701</t>
  </si>
  <si>
    <t>21:0115:000593:0002:0001:00</t>
  </si>
  <si>
    <t>042E  :771348:00:------:--</t>
  </si>
  <si>
    <t>21:0236:000702</t>
  </si>
  <si>
    <t>21:0115:000594</t>
  </si>
  <si>
    <t>21:0115:000594:0001:0001:00</t>
  </si>
  <si>
    <t>042E  :771349:00:------:--</t>
  </si>
  <si>
    <t>21:0236:000703</t>
  </si>
  <si>
    <t>21:0115:000595</t>
  </si>
  <si>
    <t>21:0115:000595:0001:0001:00</t>
  </si>
  <si>
    <t>042E  :771350:00:------:--</t>
  </si>
  <si>
    <t>21:0236:000704</t>
  </si>
  <si>
    <t>21:0115:000596</t>
  </si>
  <si>
    <t>21:0115:000596:0001:0001:00</t>
  </si>
  <si>
    <t>042E  :771351:00:------:--</t>
  </si>
  <si>
    <t>21:0236:000705</t>
  </si>
  <si>
    <t>21:0115:000597</t>
  </si>
  <si>
    <t>21:0115:000597:0001:0001:00</t>
  </si>
  <si>
    <t>042E  :771352:00:------:--</t>
  </si>
  <si>
    <t>21:0236:000706</t>
  </si>
  <si>
    <t>21:0115:000598</t>
  </si>
  <si>
    <t>21:0115:000598:0001:0001:00</t>
  </si>
  <si>
    <t>042E  :771353:00:------:--</t>
  </si>
  <si>
    <t>21:0236:000707</t>
  </si>
  <si>
    <t>21:0115:000599</t>
  </si>
  <si>
    <t>21:0115:000599:0001:0001:00</t>
  </si>
  <si>
    <t>042E  :771354:00:------:--</t>
  </si>
  <si>
    <t>21:0236:000708</t>
  </si>
  <si>
    <t>21:0115:000600</t>
  </si>
  <si>
    <t>21:0115:000600:0001:0001:00</t>
  </si>
  <si>
    <t>042E  :771355:00:------:--</t>
  </si>
  <si>
    <t>21:0236:000709</t>
  </si>
  <si>
    <t>21:0115:000601</t>
  </si>
  <si>
    <t>21:0115:000601:0001:0001:00</t>
  </si>
  <si>
    <t>042E  :771356:00:------:--</t>
  </si>
  <si>
    <t>21:0236:000710</t>
  </si>
  <si>
    <t>21:0115:000602</t>
  </si>
  <si>
    <t>21:0115:000602:0001:0001:00</t>
  </si>
  <si>
    <t>042E  :771357:00:------:--</t>
  </si>
  <si>
    <t>21:0236:000711</t>
  </si>
  <si>
    <t>21:0115:000603</t>
  </si>
  <si>
    <t>21:0115:000603:0001:0001:00</t>
  </si>
  <si>
    <t>042E  :771358:00:------:--</t>
  </si>
  <si>
    <t>21:0236:000712</t>
  </si>
  <si>
    <t>21:0115:000604</t>
  </si>
  <si>
    <t>21:0115:000604:0001:0001:00</t>
  </si>
  <si>
    <t>042E  :771359:00:------:--</t>
  </si>
  <si>
    <t>21:0236:000713</t>
  </si>
  <si>
    <t>21:0115:000605</t>
  </si>
  <si>
    <t>21:0115:000605:0001:0001:00</t>
  </si>
  <si>
    <t>042E  :771360:00:------:--</t>
  </si>
  <si>
    <t>21:0236:000714</t>
  </si>
  <si>
    <t>21:0115:000606</t>
  </si>
  <si>
    <t>21:0115:000606:0001:0001:00</t>
  </si>
  <si>
    <t>042E  :771361:80:771365:20</t>
  </si>
  <si>
    <t>21:0236:000715</t>
  </si>
  <si>
    <t>21:0115:000608</t>
  </si>
  <si>
    <t>21:0115:000608:0002:0001:02</t>
  </si>
  <si>
    <t>042E  :771362:9C:------:--</t>
  </si>
  <si>
    <t>21:0236:000716</t>
  </si>
  <si>
    <t>042E  :771363:70:771364:10</t>
  </si>
  <si>
    <t>21:0236:000717</t>
  </si>
  <si>
    <t>21:0115:000607</t>
  </si>
  <si>
    <t>21:0115:000607:0001:0001:00</t>
  </si>
  <si>
    <t>042E  :771364:10:------:--</t>
  </si>
  <si>
    <t>21:0236:000718</t>
  </si>
  <si>
    <t>21:0115:000608:0001:0001:00</t>
  </si>
  <si>
    <t>042E  :771365:20:771364:10</t>
  </si>
  <si>
    <t>21:0236:000719</t>
  </si>
  <si>
    <t>21:0115:000608:0002:0001:01</t>
  </si>
  <si>
    <t>042E  :771366:00:------:--</t>
  </si>
  <si>
    <t>21:0236:000720</t>
  </si>
  <si>
    <t>21:0115:000609</t>
  </si>
  <si>
    <t>21:0115:000609:0001:0001:00</t>
  </si>
  <si>
    <t>042E  :771367:00:------:--</t>
  </si>
  <si>
    <t>21:0236:000721</t>
  </si>
  <si>
    <t>21:0115:000610</t>
  </si>
  <si>
    <t>21:0115:000610:0001:0001:00</t>
  </si>
  <si>
    <t>042E  :771368:00:------:--</t>
  </si>
  <si>
    <t>21:0236:000722</t>
  </si>
  <si>
    <t>21:0115:000611</t>
  </si>
  <si>
    <t>21:0115:000611:0001:0001:00</t>
  </si>
  <si>
    <t>042E  :771369:00:------:--</t>
  </si>
  <si>
    <t>21:0236:000723</t>
  </si>
  <si>
    <t>21:0115:000612</t>
  </si>
  <si>
    <t>21:0115:000612:0001:0001:00</t>
  </si>
  <si>
    <t>8.8</t>
  </si>
  <si>
    <t>042E  :771370:00:------:--</t>
  </si>
  <si>
    <t>21:0236:000724</t>
  </si>
  <si>
    <t>21:0115:000613</t>
  </si>
  <si>
    <t>21:0115:000613:0001:0001:00</t>
  </si>
  <si>
    <t>22.2</t>
  </si>
  <si>
    <t>042E  :771371:00:------:--</t>
  </si>
  <si>
    <t>21:0236:000725</t>
  </si>
  <si>
    <t>21:0115:000614</t>
  </si>
  <si>
    <t>21:0115:000614:0001:0001:00</t>
  </si>
  <si>
    <t>042E  :771372:00:------:--</t>
  </si>
  <si>
    <t>21:0236:000726</t>
  </si>
  <si>
    <t>21:0115:000615</t>
  </si>
  <si>
    <t>21:0115:000615:0001:0001:00</t>
  </si>
  <si>
    <t>042E  :771373:00:------:--</t>
  </si>
  <si>
    <t>21:0236:000727</t>
  </si>
  <si>
    <t>21:0115:000616</t>
  </si>
  <si>
    <t>21:0115:000616:0001:0001:00</t>
  </si>
  <si>
    <t>042E  :771374:00:------:--</t>
  </si>
  <si>
    <t>21:0236:000728</t>
  </si>
  <si>
    <t>21:0115:000617</t>
  </si>
  <si>
    <t>21:0115:000617:0001:0001:00</t>
  </si>
  <si>
    <t>042E  :771375:00:------:--</t>
  </si>
  <si>
    <t>21:0236:000729</t>
  </si>
  <si>
    <t>21:0115:000618</t>
  </si>
  <si>
    <t>21:0115:000618:0001:0001:00</t>
  </si>
  <si>
    <t>042E  :771376:00:------:--</t>
  </si>
  <si>
    <t>21:0236:000730</t>
  </si>
  <si>
    <t>21:0115:000619</t>
  </si>
  <si>
    <t>21:0115:000619:0001:0001:00</t>
  </si>
  <si>
    <t>042E  :771377:00:------:--</t>
  </si>
  <si>
    <t>21:0236:000731</t>
  </si>
  <si>
    <t>21:0115:000620</t>
  </si>
  <si>
    <t>21:0115:000620:0001:0001:00</t>
  </si>
  <si>
    <t>042E  :771378:00:------:--</t>
  </si>
  <si>
    <t>21:0236:000732</t>
  </si>
  <si>
    <t>21:0115:000621</t>
  </si>
  <si>
    <t>21:0115:000621:0001:0001:00</t>
  </si>
  <si>
    <t>042E  :771379:00:------:--</t>
  </si>
  <si>
    <t>21:0236:000733</t>
  </si>
  <si>
    <t>21:0115:000622</t>
  </si>
  <si>
    <t>21:0115:000622:0001:0001:00</t>
  </si>
  <si>
    <t>042E  :771380:00:------:--</t>
  </si>
  <si>
    <t>21:0236:000734</t>
  </si>
  <si>
    <t>21:0115:000623</t>
  </si>
  <si>
    <t>21:0115:000623:0001:0001:00</t>
  </si>
  <si>
    <t>042E  :771381:80:771383:10</t>
  </si>
  <si>
    <t>21:0236:000735</t>
  </si>
  <si>
    <t>21:0115:000625</t>
  </si>
  <si>
    <t>21:0115:000625:0001:0001:02</t>
  </si>
  <si>
    <t>042E  :771382:70:771383:10</t>
  </si>
  <si>
    <t>21:0236:000736</t>
  </si>
  <si>
    <t>21:0115:000624</t>
  </si>
  <si>
    <t>21:0115:000624:0001:0001:00</t>
  </si>
  <si>
    <t>5.5</t>
  </si>
  <si>
    <t>042E  :771383:10:------:--</t>
  </si>
  <si>
    <t>21:0236:000737</t>
  </si>
  <si>
    <t>21:0115:000625:0001:0001:01</t>
  </si>
  <si>
    <t>042E  :771384:20:771383:10</t>
  </si>
  <si>
    <t>21:0236:000738</t>
  </si>
  <si>
    <t>21:0115:000625:0002:0001:00</t>
  </si>
  <si>
    <t>042E  :771385:00:------:--</t>
  </si>
  <si>
    <t>21:0236:000739</t>
  </si>
  <si>
    <t>21:0115:000626</t>
  </si>
  <si>
    <t>21:0115:000626:0001:0001:00</t>
  </si>
  <si>
    <t>1550</t>
  </si>
  <si>
    <t>042E  :771386:00:------:--</t>
  </si>
  <si>
    <t>21:0236:000740</t>
  </si>
  <si>
    <t>21:0115:000627</t>
  </si>
  <si>
    <t>21:0115:000627:0001:0001:00</t>
  </si>
  <si>
    <t>042E  :771387:00:------:--</t>
  </si>
  <si>
    <t>21:0236:000741</t>
  </si>
  <si>
    <t>21:0115:000628</t>
  </si>
  <si>
    <t>21:0115:000628:0001:0001:00</t>
  </si>
  <si>
    <t>810</t>
  </si>
  <si>
    <t>24.2</t>
  </si>
  <si>
    <t>042E  :771388:00:------:--</t>
  </si>
  <si>
    <t>21:0236:000742</t>
  </si>
  <si>
    <t>21:0115:000629</t>
  </si>
  <si>
    <t>21:0115:000629:0001:0001:00</t>
  </si>
  <si>
    <t>042E  :771389:9A:------:--</t>
  </si>
  <si>
    <t>21:0236:000743</t>
  </si>
  <si>
    <t>25.2</t>
  </si>
  <si>
    <t>042E  :771390:00:------:--</t>
  </si>
  <si>
    <t>21:0236:000744</t>
  </si>
  <si>
    <t>21:0115:000630</t>
  </si>
  <si>
    <t>21:0115:000630:0001:0001:00</t>
  </si>
  <si>
    <t>042E  :771391:00:------:--</t>
  </si>
  <si>
    <t>21:0236:000745</t>
  </si>
  <si>
    <t>21:0115:000631</t>
  </si>
  <si>
    <t>21:0115:000631:0001:0001:00</t>
  </si>
  <si>
    <t>910</t>
  </si>
  <si>
    <t>042E  :771392:00:------:--</t>
  </si>
  <si>
    <t>21:0236:000746</t>
  </si>
  <si>
    <t>21:0115:000632</t>
  </si>
  <si>
    <t>21:0115:000632:0001:0001:00</t>
  </si>
  <si>
    <t>042E  :771393:00:------:--</t>
  </si>
  <si>
    <t>21:0236:000747</t>
  </si>
  <si>
    <t>21:0115:000633</t>
  </si>
  <si>
    <t>21:0115:000633:0001:0001:00</t>
  </si>
  <si>
    <t>042E  :771394:00:------:--</t>
  </si>
  <si>
    <t>21:0236:000748</t>
  </si>
  <si>
    <t>21:0115:000634</t>
  </si>
  <si>
    <t>21:0115:000634:0001:0001:00</t>
  </si>
  <si>
    <t>042E  :771395:00:------:--</t>
  </si>
  <si>
    <t>21:0236:000749</t>
  </si>
  <si>
    <t>21:0115:000635</t>
  </si>
  <si>
    <t>21:0115:000635:0001:0001:00</t>
  </si>
  <si>
    <t>042E  :771396:00:------:--</t>
  </si>
  <si>
    <t>21:0236:000750</t>
  </si>
  <si>
    <t>21:0115:000636</t>
  </si>
  <si>
    <t>21:0115:000636:0001:0001:00</t>
  </si>
  <si>
    <t>042E  :771397:00:------:--</t>
  </si>
  <si>
    <t>21:0236:000751</t>
  </si>
  <si>
    <t>21:0115:000637</t>
  </si>
  <si>
    <t>21:0115:000637:0001:0001:00</t>
  </si>
  <si>
    <t>042E  :771398:00:------:--</t>
  </si>
  <si>
    <t>21:0236:000752</t>
  </si>
  <si>
    <t>21:0115:000638</t>
  </si>
  <si>
    <t>21:0115:000638:0001:0001:00</t>
  </si>
  <si>
    <t>042E  :771399:00:------:--</t>
  </si>
  <si>
    <t>21:0236:000753</t>
  </si>
  <si>
    <t>21:0115:000639</t>
  </si>
  <si>
    <t>21:0115:000639:0001:0001:00</t>
  </si>
  <si>
    <t>042E  :771400:00:------:--</t>
  </si>
  <si>
    <t>21:0236:000754</t>
  </si>
  <si>
    <t>21:0115:000640</t>
  </si>
  <si>
    <t>21:0115:000640:0001:0001:00</t>
  </si>
  <si>
    <t>1450</t>
  </si>
  <si>
    <t>042E  :771401:80:771408:10</t>
  </si>
  <si>
    <t>21:0236:000755</t>
  </si>
  <si>
    <t>21:0115:000647</t>
  </si>
  <si>
    <t>21:0115:000647:0001:0001:02</t>
  </si>
  <si>
    <t>042E  :771402:00:------:--</t>
  </si>
  <si>
    <t>21:0236:000756</t>
  </si>
  <si>
    <t>21:0115:000641</t>
  </si>
  <si>
    <t>21:0115:000641:0001:0001:00</t>
  </si>
  <si>
    <t>042E  :771403:00:------:--</t>
  </si>
  <si>
    <t>21:0236:000757</t>
  </si>
  <si>
    <t>21:0115:000642</t>
  </si>
  <si>
    <t>21:0115:000642:0001:0001:00</t>
  </si>
  <si>
    <t>042E  :771404:00:------:--</t>
  </si>
  <si>
    <t>21:0236:000758</t>
  </si>
  <si>
    <t>21:0115:000643</t>
  </si>
  <si>
    <t>21:0115:000643:0001:0001:00</t>
  </si>
  <si>
    <t>4.05</t>
  </si>
  <si>
    <t>042E  :771405:00:------:--</t>
  </si>
  <si>
    <t>21:0236:000759</t>
  </si>
  <si>
    <t>21:0115:000644</t>
  </si>
  <si>
    <t>21:0115:000644:0001:0001:00</t>
  </si>
  <si>
    <t>042E  :771406:00:------:--</t>
  </si>
  <si>
    <t>21:0236:000760</t>
  </si>
  <si>
    <t>21:0115:000645</t>
  </si>
  <si>
    <t>21:0115:000645:0001:0001:00</t>
  </si>
  <si>
    <t>042E  :771407:70:771408:10</t>
  </si>
  <si>
    <t>21:0236:000761</t>
  </si>
  <si>
    <t>21:0115:000646</t>
  </si>
  <si>
    <t>21:0115:000646:0001:0001:00</t>
  </si>
  <si>
    <t>72.8</t>
  </si>
  <si>
    <t>042E  :771408:10:------:--</t>
  </si>
  <si>
    <t>21:0236:000762</t>
  </si>
  <si>
    <t>21:0115:000647:0001:0001:01</t>
  </si>
  <si>
    <t>042E  :771409:20:771408:10</t>
  </si>
  <si>
    <t>21:0236:000763</t>
  </si>
  <si>
    <t>21:0115:000647:0002:0001:00</t>
  </si>
  <si>
    <t>58.2</t>
  </si>
  <si>
    <t>042E  :771410:00:------:--</t>
  </si>
  <si>
    <t>21:0236:000764</t>
  </si>
  <si>
    <t>21:0115:000648</t>
  </si>
  <si>
    <t>21:0115:000648:0001:0001:00</t>
  </si>
  <si>
    <t>042E  :771411:00:------:--</t>
  </si>
  <si>
    <t>21:0236:000765</t>
  </si>
  <si>
    <t>21:0115:000649</t>
  </si>
  <si>
    <t>21:0115:000649:0001:0001:00</t>
  </si>
  <si>
    <t>042E  :771412:9C:------:--</t>
  </si>
  <si>
    <t>21:0236:000766</t>
  </si>
  <si>
    <t>042E  :771413:00:------:--</t>
  </si>
  <si>
    <t>21:0236:000767</t>
  </si>
  <si>
    <t>21:0115:000650</t>
  </si>
  <si>
    <t>21:0115:000650:0001:0001:00</t>
  </si>
  <si>
    <t>042E  :771414:00:------:--</t>
  </si>
  <si>
    <t>21:0236:000768</t>
  </si>
  <si>
    <t>21:0115:000651</t>
  </si>
  <si>
    <t>21:0115:000651:0001:0001:00</t>
  </si>
  <si>
    <t>61.8</t>
  </si>
  <si>
    <t>042E  :771415:00:------:--</t>
  </si>
  <si>
    <t>21:0236:000769</t>
  </si>
  <si>
    <t>21:0115:000652</t>
  </si>
  <si>
    <t>21:0115:000652:0001:0001:00</t>
  </si>
  <si>
    <t>042E  :771416:00:------:--</t>
  </si>
  <si>
    <t>21:0236:000770</t>
  </si>
  <si>
    <t>21:0115:000653</t>
  </si>
  <si>
    <t>21:0115:000653:0001:0001:00</t>
  </si>
  <si>
    <t>660</t>
  </si>
  <si>
    <t>042E  :771417:00:------:--</t>
  </si>
  <si>
    <t>21:0236:000771</t>
  </si>
  <si>
    <t>21:0115:000654</t>
  </si>
  <si>
    <t>21:0115:000654:0001:0001:00</t>
  </si>
  <si>
    <t>042E  :771418:00:------:--</t>
  </si>
  <si>
    <t>21:0236:000772</t>
  </si>
  <si>
    <t>21:0115:000655</t>
  </si>
  <si>
    <t>21:0115:000655:0001:0001:00</t>
  </si>
  <si>
    <t>042E  :771419:00:------:--</t>
  </si>
  <si>
    <t>21:0236:000773</t>
  </si>
  <si>
    <t>21:0115:000656</t>
  </si>
  <si>
    <t>21:0115:000656:0001:0001:00</t>
  </si>
  <si>
    <t>042E  :771420:00:------:--</t>
  </si>
  <si>
    <t>21:0236:000774</t>
  </si>
  <si>
    <t>21:0115:000657</t>
  </si>
  <si>
    <t>21:0115:000657:0001:0001:00</t>
  </si>
  <si>
    <t>685</t>
  </si>
  <si>
    <t>042E  :771421:80:771423:10</t>
  </si>
  <si>
    <t>21:0236:000775</t>
  </si>
  <si>
    <t>21:0115:000659</t>
  </si>
  <si>
    <t>21:0115:000659:0001:0001:02</t>
  </si>
  <si>
    <t>042E  :771422:70:771423:10</t>
  </si>
  <si>
    <t>21:0236:000776</t>
  </si>
  <si>
    <t>21:0115:000658</t>
  </si>
  <si>
    <t>21:0115:000658:0001:0001:00</t>
  </si>
  <si>
    <t>042E  :771423:10:------:--</t>
  </si>
  <si>
    <t>21:0236:000777</t>
  </si>
  <si>
    <t>21:0115:000659:0001:0001:01</t>
  </si>
  <si>
    <t>042E  :771424:20:771423:10</t>
  </si>
  <si>
    <t>21:0236:000778</t>
  </si>
  <si>
    <t>21:0115:000659:0002:0001:00</t>
  </si>
  <si>
    <t>042E  :771425:00:------:--</t>
  </si>
  <si>
    <t>21:0236:000779</t>
  </si>
  <si>
    <t>21:0115:000660</t>
  </si>
  <si>
    <t>21:0115:000660:0001:0001:00</t>
  </si>
  <si>
    <t>3800</t>
  </si>
  <si>
    <t>042E  :771426:00:------:--</t>
  </si>
  <si>
    <t>21:0236:000780</t>
  </si>
  <si>
    <t>21:0115:000661</t>
  </si>
  <si>
    <t>21:0115:000661:0001:0001:00</t>
  </si>
  <si>
    <t>042E  :771427:9C:------:--</t>
  </si>
  <si>
    <t>21:0236:000781</t>
  </si>
  <si>
    <t>042E  :771428:00:------:--</t>
  </si>
  <si>
    <t>21:0236:000782</t>
  </si>
  <si>
    <t>21:0115:000662</t>
  </si>
  <si>
    <t>21:0115:000662:0001:0001:00</t>
  </si>
  <si>
    <t>885</t>
  </si>
  <si>
    <t>042E  :771429:00:------:--</t>
  </si>
  <si>
    <t>21:0236:000783</t>
  </si>
  <si>
    <t>21:0115:000663</t>
  </si>
  <si>
    <t>21:0115:000663:0001:0001:00</t>
  </si>
  <si>
    <t>042E  :771430:00:------:--</t>
  </si>
  <si>
    <t>21:0236:000784</t>
  </si>
  <si>
    <t>21:0115:000664</t>
  </si>
  <si>
    <t>21:0115:000664:0001:0001:00</t>
  </si>
  <si>
    <t>042E  :771431:00:------:--</t>
  </si>
  <si>
    <t>21:0236:000785</t>
  </si>
  <si>
    <t>21:0115:000665</t>
  </si>
  <si>
    <t>21:0115:000665:0001:0001:00</t>
  </si>
  <si>
    <t>042E  :771432:00:------:--</t>
  </si>
  <si>
    <t>21:0236:000786</t>
  </si>
  <si>
    <t>21:0115:000666</t>
  </si>
  <si>
    <t>21:0115:000666:0001:0001:00</t>
  </si>
  <si>
    <t>042E  :771433:00:------:--</t>
  </si>
  <si>
    <t>21:0236:000787</t>
  </si>
  <si>
    <t>21:0115:000667</t>
  </si>
  <si>
    <t>21:0115:000667:0001:0001:00</t>
  </si>
  <si>
    <t>042E  :771434:00:------:--</t>
  </si>
  <si>
    <t>21:0236:000788</t>
  </si>
  <si>
    <t>21:0115:000668</t>
  </si>
  <si>
    <t>21:0115:000668:0001:0001:00</t>
  </si>
  <si>
    <t>042E  :771435:00:------:--</t>
  </si>
  <si>
    <t>21:0236:000789</t>
  </si>
  <si>
    <t>21:0115:000669</t>
  </si>
  <si>
    <t>21:0115:000669:0001:0001:00</t>
  </si>
  <si>
    <t>042E  :771436:00:------:--</t>
  </si>
  <si>
    <t>21:0236:000790</t>
  </si>
  <si>
    <t>21:0115:000670</t>
  </si>
  <si>
    <t>21:0115:000670:0001:0001:00</t>
  </si>
  <si>
    <t>042E  :771437:00:------:--</t>
  </si>
  <si>
    <t>21:0236:000791</t>
  </si>
  <si>
    <t>21:0115:000671</t>
  </si>
  <si>
    <t>21:0115:000671:0001:0001:00</t>
  </si>
  <si>
    <t>042E  :771438:00:------:--</t>
  </si>
  <si>
    <t>21:0236:000792</t>
  </si>
  <si>
    <t>21:0115:000672</t>
  </si>
  <si>
    <t>21:0115:000672:0001:0001:00</t>
  </si>
  <si>
    <t>2400</t>
  </si>
  <si>
    <t>042E  :771439:00:------:--</t>
  </si>
  <si>
    <t>21:0236:000793</t>
  </si>
  <si>
    <t>21:0115:000673</t>
  </si>
  <si>
    <t>21:0115:000673:0001:0001:00</t>
  </si>
  <si>
    <t>865</t>
  </si>
  <si>
    <t>042E  :771440:00:------:--</t>
  </si>
  <si>
    <t>21:0236:000794</t>
  </si>
  <si>
    <t>21:0115:000674</t>
  </si>
  <si>
    <t>21:0115:000674:0001:0001:00</t>
  </si>
  <si>
    <t>042E  :771441:80:771460:00</t>
  </si>
  <si>
    <t>21:0236:000795</t>
  </si>
  <si>
    <t>21:0115:000691</t>
  </si>
  <si>
    <t>21:0115:000691:0001:0001:02</t>
  </si>
  <si>
    <t>2750</t>
  </si>
  <si>
    <t>042E  :771442:70:771443:10</t>
  </si>
  <si>
    <t>21:0236:000796</t>
  </si>
  <si>
    <t>21:0115:000675</t>
  </si>
  <si>
    <t>21:0115:000675:0001:0001:00</t>
  </si>
  <si>
    <t>042E  :771443:10:------:--</t>
  </si>
  <si>
    <t>21:0236:000797</t>
  </si>
  <si>
    <t>21:0115:000676</t>
  </si>
  <si>
    <t>21:0115:000676:0001:0001:00</t>
  </si>
  <si>
    <t>042E  :771444:20:771443:10</t>
  </si>
  <si>
    <t>21:0236:000798</t>
  </si>
  <si>
    <t>21:0115:000676:0002:0001:00</t>
  </si>
  <si>
    <t>042E  :771445:00:------:--</t>
  </si>
  <si>
    <t>21:0236:000799</t>
  </si>
  <si>
    <t>21:0115:000677</t>
  </si>
  <si>
    <t>21:0115:000677:0001:0001:00</t>
  </si>
  <si>
    <t>042E  :771446:00:------:--</t>
  </si>
  <si>
    <t>21:0236:000800</t>
  </si>
  <si>
    <t>21:0115:000678</t>
  </si>
  <si>
    <t>21:0115:000678:0001:0001:00</t>
  </si>
  <si>
    <t>042E  :771447:00:------:--</t>
  </si>
  <si>
    <t>21:0236:000801</t>
  </si>
  <si>
    <t>21:0115:000679</t>
  </si>
  <si>
    <t>21:0115:000679:0001:0001:00</t>
  </si>
  <si>
    <t>042E  :771448:00:------:--</t>
  </si>
  <si>
    <t>21:0236:000802</t>
  </si>
  <si>
    <t>21:0115:000680</t>
  </si>
  <si>
    <t>21:0115:000680:0001:0001:00</t>
  </si>
  <si>
    <t>042E  :771449:00:------:--</t>
  </si>
  <si>
    <t>21:0236:000803</t>
  </si>
  <si>
    <t>21:0115:000681</t>
  </si>
  <si>
    <t>21:0115:000681:0001:0001:00</t>
  </si>
  <si>
    <t>042E  :771450:95:------:--</t>
  </si>
  <si>
    <t>21:0236:000804</t>
  </si>
  <si>
    <t>042E  :771451:00:------:--</t>
  </si>
  <si>
    <t>21:0236:000805</t>
  </si>
  <si>
    <t>21:0115:000682</t>
  </si>
  <si>
    <t>21:0115:000682:0001:0001:00</t>
  </si>
  <si>
    <t>042E  :771452:00:------:--</t>
  </si>
  <si>
    <t>21:0236:000806</t>
  </si>
  <si>
    <t>21:0115:000683</t>
  </si>
  <si>
    <t>21:0115:000683:0001:0001:00</t>
  </si>
  <si>
    <t>042E  :771453:00:------:--</t>
  </si>
  <si>
    <t>21:0236:000807</t>
  </si>
  <si>
    <t>21:0115:000684</t>
  </si>
  <si>
    <t>21:0115:000684:0001:0001:00</t>
  </si>
  <si>
    <t>042E  :771454:00:------:--</t>
  </si>
  <si>
    <t>21:0236:000808</t>
  </si>
  <si>
    <t>21:0115:000685</t>
  </si>
  <si>
    <t>21:0115:000685:0001:0001:00</t>
  </si>
  <si>
    <t>042E  :771455:00:------:--</t>
  </si>
  <si>
    <t>21:0236:000809</t>
  </si>
  <si>
    <t>21:0115:000686</t>
  </si>
  <si>
    <t>21:0115:000686:0001:0001:00</t>
  </si>
  <si>
    <t>042E  :771456:00:------:--</t>
  </si>
  <si>
    <t>21:0236:000810</t>
  </si>
  <si>
    <t>21:0115:000687</t>
  </si>
  <si>
    <t>21:0115:000687:0001:0001:00</t>
  </si>
  <si>
    <t>042E  :771457:00:------:--</t>
  </si>
  <si>
    <t>21:0236:000811</t>
  </si>
  <si>
    <t>21:0115:000688</t>
  </si>
  <si>
    <t>21:0115:000688:0001:0001:00</t>
  </si>
  <si>
    <t>042E  :771458:00:------:--</t>
  </si>
  <si>
    <t>21:0236:000812</t>
  </si>
  <si>
    <t>21:0115:000689</t>
  </si>
  <si>
    <t>21:0115:000689:0001:0001:00</t>
  </si>
  <si>
    <t>042E  :771459:00:------:--</t>
  </si>
  <si>
    <t>21:0236:000813</t>
  </si>
  <si>
    <t>21:0115:000690</t>
  </si>
  <si>
    <t>21:0115:000690:0001:0001:00</t>
  </si>
  <si>
    <t>042E  :771460:00:------:--</t>
  </si>
  <si>
    <t>21:0236:000814</t>
  </si>
  <si>
    <t>21:0115:000691:0001:0001:01</t>
  </si>
  <si>
    <t>2850</t>
  </si>
  <si>
    <t>042E  :771461:80:771467:10</t>
  </si>
  <si>
    <t>21:0236:000815</t>
  </si>
  <si>
    <t>21:0115:000697</t>
  </si>
  <si>
    <t>21:0115:000697:0001:0001:02</t>
  </si>
  <si>
    <t>042E  :771462:00:------:--</t>
  </si>
  <si>
    <t>21:0236:000816</t>
  </si>
  <si>
    <t>21:0115:000692</t>
  </si>
  <si>
    <t>21:0115:000692:0001:0001:00</t>
  </si>
  <si>
    <t>925</t>
  </si>
  <si>
    <t>042E  :771463:00:------:--</t>
  </si>
  <si>
    <t>21:0236:000817</t>
  </si>
  <si>
    <t>21:0115:000693</t>
  </si>
  <si>
    <t>21:0115:000693:0001:0001:00</t>
  </si>
  <si>
    <t>29.2</t>
  </si>
  <si>
    <t>042E  :771464:00:------:--</t>
  </si>
  <si>
    <t>21:0236:000818</t>
  </si>
  <si>
    <t>21:0115:000694</t>
  </si>
  <si>
    <t>21:0115:000694:0001:0001:00</t>
  </si>
  <si>
    <t>042E  :771465:00:------:--</t>
  </si>
  <si>
    <t>21:0236:000819</t>
  </si>
  <si>
    <t>21:0115:000695</t>
  </si>
  <si>
    <t>21:0115:000695:0001:0001:00</t>
  </si>
  <si>
    <t>042E  :771466:70:771467:10</t>
  </si>
  <si>
    <t>21:0236:000820</t>
  </si>
  <si>
    <t>21:0115:000696</t>
  </si>
  <si>
    <t>21:0115:000696:0001:0001:00</t>
  </si>
  <si>
    <t>1600</t>
  </si>
  <si>
    <t>5.25</t>
  </si>
  <si>
    <t>55.4</t>
  </si>
  <si>
    <t>042E  :771467:10:------:--</t>
  </si>
  <si>
    <t>21:0236:000821</t>
  </si>
  <si>
    <t>21:0115:000697:0001:0001:01</t>
  </si>
  <si>
    <t>042E  :771468:20:771467:10</t>
  </si>
  <si>
    <t>21:0236:000822</t>
  </si>
  <si>
    <t>21:0115:000697:0002:0001:00</t>
  </si>
  <si>
    <t>042E  :771469:00:------:--</t>
  </si>
  <si>
    <t>21:0236:000823</t>
  </si>
  <si>
    <t>21:0115:000698</t>
  </si>
  <si>
    <t>21:0115:000698:0001:0001:00</t>
  </si>
  <si>
    <t>042E  :771470:00:------:--</t>
  </si>
  <si>
    <t>21:0236:000824</t>
  </si>
  <si>
    <t>21:0115:000699</t>
  </si>
  <si>
    <t>21:0115:000699:0001:0001:00</t>
  </si>
  <si>
    <t>042E  :771471:00:------:--</t>
  </si>
  <si>
    <t>21:0236:000825</t>
  </si>
  <si>
    <t>21:0115:000700</t>
  </si>
  <si>
    <t>21:0115:000700:0001:0001:00</t>
  </si>
  <si>
    <t>042E  :771472:00:------:--</t>
  </si>
  <si>
    <t>21:0236:000826</t>
  </si>
  <si>
    <t>21:0115:000701</t>
  </si>
  <si>
    <t>21:0115:000701:0001:0001:00</t>
  </si>
  <si>
    <t>042E  :771473:00:------:--</t>
  </si>
  <si>
    <t>21:0236:000827</t>
  </si>
  <si>
    <t>21:0115:000702</t>
  </si>
  <si>
    <t>21:0115:000702:0001:0001:00</t>
  </si>
  <si>
    <t>042E  :771474:9B:------:--</t>
  </si>
  <si>
    <t>21:0236:000828</t>
  </si>
  <si>
    <t>22.8</t>
  </si>
  <si>
    <t>042E  :771475:00:------:--</t>
  </si>
  <si>
    <t>21:0236:000829</t>
  </si>
  <si>
    <t>21:0115:000703</t>
  </si>
  <si>
    <t>21:0115:000703:0001:0001:00</t>
  </si>
  <si>
    <t>37.4</t>
  </si>
  <si>
    <t>042E  :771476:00:------:--</t>
  </si>
  <si>
    <t>21:0236:000830</t>
  </si>
  <si>
    <t>21:0115:000704</t>
  </si>
  <si>
    <t>21:0115:000704:0001:0001:00</t>
  </si>
  <si>
    <t>042E  :771477:00:------:--</t>
  </si>
  <si>
    <t>21:0236:000831</t>
  </si>
  <si>
    <t>21:0115:000705</t>
  </si>
  <si>
    <t>21:0115:000705:0001:0001:00</t>
  </si>
  <si>
    <t>815</t>
  </si>
  <si>
    <t>7.4</t>
  </si>
  <si>
    <t>042E  :771478:00:------:--</t>
  </si>
  <si>
    <t>21:0236:000832</t>
  </si>
  <si>
    <t>21:0115:000706</t>
  </si>
  <si>
    <t>21:0115:000706:0001:0001:00</t>
  </si>
  <si>
    <t>29.8</t>
  </si>
  <si>
    <t>042E  :771479:00:------:--</t>
  </si>
  <si>
    <t>21:0236:000833</t>
  </si>
  <si>
    <t>21:0115:000707</t>
  </si>
  <si>
    <t>21:0115:000707:0001:0001:00</t>
  </si>
  <si>
    <t>042E  :771480:00:------:--</t>
  </si>
  <si>
    <t>21:0236:000834</t>
  </si>
  <si>
    <t>21:0115:000708</t>
  </si>
  <si>
    <t>21:0115:000708:0001:0001:00</t>
  </si>
  <si>
    <t>042E  :771481:80:771489:00</t>
  </si>
  <si>
    <t>21:0236:000835</t>
  </si>
  <si>
    <t>21:0115:000715</t>
  </si>
  <si>
    <t>21:0115:000715:0001:0001:02</t>
  </si>
  <si>
    <t>042E  :771482:00:------:--</t>
  </si>
  <si>
    <t>21:0236:000836</t>
  </si>
  <si>
    <t>21:0115:000709</t>
  </si>
  <si>
    <t>21:0115:000709:0001:0001:00</t>
  </si>
  <si>
    <t>990</t>
  </si>
  <si>
    <t>8.4</t>
  </si>
  <si>
    <t>042E  :771483:70:771484:10</t>
  </si>
  <si>
    <t>21:0236:000837</t>
  </si>
  <si>
    <t>21:0115:000710</t>
  </si>
  <si>
    <t>21:0115:000710:0001:0001:00</t>
  </si>
  <si>
    <t>042E  :771484:10:------:--</t>
  </si>
  <si>
    <t>21:0236:000838</t>
  </si>
  <si>
    <t>21:0115:000711</t>
  </si>
  <si>
    <t>21:0115:000711:0001:0001:00</t>
  </si>
  <si>
    <t>66.4</t>
  </si>
  <si>
    <t>042E  :771485:20:771484:10</t>
  </si>
  <si>
    <t>21:0236:000839</t>
  </si>
  <si>
    <t>21:0115:000711:0002:0001:00</t>
  </si>
  <si>
    <t>042E  :771486:00:------:--</t>
  </si>
  <si>
    <t>21:0236:000840</t>
  </si>
  <si>
    <t>21:0115:000712</t>
  </si>
  <si>
    <t>21:0115:000712:0001:0001:00</t>
  </si>
  <si>
    <t>042E  :771487:00:------:--</t>
  </si>
  <si>
    <t>21:0236:000841</t>
  </si>
  <si>
    <t>21:0115:000713</t>
  </si>
  <si>
    <t>21:0115:000713:0001:0001:00</t>
  </si>
  <si>
    <t>042E  :771488:00:------:--</t>
  </si>
  <si>
    <t>21:0236:000842</t>
  </si>
  <si>
    <t>21:0115:000714</t>
  </si>
  <si>
    <t>21:0115:000714:0001:0001:00</t>
  </si>
  <si>
    <t>042E  :771489:00:------:--</t>
  </si>
  <si>
    <t>21:0236:000843</t>
  </si>
  <si>
    <t>21:0115:000715:0001:0001:01</t>
  </si>
  <si>
    <t>042E  :771490:00:------:--</t>
  </si>
  <si>
    <t>21:0236:000844</t>
  </si>
  <si>
    <t>21:0115:000716</t>
  </si>
  <si>
    <t>21:0115:000716:0001:0001:00</t>
  </si>
  <si>
    <t>042E  :771491:00:------:--</t>
  </si>
  <si>
    <t>21:0236:000845</t>
  </si>
  <si>
    <t>21:0115:000717</t>
  </si>
  <si>
    <t>21:0115:000717:0001:0001:00</t>
  </si>
  <si>
    <t>042E  :771492:00:------:--</t>
  </si>
  <si>
    <t>21:0236:000846</t>
  </si>
  <si>
    <t>21:0115:000718</t>
  </si>
  <si>
    <t>21:0115:000718:0001:0001:00</t>
  </si>
  <si>
    <t>042E  :771493:00:------:--</t>
  </si>
  <si>
    <t>21:0236:000847</t>
  </si>
  <si>
    <t>21:0115:000719</t>
  </si>
  <si>
    <t>21:0115:000719:0001:0001:00</t>
  </si>
  <si>
    <t>042E  :771494:9A:------:--</t>
  </si>
  <si>
    <t>21:0236:000848</t>
  </si>
  <si>
    <t>042E  :771495:00:------:--</t>
  </si>
  <si>
    <t>21:0236:000849</t>
  </si>
  <si>
    <t>21:0115:000720</t>
  </si>
  <si>
    <t>21:0115:000720:0001:0001:00</t>
  </si>
  <si>
    <t>042E  :771496:00:------:--</t>
  </si>
  <si>
    <t>21:0236:000850</t>
  </si>
  <si>
    <t>21:0115:000721</t>
  </si>
  <si>
    <t>21:0115:000721:0001:0001:00</t>
  </si>
  <si>
    <t>042E  :771497:00:------:--</t>
  </si>
  <si>
    <t>21:0236:000851</t>
  </si>
  <si>
    <t>21:0115:000722</t>
  </si>
  <si>
    <t>21:0115:000722:0001:0001:00</t>
  </si>
  <si>
    <t>2100</t>
  </si>
  <si>
    <t>042E  :771498:00:------:--</t>
  </si>
  <si>
    <t>21:0236:000852</t>
  </si>
  <si>
    <t>21:0115:000723</t>
  </si>
  <si>
    <t>21:0115:000723:0001:0001:00</t>
  </si>
  <si>
    <t>0.1</t>
  </si>
  <si>
    <t>13.2</t>
  </si>
  <si>
    <t>042E  :771499:00:------:--</t>
  </si>
  <si>
    <t>21:0236:000853</t>
  </si>
  <si>
    <t>21:0115:000724</t>
  </si>
  <si>
    <t>21:0115:000724:0001:0001:00</t>
  </si>
  <si>
    <t>31.8</t>
  </si>
  <si>
    <t>042E  :771500:00:------:--</t>
  </si>
  <si>
    <t>21:0236:000854</t>
  </si>
  <si>
    <t>21:0115:000725</t>
  </si>
  <si>
    <t>21:0115:000725:0001:0001:00</t>
  </si>
  <si>
    <t>042E  :771501:80:771505:20</t>
  </si>
  <si>
    <t>21:0236:000855</t>
  </si>
  <si>
    <t>21:0115:000728</t>
  </si>
  <si>
    <t>21:0115:000728:0002:0001:02</t>
  </si>
  <si>
    <t>042E  :771502:00:------:--</t>
  </si>
  <si>
    <t>21:0236:000856</t>
  </si>
  <si>
    <t>21:0115:000726</t>
  </si>
  <si>
    <t>21:0115:000726:0001:0001:00</t>
  </si>
  <si>
    <t>30.6</t>
  </si>
  <si>
    <t>042E  :771503:70:771504:10</t>
  </si>
  <si>
    <t>21:0236:000857</t>
  </si>
  <si>
    <t>21:0115:000727</t>
  </si>
  <si>
    <t>21:0115:000727:0001:0001:00</t>
  </si>
  <si>
    <t>042E  :771504:10:------:--</t>
  </si>
  <si>
    <t>21:0236:000858</t>
  </si>
  <si>
    <t>21:0115:000728:0001:0001:00</t>
  </si>
  <si>
    <t>042E  :771505:20:771504:10</t>
  </si>
  <si>
    <t>21:0236:000859</t>
  </si>
  <si>
    <t>21:0115:000728:0002:0001:01</t>
  </si>
  <si>
    <t>33.6</t>
  </si>
  <si>
    <t>042E  :771506:00:------:--</t>
  </si>
  <si>
    <t>21:0236:000860</t>
  </si>
  <si>
    <t>21:0115:000729</t>
  </si>
  <si>
    <t>21:0115:000729:0001:0001:00</t>
  </si>
  <si>
    <t>042E  :771507:00:------:--</t>
  </si>
  <si>
    <t>21:0236:000861</t>
  </si>
  <si>
    <t>21:0115:000730</t>
  </si>
  <si>
    <t>21:0115:000730:0001:0001:00</t>
  </si>
  <si>
    <t>042E  :771508:00:------:--</t>
  </si>
  <si>
    <t>21:0236:000862</t>
  </si>
  <si>
    <t>21:0115:000731</t>
  </si>
  <si>
    <t>21:0115:000731:0001:0001:00</t>
  </si>
  <si>
    <t>955</t>
  </si>
  <si>
    <t>042E  :771509:00:------:--</t>
  </si>
  <si>
    <t>21:0236:000863</t>
  </si>
  <si>
    <t>21:0115:000732</t>
  </si>
  <si>
    <t>21:0115:000732:0001:0001:00</t>
  </si>
  <si>
    <t>042E  :771510:00:------:--</t>
  </si>
  <si>
    <t>21:0236:000864</t>
  </si>
  <si>
    <t>21:0115:000733</t>
  </si>
  <si>
    <t>21:0115:000733:0001:0001:00</t>
  </si>
  <si>
    <t>042E  :771511:00:------:--</t>
  </si>
  <si>
    <t>21:0236:000865</t>
  </si>
  <si>
    <t>21:0115:000734</t>
  </si>
  <si>
    <t>21:0115:000734:0001:0001:00</t>
  </si>
  <si>
    <t>042E  :771512:00:------:--</t>
  </si>
  <si>
    <t>21:0236:000866</t>
  </si>
  <si>
    <t>21:0115:000735</t>
  </si>
  <si>
    <t>21:0115:000735:0001:0001:00</t>
  </si>
  <si>
    <t>042E  :771513:00:------:--</t>
  </si>
  <si>
    <t>21:0236:000867</t>
  </si>
  <si>
    <t>21:0115:000736</t>
  </si>
  <si>
    <t>21:0115:000736:0001:0001:00</t>
  </si>
  <si>
    <t>3750</t>
  </si>
  <si>
    <t>042E  :771514:00:------:--</t>
  </si>
  <si>
    <t>21:0236:000868</t>
  </si>
  <si>
    <t>21:0115:000737</t>
  </si>
  <si>
    <t>21:0115:000737:0001:0001:00</t>
  </si>
  <si>
    <t>042E  :771515:00:------:--</t>
  </si>
  <si>
    <t>21:0236:000869</t>
  </si>
  <si>
    <t>21:0115:000738</t>
  </si>
  <si>
    <t>21:0115:000738:0001:0001:00</t>
  </si>
  <si>
    <t>042E  :771516:95:------:--</t>
  </si>
  <si>
    <t>21:0236:000870</t>
  </si>
  <si>
    <t>18.5</t>
  </si>
  <si>
    <t>042E  :771517:00:------:--</t>
  </si>
  <si>
    <t>21:0236:000871</t>
  </si>
  <si>
    <t>21:0115:000739</t>
  </si>
  <si>
    <t>21:0115:000739:0001:0001:00</t>
  </si>
  <si>
    <t>042E  :771518:00:------:--</t>
  </si>
  <si>
    <t>21:0236:000872</t>
  </si>
  <si>
    <t>21:0115:000740</t>
  </si>
  <si>
    <t>21:0115:000740:0001:0001:00</t>
  </si>
  <si>
    <t>042E  :771519:00:------:--</t>
  </si>
  <si>
    <t>21:0236:000873</t>
  </si>
  <si>
    <t>21:0115:000741</t>
  </si>
  <si>
    <t>21:0115:000741:0001:0001:00</t>
  </si>
  <si>
    <t>042E  :771520:00:------:--</t>
  </si>
  <si>
    <t>21:0236:000874</t>
  </si>
  <si>
    <t>21:0115:000742</t>
  </si>
  <si>
    <t>21:0115:000742:0001:0001:00</t>
  </si>
  <si>
    <t>042E  :771521:80:771530:10</t>
  </si>
  <si>
    <t>21:0236:000875</t>
  </si>
  <si>
    <t>21:0115:000750</t>
  </si>
  <si>
    <t>21:0115:000750:0001:0001:02</t>
  </si>
  <si>
    <t>042E  :771522:00:------:--</t>
  </si>
  <si>
    <t>21:0236:000876</t>
  </si>
  <si>
    <t>21:0115:000743</t>
  </si>
  <si>
    <t>21:0115:000743:0001:0001:00</t>
  </si>
  <si>
    <t>042E  :771523:00:------:--</t>
  </si>
  <si>
    <t>21:0236:000877</t>
  </si>
  <si>
    <t>21:0115:000744</t>
  </si>
  <si>
    <t>21:0115:000744:0001:0001:00</t>
  </si>
  <si>
    <t>042E  :771524:00:------:--</t>
  </si>
  <si>
    <t>21:0236:000878</t>
  </si>
  <si>
    <t>21:0115:000745</t>
  </si>
  <si>
    <t>21:0115:000745:0001:0001:00</t>
  </si>
  <si>
    <t>65.8</t>
  </si>
  <si>
    <t>042E  :771525:00:------:--</t>
  </si>
  <si>
    <t>21:0236:000879</t>
  </si>
  <si>
    <t>21:0115:000746</t>
  </si>
  <si>
    <t>21:0115:000746:0001:0001:00</t>
  </si>
  <si>
    <t>042E  :771526:9B:------:--</t>
  </si>
  <si>
    <t>21:0236:000880</t>
  </si>
  <si>
    <t>042E  :771527:00:------:--</t>
  </si>
  <si>
    <t>21:0236:000881</t>
  </si>
  <si>
    <t>21:0115:000747</t>
  </si>
  <si>
    <t>21:0115:000747:0001:0001:00</t>
  </si>
  <si>
    <t>66.8</t>
  </si>
  <si>
    <t>042E  :771528:00:------:--</t>
  </si>
  <si>
    <t>21:0236:000882</t>
  </si>
  <si>
    <t>21:0115:000748</t>
  </si>
  <si>
    <t>21:0115:000748:0001:0001:00</t>
  </si>
  <si>
    <t>042E  :771529:70:771530:10</t>
  </si>
  <si>
    <t>21:0236:000883</t>
  </si>
  <si>
    <t>21:0115:000749</t>
  </si>
  <si>
    <t>21:0115:000749:0001:0001:00</t>
  </si>
  <si>
    <t>042E  :771530:10:------:--</t>
  </si>
  <si>
    <t>21:0236:000884</t>
  </si>
  <si>
    <t>21:0115:000750:0001:0001:01</t>
  </si>
  <si>
    <t>042E  :771531:20:771530:10</t>
  </si>
  <si>
    <t>21:0236:000885</t>
  </si>
  <si>
    <t>21:0115:000750:0002:0001:00</t>
  </si>
  <si>
    <t>042E  :771532:00:------:--</t>
  </si>
  <si>
    <t>21:0236:000886</t>
  </si>
  <si>
    <t>21:0115:000751</t>
  </si>
  <si>
    <t>21:0115:000751:0001:0001:00</t>
  </si>
  <si>
    <t>042E  :771533:00:------:--</t>
  </si>
  <si>
    <t>21:0236:000887</t>
  </si>
  <si>
    <t>21:0115:000752</t>
  </si>
  <si>
    <t>21:0115:000752:0001:0001:00</t>
  </si>
  <si>
    <t>042E  :771534:00:------:--</t>
  </si>
  <si>
    <t>21:0236:000888</t>
  </si>
  <si>
    <t>21:0115:000753</t>
  </si>
  <si>
    <t>21:0115:000753:0001:0001:00</t>
  </si>
  <si>
    <t>042E  :771535:00:------:--</t>
  </si>
  <si>
    <t>21:0236:000889</t>
  </si>
  <si>
    <t>21:0115:000754</t>
  </si>
  <si>
    <t>21:0115:000754:0001:0001:00</t>
  </si>
  <si>
    <t>042E  :771536:00:------:--</t>
  </si>
  <si>
    <t>21:0236:000890</t>
  </si>
  <si>
    <t>21:0115:000755</t>
  </si>
  <si>
    <t>21:0115:000755:0001:0001:00</t>
  </si>
  <si>
    <t>042E  :771537:00:------:--</t>
  </si>
  <si>
    <t>21:0236:000891</t>
  </si>
  <si>
    <t>21:0115:000756</t>
  </si>
  <si>
    <t>21:0115:000756:0001:0001:00</t>
  </si>
  <si>
    <t>042E  :771538:00:------:--</t>
  </si>
  <si>
    <t>21:0236:000892</t>
  </si>
  <si>
    <t>21:0115:000757</t>
  </si>
  <si>
    <t>21:0115:000757:0001:0001:00</t>
  </si>
  <si>
    <t>042E  :771539:00:------:--</t>
  </si>
  <si>
    <t>21:0236:000893</t>
  </si>
  <si>
    <t>21:0115:000758</t>
  </si>
  <si>
    <t>21:0115:000758:0001:0001:00</t>
  </si>
  <si>
    <t>042E  :771540:00:------:--</t>
  </si>
  <si>
    <t>21:0236:000894</t>
  </si>
  <si>
    <t>21:0115:000759</t>
  </si>
  <si>
    <t>21:0115:000759:0001:0001:00</t>
  </si>
  <si>
    <t>042E  :771541:80:771546:00</t>
  </si>
  <si>
    <t>21:0236:000895</t>
  </si>
  <si>
    <t>21:0115:000763</t>
  </si>
  <si>
    <t>21:0115:000763:0001:0001:02</t>
  </si>
  <si>
    <t>042E  :771542:70:771543:10</t>
  </si>
  <si>
    <t>21:0236:000896</t>
  </si>
  <si>
    <t>21:0115:000760</t>
  </si>
  <si>
    <t>21:0115:000760:0001:0001:00</t>
  </si>
  <si>
    <t>10.8</t>
  </si>
  <si>
    <t>042E  :771543:10:------:--</t>
  </si>
  <si>
    <t>21:0236:000897</t>
  </si>
  <si>
    <t>21:0115:000761</t>
  </si>
  <si>
    <t>21:0115:000761:0001:0001:00</t>
  </si>
  <si>
    <t>81</t>
  </si>
  <si>
    <t>042E  :771544:20:771543:10</t>
  </si>
  <si>
    <t>21:0236:000898</t>
  </si>
  <si>
    <t>21:0115:000761:0002:0001:00</t>
  </si>
  <si>
    <t>64.8</t>
  </si>
  <si>
    <t>042E  :771545:00:------:--</t>
  </si>
  <si>
    <t>21:0236:000899</t>
  </si>
  <si>
    <t>21:0115:000762</t>
  </si>
  <si>
    <t>21:0115:000762:0001:0001:00</t>
  </si>
  <si>
    <t>042E  :771546:00:------:--</t>
  </si>
  <si>
    <t>21:0236:000900</t>
  </si>
  <si>
    <t>21:0115:000763:0001:0001:01</t>
  </si>
  <si>
    <t>042E  :771547:00:------:--</t>
  </si>
  <si>
    <t>21:0236:000901</t>
  </si>
  <si>
    <t>21:0115:000764</t>
  </si>
  <si>
    <t>21:0115:000764:0001:0001:00</t>
  </si>
  <si>
    <t>042E  :771548:00:------:--</t>
  </si>
  <si>
    <t>21:0236:000902</t>
  </si>
  <si>
    <t>21:0115:000765</t>
  </si>
  <si>
    <t>21:0115:000765:0001:0001:00</t>
  </si>
  <si>
    <t>042E  :771549:00:------:--</t>
  </si>
  <si>
    <t>21:0236:000903</t>
  </si>
  <si>
    <t>21:0115:000766</t>
  </si>
  <si>
    <t>21:0115:000766:0001:0001:00</t>
  </si>
  <si>
    <t>042E  :771550:00:------:--</t>
  </si>
  <si>
    <t>21:0236:000904</t>
  </si>
  <si>
    <t>21:0115:000767</t>
  </si>
  <si>
    <t>21:0115:000767:0001:0001:00</t>
  </si>
  <si>
    <t>042E  :771551:00:------:--</t>
  </si>
  <si>
    <t>21:0236:000905</t>
  </si>
  <si>
    <t>21:0115:000768</t>
  </si>
  <si>
    <t>21:0115:000768:0001:0001:00</t>
  </si>
  <si>
    <t>042E  :771552:00:------:--</t>
  </si>
  <si>
    <t>21:0236:000906</t>
  </si>
  <si>
    <t>21:0115:000769</t>
  </si>
  <si>
    <t>21:0115:000769:0001:0001:00</t>
  </si>
  <si>
    <t>042E  :771553:00:------:--</t>
  </si>
  <si>
    <t>21:0236:000907</t>
  </si>
  <si>
    <t>21:0115:000770</t>
  </si>
  <si>
    <t>21:0115:000770:0001:0001:00</t>
  </si>
  <si>
    <t>042E  :771554:00:------:--</t>
  </si>
  <si>
    <t>21:0236:000908</t>
  </si>
  <si>
    <t>21:0115:000771</t>
  </si>
  <si>
    <t>21:0115:000771:0001:0001:00</t>
  </si>
  <si>
    <t>042E  :771555:00:------:--</t>
  </si>
  <si>
    <t>21:0236:000909</t>
  </si>
  <si>
    <t>21:0115:000772</t>
  </si>
  <si>
    <t>21:0115:000772:0001:0001:00</t>
  </si>
  <si>
    <t>042E  :771556:00:------:--</t>
  </si>
  <si>
    <t>21:0236:000910</t>
  </si>
  <si>
    <t>21:0115:000773</t>
  </si>
  <si>
    <t>21:0115:000773:0001:0001:00</t>
  </si>
  <si>
    <t>042E  :771557:00:------:--</t>
  </si>
  <si>
    <t>21:0236:000911</t>
  </si>
  <si>
    <t>21:0115:000774</t>
  </si>
  <si>
    <t>21:0115:000774:0001:0001:00</t>
  </si>
  <si>
    <t>042E  :771558:00:------:--</t>
  </si>
  <si>
    <t>21:0236:000912</t>
  </si>
  <si>
    <t>21:0115:000775</t>
  </si>
  <si>
    <t>21:0115:000775:0001:0001:00</t>
  </si>
  <si>
    <t>042E  :771559:9B:------:--</t>
  </si>
  <si>
    <t>21:0236:000913</t>
  </si>
  <si>
    <t>042E  :771560:00:------:--</t>
  </si>
  <si>
    <t>21:0236:000914</t>
  </si>
  <si>
    <t>21:0115:000776</t>
  </si>
  <si>
    <t>21:0115:000776:0001:0001:00</t>
  </si>
  <si>
    <t>042E  :773001:80:773013:20</t>
  </si>
  <si>
    <t>21:0236:000915</t>
  </si>
  <si>
    <t>21:0115:000787</t>
  </si>
  <si>
    <t>21:0115:000787:0002:0001:02</t>
  </si>
  <si>
    <t>042E  :773002:00:------:--</t>
  </si>
  <si>
    <t>21:0236:000916</t>
  </si>
  <si>
    <t>21:0115:000777</t>
  </si>
  <si>
    <t>21:0115:000777:0001:0001:00</t>
  </si>
  <si>
    <t>14.2</t>
  </si>
  <si>
    <t>042E  :773003:00:------:--</t>
  </si>
  <si>
    <t>21:0236:000917</t>
  </si>
  <si>
    <t>21:0115:000778</t>
  </si>
  <si>
    <t>21:0115:000778:0001:0001:00</t>
  </si>
  <si>
    <t>042E  :773004:00:------:--</t>
  </si>
  <si>
    <t>21:0236:000918</t>
  </si>
  <si>
    <t>21:0115:000779</t>
  </si>
  <si>
    <t>21:0115:000779:0001:0001:00</t>
  </si>
  <si>
    <t>042E  :773005:00:------:--</t>
  </si>
  <si>
    <t>21:0236:000919</t>
  </si>
  <si>
    <t>21:0115:000780</t>
  </si>
  <si>
    <t>21:0115:000780:0001:0001:00</t>
  </si>
  <si>
    <t>042E  :773006:00:------:--</t>
  </si>
  <si>
    <t>21:0236:000920</t>
  </si>
  <si>
    <t>21:0115:000781</t>
  </si>
  <si>
    <t>21:0115:000781:0001:0001:00</t>
  </si>
  <si>
    <t>042E  :773007:00:------:--</t>
  </si>
  <si>
    <t>21:0236:000921</t>
  </si>
  <si>
    <t>21:0115:000782</t>
  </si>
  <si>
    <t>21:0115:000782:0001:0001:00</t>
  </si>
  <si>
    <t>042E  :773008:00:------:--</t>
  </si>
  <si>
    <t>21:0236:000922</t>
  </si>
  <si>
    <t>21:0115:000783</t>
  </si>
  <si>
    <t>21:0115:000783:0001:0001:00</t>
  </si>
  <si>
    <t>042E  :773009:00:------:--</t>
  </si>
  <si>
    <t>21:0236:000923</t>
  </si>
  <si>
    <t>21:0115:000784</t>
  </si>
  <si>
    <t>21:0115:000784:0001:0001:00</t>
  </si>
  <si>
    <t>042E  :773010:00:------:--</t>
  </si>
  <si>
    <t>21:0236:000924</t>
  </si>
  <si>
    <t>21:0115:000785</t>
  </si>
  <si>
    <t>21:0115:000785:0001:0001:00</t>
  </si>
  <si>
    <t>042E  :773011:70:773012:10</t>
  </si>
  <si>
    <t>21:0236:000925</t>
  </si>
  <si>
    <t>21:0115:000786</t>
  </si>
  <si>
    <t>21:0115:000786:0001:0001:00</t>
  </si>
  <si>
    <t>042E  :773012:10:------:--</t>
  </si>
  <si>
    <t>21:0236:000926</t>
  </si>
  <si>
    <t>21:0115:000787:0001:0001:00</t>
  </si>
  <si>
    <t>042E  :773013:20:773012:10</t>
  </si>
  <si>
    <t>21:0236:000927</t>
  </si>
  <si>
    <t>21:0115:000787:0002:0001:01</t>
  </si>
  <si>
    <t>042E  :773014:00:------:--</t>
  </si>
  <si>
    <t>21:0236:000928</t>
  </si>
  <si>
    <t>21:0115:000788</t>
  </si>
  <si>
    <t>21:0115:000788:0001:0001:00</t>
  </si>
  <si>
    <t>720</t>
  </si>
  <si>
    <t>11.6</t>
  </si>
  <si>
    <t>042E  :773015:9A:------:--</t>
  </si>
  <si>
    <t>21:0236:000929</t>
  </si>
  <si>
    <t>042E  :773016:00:------:--</t>
  </si>
  <si>
    <t>21:0236:000930</t>
  </si>
  <si>
    <t>21:0115:000789</t>
  </si>
  <si>
    <t>21:0115:000789:0001:0001:00</t>
  </si>
  <si>
    <t>042E  :773017:00:------:--</t>
  </si>
  <si>
    <t>21:0236:000931</t>
  </si>
  <si>
    <t>21:0115:000790</t>
  </si>
  <si>
    <t>21:0115:000790:0001:0001:00</t>
  </si>
  <si>
    <t>042E  :773018:00:------:--</t>
  </si>
  <si>
    <t>21:0236:000932</t>
  </si>
  <si>
    <t>21:0115:000791</t>
  </si>
  <si>
    <t>21:0115:000791:0001:0001:00</t>
  </si>
  <si>
    <t>042E  :773019:00:------:--</t>
  </si>
  <si>
    <t>21:0236:000933</t>
  </si>
  <si>
    <t>21:0115:000792</t>
  </si>
  <si>
    <t>21:0115:000792:0001:0001:00</t>
  </si>
  <si>
    <t>042E  :773020:00:------:--</t>
  </si>
  <si>
    <t>21:0236:000934</t>
  </si>
  <si>
    <t>21:0115:000793</t>
  </si>
  <si>
    <t>21:0115:000793:0001:0001:00</t>
  </si>
  <si>
    <t>32.6</t>
  </si>
  <si>
    <t>042E  :773021:80:773023:10</t>
  </si>
  <si>
    <t>21:0236:000935</t>
  </si>
  <si>
    <t>21:0115:000795</t>
  </si>
  <si>
    <t>21:0115:000795:0001:0001:02</t>
  </si>
  <si>
    <t>042E  :773022:70:773023:10</t>
  </si>
  <si>
    <t>21:0236:000936</t>
  </si>
  <si>
    <t>21:0115:000794</t>
  </si>
  <si>
    <t>21:0115:000794:0001:0001:00</t>
  </si>
  <si>
    <t>042E  :773023:10:------:--</t>
  </si>
  <si>
    <t>21:0236:000937</t>
  </si>
  <si>
    <t>21:0115:000795:0001:0001:01</t>
  </si>
  <si>
    <t>042E  :773024:20:773023:10</t>
  </si>
  <si>
    <t>21:0236:000938</t>
  </si>
  <si>
    <t>21:0115:000795:0002:0001:00</t>
  </si>
  <si>
    <t>042E  :773025:00:------:--</t>
  </si>
  <si>
    <t>21:0236:000939</t>
  </si>
  <si>
    <t>21:0115:000796</t>
  </si>
  <si>
    <t>21:0115:000796:0001:0001:00</t>
  </si>
  <si>
    <t>042E  :773026:00:------:--</t>
  </si>
  <si>
    <t>21:0236:000940</t>
  </si>
  <si>
    <t>21:0115:000797</t>
  </si>
  <si>
    <t>21:0115:000797:0001:0001:00</t>
  </si>
  <si>
    <t>042E  :773027:00:------:--</t>
  </si>
  <si>
    <t>21:0236:000941</t>
  </si>
  <si>
    <t>21:0115:000798</t>
  </si>
  <si>
    <t>21:0115:000798:0001:0001:00</t>
  </si>
  <si>
    <t>550</t>
  </si>
  <si>
    <t>10.6</t>
  </si>
  <si>
    <t>042E  :773028:00:------:--</t>
  </si>
  <si>
    <t>21:0236:000942</t>
  </si>
  <si>
    <t>21:0115:000799</t>
  </si>
  <si>
    <t>21:0115:000799:0001:0001:00</t>
  </si>
  <si>
    <t>042E  :773029:9A:------:--</t>
  </si>
  <si>
    <t>21:0236:000943</t>
  </si>
  <si>
    <t>042E  :773030:00:------:--</t>
  </si>
  <si>
    <t>21:0236:000944</t>
  </si>
  <si>
    <t>21:0115:000800</t>
  </si>
  <si>
    <t>21:0115:000800:0001:0001:00</t>
  </si>
  <si>
    <t>042E  :773031:00:------:--</t>
  </si>
  <si>
    <t>21:0236:000945</t>
  </si>
  <si>
    <t>21:0115:000801</t>
  </si>
  <si>
    <t>21:0115:000801:0001:0001:00</t>
  </si>
  <si>
    <t>042E  :773032:00:------:--</t>
  </si>
  <si>
    <t>21:0236:000946</t>
  </si>
  <si>
    <t>21:0115:000802</t>
  </si>
  <si>
    <t>21:0115:000802:0001:0001:00</t>
  </si>
  <si>
    <t>042E  :773033:00:------:--</t>
  </si>
  <si>
    <t>21:0236:000947</t>
  </si>
  <si>
    <t>21:0115:000803</t>
  </si>
  <si>
    <t>21:0115:000803:0001:0001:00</t>
  </si>
  <si>
    <t>042E  :773034:00:------:--</t>
  </si>
  <si>
    <t>21:0236:000948</t>
  </si>
  <si>
    <t>21:0115:000804</t>
  </si>
  <si>
    <t>21:0115:000804:0001:0001:00</t>
  </si>
  <si>
    <t>042E  :773035:00:------:--</t>
  </si>
  <si>
    <t>21:0236:000949</t>
  </si>
  <si>
    <t>21:0115:000805</t>
  </si>
  <si>
    <t>21:0115:000805:0001:0001:00</t>
  </si>
  <si>
    <t>042E  :773036:00:------:--</t>
  </si>
  <si>
    <t>21:0236:000950</t>
  </si>
  <si>
    <t>21:0115:000806</t>
  </si>
  <si>
    <t>21:0115:000806:0001:0001:00</t>
  </si>
  <si>
    <t>042E  :773037:00:------:--</t>
  </si>
  <si>
    <t>21:0236:000951</t>
  </si>
  <si>
    <t>21:0115:000807</t>
  </si>
  <si>
    <t>21:0115:000807:0001:0001:00</t>
  </si>
  <si>
    <t>042E  :773038:00:------:--</t>
  </si>
  <si>
    <t>21:0236:000952</t>
  </si>
  <si>
    <t>21:0115:000808</t>
  </si>
  <si>
    <t>21:0115:000808:0001:0001:00</t>
  </si>
  <si>
    <t>042E  :773039:00:------:--</t>
  </si>
  <si>
    <t>21:0236:000953</t>
  </si>
  <si>
    <t>21:0115:000809</t>
  </si>
  <si>
    <t>21:0115:000809:0001:0001:00</t>
  </si>
  <si>
    <t>042E  :773040:00:------:--</t>
  </si>
  <si>
    <t>21:0236:000954</t>
  </si>
  <si>
    <t>21:0115:000810</t>
  </si>
  <si>
    <t>21:0115:000810:0001:0001:00</t>
  </si>
  <si>
    <t>042E  :773041:80:773058:20</t>
  </si>
  <si>
    <t>21:0236:000955</t>
  </si>
  <si>
    <t>21:0115:000825</t>
  </si>
  <si>
    <t>21:0115:000825:0002:0001:02</t>
  </si>
  <si>
    <t>042E  :773042:00:------:--</t>
  </si>
  <si>
    <t>21:0236:000956</t>
  </si>
  <si>
    <t>21:0115:000811</t>
  </si>
  <si>
    <t>21:0115:000811:0001:0001:00</t>
  </si>
  <si>
    <t>042E  :773043:00:------:--</t>
  </si>
  <si>
    <t>21:0236:000957</t>
  </si>
  <si>
    <t>21:0115:000812</t>
  </si>
  <si>
    <t>21:0115:000812:0001:0001:00</t>
  </si>
  <si>
    <t>042E  :773044:00:------:--</t>
  </si>
  <si>
    <t>21:0236:000958</t>
  </si>
  <si>
    <t>21:0115:000813</t>
  </si>
  <si>
    <t>21:0115:000813:0001:0001:00</t>
  </si>
  <si>
    <t>042E  :773045:00:------:--</t>
  </si>
  <si>
    <t>21:0236:000959</t>
  </si>
  <si>
    <t>21:0115:000814</t>
  </si>
  <si>
    <t>21:0115:000814:0001:0001:00</t>
  </si>
  <si>
    <t>042E  :773046:00:------:--</t>
  </si>
  <si>
    <t>21:0236:000960</t>
  </si>
  <si>
    <t>21:0115:000815</t>
  </si>
  <si>
    <t>21:0115:000815:0001:0001:00</t>
  </si>
  <si>
    <t>042E  :773047:9C:------:--</t>
  </si>
  <si>
    <t>21:0236:000961</t>
  </si>
  <si>
    <t>042E  :773048:00:------:--</t>
  </si>
  <si>
    <t>21:0236:000962</t>
  </si>
  <si>
    <t>21:0115:000816</t>
  </si>
  <si>
    <t>21:0115:000816:0001:0001:00</t>
  </si>
  <si>
    <t>042E  :773049:00:------:--</t>
  </si>
  <si>
    <t>21:0236:000963</t>
  </si>
  <si>
    <t>21:0115:000817</t>
  </si>
  <si>
    <t>21:0115:000817:0001:0001:00</t>
  </si>
  <si>
    <t>042E  :773050:00:------:--</t>
  </si>
  <si>
    <t>21:0236:000964</t>
  </si>
  <si>
    <t>21:0115:000818</t>
  </si>
  <si>
    <t>21:0115:000818:0001:0001:00</t>
  </si>
  <si>
    <t>042E  :773051:00:------:--</t>
  </si>
  <si>
    <t>21:0236:000965</t>
  </si>
  <si>
    <t>21:0115:000819</t>
  </si>
  <si>
    <t>21:0115:000819:0001:0001:00</t>
  </si>
  <si>
    <t>042E  :773052:00:------:--</t>
  </si>
  <si>
    <t>21:0236:000966</t>
  </si>
  <si>
    <t>21:0115:000820</t>
  </si>
  <si>
    <t>21:0115:000820:0001:0001:00</t>
  </si>
  <si>
    <t>042E  :773053:00:------:--</t>
  </si>
  <si>
    <t>21:0236:000967</t>
  </si>
  <si>
    <t>21:0115:000821</t>
  </si>
  <si>
    <t>21:0115:000821:0001:0001:00</t>
  </si>
  <si>
    <t>042E  :773054:00:------:--</t>
  </si>
  <si>
    <t>21:0236:000968</t>
  </si>
  <si>
    <t>21:0115:000822</t>
  </si>
  <si>
    <t>21:0115:000822:0001:0001:00</t>
  </si>
  <si>
    <t>042E  :773055:00:------:--</t>
  </si>
  <si>
    <t>21:0236:000969</t>
  </si>
  <si>
    <t>21:0115:000823</t>
  </si>
  <si>
    <t>21:0115:000823:0001:0001:00</t>
  </si>
  <si>
    <t>042E  :773056:70:773057:10</t>
  </si>
  <si>
    <t>21:0236:000970</t>
  </si>
  <si>
    <t>21:0115:000824</t>
  </si>
  <si>
    <t>21:0115:000824:0001:0001:00</t>
  </si>
  <si>
    <t>042E  :773057:10:------:--</t>
  </si>
  <si>
    <t>21:0236:000971</t>
  </si>
  <si>
    <t>21:0115:000825:0001:0001:00</t>
  </si>
  <si>
    <t>042E  :773058:20:773057:10</t>
  </si>
  <si>
    <t>21:0236:000972</t>
  </si>
  <si>
    <t>21:0115:000825:0002:0001:01</t>
  </si>
  <si>
    <t>042E  :773059:00:------:--</t>
  </si>
  <si>
    <t>21:0236:000973</t>
  </si>
  <si>
    <t>21:0115:000826</t>
  </si>
  <si>
    <t>21:0115:000826:0001:0001:00</t>
  </si>
  <si>
    <t>042E  :773060:00:------:--</t>
  </si>
  <si>
    <t>21:0236:000974</t>
  </si>
  <si>
    <t>21:0115:000827</t>
  </si>
  <si>
    <t>21:0115:000827:0001:0001:00</t>
  </si>
  <si>
    <t>042E  :773061:80:773066:10</t>
  </si>
  <si>
    <t>21:0236:000975</t>
  </si>
  <si>
    <t>21:0115:000831</t>
  </si>
  <si>
    <t>21:0115:000831:0001:0001:02</t>
  </si>
  <si>
    <t>042E  :773062:9C:------:--</t>
  </si>
  <si>
    <t>21:0236:000976</t>
  </si>
  <si>
    <t>042E  :773063:00:------:--</t>
  </si>
  <si>
    <t>21:0236:000977</t>
  </si>
  <si>
    <t>21:0115:000828</t>
  </si>
  <si>
    <t>21:0115:000828:0001:0001:00</t>
  </si>
  <si>
    <t>042E  :773064:00:------:--</t>
  </si>
  <si>
    <t>21:0236:000978</t>
  </si>
  <si>
    <t>21:0115:000829</t>
  </si>
  <si>
    <t>21:0115:000829:0001:0001:00</t>
  </si>
  <si>
    <t>042E  :773065:70:773066:10</t>
  </si>
  <si>
    <t>21:0236:000979</t>
  </si>
  <si>
    <t>21:0115:000830</t>
  </si>
  <si>
    <t>21:0115:000830:0001:0001:00</t>
  </si>
  <si>
    <t>042E  :773066:10:------:--</t>
  </si>
  <si>
    <t>21:0236:000980</t>
  </si>
  <si>
    <t>21:0115:000831:0001:0001:01</t>
  </si>
  <si>
    <t>042E  :773067:20:773066:10</t>
  </si>
  <si>
    <t>21:0236:000981</t>
  </si>
  <si>
    <t>21:0115:000831:0002:0001:00</t>
  </si>
  <si>
    <t>042E  :773068:00:------:--</t>
  </si>
  <si>
    <t>21:0236:000982</t>
  </si>
  <si>
    <t>21:0115:000832</t>
  </si>
  <si>
    <t>21:0115:000832:0001:0001:00</t>
  </si>
  <si>
    <t>042E  :773069:00:------:--</t>
  </si>
  <si>
    <t>21:0236:000983</t>
  </si>
  <si>
    <t>21:0115:000833</t>
  </si>
  <si>
    <t>21:0115:000833:0001:0001:00</t>
  </si>
  <si>
    <t>042E  :773070:00:------:--</t>
  </si>
  <si>
    <t>21:0236:000984</t>
  </si>
  <si>
    <t>21:0115:000834</t>
  </si>
  <si>
    <t>21:0115:000834:0001:0001:00</t>
  </si>
  <si>
    <t>042E  :773071:00:------:--</t>
  </si>
  <si>
    <t>21:0236:000985</t>
  </si>
  <si>
    <t>21:0115:000835</t>
  </si>
  <si>
    <t>21:0115:000835:0001:0001:00</t>
  </si>
  <si>
    <t>042E  :773072:00:------:--</t>
  </si>
  <si>
    <t>21:0236:000986</t>
  </si>
  <si>
    <t>21:0115:000836</t>
  </si>
  <si>
    <t>21:0115:000836:0001:0001:00</t>
  </si>
  <si>
    <t>042E  :773073:00:------:--</t>
  </si>
  <si>
    <t>21:0236:000987</t>
  </si>
  <si>
    <t>21:0115:000837</t>
  </si>
  <si>
    <t>21:0115:000837:0001:0001:00</t>
  </si>
  <si>
    <t>5.45</t>
  </si>
  <si>
    <t>36.2</t>
  </si>
  <si>
    <t>042E  :773074:00:------:--</t>
  </si>
  <si>
    <t>21:0236:000988</t>
  </si>
  <si>
    <t>21:0115:000838</t>
  </si>
  <si>
    <t>21:0115:000838:0001:0001:00</t>
  </si>
  <si>
    <t>042E  :773075:00:------:--</t>
  </si>
  <si>
    <t>21:0236:000989</t>
  </si>
  <si>
    <t>21:0115:000839</t>
  </si>
  <si>
    <t>21:0115:000839:0001:0001:00</t>
  </si>
  <si>
    <t>042E  :773076:00:------:--</t>
  </si>
  <si>
    <t>21:0236:000990</t>
  </si>
  <si>
    <t>21:0115:000840</t>
  </si>
  <si>
    <t>21:0115:000840:0001:0001:00</t>
  </si>
  <si>
    <t>042E  :773077:00:------:--</t>
  </si>
  <si>
    <t>21:0236:000991</t>
  </si>
  <si>
    <t>21:0115:000841</t>
  </si>
  <si>
    <t>21:0115:000841:0001:0001:00</t>
  </si>
  <si>
    <t>64.4</t>
  </si>
  <si>
    <t>042E  :773078:00:------:--</t>
  </si>
  <si>
    <t>21:0236:000992</t>
  </si>
  <si>
    <t>21:0115:000842</t>
  </si>
  <si>
    <t>21:0115:000842:0001:0001:00</t>
  </si>
  <si>
    <t>042E  :773079:00:------:--</t>
  </si>
  <si>
    <t>21:0236:000993</t>
  </si>
  <si>
    <t>21:0115:000843</t>
  </si>
  <si>
    <t>21:0115:000843:0001:0001:00</t>
  </si>
  <si>
    <t>66.2</t>
  </si>
  <si>
    <t>042E  :773080:00:------:--</t>
  </si>
  <si>
    <t>21:0236:000994</t>
  </si>
  <si>
    <t>21:0115:000844</t>
  </si>
  <si>
    <t>21:0115:000844:0001:0001:00</t>
  </si>
  <si>
    <t>042E  :773081:80:773088:10</t>
  </si>
  <si>
    <t>21:0236:000995</t>
  </si>
  <si>
    <t>21:0115:000850</t>
  </si>
  <si>
    <t>21:0115:000850:0001:0001:02</t>
  </si>
  <si>
    <t>042E  :773082:00:------:--</t>
  </si>
  <si>
    <t>21:0236:000996</t>
  </si>
  <si>
    <t>21:0115:000845</t>
  </si>
  <si>
    <t>21:0115:000845:0001:0001:00</t>
  </si>
  <si>
    <t>042E  :773083:00:------:--</t>
  </si>
  <si>
    <t>21:0236:000997</t>
  </si>
  <si>
    <t>21:0115:000846</t>
  </si>
  <si>
    <t>21:0115:000846:0001:0001:00</t>
  </si>
  <si>
    <t>042E  :773084:95:------:--</t>
  </si>
  <si>
    <t>21:0236:000998</t>
  </si>
  <si>
    <t>042E  :773085:00:------:--</t>
  </si>
  <si>
    <t>21:0236:000999</t>
  </si>
  <si>
    <t>21:0115:000847</t>
  </si>
  <si>
    <t>21:0115:000847:0001:0001:00</t>
  </si>
  <si>
    <t>042E  :773086:00:------:--</t>
  </si>
  <si>
    <t>21:0236:001000</t>
  </si>
  <si>
    <t>21:0115:000848</t>
  </si>
  <si>
    <t>21:0115:000848:0001:0001:00</t>
  </si>
  <si>
    <t>042E  :773087:70:773088:10</t>
  </si>
  <si>
    <t>21:0236:001001</t>
  </si>
  <si>
    <t>21:0115:000849</t>
  </si>
  <si>
    <t>21:0115:000849:0001:0001:00</t>
  </si>
  <si>
    <t>042E  :773088:10:------:--</t>
  </si>
  <si>
    <t>21:0236:001002</t>
  </si>
  <si>
    <t>21:0115:000850:0001:0001:01</t>
  </si>
  <si>
    <t>042E  :773089:20:773088:10</t>
  </si>
  <si>
    <t>21:0236:001003</t>
  </si>
  <si>
    <t>21:0115:000850:0002:0001:00</t>
  </si>
  <si>
    <t>042E  :773090:00:------:--</t>
  </si>
  <si>
    <t>21:0236:001004</t>
  </si>
  <si>
    <t>21:0115:000851</t>
  </si>
  <si>
    <t>21:0115:000851:0001:0001:00</t>
  </si>
  <si>
    <t>042E  :773091:00:------:--</t>
  </si>
  <si>
    <t>21:0236:001005</t>
  </si>
  <si>
    <t>21:0115:000852</t>
  </si>
  <si>
    <t>21:0115:000852:0001:0001:00</t>
  </si>
  <si>
    <t>042E  :773092:00:------:--</t>
  </si>
  <si>
    <t>21:0236:001006</t>
  </si>
  <si>
    <t>21:0115:000853</t>
  </si>
  <si>
    <t>21:0115:000853:0001:0001:00</t>
  </si>
  <si>
    <t>042E  :773093:00:------:--</t>
  </si>
  <si>
    <t>21:0236:001007</t>
  </si>
  <si>
    <t>21:0115:000854</t>
  </si>
  <si>
    <t>21:0115:000854:0001:0001:00</t>
  </si>
  <si>
    <t>8.6</t>
  </si>
  <si>
    <t>042E  :773094:00:------:--</t>
  </si>
  <si>
    <t>21:0236:001008</t>
  </si>
  <si>
    <t>21:0115:000855</t>
  </si>
  <si>
    <t>21:0115:000855:0001:0001:00</t>
  </si>
  <si>
    <t>042E  :773095:00:------:--</t>
  </si>
  <si>
    <t>21:0236:001009</t>
  </si>
  <si>
    <t>21:0115:000856</t>
  </si>
  <si>
    <t>21:0115:000856:0001:0001:00</t>
  </si>
  <si>
    <t>75.2</t>
  </si>
  <si>
    <t>042E  :773096:00:------:--</t>
  </si>
  <si>
    <t>21:0236:001010</t>
  </si>
  <si>
    <t>21:0115:000857</t>
  </si>
  <si>
    <t>21:0115:000857:0001:0001:00</t>
  </si>
  <si>
    <t>042E  :773097:00:------:--</t>
  </si>
  <si>
    <t>21:0236:001011</t>
  </si>
  <si>
    <t>21:0115:000858</t>
  </si>
  <si>
    <t>21:0115:000858:0001:0001:00</t>
  </si>
  <si>
    <t>835</t>
  </si>
  <si>
    <t>042E  :773098:00:------:--</t>
  </si>
  <si>
    <t>21:0236:001012</t>
  </si>
  <si>
    <t>21:0115:000859</t>
  </si>
  <si>
    <t>21:0115:000859:0001:0001:00</t>
  </si>
  <si>
    <t>042E  :773099:00:------:--</t>
  </si>
  <si>
    <t>21:0236:001013</t>
  </si>
  <si>
    <t>21:0115:000860</t>
  </si>
  <si>
    <t>21:0115:000860:0001:0001:00</t>
  </si>
  <si>
    <t>042E  :773100:00:------:--</t>
  </si>
  <si>
    <t>21:0236:001014</t>
  </si>
  <si>
    <t>21:0115:000861</t>
  </si>
  <si>
    <t>21:0115:000861:0001:0001:00</t>
  </si>
  <si>
    <t>042E  :773101:80:773105:20</t>
  </si>
  <si>
    <t>21:0236:001015</t>
  </si>
  <si>
    <t>21:0115:000864</t>
  </si>
  <si>
    <t>21:0115:000864:0002:0001:02</t>
  </si>
  <si>
    <t>042E  :773102:00:------:--</t>
  </si>
  <si>
    <t>21:0236:001016</t>
  </si>
  <si>
    <t>21:0115:000862</t>
  </si>
  <si>
    <t>21:0115:000862:0001:0001:00</t>
  </si>
  <si>
    <t>042E  :773103:70:773104:10</t>
  </si>
  <si>
    <t>21:0236:001017</t>
  </si>
  <si>
    <t>21:0115:000863</t>
  </si>
  <si>
    <t>21:0115:000863:0001:0001:00</t>
  </si>
  <si>
    <t>042E  :773104:10:------:--</t>
  </si>
  <si>
    <t>21:0236:001018</t>
  </si>
  <si>
    <t>21:0115:000864:0001:0001:00</t>
  </si>
  <si>
    <t>042E  :773105:20:773104:10</t>
  </si>
  <si>
    <t>21:0236:001019</t>
  </si>
  <si>
    <t>21:0115:000864:0002:0001:01</t>
  </si>
  <si>
    <t>042E  :773106:00:------:--</t>
  </si>
  <si>
    <t>21:0236:001020</t>
  </si>
  <si>
    <t>21:0115:000865</t>
  </si>
  <si>
    <t>21:0115:000865:0001:0001:00</t>
  </si>
  <si>
    <t>042E  :773107:00:------:--</t>
  </si>
  <si>
    <t>21:0236:001021</t>
  </si>
  <si>
    <t>21:0115:000866</t>
  </si>
  <si>
    <t>21:0115:000866:0001:0001:00</t>
  </si>
  <si>
    <t>042E  :773108:00:------:--</t>
  </si>
  <si>
    <t>21:0236:001022</t>
  </si>
  <si>
    <t>21:0115:000867</t>
  </si>
  <si>
    <t>21:0115:000867:0001:0001:00</t>
  </si>
  <si>
    <t>042E  :773109:00:------:--</t>
  </si>
  <si>
    <t>21:0236:001023</t>
  </si>
  <si>
    <t>21:0115:000868</t>
  </si>
  <si>
    <t>21:0115:000868:0001:0001:00</t>
  </si>
  <si>
    <t>042E  :773110:00:------:--</t>
  </si>
  <si>
    <t>21:0236:001024</t>
  </si>
  <si>
    <t>21:0115:000869</t>
  </si>
  <si>
    <t>21:0115:000869:0001:0001:00</t>
  </si>
  <si>
    <t>042E  :773111:00:------:--</t>
  </si>
  <si>
    <t>21:0236:001025</t>
  </si>
  <si>
    <t>21:0115:000870</t>
  </si>
  <si>
    <t>21:0115:000870:0001:0001:00</t>
  </si>
  <si>
    <t>0.05</t>
  </si>
  <si>
    <t>042E  :773112:00:------:--</t>
  </si>
  <si>
    <t>21:0236:001026</t>
  </si>
  <si>
    <t>21:0115:000871</t>
  </si>
  <si>
    <t>21:0115:000871:0001:0001:00</t>
  </si>
  <si>
    <t>042E  :773113:9C:------:--</t>
  </si>
  <si>
    <t>21:0236:001027</t>
  </si>
  <si>
    <t>9.5</t>
  </si>
  <si>
    <t>042E  :773114:00:------:--</t>
  </si>
  <si>
    <t>21:0236:001028</t>
  </si>
  <si>
    <t>21:0115:000872</t>
  </si>
  <si>
    <t>21:0115:000872:0001:0001:00</t>
  </si>
  <si>
    <t>042E  :773115:00:------:--</t>
  </si>
  <si>
    <t>21:0236:001029</t>
  </si>
  <si>
    <t>21:0115:000873</t>
  </si>
  <si>
    <t>21:0115:000873:0001:0001:00</t>
  </si>
  <si>
    <t>042E  :773116:00:------:--</t>
  </si>
  <si>
    <t>21:0236:001030</t>
  </si>
  <si>
    <t>21:0115:000874</t>
  </si>
  <si>
    <t>21:0115:000874:0001:0001:00</t>
  </si>
  <si>
    <t>042E  :773117:00:------:--</t>
  </si>
  <si>
    <t>21:0236:001031</t>
  </si>
  <si>
    <t>21:0115:000875</t>
  </si>
  <si>
    <t>21:0115:000875:0001:0001:00</t>
  </si>
  <si>
    <t>042E  :773118:00:------:--</t>
  </si>
  <si>
    <t>21:0236:001032</t>
  </si>
  <si>
    <t>21:0115:000876</t>
  </si>
  <si>
    <t>21:0115:000876:0001:0001:00</t>
  </si>
  <si>
    <t>042E  :773119:00:------:--</t>
  </si>
  <si>
    <t>21:0236:001033</t>
  </si>
  <si>
    <t>21:0115:000877</t>
  </si>
  <si>
    <t>21:0115:000877:0001:0001:00</t>
  </si>
  <si>
    <t>042E  :773120:00:------:--</t>
  </si>
  <si>
    <t>21:0236:001034</t>
  </si>
  <si>
    <t>21:0115:000878</t>
  </si>
  <si>
    <t>21:0115:000878:0001:0001:00</t>
  </si>
  <si>
    <t>042E  :773121:80:773126:20</t>
  </si>
  <si>
    <t>21:0236:001035</t>
  </si>
  <si>
    <t>21:0115:000882</t>
  </si>
  <si>
    <t>21:0115:000882:0002:0001:02</t>
  </si>
  <si>
    <t>042E  :773122:00:------:--</t>
  </si>
  <si>
    <t>21:0236:001036</t>
  </si>
  <si>
    <t>21:0115:000879</t>
  </si>
  <si>
    <t>21:0115:000879:0001:0001:00</t>
  </si>
  <si>
    <t>042E  :773123:00:------:--</t>
  </si>
  <si>
    <t>21:0236:001037</t>
  </si>
  <si>
    <t>21:0115:000880</t>
  </si>
  <si>
    <t>21:0115:000880:0001:0001:00</t>
  </si>
  <si>
    <t>042E  :773124:70:773125:10</t>
  </si>
  <si>
    <t>21:0236:001038</t>
  </si>
  <si>
    <t>21:0115:000881</t>
  </si>
  <si>
    <t>21:0115:000881:0001:0001:00</t>
  </si>
  <si>
    <t>23.8</t>
  </si>
  <si>
    <t>042E  :773125:10:------:--</t>
  </si>
  <si>
    <t>21:0236:001039</t>
  </si>
  <si>
    <t>21:0115:000882:0001:0001:00</t>
  </si>
  <si>
    <t>4.4</t>
  </si>
  <si>
    <t>042E  :773126:20:773125:10</t>
  </si>
  <si>
    <t>21:0236:001040</t>
  </si>
  <si>
    <t>21:0115:000882:0002:0001:01</t>
  </si>
  <si>
    <t>042E  :773127:00:------:--</t>
  </si>
  <si>
    <t>21:0236:001041</t>
  </si>
  <si>
    <t>21:0115:000883</t>
  </si>
  <si>
    <t>21:0115:000883:0001:0001:00</t>
  </si>
  <si>
    <t>14.6</t>
  </si>
  <si>
    <t>042E  :773128:00:------:--</t>
  </si>
  <si>
    <t>21:0236:001042</t>
  </si>
  <si>
    <t>21:0115:000884</t>
  </si>
  <si>
    <t>21:0115:000884:0001:0001:00</t>
  </si>
  <si>
    <t>042E  :773129:00:------:--</t>
  </si>
  <si>
    <t>21:0236:001043</t>
  </si>
  <si>
    <t>21:0115:000885</t>
  </si>
  <si>
    <t>21:0115:000885:0001:0001:00</t>
  </si>
  <si>
    <t>042E  :773130:00:------:--</t>
  </si>
  <si>
    <t>21:0236:001044</t>
  </si>
  <si>
    <t>21:0115:000886</t>
  </si>
  <si>
    <t>21:0115:000886:0001:0001:00</t>
  </si>
  <si>
    <t>69.6</t>
  </si>
  <si>
    <t>042E  :773131:00:------:--</t>
  </si>
  <si>
    <t>21:0236:001045</t>
  </si>
  <si>
    <t>21:0115:000887</t>
  </si>
  <si>
    <t>21:0115:000887:0001:0001:00</t>
  </si>
  <si>
    <t>73.8</t>
  </si>
  <si>
    <t>042E  :773132:00:------:--</t>
  </si>
  <si>
    <t>21:0236:001046</t>
  </si>
  <si>
    <t>21:0115:000888</t>
  </si>
  <si>
    <t>21:0115:000888:0001:0001:00</t>
  </si>
  <si>
    <t>042E  :773133:00:------:--</t>
  </si>
  <si>
    <t>21:0236:001047</t>
  </si>
  <si>
    <t>21:0115:000889</t>
  </si>
  <si>
    <t>21:0115:000889:0001:0001:00</t>
  </si>
  <si>
    <t>042E  :773134:00:------:--</t>
  </si>
  <si>
    <t>21:0236:001048</t>
  </si>
  <si>
    <t>21:0115:000890</t>
  </si>
  <si>
    <t>21:0115:000890:0001:0001:00</t>
  </si>
  <si>
    <t>042E  :773135:00:------:--</t>
  </si>
  <si>
    <t>21:0236:001049</t>
  </si>
  <si>
    <t>21:0115:000891</t>
  </si>
  <si>
    <t>21:0115:000891:0001:0001:00</t>
  </si>
  <si>
    <t>042E  :773136:00:------:--</t>
  </si>
  <si>
    <t>21:0236:001050</t>
  </si>
  <si>
    <t>21:0115:000892</t>
  </si>
  <si>
    <t>21:0115:000892:0001:0001:00</t>
  </si>
  <si>
    <t>5.8</t>
  </si>
  <si>
    <t>042E  :773137:9B:------:--</t>
  </si>
  <si>
    <t>21:0236:001051</t>
  </si>
  <si>
    <t>21.4</t>
  </si>
  <si>
    <t>042E  :773138:00:------:--</t>
  </si>
  <si>
    <t>21:0236:001052</t>
  </si>
  <si>
    <t>21:0115:000893</t>
  </si>
  <si>
    <t>21:0115:000893:0001:0001:00</t>
  </si>
  <si>
    <t>042E  :773139:00:------:--</t>
  </si>
  <si>
    <t>21:0236:001053</t>
  </si>
  <si>
    <t>21:0115:000894</t>
  </si>
  <si>
    <t>21:0115:000894:0001:0001:00</t>
  </si>
  <si>
    <t>042E  :773140:00:------:--</t>
  </si>
  <si>
    <t>21:0236:001054</t>
  </si>
  <si>
    <t>21:0115:000895</t>
  </si>
  <si>
    <t>21:0115:000895:0001:0001:00</t>
  </si>
  <si>
    <t>042E  :773141:80:773145:10</t>
  </si>
  <si>
    <t>21:0236:001055</t>
  </si>
  <si>
    <t>21:0115:000899</t>
  </si>
  <si>
    <t>21:0115:000899:0001:0001:02</t>
  </si>
  <si>
    <t>042E  :773142:00:------:--</t>
  </si>
  <si>
    <t>21:0236:001056</t>
  </si>
  <si>
    <t>21:0115:000896</t>
  </si>
  <si>
    <t>21:0115:000896:0001:0001:00</t>
  </si>
  <si>
    <t>042E  :773143:00:------:--</t>
  </si>
  <si>
    <t>21:0236:001057</t>
  </si>
  <si>
    <t>21:0115:000897</t>
  </si>
  <si>
    <t>21:0115:000897:0001:0001:00</t>
  </si>
  <si>
    <t>9.8</t>
  </si>
  <si>
    <t>042E  :773144:70:773145:10</t>
  </si>
  <si>
    <t>21:0236:001058</t>
  </si>
  <si>
    <t>21:0115:000898</t>
  </si>
  <si>
    <t>21:0115:000898:0001:0001:00</t>
  </si>
  <si>
    <t>70.2</t>
  </si>
  <si>
    <t>042E  :773145:10:------:--</t>
  </si>
  <si>
    <t>21:0236:001059</t>
  </si>
  <si>
    <t>21:0115:000899:0001:0001:01</t>
  </si>
  <si>
    <t>042E  :773146:20:773145:10</t>
  </si>
  <si>
    <t>21:0236:001060</t>
  </si>
  <si>
    <t>21:0115:000899:0002:0001:00</t>
  </si>
  <si>
    <t>042E  :773147:00:------:--</t>
  </si>
  <si>
    <t>21:0236:001061</t>
  </si>
  <si>
    <t>21:0115:000900</t>
  </si>
  <si>
    <t>21:0115:000900:0001:0001:00</t>
  </si>
  <si>
    <t>042E  :773148:00:------:--</t>
  </si>
  <si>
    <t>21:0236:001062</t>
  </si>
  <si>
    <t>21:0115:000901</t>
  </si>
  <si>
    <t>21:0115:000901:0001:0001:00</t>
  </si>
  <si>
    <t>042E  :773149:00:------:--</t>
  </si>
  <si>
    <t>21:0236:001063</t>
  </si>
  <si>
    <t>21:0115:000902</t>
  </si>
  <si>
    <t>21:0115:000902:0001:0001:00</t>
  </si>
  <si>
    <t>625</t>
  </si>
  <si>
    <t>042E  :773150:00:------:--</t>
  </si>
  <si>
    <t>21:0236:001064</t>
  </si>
  <si>
    <t>21:0115:000903</t>
  </si>
  <si>
    <t>21:0115:000903:0001:0001:00</t>
  </si>
  <si>
    <t>042E  :773151:00:------:--</t>
  </si>
  <si>
    <t>21:0236:001065</t>
  </si>
  <si>
    <t>21:0115:000904</t>
  </si>
  <si>
    <t>21:0115:000904:0001:0001:00</t>
  </si>
  <si>
    <t>042E  :773152:00:------:--</t>
  </si>
  <si>
    <t>21:0236:001066</t>
  </si>
  <si>
    <t>21:0115:000905</t>
  </si>
  <si>
    <t>21:0115:000905:0001:0001:00</t>
  </si>
  <si>
    <t>042E  :773153:00:------:--</t>
  </si>
  <si>
    <t>21:0236:001067</t>
  </si>
  <si>
    <t>21:0115:000906</t>
  </si>
  <si>
    <t>21:0115:000906:0001:0001:00</t>
  </si>
  <si>
    <t>042E  :773154:00:------:--</t>
  </si>
  <si>
    <t>21:0236:001068</t>
  </si>
  <si>
    <t>21:0115:000907</t>
  </si>
  <si>
    <t>21:0115:000907:0001:0001:00</t>
  </si>
  <si>
    <t>042E  :773155:00:------:--</t>
  </si>
  <si>
    <t>21:0236:001069</t>
  </si>
  <si>
    <t>21:0115:000908</t>
  </si>
  <si>
    <t>21:0115:000908:0001:0001:00</t>
  </si>
  <si>
    <t>042E  :773156:00:------:--</t>
  </si>
  <si>
    <t>21:0236:001070</t>
  </si>
  <si>
    <t>21:0115:000909</t>
  </si>
  <si>
    <t>21:0115:000909:0001:0001:00</t>
  </si>
  <si>
    <t>042E  :773157:95:------:--</t>
  </si>
  <si>
    <t>21:0236:001071</t>
  </si>
  <si>
    <t>042E  :773158:00:------:--</t>
  </si>
  <si>
    <t>21:0236:001072</t>
  </si>
  <si>
    <t>21:0115:000910</t>
  </si>
  <si>
    <t>21:0115:000910:0001:0001:00</t>
  </si>
  <si>
    <t>042E  :773159:00:------:--</t>
  </si>
  <si>
    <t>21:0236:001073</t>
  </si>
  <si>
    <t>21:0115:000911</t>
  </si>
  <si>
    <t>21:0115:000911:0001:0001:00</t>
  </si>
  <si>
    <t>042E  :773160:00:------:--</t>
  </si>
  <si>
    <t>21:0236:001074</t>
  </si>
  <si>
    <t>21:0115:000912</t>
  </si>
  <si>
    <t>21:0115:000912:0001:0001:00</t>
  </si>
  <si>
    <t>042E  :773161:80:773164:10</t>
  </si>
  <si>
    <t>21:0236:001075</t>
  </si>
  <si>
    <t>21:0115:000914</t>
  </si>
  <si>
    <t>21:0115:000914:0001:0001:02</t>
  </si>
  <si>
    <t>042E  :773162:9C:------:--</t>
  </si>
  <si>
    <t>21:0236:001076</t>
  </si>
  <si>
    <t>042E  :773163:70:773164:10</t>
  </si>
  <si>
    <t>21:0236:001077</t>
  </si>
  <si>
    <t>21:0115:000913</t>
  </si>
  <si>
    <t>21:0115:000913:0001:0001:00</t>
  </si>
  <si>
    <t>042E  :773164:10:------:--</t>
  </si>
  <si>
    <t>21:0236:001078</t>
  </si>
  <si>
    <t>21:0115:000914:0001:0001:01</t>
  </si>
  <si>
    <t>405</t>
  </si>
  <si>
    <t>042E  :773165:20:773164:10</t>
  </si>
  <si>
    <t>21:0236:001079</t>
  </si>
  <si>
    <t>21:0115:000914:0002:0001:00</t>
  </si>
  <si>
    <t>042E  :773166:00:------:--</t>
  </si>
  <si>
    <t>21:0236:001080</t>
  </si>
  <si>
    <t>21:0115:000915</t>
  </si>
  <si>
    <t>21:0115:000915:0001:0001:00</t>
  </si>
  <si>
    <t>655</t>
  </si>
  <si>
    <t>052A  :771001:80:771014:20</t>
  </si>
  <si>
    <t>21:0239:000001</t>
  </si>
  <si>
    <t>21:0116:000011</t>
  </si>
  <si>
    <t>21:0116:000011:0002:0001:02</t>
  </si>
  <si>
    <t>052A  :771002:00:------:--</t>
  </si>
  <si>
    <t>21:0239:000002</t>
  </si>
  <si>
    <t>21:0116:000001</t>
  </si>
  <si>
    <t>21:0116:000001:0001:0001:00</t>
  </si>
  <si>
    <t>052A  :771003:9B:------:--</t>
  </si>
  <si>
    <t>21:0239:000003</t>
  </si>
  <si>
    <t>052A  :771004:00:------:--</t>
  </si>
  <si>
    <t>21:0239:000004</t>
  </si>
  <si>
    <t>21:0116:000002</t>
  </si>
  <si>
    <t>21:0116:000002:0001:0001:00</t>
  </si>
  <si>
    <t>052A  :771005:00:------:--</t>
  </si>
  <si>
    <t>21:0239:000005</t>
  </si>
  <si>
    <t>21:0116:000003</t>
  </si>
  <si>
    <t>21:0116:000003:0001:0001:00</t>
  </si>
  <si>
    <t>052A  :771006:00:------:--</t>
  </si>
  <si>
    <t>21:0239:000006</t>
  </si>
  <si>
    <t>21:0116:000004</t>
  </si>
  <si>
    <t>21:0116:000004:0001:0001:00</t>
  </si>
  <si>
    <t>052A  :771007:00:------:--</t>
  </si>
  <si>
    <t>21:0239:000007</t>
  </si>
  <si>
    <t>21:0116:000005</t>
  </si>
  <si>
    <t>21:0116:000005:0001:0001:00</t>
  </si>
  <si>
    <t>052A  :771008:00:------:--</t>
  </si>
  <si>
    <t>21:0239:000008</t>
  </si>
  <si>
    <t>21:0116:000006</t>
  </si>
  <si>
    <t>21:0116:000006:0001:0001:00</t>
  </si>
  <si>
    <t>052A  :771009:00:------:--</t>
  </si>
  <si>
    <t>21:0239:000009</t>
  </si>
  <si>
    <t>21:0116:000007</t>
  </si>
  <si>
    <t>21:0116:000007:0001:0001:00</t>
  </si>
  <si>
    <t>052A  :771010:00:------:--</t>
  </si>
  <si>
    <t>21:0239:000010</t>
  </si>
  <si>
    <t>21:0116:000008</t>
  </si>
  <si>
    <t>21:0116:000008:0001:0001:00</t>
  </si>
  <si>
    <t>10.2</t>
  </si>
  <si>
    <t>052A  :771011:00:------:--</t>
  </si>
  <si>
    <t>21:0239:000011</t>
  </si>
  <si>
    <t>21:0116:000009</t>
  </si>
  <si>
    <t>21:0116:000009:0001:0001:00</t>
  </si>
  <si>
    <t>052A  :771012:70:771013:10</t>
  </si>
  <si>
    <t>21:0239:000012</t>
  </si>
  <si>
    <t>21:0116:000010</t>
  </si>
  <si>
    <t>21:0116:000010:0001:0001:00</t>
  </si>
  <si>
    <t>052A  :771013:10:------:--</t>
  </si>
  <si>
    <t>21:0239:000013</t>
  </si>
  <si>
    <t>21:0116:000011:0001:0001:00</t>
  </si>
  <si>
    <t>052A  :771014:20:771013:10</t>
  </si>
  <si>
    <t>21:0239:000014</t>
  </si>
  <si>
    <t>21:0116:000011:0002:0001:01</t>
  </si>
  <si>
    <t>052A  :771015:00:------:--</t>
  </si>
  <si>
    <t>21:0239:000015</t>
  </si>
  <si>
    <t>21:0116:000012</t>
  </si>
  <si>
    <t>21:0116:000012:0001:0001:00</t>
  </si>
  <si>
    <t>052A  :771016:00:------:--</t>
  </si>
  <si>
    <t>21:0239:000016</t>
  </si>
  <si>
    <t>21:0116:000013</t>
  </si>
  <si>
    <t>21:0116:000013:0001:0001:00</t>
  </si>
  <si>
    <t>052A  :771017:00:------:--</t>
  </si>
  <si>
    <t>21:0239:000017</t>
  </si>
  <si>
    <t>21:0116:000014</t>
  </si>
  <si>
    <t>21:0116:000014:0001:0001:00</t>
  </si>
  <si>
    <t>052A  :771018:00:------:--</t>
  </si>
  <si>
    <t>21:0239:000018</t>
  </si>
  <si>
    <t>21:0116:000015</t>
  </si>
  <si>
    <t>21:0116:000015:0001:0001:00</t>
  </si>
  <si>
    <t>052A  :771019:00:------:--</t>
  </si>
  <si>
    <t>21:0239:000019</t>
  </si>
  <si>
    <t>21:0116:000016</t>
  </si>
  <si>
    <t>21:0116:000016:0001:0001:00</t>
  </si>
  <si>
    <t>052A  :771020:00:------:--</t>
  </si>
  <si>
    <t>21:0239:000020</t>
  </si>
  <si>
    <t>21:0116:000017</t>
  </si>
  <si>
    <t>21:0116:000017:0001:0001:00</t>
  </si>
  <si>
    <t>052A  :771021:80:771028:10</t>
  </si>
  <si>
    <t>21:0239:000021</t>
  </si>
  <si>
    <t>21:0116:000023</t>
  </si>
  <si>
    <t>21:0116:000023:0001:0001:02</t>
  </si>
  <si>
    <t>710</t>
  </si>
  <si>
    <t>052A  :771022:00:------:--</t>
  </si>
  <si>
    <t>21:0239:000022</t>
  </si>
  <si>
    <t>21:0116:000018</t>
  </si>
  <si>
    <t>21:0116:000018:0001:0001:00</t>
  </si>
  <si>
    <t>052A  :771023:00:------:--</t>
  </si>
  <si>
    <t>21:0239:000023</t>
  </si>
  <si>
    <t>21:0116:000019</t>
  </si>
  <si>
    <t>21:0116:000019:0001:0001:00</t>
  </si>
  <si>
    <t>052A  :771024:00:------:--</t>
  </si>
  <si>
    <t>21:0239:000024</t>
  </si>
  <si>
    <t>21:0116:000020</t>
  </si>
  <si>
    <t>21:0116:000020:0001:0001:00</t>
  </si>
  <si>
    <t>052A  :771025:00:------:--</t>
  </si>
  <si>
    <t>21:0239:000025</t>
  </si>
  <si>
    <t>21:0116:000021</t>
  </si>
  <si>
    <t>21:0116:000021:0001:0001:00</t>
  </si>
  <si>
    <t>12.5</t>
  </si>
  <si>
    <t>052A  :771026:9C:------:--</t>
  </si>
  <si>
    <t>21:0239:000026</t>
  </si>
  <si>
    <t>052A  :771027:70:771028:10</t>
  </si>
  <si>
    <t>21:0239:000027</t>
  </si>
  <si>
    <t>21:0116:000022</t>
  </si>
  <si>
    <t>21:0116:000022:0001:0001:00</t>
  </si>
  <si>
    <t>052A  :771028:10:------:--</t>
  </si>
  <si>
    <t>21:0239:000028</t>
  </si>
  <si>
    <t>21:0116:000023:0001:0001:01</t>
  </si>
  <si>
    <t>052A  :771029:20:771028:10</t>
  </si>
  <si>
    <t>21:0239:000029</t>
  </si>
  <si>
    <t>21:0116:000023:0002:0001:00</t>
  </si>
  <si>
    <t>052A  :771030:00:------:--</t>
  </si>
  <si>
    <t>21:0239:000030</t>
  </si>
  <si>
    <t>21:0116:000024</t>
  </si>
  <si>
    <t>21:0116:000024:0001:0001:00</t>
  </si>
  <si>
    <t>052A  :771031:00:------:--</t>
  </si>
  <si>
    <t>21:0239:000031</t>
  </si>
  <si>
    <t>21:0116:000025</t>
  </si>
  <si>
    <t>21:0116:000025:0001:0001:00</t>
  </si>
  <si>
    <t>052A  :771032:00:------:--</t>
  </si>
  <si>
    <t>21:0239:000032</t>
  </si>
  <si>
    <t>21:0116:000026</t>
  </si>
  <si>
    <t>21:0116:000026:0001:0001:00</t>
  </si>
  <si>
    <t>052A  :771033:00:------:--</t>
  </si>
  <si>
    <t>21:0239:000033</t>
  </si>
  <si>
    <t>21:0116:000027</t>
  </si>
  <si>
    <t>21:0116:000027:0001:0001:00</t>
  </si>
  <si>
    <t>052A  :771034:00:------:--</t>
  </si>
  <si>
    <t>21:0239:000034</t>
  </si>
  <si>
    <t>21:0116:000028</t>
  </si>
  <si>
    <t>21:0116:000028:0001:0001:00</t>
  </si>
  <si>
    <t>052A  :771035:00:------:--</t>
  </si>
  <si>
    <t>21:0239:000035</t>
  </si>
  <si>
    <t>21:0116:000029</t>
  </si>
  <si>
    <t>21:0116:000029:0001:0001:00</t>
  </si>
  <si>
    <t>052A  :771036:00:------:--</t>
  </si>
  <si>
    <t>21:0239:000036</t>
  </si>
  <si>
    <t>21:0116:000030</t>
  </si>
  <si>
    <t>21:0116:000030:0001:0001:00</t>
  </si>
  <si>
    <t>7.85</t>
  </si>
  <si>
    <t>052A  :771037:00:------:--</t>
  </si>
  <si>
    <t>21:0239:000037</t>
  </si>
  <si>
    <t>21:0116:000031</t>
  </si>
  <si>
    <t>21:0116:000031:0001:0001:00</t>
  </si>
  <si>
    <t>052A  :771038:00:------:--</t>
  </si>
  <si>
    <t>21:0239:000038</t>
  </si>
  <si>
    <t>21:0116:000032</t>
  </si>
  <si>
    <t>21:0116:000032:0001:0001:00</t>
  </si>
  <si>
    <t>052A  :771039:00:------:--</t>
  </si>
  <si>
    <t>21:0239:000039</t>
  </si>
  <si>
    <t>21:0116:000033</t>
  </si>
  <si>
    <t>21:0116:000033:0001:0001:00</t>
  </si>
  <si>
    <t>052A  :771040:00:------:--</t>
  </si>
  <si>
    <t>21:0239:000040</t>
  </si>
  <si>
    <t>21:0116:000034</t>
  </si>
  <si>
    <t>21:0116:000034:0001:0001:00</t>
  </si>
  <si>
    <t>052A  :771041:80:771048:20</t>
  </si>
  <si>
    <t>21:0239:000041</t>
  </si>
  <si>
    <t>21:0116:000039</t>
  </si>
  <si>
    <t>21:0116:000039:0002:0001:02</t>
  </si>
  <si>
    <t>052A  :771042:95:------:--</t>
  </si>
  <si>
    <t>21:0239:000042</t>
  </si>
  <si>
    <t>052A  :771043:00:------:--</t>
  </si>
  <si>
    <t>21:0239:000043</t>
  </si>
  <si>
    <t>21:0116:000035</t>
  </si>
  <si>
    <t>21:0116:000035:0001:0001:00</t>
  </si>
  <si>
    <t>052A  :771044:00:------:--</t>
  </si>
  <si>
    <t>21:0239:000044</t>
  </si>
  <si>
    <t>21:0116:000036</t>
  </si>
  <si>
    <t>21:0116:000036:0001:0001:00</t>
  </si>
  <si>
    <t>052A  :771045:00:------:--</t>
  </si>
  <si>
    <t>21:0239:000045</t>
  </si>
  <si>
    <t>21:0116:000037</t>
  </si>
  <si>
    <t>21:0116:000037:0001:0001:00</t>
  </si>
  <si>
    <t>052A  :771046:70:771047:10</t>
  </si>
  <si>
    <t>21:0239:000046</t>
  </si>
  <si>
    <t>21:0116:000038</t>
  </si>
  <si>
    <t>21:0116:000038:0001:0001:00</t>
  </si>
  <si>
    <t>052A  :771047:10:------:--</t>
  </si>
  <si>
    <t>21:0239:000047</t>
  </si>
  <si>
    <t>21:0116:000039:0001:0001:00</t>
  </si>
  <si>
    <t>785</t>
  </si>
  <si>
    <t>052A  :771048:20:771047:10</t>
  </si>
  <si>
    <t>21:0239:000048</t>
  </si>
  <si>
    <t>21:0116:000039:0002:0001:01</t>
  </si>
  <si>
    <t>16.4</t>
  </si>
  <si>
    <t>052A  :771049:00:------:--</t>
  </si>
  <si>
    <t>21:0239:000049</t>
  </si>
  <si>
    <t>21:0116:000040</t>
  </si>
  <si>
    <t>21:0116:000040:0001:0001:00</t>
  </si>
  <si>
    <t>052A  :771050:00:------:--</t>
  </si>
  <si>
    <t>21:0239:000050</t>
  </si>
  <si>
    <t>21:0116:000041</t>
  </si>
  <si>
    <t>21:0116:000041:0001:0001:00</t>
  </si>
  <si>
    <t>052A  :771051:00:------:--</t>
  </si>
  <si>
    <t>21:0239:000051</t>
  </si>
  <si>
    <t>21:0116:000042</t>
  </si>
  <si>
    <t>21:0116:000042:0001:0001:00</t>
  </si>
  <si>
    <t>052A  :771052:00:------:--</t>
  </si>
  <si>
    <t>21:0239:000052</t>
  </si>
  <si>
    <t>21:0116:000043</t>
  </si>
  <si>
    <t>21:0116:000043:0001:0001:00</t>
  </si>
  <si>
    <t>11.75</t>
  </si>
  <si>
    <t>052A  :771053:00:------:--</t>
  </si>
  <si>
    <t>21:0239:000053</t>
  </si>
  <si>
    <t>21:0116:000044</t>
  </si>
  <si>
    <t>21:0116:000044:0001:0001:00</t>
  </si>
  <si>
    <t>1250</t>
  </si>
  <si>
    <t>052A  :771054:00:------:--</t>
  </si>
  <si>
    <t>21:0239:000054</t>
  </si>
  <si>
    <t>21:0116:000045</t>
  </si>
  <si>
    <t>21:0116:000045:0001:0001:00</t>
  </si>
  <si>
    <t>4.65</t>
  </si>
  <si>
    <t>052A  :771055:00:------:--</t>
  </si>
  <si>
    <t>21:0239:000055</t>
  </si>
  <si>
    <t>21:0116:000046</t>
  </si>
  <si>
    <t>21:0116:000046:0001:0001:00</t>
  </si>
  <si>
    <t>052A  :771056:00:------:--</t>
  </si>
  <si>
    <t>21:0239:000056</t>
  </si>
  <si>
    <t>21:0116:000047</t>
  </si>
  <si>
    <t>21:0116:000047:0001:0001:00</t>
  </si>
  <si>
    <t>052A  :771057:00:------:--</t>
  </si>
  <si>
    <t>21:0239:000057</t>
  </si>
  <si>
    <t>21:0116:000048</t>
  </si>
  <si>
    <t>21:0116:000048:0001:0001:00</t>
  </si>
  <si>
    <t>052A  :771058:00:------:--</t>
  </si>
  <si>
    <t>21:0239:000058</t>
  </si>
  <si>
    <t>21:0116:000049</t>
  </si>
  <si>
    <t>21:0116:000049:0001:0001:00</t>
  </si>
  <si>
    <t>052A  :771059:00:------:--</t>
  </si>
  <si>
    <t>21:0239:000059</t>
  </si>
  <si>
    <t>21:0116:000050</t>
  </si>
  <si>
    <t>21:0116:000050:0001:0001:00</t>
  </si>
  <si>
    <t>052A  :771060:00:------:--</t>
  </si>
  <si>
    <t>21:0239:000060</t>
  </si>
  <si>
    <t>21:0116:000051</t>
  </si>
  <si>
    <t>21:0116:000051:0001:0001:00</t>
  </si>
  <si>
    <t>3.55</t>
  </si>
  <si>
    <t>052A  :771061:80:771069:20</t>
  </si>
  <si>
    <t>21:0239:000061</t>
  </si>
  <si>
    <t>21:0116:000058</t>
  </si>
  <si>
    <t>21:0116:000058:0002:0001:02</t>
  </si>
  <si>
    <t>3.85</t>
  </si>
  <si>
    <t>052A  :771062:00:------:--</t>
  </si>
  <si>
    <t>21:0239:000062</t>
  </si>
  <si>
    <t>21:0116:000052</t>
  </si>
  <si>
    <t>21:0116:000052:0001:0001:00</t>
  </si>
  <si>
    <t>052A  :771063:00:------:--</t>
  </si>
  <si>
    <t>21:0239:000063</t>
  </si>
  <si>
    <t>21:0116:000053</t>
  </si>
  <si>
    <t>21:0116:000053:0001:0001:00</t>
  </si>
  <si>
    <t>052A  :771064:00:------:--</t>
  </si>
  <si>
    <t>21:0239:000064</t>
  </si>
  <si>
    <t>21:0116:000054</t>
  </si>
  <si>
    <t>21:0116:000054:0001:0001:00</t>
  </si>
  <si>
    <t>052A  :771065:00:------:--</t>
  </si>
  <si>
    <t>21:0239:000065</t>
  </si>
  <si>
    <t>21:0116:000055</t>
  </si>
  <si>
    <t>21:0116:000055:0001:0001:00</t>
  </si>
  <si>
    <t>052A  :771066:00:------:--</t>
  </si>
  <si>
    <t>21:0239:000066</t>
  </si>
  <si>
    <t>21:0116:000056</t>
  </si>
  <si>
    <t>21:0116:000056:0001:0001:00</t>
  </si>
  <si>
    <t>615</t>
  </si>
  <si>
    <t>8.5</t>
  </si>
  <si>
    <t>052A  :771067:70:771068:10</t>
  </si>
  <si>
    <t>21:0239:000067</t>
  </si>
  <si>
    <t>21:0116:000057</t>
  </si>
  <si>
    <t>21:0116:000057:0001:0001:00</t>
  </si>
  <si>
    <t>052A  :771068:10:------:--</t>
  </si>
  <si>
    <t>21:0239:000068</t>
  </si>
  <si>
    <t>21:0116:000058:0001:0001:00</t>
  </si>
  <si>
    <t>052A  :771069:20:771068:10</t>
  </si>
  <si>
    <t>21:0239:000069</t>
  </si>
  <si>
    <t>21:0116:000058:0002:0001:01</t>
  </si>
  <si>
    <t>052A  :771070:00:------:--</t>
  </si>
  <si>
    <t>21:0239:000070</t>
  </si>
  <si>
    <t>21:0116:000059</t>
  </si>
  <si>
    <t>21:0116:000059:0001:0001:00</t>
  </si>
  <si>
    <t>052A  :771071:00:------:--</t>
  </si>
  <si>
    <t>21:0239:000071</t>
  </si>
  <si>
    <t>21:0116:000060</t>
  </si>
  <si>
    <t>21:0116:000060:0001:0001:00</t>
  </si>
  <si>
    <t>052A  :771072:00:------:--</t>
  </si>
  <si>
    <t>21:0239:000072</t>
  </si>
  <si>
    <t>21:0116:000061</t>
  </si>
  <si>
    <t>21:0116:000061:0001:0001:00</t>
  </si>
  <si>
    <t>052A  :771073:00:------:--</t>
  </si>
  <si>
    <t>21:0239:000073</t>
  </si>
  <si>
    <t>21:0116:000062</t>
  </si>
  <si>
    <t>21:0116:000062:0001:0001:00</t>
  </si>
  <si>
    <t>052A  :771074:00:------:--</t>
  </si>
  <si>
    <t>21:0239:000074</t>
  </si>
  <si>
    <t>21:0116:000063</t>
  </si>
  <si>
    <t>21:0116:000063:0001:0001:00</t>
  </si>
  <si>
    <t>705</t>
  </si>
  <si>
    <t>052A  :771075:00:------:--</t>
  </si>
  <si>
    <t>21:0239:000075</t>
  </si>
  <si>
    <t>21:0116:000064</t>
  </si>
  <si>
    <t>21:0116:000064:0001:0001:00</t>
  </si>
  <si>
    <t>052A  :771076:00:------:--</t>
  </si>
  <si>
    <t>21:0239:000076</t>
  </si>
  <si>
    <t>21:0116:000065</t>
  </si>
  <si>
    <t>21:0116:000065:0001:0001:00</t>
  </si>
  <si>
    <t>052A  :771077:9C:------:--</t>
  </si>
  <si>
    <t>21:0239:000077</t>
  </si>
  <si>
    <t>052A  :771078:00:------:--</t>
  </si>
  <si>
    <t>21:0239:000078</t>
  </si>
  <si>
    <t>21:0116:000066</t>
  </si>
  <si>
    <t>21:0116:000066:0001:0001:00</t>
  </si>
  <si>
    <t>052A  :771079:00:------:--</t>
  </si>
  <si>
    <t>21:0239:000079</t>
  </si>
  <si>
    <t>21:0116:000067</t>
  </si>
  <si>
    <t>21:0116:000067:0001:0001:00</t>
  </si>
  <si>
    <t>73.4</t>
  </si>
  <si>
    <t>052A  :771080:00:------:--</t>
  </si>
  <si>
    <t>21:0239:000080</t>
  </si>
  <si>
    <t>21:0116:000068</t>
  </si>
  <si>
    <t>21:0116:000068:0001:0001:00</t>
  </si>
  <si>
    <t>052A  :771081:80:771084:00</t>
  </si>
  <si>
    <t>21:0239:000081</t>
  </si>
  <si>
    <t>21:0116:000071</t>
  </si>
  <si>
    <t>21:0116:000071:0001:0001:02</t>
  </si>
  <si>
    <t>33.8</t>
  </si>
  <si>
    <t>052A  :771082:00:------:--</t>
  </si>
  <si>
    <t>21:0239:000082</t>
  </si>
  <si>
    <t>21:0116:000069</t>
  </si>
  <si>
    <t>21:0116:000069:0001:0001:00</t>
  </si>
  <si>
    <t>052A  :771083:00:------:--</t>
  </si>
  <si>
    <t>21:0239:000083</t>
  </si>
  <si>
    <t>21:0116:000070</t>
  </si>
  <si>
    <t>21:0116:000070:0001:0001:00</t>
  </si>
  <si>
    <t>052A  :771084:00:------:--</t>
  </si>
  <si>
    <t>21:0239:000084</t>
  </si>
  <si>
    <t>21:0116:000071:0001:0001:01</t>
  </si>
  <si>
    <t>052A  :771085:70:771086:10</t>
  </si>
  <si>
    <t>21:0239:000085</t>
  </si>
  <si>
    <t>21:0116:000072</t>
  </si>
  <si>
    <t>21:0116:000072:0001:0001:00</t>
  </si>
  <si>
    <t>052A  :771086:10:------:--</t>
  </si>
  <si>
    <t>21:0239:000086</t>
  </si>
  <si>
    <t>21:0116:000073</t>
  </si>
  <si>
    <t>21:0116:000073:0001:0001:00</t>
  </si>
  <si>
    <t>052A  :771087:20:771086:10</t>
  </si>
  <si>
    <t>21:0239:000087</t>
  </si>
  <si>
    <t>21:0116:000073:0002:0001:00</t>
  </si>
  <si>
    <t>052A  :771088:00:------:--</t>
  </si>
  <si>
    <t>21:0239:000088</t>
  </si>
  <si>
    <t>21:0116:000074</t>
  </si>
  <si>
    <t>21:0116:000074:0001:0001:00</t>
  </si>
  <si>
    <t>052A  :771089:00:------:--</t>
  </si>
  <si>
    <t>21:0239:000089</t>
  </si>
  <si>
    <t>21:0116:000075</t>
  </si>
  <si>
    <t>21:0116:000075:0001:0001:00</t>
  </si>
  <si>
    <t>052A  :771090:00:------:--</t>
  </si>
  <si>
    <t>21:0239:000090</t>
  </si>
  <si>
    <t>21:0116:000076</t>
  </si>
  <si>
    <t>21:0116:000076:0001:0001:00</t>
  </si>
  <si>
    <t>052A  :771091:00:------:--</t>
  </si>
  <si>
    <t>21:0239:000091</t>
  </si>
  <si>
    <t>21:0116:000077</t>
  </si>
  <si>
    <t>21:0116:000077:0001:0001:00</t>
  </si>
  <si>
    <t>052A  :771092:95:------:--</t>
  </si>
  <si>
    <t>21:0239:000092</t>
  </si>
  <si>
    <t>052A  :771093:00:------:--</t>
  </si>
  <si>
    <t>21:0239:000093</t>
  </si>
  <si>
    <t>21:0116:000078</t>
  </si>
  <si>
    <t>21:0116:000078:0001:0001:00</t>
  </si>
  <si>
    <t>052A  :771094:00:------:--</t>
  </si>
  <si>
    <t>21:0239:000094</t>
  </si>
  <si>
    <t>21:0116:000079</t>
  </si>
  <si>
    <t>21:0116:000079:0001:0001:00</t>
  </si>
  <si>
    <t>052A  :771095:00:------:--</t>
  </si>
  <si>
    <t>21:0239:000095</t>
  </si>
  <si>
    <t>21:0116:000080</t>
  </si>
  <si>
    <t>21:0116:000080:0001:0001:00</t>
  </si>
  <si>
    <t>052A  :771096:00:------:--</t>
  </si>
  <si>
    <t>21:0239:000096</t>
  </si>
  <si>
    <t>21:0116:000081</t>
  </si>
  <si>
    <t>21:0116:000081:0001:0001:00</t>
  </si>
  <si>
    <t>052A  :771097:00:------:--</t>
  </si>
  <si>
    <t>21:0239:000097</t>
  </si>
  <si>
    <t>21:0116:000082</t>
  </si>
  <si>
    <t>21:0116:000082:0001:0001:00</t>
  </si>
  <si>
    <t>052A  :771098:00:------:--</t>
  </si>
  <si>
    <t>21:0239:000098</t>
  </si>
  <si>
    <t>21:0116:000083</t>
  </si>
  <si>
    <t>21:0116:000083:0001:0001:00</t>
  </si>
  <si>
    <t>052A  :771099:00:------:--</t>
  </si>
  <si>
    <t>21:0239:000099</t>
  </si>
  <si>
    <t>21:0116:000084</t>
  </si>
  <si>
    <t>21:0116:000084:0001:0001:00</t>
  </si>
  <si>
    <t>052A  :771100:00:------:--</t>
  </si>
  <si>
    <t>21:0239:000100</t>
  </si>
  <si>
    <t>21:0116:000085</t>
  </si>
  <si>
    <t>21:0116:000085:0001:0001:00</t>
  </si>
  <si>
    <t>052A  :771101:80:771114:00</t>
  </si>
  <si>
    <t>21:0239:000101</t>
  </si>
  <si>
    <t>21:0116:000096</t>
  </si>
  <si>
    <t>21:0116:000096:0001:0001:02</t>
  </si>
  <si>
    <t>052A  :771102:00:------:--</t>
  </si>
  <si>
    <t>21:0239:000102</t>
  </si>
  <si>
    <t>21:0116:000086</t>
  </si>
  <si>
    <t>21:0116:000086:0001:0001:00</t>
  </si>
  <si>
    <t>052A  :771103:00:------:--</t>
  </si>
  <si>
    <t>21:0239:000103</t>
  </si>
  <si>
    <t>21:0116:000087</t>
  </si>
  <si>
    <t>21:0116:000087:0001:0001:00</t>
  </si>
  <si>
    <t>052A  :771104:9A:------:--</t>
  </si>
  <si>
    <t>21:0239:000104</t>
  </si>
  <si>
    <t>052A  :771105:00:------:--</t>
  </si>
  <si>
    <t>21:0239:000105</t>
  </si>
  <si>
    <t>21:0116:000088</t>
  </si>
  <si>
    <t>21:0116:000088:0001:0001:00</t>
  </si>
  <si>
    <t>052A  :771106:00:------:--</t>
  </si>
  <si>
    <t>21:0239:000106</t>
  </si>
  <si>
    <t>21:0116:000089</t>
  </si>
  <si>
    <t>21:0116:000089:0001:0001:00</t>
  </si>
  <si>
    <t>052A  :771107:00:------:--</t>
  </si>
  <si>
    <t>21:0239:000107</t>
  </si>
  <si>
    <t>21:0116:000090</t>
  </si>
  <si>
    <t>21:0116:000090:0001:0001:00</t>
  </si>
  <si>
    <t>052A  :771108:00:------:--</t>
  </si>
  <si>
    <t>21:0239:000108</t>
  </si>
  <si>
    <t>21:0116:000091</t>
  </si>
  <si>
    <t>21:0116:000091:0001:0001:00</t>
  </si>
  <si>
    <t>052A  :771109:70:771110:10</t>
  </si>
  <si>
    <t>21:0239:000109</t>
  </si>
  <si>
    <t>21:0116:000092</t>
  </si>
  <si>
    <t>21:0116:000092:0001:0001:00</t>
  </si>
  <si>
    <t>052A  :771110:10:------:--</t>
  </si>
  <si>
    <t>21:0239:000110</t>
  </si>
  <si>
    <t>21:0116:000093</t>
  </si>
  <si>
    <t>21:0116:000093:0001:0001:00</t>
  </si>
  <si>
    <t>052A  :771111:20:771110:10</t>
  </si>
  <si>
    <t>21:0239:000111</t>
  </si>
  <si>
    <t>21:0116:000093:0002:0001:00</t>
  </si>
  <si>
    <t>69.2</t>
  </si>
  <si>
    <t>052A  :771112:00:------:--</t>
  </si>
  <si>
    <t>21:0239:000112</t>
  </si>
  <si>
    <t>21:0116:000094</t>
  </si>
  <si>
    <t>21:0116:000094:0001:0001:00</t>
  </si>
  <si>
    <t>052A  :771113:00:------:--</t>
  </si>
  <si>
    <t>21:0239:000113</t>
  </si>
  <si>
    <t>21:0116:000095</t>
  </si>
  <si>
    <t>21:0116:000095:0001:0001:00</t>
  </si>
  <si>
    <t>052A  :771114:00:------:--</t>
  </si>
  <si>
    <t>21:0239:000114</t>
  </si>
  <si>
    <t>21:0116:000096:0001:0001:01</t>
  </si>
  <si>
    <t>052A  :771115:00:------:--</t>
  </si>
  <si>
    <t>21:0239:000115</t>
  </si>
  <si>
    <t>21:0116:000097</t>
  </si>
  <si>
    <t>21:0116:000097:0001:0001:00</t>
  </si>
  <si>
    <t>052A  :771116:00:------:--</t>
  </si>
  <si>
    <t>21:0239:000116</t>
  </si>
  <si>
    <t>21:0116:000098</t>
  </si>
  <si>
    <t>21:0116:000098:0001:0001:00</t>
  </si>
  <si>
    <t>052A  :771117:00:------:--</t>
  </si>
  <si>
    <t>21:0239:000117</t>
  </si>
  <si>
    <t>21:0116:000099</t>
  </si>
  <si>
    <t>21:0116:000099:0001:0001:00</t>
  </si>
  <si>
    <t>052A  :771118:00:------:--</t>
  </si>
  <si>
    <t>21:0239:000118</t>
  </si>
  <si>
    <t>21:0116:000100</t>
  </si>
  <si>
    <t>21:0116:000100:0001:0001:00</t>
  </si>
  <si>
    <t>052A  :771119:00:------:--</t>
  </si>
  <si>
    <t>21:0239:000119</t>
  </si>
  <si>
    <t>21:0116:000101</t>
  </si>
  <si>
    <t>21:0116:000101:0001:0001:00</t>
  </si>
  <si>
    <t>052A  :771120:00:------:--</t>
  </si>
  <si>
    <t>21:0239:000120</t>
  </si>
  <si>
    <t>21:0116:000102</t>
  </si>
  <si>
    <t>21:0116:000102:0001:0001:00</t>
  </si>
  <si>
    <t>052A  :771121:80:771126:20</t>
  </si>
  <si>
    <t>21:0239:000121</t>
  </si>
  <si>
    <t>21:0116:000106</t>
  </si>
  <si>
    <t>21:0116:000106:0002:0001:02</t>
  </si>
  <si>
    <t>052A  :771122:00:------:--</t>
  </si>
  <si>
    <t>21:0239:000122</t>
  </si>
  <si>
    <t>21:0116:000103</t>
  </si>
  <si>
    <t>21:0116:000103:0001:0001:00</t>
  </si>
  <si>
    <t>052A  :771123:00:------:--</t>
  </si>
  <si>
    <t>21:0239:000123</t>
  </si>
  <si>
    <t>21:0116:000104</t>
  </si>
  <si>
    <t>21:0116:000104:0001:0001:00</t>
  </si>
  <si>
    <t>052A  :771124:70:771125:10</t>
  </si>
  <si>
    <t>21:0239:000124</t>
  </si>
  <si>
    <t>21:0116:000105</t>
  </si>
  <si>
    <t>21:0116:000105:0001:0001:00</t>
  </si>
  <si>
    <t>052A  :771125:10:------:--</t>
  </si>
  <si>
    <t>21:0239:000125</t>
  </si>
  <si>
    <t>21:0116:000106:0001:0001:00</t>
  </si>
  <si>
    <t>052A  :771126:20:771125:10</t>
  </si>
  <si>
    <t>21:0239:000126</t>
  </si>
  <si>
    <t>21:0116:000106:0002:0001:01</t>
  </si>
  <si>
    <t>052A  :771127:00:------:--</t>
  </si>
  <si>
    <t>21:0239:000127</t>
  </si>
  <si>
    <t>21:0116:000107</t>
  </si>
  <si>
    <t>21:0116:000107:0001:0001:00</t>
  </si>
  <si>
    <t>052A  :771128:9C:------:--</t>
  </si>
  <si>
    <t>21:0239:000128</t>
  </si>
  <si>
    <t>052A  :771129:00:------:--</t>
  </si>
  <si>
    <t>21:0239:000129</t>
  </si>
  <si>
    <t>21:0116:000108</t>
  </si>
  <si>
    <t>21:0116:000108:0001:0001:00</t>
  </si>
  <si>
    <t>052A  :771130:00:------:--</t>
  </si>
  <si>
    <t>21:0239:000130</t>
  </si>
  <si>
    <t>21:0116:000109</t>
  </si>
  <si>
    <t>21:0116:000109:0001:0001:00</t>
  </si>
  <si>
    <t>87.2</t>
  </si>
  <si>
    <t>052A  :771131:00:------:--</t>
  </si>
  <si>
    <t>21:0239:000131</t>
  </si>
  <si>
    <t>21:0116:000110</t>
  </si>
  <si>
    <t>21:0116:000110:0001:0001:00</t>
  </si>
  <si>
    <t>735</t>
  </si>
  <si>
    <t>052A  :771132:00:------:--</t>
  </si>
  <si>
    <t>21:0239:000132</t>
  </si>
  <si>
    <t>21:0116:000111</t>
  </si>
  <si>
    <t>21:0116:000111:0001:0001:00</t>
  </si>
  <si>
    <t>052A  :771133:00:------:--</t>
  </si>
  <si>
    <t>21:0239:000133</t>
  </si>
  <si>
    <t>21:0116:000112</t>
  </si>
  <si>
    <t>21:0116:000112:0001:0001:00</t>
  </si>
  <si>
    <t>052A  :771134:00:------:--</t>
  </si>
  <si>
    <t>21:0239:000134</t>
  </si>
  <si>
    <t>21:0116:000113</t>
  </si>
  <si>
    <t>21:0116:000113:0001:0001:00</t>
  </si>
  <si>
    <t>052A  :771135:00:------:--</t>
  </si>
  <si>
    <t>21:0239:000135</t>
  </si>
  <si>
    <t>21:0116:000114</t>
  </si>
  <si>
    <t>21:0116:000114:0001:0001:00</t>
  </si>
  <si>
    <t>052A  :771136:00:------:--</t>
  </si>
  <si>
    <t>21:0239:000136</t>
  </si>
  <si>
    <t>21:0116:000115</t>
  </si>
  <si>
    <t>21:0116:000115:0001:0001:00</t>
  </si>
  <si>
    <t>052A  :771137:00:------:--</t>
  </si>
  <si>
    <t>21:0239:000137</t>
  </si>
  <si>
    <t>21:0116:000116</t>
  </si>
  <si>
    <t>21:0116:000116:0001:0001:00</t>
  </si>
  <si>
    <t>38000</t>
  </si>
  <si>
    <t>052A  :771138:00:------:--</t>
  </si>
  <si>
    <t>21:0239:000138</t>
  </si>
  <si>
    <t>21:0116:000117</t>
  </si>
  <si>
    <t>21:0116:000117:0001:0001:00</t>
  </si>
  <si>
    <t>052A  :771139:00:------:--</t>
  </si>
  <si>
    <t>21:0239:000139</t>
  </si>
  <si>
    <t>21:0116:000118</t>
  </si>
  <si>
    <t>21:0116:000118:0001:0001:00</t>
  </si>
  <si>
    <t>052A  :771140:00:------:--</t>
  </si>
  <si>
    <t>21:0239:000140</t>
  </si>
  <si>
    <t>21:0116:000119</t>
  </si>
  <si>
    <t>21:0116:000119:0001:0001:00</t>
  </si>
  <si>
    <t>052A  :771141:80:771149:10</t>
  </si>
  <si>
    <t>21:0239:000141</t>
  </si>
  <si>
    <t>21:0116:000127</t>
  </si>
  <si>
    <t>21:0116:000127:0001:0001:02</t>
  </si>
  <si>
    <t>052A  :771142:00:------:--</t>
  </si>
  <si>
    <t>21:0239:000142</t>
  </si>
  <si>
    <t>21:0116:000120</t>
  </si>
  <si>
    <t>21:0116:000120:0001:0001:00</t>
  </si>
  <si>
    <t>052A  :771143:00:------:--</t>
  </si>
  <si>
    <t>21:0239:000143</t>
  </si>
  <si>
    <t>21:0116:000121</t>
  </si>
  <si>
    <t>21:0116:000121:0001:0001:00</t>
  </si>
  <si>
    <t>052A  :771144:00:------:--</t>
  </si>
  <si>
    <t>21:0239:000144</t>
  </si>
  <si>
    <t>21:0116:000122</t>
  </si>
  <si>
    <t>21:0116:000122:0001:0001:00</t>
  </si>
  <si>
    <t>052A  :771145:00:------:--</t>
  </si>
  <si>
    <t>21:0239:000145</t>
  </si>
  <si>
    <t>21:0116:000123</t>
  </si>
  <si>
    <t>21:0116:000123:0001:0001:00</t>
  </si>
  <si>
    <t>725</t>
  </si>
  <si>
    <t>052A  :771146:00:------:--</t>
  </si>
  <si>
    <t>21:0239:000146</t>
  </si>
  <si>
    <t>21:0116:000124</t>
  </si>
  <si>
    <t>21:0116:000124:0001:0001:00</t>
  </si>
  <si>
    <t>052A  :771147:00:------:--</t>
  </si>
  <si>
    <t>21:0239:000147</t>
  </si>
  <si>
    <t>21:0116:000125</t>
  </si>
  <si>
    <t>21:0116:000125:0001:0001:00</t>
  </si>
  <si>
    <t>052A  :771148:70:771149:10</t>
  </si>
  <si>
    <t>21:0239:000148</t>
  </si>
  <si>
    <t>21:0116:000126</t>
  </si>
  <si>
    <t>21:0116:000126:0001:0001:00</t>
  </si>
  <si>
    <t>052A  :771149:10:------:--</t>
  </si>
  <si>
    <t>21:0239:000149</t>
  </si>
  <si>
    <t>21:0116:000127:0001:0001:01</t>
  </si>
  <si>
    <t>052A  :771150:20:771149:10</t>
  </si>
  <si>
    <t>21:0239:000150</t>
  </si>
  <si>
    <t>21:0116:000127:0002:0001:00</t>
  </si>
  <si>
    <t>052A  :771151:00:------:--</t>
  </si>
  <si>
    <t>21:0239:000151</t>
  </si>
  <si>
    <t>21:0116:000128</t>
  </si>
  <si>
    <t>21:0116:000128:0001:0001:00</t>
  </si>
  <si>
    <t>052A  :771152:00:------:--</t>
  </si>
  <si>
    <t>21:0239:000152</t>
  </si>
  <si>
    <t>21:0116:000129</t>
  </si>
  <si>
    <t>21:0116:000129:0001:0001:00</t>
  </si>
  <si>
    <t>052A  :771153:00:------:--</t>
  </si>
  <si>
    <t>21:0239:000153</t>
  </si>
  <si>
    <t>21:0116:000130</t>
  </si>
  <si>
    <t>21:0116:000130:0001:0001:00</t>
  </si>
  <si>
    <t>052A  :771154:9A:------:--</t>
  </si>
  <si>
    <t>21:0239:000154</t>
  </si>
  <si>
    <t>052A  :771155:00:------:--</t>
  </si>
  <si>
    <t>21:0239:000155</t>
  </si>
  <si>
    <t>21:0116:000131</t>
  </si>
  <si>
    <t>21:0116:000131:0001:0001:00</t>
  </si>
  <si>
    <t>052A  :771156:00:------:--</t>
  </si>
  <si>
    <t>21:0239:000156</t>
  </si>
  <si>
    <t>21:0116:000132</t>
  </si>
  <si>
    <t>21:0116:000132:0001:0001:00</t>
  </si>
  <si>
    <t>052A  :771157:00:------:--</t>
  </si>
  <si>
    <t>21:0239:000157</t>
  </si>
  <si>
    <t>21:0116:000133</t>
  </si>
  <si>
    <t>21:0116:000133:0001:0001:00</t>
  </si>
  <si>
    <t>052A  :771158:00:------:--</t>
  </si>
  <si>
    <t>21:0239:000158</t>
  </si>
  <si>
    <t>21:0116:000134</t>
  </si>
  <si>
    <t>21:0116:000134:0001:0001:00</t>
  </si>
  <si>
    <t>052A  :771159:00:------:--</t>
  </si>
  <si>
    <t>21:0239:000159</t>
  </si>
  <si>
    <t>21:0116:000135</t>
  </si>
  <si>
    <t>21:0116:000135:0001:0001:00</t>
  </si>
  <si>
    <t>052A  :771160:00:------:--</t>
  </si>
  <si>
    <t>21:0239:000160</t>
  </si>
  <si>
    <t>21:0116:000136</t>
  </si>
  <si>
    <t>21:0116:000136:0001:0001:00</t>
  </si>
  <si>
    <t>052A  :771161:80:771165:10</t>
  </si>
  <si>
    <t>21:0239:000161</t>
  </si>
  <si>
    <t>21:0116:000140</t>
  </si>
  <si>
    <t>21:0116:000140:0001:0001:02</t>
  </si>
  <si>
    <t>4.25</t>
  </si>
  <si>
    <t>052A  :771162:00:------:--</t>
  </si>
  <si>
    <t>21:0239:000162</t>
  </si>
  <si>
    <t>21:0116:000137</t>
  </si>
  <si>
    <t>21:0116:000137:0001:0001:00</t>
  </si>
  <si>
    <t>12.6</t>
  </si>
  <si>
    <t>052A  :771163:00:------:--</t>
  </si>
  <si>
    <t>21:0239:000163</t>
  </si>
  <si>
    <t>21:0116:000138</t>
  </si>
  <si>
    <t>21:0116:000138:0001:0001:00</t>
  </si>
  <si>
    <t>052A  :771164:70:771165:10</t>
  </si>
  <si>
    <t>21:0239:000164</t>
  </si>
  <si>
    <t>21:0116:000139</t>
  </si>
  <si>
    <t>21:0116:000139:0001:0001:00</t>
  </si>
  <si>
    <t>052A  :771165:10:------:--</t>
  </si>
  <si>
    <t>21:0239:000165</t>
  </si>
  <si>
    <t>21:0116:000140:0001:0001:01</t>
  </si>
  <si>
    <t>052A  :771166:20:771165:10</t>
  </si>
  <si>
    <t>21:0239:000166</t>
  </si>
  <si>
    <t>21:0116:000140:0002:0001:00</t>
  </si>
  <si>
    <t>052A  :771167:00:------:--</t>
  </si>
  <si>
    <t>21:0239:000167</t>
  </si>
  <si>
    <t>21:0116:000141</t>
  </si>
  <si>
    <t>21:0116:000141:0001:0001:00</t>
  </si>
  <si>
    <t>5.7</t>
  </si>
  <si>
    <t>052A  :771168:00:------:--</t>
  </si>
  <si>
    <t>21:0239:000168</t>
  </si>
  <si>
    <t>21:0116:000142</t>
  </si>
  <si>
    <t>21:0116:000142:0001:0001:00</t>
  </si>
  <si>
    <t>052A  :771169:00:------:--</t>
  </si>
  <si>
    <t>21:0239:000169</t>
  </si>
  <si>
    <t>21:0116:000143</t>
  </si>
  <si>
    <t>21:0116:000143:0001:0001:00</t>
  </si>
  <si>
    <t>052A  :771170:00:------:--</t>
  </si>
  <si>
    <t>21:0239:000170</t>
  </si>
  <si>
    <t>21:0116:000144</t>
  </si>
  <si>
    <t>21:0116:000144:0001:0001:00</t>
  </si>
  <si>
    <t>052A  :771171:00:------:--</t>
  </si>
  <si>
    <t>21:0239:000171</t>
  </si>
  <si>
    <t>21:0116:000145</t>
  </si>
  <si>
    <t>21:0116:000145:0001:0001:00</t>
  </si>
  <si>
    <t>052A  :771172:9C:------:--</t>
  </si>
  <si>
    <t>21:0239:000172</t>
  </si>
  <si>
    <t>3.15</t>
  </si>
  <si>
    <t>18.2</t>
  </si>
  <si>
    <t>052A  :771173:00:------:--</t>
  </si>
  <si>
    <t>21:0239:000173</t>
  </si>
  <si>
    <t>21:0116:000146</t>
  </si>
  <si>
    <t>21:0116:000146:0001:0001:00</t>
  </si>
  <si>
    <t>4.95</t>
  </si>
  <si>
    <t>052A  :771174:00:------:--</t>
  </si>
  <si>
    <t>21:0239:000174</t>
  </si>
  <si>
    <t>21:0116:000147</t>
  </si>
  <si>
    <t>21:0116:000147:0001:0001:00</t>
  </si>
  <si>
    <t>052A  :771175:00:------:--</t>
  </si>
  <si>
    <t>21:0239:000175</t>
  </si>
  <si>
    <t>21:0116:000148</t>
  </si>
  <si>
    <t>21:0116:000148:0001:0001:00</t>
  </si>
  <si>
    <t>052A  :771176:00:------:--</t>
  </si>
  <si>
    <t>21:0239:000176</t>
  </si>
  <si>
    <t>21:0116:000149</t>
  </si>
  <si>
    <t>21:0116:000149:0001:0001:00</t>
  </si>
  <si>
    <t>052A  :771177:00:------:--</t>
  </si>
  <si>
    <t>21:0239:000177</t>
  </si>
  <si>
    <t>21:0116:000150</t>
  </si>
  <si>
    <t>21:0116:000150:0001:0001:00</t>
  </si>
  <si>
    <t>855</t>
  </si>
  <si>
    <t>4.35</t>
  </si>
  <si>
    <t>052A  :771178:00:------:--</t>
  </si>
  <si>
    <t>21:0239:000178</t>
  </si>
  <si>
    <t>21:0116:000151</t>
  </si>
  <si>
    <t>21:0116:000151:0001:0001:00</t>
  </si>
  <si>
    <t>052A  :771179:00:------:--</t>
  </si>
  <si>
    <t>21:0239:000179</t>
  </si>
  <si>
    <t>21:0116:000152</t>
  </si>
  <si>
    <t>21:0116:000152:0001:0001:00</t>
  </si>
  <si>
    <t>052A  :771180:00:------:--</t>
  </si>
  <si>
    <t>21:0239:000180</t>
  </si>
  <si>
    <t>21:0116:000153</t>
  </si>
  <si>
    <t>21:0116:000153:0001:0001:00</t>
  </si>
  <si>
    <t>052A  :771181:80:771184:00</t>
  </si>
  <si>
    <t>21:0239:000181</t>
  </si>
  <si>
    <t>21:0116:000156</t>
  </si>
  <si>
    <t>21:0116:000156:0001:0001:02</t>
  </si>
  <si>
    <t>052A  :771182:00:------:--</t>
  </si>
  <si>
    <t>21:0239:000182</t>
  </si>
  <si>
    <t>21:0116:000154</t>
  </si>
  <si>
    <t>21:0116:000154:0001:0001:00</t>
  </si>
  <si>
    <t>052A  :771183:00:------:--</t>
  </si>
  <si>
    <t>21:0239:000183</t>
  </si>
  <si>
    <t>21:0116:000155</t>
  </si>
  <si>
    <t>21:0116:000155:0001:0001:00</t>
  </si>
  <si>
    <t>052A  :771184:00:------:--</t>
  </si>
  <si>
    <t>21:0239:000184</t>
  </si>
  <si>
    <t>21:0116:000156:0001:0001:01</t>
  </si>
  <si>
    <t>052A  :771185:9A:------:--</t>
  </si>
  <si>
    <t>21:0239:000185</t>
  </si>
  <si>
    <t>052A  :773001:80:773007:10</t>
  </si>
  <si>
    <t>21:0239:000186</t>
  </si>
  <si>
    <t>21:0116:000162</t>
  </si>
  <si>
    <t>21:0116:000162:0001:0001:02</t>
  </si>
  <si>
    <t>052A  :773002:00:------:--</t>
  </si>
  <si>
    <t>21:0239:000187</t>
  </si>
  <si>
    <t>21:0116:000157</t>
  </si>
  <si>
    <t>21:0116:000157:0001:0001:00</t>
  </si>
  <si>
    <t>052A  :773003:00:------:--</t>
  </si>
  <si>
    <t>21:0239:000188</t>
  </si>
  <si>
    <t>21:0116:000158</t>
  </si>
  <si>
    <t>21:0116:000158:0001:0001:00</t>
  </si>
  <si>
    <t>052A  :773004:00:------:--</t>
  </si>
  <si>
    <t>21:0239:000189</t>
  </si>
  <si>
    <t>21:0116:000159</t>
  </si>
  <si>
    <t>21:0116:000159:0001:0001:00</t>
  </si>
  <si>
    <t>052A  :773005:00:------:--</t>
  </si>
  <si>
    <t>21:0239:000190</t>
  </si>
  <si>
    <t>21:0116:000160</t>
  </si>
  <si>
    <t>21:0116:000160:0001:0001:00</t>
  </si>
  <si>
    <t>052A  :773006:70:773007:10</t>
  </si>
  <si>
    <t>21:0239:000191</t>
  </si>
  <si>
    <t>21:0116:000161</t>
  </si>
  <si>
    <t>21:0116:000161:0001:0001:00</t>
  </si>
  <si>
    <t>052A  :773007:10:------:--</t>
  </si>
  <si>
    <t>21:0239:000192</t>
  </si>
  <si>
    <t>21:0116:000162:0001:0001:01</t>
  </si>
  <si>
    <t>052A  :773008:20:773007:10</t>
  </si>
  <si>
    <t>21:0239:000193</t>
  </si>
  <si>
    <t>21:0116:000162:0002:0001:00</t>
  </si>
  <si>
    <t>052A  :773009:00:------:--</t>
  </si>
  <si>
    <t>21:0239:000194</t>
  </si>
  <si>
    <t>21:0116:000163</t>
  </si>
  <si>
    <t>21:0116:000163:0001:0001:00</t>
  </si>
  <si>
    <t>052A  :773010:00:------:--</t>
  </si>
  <si>
    <t>21:0239:000195</t>
  </si>
  <si>
    <t>21:0116:000164</t>
  </si>
  <si>
    <t>21:0116:000164:0001:0001:00</t>
  </si>
  <si>
    <t>052A  :773011:00:------:--</t>
  </si>
  <si>
    <t>21:0239:000196</t>
  </si>
  <si>
    <t>21:0116:000165</t>
  </si>
  <si>
    <t>21:0116:000165:0001:0001:00</t>
  </si>
  <si>
    <t>052A  :773012:00:------:--</t>
  </si>
  <si>
    <t>21:0239:000197</t>
  </si>
  <si>
    <t>21:0116:000166</t>
  </si>
  <si>
    <t>21:0116:000166:0001:0001:00</t>
  </si>
  <si>
    <t>052A  :773013:00:------:--</t>
  </si>
  <si>
    <t>21:0239:000198</t>
  </si>
  <si>
    <t>21:0116:000167</t>
  </si>
  <si>
    <t>21:0116:000167:0001:0001:00</t>
  </si>
  <si>
    <t>052A  :773014:9C:------:--</t>
  </si>
  <si>
    <t>21:0239:000199</t>
  </si>
  <si>
    <t>052A  :773015:00:------:--</t>
  </si>
  <si>
    <t>21:0239:000200</t>
  </si>
  <si>
    <t>21:0116:000168</t>
  </si>
  <si>
    <t>21:0116:000168:0001:0001:00</t>
  </si>
  <si>
    <t>052A  :773016:00:------:--</t>
  </si>
  <si>
    <t>21:0239:000201</t>
  </si>
  <si>
    <t>21:0116:000169</t>
  </si>
  <si>
    <t>21:0116:000169:0001:0001:00</t>
  </si>
  <si>
    <t>052A  :773017:00:------:--</t>
  </si>
  <si>
    <t>21:0239:000202</t>
  </si>
  <si>
    <t>21:0116:000170</t>
  </si>
  <si>
    <t>21:0116:000170:0001:0001:00</t>
  </si>
  <si>
    <t>052A  :773018:00:------:--</t>
  </si>
  <si>
    <t>21:0239:000203</t>
  </si>
  <si>
    <t>21:0116:000171</t>
  </si>
  <si>
    <t>21:0116:000171:0001:0001:00</t>
  </si>
  <si>
    <t>052A  :773019:00:------:--</t>
  </si>
  <si>
    <t>21:0239:000204</t>
  </si>
  <si>
    <t>21:0116:000172</t>
  </si>
  <si>
    <t>21:0116:000172:0001:0001:00</t>
  </si>
  <si>
    <t>052A  :773020:00:------:--</t>
  </si>
  <si>
    <t>21:0239:000205</t>
  </si>
  <si>
    <t>21:0116:000173</t>
  </si>
  <si>
    <t>21:0116:000173:0001:0001:00</t>
  </si>
  <si>
    <t>052A  :773021:80:773025:20</t>
  </si>
  <si>
    <t>21:0239:000206</t>
  </si>
  <si>
    <t>21:0116:000176</t>
  </si>
  <si>
    <t>21:0116:000176:0002:0001:02</t>
  </si>
  <si>
    <t>052A  :773022:00:------:--</t>
  </si>
  <si>
    <t>21:0239:000207</t>
  </si>
  <si>
    <t>21:0116:000174</t>
  </si>
  <si>
    <t>21:0116:000174:0001:0001:00</t>
  </si>
  <si>
    <t>052A  :773023:70:773024:10</t>
  </si>
  <si>
    <t>21:0239:000208</t>
  </si>
  <si>
    <t>21:0116:000175</t>
  </si>
  <si>
    <t>21:0116:000175:0001:0001:00</t>
  </si>
  <si>
    <t>052A  :773024:10:------:--</t>
  </si>
  <si>
    <t>21:0239:000209</t>
  </si>
  <si>
    <t>21:0116:000176:0001:0001:00</t>
  </si>
  <si>
    <t>052A  :773025:20:773024:10</t>
  </si>
  <si>
    <t>21:0239:000210</t>
  </si>
  <si>
    <t>21:0116:000176:0002:0001:01</t>
  </si>
  <si>
    <t>052A  :773026:00:------:--</t>
  </si>
  <si>
    <t>21:0239:000211</t>
  </si>
  <si>
    <t>21:0116:000177</t>
  </si>
  <si>
    <t>21:0116:000177:0001:0001:00</t>
  </si>
  <si>
    <t>052A  :773027:00:------:--</t>
  </si>
  <si>
    <t>21:0239:000212</t>
  </si>
  <si>
    <t>21:0116:000178</t>
  </si>
  <si>
    <t>21:0116:000178:0001:0001:00</t>
  </si>
  <si>
    <t>052A  :773028:00:------:--</t>
  </si>
  <si>
    <t>21:0239:000213</t>
  </si>
  <si>
    <t>21:0116:000179</t>
  </si>
  <si>
    <t>21:0116:000179:0001:0001:00</t>
  </si>
  <si>
    <t>052A  :773029:00:------:--</t>
  </si>
  <si>
    <t>21:0239:000214</t>
  </si>
  <si>
    <t>21:0116:000180</t>
  </si>
  <si>
    <t>21:0116:000180:0001:0001:00</t>
  </si>
  <si>
    <t>052A  :773030:00:------:--</t>
  </si>
  <si>
    <t>21:0239:000215</t>
  </si>
  <si>
    <t>21:0116:000181</t>
  </si>
  <si>
    <t>21:0116:000181:0001:0001:00</t>
  </si>
  <si>
    <t>052A  :773031:00:------:--</t>
  </si>
  <si>
    <t>21:0239:000216</t>
  </si>
  <si>
    <t>21:0116:000182</t>
  </si>
  <si>
    <t>21:0116:000182:0001:0001:00</t>
  </si>
  <si>
    <t>052A  :773032:00:------:--</t>
  </si>
  <si>
    <t>21:0239:000217</t>
  </si>
  <si>
    <t>21:0116:000183</t>
  </si>
  <si>
    <t>21:0116:000183:0001:0001:00</t>
  </si>
  <si>
    <t>91</t>
  </si>
  <si>
    <t>052A  :773033:00:------:--</t>
  </si>
  <si>
    <t>21:0239:000218</t>
  </si>
  <si>
    <t>21:0116:000184</t>
  </si>
  <si>
    <t>21:0116:000184:0001:0001:00</t>
  </si>
  <si>
    <t>052A  :773034:00:------:--</t>
  </si>
  <si>
    <t>21:0239:000219</t>
  </si>
  <si>
    <t>21:0116:000185</t>
  </si>
  <si>
    <t>21:0116:000185:0001:0001:00</t>
  </si>
  <si>
    <t>052A  :773035:00:------:--</t>
  </si>
  <si>
    <t>21:0239:000220</t>
  </si>
  <si>
    <t>21:0116:000186</t>
  </si>
  <si>
    <t>21:0116:000186:0001:0001:00</t>
  </si>
  <si>
    <t>052A  :773036:00:------:--</t>
  </si>
  <si>
    <t>21:0239:000221</t>
  </si>
  <si>
    <t>21:0116:000187</t>
  </si>
  <si>
    <t>21:0116:000187:0001:0001:00</t>
  </si>
  <si>
    <t>052A  :773037:00:------:--</t>
  </si>
  <si>
    <t>21:0239:000222</t>
  </si>
  <si>
    <t>21:0116:000188</t>
  </si>
  <si>
    <t>21:0116:000188:0001:0001:00</t>
  </si>
  <si>
    <t>052A  :773038:00:------:--</t>
  </si>
  <si>
    <t>21:0239:000223</t>
  </si>
  <si>
    <t>21:0116:000189</t>
  </si>
  <si>
    <t>21:0116:000189:0001:0001:00</t>
  </si>
  <si>
    <t>052A  :773039:00:------:--</t>
  </si>
  <si>
    <t>21:0239:000224</t>
  </si>
  <si>
    <t>21:0116:000190</t>
  </si>
  <si>
    <t>21:0116:000190:0001:0001:00</t>
  </si>
  <si>
    <t>052A  :773040:9B:------:--</t>
  </si>
  <si>
    <t>21:0239:000225</t>
  </si>
  <si>
    <t>052A  :773041:80:773047:10</t>
  </si>
  <si>
    <t>21:0239:000226</t>
  </si>
  <si>
    <t>21:0116:000196</t>
  </si>
  <si>
    <t>21:0116:000196:0001:0001:02</t>
  </si>
  <si>
    <t>5.85</t>
  </si>
  <si>
    <t>052A  :773042:00:------:--</t>
  </si>
  <si>
    <t>21:0239:000227</t>
  </si>
  <si>
    <t>21:0116:000191</t>
  </si>
  <si>
    <t>21:0116:000191:0001:0001:00</t>
  </si>
  <si>
    <t>052A  :773043:00:------:--</t>
  </si>
  <si>
    <t>21:0239:000228</t>
  </si>
  <si>
    <t>21:0116:000192</t>
  </si>
  <si>
    <t>21:0116:000192:0001:0001:00</t>
  </si>
  <si>
    <t>052A  :773044:00:------:--</t>
  </si>
  <si>
    <t>21:0239:000229</t>
  </si>
  <si>
    <t>21:0116:000193</t>
  </si>
  <si>
    <t>21:0116:000193:0001:0001:00</t>
  </si>
  <si>
    <t>052A  :773045:00:------:--</t>
  </si>
  <si>
    <t>21:0239:000230</t>
  </si>
  <si>
    <t>21:0116:000194</t>
  </si>
  <si>
    <t>21:0116:000194:0001:0001:00</t>
  </si>
  <si>
    <t>052A  :773046:70:773047:10</t>
  </si>
  <si>
    <t>21:0239:000231</t>
  </si>
  <si>
    <t>21:0116:000195</t>
  </si>
  <si>
    <t>21:0116:000195:0001:0001:00</t>
  </si>
  <si>
    <t>052A  :773047:10:------:--</t>
  </si>
  <si>
    <t>21:0239:000232</t>
  </si>
  <si>
    <t>21:0116:000196:0001:0001:01</t>
  </si>
  <si>
    <t>052A  :773048:20:773047:10</t>
  </si>
  <si>
    <t>21:0239:000233</t>
  </si>
  <si>
    <t>21:0116:000196:0002:0001:00</t>
  </si>
  <si>
    <t>945</t>
  </si>
  <si>
    <t>052A  :773049:00:------:--</t>
  </si>
  <si>
    <t>21:0239:000234</t>
  </si>
  <si>
    <t>21:0116:000197</t>
  </si>
  <si>
    <t>21:0116:000197:0001:0001:00</t>
  </si>
  <si>
    <t>052A  :773050:00:------:--</t>
  </si>
  <si>
    <t>21:0239:000235</t>
  </si>
  <si>
    <t>21:0116:000198</t>
  </si>
  <si>
    <t>21:0116:000198:0001:0001:00</t>
  </si>
  <si>
    <t>052A  :773051:00:------:--</t>
  </si>
  <si>
    <t>21:0239:000236</t>
  </si>
  <si>
    <t>21:0116:000199</t>
  </si>
  <si>
    <t>21:0116:000199:0001:0001:00</t>
  </si>
  <si>
    <t>052A  :773052:00:------:--</t>
  </si>
  <si>
    <t>21:0239:000237</t>
  </si>
  <si>
    <t>21:0116:000200</t>
  </si>
  <si>
    <t>21:0116:000200:0001:0001:00</t>
  </si>
  <si>
    <t>4.15</t>
  </si>
  <si>
    <t>052A  :773053:00:------:--</t>
  </si>
  <si>
    <t>21:0239:000238</t>
  </si>
  <si>
    <t>21:0116:000201</t>
  </si>
  <si>
    <t>21:0116:000201:0001:0001:00</t>
  </si>
  <si>
    <t>052A  :773054:00:------:--</t>
  </si>
  <si>
    <t>21:0239:000239</t>
  </si>
  <si>
    <t>21:0116:000202</t>
  </si>
  <si>
    <t>21:0116:000202:0001:0001:00</t>
  </si>
  <si>
    <t>052A  :773055:00:------:--</t>
  </si>
  <si>
    <t>21:0239:000240</t>
  </si>
  <si>
    <t>21:0116:000203</t>
  </si>
  <si>
    <t>21:0116:000203:0001:0001:00</t>
  </si>
  <si>
    <t>052A  :773056:00:------:--</t>
  </si>
  <si>
    <t>21:0239:000241</t>
  </si>
  <si>
    <t>21:0116:000204</t>
  </si>
  <si>
    <t>21:0116:000204:0001:0001:00</t>
  </si>
  <si>
    <t>052A  :773057:00:------:--</t>
  </si>
  <si>
    <t>21:0239:000242</t>
  </si>
  <si>
    <t>21:0116:000205</t>
  </si>
  <si>
    <t>21:0116:000205:0001:0001:00</t>
  </si>
  <si>
    <t>052A  :773058:9B:------:--</t>
  </si>
  <si>
    <t>21:0239:000243</t>
  </si>
  <si>
    <t>950</t>
  </si>
  <si>
    <t>052A  :773059:00:------:--</t>
  </si>
  <si>
    <t>21:0239:000244</t>
  </si>
  <si>
    <t>21:0116:000206</t>
  </si>
  <si>
    <t>21:0116:000206:0001:0001:00</t>
  </si>
  <si>
    <t>052A  :773060:00:------:--</t>
  </si>
  <si>
    <t>21:0239:000245</t>
  </si>
  <si>
    <t>21:0116:000207</t>
  </si>
  <si>
    <t>21:0116:000207:0001:0001:00</t>
  </si>
  <si>
    <t>052A  :773061:80:773072:20</t>
  </si>
  <si>
    <t>21:0239:000246</t>
  </si>
  <si>
    <t>21:0116:000216</t>
  </si>
  <si>
    <t>21:0116:000216:0002:0001:02</t>
  </si>
  <si>
    <t>595</t>
  </si>
  <si>
    <t>052A  :773062:00:------:--</t>
  </si>
  <si>
    <t>21:0239:000247</t>
  </si>
  <si>
    <t>21:0116:000208</t>
  </si>
  <si>
    <t>21:0116:000208:0001:0001:00</t>
  </si>
  <si>
    <t>052A  :773063:00:------:--</t>
  </si>
  <si>
    <t>21:0239:000248</t>
  </si>
  <si>
    <t>21:0116:000209</t>
  </si>
  <si>
    <t>21:0116:000209:0001:0001:00</t>
  </si>
  <si>
    <t>052A  :773064:00:------:--</t>
  </si>
  <si>
    <t>21:0239:000249</t>
  </si>
  <si>
    <t>21:0116:000210</t>
  </si>
  <si>
    <t>21:0116:000210:0001:0001:00</t>
  </si>
  <si>
    <t>052A  :773065:00:------:--</t>
  </si>
  <si>
    <t>21:0239:000250</t>
  </si>
  <si>
    <t>21:0116:000211</t>
  </si>
  <si>
    <t>21:0116:000211:0001:0001:00</t>
  </si>
  <si>
    <t>052A  :773066:00:------:--</t>
  </si>
  <si>
    <t>21:0239:000251</t>
  </si>
  <si>
    <t>21:0116:000212</t>
  </si>
  <si>
    <t>21:0116:000212:0001:0001:00</t>
  </si>
  <si>
    <t>052A  :773067:95:------:--</t>
  </si>
  <si>
    <t>21:0239:000252</t>
  </si>
  <si>
    <t>052A  :773068:00:------:--</t>
  </si>
  <si>
    <t>21:0239:000253</t>
  </si>
  <si>
    <t>21:0116:000213</t>
  </si>
  <si>
    <t>21:0116:000213:0001:0001:00</t>
  </si>
  <si>
    <t>052A  :773069:00:------:--</t>
  </si>
  <si>
    <t>21:0239:000254</t>
  </si>
  <si>
    <t>21:0116:000214</t>
  </si>
  <si>
    <t>21:0116:000214:0001:0001:00</t>
  </si>
  <si>
    <t>052A  :773070:70:773071:10</t>
  </si>
  <si>
    <t>21:0239:000255</t>
  </si>
  <si>
    <t>21:0116:000215</t>
  </si>
  <si>
    <t>21:0116:000215:0001:0001:00</t>
  </si>
  <si>
    <t>052A  :773071:10:------:--</t>
  </si>
  <si>
    <t>21:0239:000256</t>
  </si>
  <si>
    <t>21:0116:000216:0001:0001:00</t>
  </si>
  <si>
    <t>052A  :773072:20:773071:10</t>
  </si>
  <si>
    <t>21:0239:000257</t>
  </si>
  <si>
    <t>21:0116:000216:0002:0001:01</t>
  </si>
  <si>
    <t>755</t>
  </si>
  <si>
    <t>052A  :773073:00:------:--</t>
  </si>
  <si>
    <t>21:0239:000258</t>
  </si>
  <si>
    <t>21:0116:000217</t>
  </si>
  <si>
    <t>21:0116:000217:0001:0001:00</t>
  </si>
  <si>
    <t>052A  :773074:00:------:--</t>
  </si>
  <si>
    <t>21:0239:000259</t>
  </si>
  <si>
    <t>21:0116:000218</t>
  </si>
  <si>
    <t>21:0116:000218:0001:0001:00</t>
  </si>
  <si>
    <t>052A  :773075:00:------:--</t>
  </si>
  <si>
    <t>21:0239:000260</t>
  </si>
  <si>
    <t>21:0116:000219</t>
  </si>
  <si>
    <t>21:0116:000219:0001:0001:00</t>
  </si>
  <si>
    <t>29.4</t>
  </si>
  <si>
    <t>052A  :773076:00:------:--</t>
  </si>
  <si>
    <t>21:0239:000261</t>
  </si>
  <si>
    <t>21:0116:000220</t>
  </si>
  <si>
    <t>21:0116:000220:0001:0001:00</t>
  </si>
  <si>
    <t>052A  :773077:00:------:--</t>
  </si>
  <si>
    <t>21:0239:000262</t>
  </si>
  <si>
    <t>21:0116:000221</t>
  </si>
  <si>
    <t>21:0116:000221:0001:0001:00</t>
  </si>
  <si>
    <t>5.75</t>
  </si>
  <si>
    <t>052A  :773078:00:------:--</t>
  </si>
  <si>
    <t>21:0239:000263</t>
  </si>
  <si>
    <t>21:0116:000222</t>
  </si>
  <si>
    <t>21:0116:000222:0001:0001:00</t>
  </si>
  <si>
    <t>052A  :773079:00:------:--</t>
  </si>
  <si>
    <t>21:0239:000264</t>
  </si>
  <si>
    <t>21:0116:000223</t>
  </si>
  <si>
    <t>21:0116:000223:0001:0001:00</t>
  </si>
  <si>
    <t>052A  :773080:00:------:--</t>
  </si>
  <si>
    <t>21:0239:000265</t>
  </si>
  <si>
    <t>21:0116:000224</t>
  </si>
  <si>
    <t>21:0116:000224:0001:0001:00</t>
  </si>
  <si>
    <t>905</t>
  </si>
  <si>
    <t>052A  :773081:80:773090:20</t>
  </si>
  <si>
    <t>21:0239:000266</t>
  </si>
  <si>
    <t>21:0116:000232</t>
  </si>
  <si>
    <t>21:0116:000232:0002:0001:02</t>
  </si>
  <si>
    <t>052A  :773082:00:------:--</t>
  </si>
  <si>
    <t>21:0239:000267</t>
  </si>
  <si>
    <t>21:0116:000225</t>
  </si>
  <si>
    <t>21:0116:000225:0001:0001:00</t>
  </si>
  <si>
    <t>052A  :773083:00:------:--</t>
  </si>
  <si>
    <t>21:0239:000268</t>
  </si>
  <si>
    <t>21:0116:000226</t>
  </si>
  <si>
    <t>21:0116:000226:0001:0001:00</t>
  </si>
  <si>
    <t>052A  :773084:00:------:--</t>
  </si>
  <si>
    <t>21:0239:000269</t>
  </si>
  <si>
    <t>21:0116:000227</t>
  </si>
  <si>
    <t>21:0116:000227:0001:0001:00</t>
  </si>
  <si>
    <t>052A  :773085:00:------:--</t>
  </si>
  <si>
    <t>21:0239:000270</t>
  </si>
  <si>
    <t>21:0116:000228</t>
  </si>
  <si>
    <t>21:0116:000228:0001:0001:00</t>
  </si>
  <si>
    <t>052A  :773086:00:------:--</t>
  </si>
  <si>
    <t>21:0239:000271</t>
  </si>
  <si>
    <t>21:0116:000229</t>
  </si>
  <si>
    <t>21:0116:000229:0001:0001:00</t>
  </si>
  <si>
    <t>052A  :773087:00:------:--</t>
  </si>
  <si>
    <t>21:0239:000272</t>
  </si>
  <si>
    <t>21:0116:000230</t>
  </si>
  <si>
    <t>21:0116:000230:0001:0001:00</t>
  </si>
  <si>
    <t>052A  :773088:70:773089:10</t>
  </si>
  <si>
    <t>21:0239:000273</t>
  </si>
  <si>
    <t>21:0116:000231</t>
  </si>
  <si>
    <t>21:0116:000231:0001:0001:00</t>
  </si>
  <si>
    <t>052A  :773089:10:------:--</t>
  </si>
  <si>
    <t>21:0239:000274</t>
  </si>
  <si>
    <t>21:0116:000232:0001:0001:00</t>
  </si>
  <si>
    <t>052A  :773090:20:773089:10</t>
  </si>
  <si>
    <t>21:0239:000275</t>
  </si>
  <si>
    <t>21:0116:000232:0002:0001:01</t>
  </si>
  <si>
    <t>052A  :773091:00:------:--</t>
  </si>
  <si>
    <t>21:0239:000276</t>
  </si>
  <si>
    <t>21:0116:000233</t>
  </si>
  <si>
    <t>21:0116:000233:0001:0001:00</t>
  </si>
  <si>
    <t>052A  :773092:00:------:--</t>
  </si>
  <si>
    <t>21:0239:000277</t>
  </si>
  <si>
    <t>21:0116:000234</t>
  </si>
  <si>
    <t>21:0116:000234:0001:0001:00</t>
  </si>
  <si>
    <t>052A  :773093:00:------:--</t>
  </si>
  <si>
    <t>21:0239:000278</t>
  </si>
  <si>
    <t>21:0116:000235</t>
  </si>
  <si>
    <t>21:0116:000235:0001:0001:00</t>
  </si>
  <si>
    <t>052A  :773094:00:------:--</t>
  </si>
  <si>
    <t>21:0239:000279</t>
  </si>
  <si>
    <t>21:0116:000236</t>
  </si>
  <si>
    <t>21:0116:000236:0001:0001:00</t>
  </si>
  <si>
    <t>74.4</t>
  </si>
  <si>
    <t>052A  :773095:9C:------:--</t>
  </si>
  <si>
    <t>21:0239:000280</t>
  </si>
  <si>
    <t>11.5</t>
  </si>
  <si>
    <t>052A  :773096:00:------:--</t>
  </si>
  <si>
    <t>21:0239:000281</t>
  </si>
  <si>
    <t>21:0116:000237</t>
  </si>
  <si>
    <t>21:0116:000237:0001:0001:00</t>
  </si>
  <si>
    <t>052A  :773097:00:------:--</t>
  </si>
  <si>
    <t>21:0239:000282</t>
  </si>
  <si>
    <t>21:0116:000238</t>
  </si>
  <si>
    <t>21:0116:000238:0001:0001:00</t>
  </si>
  <si>
    <t>052A  :773098:00:------:--</t>
  </si>
  <si>
    <t>21:0239:000283</t>
  </si>
  <si>
    <t>21:0116:000239</t>
  </si>
  <si>
    <t>21:0116:000239:0001:0001:00</t>
  </si>
  <si>
    <t>052A  :773099:00:------:--</t>
  </si>
  <si>
    <t>21:0239:000284</t>
  </si>
  <si>
    <t>21:0116:000240</t>
  </si>
  <si>
    <t>21:0116:000240:0001:0001:00</t>
  </si>
  <si>
    <t>052A  :773100:00:------:--</t>
  </si>
  <si>
    <t>21:0239:000285</t>
  </si>
  <si>
    <t>21:0116:000241</t>
  </si>
  <si>
    <t>21:0116:000241:0001:0001:00</t>
  </si>
  <si>
    <t>052A  :773101:80:773106:00</t>
  </si>
  <si>
    <t>21:0239:000286</t>
  </si>
  <si>
    <t>21:0116:000245</t>
  </si>
  <si>
    <t>21:0116:000245:0001:0001:02</t>
  </si>
  <si>
    <t>052A  :773102:00:------:--</t>
  </si>
  <si>
    <t>21:0239:000287</t>
  </si>
  <si>
    <t>21:0116:000242</t>
  </si>
  <si>
    <t>21:0116:000242:0001:0001:00</t>
  </si>
  <si>
    <t>052A  :773103:70:773104:10</t>
  </si>
  <si>
    <t>21:0239:000288</t>
  </si>
  <si>
    <t>21:0116:000243</t>
  </si>
  <si>
    <t>21:0116:000243:0001:0001:00</t>
  </si>
  <si>
    <t>052A  :773104:10:------:--</t>
  </si>
  <si>
    <t>21:0239:000289</t>
  </si>
  <si>
    <t>21:0116:000244</t>
  </si>
  <si>
    <t>21:0116:000244:0001:0001:00</t>
  </si>
  <si>
    <t>052A  :773105:20:773104:10</t>
  </si>
  <si>
    <t>21:0239:000290</t>
  </si>
  <si>
    <t>21:0116:000244:0002:0001:00</t>
  </si>
  <si>
    <t>052A  :773106:00:------:--</t>
  </si>
  <si>
    <t>21:0239:000291</t>
  </si>
  <si>
    <t>21:0116:000245:0001:0001:01</t>
  </si>
  <si>
    <t>052A  :773107:9A:------:--</t>
  </si>
  <si>
    <t>21:0239:000292</t>
  </si>
  <si>
    <t>052A  :773108:00:------:--</t>
  </si>
  <si>
    <t>21:0239:000293</t>
  </si>
  <si>
    <t>21:0116:000246</t>
  </si>
  <si>
    <t>21:0116:000246:0001:0001:00</t>
  </si>
  <si>
    <t>052A  :773109:00:------:--</t>
  </si>
  <si>
    <t>21:0239:000294</t>
  </si>
  <si>
    <t>21:0116:000247</t>
  </si>
  <si>
    <t>21:0116:000247:0001:0001:00</t>
  </si>
  <si>
    <t>052A  :773110:00:------:--</t>
  </si>
  <si>
    <t>21:0239:000295</t>
  </si>
  <si>
    <t>21:0116:000248</t>
  </si>
  <si>
    <t>21:0116:000248:0001:0001:00</t>
  </si>
  <si>
    <t>052A  :773111:00:------:--</t>
  </si>
  <si>
    <t>21:0239:000296</t>
  </si>
  <si>
    <t>21:0116:000249</t>
  </si>
  <si>
    <t>21:0116:000249:0001:0001:00</t>
  </si>
  <si>
    <t>052A  :773112:00:------:--</t>
  </si>
  <si>
    <t>21:0239:000297</t>
  </si>
  <si>
    <t>21:0116:000250</t>
  </si>
  <si>
    <t>21:0116:000250:0001:0001:00</t>
  </si>
  <si>
    <t>052A  :773113:00:------:--</t>
  </si>
  <si>
    <t>21:0239:000298</t>
  </si>
  <si>
    <t>21:0116:000251</t>
  </si>
  <si>
    <t>21:0116:000251:0001:0001:00</t>
  </si>
  <si>
    <t>052A  :773114:00:------:--</t>
  </si>
  <si>
    <t>21:0239:000299</t>
  </si>
  <si>
    <t>21:0116:000252</t>
  </si>
  <si>
    <t>21:0116:000252:0001:0001:00</t>
  </si>
  <si>
    <t>052A  :773115:00:------:--</t>
  </si>
  <si>
    <t>21:0239:000300</t>
  </si>
  <si>
    <t>21:0116:000253</t>
  </si>
  <si>
    <t>21:0116:000253:0001:0001:00</t>
  </si>
  <si>
    <t>052A  :773116:00:------:--</t>
  </si>
  <si>
    <t>21:0239:000301</t>
  </si>
  <si>
    <t>21:0116:000254</t>
  </si>
  <si>
    <t>21:0116:000254:0001:0001:00</t>
  </si>
  <si>
    <t>052A  :773117:00:------:--</t>
  </si>
  <si>
    <t>21:0239:000302</t>
  </si>
  <si>
    <t>21:0116:000255</t>
  </si>
  <si>
    <t>21:0116:000255:0001:0001:00</t>
  </si>
  <si>
    <t>052A  :773118:00:------:--</t>
  </si>
  <si>
    <t>21:0239:000303</t>
  </si>
  <si>
    <t>21:0116:000256</t>
  </si>
  <si>
    <t>21:0116:000256:0001:0001:00</t>
  </si>
  <si>
    <t>052A  :773119:00:------:--</t>
  </si>
  <si>
    <t>21:0239:000304</t>
  </si>
  <si>
    <t>21:0116:000257</t>
  </si>
  <si>
    <t>21:0116:000257:0001:0001:00</t>
  </si>
  <si>
    <t>052A  :773120:00:------:--</t>
  </si>
  <si>
    <t>21:0239:000305</t>
  </si>
  <si>
    <t>21:0116:000258</t>
  </si>
  <si>
    <t>21:0116:000258:0001:0001:00</t>
  </si>
  <si>
    <t>052A  :773121:80:773129:10</t>
  </si>
  <si>
    <t>21:0239:000306</t>
  </si>
  <si>
    <t>21:0116:000265</t>
  </si>
  <si>
    <t>21:0116:000265:0001:0001:02</t>
  </si>
  <si>
    <t>052A  :773122:00:------:--</t>
  </si>
  <si>
    <t>21:0239:000307</t>
  </si>
  <si>
    <t>21:0116:000259</t>
  </si>
  <si>
    <t>21:0116:000259:0001:0001:00</t>
  </si>
  <si>
    <t>052A  :773123:00:------:--</t>
  </si>
  <si>
    <t>21:0239:000308</t>
  </si>
  <si>
    <t>21:0116:000260</t>
  </si>
  <si>
    <t>21:0116:000260:0001:0001:00</t>
  </si>
  <si>
    <t>052A  :773124:00:------:--</t>
  </si>
  <si>
    <t>21:0239:000309</t>
  </si>
  <si>
    <t>21:0116:000261</t>
  </si>
  <si>
    <t>21:0116:000261:0001:0001:00</t>
  </si>
  <si>
    <t>052A  :773125:00:------:--</t>
  </si>
  <si>
    <t>21:0239:000310</t>
  </si>
  <si>
    <t>21:0116:000262</t>
  </si>
  <si>
    <t>21:0116:000262:0001:0001:00</t>
  </si>
  <si>
    <t>052A  :773126:9A:------:--</t>
  </si>
  <si>
    <t>21:0239:000311</t>
  </si>
  <si>
    <t>052A  :773127:00:------:--</t>
  </si>
  <si>
    <t>21:0239:000312</t>
  </si>
  <si>
    <t>21:0116:000263</t>
  </si>
  <si>
    <t>21:0116:000263:0001:0001:00</t>
  </si>
  <si>
    <t>052A  :773128:70:773129:10</t>
  </si>
  <si>
    <t>21:0239:000313</t>
  </si>
  <si>
    <t>21:0116:000264</t>
  </si>
  <si>
    <t>21:0116:000264:0001:0001:00</t>
  </si>
  <si>
    <t>052A  :773129:10:------:--</t>
  </si>
  <si>
    <t>21:0239:000314</t>
  </si>
  <si>
    <t>21:0116:000265:0001:0001:01</t>
  </si>
  <si>
    <t>052A  :773130:20:773129:10</t>
  </si>
  <si>
    <t>21:0239:000315</t>
  </si>
  <si>
    <t>21:0116:000265:0002:0001:00</t>
  </si>
  <si>
    <t>052A  :773131:00:------:--</t>
  </si>
  <si>
    <t>21:0239:000316</t>
  </si>
  <si>
    <t>21:0116:000266</t>
  </si>
  <si>
    <t>21:0116:000266:0001:0001:00</t>
  </si>
  <si>
    <t>052A  :773132:00:------:--</t>
  </si>
  <si>
    <t>21:0239:000317</t>
  </si>
  <si>
    <t>21:0116:000267</t>
  </si>
  <si>
    <t>21:0116:000267:0001:0001:00</t>
  </si>
  <si>
    <t>052A  :773133:00:------:--</t>
  </si>
  <si>
    <t>21:0239:000318</t>
  </si>
  <si>
    <t>21:0116:000268</t>
  </si>
  <si>
    <t>21:0116:000268:0001:0001:00</t>
  </si>
  <si>
    <t>052A  :773134:00:------:--</t>
  </si>
  <si>
    <t>21:0239:000319</t>
  </si>
  <si>
    <t>21:0116:000269</t>
  </si>
  <si>
    <t>21:0116:000269:0001:0001:00</t>
  </si>
  <si>
    <t>052A  :773135:00:------:--</t>
  </si>
  <si>
    <t>21:0239:000320</t>
  </si>
  <si>
    <t>21:0116:000270</t>
  </si>
  <si>
    <t>21:0116:000270:0001:0001:00</t>
  </si>
  <si>
    <t>052A  :773136:00:------:--</t>
  </si>
  <si>
    <t>21:0239:000321</t>
  </si>
  <si>
    <t>21:0116:000271</t>
  </si>
  <si>
    <t>21:0116:000271:0001:0001:00</t>
  </si>
  <si>
    <t>052A  :773137:00:------:--</t>
  </si>
  <si>
    <t>21:0239:000322</t>
  </si>
  <si>
    <t>21:0116:000272</t>
  </si>
  <si>
    <t>21:0116:000272:0001:0001:00</t>
  </si>
  <si>
    <t>052A  :773138:00:------:--</t>
  </si>
  <si>
    <t>21:0239:000323</t>
  </si>
  <si>
    <t>21:0116:000273</t>
  </si>
  <si>
    <t>21:0116:000273:0001:0001:00</t>
  </si>
  <si>
    <t>052A  :773139:00:------:--</t>
  </si>
  <si>
    <t>21:0239:000324</t>
  </si>
  <si>
    <t>21:0116:000274</t>
  </si>
  <si>
    <t>21:0116:000274:0001:0001:00</t>
  </si>
  <si>
    <t>052A  :773140:00:------:--</t>
  </si>
  <si>
    <t>21:0239:000325</t>
  </si>
  <si>
    <t>21:0116:000275</t>
  </si>
  <si>
    <t>21:0116:000275:0001:0001:00</t>
  </si>
  <si>
    <t>052A  :773141:80:773145:20</t>
  </si>
  <si>
    <t>21:0239:000326</t>
  </si>
  <si>
    <t>21:0116:000278</t>
  </si>
  <si>
    <t>21:0116:000278:0002:0001:02</t>
  </si>
  <si>
    <t>052A  :773142:00:------:--</t>
  </si>
  <si>
    <t>21:0239:000327</t>
  </si>
  <si>
    <t>21:0116:000276</t>
  </si>
  <si>
    <t>21:0116:000276:0001:0001:00</t>
  </si>
  <si>
    <t>052A  :773143:70:773144:10</t>
  </si>
  <si>
    <t>21:0239:000328</t>
  </si>
  <si>
    <t>21:0116:000277</t>
  </si>
  <si>
    <t>21:0116:000277:0001:0001:00</t>
  </si>
  <si>
    <t>052A  :773144:10:------:--</t>
  </si>
  <si>
    <t>21:0239:000329</t>
  </si>
  <si>
    <t>21:0116:000278:0001:0001:00</t>
  </si>
  <si>
    <t>052A  :773145:20:773144:10</t>
  </si>
  <si>
    <t>21:0239:000330</t>
  </si>
  <si>
    <t>21:0116:000278:0002:0001:01</t>
  </si>
  <si>
    <t>052A  :773146:9C:------:--</t>
  </si>
  <si>
    <t>21:0239:000331</t>
  </si>
  <si>
    <t>18.8</t>
  </si>
  <si>
    <t>052A  :773147:00:------:--</t>
  </si>
  <si>
    <t>21:0239:000332</t>
  </si>
  <si>
    <t>21:0116:000279</t>
  </si>
  <si>
    <t>21:0116:000279:0001:0001:00</t>
  </si>
  <si>
    <t>052A  :773148:00:------:--</t>
  </si>
  <si>
    <t>21:0239:000333</t>
  </si>
  <si>
    <t>21:0116:000280</t>
  </si>
  <si>
    <t>21:0116:000280:0001:0001:00</t>
  </si>
  <si>
    <t>052A  :773149:00:------:--</t>
  </si>
  <si>
    <t>21:0239:000334</t>
  </si>
  <si>
    <t>21:0116:000281</t>
  </si>
  <si>
    <t>21:0116:000281:0001:0001:00</t>
  </si>
  <si>
    <t>052A  :773150:00:------:--</t>
  </si>
  <si>
    <t>21:0239:000335</t>
  </si>
  <si>
    <t>21:0116:000282</t>
  </si>
  <si>
    <t>21:0116:000282:0001:0001:00</t>
  </si>
  <si>
    <t>052A  :773151:00:------:--</t>
  </si>
  <si>
    <t>21:0239:000336</t>
  </si>
  <si>
    <t>21:0116:000283</t>
  </si>
  <si>
    <t>21:0116:000283:0001:0001:00</t>
  </si>
  <si>
    <t>2300</t>
  </si>
  <si>
    <t>052A  :773152:00:------:--</t>
  </si>
  <si>
    <t>21:0239:000337</t>
  </si>
  <si>
    <t>21:0116:000284</t>
  </si>
  <si>
    <t>21:0116:000284:0001:0001:00</t>
  </si>
  <si>
    <t>052A  :773153:00:------:--</t>
  </si>
  <si>
    <t>21:0239:000338</t>
  </si>
  <si>
    <t>21:0116:000285</t>
  </si>
  <si>
    <t>21:0116:000285:0001:0001:00</t>
  </si>
  <si>
    <t>052A  :773154:00:------:--</t>
  </si>
  <si>
    <t>21:0239:000339</t>
  </si>
  <si>
    <t>21:0116:000286</t>
  </si>
  <si>
    <t>21:0116:000286:0001:0001:00</t>
  </si>
  <si>
    <t>052A  :773155:00:------:--</t>
  </si>
  <si>
    <t>21:0239:000340</t>
  </si>
  <si>
    <t>21:0116:000287</t>
  </si>
  <si>
    <t>21:0116:000287:0001:0001:00</t>
  </si>
  <si>
    <t>052A  :773156:00:------:--</t>
  </si>
  <si>
    <t>21:0239:000341</t>
  </si>
  <si>
    <t>21:0116:000288</t>
  </si>
  <si>
    <t>21:0116:000288:0001:0001:00</t>
  </si>
  <si>
    <t>052A  :773157:00:------:--</t>
  </si>
  <si>
    <t>21:0239:000342</t>
  </si>
  <si>
    <t>21:0116:000289</t>
  </si>
  <si>
    <t>21:0116:000289:0001:0001:00</t>
  </si>
  <si>
    <t>052A  :773158:00:------:--</t>
  </si>
  <si>
    <t>21:0239:000343</t>
  </si>
  <si>
    <t>21:0116:000290</t>
  </si>
  <si>
    <t>21:0116:000290:0001:0001:00</t>
  </si>
  <si>
    <t>052A  :773159:00:------:--</t>
  </si>
  <si>
    <t>21:0239:000344</t>
  </si>
  <si>
    <t>21:0116:000291</t>
  </si>
  <si>
    <t>21:0116:000291:0001:0001:00</t>
  </si>
  <si>
    <t>052A  :773160:00:------:--</t>
  </si>
  <si>
    <t>21:0239:000345</t>
  </si>
  <si>
    <t>21:0116:000292</t>
  </si>
  <si>
    <t>21:0116:000292:0001:0001:00</t>
  </si>
  <si>
    <t>052A  :773161:80:773167:10</t>
  </si>
  <si>
    <t>21:0239:000346</t>
  </si>
  <si>
    <t>21:0116:000297</t>
  </si>
  <si>
    <t>21:0116:000297:0001:0001:02</t>
  </si>
  <si>
    <t>052A  :773162:00:------:--</t>
  </si>
  <si>
    <t>21:0239:000347</t>
  </si>
  <si>
    <t>21:0116:000293</t>
  </si>
  <si>
    <t>21:0116:000293:0001:0001:00</t>
  </si>
  <si>
    <t>052A  :773163:00:------:--</t>
  </si>
  <si>
    <t>21:0239:000348</t>
  </si>
  <si>
    <t>21:0116:000294</t>
  </si>
  <si>
    <t>21:0116:000294:0001:0001:00</t>
  </si>
  <si>
    <t>052A  :773164:00:------:--</t>
  </si>
  <si>
    <t>21:0239:000349</t>
  </si>
  <si>
    <t>21:0116:000295</t>
  </si>
  <si>
    <t>21:0116:000295:0001:0001:00</t>
  </si>
  <si>
    <t>052A  :773165:95:------:--</t>
  </si>
  <si>
    <t>21:0239:000350</t>
  </si>
  <si>
    <t>14.5</t>
  </si>
  <si>
    <t>052A  :773166:70:773167:10</t>
  </si>
  <si>
    <t>21:0239:000351</t>
  </si>
  <si>
    <t>21:0116:000296</t>
  </si>
  <si>
    <t>21:0116:000296:0001:0001:00</t>
  </si>
  <si>
    <t>052A  :773167:10:------:--</t>
  </si>
  <si>
    <t>21:0239:000352</t>
  </si>
  <si>
    <t>21:0116:000297:0001:0001:01</t>
  </si>
  <si>
    <t>052A  :773168:20:773167:10</t>
  </si>
  <si>
    <t>21:0239:000353</t>
  </si>
  <si>
    <t>21:0116:000297:0002:0001:00</t>
  </si>
  <si>
    <t>052A  :773169:00:------:--</t>
  </si>
  <si>
    <t>21:0239:000354</t>
  </si>
  <si>
    <t>21:0116:000298</t>
  </si>
  <si>
    <t>21:0116:000298:0001:0001:00</t>
  </si>
  <si>
    <t>052A  :773170:00:------:--</t>
  </si>
  <si>
    <t>21:0239:000355</t>
  </si>
  <si>
    <t>21:0116:000299</t>
  </si>
  <si>
    <t>21:0116:000299:0001:0001:00</t>
  </si>
  <si>
    <t>052A  :773171:00:------:--</t>
  </si>
  <si>
    <t>21:0239:000356</t>
  </si>
  <si>
    <t>21:0116:000300</t>
  </si>
  <si>
    <t>21:0116:000300:0001:0001:00</t>
  </si>
  <si>
    <t>052A  :773172:00:------:--</t>
  </si>
  <si>
    <t>21:0239:000357</t>
  </si>
  <si>
    <t>21:0116:000301</t>
  </si>
  <si>
    <t>21:0116:000301:0001:0001:00</t>
  </si>
  <si>
    <t>052A  :773173:00:------:--</t>
  </si>
  <si>
    <t>21:0239:000358</t>
  </si>
  <si>
    <t>21:0116:000302</t>
  </si>
  <si>
    <t>21:0116:000302:0001:0001:00</t>
  </si>
  <si>
    <t>052A  :773174:00:------:--</t>
  </si>
  <si>
    <t>21:0239:000359</t>
  </si>
  <si>
    <t>21:0116:000303</t>
  </si>
  <si>
    <t>21:0116:000303:0001:0001:00</t>
  </si>
  <si>
    <t>052A  :773175:00:------:--</t>
  </si>
  <si>
    <t>21:0239:000360</t>
  </si>
  <si>
    <t>21:0116:000304</t>
  </si>
  <si>
    <t>21:0116:000304:0001:0001:00</t>
  </si>
  <si>
    <t>3.45</t>
  </si>
  <si>
    <t>052A  :773176:00:------:--</t>
  </si>
  <si>
    <t>21:0239:000361</t>
  </si>
  <si>
    <t>21:0116:000305</t>
  </si>
  <si>
    <t>21:0116:000305:0001:0001:00</t>
  </si>
  <si>
    <t>052A  :773177:00:------:--</t>
  </si>
  <si>
    <t>21:0239:000362</t>
  </si>
  <si>
    <t>21:0116:000306</t>
  </si>
  <si>
    <t>21:0116:000306:0001:0001:00</t>
  </si>
  <si>
    <t>052A  :773178:00:------:--</t>
  </si>
  <si>
    <t>21:0239:000363</t>
  </si>
  <si>
    <t>21:0116:000307</t>
  </si>
  <si>
    <t>21:0116:000307:0001:0001:00</t>
  </si>
  <si>
    <t>052A  :773179:00:------:--</t>
  </si>
  <si>
    <t>21:0239:000364</t>
  </si>
  <si>
    <t>21:0116:000308</t>
  </si>
  <si>
    <t>21:0116:000308:0001:0001:00</t>
  </si>
  <si>
    <t>052A  :773180:00:------:--</t>
  </si>
  <si>
    <t>21:0239:000365</t>
  </si>
  <si>
    <t>21:0116:000309</t>
  </si>
  <si>
    <t>21:0116:000309:0001:0001:00</t>
  </si>
  <si>
    <t>052A  :773181:80:773195:00</t>
  </si>
  <si>
    <t>21:0239:000366</t>
  </si>
  <si>
    <t>21:0116:000321</t>
  </si>
  <si>
    <t>21:0116:000321:0001:0001:02</t>
  </si>
  <si>
    <t>052A  :773182:00:------:--</t>
  </si>
  <si>
    <t>21:0239:000367</t>
  </si>
  <si>
    <t>21:0116:000310</t>
  </si>
  <si>
    <t>21:0116:000310:0001:0001:00</t>
  </si>
  <si>
    <t>052A  :773183:00:------:--</t>
  </si>
  <si>
    <t>21:0239:000368</t>
  </si>
  <si>
    <t>21:0116:000311</t>
  </si>
  <si>
    <t>21:0116:000311:0001:0001:00</t>
  </si>
  <si>
    <t>510</t>
  </si>
  <si>
    <t>052A  :773184:00:------:--</t>
  </si>
  <si>
    <t>21:0239:000369</t>
  </si>
  <si>
    <t>21:0116:000312</t>
  </si>
  <si>
    <t>21:0116:000312:0001:0001:00</t>
  </si>
  <si>
    <t>6.2</t>
  </si>
  <si>
    <t>052A  :773185:00:------:--</t>
  </si>
  <si>
    <t>21:0239:000370</t>
  </si>
  <si>
    <t>21:0116:000313</t>
  </si>
  <si>
    <t>21:0116:000313:0001:0001:00</t>
  </si>
  <si>
    <t>052A  :773186:00:------:--</t>
  </si>
  <si>
    <t>21:0239:000371</t>
  </si>
  <si>
    <t>21:0116:000314</t>
  </si>
  <si>
    <t>21:0116:000314:0001:0001:00</t>
  </si>
  <si>
    <t>052A  :773187:00:------:--</t>
  </si>
  <si>
    <t>21:0239:000372</t>
  </si>
  <si>
    <t>21:0116:000315</t>
  </si>
  <si>
    <t>21:0116:000315:0001:0001:00</t>
  </si>
  <si>
    <t>052A  :773188:70:773189:10</t>
  </si>
  <si>
    <t>21:0239:000373</t>
  </si>
  <si>
    <t>21:0116:000316</t>
  </si>
  <si>
    <t>21:0116:000316:0001:0001:00</t>
  </si>
  <si>
    <t>052A  :773189:10:------:--</t>
  </si>
  <si>
    <t>21:0239:000374</t>
  </si>
  <si>
    <t>21:0116:000317</t>
  </si>
  <si>
    <t>21:0116:000317:0001:0001:00</t>
  </si>
  <si>
    <t>052A  :773190:20:773189:10</t>
  </si>
  <si>
    <t>21:0239:000375</t>
  </si>
  <si>
    <t>21:0116:000317:0002:0001:00</t>
  </si>
  <si>
    <t>052A  :773191:00:------:--</t>
  </si>
  <si>
    <t>21:0239:000376</t>
  </si>
  <si>
    <t>21:0116:000318</t>
  </si>
  <si>
    <t>21:0116:000318:0001:0001:00</t>
  </si>
  <si>
    <t>79.4</t>
  </si>
  <si>
    <t>052A  :773192:9A:------:--</t>
  </si>
  <si>
    <t>21:0239:000377</t>
  </si>
  <si>
    <t>052A  :773193:00:------:--</t>
  </si>
  <si>
    <t>21:0239:000378</t>
  </si>
  <si>
    <t>21:0116:000319</t>
  </si>
  <si>
    <t>21:0116:000319:0001:0001:00</t>
  </si>
  <si>
    <t>052A  :773194:00:------:--</t>
  </si>
  <si>
    <t>21:0239:000379</t>
  </si>
  <si>
    <t>21:0116:000320</t>
  </si>
  <si>
    <t>21:0116:000320:0001:0001:00</t>
  </si>
  <si>
    <t>052A  :773195:00:------:--</t>
  </si>
  <si>
    <t>21:0239:000380</t>
  </si>
  <si>
    <t>21:0116:000321:0001:0001:01</t>
  </si>
  <si>
    <t>052A  :773196:00:------:--</t>
  </si>
  <si>
    <t>21:0239:000381</t>
  </si>
  <si>
    <t>21:0116:000322</t>
  </si>
  <si>
    <t>21:0116:000322:0001:0001:00</t>
  </si>
  <si>
    <t>052A  :773197:00:------:--</t>
  </si>
  <si>
    <t>21:0239:000382</t>
  </si>
  <si>
    <t>21:0116:000323</t>
  </si>
  <si>
    <t>21:0116:000323:0001:0001:00</t>
  </si>
  <si>
    <t>052A  :773198:00:------:--</t>
  </si>
  <si>
    <t>21:0239:000383</t>
  </si>
  <si>
    <t>21:0116:000324</t>
  </si>
  <si>
    <t>21:0116:000324:0001:0001:00</t>
  </si>
  <si>
    <t>76.6</t>
  </si>
  <si>
    <t>052A  :773199:00:------:--</t>
  </si>
  <si>
    <t>21:0239:000384</t>
  </si>
  <si>
    <t>21:0116:000325</t>
  </si>
  <si>
    <t>21:0116:000325:0001:0001:00</t>
  </si>
  <si>
    <t>052A  :773200:00:------:--</t>
  </si>
  <si>
    <t>21:0239:000385</t>
  </si>
  <si>
    <t>21:0116:000326</t>
  </si>
  <si>
    <t>21:0116:000326:0001:0001:00</t>
  </si>
  <si>
    <t>052A  :773201:80:773204:10</t>
  </si>
  <si>
    <t>21:0239:000386</t>
  </si>
  <si>
    <t>21:0116:000329</t>
  </si>
  <si>
    <t>21:0116:000329:0001:0001:02</t>
  </si>
  <si>
    <t>052A  :773202:00:------:--</t>
  </si>
  <si>
    <t>21:0239:000387</t>
  </si>
  <si>
    <t>21:0116:000327</t>
  </si>
  <si>
    <t>21:0116:000327:0001:0001:00</t>
  </si>
  <si>
    <t>052A  :773203:70:773204:10</t>
  </si>
  <si>
    <t>21:0239:000388</t>
  </si>
  <si>
    <t>21:0116:000328</t>
  </si>
  <si>
    <t>21:0116:000328:0001:0001:00</t>
  </si>
  <si>
    <t>052A  :773204:10:------:--</t>
  </si>
  <si>
    <t>21:0239:000389</t>
  </si>
  <si>
    <t>21:0116:000329:0001:0001:01</t>
  </si>
  <si>
    <t>052A  :773205:20:773204:10</t>
  </si>
  <si>
    <t>21:0239:000390</t>
  </si>
  <si>
    <t>21:0116:000329:0002:0001:00</t>
  </si>
  <si>
    <t>052A  :773206:00:------:--</t>
  </si>
  <si>
    <t>21:0239:000391</t>
  </si>
  <si>
    <t>21:0116:000330</t>
  </si>
  <si>
    <t>21:0116:000330:0001:0001:00</t>
  </si>
  <si>
    <t>052A  :773207:00:------:--</t>
  </si>
  <si>
    <t>21:0239:000392</t>
  </si>
  <si>
    <t>21:0116:000331</t>
  </si>
  <si>
    <t>21:0116:000331:0001:0001:00</t>
  </si>
  <si>
    <t>052A  :773208:95:------:--</t>
  </si>
  <si>
    <t>21:0239:000393</t>
  </si>
  <si>
    <t>052A  :773209:00:------:--</t>
  </si>
  <si>
    <t>21:0239:000394</t>
  </si>
  <si>
    <t>21:0116:000332</t>
  </si>
  <si>
    <t>21:0116:000332:0001:0001:00</t>
  </si>
  <si>
    <t>052A  :773210:00:------:--</t>
  </si>
  <si>
    <t>21:0239:000395</t>
  </si>
  <si>
    <t>21:0116:000333</t>
  </si>
  <si>
    <t>21:0116:000333:0001:0001:00</t>
  </si>
  <si>
    <t>052A  :773211:00:------:--</t>
  </si>
  <si>
    <t>21:0239:000396</t>
  </si>
  <si>
    <t>21:0116:000334</t>
  </si>
  <si>
    <t>21:0116:000334:0001:0001:00</t>
  </si>
  <si>
    <t>052A  :773212:00:------:--</t>
  </si>
  <si>
    <t>21:0239:000397</t>
  </si>
  <si>
    <t>21:0116:000335</t>
  </si>
  <si>
    <t>21:0116:000335:0001:0001:00</t>
  </si>
  <si>
    <t>052A  :773213:00:------:--</t>
  </si>
  <si>
    <t>21:0239:000398</t>
  </si>
  <si>
    <t>21:0116:000336</t>
  </si>
  <si>
    <t>21:0116:000336:0001:0001:00</t>
  </si>
  <si>
    <t>052A  :773214:00:------:--</t>
  </si>
  <si>
    <t>21:0239:000399</t>
  </si>
  <si>
    <t>21:0116:000337</t>
  </si>
  <si>
    <t>21:0116:000337:0001:0001:00</t>
  </si>
  <si>
    <t>052A  :773215:00:------:--</t>
  </si>
  <si>
    <t>21:0239:000400</t>
  </si>
  <si>
    <t>21:0116:000338</t>
  </si>
  <si>
    <t>21:0116:000338:0001:0001:00</t>
  </si>
  <si>
    <t>052A  :773216:00:------:--</t>
  </si>
  <si>
    <t>21:0239:000401</t>
  </si>
  <si>
    <t>21:0116:000339</t>
  </si>
  <si>
    <t>21:0116:000339:0001:0001:00</t>
  </si>
  <si>
    <t>052A  :773217:00:------:--</t>
  </si>
  <si>
    <t>21:0239:000402</t>
  </si>
  <si>
    <t>21:0116:000340</t>
  </si>
  <si>
    <t>21:0116:000340:0001:0001:00</t>
  </si>
  <si>
    <t>052A  :773218:00:------:--</t>
  </si>
  <si>
    <t>21:0239:000403</t>
  </si>
  <si>
    <t>21:0116:000341</t>
  </si>
  <si>
    <t>21:0116:000341:0001:0001:00</t>
  </si>
  <si>
    <t>052A  :773219:00:------:--</t>
  </si>
  <si>
    <t>21:0239:000404</t>
  </si>
  <si>
    <t>21:0116:000342</t>
  </si>
  <si>
    <t>21:0116:000342:0001:0001:00</t>
  </si>
  <si>
    <t>052A  :773220:00:------:--</t>
  </si>
  <si>
    <t>21:0239:000405</t>
  </si>
  <si>
    <t>21:0116:000343</t>
  </si>
  <si>
    <t>21:0116:000343:0001:0001:00</t>
  </si>
  <si>
    <t>052A  :773221:80:773233:00</t>
  </si>
  <si>
    <t>21:0239:000406</t>
  </si>
  <si>
    <t>21:0116:000354</t>
  </si>
  <si>
    <t>21:0116:000354:0001:0001:02</t>
  </si>
  <si>
    <t>052A  :773222:00:------:--</t>
  </si>
  <si>
    <t>21:0239:000407</t>
  </si>
  <si>
    <t>21:0116:000344</t>
  </si>
  <si>
    <t>21:0116:000344:0001:0001:00</t>
  </si>
  <si>
    <t>052A  :773223:00:------:--</t>
  </si>
  <si>
    <t>21:0239:000408</t>
  </si>
  <si>
    <t>21:0116:000345</t>
  </si>
  <si>
    <t>21:0116:000345:0001:0001:00</t>
  </si>
  <si>
    <t>052A  :773224:00:------:--</t>
  </si>
  <si>
    <t>21:0239:000409</t>
  </si>
  <si>
    <t>21:0116:000346</t>
  </si>
  <si>
    <t>21:0116:000346:0001:0001:00</t>
  </si>
  <si>
    <t>052A  :773225:00:------:--</t>
  </si>
  <si>
    <t>21:0239:000410</t>
  </si>
  <si>
    <t>21:0116:000347</t>
  </si>
  <si>
    <t>21:0116:000347:0001:0001:00</t>
  </si>
  <si>
    <t>052A  :773226:70:773227:10</t>
  </si>
  <si>
    <t>21:0239:000411</t>
  </si>
  <si>
    <t>21:0116:000348</t>
  </si>
  <si>
    <t>21:0116:000348:0001:0001:00</t>
  </si>
  <si>
    <t>28.8</t>
  </si>
  <si>
    <t>052A  :773227:10:------:--</t>
  </si>
  <si>
    <t>21:0239:000412</t>
  </si>
  <si>
    <t>21:0116:000349</t>
  </si>
  <si>
    <t>21:0116:000349:0001:0001:00</t>
  </si>
  <si>
    <t>052A  :773228:20:773227:10</t>
  </si>
  <si>
    <t>21:0239:000413</t>
  </si>
  <si>
    <t>21:0116:000349:0002:0001:00</t>
  </si>
  <si>
    <t>052A  :773229:00:------:--</t>
  </si>
  <si>
    <t>21:0239:000414</t>
  </si>
  <si>
    <t>21:0116:000350</t>
  </si>
  <si>
    <t>21:0116:000350:0001:0001:00</t>
  </si>
  <si>
    <t>052A  :773230:00:------:--</t>
  </si>
  <si>
    <t>21:0239:000415</t>
  </si>
  <si>
    <t>21:0116:000351</t>
  </si>
  <si>
    <t>21:0116:000351:0001:0001:00</t>
  </si>
  <si>
    <t>052A  :773231:00:------:--</t>
  </si>
  <si>
    <t>21:0239:000416</t>
  </si>
  <si>
    <t>21:0116:000352</t>
  </si>
  <si>
    <t>21:0116:000352:0001:0001:00</t>
  </si>
  <si>
    <t>052A  :773232:00:------:--</t>
  </si>
  <si>
    <t>21:0239:000417</t>
  </si>
  <si>
    <t>21:0116:000353</t>
  </si>
  <si>
    <t>21:0116:000353:0001:0001:00</t>
  </si>
  <si>
    <t>052A  :773233:00:------:--</t>
  </si>
  <si>
    <t>21:0239:000418</t>
  </si>
  <si>
    <t>21:0116:000354:0001:0001:01</t>
  </si>
  <si>
    <t>052A  :773234:00:------:--</t>
  </si>
  <si>
    <t>21:0239:000419</t>
  </si>
  <si>
    <t>21:0116:000355</t>
  </si>
  <si>
    <t>21:0116:000355:0001:0001:00</t>
  </si>
  <si>
    <t>052A  :773235:00:------:--</t>
  </si>
  <si>
    <t>21:0239:000420</t>
  </si>
  <si>
    <t>21:0116:000356</t>
  </si>
  <si>
    <t>21:0116:000356:0001:0001:00</t>
  </si>
  <si>
    <t>052A  :773236:00:------:--</t>
  </si>
  <si>
    <t>21:0239:000421</t>
  </si>
  <si>
    <t>21:0116:000357</t>
  </si>
  <si>
    <t>21:0116:000357:0001:0001:00</t>
  </si>
  <si>
    <t>052A  :773237:9B:------:--</t>
  </si>
  <si>
    <t>21:0239:000422</t>
  </si>
  <si>
    <t>052A  :773238:00:------:--</t>
  </si>
  <si>
    <t>21:0239:000423</t>
  </si>
  <si>
    <t>21:0116:000358</t>
  </si>
  <si>
    <t>21:0116:000358:0001:0001:00</t>
  </si>
  <si>
    <t>052A  :773239:00:------:--</t>
  </si>
  <si>
    <t>21:0239:000424</t>
  </si>
  <si>
    <t>21:0116:000359</t>
  </si>
  <si>
    <t>21:0116:000359:0001:0001:00</t>
  </si>
  <si>
    <t>052A  :773240:00:------:--</t>
  </si>
  <si>
    <t>21:0239:000425</t>
  </si>
  <si>
    <t>21:0116:000360</t>
  </si>
  <si>
    <t>21:0116:000360:0001:0001:00</t>
  </si>
  <si>
    <t>052A  :773241:80:773250:10</t>
  </si>
  <si>
    <t>21:0239:000426</t>
  </si>
  <si>
    <t>21:0116:000368</t>
  </si>
  <si>
    <t>21:0116:000368:0001:0001:02</t>
  </si>
  <si>
    <t>052A  :773242:00:------:--</t>
  </si>
  <si>
    <t>21:0239:000427</t>
  </si>
  <si>
    <t>21:0116:000361</t>
  </si>
  <si>
    <t>21:0116:000361:0001:0001:00</t>
  </si>
  <si>
    <t>052A  :773243:9C:------:--</t>
  </si>
  <si>
    <t>21:0239:000428</t>
  </si>
  <si>
    <t>052A  :773244:00:------:--</t>
  </si>
  <si>
    <t>21:0239:000429</t>
  </si>
  <si>
    <t>21:0116:000362</t>
  </si>
  <si>
    <t>21:0116:000362:0001:0001:00</t>
  </si>
  <si>
    <t>052A  :773245:00:------:--</t>
  </si>
  <si>
    <t>21:0239:000430</t>
  </si>
  <si>
    <t>21:0116:000363</t>
  </si>
  <si>
    <t>21:0116:000363:0001:0001:00</t>
  </si>
  <si>
    <t>052A  :773246:00:------:--</t>
  </si>
  <si>
    <t>21:0239:000431</t>
  </si>
  <si>
    <t>21:0116:000364</t>
  </si>
  <si>
    <t>21:0116:000364:0001:0001:00</t>
  </si>
  <si>
    <t>052A  :773247:00:------:--</t>
  </si>
  <si>
    <t>21:0239:000432</t>
  </si>
  <si>
    <t>21:0116:000365</t>
  </si>
  <si>
    <t>21:0116:000365:0001:0001:00</t>
  </si>
  <si>
    <t>052A  :773248:00:------:--</t>
  </si>
  <si>
    <t>21:0239:000433</t>
  </si>
  <si>
    <t>21:0116:000366</t>
  </si>
  <si>
    <t>21:0116:000366:0001:0001:00</t>
  </si>
  <si>
    <t>052A  :773249:70:773250:10</t>
  </si>
  <si>
    <t>21:0239:000434</t>
  </si>
  <si>
    <t>21:0116:000367</t>
  </si>
  <si>
    <t>21:0116:000367:0001:0001:00</t>
  </si>
  <si>
    <t>80.2</t>
  </si>
  <si>
    <t>052A  :773250:10:------:--</t>
  </si>
  <si>
    <t>21:0239:000435</t>
  </si>
  <si>
    <t>21:0116:000368:0001:0001:01</t>
  </si>
  <si>
    <t>052A  :773251:20:773250:10</t>
  </si>
  <si>
    <t>21:0239:000436</t>
  </si>
  <si>
    <t>21:0116:000368:0002:0001:00</t>
  </si>
  <si>
    <t>052A  :773252:00:------:--</t>
  </si>
  <si>
    <t>21:0239:000437</t>
  </si>
  <si>
    <t>21:0116:000369</t>
  </si>
  <si>
    <t>21:0116:000369:0001:0001:00</t>
  </si>
  <si>
    <t>052A  :773253:00:------:--</t>
  </si>
  <si>
    <t>21:0239:000438</t>
  </si>
  <si>
    <t>21:0116:000370</t>
  </si>
  <si>
    <t>21:0116:000370:0001:0001:00</t>
  </si>
  <si>
    <t>052A  :773254:00:------:--</t>
  </si>
  <si>
    <t>21:0239:000439</t>
  </si>
  <si>
    <t>21:0116:000371</t>
  </si>
  <si>
    <t>21:0116:000371:0001:0001:00</t>
  </si>
  <si>
    <t>052A  :773255:00:------:--</t>
  </si>
  <si>
    <t>21:0239:000440</t>
  </si>
  <si>
    <t>21:0116:000372</t>
  </si>
  <si>
    <t>21:0116:000372:0001:0001:00</t>
  </si>
  <si>
    <t>052A  :773256:00:------:--</t>
  </si>
  <si>
    <t>21:0239:000441</t>
  </si>
  <si>
    <t>21:0116:000373</t>
  </si>
  <si>
    <t>21:0116:000373:0001:0001:00</t>
  </si>
  <si>
    <t>052A  :773257:00:------:--</t>
  </si>
  <si>
    <t>21:0239:000442</t>
  </si>
  <si>
    <t>21:0116:000374</t>
  </si>
  <si>
    <t>21:0116:000374:0001:0001:00</t>
  </si>
  <si>
    <t>052A  :773258:00:------:--</t>
  </si>
  <si>
    <t>21:0239:000443</t>
  </si>
  <si>
    <t>21:0116:000375</t>
  </si>
  <si>
    <t>21:0116:000375:0001:0001:00</t>
  </si>
  <si>
    <t>052A  :773259:00:------:--</t>
  </si>
  <si>
    <t>21:0239:000444</t>
  </si>
  <si>
    <t>21:0116:000376</t>
  </si>
  <si>
    <t>21:0116:000376:0001:0001:00</t>
  </si>
  <si>
    <t>052A  :773260:00:------:--</t>
  </si>
  <si>
    <t>21:0239:000445</t>
  </si>
  <si>
    <t>21:0116:000377</t>
  </si>
  <si>
    <t>21:0116:000377:0001:0001:00</t>
  </si>
  <si>
    <t>052A  :773261:80:773265:00</t>
  </si>
  <si>
    <t>21:0239:000446</t>
  </si>
  <si>
    <t>21:0116:000380</t>
  </si>
  <si>
    <t>21:0116:000380:0001:0001:02</t>
  </si>
  <si>
    <t>052A  :773262:9C:------:--</t>
  </si>
  <si>
    <t>21:0239:000447</t>
  </si>
  <si>
    <t>052A  :773263:00:------:--</t>
  </si>
  <si>
    <t>21:0239:000448</t>
  </si>
  <si>
    <t>21:0116:000378</t>
  </si>
  <si>
    <t>21:0116:000378:0001:0001:00</t>
  </si>
  <si>
    <t>052A  :773264:00:------:--</t>
  </si>
  <si>
    <t>21:0239:000449</t>
  </si>
  <si>
    <t>21:0116:000379</t>
  </si>
  <si>
    <t>21:0116:000379:0001:0001:00</t>
  </si>
  <si>
    <t>052A  :773265:00:------:--</t>
  </si>
  <si>
    <t>21:0239:000450</t>
  </si>
  <si>
    <t>21:0116:000380:0001:0001:01</t>
  </si>
  <si>
    <t>052A  :773266:00:------:--</t>
  </si>
  <si>
    <t>21:0239:000451</t>
  </si>
  <si>
    <t>21:0116:000381</t>
  </si>
  <si>
    <t>21:0116:000381:0001:0001:00</t>
  </si>
  <si>
    <t>052A  :773267:00:------:--</t>
  </si>
  <si>
    <t>21:0239:000452</t>
  </si>
  <si>
    <t>21:0116:000382</t>
  </si>
  <si>
    <t>21:0116:000382:0001:0001:00</t>
  </si>
  <si>
    <t>052A  :773268:70:773269:10</t>
  </si>
  <si>
    <t>21:0239:000453</t>
  </si>
  <si>
    <t>21:0116:000383</t>
  </si>
  <si>
    <t>21:0116:000383:0001:0001:00</t>
  </si>
  <si>
    <t>052A  :773269:10:------:--</t>
  </si>
  <si>
    <t>21:0239:000454</t>
  </si>
  <si>
    <t>21:0116:000384</t>
  </si>
  <si>
    <t>21:0116:000384:0001:0001:00</t>
  </si>
  <si>
    <t>77</t>
  </si>
  <si>
    <t>052A  :773270:20:773269:10</t>
  </si>
  <si>
    <t>21:0239:000455</t>
  </si>
  <si>
    <t>21:0116:000384:0002:0001:00</t>
  </si>
  <si>
    <t>79.8</t>
  </si>
  <si>
    <t>052A  :773271:00:------:--</t>
  </si>
  <si>
    <t>21:0239:000456</t>
  </si>
  <si>
    <t>21:0116:000385</t>
  </si>
  <si>
    <t>21:0116:000385:0001:0001:00</t>
  </si>
  <si>
    <t>052A  :773272:00:------:--</t>
  </si>
  <si>
    <t>21:0239:000457</t>
  </si>
  <si>
    <t>21:0116:000386</t>
  </si>
  <si>
    <t>21:0116:000386:0001:0001:00</t>
  </si>
  <si>
    <t>052A  :773273:00:------:--</t>
  </si>
  <si>
    <t>21:0239:000458</t>
  </si>
  <si>
    <t>21:0116:000387</t>
  </si>
  <si>
    <t>21:0116:000387:0001:0001:00</t>
  </si>
  <si>
    <t>052A  :773274:00:------:--</t>
  </si>
  <si>
    <t>21:0239:000459</t>
  </si>
  <si>
    <t>21:0116:000388</t>
  </si>
  <si>
    <t>21:0116:000388:0001:0001:00</t>
  </si>
  <si>
    <t>052A  :773275:00:------:--</t>
  </si>
  <si>
    <t>21:0239:000460</t>
  </si>
  <si>
    <t>21:0116:000389</t>
  </si>
  <si>
    <t>21:0116:000389:0001:0001:00</t>
  </si>
  <si>
    <t>71.2</t>
  </si>
  <si>
    <t>052A  :773276:00:------:--</t>
  </si>
  <si>
    <t>21:0239:000461</t>
  </si>
  <si>
    <t>21:0116:000390</t>
  </si>
  <si>
    <t>21:0116:000390:0001:0001:00</t>
  </si>
  <si>
    <t>052A  :773277:00:------:--</t>
  </si>
  <si>
    <t>21:0239:000462</t>
  </si>
  <si>
    <t>21:0116:000391</t>
  </si>
  <si>
    <t>21:0116:000391:0001:0001:00</t>
  </si>
  <si>
    <t>052A  :773278:00:------:--</t>
  </si>
  <si>
    <t>21:0239:000463</t>
  </si>
  <si>
    <t>21:0116:000392</t>
  </si>
  <si>
    <t>21:0116:000392:0001:0001:00</t>
  </si>
  <si>
    <t>052A  :773279:00:------:--</t>
  </si>
  <si>
    <t>21:0239:000464</t>
  </si>
  <si>
    <t>21:0116:000393</t>
  </si>
  <si>
    <t>21:0116:000393:0001:0001:00</t>
  </si>
  <si>
    <t>052A  :773280:00:------:--</t>
  </si>
  <si>
    <t>21:0239:000465</t>
  </si>
  <si>
    <t>21:0116:000394</t>
  </si>
  <si>
    <t>21:0116:000394:0001:0001:00</t>
  </si>
  <si>
    <t>052A  :773281:80:773284:10</t>
  </si>
  <si>
    <t>21:0239:000466</t>
  </si>
  <si>
    <t>21:0116:000397</t>
  </si>
  <si>
    <t>21:0116:000397:0001:0001:02</t>
  </si>
  <si>
    <t>052A  :773282:00:------:--</t>
  </si>
  <si>
    <t>21:0239:000467</t>
  </si>
  <si>
    <t>21:0116:000395</t>
  </si>
  <si>
    <t>21:0116:000395:0001:0001:00</t>
  </si>
  <si>
    <t>052A  :773283:70:773284:10</t>
  </si>
  <si>
    <t>21:0239:000468</t>
  </si>
  <si>
    <t>21:0116:000396</t>
  </si>
  <si>
    <t>21:0116:000396:0001:0001:00</t>
  </si>
  <si>
    <t>052A  :773284:10:------:--</t>
  </si>
  <si>
    <t>21:0239:000469</t>
  </si>
  <si>
    <t>21:0116:000397:0001:0001:01</t>
  </si>
  <si>
    <t>052A  :773285:20:773284:10</t>
  </si>
  <si>
    <t>21:0239:000470</t>
  </si>
  <si>
    <t>21:0116:000397:0002:0001:00</t>
  </si>
  <si>
    <t>052A  :773286:00:------:--</t>
  </si>
  <si>
    <t>21:0239:000471</t>
  </si>
  <si>
    <t>21:0116:000398</t>
  </si>
  <si>
    <t>21:0116:000398:0001:0001:00</t>
  </si>
  <si>
    <t>052A  :773287:00:------:--</t>
  </si>
  <si>
    <t>21:0239:000472</t>
  </si>
  <si>
    <t>21:0116:000399</t>
  </si>
  <si>
    <t>21:0116:000399:0001:0001:00</t>
  </si>
  <si>
    <t>052A  :773288:00:------:--</t>
  </si>
  <si>
    <t>21:0239:000473</t>
  </si>
  <si>
    <t>21:0116:000400</t>
  </si>
  <si>
    <t>21:0116:000400:0001:0001:00</t>
  </si>
  <si>
    <t>052A  :773289:00:------:--</t>
  </si>
  <si>
    <t>21:0239:000474</t>
  </si>
  <si>
    <t>21:0116:000401</t>
  </si>
  <si>
    <t>21:0116:000401:0001:0001:00</t>
  </si>
  <si>
    <t>052A  :773290:00:------:--</t>
  </si>
  <si>
    <t>21:0239:000475</t>
  </si>
  <si>
    <t>21:0116:000402</t>
  </si>
  <si>
    <t>21:0116:000402:0001:0001:00</t>
  </si>
  <si>
    <t>5.6</t>
  </si>
  <si>
    <t>052A  :773291:00:------:--</t>
  </si>
  <si>
    <t>21:0239:000476</t>
  </si>
  <si>
    <t>21:0116:000403</t>
  </si>
  <si>
    <t>21:0116:000403:0001:0001:00</t>
  </si>
  <si>
    <t>052A  :773292:00:------:--</t>
  </si>
  <si>
    <t>21:0239:000477</t>
  </si>
  <si>
    <t>21:0116:000404</t>
  </si>
  <si>
    <t>21:0116:000404:0001:0001:00</t>
  </si>
  <si>
    <t>052A  :773293:00:------:--</t>
  </si>
  <si>
    <t>21:0239:000478</t>
  </si>
  <si>
    <t>21:0116:000405</t>
  </si>
  <si>
    <t>21:0116:000405:0001:0001:00</t>
  </si>
  <si>
    <t>052A  :773294:00:------:--</t>
  </si>
  <si>
    <t>21:0239:000479</t>
  </si>
  <si>
    <t>21:0116:000406</t>
  </si>
  <si>
    <t>21:0116:000406:0001:0001:00</t>
  </si>
  <si>
    <t>052A  :773295:9A:------:--</t>
  </si>
  <si>
    <t>21:0239:000480</t>
  </si>
  <si>
    <t>052A  :773296:00:------:--</t>
  </si>
  <si>
    <t>21:0239:000481</t>
  </si>
  <si>
    <t>21:0116:000407</t>
  </si>
  <si>
    <t>21:0116:000407:0001:0001:00</t>
  </si>
  <si>
    <t>052A  :773297:00:------:--</t>
  </si>
  <si>
    <t>21:0239:000482</t>
  </si>
  <si>
    <t>21:0116:000408</t>
  </si>
  <si>
    <t>21:0116:000408:0001:0001:00</t>
  </si>
  <si>
    <t>052A  :773298:00:------:--</t>
  </si>
  <si>
    <t>21:0239:000483</t>
  </si>
  <si>
    <t>21:0116:000409</t>
  </si>
  <si>
    <t>21:0116:000409:0001:0001:00</t>
  </si>
  <si>
    <t>052A  :773299:00:------:--</t>
  </si>
  <si>
    <t>21:0239:000484</t>
  </si>
  <si>
    <t>21:0116:000410</t>
  </si>
  <si>
    <t>21:0116:000410:0001:0001:00</t>
  </si>
  <si>
    <t>052A  :773300:00:------:--</t>
  </si>
  <si>
    <t>21:0239:000485</t>
  </si>
  <si>
    <t>21:0116:000411</t>
  </si>
  <si>
    <t>21:0116:000411:0001:0001:00</t>
  </si>
  <si>
    <t>052A  :773301:80:773311:20</t>
  </si>
  <si>
    <t>21:0239:000486</t>
  </si>
  <si>
    <t>21:0116:000420</t>
  </si>
  <si>
    <t>21:0116:000420:0002:0001:02</t>
  </si>
  <si>
    <t>052A  :773302:00:------:--</t>
  </si>
  <si>
    <t>21:0239:000487</t>
  </si>
  <si>
    <t>21:0116:000412</t>
  </si>
  <si>
    <t>21:0116:000412:0001:0001:00</t>
  </si>
  <si>
    <t>052A  :773303:00:------:--</t>
  </si>
  <si>
    <t>21:0239:000488</t>
  </si>
  <si>
    <t>21:0116:000413</t>
  </si>
  <si>
    <t>21:0116:000413:0001:0001:00</t>
  </si>
  <si>
    <t>052A  :773304:00:------:--</t>
  </si>
  <si>
    <t>21:0239:000489</t>
  </si>
  <si>
    <t>21:0116:000414</t>
  </si>
  <si>
    <t>21:0116:000414:0001:0001:00</t>
  </si>
  <si>
    <t>052A  :773305:00:------:--</t>
  </si>
  <si>
    <t>21:0239:000490</t>
  </si>
  <si>
    <t>21:0116:000415</t>
  </si>
  <si>
    <t>21:0116:000415:0001:0001:00</t>
  </si>
  <si>
    <t>052A  :773306:00:------:--</t>
  </si>
  <si>
    <t>21:0239:000491</t>
  </si>
  <si>
    <t>21:0116:000416</t>
  </si>
  <si>
    <t>21:0116:000416:0001:0001:00</t>
  </si>
  <si>
    <t>052A  :773307:00:------:--</t>
  </si>
  <si>
    <t>21:0239:000492</t>
  </si>
  <si>
    <t>21:0116:000417</t>
  </si>
  <si>
    <t>21:0116:000417:0001:0001:00</t>
  </si>
  <si>
    <t>052A  :773308:00:------:--</t>
  </si>
  <si>
    <t>21:0239:000493</t>
  </si>
  <si>
    <t>21:0116:000418</t>
  </si>
  <si>
    <t>21:0116:000418:0001:0001:00</t>
  </si>
  <si>
    <t>052A  :773309:70:773310:10</t>
  </si>
  <si>
    <t>21:0239:000494</t>
  </si>
  <si>
    <t>21:0116:000419</t>
  </si>
  <si>
    <t>21:0116:000419:0001:0001:00</t>
  </si>
  <si>
    <t>052A  :773310:10:------:--</t>
  </si>
  <si>
    <t>21:0239:000495</t>
  </si>
  <si>
    <t>21:0116:000420:0001:0001:00</t>
  </si>
  <si>
    <t>052A  :773311:20:773310:10</t>
  </si>
  <si>
    <t>21:0239:000496</t>
  </si>
  <si>
    <t>21:0116:000420:0002:0001:01</t>
  </si>
  <si>
    <t>052A  :773312:00:------:--</t>
  </si>
  <si>
    <t>21:0239:000497</t>
  </si>
  <si>
    <t>21:0116:000421</t>
  </si>
  <si>
    <t>21:0116:000421:0001:0001:00</t>
  </si>
  <si>
    <t>052A  :773313:00:------:--</t>
  </si>
  <si>
    <t>21:0239:000498</t>
  </si>
  <si>
    <t>21:0116:000422</t>
  </si>
  <si>
    <t>21:0116:000422:0001:0001:00</t>
  </si>
  <si>
    <t>052A  :773314:00:------:--</t>
  </si>
  <si>
    <t>21:0239:000499</t>
  </si>
  <si>
    <t>21:0116:000423</t>
  </si>
  <si>
    <t>21:0116:000423:0001:0001:00</t>
  </si>
  <si>
    <t>052A  :773315:95:------:--</t>
  </si>
  <si>
    <t>21:0239:000500</t>
  </si>
  <si>
    <t>052A  :773316:00:------:--</t>
  </si>
  <si>
    <t>21:0239:000501</t>
  </si>
  <si>
    <t>21:0116:000424</t>
  </si>
  <si>
    <t>21:0116:000424:0001:0001:00</t>
  </si>
  <si>
    <t>24.8</t>
  </si>
  <si>
    <t>052A  :773317:00:------:--</t>
  </si>
  <si>
    <t>21:0239:000502</t>
  </si>
  <si>
    <t>21:0116:000425</t>
  </si>
  <si>
    <t>21:0116:000425:0001:0001:00</t>
  </si>
  <si>
    <t>052A  :773318:00:------:--</t>
  </si>
  <si>
    <t>21:0239:000503</t>
  </si>
  <si>
    <t>21:0116:000426</t>
  </si>
  <si>
    <t>21:0116:000426:0001:0001:00</t>
  </si>
  <si>
    <t>052A  :773319:00:------:--</t>
  </si>
  <si>
    <t>21:0239:000504</t>
  </si>
  <si>
    <t>21:0116:000427</t>
  </si>
  <si>
    <t>21:0116:000427:0001:0001:00</t>
  </si>
  <si>
    <t>052A  :773320:00:------:--</t>
  </si>
  <si>
    <t>21:0239:000505</t>
  </si>
  <si>
    <t>21:0116:000428</t>
  </si>
  <si>
    <t>21:0116:000428:0001:0001:00</t>
  </si>
  <si>
    <t>052A  :773321:80:773331:10</t>
  </si>
  <si>
    <t>21:0239:000506</t>
  </si>
  <si>
    <t>21:0116:000437</t>
  </si>
  <si>
    <t>21:0116:000437:0001:0001:02</t>
  </si>
  <si>
    <t>052A  :773322:00:------:--</t>
  </si>
  <si>
    <t>21:0239:000507</t>
  </si>
  <si>
    <t>21:0116:000429</t>
  </si>
  <si>
    <t>21:0116:000429:0001:0001:00</t>
  </si>
  <si>
    <t>052A  :773323:00:------:--</t>
  </si>
  <si>
    <t>21:0239:000508</t>
  </si>
  <si>
    <t>21:0116:000430</t>
  </si>
  <si>
    <t>21:0116:000430:0001:0001:00</t>
  </si>
  <si>
    <t>052A  :773324:00:------:--</t>
  </si>
  <si>
    <t>21:0239:000509</t>
  </si>
  <si>
    <t>21:0116:000431</t>
  </si>
  <si>
    <t>21:0116:000431:0001:0001:00</t>
  </si>
  <si>
    <t>052A  :773325:00:------:--</t>
  </si>
  <si>
    <t>21:0239:000510</t>
  </si>
  <si>
    <t>21:0116:000432</t>
  </si>
  <si>
    <t>21:0116:000432:0001:0001:00</t>
  </si>
  <si>
    <t>052A  :773326:00:------:--</t>
  </si>
  <si>
    <t>21:0239:000511</t>
  </si>
  <si>
    <t>21:0116:000433</t>
  </si>
  <si>
    <t>21:0116:000433:0001:0001:00</t>
  </si>
  <si>
    <t>052A  :773327:00:------:--</t>
  </si>
  <si>
    <t>21:0239:000512</t>
  </si>
  <si>
    <t>21:0116:000434</t>
  </si>
  <si>
    <t>21:0116:000434:0001:0001:00</t>
  </si>
  <si>
    <t>052A  :773328:00:------:--</t>
  </si>
  <si>
    <t>21:0239:000513</t>
  </si>
  <si>
    <t>21:0116:000435</t>
  </si>
  <si>
    <t>21:0116:000435:0001:0001:00</t>
  </si>
  <si>
    <t>052A  :773329:70:773331:10</t>
  </si>
  <si>
    <t>21:0239:000514</t>
  </si>
  <si>
    <t>21:0116:000436</t>
  </si>
  <si>
    <t>21:0116:000436:0001:0001:00</t>
  </si>
  <si>
    <t>760</t>
  </si>
  <si>
    <t>052A  :773330:9B:------:--</t>
  </si>
  <si>
    <t>21:0239:000515</t>
  </si>
  <si>
    <t>052A  :773331:10:------:--</t>
  </si>
  <si>
    <t>21:0239:000516</t>
  </si>
  <si>
    <t>21:0116:000437:0001:0001:01</t>
  </si>
  <si>
    <t>052A  :773332:20:773331:10</t>
  </si>
  <si>
    <t>21:0239:000517</t>
  </si>
  <si>
    <t>21:0116:000437:0002:0001:00</t>
  </si>
  <si>
    <t>052A  :773333:00:------:--</t>
  </si>
  <si>
    <t>21:0239:000518</t>
  </si>
  <si>
    <t>21:0116:000438</t>
  </si>
  <si>
    <t>21:0116:000438:0001:0001:00</t>
  </si>
  <si>
    <t>052A  :773334:00:------:--</t>
  </si>
  <si>
    <t>21:0239:000519</t>
  </si>
  <si>
    <t>21:0116:000439</t>
  </si>
  <si>
    <t>21:0116:000439:0001:0001:00</t>
  </si>
  <si>
    <t>052A  :773335:00:------:--</t>
  </si>
  <si>
    <t>21:0239:000520</t>
  </si>
  <si>
    <t>21:0116:000440</t>
  </si>
  <si>
    <t>21:0116:000440:0001:0001:00</t>
  </si>
  <si>
    <t>052H  :771001:80:771006:20</t>
  </si>
  <si>
    <t>21:0239:000521</t>
  </si>
  <si>
    <t>21:0116:000444</t>
  </si>
  <si>
    <t>21:0116:000444:0002:0001:02</t>
  </si>
  <si>
    <t>052H  :771002:00:------:--</t>
  </si>
  <si>
    <t>21:0239:000522</t>
  </si>
  <si>
    <t>21:0116:000441</t>
  </si>
  <si>
    <t>21:0116:000441:0001:0001:00</t>
  </si>
  <si>
    <t>63.8</t>
  </si>
  <si>
    <t>052H  :771003:00:------:--</t>
  </si>
  <si>
    <t>21:0239:000523</t>
  </si>
  <si>
    <t>21:0116:000442</t>
  </si>
  <si>
    <t>21:0116:000442:0001:0001:00</t>
  </si>
  <si>
    <t>052H  :771004:70:771005:10</t>
  </si>
  <si>
    <t>21:0239:000524</t>
  </si>
  <si>
    <t>21:0116:000443</t>
  </si>
  <si>
    <t>21:0116:000443:0001:0001:00</t>
  </si>
  <si>
    <t>052H  :771005:10:------:--</t>
  </si>
  <si>
    <t>21:0239:000525</t>
  </si>
  <si>
    <t>21:0116:000444:0001:0001:00</t>
  </si>
  <si>
    <t>052H  :771006:20:771005:10</t>
  </si>
  <si>
    <t>21:0239:000526</t>
  </si>
  <si>
    <t>21:0116:000444:0002:0001:01</t>
  </si>
  <si>
    <t>052H  :771007:00:------:--</t>
  </si>
  <si>
    <t>21:0239:000527</t>
  </si>
  <si>
    <t>21:0116:000445</t>
  </si>
  <si>
    <t>21:0116:000445:0001:0001:00</t>
  </si>
  <si>
    <t>052H  :771008:00:------:--</t>
  </si>
  <si>
    <t>21:0239:000528</t>
  </si>
  <si>
    <t>21:0116:000446</t>
  </si>
  <si>
    <t>21:0116:000446:0001:0001:00</t>
  </si>
  <si>
    <t>052H  :771009:00:------:--</t>
  </si>
  <si>
    <t>21:0239:000529</t>
  </si>
  <si>
    <t>21:0116:000447</t>
  </si>
  <si>
    <t>21:0116:000447:0001:0001:00</t>
  </si>
  <si>
    <t>052H  :771010:00:------:--</t>
  </si>
  <si>
    <t>21:0239:000530</t>
  </si>
  <si>
    <t>21:0116:000448</t>
  </si>
  <si>
    <t>21:0116:000448:0001:0001:00</t>
  </si>
  <si>
    <t>052H  :771011:00:------:--</t>
  </si>
  <si>
    <t>21:0239:000531</t>
  </si>
  <si>
    <t>21:0116:000449</t>
  </si>
  <si>
    <t>21:0116:000449:0001:0001:00</t>
  </si>
  <si>
    <t>052H  :771012:00:------:--</t>
  </si>
  <si>
    <t>21:0239:000532</t>
  </si>
  <si>
    <t>21:0116:000450</t>
  </si>
  <si>
    <t>21:0116:000450:0001:0001:00</t>
  </si>
  <si>
    <t>052H  :771013:00:------:--</t>
  </si>
  <si>
    <t>21:0239:000533</t>
  </si>
  <si>
    <t>21:0116:000451</t>
  </si>
  <si>
    <t>21:0116:000451:0001:0001:00</t>
  </si>
  <si>
    <t>5.4</t>
  </si>
  <si>
    <t>052H  :771014:00:------:--</t>
  </si>
  <si>
    <t>21:0239:000534</t>
  </si>
  <si>
    <t>21:0116:000452</t>
  </si>
  <si>
    <t>21:0116:000452:0001:0001:00</t>
  </si>
  <si>
    <t>052H  :771015:9B:------:--</t>
  </si>
  <si>
    <t>21:0239:000535</t>
  </si>
  <si>
    <t>052H  :771016:00:------:--</t>
  </si>
  <si>
    <t>21:0239:000536</t>
  </si>
  <si>
    <t>21:0116:000453</t>
  </si>
  <si>
    <t>21:0116:000453:0001:0001:00</t>
  </si>
  <si>
    <t>052H  :771017:00:------:--</t>
  </si>
  <si>
    <t>21:0239:000537</t>
  </si>
  <si>
    <t>21:0116:000454</t>
  </si>
  <si>
    <t>21:0116:000454:0001:0001:00</t>
  </si>
  <si>
    <t>052H  :771018:00:------:--</t>
  </si>
  <si>
    <t>21:0239:000538</t>
  </si>
  <si>
    <t>21:0116:000455</t>
  </si>
  <si>
    <t>21:0116:000455:0001:0001:00</t>
  </si>
  <si>
    <t>052H  :771019:00:------:--</t>
  </si>
  <si>
    <t>21:0239:000539</t>
  </si>
  <si>
    <t>21:0116:000456</t>
  </si>
  <si>
    <t>21:0116:000456:0001:0001:00</t>
  </si>
  <si>
    <t>052H  :771020:00:------:--</t>
  </si>
  <si>
    <t>21:0239:000540</t>
  </si>
  <si>
    <t>21:0116:000457</t>
  </si>
  <si>
    <t>21:0116:000457:0001:0001:00</t>
  </si>
  <si>
    <t>052H  :771021:80:771033:00</t>
  </si>
  <si>
    <t>21:0239:000541</t>
  </si>
  <si>
    <t>21:0116:000468</t>
  </si>
  <si>
    <t>21:0116:000468:0001:0001:02</t>
  </si>
  <si>
    <t>052H  :771022:00:------:--</t>
  </si>
  <si>
    <t>21:0239:000542</t>
  </si>
  <si>
    <t>21:0116:000458</t>
  </si>
  <si>
    <t>21:0116:000458:0001:0001:00</t>
  </si>
  <si>
    <t>052H  :771023:00:------:--</t>
  </si>
  <si>
    <t>21:0239:000543</t>
  </si>
  <si>
    <t>21:0116:000459</t>
  </si>
  <si>
    <t>21:0116:000459:0001:0001:00</t>
  </si>
  <si>
    <t>052H  :771024:00:------:--</t>
  </si>
  <si>
    <t>21:0239:000544</t>
  </si>
  <si>
    <t>21:0116:000460</t>
  </si>
  <si>
    <t>21:0116:000460:0001:0001:00</t>
  </si>
  <si>
    <t>052H  :771025:00:------:--</t>
  </si>
  <si>
    <t>21:0239:000545</t>
  </si>
  <si>
    <t>21:0116:000461</t>
  </si>
  <si>
    <t>21:0116:000461:0001:0001:00</t>
  </si>
  <si>
    <t>052H  :771026:00:------:--</t>
  </si>
  <si>
    <t>21:0239:000546</t>
  </si>
  <si>
    <t>21:0116:000462</t>
  </si>
  <si>
    <t>21:0116:000462:0001:0001:00</t>
  </si>
  <si>
    <t>052H  :771027:00:------:--</t>
  </si>
  <si>
    <t>21:0239:000547</t>
  </si>
  <si>
    <t>21:0116:000463</t>
  </si>
  <si>
    <t>21:0116:000463:0001:0001:00</t>
  </si>
  <si>
    <t>052H  :771028:00:------:--</t>
  </si>
  <si>
    <t>21:0239:000548</t>
  </si>
  <si>
    <t>21:0116:000464</t>
  </si>
  <si>
    <t>21:0116:000464:0001:0001:00</t>
  </si>
  <si>
    <t>052H  :771029:95:------:--</t>
  </si>
  <si>
    <t>21:0239:000549</t>
  </si>
  <si>
    <t>052H  :771030:00:------:--</t>
  </si>
  <si>
    <t>21:0239:000550</t>
  </si>
  <si>
    <t>21:0116:000465</t>
  </si>
  <si>
    <t>21:0116:000465:0001:0001:00</t>
  </si>
  <si>
    <t>052H  :771031:00:------:--</t>
  </si>
  <si>
    <t>21:0239:000551</t>
  </si>
  <si>
    <t>21:0116:000466</t>
  </si>
  <si>
    <t>21:0116:000466:0001:0001:00</t>
  </si>
  <si>
    <t>052H  :771032:00:------:--</t>
  </si>
  <si>
    <t>21:0239:000552</t>
  </si>
  <si>
    <t>21:0116:000467</t>
  </si>
  <si>
    <t>21:0116:000467:0001:0001:00</t>
  </si>
  <si>
    <t>4600</t>
  </si>
  <si>
    <t>052H  :771033:00:------:--</t>
  </si>
  <si>
    <t>21:0239:000553</t>
  </si>
  <si>
    <t>21:0116:000468:0001:0001:01</t>
  </si>
  <si>
    <t>052H  :771034:00:------:--</t>
  </si>
  <si>
    <t>21:0239:000554</t>
  </si>
  <si>
    <t>21:0116:000469</t>
  </si>
  <si>
    <t>21:0116:000469:0001:0001:00</t>
  </si>
  <si>
    <t>6630</t>
  </si>
  <si>
    <t>052H  :771035:70:771036:10</t>
  </si>
  <si>
    <t>21:0239:000555</t>
  </si>
  <si>
    <t>21:0116:000470</t>
  </si>
  <si>
    <t>21:0116:000470:0001:0001:00</t>
  </si>
  <si>
    <t>052H  :771036:10:------:--</t>
  </si>
  <si>
    <t>21:0239:000556</t>
  </si>
  <si>
    <t>21:0116:000471</t>
  </si>
  <si>
    <t>21:0116:000471:0001:0001:00</t>
  </si>
  <si>
    <t>052H  :771037:20:771036:10</t>
  </si>
  <si>
    <t>21:0239:000557</t>
  </si>
  <si>
    <t>21:0116:000471:0002:0001:00</t>
  </si>
  <si>
    <t>052H  :771038:00:------:--</t>
  </si>
  <si>
    <t>21:0239:000558</t>
  </si>
  <si>
    <t>21:0116:000472</t>
  </si>
  <si>
    <t>21:0116:000472:0001:0001:00</t>
  </si>
  <si>
    <t>052H  :771039:00:------:--</t>
  </si>
  <si>
    <t>21:0239:000559</t>
  </si>
  <si>
    <t>21:0116:000473</t>
  </si>
  <si>
    <t>21:0116:000473:0001:0001:00</t>
  </si>
  <si>
    <t>052H  :771040:00:------:--</t>
  </si>
  <si>
    <t>21:0239:000560</t>
  </si>
  <si>
    <t>21:0116:000474</t>
  </si>
  <si>
    <t>21:0116:000474:0001:0001:00</t>
  </si>
  <si>
    <t>052H  :771041:80:771055:00</t>
  </si>
  <si>
    <t>21:0239:000561</t>
  </si>
  <si>
    <t>21:0116:000487</t>
  </si>
  <si>
    <t>21:0116:000487:0001:0001:02</t>
  </si>
  <si>
    <t>052H  :771042:00:------:--</t>
  </si>
  <si>
    <t>21:0239:000562</t>
  </si>
  <si>
    <t>21:0116:000475</t>
  </si>
  <si>
    <t>21:0116:000475:0001:0001:00</t>
  </si>
  <si>
    <t>052H  :771043:00:------:--</t>
  </si>
  <si>
    <t>21:0239:000563</t>
  </si>
  <si>
    <t>21:0116:000476</t>
  </si>
  <si>
    <t>21:0116:000476:0001:0001:00</t>
  </si>
  <si>
    <t>052H  :771044:00:------:--</t>
  </si>
  <si>
    <t>21:0239:000564</t>
  </si>
  <si>
    <t>21:0116:000477</t>
  </si>
  <si>
    <t>21:0116:000477:0001:0001:00</t>
  </si>
  <si>
    <t>052H  :771045:00:------:--</t>
  </si>
  <si>
    <t>21:0239:000565</t>
  </si>
  <si>
    <t>21:0116:000478</t>
  </si>
  <si>
    <t>21:0116:000478:0001:0001:00</t>
  </si>
  <si>
    <t>052H  :771046:70:771047:10</t>
  </si>
  <si>
    <t>21:0239:000566</t>
  </si>
  <si>
    <t>21:0116:000479</t>
  </si>
  <si>
    <t>21:0116:000479:0001:0001:00</t>
  </si>
  <si>
    <t>052H  :771047:10:------:--</t>
  </si>
  <si>
    <t>21:0239:000567</t>
  </si>
  <si>
    <t>21:0116:000480</t>
  </si>
  <si>
    <t>21:0116:000480:0001:0001:00</t>
  </si>
  <si>
    <t>052H  :771048:20:771047:10</t>
  </si>
  <si>
    <t>21:0239:000568</t>
  </si>
  <si>
    <t>21:0116:000480:0002:0001:00</t>
  </si>
  <si>
    <t>052H  :771049:00:------:--</t>
  </si>
  <si>
    <t>21:0239:000569</t>
  </si>
  <si>
    <t>21:0116:000481</t>
  </si>
  <si>
    <t>21:0116:000481:0001:0001:00</t>
  </si>
  <si>
    <t>052H  :771050:00:------:--</t>
  </si>
  <si>
    <t>21:0239:000570</t>
  </si>
  <si>
    <t>21:0116:000482</t>
  </si>
  <si>
    <t>21:0116:000482:0001:0001:00</t>
  </si>
  <si>
    <t>74.8</t>
  </si>
  <si>
    <t>052H  :771051:00:------:--</t>
  </si>
  <si>
    <t>21:0239:000571</t>
  </si>
  <si>
    <t>21:0116:000483</t>
  </si>
  <si>
    <t>21:0116:000483:0001:0001:00</t>
  </si>
  <si>
    <t>052H  :771052:00:------:--</t>
  </si>
  <si>
    <t>21:0239:000572</t>
  </si>
  <si>
    <t>21:0116:000484</t>
  </si>
  <si>
    <t>21:0116:000484:0001:0001:00</t>
  </si>
  <si>
    <t>052H  :771053:00:------:--</t>
  </si>
  <si>
    <t>21:0239:000573</t>
  </si>
  <si>
    <t>21:0116:000485</t>
  </si>
  <si>
    <t>21:0116:000485:0001:0001:00</t>
  </si>
  <si>
    <t>052H  :771054:00:------:--</t>
  </si>
  <si>
    <t>21:0239:000574</t>
  </si>
  <si>
    <t>21:0116:000486</t>
  </si>
  <si>
    <t>21:0116:000486:0001:0001:00</t>
  </si>
  <si>
    <t>052H  :771055:00:------:--</t>
  </si>
  <si>
    <t>21:0239:000575</t>
  </si>
  <si>
    <t>21:0116:000487:0001:0001:01</t>
  </si>
  <si>
    <t>052H  :771056:00:------:--</t>
  </si>
  <si>
    <t>21:0239:000576</t>
  </si>
  <si>
    <t>21:0116:000488</t>
  </si>
  <si>
    <t>21:0116:000488:0001:0001:00</t>
  </si>
  <si>
    <t>052H  :771057:00:------:--</t>
  </si>
  <si>
    <t>21:0239:000577</t>
  </si>
  <si>
    <t>21:0116:000489</t>
  </si>
  <si>
    <t>21:0116:000489:0001:0001:00</t>
  </si>
  <si>
    <t>052H  :771058:00:------:--</t>
  </si>
  <si>
    <t>21:0239:000578</t>
  </si>
  <si>
    <t>21:0116:000490</t>
  </si>
  <si>
    <t>21:0116:000490:0001:0001:00</t>
  </si>
  <si>
    <t>052H  :771059:95:------:--</t>
  </si>
  <si>
    <t>21:0239:000579</t>
  </si>
  <si>
    <t>052H  :771060:00:------:--</t>
  </si>
  <si>
    <t>21:0239:000580</t>
  </si>
  <si>
    <t>21:0116:000491</t>
  </si>
  <si>
    <t>21:0116:000491:0001:0001:00</t>
  </si>
  <si>
    <t>052H  :771061:80:771063:00</t>
  </si>
  <si>
    <t>21:0239:000581</t>
  </si>
  <si>
    <t>21:0116:000493</t>
  </si>
  <si>
    <t>21:0116:000493:0001:0001:02</t>
  </si>
  <si>
    <t>052H  :771062:00:------:--</t>
  </si>
  <si>
    <t>21:0239:000582</t>
  </si>
  <si>
    <t>21:0116:000492</t>
  </si>
  <si>
    <t>21:0116:000492:0001:0001:00</t>
  </si>
  <si>
    <t>052H  :771063:00:------:--</t>
  </si>
  <si>
    <t>21:0239:000583</t>
  </si>
  <si>
    <t>21:0116:000493:0001:0001:01</t>
  </si>
  <si>
    <t>052H  :771064:00:------:--</t>
  </si>
  <si>
    <t>21:0239:000584</t>
  </si>
  <si>
    <t>21:0116:000494</t>
  </si>
  <si>
    <t>21:0116:000494:0001:0001:00</t>
  </si>
  <si>
    <t>052H  :771065:70:771066:10</t>
  </si>
  <si>
    <t>21:0239:000585</t>
  </si>
  <si>
    <t>21:0116:000495</t>
  </si>
  <si>
    <t>21:0116:000495:0001:0001:00</t>
  </si>
  <si>
    <t>052H  :771066:10:------:--</t>
  </si>
  <si>
    <t>21:0239:000586</t>
  </si>
  <si>
    <t>21:0116:000496</t>
  </si>
  <si>
    <t>21:0116:000496:0001:0001:00</t>
  </si>
  <si>
    <t>052H  :771067:20:771066:10</t>
  </si>
  <si>
    <t>21:0239:000587</t>
  </si>
  <si>
    <t>21:0116:000496:0002:0001:00</t>
  </si>
  <si>
    <t>052H  :771068:00:------:--</t>
  </si>
  <si>
    <t>21:0239:000588</t>
  </si>
  <si>
    <t>21:0116:000497</t>
  </si>
  <si>
    <t>21:0116:000497:0001:0001:00</t>
  </si>
  <si>
    <t>052H  :771069:00:------:--</t>
  </si>
  <si>
    <t>21:0239:000589</t>
  </si>
  <si>
    <t>21:0116:000498</t>
  </si>
  <si>
    <t>21:0116:000498:0001:0001:00</t>
  </si>
  <si>
    <t>052H  :771070:00:------:--</t>
  </si>
  <si>
    <t>21:0239:000590</t>
  </si>
  <si>
    <t>21:0116:000499</t>
  </si>
  <si>
    <t>21:0116:000499:0001:0001:00</t>
  </si>
  <si>
    <t>052H  :771071:00:------:--</t>
  </si>
  <si>
    <t>21:0239:000591</t>
  </si>
  <si>
    <t>21:0116:000500</t>
  </si>
  <si>
    <t>21:0116:000500:0001:0001:00</t>
  </si>
  <si>
    <t>052H  :771072:00:------:--</t>
  </si>
  <si>
    <t>21:0239:000592</t>
  </si>
  <si>
    <t>21:0116:000501</t>
  </si>
  <si>
    <t>21:0116:000501:0001:0001:00</t>
  </si>
  <si>
    <t>052H  :771073:00:------:--</t>
  </si>
  <si>
    <t>21:0239:000593</t>
  </si>
  <si>
    <t>21:0116:000502</t>
  </si>
  <si>
    <t>21:0116:000502:0001:0001:00</t>
  </si>
  <si>
    <t>052H  :771074:00:------:--</t>
  </si>
  <si>
    <t>21:0239:000594</t>
  </si>
  <si>
    <t>21:0116:000503</t>
  </si>
  <si>
    <t>21:0116:000503:0001:0001:00</t>
  </si>
  <si>
    <t>052H  :771075:00:------:--</t>
  </si>
  <si>
    <t>21:0239:000595</t>
  </si>
  <si>
    <t>21:0116:000504</t>
  </si>
  <si>
    <t>21:0116:000504:0001:0001:00</t>
  </si>
  <si>
    <t>052H  :771076:00:------:--</t>
  </si>
  <si>
    <t>21:0239:000596</t>
  </si>
  <si>
    <t>21:0116:000505</t>
  </si>
  <si>
    <t>21:0116:000505:0001:0001:00</t>
  </si>
  <si>
    <t>052H  :771077:9C:------:--</t>
  </si>
  <si>
    <t>21:0239:000597</t>
  </si>
  <si>
    <t>052H  :771078:00:------:--</t>
  </si>
  <si>
    <t>21:0239:000598</t>
  </si>
  <si>
    <t>21:0116:000506</t>
  </si>
  <si>
    <t>21:0116:000506:0001:0001:00</t>
  </si>
  <si>
    <t>052H  :771079:00:------:--</t>
  </si>
  <si>
    <t>21:0239:000599</t>
  </si>
  <si>
    <t>21:0116:000507</t>
  </si>
  <si>
    <t>21:0116:000507:0001:0001:00</t>
  </si>
  <si>
    <t>052H  :771080:00:------:--</t>
  </si>
  <si>
    <t>21:0239:000600</t>
  </si>
  <si>
    <t>21:0116:000508</t>
  </si>
  <si>
    <t>21:0116:000508:0001:0001:00</t>
  </si>
  <si>
    <t>052H  :773001:80:773006:10</t>
  </si>
  <si>
    <t>21:0239:000601</t>
  </si>
  <si>
    <t>21:0116:000512</t>
  </si>
  <si>
    <t>21:0116:000512:0001:0001:02</t>
  </si>
  <si>
    <t>052H  :773002:00:------:--</t>
  </si>
  <si>
    <t>21:0239:000602</t>
  </si>
  <si>
    <t>21:0116:000509</t>
  </si>
  <si>
    <t>21:0116:000509:0001:0001:00</t>
  </si>
  <si>
    <t>052H  :773003:9C:------:--</t>
  </si>
  <si>
    <t>21:0239:000603</t>
  </si>
  <si>
    <t>052H  :773004:00:------:--</t>
  </si>
  <si>
    <t>21:0239:000604</t>
  </si>
  <si>
    <t>21:0116:000510</t>
  </si>
  <si>
    <t>21:0116:000510:0001:0001:00</t>
  </si>
  <si>
    <t>052H  :773005:70:773006:10</t>
  </si>
  <si>
    <t>21:0239:000605</t>
  </si>
  <si>
    <t>21:0116:000511</t>
  </si>
  <si>
    <t>21:0116:000511:0001:0001:00</t>
  </si>
  <si>
    <t>052H  :773006:10:------:--</t>
  </si>
  <si>
    <t>21:0239:000606</t>
  </si>
  <si>
    <t>21:0116:000512:0001:0001:01</t>
  </si>
  <si>
    <t>052H  :773007:20:773006:10</t>
  </si>
  <si>
    <t>21:0239:000607</t>
  </si>
  <si>
    <t>21:0116:000512:0002:0001:00</t>
  </si>
  <si>
    <t>052H  :773008:00:------:--</t>
  </si>
  <si>
    <t>21:0239:000608</t>
  </si>
  <si>
    <t>21:0116:000513</t>
  </si>
  <si>
    <t>21:0116:000513:0001:0001:00</t>
  </si>
  <si>
    <t>052H  :773009:00:------:--</t>
  </si>
  <si>
    <t>21:0239:000609</t>
  </si>
  <si>
    <t>21:0116:000514</t>
  </si>
  <si>
    <t>21:0116:000514:0001:0001:00</t>
  </si>
  <si>
    <t>052H  :773010:00:------:--</t>
  </si>
  <si>
    <t>21:0239:000610</t>
  </si>
  <si>
    <t>21:0116:000515</t>
  </si>
  <si>
    <t>21:0116:000515:0001:0001:00</t>
  </si>
  <si>
    <t>052H  :773011:00:------:--</t>
  </si>
  <si>
    <t>21:0239:000611</t>
  </si>
  <si>
    <t>21:0116:000516</t>
  </si>
  <si>
    <t>21:0116:000516:0001:0001:00</t>
  </si>
  <si>
    <t>052H  :773012:00:------:--</t>
  </si>
  <si>
    <t>21:0239:000612</t>
  </si>
  <si>
    <t>21:0116:000517</t>
  </si>
  <si>
    <t>21:0116:000517:0001:0001:00</t>
  </si>
  <si>
    <t>052H  :773013:00:------:--</t>
  </si>
  <si>
    <t>21:0239:000613</t>
  </si>
  <si>
    <t>21:0116:000518</t>
  </si>
  <si>
    <t>21:0116:000518:0001:0001:00</t>
  </si>
  <si>
    <t>052H  :773014:00:------:--</t>
  </si>
  <si>
    <t>21:0239:000614</t>
  </si>
  <si>
    <t>21:0116:000519</t>
  </si>
  <si>
    <t>21:0116:000519:0001:0001:00</t>
  </si>
  <si>
    <t>052H  :773015:00:------:--</t>
  </si>
  <si>
    <t>21:0239:000615</t>
  </si>
  <si>
    <t>21:0116:000520</t>
  </si>
  <si>
    <t>21:0116:000520:0001:0001:00</t>
  </si>
  <si>
    <t>052H  :773016:00:------:--</t>
  </si>
  <si>
    <t>21:0239:000616</t>
  </si>
  <si>
    <t>21:0116:000521</t>
  </si>
  <si>
    <t>21:0116:000521:0001:0001:00</t>
  </si>
  <si>
    <t>052H  :773017:00:------:--</t>
  </si>
  <si>
    <t>21:0239:000617</t>
  </si>
  <si>
    <t>21:0116:000522</t>
  </si>
  <si>
    <t>21:0116:000522:0001:0001:00</t>
  </si>
  <si>
    <t>052H  :773018:00:------:--</t>
  </si>
  <si>
    <t>21:0239:000618</t>
  </si>
  <si>
    <t>21:0116:000523</t>
  </si>
  <si>
    <t>21:0116:000523:0001:0001:00</t>
  </si>
  <si>
    <t>052H  :773019:00:------:--</t>
  </si>
  <si>
    <t>21:0239:000619</t>
  </si>
  <si>
    <t>21:0116:000524</t>
  </si>
  <si>
    <t>21:0116:000524:0001:0001:00</t>
  </si>
  <si>
    <t>052H  :773020:00:------:--</t>
  </si>
  <si>
    <t>21:0239:000620</t>
  </si>
  <si>
    <t>21:0116:000525</t>
  </si>
  <si>
    <t>21:0116:000525:0001:0001:00</t>
  </si>
  <si>
    <t>052H  :773021:80:773027:20</t>
  </si>
  <si>
    <t>21:0239:000621</t>
  </si>
  <si>
    <t>21:0116:000529</t>
  </si>
  <si>
    <t>21:0116:000529:0002:0001:02</t>
  </si>
  <si>
    <t>052H  :773022:00:------:--</t>
  </si>
  <si>
    <t>21:0239:000622</t>
  </si>
  <si>
    <t>21:0116:000526</t>
  </si>
  <si>
    <t>21:0116:000526:0001:0001:00</t>
  </si>
  <si>
    <t>052H  :773023:00:------:--</t>
  </si>
  <si>
    <t>21:0239:000623</t>
  </si>
  <si>
    <t>21:0116:000527</t>
  </si>
  <si>
    <t>21:0116:000527:0001:0001:00</t>
  </si>
  <si>
    <t>052H  :773024:70:773026:10</t>
  </si>
  <si>
    <t>21:0239:000624</t>
  </si>
  <si>
    <t>21:0116:000528</t>
  </si>
  <si>
    <t>21:0116:000528:0001:0001:00</t>
  </si>
  <si>
    <t>052H  :773025:9C:------:--</t>
  </si>
  <si>
    <t>21:0239:000625</t>
  </si>
  <si>
    <t>052H  :773026:10:------:--</t>
  </si>
  <si>
    <t>21:0239:000626</t>
  </si>
  <si>
    <t>21:0116:000529:0001:0001:00</t>
  </si>
  <si>
    <t>052H  :773027:20:773026:10</t>
  </si>
  <si>
    <t>21:0239:000627</t>
  </si>
  <si>
    <t>21:0116:000529:0002:0001:01</t>
  </si>
  <si>
    <t>052H  :773028:00:------:--</t>
  </si>
  <si>
    <t>21:0239:000628</t>
  </si>
  <si>
    <t>21:0116:000530</t>
  </si>
  <si>
    <t>21:0116:000530:0001:0001:00</t>
  </si>
  <si>
    <t>052H  :773029:00:------:--</t>
  </si>
  <si>
    <t>21:0239:000629</t>
  </si>
  <si>
    <t>21:0116:000531</t>
  </si>
  <si>
    <t>21:0116:000531:0001:0001:00</t>
  </si>
  <si>
    <t>052H  :773030:00:------:--</t>
  </si>
  <si>
    <t>21:0239:000630</t>
  </si>
  <si>
    <t>21:0116:000532</t>
  </si>
  <si>
    <t>21:0116:000532:0001:0001:00</t>
  </si>
  <si>
    <t>052H  :773031:00:------:--</t>
  </si>
  <si>
    <t>21:0239:000631</t>
  </si>
  <si>
    <t>21:0116:000533</t>
  </si>
  <si>
    <t>21:0116:000533:0001:0001:00</t>
  </si>
  <si>
    <t>052H  :773032:00:------:--</t>
  </si>
  <si>
    <t>21:0239:000632</t>
  </si>
  <si>
    <t>21:0116:000534</t>
  </si>
  <si>
    <t>21:0116:000534:0001:0001:00</t>
  </si>
  <si>
    <t>645</t>
  </si>
  <si>
    <t>052H  :773033:00:------:--</t>
  </si>
  <si>
    <t>21:0239:000633</t>
  </si>
  <si>
    <t>21:0116:000535</t>
  </si>
  <si>
    <t>21:0116:000535:0001:0001:00</t>
  </si>
  <si>
    <t>052H  :773034:00:------:--</t>
  </si>
  <si>
    <t>21:0239:000634</t>
  </si>
  <si>
    <t>21:0116:000536</t>
  </si>
  <si>
    <t>21:0116:000536:0001:0001:00</t>
  </si>
  <si>
    <t>052H  :773035:00:------:--</t>
  </si>
  <si>
    <t>21:0239:000635</t>
  </si>
  <si>
    <t>21:0116:000537</t>
  </si>
  <si>
    <t>21:0116:000537:0001:0001:00</t>
  </si>
  <si>
    <t>052H  :773036:00:------:--</t>
  </si>
  <si>
    <t>21:0239:000636</t>
  </si>
  <si>
    <t>21:0116:000538</t>
  </si>
  <si>
    <t>21:0116:000538:0001:0001:00</t>
  </si>
  <si>
    <t>6.15</t>
  </si>
  <si>
    <t>052H  :773037:00:------:--</t>
  </si>
  <si>
    <t>21:0239:000637</t>
  </si>
  <si>
    <t>21:0116:000539</t>
  </si>
  <si>
    <t>21:0116:000539:0001:0001:00</t>
  </si>
  <si>
    <t>052H  :773038:00:------:--</t>
  </si>
  <si>
    <t>21:0239:000638</t>
  </si>
  <si>
    <t>21:0116:000540</t>
  </si>
  <si>
    <t>21:0116:000540:0001:0001:00</t>
  </si>
  <si>
    <t>052H  :773039:00:------:--</t>
  </si>
  <si>
    <t>21:0239:000639</t>
  </si>
  <si>
    <t>21:0116:000541</t>
  </si>
  <si>
    <t>21:0116:000541:0001:0001:00</t>
  </si>
  <si>
    <t>052H  :773040:00:------:--</t>
  </si>
  <si>
    <t>21:0239:000640</t>
  </si>
  <si>
    <t>21:0116:000542</t>
  </si>
  <si>
    <t>21:0116:000542:0001:0001:00</t>
  </si>
  <si>
    <t>4.7</t>
  </si>
  <si>
    <t>052H  :773041:80:773050:10</t>
  </si>
  <si>
    <t>21:0239:000641</t>
  </si>
  <si>
    <t>21:0116:000551</t>
  </si>
  <si>
    <t>21:0116:000551:0001:0001:02</t>
  </si>
  <si>
    <t>052H  :773042:00:------:--</t>
  </si>
  <si>
    <t>21:0239:000642</t>
  </si>
  <si>
    <t>21:0116:000543</t>
  </si>
  <si>
    <t>21:0116:000543:0001:0001:00</t>
  </si>
  <si>
    <t>052H  :773043:00:------:--</t>
  </si>
  <si>
    <t>21:0239:000643</t>
  </si>
  <si>
    <t>21:0116:000544</t>
  </si>
  <si>
    <t>21:0116:000544:0001:0001:00</t>
  </si>
  <si>
    <t>052H  :773044:00:------:--</t>
  </si>
  <si>
    <t>21:0239:000644</t>
  </si>
  <si>
    <t>21:0116:000545</t>
  </si>
  <si>
    <t>21:0116:000545:0001:0001:00</t>
  </si>
  <si>
    <t>052H  :773045:00:------:--</t>
  </si>
  <si>
    <t>21:0239:000645</t>
  </si>
  <si>
    <t>21:0116:000546</t>
  </si>
  <si>
    <t>21:0116:000546:0001:0001:00</t>
  </si>
  <si>
    <t>052H  :773046:00:------:--</t>
  </si>
  <si>
    <t>21:0239:000646</t>
  </si>
  <si>
    <t>21:0116:000547</t>
  </si>
  <si>
    <t>21:0116:000547:0001:0001:00</t>
  </si>
  <si>
    <t>052H  :773047:00:------:--</t>
  </si>
  <si>
    <t>21:0239:000647</t>
  </si>
  <si>
    <t>21:0116:000548</t>
  </si>
  <si>
    <t>21:0116:000548:0001:0001:00</t>
  </si>
  <si>
    <t>052H  :773048:00:------:--</t>
  </si>
  <si>
    <t>21:0239:000648</t>
  </si>
  <si>
    <t>21:0116:000549</t>
  </si>
  <si>
    <t>21:0116:000549:0001:0001:00</t>
  </si>
  <si>
    <t>052H  :773049:70:773050:10</t>
  </si>
  <si>
    <t>21:0239:000649</t>
  </si>
  <si>
    <t>21:0116:000550</t>
  </si>
  <si>
    <t>21:0116:000550:0001:0001:00</t>
  </si>
  <si>
    <t>052H  :773050:10:------:--</t>
  </si>
  <si>
    <t>21:0239:000650</t>
  </si>
  <si>
    <t>21:0116:000551:0001:0001:01</t>
  </si>
  <si>
    <t>052H  :773051:20:773050:10</t>
  </si>
  <si>
    <t>21:0239:000651</t>
  </si>
  <si>
    <t>21:0116:000551:0002:0001:00</t>
  </si>
  <si>
    <t>052H  :773052:00:------:--</t>
  </si>
  <si>
    <t>21:0239:000652</t>
  </si>
  <si>
    <t>21:0116:000552</t>
  </si>
  <si>
    <t>21:0116:000552:0001:0001:00</t>
  </si>
  <si>
    <t>12.75</t>
  </si>
  <si>
    <t>052H  :773053:95:------:--</t>
  </si>
  <si>
    <t>21:0239:000653</t>
  </si>
  <si>
    <t>052H  :773054:00:------:--</t>
  </si>
  <si>
    <t>21:0239:000654</t>
  </si>
  <si>
    <t>21:0116:000553</t>
  </si>
  <si>
    <t>21:0116:000553:0001:0001:00</t>
  </si>
  <si>
    <t>052H  :773055:00:------:--</t>
  </si>
  <si>
    <t>21:0239:000655</t>
  </si>
  <si>
    <t>21:0116:000554</t>
  </si>
  <si>
    <t>21:0116:000554:0001:0001:00</t>
  </si>
  <si>
    <t>052H  :773056:00:------:--</t>
  </si>
  <si>
    <t>21:0239:000656</t>
  </si>
  <si>
    <t>21:0116:000555</t>
  </si>
  <si>
    <t>21:0116:000555:0001:0001:00</t>
  </si>
  <si>
    <t>052H  :773057:00:------:--</t>
  </si>
  <si>
    <t>21:0239:000657</t>
  </si>
  <si>
    <t>21:0116:000556</t>
  </si>
  <si>
    <t>21:0116:000556:0001:0001:00</t>
  </si>
  <si>
    <t>052H  :773058:00:------:--</t>
  </si>
  <si>
    <t>21:0239:000658</t>
  </si>
  <si>
    <t>21:0116:000557</t>
  </si>
  <si>
    <t>21:0116:000557:0001:0001:00</t>
  </si>
  <si>
    <t>052H  :773059:00:------:--</t>
  </si>
  <si>
    <t>21:0239:000659</t>
  </si>
  <si>
    <t>21:0116:000558</t>
  </si>
  <si>
    <t>21:0116:000558:0001:0001:00</t>
  </si>
  <si>
    <t>052H  :773060:00:------:--</t>
  </si>
  <si>
    <t>21:0239:000660</t>
  </si>
  <si>
    <t>21:0116:000559</t>
  </si>
  <si>
    <t>21:0116:000559:0001:0001:00</t>
  </si>
  <si>
    <t>052H  :773061:80:773071:20</t>
  </si>
  <si>
    <t>21:0239:000661</t>
  </si>
  <si>
    <t>21:0116:000567</t>
  </si>
  <si>
    <t>21:0116:000567:0002:0001:02</t>
  </si>
  <si>
    <t>052H  :773062:00:------:--</t>
  </si>
  <si>
    <t>21:0239:000662</t>
  </si>
  <si>
    <t>21:0116:000560</t>
  </si>
  <si>
    <t>21:0116:000560:0001:0001:00</t>
  </si>
  <si>
    <t>052H  :773063:00:------:--</t>
  </si>
  <si>
    <t>21:0239:000663</t>
  </si>
  <si>
    <t>21:0116:000561</t>
  </si>
  <si>
    <t>21:0116:000561:0001:0001:00</t>
  </si>
  <si>
    <t>052H  :773064:00:------:--</t>
  </si>
  <si>
    <t>21:0239:000664</t>
  </si>
  <si>
    <t>21:0116:000562</t>
  </si>
  <si>
    <t>21:0116:000562:0001:0001:00</t>
  </si>
  <si>
    <t>052H  :773065:00:------:--</t>
  </si>
  <si>
    <t>21:0239:000665</t>
  </si>
  <si>
    <t>21:0116:000563</t>
  </si>
  <si>
    <t>21:0116:000563:0001:0001:00</t>
  </si>
  <si>
    <t>052H  :773066:00:------:--</t>
  </si>
  <si>
    <t>21:0239:000666</t>
  </si>
  <si>
    <t>21:0116:000564</t>
  </si>
  <si>
    <t>21:0116:000564:0001:0001:00</t>
  </si>
  <si>
    <t>052H  :773067:00:------:--</t>
  </si>
  <si>
    <t>21:0239:000667</t>
  </si>
  <si>
    <t>21:0116:000565</t>
  </si>
  <si>
    <t>21:0116:000565:0001:0001:00</t>
  </si>
  <si>
    <t>052H  :773068:70:773069:10</t>
  </si>
  <si>
    <t>21:0239:000668</t>
  </si>
  <si>
    <t>21:0116:000566</t>
  </si>
  <si>
    <t>21:0116:000566:0001:0001:00</t>
  </si>
  <si>
    <t>6.95</t>
  </si>
  <si>
    <t>052H  :773069:10:------:--</t>
  </si>
  <si>
    <t>21:0239:000669</t>
  </si>
  <si>
    <t>21:0116:000567:0001:0001:00</t>
  </si>
  <si>
    <t>052H  :773070:9C:------:--</t>
  </si>
  <si>
    <t>21:0239:000670</t>
  </si>
  <si>
    <t>10.5</t>
  </si>
  <si>
    <t>052H  :773071:20:773069:10</t>
  </si>
  <si>
    <t>21:0239:000671</t>
  </si>
  <si>
    <t>21:0116:000567:0002:0001:01</t>
  </si>
  <si>
    <t>052H  :773072:00:------:--</t>
  </si>
  <si>
    <t>21:0239:000672</t>
  </si>
  <si>
    <t>21:0116:000568</t>
  </si>
  <si>
    <t>21:0116:000568:0001:0001:00</t>
  </si>
  <si>
    <t>052H  :773073:00:------:--</t>
  </si>
  <si>
    <t>21:0239:000673</t>
  </si>
  <si>
    <t>21:0116:000569</t>
  </si>
  <si>
    <t>21:0116:000569:0001:0001:00</t>
  </si>
  <si>
    <t>052H  :773074:00:------:--</t>
  </si>
  <si>
    <t>21:0239:000674</t>
  </si>
  <si>
    <t>21:0116:000570</t>
  </si>
  <si>
    <t>21:0116:000570:0001:0001:00</t>
  </si>
  <si>
    <t>052H  :773075:00:------:--</t>
  </si>
  <si>
    <t>21:0239:000675</t>
  </si>
  <si>
    <t>21:0116:000571</t>
  </si>
  <si>
    <t>21:0116:000571:0001:0001:00</t>
  </si>
  <si>
    <t>052H  :773076:00:------:--</t>
  </si>
  <si>
    <t>21:0239:000676</t>
  </si>
  <si>
    <t>21:0116:000572</t>
  </si>
  <si>
    <t>21:0116:000572:0001:0001:00</t>
  </si>
  <si>
    <t>052H  :773077:00:------:--</t>
  </si>
  <si>
    <t>21:0239:000677</t>
  </si>
  <si>
    <t>21:0116:000573</t>
  </si>
  <si>
    <t>21:0116:000573:0001:0001:00</t>
  </si>
  <si>
    <t>199</t>
  </si>
  <si>
    <t>052H  :773078:00:------:--</t>
  </si>
  <si>
    <t>21:0239:000678</t>
  </si>
  <si>
    <t>21:0116:000574</t>
  </si>
  <si>
    <t>21:0116:000574:0001:0001:00</t>
  </si>
  <si>
    <t>052H  :773079:00:------:--</t>
  </si>
  <si>
    <t>21:0239:000679</t>
  </si>
  <si>
    <t>21:0116:000575</t>
  </si>
  <si>
    <t>21:0116:000575:0001:0001:00</t>
  </si>
  <si>
    <t>052H  :773080:00:------:--</t>
  </si>
  <si>
    <t>21:0239:000680</t>
  </si>
  <si>
    <t>21:0116:000576</t>
  </si>
  <si>
    <t>21:0116:000576:0001:0001:00</t>
  </si>
  <si>
    <t>052H  :773081:80:773090:10</t>
  </si>
  <si>
    <t>21:0239:000681</t>
  </si>
  <si>
    <t>21:0116:000584</t>
  </si>
  <si>
    <t>21:0116:000584:0001:0001:02</t>
  </si>
  <si>
    <t>052H  :773082:00:------:--</t>
  </si>
  <si>
    <t>21:0239:000682</t>
  </si>
  <si>
    <t>21:0116:000577</t>
  </si>
  <si>
    <t>21:0116:000577:0001:0001:00</t>
  </si>
  <si>
    <t>052H  :773083:9C:------:--</t>
  </si>
  <si>
    <t>21:0239:000683</t>
  </si>
  <si>
    <t>052H  :773084:00:------:--</t>
  </si>
  <si>
    <t>21:0239:000684</t>
  </si>
  <si>
    <t>21:0116:000578</t>
  </si>
  <si>
    <t>21:0116:000578:0001:0001:00</t>
  </si>
  <si>
    <t>052H  :773085:00:------:--</t>
  </si>
  <si>
    <t>21:0239:000685</t>
  </si>
  <si>
    <t>21:0116:000579</t>
  </si>
  <si>
    <t>21:0116:000579:0001:0001:00</t>
  </si>
  <si>
    <t>052H  :773086:00:------:--</t>
  </si>
  <si>
    <t>21:0239:000686</t>
  </si>
  <si>
    <t>21:0116:000580</t>
  </si>
  <si>
    <t>21:0116:000580:0001:0001:00</t>
  </si>
  <si>
    <t>052H  :773087:00:------:--</t>
  </si>
  <si>
    <t>21:0239:000687</t>
  </si>
  <si>
    <t>21:0116:000581</t>
  </si>
  <si>
    <t>21:0116:000581:0001:0001:00</t>
  </si>
  <si>
    <t>052H  :773088:00:------:--</t>
  </si>
  <si>
    <t>21:0239:000688</t>
  </si>
  <si>
    <t>21:0116:000582</t>
  </si>
  <si>
    <t>21:0116:000582:0001:0001:00</t>
  </si>
  <si>
    <t>052H  :773089:70:773090:10</t>
  </si>
  <si>
    <t>21:0239:000689</t>
  </si>
  <si>
    <t>21:0116:000583</t>
  </si>
  <si>
    <t>21:0116:000583:0001:0001:00</t>
  </si>
  <si>
    <t>052H  :773090:10:------:--</t>
  </si>
  <si>
    <t>21:0239:000690</t>
  </si>
  <si>
    <t>21:0116:000584:0001:0001:01</t>
  </si>
  <si>
    <t>052H  :773091:20:773090:10</t>
  </si>
  <si>
    <t>21:0239:000691</t>
  </si>
  <si>
    <t>21:0116:000584:0002:0001:00</t>
  </si>
  <si>
    <t>052H  :773092:00:------:--</t>
  </si>
  <si>
    <t>21:0239:000692</t>
  </si>
  <si>
    <t>21:0116:000585</t>
  </si>
  <si>
    <t>21:0116:000585:0001:0001:00</t>
  </si>
  <si>
    <t>052H  :773093:00:------:--</t>
  </si>
  <si>
    <t>21:0239:000693</t>
  </si>
  <si>
    <t>21:0116:000586</t>
  </si>
  <si>
    <t>21:0116:000586:0001:0001:00</t>
  </si>
  <si>
    <t>052H  :773094:00:------:--</t>
  </si>
  <si>
    <t>21:0239:000694</t>
  </si>
  <si>
    <t>21:0116:000587</t>
  </si>
  <si>
    <t>21:0116:000587:0001:0001:00</t>
  </si>
  <si>
    <t>052H  :773095:00:------:--</t>
  </si>
  <si>
    <t>21:0239:000695</t>
  </si>
  <si>
    <t>21:0116:000588</t>
  </si>
  <si>
    <t>21:0116:000588:0001:0001:00</t>
  </si>
  <si>
    <t>052H  :773096:00:------:--</t>
  </si>
  <si>
    <t>21:0239:000696</t>
  </si>
  <si>
    <t>21:0116:000589</t>
  </si>
  <si>
    <t>21:0116:000589:0001:0001:00</t>
  </si>
  <si>
    <t>052H  :773097:00:------:--</t>
  </si>
  <si>
    <t>21:0239:000697</t>
  </si>
  <si>
    <t>21:0116:000590</t>
  </si>
  <si>
    <t>21:0116:000590:0001:0001:00</t>
  </si>
  <si>
    <t>052H  :773098:00:------:--</t>
  </si>
  <si>
    <t>21:0239:000698</t>
  </si>
  <si>
    <t>21:0116:000591</t>
  </si>
  <si>
    <t>21:0116:000591:0001:0001:00</t>
  </si>
  <si>
    <t>052H  :773099:00:------:--</t>
  </si>
  <si>
    <t>21:0239:000699</t>
  </si>
  <si>
    <t>21:0116:000592</t>
  </si>
  <si>
    <t>21:0116:000592:0001:0001:00</t>
  </si>
  <si>
    <t>052H  :773100:00:------:--</t>
  </si>
  <si>
    <t>21:0239:000700</t>
  </si>
  <si>
    <t>21:0116:000593</t>
  </si>
  <si>
    <t>21:0116:000593:0001:0001:00</t>
  </si>
  <si>
    <t>268</t>
  </si>
  <si>
    <t>67.8</t>
  </si>
  <si>
    <t>052H  :773101:80:773117:00</t>
  </si>
  <si>
    <t>21:0239:000701</t>
  </si>
  <si>
    <t>21:0116:000607</t>
  </si>
  <si>
    <t>21:0116:000607:0001:0001:02</t>
  </si>
  <si>
    <t>052H  :773102:00:------:--</t>
  </si>
  <si>
    <t>21:0239:000702</t>
  </si>
  <si>
    <t>21:0116:000594</t>
  </si>
  <si>
    <t>21:0116:000594:0001:0001:00</t>
  </si>
  <si>
    <t>052H  :773103:00:------:--</t>
  </si>
  <si>
    <t>21:0239:000703</t>
  </si>
  <si>
    <t>21:0116:000595</t>
  </si>
  <si>
    <t>21:0116:000595:0001:0001:00</t>
  </si>
  <si>
    <t>052H  :773104:9C:------:--</t>
  </si>
  <si>
    <t>21:0239:000704</t>
  </si>
  <si>
    <t>052H  :773105:00:------:--</t>
  </si>
  <si>
    <t>21:0239:000705</t>
  </si>
  <si>
    <t>21:0116:000596</t>
  </si>
  <si>
    <t>21:0116:000596:0001:0001:00</t>
  </si>
  <si>
    <t>052H  :773106:00:------:--</t>
  </si>
  <si>
    <t>21:0239:000706</t>
  </si>
  <si>
    <t>21:0116:000597</t>
  </si>
  <si>
    <t>21:0116:000597:0001:0001:00</t>
  </si>
  <si>
    <t>052H  :773107:00:------:--</t>
  </si>
  <si>
    <t>21:0239:000707</t>
  </si>
  <si>
    <t>21:0116:000598</t>
  </si>
  <si>
    <t>21:0116:000598:0001:0001:00</t>
  </si>
  <si>
    <t>052H  :773108:70:773109:10</t>
  </si>
  <si>
    <t>21:0239:000708</t>
  </si>
  <si>
    <t>21:0116:000599</t>
  </si>
  <si>
    <t>21:0116:000599:0001:0001:00</t>
  </si>
  <si>
    <t>052H  :773109:10:------:--</t>
  </si>
  <si>
    <t>21:0239:000709</t>
  </si>
  <si>
    <t>21:0116:000600</t>
  </si>
  <si>
    <t>21:0116:000600:0001:0001:00</t>
  </si>
  <si>
    <t>052H  :773110:20:773109:10</t>
  </si>
  <si>
    <t>21:0239:000710</t>
  </si>
  <si>
    <t>21:0116:000600:0002:0001:00</t>
  </si>
  <si>
    <t>052H  :773111:00:------:--</t>
  </si>
  <si>
    <t>21:0239:000711</t>
  </si>
  <si>
    <t>21:0116:000601</t>
  </si>
  <si>
    <t>21:0116:000601:0001:0001:00</t>
  </si>
  <si>
    <t>17.4</t>
  </si>
  <si>
    <t>052H  :773112:00:------:--</t>
  </si>
  <si>
    <t>21:0239:000712</t>
  </si>
  <si>
    <t>21:0116:000602</t>
  </si>
  <si>
    <t>21:0116:000602:0001:0001:00</t>
  </si>
  <si>
    <t>052H  :773113:00:------:--</t>
  </si>
  <si>
    <t>21:0239:000713</t>
  </si>
  <si>
    <t>21:0116:000603</t>
  </si>
  <si>
    <t>21:0116:000603:0001:0001:00</t>
  </si>
  <si>
    <t>052H  :773114:00:------:--</t>
  </si>
  <si>
    <t>21:0239:000714</t>
  </si>
  <si>
    <t>21:0116:000604</t>
  </si>
  <si>
    <t>21:0116:000604:0001:0001:00</t>
  </si>
  <si>
    <t>052H  :773115:00:------:--</t>
  </si>
  <si>
    <t>21:0239:000715</t>
  </si>
  <si>
    <t>21:0116:000605</t>
  </si>
  <si>
    <t>21:0116:000605:0001:0001:00</t>
  </si>
  <si>
    <t>052H  :773116:00:------:--</t>
  </si>
  <si>
    <t>21:0239:000716</t>
  </si>
  <si>
    <t>21:0116:000606</t>
  </si>
  <si>
    <t>21:0116:000606:0001:0001:00</t>
  </si>
  <si>
    <t>052H  :773117:00:------:--</t>
  </si>
  <si>
    <t>21:0239:000717</t>
  </si>
  <si>
    <t>21:0116:000607:0001:0001:01</t>
  </si>
  <si>
    <t>052H  :773118:00:------:--</t>
  </si>
  <si>
    <t>21:0239:000718</t>
  </si>
  <si>
    <t>21:0116:000608</t>
  </si>
  <si>
    <t>21:0116:000608:0001:0001:00</t>
  </si>
  <si>
    <t>052H  :773119:00:------:--</t>
  </si>
  <si>
    <t>21:0239:000719</t>
  </si>
  <si>
    <t>21:0116:000609</t>
  </si>
  <si>
    <t>21:0116:000609:0001:0001:00</t>
  </si>
  <si>
    <t>052H  :773120:00:------:--</t>
  </si>
  <si>
    <t>21:0239:000720</t>
  </si>
  <si>
    <t>21:0116:000610</t>
  </si>
  <si>
    <t>21:0116:000610:0001:0001:00</t>
  </si>
  <si>
    <t>052H  :773121:80:773130:00</t>
  </si>
  <si>
    <t>21:0239:000721</t>
  </si>
  <si>
    <t>21:0116:000619</t>
  </si>
  <si>
    <t>21:0116:000619:0001:0001:02</t>
  </si>
  <si>
    <t>052H  :773122:00:------:--</t>
  </si>
  <si>
    <t>21:0239:000722</t>
  </si>
  <si>
    <t>21:0116:000611</t>
  </si>
  <si>
    <t>21:0116:000611:0001:0001:00</t>
  </si>
  <si>
    <t>052H  :773123:00:------:--</t>
  </si>
  <si>
    <t>21:0239:000723</t>
  </si>
  <si>
    <t>21:0116:000612</t>
  </si>
  <si>
    <t>21:0116:000612:0001:0001:00</t>
  </si>
  <si>
    <t>052H  :773124:00:------:--</t>
  </si>
  <si>
    <t>21:0239:000724</t>
  </si>
  <si>
    <t>21:0116:000613</t>
  </si>
  <si>
    <t>21:0116:000613:0001:0001:00</t>
  </si>
  <si>
    <t>052H  :773125:00:------:--</t>
  </si>
  <si>
    <t>21:0239:000725</t>
  </si>
  <si>
    <t>21:0116:000614</t>
  </si>
  <si>
    <t>21:0116:000614:0001:0001:00</t>
  </si>
  <si>
    <t>052H  :773126:00:------:--</t>
  </si>
  <si>
    <t>21:0239:000726</t>
  </si>
  <si>
    <t>21:0116:000615</t>
  </si>
  <si>
    <t>21:0116:000615:0001:0001:00</t>
  </si>
  <si>
    <t>052H  :773127:00:------:--</t>
  </si>
  <si>
    <t>21:0239:000727</t>
  </si>
  <si>
    <t>21:0116:000616</t>
  </si>
  <si>
    <t>21:0116:000616:0001:0001:00</t>
  </si>
  <si>
    <t>052H  :773128:00:------:--</t>
  </si>
  <si>
    <t>21:0239:000728</t>
  </si>
  <si>
    <t>21:0116:000617</t>
  </si>
  <si>
    <t>21:0116:000617:0001:0001:00</t>
  </si>
  <si>
    <t>052H  :773129:00:------:--</t>
  </si>
  <si>
    <t>21:0239:000729</t>
  </si>
  <si>
    <t>21:0116:000618</t>
  </si>
  <si>
    <t>21:0116:000618:0001:0001:00</t>
  </si>
  <si>
    <t>052H  :773130:00:------:--</t>
  </si>
  <si>
    <t>21:0239:000730</t>
  </si>
  <si>
    <t>21:0116:000619:0001:0001:01</t>
  </si>
  <si>
    <t>052H  :773131:00:------:--</t>
  </si>
  <si>
    <t>21:0239:000731</t>
  </si>
  <si>
    <t>21:0116:000620</t>
  </si>
  <si>
    <t>21:0116:000620:0001:0001:00</t>
  </si>
  <si>
    <t>052H  :773132:00:------:--</t>
  </si>
  <si>
    <t>21:0239:000732</t>
  </si>
  <si>
    <t>21:0116:000621</t>
  </si>
  <si>
    <t>21:0116:000621:0001:0001:00</t>
  </si>
  <si>
    <t>052H  :773133:9A:------:--</t>
  </si>
  <si>
    <t>21:0239:000733</t>
  </si>
  <si>
    <t>052H  :773134:00:------:--</t>
  </si>
  <si>
    <t>21:0239:000734</t>
  </si>
  <si>
    <t>21:0116:000622</t>
  </si>
  <si>
    <t>21:0116:000622:0001:0001:00</t>
  </si>
  <si>
    <t>052H  :773135:70:773136:10</t>
  </si>
  <si>
    <t>21:0239:000735</t>
  </si>
  <si>
    <t>21:0116:000623</t>
  </si>
  <si>
    <t>21:0116:000623:0001:0001:00</t>
  </si>
  <si>
    <t>052H  :773136:10:------:--</t>
  </si>
  <si>
    <t>21:0239:000736</t>
  </si>
  <si>
    <t>21:0116:000624</t>
  </si>
  <si>
    <t>21:0116:000624:0001:0001:00</t>
  </si>
  <si>
    <t>052H  :773137:20:773136:10</t>
  </si>
  <si>
    <t>21:0239:000737</t>
  </si>
  <si>
    <t>21:0116:000624:0002:0001:00</t>
  </si>
  <si>
    <t>052H  :773138:00:------:--</t>
  </si>
  <si>
    <t>21:0239:000738</t>
  </si>
  <si>
    <t>21:0116:000625</t>
  </si>
  <si>
    <t>21:0116:000625:0001:0001:00</t>
  </si>
  <si>
    <t>052H  :773139:00:------:--</t>
  </si>
  <si>
    <t>21:0239:000739</t>
  </si>
  <si>
    <t>21:0116:000626</t>
  </si>
  <si>
    <t>21:0116:000626:0001:0001:00</t>
  </si>
  <si>
    <t>052H  :773140:00:------:--</t>
  </si>
  <si>
    <t>21:0239:000740</t>
  </si>
  <si>
    <t>21:0116:000627</t>
  </si>
  <si>
    <t>21:0116:000627:0001:0001:00</t>
  </si>
  <si>
    <t>052H  :773141:80:773151:20</t>
  </si>
  <si>
    <t>21:0239:000741</t>
  </si>
  <si>
    <t>21:0116:000636</t>
  </si>
  <si>
    <t>21:0116:000636:0002:0001:02</t>
  </si>
  <si>
    <t>052H  :773142:00:------:--</t>
  </si>
  <si>
    <t>21:0239:000742</t>
  </si>
  <si>
    <t>21:0116:000628</t>
  </si>
  <si>
    <t>21:0116:000628:0001:0001:00</t>
  </si>
  <si>
    <t>052H  :773143:00:------:--</t>
  </si>
  <si>
    <t>21:0239:000743</t>
  </si>
  <si>
    <t>21:0116:000629</t>
  </si>
  <si>
    <t>21:0116:000629:0001:0001:00</t>
  </si>
  <si>
    <t>052H  :773144:00:------:--</t>
  </si>
  <si>
    <t>21:0239:000744</t>
  </si>
  <si>
    <t>21:0116:000630</t>
  </si>
  <si>
    <t>21:0116:000630:0001:0001:00</t>
  </si>
  <si>
    <t>052H  :773145:00:------:--</t>
  </si>
  <si>
    <t>21:0239:000745</t>
  </si>
  <si>
    <t>21:0116:000631</t>
  </si>
  <si>
    <t>21:0116:000631:0001:0001:00</t>
  </si>
  <si>
    <t>052H  :773146:00:------:--</t>
  </si>
  <si>
    <t>21:0239:000746</t>
  </si>
  <si>
    <t>21:0116:000632</t>
  </si>
  <si>
    <t>21:0116:000632:0001:0001:00</t>
  </si>
  <si>
    <t>052H  :773147:00:------:--</t>
  </si>
  <si>
    <t>21:0239:000747</t>
  </si>
  <si>
    <t>21:0116:000633</t>
  </si>
  <si>
    <t>21:0116:000633:0001:0001:00</t>
  </si>
  <si>
    <t>052H  :773148:00:------:--</t>
  </si>
  <si>
    <t>21:0239:000748</t>
  </si>
  <si>
    <t>21:0116:000634</t>
  </si>
  <si>
    <t>21:0116:000634:0001:0001:00</t>
  </si>
  <si>
    <t>052H  :773149:70:773150:10</t>
  </si>
  <si>
    <t>21:0239:000749</t>
  </si>
  <si>
    <t>21:0116:000635</t>
  </si>
  <si>
    <t>21:0116:000635:0001:0001:00</t>
  </si>
  <si>
    <t>052H  :773150:10:------:--</t>
  </si>
  <si>
    <t>21:0239:000750</t>
  </si>
  <si>
    <t>21:0116:000636:0001:0001:00</t>
  </si>
  <si>
    <t>052H  :773151:20:773150:10</t>
  </si>
  <si>
    <t>21:0239:000751</t>
  </si>
  <si>
    <t>21:0116:000636:0002:0001:01</t>
  </si>
  <si>
    <t>052H  :773152:00:------:--</t>
  </si>
  <si>
    <t>21:0239:000752</t>
  </si>
  <si>
    <t>21:0116:000637</t>
  </si>
  <si>
    <t>21:0116:000637:0001:0001:00</t>
  </si>
  <si>
    <t>052H  :773153:00:------:--</t>
  </si>
  <si>
    <t>21:0239:000753</t>
  </si>
  <si>
    <t>21:0116:000638</t>
  </si>
  <si>
    <t>21:0116:000638:0001:0001:00</t>
  </si>
  <si>
    <t>052H  :773154:00:------:--</t>
  </si>
  <si>
    <t>21:0239:000754</t>
  </si>
  <si>
    <t>21:0116:000639</t>
  </si>
  <si>
    <t>21:0116:000639:0001:0001:00</t>
  </si>
  <si>
    <t>052H  :773155:00:------:--</t>
  </si>
  <si>
    <t>21:0239:000755</t>
  </si>
  <si>
    <t>21:0116:000640</t>
  </si>
  <si>
    <t>21:0116:000640:0001:0001:00</t>
  </si>
  <si>
    <t>052H  :773156:9A:------:--</t>
  </si>
  <si>
    <t>21:0239:000756</t>
  </si>
  <si>
    <t>052H  :773157:00:------:--</t>
  </si>
  <si>
    <t>21:0239:000757</t>
  </si>
  <si>
    <t>21:0116:000641</t>
  </si>
  <si>
    <t>21:0116:000641:0001:0001:00</t>
  </si>
  <si>
    <t>052H  :773158:00:------:--</t>
  </si>
  <si>
    <t>21:0239:000758</t>
  </si>
  <si>
    <t>21:0116:000642</t>
  </si>
  <si>
    <t>21:0116:000642:0001:0001:00</t>
  </si>
  <si>
    <t>052H  :773159:00:------:--</t>
  </si>
  <si>
    <t>21:0239:000759</t>
  </si>
  <si>
    <t>21:0116:000643</t>
  </si>
  <si>
    <t>21:0116:000643:0001:0001:00</t>
  </si>
  <si>
    <t>052H  :773160:00:------:--</t>
  </si>
  <si>
    <t>21:0239:000760</t>
  </si>
  <si>
    <t>21:0116:000644</t>
  </si>
  <si>
    <t>21:0116:000644:0001:0001:00</t>
  </si>
  <si>
    <t>052H  :773161:80:773168:00</t>
  </si>
  <si>
    <t>21:0239:000761</t>
  </si>
  <si>
    <t>21:0116:000650</t>
  </si>
  <si>
    <t>21:0116:000650:0001:0001:02</t>
  </si>
  <si>
    <t>052H  :773162:00:------:--</t>
  </si>
  <si>
    <t>21:0239:000762</t>
  </si>
  <si>
    <t>21:0116:000645</t>
  </si>
  <si>
    <t>21:0116:000645:0001:0001:00</t>
  </si>
  <si>
    <t>052H  :773163:00:------:--</t>
  </si>
  <si>
    <t>21:0239:000763</t>
  </si>
  <si>
    <t>21:0116:000646</t>
  </si>
  <si>
    <t>21:0116:000646:0001:0001:00</t>
  </si>
  <si>
    <t>052H  :773164:70:773165:10</t>
  </si>
  <si>
    <t>21:0239:000764</t>
  </si>
  <si>
    <t>21:0116:000647</t>
  </si>
  <si>
    <t>21:0116:000647:0001:0001:00</t>
  </si>
  <si>
    <t>052H  :773165:10:------:--</t>
  </si>
  <si>
    <t>21:0239:000765</t>
  </si>
  <si>
    <t>21:0116:000648</t>
  </si>
  <si>
    <t>21:0116:000648:0001:0001:00</t>
  </si>
  <si>
    <t>052H  :773166:20:773165:10</t>
  </si>
  <si>
    <t>21:0239:000766</t>
  </si>
  <si>
    <t>21:0116:000648:0002:0001:00</t>
  </si>
  <si>
    <t>052H  :773167:00:------:--</t>
  </si>
  <si>
    <t>21:0239:000767</t>
  </si>
  <si>
    <t>21:0116:000649</t>
  </si>
  <si>
    <t>21:0116:000649:0001:0001:00</t>
  </si>
  <si>
    <t>052H  :773168:00:------:--</t>
  </si>
  <si>
    <t>21:0239:000768</t>
  </si>
  <si>
    <t>21:0116:000650:0001:0001:01</t>
  </si>
  <si>
    <t>052H  :773169:95:------:--</t>
  </si>
  <si>
    <t>21:0239:000769</t>
  </si>
  <si>
    <t>052H  :773170:00:------:--</t>
  </si>
  <si>
    <t>21:0239:000770</t>
  </si>
  <si>
    <t>21:0116:000651</t>
  </si>
  <si>
    <t>21:0116:000651:0001:0001:00</t>
  </si>
  <si>
    <t>052H  :773171:00:------:--</t>
  </si>
  <si>
    <t>21:0239:000771</t>
  </si>
  <si>
    <t>21:0116:000652</t>
  </si>
  <si>
    <t>21:0116:000652:0001:0001:00</t>
  </si>
  <si>
    <t>052H  :773172:00:------:--</t>
  </si>
  <si>
    <t>21:0239:000772</t>
  </si>
  <si>
    <t>21:0116:000653</t>
  </si>
  <si>
    <t>21:0116:000653:0001:0001:00</t>
  </si>
  <si>
    <t>052H  :773173:00:------:--</t>
  </si>
  <si>
    <t>21:0239:000773</t>
  </si>
  <si>
    <t>21:0116:000654</t>
  </si>
  <si>
    <t>21:0116:000654:0001:0001:00</t>
  </si>
  <si>
    <t>8.45</t>
  </si>
  <si>
    <t>052H  :773174:00:------:--</t>
  </si>
  <si>
    <t>21:0239:000774</t>
  </si>
  <si>
    <t>21:0116:000655</t>
  </si>
  <si>
    <t>21:0116:000655:0001:0001:00</t>
  </si>
  <si>
    <t>052H  :773175:00:------:--</t>
  </si>
  <si>
    <t>21:0239:000775</t>
  </si>
  <si>
    <t>21:0116:000656</t>
  </si>
  <si>
    <t>21:0116:000656:0001:0001:00</t>
  </si>
  <si>
    <t>052H  :773176:00:------:--</t>
  </si>
  <si>
    <t>21:0239:000776</t>
  </si>
  <si>
    <t>21:0116:000657</t>
  </si>
  <si>
    <t>21:0116:000657:0001:0001:00</t>
  </si>
  <si>
    <t>052H  :773177:00:------:--</t>
  </si>
  <si>
    <t>21:0239:000777</t>
  </si>
  <si>
    <t>21:0116:000658</t>
  </si>
  <si>
    <t>21:0116:000658:0001:0001:00</t>
  </si>
  <si>
    <t>052H  :773178:00:------:--</t>
  </si>
  <si>
    <t>21:0239:000778</t>
  </si>
  <si>
    <t>21:0116:000659</t>
  </si>
  <si>
    <t>21:0116:000659:0001:0001:00</t>
  </si>
  <si>
    <t>6.05</t>
  </si>
  <si>
    <t>052H  :773179:00:------:--</t>
  </si>
  <si>
    <t>21:0239:000779</t>
  </si>
  <si>
    <t>21:0116:000660</t>
  </si>
  <si>
    <t>21:0116:000660:0001:0001:00</t>
  </si>
  <si>
    <t>052H  :773180:00:------:--</t>
  </si>
  <si>
    <t>21:0239:000780</t>
  </si>
  <si>
    <t>21:0116:000661</t>
  </si>
  <si>
    <t>21:0116:000661:0001:0001:00</t>
  </si>
  <si>
    <t>052H  :773181:80:773183:00</t>
  </si>
  <si>
    <t>21:0239:000781</t>
  </si>
  <si>
    <t>21:0116:000663</t>
  </si>
  <si>
    <t>21:0116:000663:0001:0001:02</t>
  </si>
  <si>
    <t>052H  :773182:00:------:--</t>
  </si>
  <si>
    <t>21:0239:000782</t>
  </si>
  <si>
    <t>21:0116:000662</t>
  </si>
  <si>
    <t>21:0116:000662:0001:0001:00</t>
  </si>
  <si>
    <t>052H  :773183:00:------:--</t>
  </si>
  <si>
    <t>21:0239:000783</t>
  </si>
  <si>
    <t>21:0116:000663:0001:0001:01</t>
  </si>
  <si>
    <t>052H  :773184:00:------:--</t>
  </si>
  <si>
    <t>21:0239:000784</t>
  </si>
  <si>
    <t>21:0116:000664</t>
  </si>
  <si>
    <t>21:0116:000664:0001:0001:00</t>
  </si>
  <si>
    <t>052H  :773185:00:------:--</t>
  </si>
  <si>
    <t>21:0239:000785</t>
  </si>
  <si>
    <t>21:0116:000665</t>
  </si>
  <si>
    <t>21:0116:000665:0001:0001:00</t>
  </si>
  <si>
    <t>052H  :773186:00:------:--</t>
  </si>
  <si>
    <t>21:0239:000786</t>
  </si>
  <si>
    <t>21:0116:000666</t>
  </si>
  <si>
    <t>21:0116:000666:0001:0001:00</t>
  </si>
  <si>
    <t>052H  :773187:00:------:--</t>
  </si>
  <si>
    <t>21:0239:000787</t>
  </si>
  <si>
    <t>21:0116:000667</t>
  </si>
  <si>
    <t>21:0116:000667:0001:0001:00</t>
  </si>
  <si>
    <t>052H  :773188:00:------:--</t>
  </si>
  <si>
    <t>21:0239:000788</t>
  </si>
  <si>
    <t>21:0116:000668</t>
  </si>
  <si>
    <t>21:0116:000668:0001:0001:00</t>
  </si>
  <si>
    <t>052H  :773189:70:773190:10</t>
  </si>
  <si>
    <t>21:0239:000789</t>
  </si>
  <si>
    <t>21:0116:000669</t>
  </si>
  <si>
    <t>21:0116:000669:0001:0001:00</t>
  </si>
  <si>
    <t>052H  :773190:10:------:--</t>
  </si>
  <si>
    <t>21:0239:000790</t>
  </si>
  <si>
    <t>21:0116:000670</t>
  </si>
  <si>
    <t>21:0116:000670:0001:0001:00</t>
  </si>
  <si>
    <t>052H  :773191:20:773190:10</t>
  </si>
  <si>
    <t>21:0239:000791</t>
  </si>
  <si>
    <t>21:0116:000670:0002:0001:00</t>
  </si>
  <si>
    <t>052H  :773192:00:------:--</t>
  </si>
  <si>
    <t>21:0239:000792</t>
  </si>
  <si>
    <t>21:0116:000671</t>
  </si>
  <si>
    <t>21:0116:000671:0001:0001:00</t>
  </si>
  <si>
    <t>052H  :773193:00:------:--</t>
  </si>
  <si>
    <t>21:0239:000793</t>
  </si>
  <si>
    <t>21:0116:000672</t>
  </si>
  <si>
    <t>21:0116:000672:0001:0001:00</t>
  </si>
  <si>
    <t>052H  :773194:9B:------:--</t>
  </si>
  <si>
    <t>21:0239:000794</t>
  </si>
  <si>
    <t>052H  :773195:00:------:--</t>
  </si>
  <si>
    <t>21:0239:000795</t>
  </si>
  <si>
    <t>21:0116:000673</t>
  </si>
  <si>
    <t>21:0116:000673:0001:0001:00</t>
  </si>
  <si>
    <t>052H  :773196:00:------:--</t>
  </si>
  <si>
    <t>21:0239:000796</t>
  </si>
  <si>
    <t>21:0116:000674</t>
  </si>
  <si>
    <t>21:0116:000674:0001:0001:00</t>
  </si>
  <si>
    <t>052H  :773197:00:------:--</t>
  </si>
  <si>
    <t>21:0239:000797</t>
  </si>
  <si>
    <t>21:0116:000675</t>
  </si>
  <si>
    <t>21:0116:000675:0001:0001:00</t>
  </si>
  <si>
    <t>052H  :773198:00:------:--</t>
  </si>
  <si>
    <t>21:0239:000798</t>
  </si>
  <si>
    <t>21:0116:000676</t>
  </si>
  <si>
    <t>21:0116:000676:0001:0001:00</t>
  </si>
  <si>
    <t>052H  :773199:00:------:--</t>
  </si>
  <si>
    <t>21:0239:000799</t>
  </si>
  <si>
    <t>21:0116:000677</t>
  </si>
  <si>
    <t>21:0116:000677:0001:0001:00</t>
  </si>
  <si>
    <t>770</t>
  </si>
  <si>
    <t>052H  :773200:00:------:--</t>
  </si>
  <si>
    <t>21:0239:000800</t>
  </si>
  <si>
    <t>21:0116:000678</t>
  </si>
  <si>
    <t>21:0116:000678:0001:0001:00</t>
  </si>
  <si>
    <t>052H  :773201:80:773207:00</t>
  </si>
  <si>
    <t>21:0239:000801</t>
  </si>
  <si>
    <t>21:0116:000684</t>
  </si>
  <si>
    <t>21:0116:000684:0001:0001:02</t>
  </si>
  <si>
    <t>052H  :773202:00:------:--</t>
  </si>
  <si>
    <t>21:0239:000802</t>
  </si>
  <si>
    <t>21:0116:000679</t>
  </si>
  <si>
    <t>21:0116:000679:0001:0001:00</t>
  </si>
  <si>
    <t>86.6</t>
  </si>
  <si>
    <t>052H  :773203:00:------:--</t>
  </si>
  <si>
    <t>21:0239:000803</t>
  </si>
  <si>
    <t>21:0116:000680</t>
  </si>
  <si>
    <t>21:0116:000680:0001:0001:00</t>
  </si>
  <si>
    <t>052H  :773204:00:------:--</t>
  </si>
  <si>
    <t>21:0239:000804</t>
  </si>
  <si>
    <t>21:0116:000681</t>
  </si>
  <si>
    <t>21:0116:000681:0001:0001:00</t>
  </si>
  <si>
    <t>052H  :773205:00:------:--</t>
  </si>
  <si>
    <t>21:0239:000805</t>
  </si>
  <si>
    <t>21:0116:000682</t>
  </si>
  <si>
    <t>21:0116:000682:0001:0001:00</t>
  </si>
  <si>
    <t>052H  :773206:00:------:--</t>
  </si>
  <si>
    <t>21:0239:000806</t>
  </si>
  <si>
    <t>21:0116:000683</t>
  </si>
  <si>
    <t>21:0116:000683:0001:0001:00</t>
  </si>
  <si>
    <t>052H  :773207:00:------:--</t>
  </si>
  <si>
    <t>21:0239:000807</t>
  </si>
  <si>
    <t>21:0116:000684:0001:0001:01</t>
  </si>
  <si>
    <t>052H  :773208:00:------:--</t>
  </si>
  <si>
    <t>21:0239:000808</t>
  </si>
  <si>
    <t>21:0116:000685</t>
  </si>
  <si>
    <t>21:0116:000685:0001:0001:00</t>
  </si>
  <si>
    <t>052H  :773209:00:------:--</t>
  </si>
  <si>
    <t>21:0239:000809</t>
  </si>
  <si>
    <t>21:0116:000686</t>
  </si>
  <si>
    <t>21:0116:000686:0001:0001:00</t>
  </si>
  <si>
    <t>052H  :773210:00:------:--</t>
  </si>
  <si>
    <t>21:0239:000810</t>
  </si>
  <si>
    <t>21:0116:000687</t>
  </si>
  <si>
    <t>21:0116:000687:0001:0001:00</t>
  </si>
  <si>
    <t>052H  :773211:00:------:--</t>
  </si>
  <si>
    <t>21:0239:000811</t>
  </si>
  <si>
    <t>21:0116:000688</t>
  </si>
  <si>
    <t>21:0116:000688:0001:0001:00</t>
  </si>
  <si>
    <t>052H  :773212:00:------:--</t>
  </si>
  <si>
    <t>21:0239:000812</t>
  </si>
  <si>
    <t>21:0116:000689</t>
  </si>
  <si>
    <t>21:0116:000689:0001:0001:00</t>
  </si>
  <si>
    <t>052H  :773213:00:------:--</t>
  </si>
  <si>
    <t>21:0239:000813</t>
  </si>
  <si>
    <t>21:0116:000690</t>
  </si>
  <si>
    <t>21:0116:000690:0001:0001:00</t>
  </si>
  <si>
    <t>052H  :773214:00:------:--</t>
  </si>
  <si>
    <t>21:0239:000814</t>
  </si>
  <si>
    <t>21:0116:000691</t>
  </si>
  <si>
    <t>21:0116:000691:0001:0001:00</t>
  </si>
  <si>
    <t>052H  :773215:70:773217:10</t>
  </si>
  <si>
    <t>21:0239:000815</t>
  </si>
  <si>
    <t>21:0116:000692</t>
  </si>
  <si>
    <t>21:0116:000692:0001:0001:00</t>
  </si>
  <si>
    <t>052H  :773216:95:------:--</t>
  </si>
  <si>
    <t>21:0239:000816</t>
  </si>
  <si>
    <t>20.5</t>
  </si>
  <si>
    <t>052H  :773217:10:------:--</t>
  </si>
  <si>
    <t>21:0239:000817</t>
  </si>
  <si>
    <t>21:0116:000693</t>
  </si>
  <si>
    <t>21:0116:000693:0001:0001:00</t>
  </si>
  <si>
    <t>052H  :773218:20:773217:10</t>
  </si>
  <si>
    <t>21:0239:000818</t>
  </si>
  <si>
    <t>21:0116:000693:0002:0001:00</t>
  </si>
  <si>
    <t>73.2</t>
  </si>
  <si>
    <t>052H  :773219:00:------:--</t>
  </si>
  <si>
    <t>21:0239:000819</t>
  </si>
  <si>
    <t>21:0116:000694</t>
  </si>
  <si>
    <t>21:0116:000694:0001:0001:00</t>
  </si>
  <si>
    <t>960</t>
  </si>
  <si>
    <t>052H  :773220:00:------:--</t>
  </si>
  <si>
    <t>21:0239:000820</t>
  </si>
  <si>
    <t>21:0116:000695</t>
  </si>
  <si>
    <t>21:0116:000695:0001:0001:00</t>
  </si>
  <si>
    <t>052H  :773221:80:773231:20</t>
  </si>
  <si>
    <t>21:0239:000821</t>
  </si>
  <si>
    <t>21:0116:000704</t>
  </si>
  <si>
    <t>21:0116:000704:0002:0001:02</t>
  </si>
  <si>
    <t>052H  :773222:00:------:--</t>
  </si>
  <si>
    <t>21:0239:000822</t>
  </si>
  <si>
    <t>21:0116:000696</t>
  </si>
  <si>
    <t>21:0116:000696:0001:0001:00</t>
  </si>
  <si>
    <t>052H  :773223:00:------:--</t>
  </si>
  <si>
    <t>21:0239:000823</t>
  </si>
  <si>
    <t>21:0116:000697</t>
  </si>
  <si>
    <t>21:0116:000697:0001:0001:00</t>
  </si>
  <si>
    <t>052H  :773224:00:------:--</t>
  </si>
  <si>
    <t>21:0239:000824</t>
  </si>
  <si>
    <t>21:0116:000698</t>
  </si>
  <si>
    <t>21:0116:000698:0001:0001:00</t>
  </si>
  <si>
    <t>052H  :773225:00:------:--</t>
  </si>
  <si>
    <t>21:0239:000825</t>
  </si>
  <si>
    <t>21:0116:000699</t>
  </si>
  <si>
    <t>21:0116:000699:0001:0001:00</t>
  </si>
  <si>
    <t>052H  :773226:00:------:--</t>
  </si>
  <si>
    <t>21:0239:000826</t>
  </si>
  <si>
    <t>21:0116:000700</t>
  </si>
  <si>
    <t>21:0116:000700:0001:0001:00</t>
  </si>
  <si>
    <t>052H  :773227:00:------:--</t>
  </si>
  <si>
    <t>21:0239:000827</t>
  </si>
  <si>
    <t>21:0116:000701</t>
  </si>
  <si>
    <t>21:0116:000701:0001:0001:00</t>
  </si>
  <si>
    <t>052H  :773228:00:------:--</t>
  </si>
  <si>
    <t>21:0239:000828</t>
  </si>
  <si>
    <t>21:0116:000702</t>
  </si>
  <si>
    <t>21:0116:000702:0001:0001:00</t>
  </si>
  <si>
    <t>052H  :773229:70:773230:10</t>
  </si>
  <si>
    <t>21:0239:000829</t>
  </si>
  <si>
    <t>21:0116:000703</t>
  </si>
  <si>
    <t>21:0116:000703:0001:0001:00</t>
  </si>
  <si>
    <t>052H  :773230:10:------:--</t>
  </si>
  <si>
    <t>21:0239:000830</t>
  </si>
  <si>
    <t>21:0116:000704:0001:0001:00</t>
  </si>
  <si>
    <t>052H  :773231:20:773230:10</t>
  </si>
  <si>
    <t>21:0239:000831</t>
  </si>
  <si>
    <t>21:0116:000704:0002:0001:01</t>
  </si>
  <si>
    <t>052H  :773232:9A:------:--</t>
  </si>
  <si>
    <t>21:0239:000832</t>
  </si>
  <si>
    <t>052H  :773233:00:------:--</t>
  </si>
  <si>
    <t>21:0239:000833</t>
  </si>
  <si>
    <t>21:0116:000705</t>
  </si>
  <si>
    <t>21:0116:000705:0001:0001:00</t>
  </si>
  <si>
    <t>052H  :773234:00:------:--</t>
  </si>
  <si>
    <t>21:0239:000834</t>
  </si>
  <si>
    <t>21:0116:000706</t>
  </si>
  <si>
    <t>21:0116:000706:0001:0001:00</t>
  </si>
  <si>
    <t>052H  :773235:00:------:--</t>
  </si>
  <si>
    <t>21:0239:000835</t>
  </si>
  <si>
    <t>21:0116:000707</t>
  </si>
  <si>
    <t>21:0116:000707:0001:0001:00</t>
  </si>
  <si>
    <t>052H  :773236:00:------:--</t>
  </si>
  <si>
    <t>21:0239:000836</t>
  </si>
  <si>
    <t>21:0116:000708</t>
  </si>
  <si>
    <t>21:0116:000708:0001:0001:00</t>
  </si>
  <si>
    <t>052H  :773237:00:------:--</t>
  </si>
  <si>
    <t>21:0239:000837</t>
  </si>
  <si>
    <t>21:0116:000709</t>
  </si>
  <si>
    <t>21:0116:000709:0001:0001:00</t>
  </si>
  <si>
    <t>052H  :773238:00:------:--</t>
  </si>
  <si>
    <t>21:0239:000838</t>
  </si>
  <si>
    <t>21:0116:000710</t>
  </si>
  <si>
    <t>21:0116:000710:0001:0001:00</t>
  </si>
  <si>
    <t>052H  :773239:00:------:--</t>
  </si>
  <si>
    <t>21:0239:000839</t>
  </si>
  <si>
    <t>21:0116:000711</t>
  </si>
  <si>
    <t>21:0116:000711:0001:0001:00</t>
  </si>
  <si>
    <t>052H  :773240:00:------:--</t>
  </si>
  <si>
    <t>21:0239:000840</t>
  </si>
  <si>
    <t>21:0116:000712</t>
  </si>
  <si>
    <t>21:0116:000712:0001:0001:00</t>
  </si>
  <si>
    <t>052H  :773241:80:773254:20</t>
  </si>
  <si>
    <t>21:0239:000841</t>
  </si>
  <si>
    <t>21:0116:000723</t>
  </si>
  <si>
    <t>21:0116:000723:0002:0001:02</t>
  </si>
  <si>
    <t>052H  :773242:00:------:--</t>
  </si>
  <si>
    <t>21:0239:000842</t>
  </si>
  <si>
    <t>21:0116:000713</t>
  </si>
  <si>
    <t>21:0116:000713:0001:0001:00</t>
  </si>
  <si>
    <t>052H  :773243:00:------:--</t>
  </si>
  <si>
    <t>21:0239:000843</t>
  </si>
  <si>
    <t>21:0116:000714</t>
  </si>
  <si>
    <t>21:0116:000714:0001:0001:00</t>
  </si>
  <si>
    <t>052H  :773244:00:------:--</t>
  </si>
  <si>
    <t>21:0239:000844</t>
  </si>
  <si>
    <t>21:0116:000715</t>
  </si>
  <si>
    <t>21:0116:000715:0001:0001:00</t>
  </si>
  <si>
    <t>5.1</t>
  </si>
  <si>
    <t>052H  :773245:00:------:--</t>
  </si>
  <si>
    <t>21:0239:000845</t>
  </si>
  <si>
    <t>21:0116:000716</t>
  </si>
  <si>
    <t>21:0116:000716:0001:0001:00</t>
  </si>
  <si>
    <t>052H  :773246:00:------:--</t>
  </si>
  <si>
    <t>21:0239:000846</t>
  </si>
  <si>
    <t>21:0116:000717</t>
  </si>
  <si>
    <t>21:0116:000717:0001:0001:00</t>
  </si>
  <si>
    <t>052H  :773247:00:------:--</t>
  </si>
  <si>
    <t>21:0239:000847</t>
  </si>
  <si>
    <t>21:0116:000718</t>
  </si>
  <si>
    <t>21:0116:000718:0001:0001:00</t>
  </si>
  <si>
    <t>052H  :773248:00:------:--</t>
  </si>
  <si>
    <t>21:0239:000848</t>
  </si>
  <si>
    <t>21:0116:000719</t>
  </si>
  <si>
    <t>21:0116:000719:0001:0001:00</t>
  </si>
  <si>
    <t>052H  :773249:00:------:--</t>
  </si>
  <si>
    <t>21:0239:000849</t>
  </si>
  <si>
    <t>21:0116:000720</t>
  </si>
  <si>
    <t>21:0116:000720:0001:0001:00</t>
  </si>
  <si>
    <t>052H  :773250:9B:------:--</t>
  </si>
  <si>
    <t>21:0239:000850</t>
  </si>
  <si>
    <t>052H  :773251:00:------:--</t>
  </si>
  <si>
    <t>21:0239:000851</t>
  </si>
  <si>
    <t>21:0116:000721</t>
  </si>
  <si>
    <t>21:0116:000721:0001:0001:00</t>
  </si>
  <si>
    <t>052H  :773252:70:773253:10</t>
  </si>
  <si>
    <t>21:0239:000852</t>
  </si>
  <si>
    <t>21:0116:000722</t>
  </si>
  <si>
    <t>21:0116:000722:0001:0001:00</t>
  </si>
  <si>
    <t>052H  :773253:10:------:--</t>
  </si>
  <si>
    <t>21:0239:000853</t>
  </si>
  <si>
    <t>21:0116:000723:0001:0001:00</t>
  </si>
  <si>
    <t>052H  :773254:20:773253:10</t>
  </si>
  <si>
    <t>21:0239:000854</t>
  </si>
  <si>
    <t>21:0116:000723:0002:0001:01</t>
  </si>
  <si>
    <t>052H  :773255:00:------:--</t>
  </si>
  <si>
    <t>21:0239:000855</t>
  </si>
  <si>
    <t>21:0116:000724</t>
  </si>
  <si>
    <t>21:0116:000724:0001:0001:00</t>
  </si>
  <si>
    <t>052H  :773256:00:------:--</t>
  </si>
  <si>
    <t>21:0239:000856</t>
  </si>
  <si>
    <t>21:0116:000725</t>
  </si>
  <si>
    <t>21:0116:000725:0001:0001:00</t>
  </si>
  <si>
    <t>052H  :773257:00:------:--</t>
  </si>
  <si>
    <t>21:0239:000857</t>
  </si>
  <si>
    <t>21:0116:000726</t>
  </si>
  <si>
    <t>21:0116:000726:0001:0001:00</t>
  </si>
  <si>
    <t>052H  :773258:00:------:--</t>
  </si>
  <si>
    <t>21:0239:000858</t>
  </si>
  <si>
    <t>21:0116:000727</t>
  </si>
  <si>
    <t>21:0116:000727:0001:0001:00</t>
  </si>
  <si>
    <t>052H  :773259:00:------:--</t>
  </si>
  <si>
    <t>21:0239:000859</t>
  </si>
  <si>
    <t>21:0116:000728</t>
  </si>
  <si>
    <t>21:0116:000728:0001:0001:00</t>
  </si>
  <si>
    <t>052H  :773260:00:------:--</t>
  </si>
  <si>
    <t>21:0239:000860</t>
  </si>
  <si>
    <t>21:0116:000729</t>
  </si>
  <si>
    <t>21:0116:000729:0001:0001:00</t>
  </si>
  <si>
    <t>052H  :773261:80:773264:10</t>
  </si>
  <si>
    <t>21:0239:000861</t>
  </si>
  <si>
    <t>21:0116:000732</t>
  </si>
  <si>
    <t>21:0116:000732:0001:0001:02</t>
  </si>
  <si>
    <t>052H  :773262:00:------:--</t>
  </si>
  <si>
    <t>21:0239:000862</t>
  </si>
  <si>
    <t>21:0116:000730</t>
  </si>
  <si>
    <t>21:0116:000730:0001:0001:00</t>
  </si>
  <si>
    <t>052H  :773263:70:773264:10</t>
  </si>
  <si>
    <t>21:0239:000863</t>
  </si>
  <si>
    <t>21:0116:000731</t>
  </si>
  <si>
    <t>21:0116:000731:0001:0001:00</t>
  </si>
  <si>
    <t>052H  :773264:10:------:--</t>
  </si>
  <si>
    <t>21:0239:000864</t>
  </si>
  <si>
    <t>21:0116:000732:0001:0001:01</t>
  </si>
  <si>
    <t>052H  :773265:20:773264:10</t>
  </si>
  <si>
    <t>21:0239:000865</t>
  </si>
  <si>
    <t>21:0116:000732:0002:0001:00</t>
  </si>
  <si>
    <t>052H  :773266:00:------:--</t>
  </si>
  <si>
    <t>21:0239:000866</t>
  </si>
  <si>
    <t>21:0116:000733</t>
  </si>
  <si>
    <t>21:0116:000733:0001:0001:00</t>
  </si>
  <si>
    <t>2150</t>
  </si>
  <si>
    <t>9.25</t>
  </si>
  <si>
    <t>052H  :773267:00:------:--</t>
  </si>
  <si>
    <t>21:0239:000867</t>
  </si>
  <si>
    <t>21:0116:000734</t>
  </si>
  <si>
    <t>21:0116:000734:0001:0001:00</t>
  </si>
  <si>
    <t>5.55</t>
  </si>
  <si>
    <t>052H  :773268:00:------:--</t>
  </si>
  <si>
    <t>21:0239:000868</t>
  </si>
  <si>
    <t>21:0116:000735</t>
  </si>
  <si>
    <t>21:0116:000735:0001:0001:00</t>
  </si>
  <si>
    <t>052H  :773269:00:------:--</t>
  </si>
  <si>
    <t>21:0239:000869</t>
  </si>
  <si>
    <t>21:0116:000736</t>
  </si>
  <si>
    <t>21:0116:000736:0001:0001:00</t>
  </si>
  <si>
    <t>680</t>
  </si>
  <si>
    <t>052H  :773270:00:------:--</t>
  </si>
  <si>
    <t>21:0239:000870</t>
  </si>
  <si>
    <t>21:0116:000737</t>
  </si>
  <si>
    <t>21:0116:000737:0001:0001:00</t>
  </si>
  <si>
    <t>052H  :773271:9C:------:--</t>
  </si>
  <si>
    <t>21:0239:000871</t>
  </si>
  <si>
    <t>052H  :773272:00:------:--</t>
  </si>
  <si>
    <t>21:0239:000872</t>
  </si>
  <si>
    <t>21:0116:000738</t>
  </si>
  <si>
    <t>21:0116:000738:0001:0001:00</t>
  </si>
  <si>
    <t>052H  :773273:00:------:--</t>
  </si>
  <si>
    <t>21:0239:000873</t>
  </si>
  <si>
    <t>21:0116:000739</t>
  </si>
  <si>
    <t>21:0116:000739:0001:0001:00</t>
  </si>
  <si>
    <t>052H  :773274:00:------:--</t>
  </si>
  <si>
    <t>21:0239:000874</t>
  </si>
  <si>
    <t>21:0116:000740</t>
  </si>
  <si>
    <t>21:0116:000740:0001:0001:00</t>
  </si>
  <si>
    <t>052H  :773275:00:------:--</t>
  </si>
  <si>
    <t>21:0239:000875</t>
  </si>
  <si>
    <t>21:0116:000741</t>
  </si>
  <si>
    <t>21:0116:000741:0001:0001:00</t>
  </si>
  <si>
    <t>052H  :773276:00:------:--</t>
  </si>
  <si>
    <t>21:0239:000876</t>
  </si>
  <si>
    <t>21:0116:000742</t>
  </si>
  <si>
    <t>21:0116:000742:0001:0001:00</t>
  </si>
  <si>
    <t>052H  :773277:00:------:--</t>
  </si>
  <si>
    <t>21:0239:000877</t>
  </si>
  <si>
    <t>21:0116:000743</t>
  </si>
  <si>
    <t>21:0116:000743:0001:0001:00</t>
  </si>
  <si>
    <t>052H  :773278:00:------:--</t>
  </si>
  <si>
    <t>21:0239:000878</t>
  </si>
  <si>
    <t>21:0116:000744</t>
  </si>
  <si>
    <t>21:0116:000744:0001:0001:00</t>
  </si>
  <si>
    <t>052H  :773279:00:------:--</t>
  </si>
  <si>
    <t>21:0239:000879</t>
  </si>
  <si>
    <t>21:0116:000745</t>
  </si>
  <si>
    <t>21:0116:000745:0001:0001:00</t>
  </si>
  <si>
    <t>052H  :773280:00:------:--</t>
  </si>
  <si>
    <t>21:0239:000880</t>
  </si>
  <si>
    <t>21:0116:000746</t>
  </si>
  <si>
    <t>21:0116:000746:0001:0001:00</t>
  </si>
  <si>
    <t>052H  :773281:80:773289:00</t>
  </si>
  <si>
    <t>21:0239:000881</t>
  </si>
  <si>
    <t>21:0116:000753</t>
  </si>
  <si>
    <t>21:0116:000753:0001:0001:02</t>
  </si>
  <si>
    <t>052H  :773282:00:------:--</t>
  </si>
  <si>
    <t>21:0239:000882</t>
  </si>
  <si>
    <t>21:0116:000747</t>
  </si>
  <si>
    <t>21:0116:000747:0001:0001:00</t>
  </si>
  <si>
    <t>052H  :773283:00:------:--</t>
  </si>
  <si>
    <t>21:0239:000883</t>
  </si>
  <si>
    <t>21:0116:000748</t>
  </si>
  <si>
    <t>21:0116:000748:0001:0001:00</t>
  </si>
  <si>
    <t>052H  :773284:00:------:--</t>
  </si>
  <si>
    <t>21:0239:000884</t>
  </si>
  <si>
    <t>21:0116:000749</t>
  </si>
  <si>
    <t>21:0116:000749:0001:0001:00</t>
  </si>
  <si>
    <t>052H  :773285:00:------:--</t>
  </si>
  <si>
    <t>21:0239:000885</t>
  </si>
  <si>
    <t>21:0116:000750</t>
  </si>
  <si>
    <t>21:0116:000750:0001:0001:00</t>
  </si>
  <si>
    <t>052H  :773286:70:773287:10</t>
  </si>
  <si>
    <t>21:0239:000886</t>
  </si>
  <si>
    <t>21:0116:000751</t>
  </si>
  <si>
    <t>21:0116:000751:0001:0001:00</t>
  </si>
  <si>
    <t>052H  :773287:10:------:--</t>
  </si>
  <si>
    <t>21:0239:000887</t>
  </si>
  <si>
    <t>21:0116:000752</t>
  </si>
  <si>
    <t>21:0116:000752:0001:0001:00</t>
  </si>
  <si>
    <t>052H  :773288:20:773287:10</t>
  </si>
  <si>
    <t>21:0239:000888</t>
  </si>
  <si>
    <t>21:0116:000752:0002:0001:00</t>
  </si>
  <si>
    <t>052H  :773289:00:------:--</t>
  </si>
  <si>
    <t>21:0239:000889</t>
  </si>
  <si>
    <t>21:0116:000753:0001:0001:01</t>
  </si>
  <si>
    <t>052H  :773290:00:------:--</t>
  </si>
  <si>
    <t>21:0239:000890</t>
  </si>
  <si>
    <t>21:0116:000754</t>
  </si>
  <si>
    <t>21:0116:000754:0001:0001:00</t>
  </si>
  <si>
    <t>052H  :773291:00:------:--</t>
  </si>
  <si>
    <t>21:0239:000891</t>
  </si>
  <si>
    <t>21:0116:000755</t>
  </si>
  <si>
    <t>21:0116:000755:0001:0001:00</t>
  </si>
  <si>
    <t>052H  :773292:00:------:--</t>
  </si>
  <si>
    <t>21:0239:000892</t>
  </si>
  <si>
    <t>21:0116:000756</t>
  </si>
  <si>
    <t>21:0116:000756:0001:0001:00</t>
  </si>
  <si>
    <t>052H  :773293:00:------:--</t>
  </si>
  <si>
    <t>21:0239:000893</t>
  </si>
  <si>
    <t>21:0116:000757</t>
  </si>
  <si>
    <t>21:0116:000757:0001:0001:00</t>
  </si>
  <si>
    <t>052H  :773294:00:------:--</t>
  </si>
  <si>
    <t>21:0239:000894</t>
  </si>
  <si>
    <t>21:0116:000758</t>
  </si>
  <si>
    <t>21:0116:000758:0001:0001:00</t>
  </si>
  <si>
    <t>052H  :773295:00:------:--</t>
  </si>
  <si>
    <t>21:0239:000895</t>
  </si>
  <si>
    <t>21:0116:000759</t>
  </si>
  <si>
    <t>21:0116:000759:0001:0001:00</t>
  </si>
  <si>
    <t>052H  :773296:00:------:--</t>
  </si>
  <si>
    <t>21:0239:000896</t>
  </si>
  <si>
    <t>21:0116:000760</t>
  </si>
  <si>
    <t>21:0116:000760:0001:0001:00</t>
  </si>
  <si>
    <t>052H  :773297:00:------:--</t>
  </si>
  <si>
    <t>21:0239:000897</t>
  </si>
  <si>
    <t>21:0116:000761</t>
  </si>
  <si>
    <t>21:0116:000761:0001:0001:00</t>
  </si>
  <si>
    <t>052H  :773298:00:------:--</t>
  </si>
  <si>
    <t>21:0239:000898</t>
  </si>
  <si>
    <t>21:0116:000762</t>
  </si>
  <si>
    <t>21:0116:000762:0001:0001:00</t>
  </si>
  <si>
    <t>052H  :773299:9C:------:--</t>
  </si>
  <si>
    <t>21:0239:000899</t>
  </si>
  <si>
    <t>052H  :773300:00:------:--</t>
  </si>
  <si>
    <t>21:0239:000900</t>
  </si>
  <si>
    <t>21:0116:000763</t>
  </si>
  <si>
    <t>21:0116:000763:0001:0001:00</t>
  </si>
  <si>
    <t>052H  :773301:80:773307:10</t>
  </si>
  <si>
    <t>21:0239:000901</t>
  </si>
  <si>
    <t>21:0116:000769</t>
  </si>
  <si>
    <t>21:0116:000769:0001:0001:02</t>
  </si>
  <si>
    <t>052H  :773302:00:------:--</t>
  </si>
  <si>
    <t>21:0239:000902</t>
  </si>
  <si>
    <t>21:0116:000764</t>
  </si>
  <si>
    <t>21:0116:000764:0001:0001:00</t>
  </si>
  <si>
    <t>052H  :773303:00:------:--</t>
  </si>
  <si>
    <t>21:0239:000903</t>
  </si>
  <si>
    <t>21:0116:000765</t>
  </si>
  <si>
    <t>21:0116:000765:0001:0001:00</t>
  </si>
  <si>
    <t>052H  :773304:00:------:--</t>
  </si>
  <si>
    <t>21:0239:000904</t>
  </si>
  <si>
    <t>21:0116:000766</t>
  </si>
  <si>
    <t>21:0116:000766:0001:0001:00</t>
  </si>
  <si>
    <t>052H  :773305:00:------:--</t>
  </si>
  <si>
    <t>21:0239:000905</t>
  </si>
  <si>
    <t>21:0116:000767</t>
  </si>
  <si>
    <t>21:0116:000767:0001:0001:00</t>
  </si>
  <si>
    <t>052H  :773306:70:773307:10</t>
  </si>
  <si>
    <t>21:0239:000906</t>
  </si>
  <si>
    <t>21:0116:000768</t>
  </si>
  <si>
    <t>21:0116:000768:0001:0001:00</t>
  </si>
  <si>
    <t>052H  :773307:10:------:--</t>
  </si>
  <si>
    <t>21:0239:000907</t>
  </si>
  <si>
    <t>21:0116:000769:0001:0001:01</t>
  </si>
  <si>
    <t>052H  :773308:20:773307:10</t>
  </si>
  <si>
    <t>21:0239:000908</t>
  </si>
  <si>
    <t>21:0116:000769:0002:0001:00</t>
  </si>
  <si>
    <t>052H  :773309:00:------:--</t>
  </si>
  <si>
    <t>21:0239:000909</t>
  </si>
  <si>
    <t>21:0116:000770</t>
  </si>
  <si>
    <t>21:0116:000770:0001:0001:00</t>
  </si>
  <si>
    <t>052H  :773310:00:------:--</t>
  </si>
  <si>
    <t>21:0239:000910</t>
  </si>
  <si>
    <t>21:0116:000771</t>
  </si>
  <si>
    <t>21:0116:000771:0001:0001:00</t>
  </si>
  <si>
    <t>052H  :773311:00:------:--</t>
  </si>
  <si>
    <t>21:0239:000911</t>
  </si>
  <si>
    <t>21:0116:000772</t>
  </si>
  <si>
    <t>21:0116:000772:0001:0001:00</t>
  </si>
  <si>
    <t>052H  :773312:00:------:--</t>
  </si>
  <si>
    <t>21:0239:000912</t>
  </si>
  <si>
    <t>21:0116:000773</t>
  </si>
  <si>
    <t>21:0116:000773:0001:0001:00</t>
  </si>
  <si>
    <t>052H  :773313:00:------:--</t>
  </si>
  <si>
    <t>21:0239:000913</t>
  </si>
  <si>
    <t>21:0116:000774</t>
  </si>
  <si>
    <t>21:0116:000774:0001:0001:00</t>
  </si>
  <si>
    <t>052H  :773314:00:------:--</t>
  </si>
  <si>
    <t>21:0239:000914</t>
  </si>
  <si>
    <t>21:0116:000775</t>
  </si>
  <si>
    <t>21:0116:000775:0001:0001:00</t>
  </si>
  <si>
    <t>052H  :773315:9A:------:--</t>
  </si>
  <si>
    <t>21:0239:000915</t>
  </si>
  <si>
    <t>052H  :773316:00:------:--</t>
  </si>
  <si>
    <t>21:0239:000916</t>
  </si>
  <si>
    <t>21:0116:000776</t>
  </si>
  <si>
    <t>21:0116:000776:0001:0001:00</t>
  </si>
  <si>
    <t>052H  :773317:00:------:--</t>
  </si>
  <si>
    <t>21:0239:000917</t>
  </si>
  <si>
    <t>21:0116:000777</t>
  </si>
  <si>
    <t>21:0116:000777:0001:0001:00</t>
  </si>
  <si>
    <t>052H  :773318:00:------:--</t>
  </si>
  <si>
    <t>21:0239:000918</t>
  </si>
  <si>
    <t>21:0116:000778</t>
  </si>
  <si>
    <t>21:0116:000778:0001:0001:00</t>
  </si>
  <si>
    <t>052H  :773319:00:------:--</t>
  </si>
  <si>
    <t>21:0239:000919</t>
  </si>
  <si>
    <t>21:0116:000779</t>
  </si>
  <si>
    <t>21:0116:000779:0001:0001:00</t>
  </si>
  <si>
    <t>052H  :773320:00:------:--</t>
  </si>
  <si>
    <t>21:0239:000920</t>
  </si>
  <si>
    <t>21:0116:000780</t>
  </si>
  <si>
    <t>21:0116:000780:0001:0001:00</t>
  </si>
  <si>
    <t>052H  :773321:80:773328:10</t>
  </si>
  <si>
    <t>21:0239:000921</t>
  </si>
  <si>
    <t>21:0116:000787</t>
  </si>
  <si>
    <t>21:0116:000787:0001:0001:02</t>
  </si>
  <si>
    <t>052H  :773322:00:------:--</t>
  </si>
  <si>
    <t>21:0239:000922</t>
  </si>
  <si>
    <t>21:0116:000781</t>
  </si>
  <si>
    <t>21:0116:000781:0001:0001:00</t>
  </si>
  <si>
    <t>052H  :773323:00:------:--</t>
  </si>
  <si>
    <t>21:0239:000923</t>
  </si>
  <si>
    <t>21:0116:000782</t>
  </si>
  <si>
    <t>21:0116:000782:0001:0001:00</t>
  </si>
  <si>
    <t>052H  :773324:00:------:--</t>
  </si>
  <si>
    <t>21:0239:000924</t>
  </si>
  <si>
    <t>21:0116:000783</t>
  </si>
  <si>
    <t>21:0116:000783:0001:0001:00</t>
  </si>
  <si>
    <t>052H  :773325:00:------:--</t>
  </si>
  <si>
    <t>21:0239:000925</t>
  </si>
  <si>
    <t>21:0116:000784</t>
  </si>
  <si>
    <t>21:0116:000784:0001:0001:00</t>
  </si>
  <si>
    <t>052H  :773326:00:------:--</t>
  </si>
  <si>
    <t>21:0239:000926</t>
  </si>
  <si>
    <t>21:0116:000785</t>
  </si>
  <si>
    <t>21:0116:000785:0001:0001:00</t>
  </si>
  <si>
    <t>052H  :773327:70:773328:10</t>
  </si>
  <si>
    <t>21:0239:000927</t>
  </si>
  <si>
    <t>21:0116:000786</t>
  </si>
  <si>
    <t>21:0116:000786:0001:0001:00</t>
  </si>
  <si>
    <t>052H  :773328:10:------:--</t>
  </si>
  <si>
    <t>21:0239:000928</t>
  </si>
  <si>
    <t>21:0116:000787:0001:0001:01</t>
  </si>
  <si>
    <t>052H  :773329:20:773328:10</t>
  </si>
  <si>
    <t>21:0239:000929</t>
  </si>
  <si>
    <t>21:0116:000787:0002:0001:00</t>
  </si>
  <si>
    <t>052H  :773330:00:------:--</t>
  </si>
  <si>
    <t>21:0239:000930</t>
  </si>
  <si>
    <t>21:0116:000788</t>
  </si>
  <si>
    <t>21:0116:000788:0001:0001:00</t>
  </si>
  <si>
    <t>052H  :773331:00:------:--</t>
  </si>
  <si>
    <t>21:0239:000931</t>
  </si>
  <si>
    <t>21:0116:000789</t>
  </si>
  <si>
    <t>21:0116:000789:0001:0001:00</t>
  </si>
  <si>
    <t>052H  :773332:00:------:--</t>
  </si>
  <si>
    <t>21:0239:000932</t>
  </si>
  <si>
    <t>21:0116:000790</t>
  </si>
  <si>
    <t>21:0116:000790:0001:0001:00</t>
  </si>
  <si>
    <t>052H  :773333:00:------:--</t>
  </si>
  <si>
    <t>21:0239:000933</t>
  </si>
  <si>
    <t>21:0116:000791</t>
  </si>
  <si>
    <t>21:0116:000791:0001:0001:00</t>
  </si>
  <si>
    <t>052H  :773334:00:------:--</t>
  </si>
  <si>
    <t>21:0239:000934</t>
  </si>
  <si>
    <t>21:0116:000792</t>
  </si>
  <si>
    <t>21:0116:000792:0001:0001:00</t>
  </si>
  <si>
    <t>052H  :773335:00:------:--</t>
  </si>
  <si>
    <t>21:0239:000935</t>
  </si>
  <si>
    <t>21:0116:000793</t>
  </si>
  <si>
    <t>21:0116:000793:0001:0001:00</t>
  </si>
  <si>
    <t>052H  :773336:95:------:--</t>
  </si>
  <si>
    <t>21:0239:000936</t>
  </si>
  <si>
    <t>052H  :773337:00:------:--</t>
  </si>
  <si>
    <t>21:0239:000937</t>
  </si>
  <si>
    <t>21:0116:000794</t>
  </si>
  <si>
    <t>21:0116:000794:0001:0001:00</t>
  </si>
  <si>
    <t>052H  :773338:00:------:--</t>
  </si>
  <si>
    <t>21:0239:000938</t>
  </si>
  <si>
    <t>21:0116:000795</t>
  </si>
  <si>
    <t>21:0116:000795:0001:0001:00</t>
  </si>
  <si>
    <t>052H  :773339:00:------:--</t>
  </si>
  <si>
    <t>21:0239:000939</t>
  </si>
  <si>
    <t>21:0116:000796</t>
  </si>
  <si>
    <t>21:0116:000796:0001:0001:00</t>
  </si>
  <si>
    <t>052H  :773340:00:------:--</t>
  </si>
  <si>
    <t>21:0239:000940</t>
  </si>
  <si>
    <t>21:0116:000797</t>
  </si>
  <si>
    <t>21:0116:000797:0001:0001:00</t>
  </si>
  <si>
    <t>052H  :773341:80:773346:10</t>
  </si>
  <si>
    <t>21:0239:000941</t>
  </si>
  <si>
    <t>21:0116:000802</t>
  </si>
  <si>
    <t>21:0116:000802:0001:0001:02</t>
  </si>
  <si>
    <t>052H  :773342:00:------:--</t>
  </si>
  <si>
    <t>21:0239:000942</t>
  </si>
  <si>
    <t>21:0116:000798</t>
  </si>
  <si>
    <t>21:0116:000798:0001:0001:00</t>
  </si>
  <si>
    <t>052H  :773343:00:------:--</t>
  </si>
  <si>
    <t>21:0239:000943</t>
  </si>
  <si>
    <t>21:0116:000799</t>
  </si>
  <si>
    <t>21:0116:000799:0001:0001:00</t>
  </si>
  <si>
    <t>052H  :773344:00:------:--</t>
  </si>
  <si>
    <t>21:0239:000944</t>
  </si>
  <si>
    <t>21:0116:000800</t>
  </si>
  <si>
    <t>21:0116:000800:0001:0001:00</t>
  </si>
  <si>
    <t>052H  :773345:70:773346:10</t>
  </si>
  <si>
    <t>21:0239:000945</t>
  </si>
  <si>
    <t>21:0116:000801</t>
  </si>
  <si>
    <t>21:0116:000801:0001:0001:00</t>
  </si>
  <si>
    <t>052H  :773346:10:------:--</t>
  </si>
  <si>
    <t>21:0239:000946</t>
  </si>
  <si>
    <t>21:0116:000802:0001:0001:01</t>
  </si>
  <si>
    <t>052H  :773347:20:773346:10</t>
  </si>
  <si>
    <t>21:0239:000947</t>
  </si>
  <si>
    <t>21:0116:000802:0002:0001:00</t>
  </si>
  <si>
    <t>052H  :773348:00:------:--</t>
  </si>
  <si>
    <t>21:0239:000948</t>
  </si>
  <si>
    <t>21:0116:000803</t>
  </si>
  <si>
    <t>21:0116:000803:0001:0001:00</t>
  </si>
  <si>
    <t>76.4</t>
  </si>
  <si>
    <t>052H  :773349:00:------:--</t>
  </si>
  <si>
    <t>21:0239:000949</t>
  </si>
  <si>
    <t>21:0116:000804</t>
  </si>
  <si>
    <t>21:0116:000804:0001:0001:00</t>
  </si>
  <si>
    <t>052H  :773350:00:------:--</t>
  </si>
  <si>
    <t>21:0239:000950</t>
  </si>
  <si>
    <t>21:0116:000805</t>
  </si>
  <si>
    <t>21:0116:000805:0001:0001:00</t>
  </si>
  <si>
    <t>052H  :773351:00:------:--</t>
  </si>
  <si>
    <t>21:0239:000951</t>
  </si>
  <si>
    <t>21:0116:000806</t>
  </si>
  <si>
    <t>21:0116:000806:0001:0001:00</t>
  </si>
  <si>
    <t>052H  :773352:00:------:--</t>
  </si>
  <si>
    <t>21:0239:000952</t>
  </si>
  <si>
    <t>21:0116:000807</t>
  </si>
  <si>
    <t>21:0116:000807:0001:0001:00</t>
  </si>
  <si>
    <t>052H  :773353:00:------:--</t>
  </si>
  <si>
    <t>21:0239:000953</t>
  </si>
  <si>
    <t>21:0116:000808</t>
  </si>
  <si>
    <t>21:0116:000808:0001:0001:00</t>
  </si>
  <si>
    <t>052H  :773354:00:------:--</t>
  </si>
  <si>
    <t>21:0239:000954</t>
  </si>
  <si>
    <t>21:0116:000809</t>
  </si>
  <si>
    <t>21:0116:000809:0001:0001:00</t>
  </si>
  <si>
    <t>052H  :773355:00:------:--</t>
  </si>
  <si>
    <t>21:0239:000955</t>
  </si>
  <si>
    <t>21:0116:000810</t>
  </si>
  <si>
    <t>21:0116:000810:0001:0001:00</t>
  </si>
  <si>
    <t>052H  :773356:00:------:--</t>
  </si>
  <si>
    <t>21:0239:000956</t>
  </si>
  <si>
    <t>21:0116:000811</t>
  </si>
  <si>
    <t>21:0116:000811:0001:0001:00</t>
  </si>
  <si>
    <t>052H  :773357:9A:------:--</t>
  </si>
  <si>
    <t>21:0239:000957</t>
  </si>
  <si>
    <t>052H  :773358:00:------:--</t>
  </si>
  <si>
    <t>21:0239:000958</t>
  </si>
  <si>
    <t>21:0116:000812</t>
  </si>
  <si>
    <t>21:0116:000812:0001:0001:00</t>
  </si>
  <si>
    <t>052H  :773359:00:------:--</t>
  </si>
  <si>
    <t>21:0239:000959</t>
  </si>
  <si>
    <t>21:0116:000813</t>
  </si>
  <si>
    <t>21:0116:000813:0001:0001:00</t>
  </si>
  <si>
    <t>052H  :773360:00:------:--</t>
  </si>
  <si>
    <t>21:0239:000960</t>
  </si>
  <si>
    <t>21:0116:000814</t>
  </si>
  <si>
    <t>21:0116:000814:0001:0001:00</t>
  </si>
  <si>
    <t>052H  :773361:80:773373:00</t>
  </si>
  <si>
    <t>21:0239:000961</t>
  </si>
  <si>
    <t>21:0116:000825</t>
  </si>
  <si>
    <t>21:0116:000825:0001:0001:02</t>
  </si>
  <si>
    <t>052H  :773362:00:------:--</t>
  </si>
  <si>
    <t>21:0239:000962</t>
  </si>
  <si>
    <t>21:0116:000815</t>
  </si>
  <si>
    <t>21:0116:000815:0001:0001:00</t>
  </si>
  <si>
    <t>052H  :773363:00:------:--</t>
  </si>
  <si>
    <t>21:0239:000963</t>
  </si>
  <si>
    <t>21:0116:000816</t>
  </si>
  <si>
    <t>21:0116:000816:0001:0001:00</t>
  </si>
  <si>
    <t>052H  :773364:00:------:--</t>
  </si>
  <si>
    <t>21:0239:000964</t>
  </si>
  <si>
    <t>21:0116:000817</t>
  </si>
  <si>
    <t>21:0116:000817:0001:0001:00</t>
  </si>
  <si>
    <t>052H  :773365:00:------:--</t>
  </si>
  <si>
    <t>21:0239:000965</t>
  </si>
  <si>
    <t>21:0116:000818</t>
  </si>
  <si>
    <t>21:0116:000818:0001:0001:00</t>
  </si>
  <si>
    <t>052H  :773366:00:------:--</t>
  </si>
  <si>
    <t>21:0239:000966</t>
  </si>
  <si>
    <t>21:0116:000819</t>
  </si>
  <si>
    <t>21:0116:000819:0001:0001:00</t>
  </si>
  <si>
    <t>052H  :773367:70:773368:10</t>
  </si>
  <si>
    <t>21:0239:000967</t>
  </si>
  <si>
    <t>21:0116:000820</t>
  </si>
  <si>
    <t>21:0116:000820:0001:0001:00</t>
  </si>
  <si>
    <t>052H  :773368:10:------:--</t>
  </si>
  <si>
    <t>21:0239:000968</t>
  </si>
  <si>
    <t>21:0116:000821</t>
  </si>
  <si>
    <t>21:0116:000821:0001:0001:00</t>
  </si>
  <si>
    <t>052H  :773369:20:773368:10</t>
  </si>
  <si>
    <t>21:0239:000969</t>
  </si>
  <si>
    <t>21:0116:000821:0002:0001:00</t>
  </si>
  <si>
    <t>052H  :773370:00:------:--</t>
  </si>
  <si>
    <t>21:0239:000970</t>
  </si>
  <si>
    <t>21:0116:000822</t>
  </si>
  <si>
    <t>21:0116:000822:0001:0001:00</t>
  </si>
  <si>
    <t>052H  :773371:00:------:--</t>
  </si>
  <si>
    <t>21:0239:000971</t>
  </si>
  <si>
    <t>21:0116:000823</t>
  </si>
  <si>
    <t>21:0116:000823:0001:0001:00</t>
  </si>
  <si>
    <t>052H  :773372:00:------:--</t>
  </si>
  <si>
    <t>21:0239:000972</t>
  </si>
  <si>
    <t>21:0116:000824</t>
  </si>
  <si>
    <t>21:0116:000824:0001:0001:00</t>
  </si>
  <si>
    <t>052H  :773373:00:------:--</t>
  </si>
  <si>
    <t>21:0239:000973</t>
  </si>
  <si>
    <t>21:0116:000825:0001:0001:01</t>
  </si>
  <si>
    <t>052H  :773374:00:------:--</t>
  </si>
  <si>
    <t>21:0239:000974</t>
  </si>
  <si>
    <t>21:0116:000826</t>
  </si>
  <si>
    <t>21:0116:000826:0001:0001:00</t>
  </si>
  <si>
    <t>052H  :773375:00:------:--</t>
  </si>
  <si>
    <t>21:0239:000975</t>
  </si>
  <si>
    <t>21:0116:000827</t>
  </si>
  <si>
    <t>21:0116:000827:0001:0001:00</t>
  </si>
  <si>
    <t>052H  :773376:00:------:--</t>
  </si>
  <si>
    <t>21:0239:000976</t>
  </si>
  <si>
    <t>21:0116:000828</t>
  </si>
  <si>
    <t>21:0116:000828:0001:0001:00</t>
  </si>
  <si>
    <t>7.25</t>
  </si>
  <si>
    <t>052H  :773377:9A:------:--</t>
  </si>
  <si>
    <t>21:0239:000977</t>
  </si>
  <si>
    <t>052H  :773378:00:------:--</t>
  </si>
  <si>
    <t>21:0239:000978</t>
  </si>
  <si>
    <t>21:0116:000829</t>
  </si>
  <si>
    <t>21:0116:000829:0001:0001:00</t>
  </si>
  <si>
    <t>052H  :773379:00:------:--</t>
  </si>
  <si>
    <t>21:0239:000979</t>
  </si>
  <si>
    <t>21:0116:000830</t>
  </si>
  <si>
    <t>21:0116:000830:0001:0001:00</t>
  </si>
  <si>
    <t>052H  :773380:00:------:--</t>
  </si>
  <si>
    <t>21:0239:000980</t>
  </si>
  <si>
    <t>21:0116:000831</t>
  </si>
  <si>
    <t>21:0116:000831:0001:0001:00</t>
  </si>
  <si>
    <t>052H  :773381:80:773397:00</t>
  </si>
  <si>
    <t>21:0239:000981</t>
  </si>
  <si>
    <t>21:0116:000845</t>
  </si>
  <si>
    <t>21:0116:000845:0001:0001:02</t>
  </si>
  <si>
    <t>052H  :773382:00:------:--</t>
  </si>
  <si>
    <t>21:0239:000982</t>
  </si>
  <si>
    <t>21:0116:000832</t>
  </si>
  <si>
    <t>21:0116:000832:0001:0001:00</t>
  </si>
  <si>
    <t>052H  :773383:70:773384:10</t>
  </si>
  <si>
    <t>21:0239:000983</t>
  </si>
  <si>
    <t>21:0116:000833</t>
  </si>
  <si>
    <t>21:0116:000833:0001:0001:00</t>
  </si>
  <si>
    <t>052H  :773384:10:------:--</t>
  </si>
  <si>
    <t>21:0239:000984</t>
  </si>
  <si>
    <t>21:0116:000834</t>
  </si>
  <si>
    <t>21:0116:000834:0001:0001:00</t>
  </si>
  <si>
    <t>052H  :773385:20:773384:10</t>
  </si>
  <si>
    <t>21:0239:000985</t>
  </si>
  <si>
    <t>21:0116:000834:0002:0001:00</t>
  </si>
  <si>
    <t>9.55</t>
  </si>
  <si>
    <t>052H  :773386:00:------:--</t>
  </si>
  <si>
    <t>21:0239:000986</t>
  </si>
  <si>
    <t>21:0116:000835</t>
  </si>
  <si>
    <t>21:0116:000835:0001:0001:00</t>
  </si>
  <si>
    <t>052H  :773387:00:------:--</t>
  </si>
  <si>
    <t>21:0239:000987</t>
  </si>
  <si>
    <t>21:0116:000836</t>
  </si>
  <si>
    <t>21:0116:000836:0001:0001:00</t>
  </si>
  <si>
    <t>9.3</t>
  </si>
  <si>
    <t>052H  :773388:00:------:--</t>
  </si>
  <si>
    <t>21:0239:000988</t>
  </si>
  <si>
    <t>21:0116:000837</t>
  </si>
  <si>
    <t>21:0116:000837:0001:0001:00</t>
  </si>
  <si>
    <t>13.1</t>
  </si>
  <si>
    <t>052H  :773389:00:------:--</t>
  </si>
  <si>
    <t>21:0239:000989</t>
  </si>
  <si>
    <t>21:0116:000838</t>
  </si>
  <si>
    <t>21:0116:000838:0001:0001:00</t>
  </si>
  <si>
    <t>052H  :773390:9B:------:--</t>
  </si>
  <si>
    <t>21:0239:000990</t>
  </si>
  <si>
    <t>052H  :773391:00:------:--</t>
  </si>
  <si>
    <t>21:0239:000991</t>
  </si>
  <si>
    <t>21:0116:000839</t>
  </si>
  <si>
    <t>21:0116:000839:0001:0001:00</t>
  </si>
  <si>
    <t>9.1</t>
  </si>
  <si>
    <t>052H  :773392:00:------:--</t>
  </si>
  <si>
    <t>21:0239:000992</t>
  </si>
  <si>
    <t>21:0116:000840</t>
  </si>
  <si>
    <t>21:0116:000840:0001:0001:00</t>
  </si>
  <si>
    <t>70.8</t>
  </si>
  <si>
    <t>052H  :773393:00:------:--</t>
  </si>
  <si>
    <t>21:0239:000993</t>
  </si>
  <si>
    <t>21:0116:000841</t>
  </si>
  <si>
    <t>21:0116:000841:0001:0001:00</t>
  </si>
  <si>
    <t>052H  :773394:00:------:--</t>
  </si>
  <si>
    <t>21:0239:000994</t>
  </si>
  <si>
    <t>21:0116:000842</t>
  </si>
  <si>
    <t>21:0116:000842:0001:0001:00</t>
  </si>
  <si>
    <t>052H  :773395:00:------:--</t>
  </si>
  <si>
    <t>21:0239:000995</t>
  </si>
  <si>
    <t>21:0116:000843</t>
  </si>
  <si>
    <t>21:0116:000843:0001:0001:00</t>
  </si>
  <si>
    <t>6.65</t>
  </si>
  <si>
    <t>052H  :773396:00:------:--</t>
  </si>
  <si>
    <t>21:0239:000996</t>
  </si>
  <si>
    <t>21:0116:000844</t>
  </si>
  <si>
    <t>21:0116:000844:0001:0001:00</t>
  </si>
  <si>
    <t>052H  :773397:00:------:--</t>
  </si>
  <si>
    <t>21:0239:000997</t>
  </si>
  <si>
    <t>21:0116:000845:0001:0001:01</t>
  </si>
  <si>
    <t>052H  :773398:00:------:--</t>
  </si>
  <si>
    <t>21:0239:000998</t>
  </si>
  <si>
    <t>21:0116:000846</t>
  </si>
  <si>
    <t>21:0116:000846:0001:0001:00</t>
  </si>
  <si>
    <t>052H  :773399:00:------:--</t>
  </si>
  <si>
    <t>21:0239:000999</t>
  </si>
  <si>
    <t>21:0116:000847</t>
  </si>
  <si>
    <t>21:0116:000847:0001:0001:00</t>
  </si>
  <si>
    <t>052H  :773400:00:------:--</t>
  </si>
  <si>
    <t>21:0239:001000</t>
  </si>
  <si>
    <t>21:0116:000848</t>
  </si>
  <si>
    <t>21:0116:000848:0001:0001:00</t>
  </si>
  <si>
    <t>052H  :773401:80:773408:00</t>
  </si>
  <si>
    <t>21:0239:001001</t>
  </si>
  <si>
    <t>21:0116:000854</t>
  </si>
  <si>
    <t>21:0116:000854:0001:0001:02</t>
  </si>
  <si>
    <t>052H  :773402:00:------:--</t>
  </si>
  <si>
    <t>21:0239:001002</t>
  </si>
  <si>
    <t>21:0116:000849</t>
  </si>
  <si>
    <t>21:0116:000849:0001:0001:00</t>
  </si>
  <si>
    <t>052H  :773403:00:------:--</t>
  </si>
  <si>
    <t>21:0239:001003</t>
  </si>
  <si>
    <t>21:0116:000850</t>
  </si>
  <si>
    <t>21:0116:000850:0001:0001:00</t>
  </si>
  <si>
    <t>052H  :773404:70:773405:10</t>
  </si>
  <si>
    <t>21:0239:001004</t>
  </si>
  <si>
    <t>21:0116:000851</t>
  </si>
  <si>
    <t>21:0116:000851:0001:0001:00</t>
  </si>
  <si>
    <t>052H  :773405:10:------:--</t>
  </si>
  <si>
    <t>21:0239:001005</t>
  </si>
  <si>
    <t>21:0116:000852</t>
  </si>
  <si>
    <t>21:0116:000852:0001:0001:00</t>
  </si>
  <si>
    <t>052H  :773406:20:773405:10</t>
  </si>
  <si>
    <t>21:0239:001006</t>
  </si>
  <si>
    <t>21:0116:000852:0002:0001:00</t>
  </si>
  <si>
    <t>052H  :773407:00:------:--</t>
  </si>
  <si>
    <t>21:0239:001007</t>
  </si>
  <si>
    <t>21:0116:000853</t>
  </si>
  <si>
    <t>21:0116:000853:0001:0001:00</t>
  </si>
  <si>
    <t>052H  :773408:00:------:--</t>
  </si>
  <si>
    <t>21:0239:001008</t>
  </si>
  <si>
    <t>21:0116:000854:0001:0001:01</t>
  </si>
  <si>
    <t>052H  :773409:9C:------:--</t>
  </si>
  <si>
    <t>21:0239:001009</t>
  </si>
  <si>
    <t>052H  :773410:00:------:--</t>
  </si>
  <si>
    <t>21:0239:001010</t>
  </si>
  <si>
    <t>21:0116:000855</t>
  </si>
  <si>
    <t>21:0116:000855:0001:0001:00</t>
  </si>
  <si>
    <t>052H  :773411:00:------:--</t>
  </si>
  <si>
    <t>21:0239:001011</t>
  </si>
  <si>
    <t>21:0116:000856</t>
  </si>
  <si>
    <t>21:0116:000856:0001:0001:00</t>
  </si>
  <si>
    <t>052H  :773412:00:------:--</t>
  </si>
  <si>
    <t>21:0239:001012</t>
  </si>
  <si>
    <t>21:0116:000857</t>
  </si>
  <si>
    <t>21:0116:000857:0001:0001:00</t>
  </si>
  <si>
    <t>052H  :773413:00:------:--</t>
  </si>
  <si>
    <t>21:0239:001013</t>
  </si>
  <si>
    <t>21:0116:000858</t>
  </si>
  <si>
    <t>21:0116:000858:0001:0001:00</t>
  </si>
  <si>
    <t>052H  :773414:00:------:--</t>
  </si>
  <si>
    <t>21:0239:001014</t>
  </si>
  <si>
    <t>21:0116:000859</t>
  </si>
  <si>
    <t>21:0116:000859:0001:0001:00</t>
  </si>
  <si>
    <t>052H  :773415:00:------:--</t>
  </si>
  <si>
    <t>21:0239:001015</t>
  </si>
  <si>
    <t>21:0116:000860</t>
  </si>
  <si>
    <t>21:0116:000860:0001:0001:00</t>
  </si>
  <si>
    <t>052H  :773416:00:------:--</t>
  </si>
  <si>
    <t>21:0239:001016</t>
  </si>
  <si>
    <t>21:0116:000861</t>
  </si>
  <si>
    <t>21:0116:000861:0001:0001:00</t>
  </si>
  <si>
    <t>052H  :773417:00:------:--</t>
  </si>
  <si>
    <t>21:0239:001017</t>
  </si>
  <si>
    <t>21:0116:000862</t>
  </si>
  <si>
    <t>21:0116:000862:0001:0001:00</t>
  </si>
  <si>
    <t>052H  :773418:00:------:--</t>
  </si>
  <si>
    <t>21:0239:001018</t>
  </si>
  <si>
    <t>21:0116:000863</t>
  </si>
  <si>
    <t>21:0116:000863:0001:0001:00</t>
  </si>
  <si>
    <t>052H  :773419:00:------:--</t>
  </si>
  <si>
    <t>21:0239:001019</t>
  </si>
  <si>
    <t>21:0116:000864</t>
  </si>
  <si>
    <t>21:0116:000864:0001:0001:00</t>
  </si>
  <si>
    <t>052H  :773420:00:------:--</t>
  </si>
  <si>
    <t>21:0239:001020</t>
  </si>
  <si>
    <t>21:0116:000865</t>
  </si>
  <si>
    <t>21:0116:000865:0001:0001:00</t>
  </si>
  <si>
    <t>052H  :773421:80:773440:20</t>
  </si>
  <si>
    <t>21:0239:001021</t>
  </si>
  <si>
    <t>21:0116:000882</t>
  </si>
  <si>
    <t>21:0116:000882:0002:0001:02</t>
  </si>
  <si>
    <t>61.1</t>
  </si>
  <si>
    <t>052H  :773422:00:------:--</t>
  </si>
  <si>
    <t>21:0239:001022</t>
  </si>
  <si>
    <t>21:0116:000866</t>
  </si>
  <si>
    <t>21:0116:000866:0001:0001:00</t>
  </si>
  <si>
    <t>052H  :773423:00:------:--</t>
  </si>
  <si>
    <t>21:0239:001023</t>
  </si>
  <si>
    <t>21:0116:000867</t>
  </si>
  <si>
    <t>21:0116:000867:0001:0001:00</t>
  </si>
  <si>
    <t>052H  :773424:00:------:--</t>
  </si>
  <si>
    <t>21:0239:001024</t>
  </si>
  <si>
    <t>21:0116:000868</t>
  </si>
  <si>
    <t>21:0116:000868:0001:0001:00</t>
  </si>
  <si>
    <t>1080</t>
  </si>
  <si>
    <t>052H  :773425:00:------:--</t>
  </si>
  <si>
    <t>21:0239:001025</t>
  </si>
  <si>
    <t>21:0116:000869</t>
  </si>
  <si>
    <t>21:0116:000869:0001:0001:00</t>
  </si>
  <si>
    <t>052H  :773426:00:------:--</t>
  </si>
  <si>
    <t>21:0239:001026</t>
  </si>
  <si>
    <t>21:0116:000870</t>
  </si>
  <si>
    <t>21:0116:000870:0001:0001:00</t>
  </si>
  <si>
    <t>052H  :773427:00:------:--</t>
  </si>
  <si>
    <t>21:0239:001027</t>
  </si>
  <si>
    <t>21:0116:000871</t>
  </si>
  <si>
    <t>21:0116:000871:0001:0001:00</t>
  </si>
  <si>
    <t>052H  :773428:00:------:--</t>
  </si>
  <si>
    <t>21:0239:001028</t>
  </si>
  <si>
    <t>21:0116:000872</t>
  </si>
  <si>
    <t>21:0116:000872:0001:0001:00</t>
  </si>
  <si>
    <t>052H  :773429:00:------:--</t>
  </si>
  <si>
    <t>21:0239:001029</t>
  </si>
  <si>
    <t>21:0116:000873</t>
  </si>
  <si>
    <t>21:0116:000873:0001:0001:00</t>
  </si>
  <si>
    <t>052H  :773430:00:------:--</t>
  </si>
  <si>
    <t>21:0239:001030</t>
  </si>
  <si>
    <t>21:0116:000874</t>
  </si>
  <si>
    <t>21:0116:000874:0001:0001:00</t>
  </si>
  <si>
    <t>052H  :773431:00:------:--</t>
  </si>
  <si>
    <t>21:0239:001031</t>
  </si>
  <si>
    <t>21:0116:000875</t>
  </si>
  <si>
    <t>21:0116:000875:0001:0001:00</t>
  </si>
  <si>
    <t>052H  :773432:00:------:--</t>
  </si>
  <si>
    <t>21:0239:001032</t>
  </si>
  <si>
    <t>21:0116:000876</t>
  </si>
  <si>
    <t>21:0116:000876:0001:0001:00</t>
  </si>
  <si>
    <t>052H  :773433:00:------:--</t>
  </si>
  <si>
    <t>21:0239:001033</t>
  </si>
  <si>
    <t>21:0116:000877</t>
  </si>
  <si>
    <t>21:0116:000877:0001:0001:00</t>
  </si>
  <si>
    <t>052H  :773434:9B:------:--</t>
  </si>
  <si>
    <t>21:0239:001034</t>
  </si>
  <si>
    <t>995</t>
  </si>
  <si>
    <t>052H  :773435:00:------:--</t>
  </si>
  <si>
    <t>21:0239:001035</t>
  </si>
  <si>
    <t>21:0116:000878</t>
  </si>
  <si>
    <t>21:0116:000878:0001:0001:00</t>
  </si>
  <si>
    <t>052H  :773436:00:------:--</t>
  </si>
  <si>
    <t>21:0239:001036</t>
  </si>
  <si>
    <t>21:0116:000879</t>
  </si>
  <si>
    <t>21:0116:000879:0001:0001:00</t>
  </si>
  <si>
    <t>052H  :773437:00:------:--</t>
  </si>
  <si>
    <t>21:0239:001037</t>
  </si>
  <si>
    <t>21:0116:000880</t>
  </si>
  <si>
    <t>21:0116:000880:0001:0001:00</t>
  </si>
  <si>
    <t>052H  :773438:70:773439:10</t>
  </si>
  <si>
    <t>21:0239:001038</t>
  </si>
  <si>
    <t>21:0116:000881</t>
  </si>
  <si>
    <t>21:0116:000881:0001:0001:00</t>
  </si>
  <si>
    <t>052H  :773439:10:------:--</t>
  </si>
  <si>
    <t>21:0239:001039</t>
  </si>
  <si>
    <t>21:0116:000882:0001:0001:00</t>
  </si>
  <si>
    <t>052H  :773440:20:773439:10</t>
  </si>
  <si>
    <t>21:0239:001040</t>
  </si>
  <si>
    <t>21:0116:000882:0002:0001:01</t>
  </si>
  <si>
    <t>052H  :773441:80:773444:10</t>
  </si>
  <si>
    <t>21:0239:001041</t>
  </si>
  <si>
    <t>21:0116:000885</t>
  </si>
  <si>
    <t>21:0116:000885:0001:0001:02</t>
  </si>
  <si>
    <t>052H  :773442:00:------:--</t>
  </si>
  <si>
    <t>21:0239:001042</t>
  </si>
  <si>
    <t>21:0116:000883</t>
  </si>
  <si>
    <t>21:0116:000883:0001:0001:00</t>
  </si>
  <si>
    <t>052H  :773443:70:773444:10</t>
  </si>
  <si>
    <t>21:0239:001043</t>
  </si>
  <si>
    <t>21:0116:000884</t>
  </si>
  <si>
    <t>21:0116:000884:0001:0001:00</t>
  </si>
  <si>
    <t>052H  :773444:10:------:--</t>
  </si>
  <si>
    <t>21:0239:001044</t>
  </si>
  <si>
    <t>21:0116:000885:0001:0001:01</t>
  </si>
  <si>
    <t>052H  :773445:20:773444:10</t>
  </si>
  <si>
    <t>21:0239:001045</t>
  </si>
  <si>
    <t>21:0116:000885:0002:0001:00</t>
  </si>
  <si>
    <t>052H  :773446:95:------:--</t>
  </si>
  <si>
    <t>21:0239:001046</t>
  </si>
  <si>
    <t>052H  :773447:00:------:--</t>
  </si>
  <si>
    <t>21:0239:001047</t>
  </si>
  <si>
    <t>21:0116:000886</t>
  </si>
  <si>
    <t>21:0116:000886:0001:0001:00</t>
  </si>
  <si>
    <t>052H  :773448:00:------:--</t>
  </si>
  <si>
    <t>21:0239:001048</t>
  </si>
  <si>
    <t>21:0116:000887</t>
  </si>
  <si>
    <t>21:0116:000887:0001:0001:00</t>
  </si>
  <si>
    <t>052H  :773449:00:------:--</t>
  </si>
  <si>
    <t>21:0239:001049</t>
  </si>
  <si>
    <t>21:0116:000888</t>
  </si>
  <si>
    <t>21:0116:000888:0001:0001:00</t>
  </si>
  <si>
    <t>052H  :773450:00:------:--</t>
  </si>
  <si>
    <t>21:0239:001050</t>
  </si>
  <si>
    <t>21:0116:000889</t>
  </si>
  <si>
    <t>21:0116:000889:0001:0001:00</t>
  </si>
  <si>
    <t>052H  :773451:00:------:--</t>
  </si>
  <si>
    <t>21:0239:001051</t>
  </si>
  <si>
    <t>21:0116:000890</t>
  </si>
  <si>
    <t>21:0116:000890:0001:0001:00</t>
  </si>
  <si>
    <t>052H  :773452:00:------:--</t>
  </si>
  <si>
    <t>21:0239:001052</t>
  </si>
  <si>
    <t>21:0116:000891</t>
  </si>
  <si>
    <t>21:0116:000891:0001:0001:00</t>
  </si>
  <si>
    <t>22.1</t>
  </si>
  <si>
    <t>052H  :773453:00:------:--</t>
  </si>
  <si>
    <t>21:0239:001053</t>
  </si>
  <si>
    <t>21:0116:000892</t>
  </si>
  <si>
    <t>21:0116:000892:0001:0001:00</t>
  </si>
  <si>
    <t>052H  :773454:00:------:--</t>
  </si>
  <si>
    <t>21:0239:001054</t>
  </si>
  <si>
    <t>21:0116:000893</t>
  </si>
  <si>
    <t>21:0116:000893:0001:0001:00</t>
  </si>
  <si>
    <t>052H  :773455:00:------:--</t>
  </si>
  <si>
    <t>21:0239:001055</t>
  </si>
  <si>
    <t>21:0116:000894</t>
  </si>
  <si>
    <t>21:0116:000894:0001:0001:00</t>
  </si>
  <si>
    <t>052H  :773456:00:------:--</t>
  </si>
  <si>
    <t>21:0239:001056</t>
  </si>
  <si>
    <t>21:0116:000895</t>
  </si>
  <si>
    <t>21:0116:000895:0001:0001:00</t>
  </si>
  <si>
    <t>052H  :773457:00:------:--</t>
  </si>
  <si>
    <t>21:0239:001057</t>
  </si>
  <si>
    <t>21:0116:000896</t>
  </si>
  <si>
    <t>21:0116:000896:0001:0001:00</t>
  </si>
  <si>
    <t>052H  :773458:00:------:--</t>
  </si>
  <si>
    <t>21:0239:001058</t>
  </si>
  <si>
    <t>21:0116:000897</t>
  </si>
  <si>
    <t>21:0116:000897:0001:0001:00</t>
  </si>
  <si>
    <t>052H  :773459:00:------:--</t>
  </si>
  <si>
    <t>21:0239:001059</t>
  </si>
  <si>
    <t>21:0116:000898</t>
  </si>
  <si>
    <t>21:0116:000898:0001:0001:00</t>
  </si>
  <si>
    <t>052H  :773460:00:------:--</t>
  </si>
  <si>
    <t>21:0239:001060</t>
  </si>
  <si>
    <t>21:0116:000899</t>
  </si>
  <si>
    <t>21:0116:000899:0001:0001:00</t>
  </si>
  <si>
    <t>052H  :773461:80:773466:10</t>
  </si>
  <si>
    <t>21:0239:001061</t>
  </si>
  <si>
    <t>21:0116:000904</t>
  </si>
  <si>
    <t>21:0116:000904:0001:0001:02</t>
  </si>
  <si>
    <t>052H  :773462:00:------:--</t>
  </si>
  <si>
    <t>21:0239:001062</t>
  </si>
  <si>
    <t>21:0116:000900</t>
  </si>
  <si>
    <t>21:0116:000900:0001:0001:00</t>
  </si>
  <si>
    <t>052H  :773463:00:------:--</t>
  </si>
  <si>
    <t>21:0239:001063</t>
  </si>
  <si>
    <t>21:0116:000901</t>
  </si>
  <si>
    <t>21:0116:000901:0001:0001:00</t>
  </si>
  <si>
    <t>052H  :773464:00:------:--</t>
  </si>
  <si>
    <t>21:0239:001064</t>
  </si>
  <si>
    <t>21:0116:000902</t>
  </si>
  <si>
    <t>21:0116:000902:0001:0001:00</t>
  </si>
  <si>
    <t>052H  :773465:70:773466:10</t>
  </si>
  <si>
    <t>21:0239:001065</t>
  </si>
  <si>
    <t>21:0116:000903</t>
  </si>
  <si>
    <t>21:0116:000903:0001:0001:00</t>
  </si>
  <si>
    <t>052H  :773466:10:------:--</t>
  </si>
  <si>
    <t>21:0239:001066</t>
  </si>
  <si>
    <t>21:0116:000904:0001:0001:01</t>
  </si>
  <si>
    <t>052H  :773467:20:773466:10</t>
  </si>
  <si>
    <t>21:0239:001067</t>
  </si>
  <si>
    <t>21:0116:000904:0002:0001:00</t>
  </si>
  <si>
    <t>052H  :773468:00:------:--</t>
  </si>
  <si>
    <t>21:0239:001068</t>
  </si>
  <si>
    <t>21:0116:000905</t>
  </si>
  <si>
    <t>21:0116:000905:0001:0001:00</t>
  </si>
  <si>
    <t>052H  :773469:00:------:--</t>
  </si>
  <si>
    <t>21:0239:001069</t>
  </si>
  <si>
    <t>21:0116:000906</t>
  </si>
  <si>
    <t>21:0116:000906:0001:0001:00</t>
  </si>
  <si>
    <t>052H  :773470:9A:------:--</t>
  </si>
  <si>
    <t>21:0239:001070</t>
  </si>
  <si>
    <t>052H  :773471:00:------:--</t>
  </si>
  <si>
    <t>21:0239:001071</t>
  </si>
  <si>
    <t>21:0116:000907</t>
  </si>
  <si>
    <t>21:0116:000907:0001:0001:00</t>
  </si>
  <si>
    <t>052H  :773472:00:------:--</t>
  </si>
  <si>
    <t>21:0239:001072</t>
  </si>
  <si>
    <t>21:0116:000908</t>
  </si>
  <si>
    <t>21:0116:000908:0001:0001:00</t>
  </si>
  <si>
    <t>052H  :773473:00:------:--</t>
  </si>
  <si>
    <t>21:0239:001073</t>
  </si>
  <si>
    <t>21:0116:000909</t>
  </si>
  <si>
    <t>21:0116:000909:0001:0001:00</t>
  </si>
  <si>
    <t>052H  :773474:00:------:--</t>
  </si>
  <si>
    <t>21:0239:001074</t>
  </si>
  <si>
    <t>21:0116:000910</t>
  </si>
  <si>
    <t>21:0116:000910:0001:0001:00</t>
  </si>
  <si>
    <t>052H  :773475:00:------:--</t>
  </si>
  <si>
    <t>21:0239:001075</t>
  </si>
  <si>
    <t>21:0116:000911</t>
  </si>
  <si>
    <t>21:0116:000911:0001:0001:00</t>
  </si>
  <si>
    <t>052H  :773476:00:------:--</t>
  </si>
  <si>
    <t>21:0239:001076</t>
  </si>
  <si>
    <t>21:0116:000912</t>
  </si>
  <si>
    <t>21:0116:000912:0001:0001:00</t>
  </si>
  <si>
    <t>052H  :773477:00:------:--</t>
  </si>
  <si>
    <t>21:0239:001077</t>
  </si>
  <si>
    <t>21:0116:000913</t>
  </si>
  <si>
    <t>21:0116:000913:0001:0001:00</t>
  </si>
  <si>
    <t>052H  :773478:00:------:--</t>
  </si>
  <si>
    <t>21:0239:001078</t>
  </si>
  <si>
    <t>21:0116:000914</t>
  </si>
  <si>
    <t>21:0116:000914:0001:0001:00</t>
  </si>
  <si>
    <t>052H  :773479:00:------:--</t>
  </si>
  <si>
    <t>21:0239:001079</t>
  </si>
  <si>
    <t>21:0116:000915</t>
  </si>
  <si>
    <t>21:0116:000915:0001:0001:00</t>
  </si>
  <si>
    <t>052H  :773480:00:------:--</t>
  </si>
  <si>
    <t>21:0239:001080</t>
  </si>
  <si>
    <t>21:0116:000916</t>
  </si>
  <si>
    <t>21:0116:000916:0001:0001:00</t>
  </si>
  <si>
    <t>052H  :773481:80:773483:10</t>
  </si>
  <si>
    <t>21:0239:001081</t>
  </si>
  <si>
    <t>21:0116:000918</t>
  </si>
  <si>
    <t>21:0116:000918:0001:0001:02</t>
  </si>
  <si>
    <t>052H  :773482:70:773483:10</t>
  </si>
  <si>
    <t>21:0239:001082</t>
  </si>
  <si>
    <t>21:0116:000917</t>
  </si>
  <si>
    <t>21:0116:000917:0001:0001:00</t>
  </si>
  <si>
    <t>052H  :773483:10:------:--</t>
  </si>
  <si>
    <t>21:0239:001083</t>
  </si>
  <si>
    <t>21:0116:000918:0001:0001:01</t>
  </si>
  <si>
    <t>052H  :773484:20:773483:10</t>
  </si>
  <si>
    <t>21:0239:001084</t>
  </si>
  <si>
    <t>21:0116:000918:0002:0001:00</t>
  </si>
  <si>
    <t>052H  :773485:00:------:--</t>
  </si>
  <si>
    <t>21:0239:001085</t>
  </si>
  <si>
    <t>21:0116:000919</t>
  </si>
  <si>
    <t>21:0116:000919:0001:0001:00</t>
  </si>
  <si>
    <t>052H  :773486:00:------:--</t>
  </si>
  <si>
    <t>21:0239:001086</t>
  </si>
  <si>
    <t>21:0116:000920</t>
  </si>
  <si>
    <t>21:0116:000920:0001:0001:00</t>
  </si>
  <si>
    <t>052H  :773487:00:------:--</t>
  </si>
  <si>
    <t>21:0239:001087</t>
  </si>
  <si>
    <t>21:0116:000921</t>
  </si>
  <si>
    <t>21:0116:000921:0001:0001:00</t>
  </si>
  <si>
    <t>052H  :773488:00:------:--</t>
  </si>
  <si>
    <t>21:0239:001088</t>
  </si>
  <si>
    <t>21:0116:000922</t>
  </si>
  <si>
    <t>21:0116:000922:0001:0001:00</t>
  </si>
  <si>
    <t>052H  :773489:9A:------:--</t>
  </si>
  <si>
    <t>21:0239:001089</t>
  </si>
  <si>
    <t>064L  :771001:80:771006:10</t>
  </si>
  <si>
    <t>21:0242:000001</t>
  </si>
  <si>
    <t>21:0117:000004</t>
  </si>
  <si>
    <t>21:0117:000004:0001:0001:02</t>
  </si>
  <si>
    <t>064L  :771002:00:------:--</t>
  </si>
  <si>
    <t>21:0242:000002</t>
  </si>
  <si>
    <t>21:0117:000001</t>
  </si>
  <si>
    <t>21:0117:000001:0001:0001:00</t>
  </si>
  <si>
    <t>064L  :771003:95:------:--</t>
  </si>
  <si>
    <t>21:0242:000003</t>
  </si>
  <si>
    <t>064L  :771004:00:------:--</t>
  </si>
  <si>
    <t>21:0242:000004</t>
  </si>
  <si>
    <t>21:0117:000002</t>
  </si>
  <si>
    <t>21:0117:000002:0001:0001:00</t>
  </si>
  <si>
    <t>064L  :771005:70:771006:10</t>
  </si>
  <si>
    <t>21:0242:000005</t>
  </si>
  <si>
    <t>21:0117:000003</t>
  </si>
  <si>
    <t>21:0117:000003:0001:0001:00</t>
  </si>
  <si>
    <t>064L  :771006:10:------:--</t>
  </si>
  <si>
    <t>21:0242:000006</t>
  </si>
  <si>
    <t>21:0117:000004:0001:0001:01</t>
  </si>
  <si>
    <t>064L  :771007:20:771006:10</t>
  </si>
  <si>
    <t>21:0242:000007</t>
  </si>
  <si>
    <t>21:0117:000004:0002:0001:00</t>
  </si>
  <si>
    <t>064L  :771008:00:------:--</t>
  </si>
  <si>
    <t>21:0242:000008</t>
  </si>
  <si>
    <t>21:0117:000005</t>
  </si>
  <si>
    <t>21:0117:000005:0001:0001:00</t>
  </si>
  <si>
    <t>064L  :771009:00:------:--</t>
  </si>
  <si>
    <t>21:0242:000009</t>
  </si>
  <si>
    <t>21:0117:000006</t>
  </si>
  <si>
    <t>21:0117:000006:0001:0001:00</t>
  </si>
  <si>
    <t>064L  :771010:00:------:--</t>
  </si>
  <si>
    <t>21:0242:000010</t>
  </si>
  <si>
    <t>21:0117:000007</t>
  </si>
  <si>
    <t>21:0117:000007:0001:0001:00</t>
  </si>
  <si>
    <t>064L  :771011:00:------:--</t>
  </si>
  <si>
    <t>21:0242:000011</t>
  </si>
  <si>
    <t>21:0117:000008</t>
  </si>
  <si>
    <t>21:0117:000008:0001:0001:00</t>
  </si>
  <si>
    <t>064L  :771012:00:------:--</t>
  </si>
  <si>
    <t>21:0242:000012</t>
  </si>
  <si>
    <t>21:0117:000009</t>
  </si>
  <si>
    <t>21:0117:000009:0001:0001:00</t>
  </si>
  <si>
    <t>064L  :771013:00:------:--</t>
  </si>
  <si>
    <t>21:0242:000013</t>
  </si>
  <si>
    <t>21:0117:000010</t>
  </si>
  <si>
    <t>21:0117:000010:0001:0001:00</t>
  </si>
  <si>
    <t>064L  :771014:00:------:--</t>
  </si>
  <si>
    <t>21:0242:000014</t>
  </si>
  <si>
    <t>21:0117:000011</t>
  </si>
  <si>
    <t>21:0117:000011:0001:0001:00</t>
  </si>
  <si>
    <t>064L  :771015:00:------:--</t>
  </si>
  <si>
    <t>21:0242:000015</t>
  </si>
  <si>
    <t>21:0117:000012</t>
  </si>
  <si>
    <t>21:0117:000012:0001:0001:00</t>
  </si>
  <si>
    <t>064L  :771016:00:------:--</t>
  </si>
  <si>
    <t>21:0242:000016</t>
  </si>
  <si>
    <t>21:0117:000013</t>
  </si>
  <si>
    <t>21:0117:000013:0001:0001:00</t>
  </si>
  <si>
    <t>064L  :771017:00:------:--</t>
  </si>
  <si>
    <t>21:0242:000017</t>
  </si>
  <si>
    <t>21:0117:000014</t>
  </si>
  <si>
    <t>21:0117:000014:0001:0001:00</t>
  </si>
  <si>
    <t>064L  :771018:00:------:--</t>
  </si>
  <si>
    <t>21:0242:000018</t>
  </si>
  <si>
    <t>21:0117:000015</t>
  </si>
  <si>
    <t>21:0117:000015:0001:0001:00</t>
  </si>
  <si>
    <t>064L  :771019:00:------:--</t>
  </si>
  <si>
    <t>21:0242:000019</t>
  </si>
  <si>
    <t>21:0117:000016</t>
  </si>
  <si>
    <t>21:0117:000016:0001:0001:00</t>
  </si>
  <si>
    <t>064L  :771020:00:------:--</t>
  </si>
  <si>
    <t>21:0242:000020</t>
  </si>
  <si>
    <t>21:0117:000017</t>
  </si>
  <si>
    <t>21:0117:000017:0001:0001:00</t>
  </si>
  <si>
    <t>7.55</t>
  </si>
  <si>
    <t>064L  :771021:80:771028:10</t>
  </si>
  <si>
    <t>21:0242:000021</t>
  </si>
  <si>
    <t>21:0117:000024</t>
  </si>
  <si>
    <t>21:0117:000024:0001:0001:02</t>
  </si>
  <si>
    <t>064L  :771022:00:------:--</t>
  </si>
  <si>
    <t>21:0242:000022</t>
  </si>
  <si>
    <t>21:0117:000018</t>
  </si>
  <si>
    <t>21:0117:000018:0001:0001:00</t>
  </si>
  <si>
    <t>064L  :771023:00:------:--</t>
  </si>
  <si>
    <t>21:0242:000023</t>
  </si>
  <si>
    <t>21:0117:000019</t>
  </si>
  <si>
    <t>21:0117:000019:0001:0001:00</t>
  </si>
  <si>
    <t>064L  :771024:00:------:--</t>
  </si>
  <si>
    <t>21:0242:000024</t>
  </si>
  <si>
    <t>21:0117:000020</t>
  </si>
  <si>
    <t>21:0117:000020:0001:0001:00</t>
  </si>
  <si>
    <t>064L  :771025:00:------:--</t>
  </si>
  <si>
    <t>21:0242:000025</t>
  </si>
  <si>
    <t>21:0117:000021</t>
  </si>
  <si>
    <t>21:0117:000021:0001:0001:00</t>
  </si>
  <si>
    <t>064L  :771026:00:------:--</t>
  </si>
  <si>
    <t>21:0242:000026</t>
  </si>
  <si>
    <t>21:0117:000022</t>
  </si>
  <si>
    <t>21:0117:000022:0001:0001:00</t>
  </si>
  <si>
    <t>064L  :771027:70:771028:10</t>
  </si>
  <si>
    <t>21:0242:000027</t>
  </si>
  <si>
    <t>21:0117:000023</t>
  </si>
  <si>
    <t>21:0117:000023:0001:0001:00</t>
  </si>
  <si>
    <t>064L  :771028:10:------:--</t>
  </si>
  <si>
    <t>21:0242:000028</t>
  </si>
  <si>
    <t>21:0117:000024:0001:0001:01</t>
  </si>
  <si>
    <t>064L  :771029:20:771028:10</t>
  </si>
  <si>
    <t>21:0242:000029</t>
  </si>
  <si>
    <t>21:0117:000024:0002:0001:00</t>
  </si>
  <si>
    <t>064L  :771030:00:------:--</t>
  </si>
  <si>
    <t>21:0242:000030</t>
  </si>
  <si>
    <t>21:0117:000025</t>
  </si>
  <si>
    <t>21:0117:000025:0001:0001:00</t>
  </si>
  <si>
    <t>064L  :771031:00:------:--</t>
  </si>
  <si>
    <t>21:0242:000031</t>
  </si>
  <si>
    <t>21:0117:000026</t>
  </si>
  <si>
    <t>21:0117:000026:0001:0001:00</t>
  </si>
  <si>
    <t>064L  :771032:9A:------:--</t>
  </si>
  <si>
    <t>21:0242:000032</t>
  </si>
  <si>
    <t>064L  :771033:00:------:--</t>
  </si>
  <si>
    <t>21:0242:000033</t>
  </si>
  <si>
    <t>21:0117:000027</t>
  </si>
  <si>
    <t>21:0117:000027:0001:0001:00</t>
  </si>
  <si>
    <t>064L  :771034:00:------:--</t>
  </si>
  <si>
    <t>21:0242:000034</t>
  </si>
  <si>
    <t>21:0117:000028</t>
  </si>
  <si>
    <t>21:0117:000028:0001:0001:00</t>
  </si>
  <si>
    <t>064L  :771035:00:------:--</t>
  </si>
  <si>
    <t>21:0242:000035</t>
  </si>
  <si>
    <t>21:0117:000029</t>
  </si>
  <si>
    <t>21:0117:000029:0001:0001:00</t>
  </si>
  <si>
    <t>064L  :771036:00:------:--</t>
  </si>
  <si>
    <t>21:0242:000036</t>
  </si>
  <si>
    <t>21:0117:000030</t>
  </si>
  <si>
    <t>21:0117:000030:0001:0001:00</t>
  </si>
  <si>
    <t>064L  :771037:00:------:--</t>
  </si>
  <si>
    <t>21:0242:000037</t>
  </si>
  <si>
    <t>21:0117:000031</t>
  </si>
  <si>
    <t>21:0117:000031:0001:0001:00</t>
  </si>
  <si>
    <t>064L  :771038:00:------:--</t>
  </si>
  <si>
    <t>21:0242:000038</t>
  </si>
  <si>
    <t>21:0117:000032</t>
  </si>
  <si>
    <t>21:0117:000032:0001:0001:00</t>
  </si>
  <si>
    <t>064L  :771039:00:------:--</t>
  </si>
  <si>
    <t>21:0242:000039</t>
  </si>
  <si>
    <t>21:0117:000033</t>
  </si>
  <si>
    <t>21:0117:000033:0001:0001:00</t>
  </si>
  <si>
    <t>064L  :771040:00:------:--</t>
  </si>
  <si>
    <t>21:0242:000040</t>
  </si>
  <si>
    <t>21:0117:000034</t>
  </si>
  <si>
    <t>21:0117:000034:0001:0001:00</t>
  </si>
  <si>
    <t>064L  :771041:80:771051:10</t>
  </si>
  <si>
    <t>21:0242:000041</t>
  </si>
  <si>
    <t>21:0117:000043</t>
  </si>
  <si>
    <t>21:0117:000043:0001:0001:02</t>
  </si>
  <si>
    <t>064L  :771042:00:------:--</t>
  </si>
  <si>
    <t>21:0242:000042</t>
  </si>
  <si>
    <t>21:0117:000035</t>
  </si>
  <si>
    <t>21:0117:000035:0001:0001:00</t>
  </si>
  <si>
    <t>064L  :771043:00:------:--</t>
  </si>
  <si>
    <t>21:0242:000043</t>
  </si>
  <si>
    <t>21:0117:000036</t>
  </si>
  <si>
    <t>21:0117:000036:0001:0001:00</t>
  </si>
  <si>
    <t>064L  :771044:00:------:--</t>
  </si>
  <si>
    <t>21:0242:000044</t>
  </si>
  <si>
    <t>21:0117:000037</t>
  </si>
  <si>
    <t>21:0117:000037:0001:0001:00</t>
  </si>
  <si>
    <t>064L  :771045:00:------:--</t>
  </si>
  <si>
    <t>21:0242:000045</t>
  </si>
  <si>
    <t>21:0117:000038</t>
  </si>
  <si>
    <t>21:0117:000038:0001:0001:00</t>
  </si>
  <si>
    <t>064L  :771046:00:------:--</t>
  </si>
  <si>
    <t>21:0242:000046</t>
  </si>
  <si>
    <t>21:0117:000039</t>
  </si>
  <si>
    <t>21:0117:000039:0001:0001:00</t>
  </si>
  <si>
    <t>064L  :771047:00:------:--</t>
  </si>
  <si>
    <t>21:0242:000047</t>
  </si>
  <si>
    <t>21:0117:000040</t>
  </si>
  <si>
    <t>21:0117:000040:0001:0001:00</t>
  </si>
  <si>
    <t>72.2</t>
  </si>
  <si>
    <t>064L  :771048:00:------:--</t>
  </si>
  <si>
    <t>21:0242:000048</t>
  </si>
  <si>
    <t>21:0117:000041</t>
  </si>
  <si>
    <t>21:0117:000041:0001:0001:00</t>
  </si>
  <si>
    <t>064L  :771049:70:771051:10</t>
  </si>
  <si>
    <t>21:0242:000049</t>
  </si>
  <si>
    <t>21:0117:000042</t>
  </si>
  <si>
    <t>21:0117:000042:0001:0001:00</t>
  </si>
  <si>
    <t>875</t>
  </si>
  <si>
    <t>064L  :771050:9A:------:--</t>
  </si>
  <si>
    <t>21:0242:000050</t>
  </si>
  <si>
    <t>064L  :771051:10:------:--</t>
  </si>
  <si>
    <t>21:0242:000051</t>
  </si>
  <si>
    <t>21:0117:000043:0001:0001:01</t>
  </si>
  <si>
    <t>064L  :771052:20:771051:10</t>
  </si>
  <si>
    <t>21:0242:000052</t>
  </si>
  <si>
    <t>21:0117:000043:0002:0001:00</t>
  </si>
  <si>
    <t>064L  :771053:00:------:--</t>
  </si>
  <si>
    <t>21:0242:000053</t>
  </si>
  <si>
    <t>21:0117:000044</t>
  </si>
  <si>
    <t>21:0117:000044:0001:0001:00</t>
  </si>
  <si>
    <t>064L  :771054:00:------:--</t>
  </si>
  <si>
    <t>21:0242:000054</t>
  </si>
  <si>
    <t>21:0117:000045</t>
  </si>
  <si>
    <t>21:0117:000045:0001:0001:00</t>
  </si>
  <si>
    <t>064L  :771055:00:------:--</t>
  </si>
  <si>
    <t>21:0242:000055</t>
  </si>
  <si>
    <t>21:0117:000046</t>
  </si>
  <si>
    <t>21:0117:000046:0001:0001:00</t>
  </si>
  <si>
    <t>064L  :771056:00:------:--</t>
  </si>
  <si>
    <t>21:0242:000056</t>
  </si>
  <si>
    <t>21:0117:000047</t>
  </si>
  <si>
    <t>21:0117:000047:0001:0001:00</t>
  </si>
  <si>
    <t>064L  :771057:00:------:--</t>
  </si>
  <si>
    <t>21:0242:000057</t>
  </si>
  <si>
    <t>21:0117:000048</t>
  </si>
  <si>
    <t>21:0117:000048:0001:0001:00</t>
  </si>
  <si>
    <t>064L  :771058:00:------:--</t>
  </si>
  <si>
    <t>21:0242:000058</t>
  </si>
  <si>
    <t>21:0117:000049</t>
  </si>
  <si>
    <t>21:0117:000049:0001:0001:00</t>
  </si>
  <si>
    <t>064L  :771059:00:------:--</t>
  </si>
  <si>
    <t>21:0242:000059</t>
  </si>
  <si>
    <t>21:0117:000050</t>
  </si>
  <si>
    <t>21:0117:000050:0001:0001:00</t>
  </si>
  <si>
    <t>064L  :771060:00:------:--</t>
  </si>
  <si>
    <t>21:0242:000060</t>
  </si>
  <si>
    <t>21:0117:000051</t>
  </si>
  <si>
    <t>21:0117:000051:0001:0001:00</t>
  </si>
  <si>
    <t>064L  :771061:80:771064:10</t>
  </si>
  <si>
    <t>21:0242:000061</t>
  </si>
  <si>
    <t>21:0117:000054</t>
  </si>
  <si>
    <t>21:0117:000054:0001:0001:02</t>
  </si>
  <si>
    <t>064L  :771062:00:------:--</t>
  </si>
  <si>
    <t>21:0242:000062</t>
  </si>
  <si>
    <t>21:0117:000052</t>
  </si>
  <si>
    <t>21:0117:000052:0001:0001:00</t>
  </si>
  <si>
    <t>064L  :771063:70:771064:10</t>
  </si>
  <si>
    <t>21:0242:000063</t>
  </si>
  <si>
    <t>21:0117:000053</t>
  </si>
  <si>
    <t>21:0117:000053:0001:0001:00</t>
  </si>
  <si>
    <t>064L  :771064:10:------:--</t>
  </si>
  <si>
    <t>21:0242:000064</t>
  </si>
  <si>
    <t>21:0117:000054:0001:0001:01</t>
  </si>
  <si>
    <t>064L  :771065:20:771064:10</t>
  </si>
  <si>
    <t>21:0242:000065</t>
  </si>
  <si>
    <t>21:0117:000054:0002:0001:00</t>
  </si>
  <si>
    <t>064L  :771066:00:------:--</t>
  </si>
  <si>
    <t>21:0242:000066</t>
  </si>
  <si>
    <t>21:0117:000055</t>
  </si>
  <si>
    <t>21:0117:000055:0001:0001:00</t>
  </si>
  <si>
    <t>064L  :771067:00:------:--</t>
  </si>
  <si>
    <t>21:0242:000067</t>
  </si>
  <si>
    <t>21:0117:000056</t>
  </si>
  <si>
    <t>21:0117:000056:0001:0001:00</t>
  </si>
  <si>
    <t>064L  :771068:00:------:--</t>
  </si>
  <si>
    <t>21:0242:000068</t>
  </si>
  <si>
    <t>21:0117:000057</t>
  </si>
  <si>
    <t>21:0117:000057:0001:0001:00</t>
  </si>
  <si>
    <t>064L  :771069:00:------:--</t>
  </si>
  <si>
    <t>21:0242:000069</t>
  </si>
  <si>
    <t>21:0117:000058</t>
  </si>
  <si>
    <t>21:0117:000058:0001:0001:00</t>
  </si>
  <si>
    <t>064L  :771070:00:------:--</t>
  </si>
  <si>
    <t>21:0242:000070</t>
  </si>
  <si>
    <t>21:0117:000059</t>
  </si>
  <si>
    <t>21:0117:000059:0001:0001:00</t>
  </si>
  <si>
    <t>064L  :771071:00:------:--</t>
  </si>
  <si>
    <t>21:0242:000071</t>
  </si>
  <si>
    <t>21:0117:000060</t>
  </si>
  <si>
    <t>21:0117:000060:0001:0001:00</t>
  </si>
  <si>
    <t>064L  :771072:9A:------:--</t>
  </si>
  <si>
    <t>21:0242:000072</t>
  </si>
  <si>
    <t>064L  :771073:00:------:--</t>
  </si>
  <si>
    <t>21:0242:000073</t>
  </si>
  <si>
    <t>21:0117:000061</t>
  </si>
  <si>
    <t>21:0117:000061:0001:0001:00</t>
  </si>
  <si>
    <t>064L  :771074:00:------:--</t>
  </si>
  <si>
    <t>21:0242:000074</t>
  </si>
  <si>
    <t>21:0117:000062</t>
  </si>
  <si>
    <t>21:0117:000062:0001:0001:00</t>
  </si>
  <si>
    <t>064L  :771075:00:------:--</t>
  </si>
  <si>
    <t>21:0242:000075</t>
  </si>
  <si>
    <t>21:0117:000063</t>
  </si>
  <si>
    <t>21:0117:000063:0001:0001:00</t>
  </si>
  <si>
    <t>064L  :771076:00:------:--</t>
  </si>
  <si>
    <t>21:0242:000076</t>
  </si>
  <si>
    <t>21:0117:000064</t>
  </si>
  <si>
    <t>21:0117:000064:0001:0001:00</t>
  </si>
  <si>
    <t>064L  :771077:00:------:--</t>
  </si>
  <si>
    <t>21:0242:000077</t>
  </si>
  <si>
    <t>21:0117:000065</t>
  </si>
  <si>
    <t>21:0117:000065:0001:0001:00</t>
  </si>
  <si>
    <t>064L  :771078:00:------:--</t>
  </si>
  <si>
    <t>21:0242:000078</t>
  </si>
  <si>
    <t>21:0117:000066</t>
  </si>
  <si>
    <t>21:0117:000066:0001:0001:00</t>
  </si>
  <si>
    <t>064L  :771079:00:------:--</t>
  </si>
  <si>
    <t>21:0242:000079</t>
  </si>
  <si>
    <t>21:0117:000067</t>
  </si>
  <si>
    <t>21:0117:000067:0001:0001:00</t>
  </si>
  <si>
    <t>064L  :771080:00:------:--</t>
  </si>
  <si>
    <t>21:0242:000080</t>
  </si>
  <si>
    <t>21:0117:000068</t>
  </si>
  <si>
    <t>21:0117:000068:0001:0001:00</t>
  </si>
  <si>
    <t>064L  :771081:80:771085:10</t>
  </si>
  <si>
    <t>21:0242:000081</t>
  </si>
  <si>
    <t>21:0117:000071</t>
  </si>
  <si>
    <t>21:0117:000071:0001:0001:02</t>
  </si>
  <si>
    <t>16.2</t>
  </si>
  <si>
    <t>064L  :771082:00:------:--</t>
  </si>
  <si>
    <t>21:0242:000082</t>
  </si>
  <si>
    <t>21:0117:000069</t>
  </si>
  <si>
    <t>21:0117:000069:0001:0001:00</t>
  </si>
  <si>
    <t>064L  :771083:70:771085:10</t>
  </si>
  <si>
    <t>21:0242:000083</t>
  </si>
  <si>
    <t>21:0117:000070</t>
  </si>
  <si>
    <t>21:0117:000070:0001:0001:00</t>
  </si>
  <si>
    <t>064L  :771084:95:------:--</t>
  </si>
  <si>
    <t>21:0242:000084</t>
  </si>
  <si>
    <t>064L  :771085:10:------:--</t>
  </si>
  <si>
    <t>21:0242:000085</t>
  </si>
  <si>
    <t>21:0117:000071:0001:0001:01</t>
  </si>
  <si>
    <t>064L  :771086:20:771085:10</t>
  </si>
  <si>
    <t>21:0242:000086</t>
  </si>
  <si>
    <t>21:0117:000071:0002:0001:00</t>
  </si>
  <si>
    <t>064L  :771087:00:------:--</t>
  </si>
  <si>
    <t>21:0242:000087</t>
  </si>
  <si>
    <t>21:0117:000072</t>
  </si>
  <si>
    <t>21:0117:000072:0001:0001:00</t>
  </si>
  <si>
    <t>064L  :771088:00:------:--</t>
  </si>
  <si>
    <t>21:0242:000088</t>
  </si>
  <si>
    <t>21:0117:000073</t>
  </si>
  <si>
    <t>21:0117:000073:0001:0001:00</t>
  </si>
  <si>
    <t>064L  :771089:00:------:--</t>
  </si>
  <si>
    <t>21:0242:000089</t>
  </si>
  <si>
    <t>21:0117:000074</t>
  </si>
  <si>
    <t>21:0117:000074:0001:0001:00</t>
  </si>
  <si>
    <t>064L  :771090:00:------:--</t>
  </si>
  <si>
    <t>21:0242:000090</t>
  </si>
  <si>
    <t>21:0117:000075</t>
  </si>
  <si>
    <t>21:0117:000075:0001:0001:00</t>
  </si>
  <si>
    <t>064L  :771091:00:------:--</t>
  </si>
  <si>
    <t>21:0242:000091</t>
  </si>
  <si>
    <t>21:0117:000076</t>
  </si>
  <si>
    <t>21:0117:000076:0001:0001:00</t>
  </si>
  <si>
    <t>064L  :771092:00:------:--</t>
  </si>
  <si>
    <t>21:0242:000092</t>
  </si>
  <si>
    <t>21:0117:000077</t>
  </si>
  <si>
    <t>21:0117:000077:0001:0001:00</t>
  </si>
  <si>
    <t>064L  :771093:00:------:--</t>
  </si>
  <si>
    <t>21:0242:000093</t>
  </si>
  <si>
    <t>21:0117:000078</t>
  </si>
  <si>
    <t>21:0117:000078:0001:0001:00</t>
  </si>
  <si>
    <t>064L  :771094:00:------:--</t>
  </si>
  <si>
    <t>21:0242:000094</t>
  </si>
  <si>
    <t>21:0117:000079</t>
  </si>
  <si>
    <t>21:0117:000079:0001:0001:00</t>
  </si>
  <si>
    <t>064L  :771095:00:------:--</t>
  </si>
  <si>
    <t>21:0242:000095</t>
  </si>
  <si>
    <t>21:0117:000080</t>
  </si>
  <si>
    <t>21:0117:000080:0001:0001:00</t>
  </si>
  <si>
    <t>064L  :771096:00:------:--</t>
  </si>
  <si>
    <t>21:0242:000096</t>
  </si>
  <si>
    <t>21:0117:000081</t>
  </si>
  <si>
    <t>21:0117:000081:0001:0001:00</t>
  </si>
  <si>
    <t>064L  :771097:00:------:--</t>
  </si>
  <si>
    <t>21:0242:000097</t>
  </si>
  <si>
    <t>21:0117:000082</t>
  </si>
  <si>
    <t>21:0117:000082:0001:0001:00</t>
  </si>
  <si>
    <t>064L  :771098:00:------:--</t>
  </si>
  <si>
    <t>21:0242:000098</t>
  </si>
  <si>
    <t>21:0117:000083</t>
  </si>
  <si>
    <t>21:0117:000083:0001:0001:00</t>
  </si>
  <si>
    <t>064L  :771099:00:------:--</t>
  </si>
  <si>
    <t>21:0242:000099</t>
  </si>
  <si>
    <t>21:0117:000084</t>
  </si>
  <si>
    <t>21:0117:000084:0001:0001:00</t>
  </si>
  <si>
    <t>064L  :771100:00:------:--</t>
  </si>
  <si>
    <t>21:0242:000100</t>
  </si>
  <si>
    <t>21:0117:000085</t>
  </si>
  <si>
    <t>21:0117:000085:0001:0001:00</t>
  </si>
  <si>
    <t>064L  :771101:80:771108:20</t>
  </si>
  <si>
    <t>21:0242:000101</t>
  </si>
  <si>
    <t>21:0117:000091</t>
  </si>
  <si>
    <t>21:0117:000091:0002:0001:02</t>
  </si>
  <si>
    <t>68.9</t>
  </si>
  <si>
    <t>064L  :771102:00:------:--</t>
  </si>
  <si>
    <t>21:0242:000102</t>
  </si>
  <si>
    <t>21:0117:000086</t>
  </si>
  <si>
    <t>21:0117:000086:0001:0001:00</t>
  </si>
  <si>
    <t>064L  :771103:00:------:--</t>
  </si>
  <si>
    <t>21:0242:000103</t>
  </si>
  <si>
    <t>21:0117:000087</t>
  </si>
  <si>
    <t>21:0117:000087:0001:0001:00</t>
  </si>
  <si>
    <t>064L  :771104:00:------:--</t>
  </si>
  <si>
    <t>21:0242:000104</t>
  </si>
  <si>
    <t>21:0117:000088</t>
  </si>
  <si>
    <t>21:0117:000088:0001:0001:00</t>
  </si>
  <si>
    <t>064L  :771105:00:------:--</t>
  </si>
  <si>
    <t>21:0242:000105</t>
  </si>
  <si>
    <t>21:0117:000089</t>
  </si>
  <si>
    <t>21:0117:000089:0001:0001:00</t>
  </si>
  <si>
    <t>064L  :771106:70:771107:10</t>
  </si>
  <si>
    <t>21:0242:000106</t>
  </si>
  <si>
    <t>21:0117:000090</t>
  </si>
  <si>
    <t>21:0117:000090:0001:0001:00</t>
  </si>
  <si>
    <t>064L  :771107:10:------:--</t>
  </si>
  <si>
    <t>21:0242:000107</t>
  </si>
  <si>
    <t>21:0117:000091:0001:0001:00</t>
  </si>
  <si>
    <t>064L  :771108:20:771107:10</t>
  </si>
  <si>
    <t>21:0242:000108</t>
  </si>
  <si>
    <t>21:0117:000091:0002:0001:01</t>
  </si>
  <si>
    <t>064L  :771109:00:------:--</t>
  </si>
  <si>
    <t>21:0242:000109</t>
  </si>
  <si>
    <t>21:0117:000092</t>
  </si>
  <si>
    <t>21:0117:000092:0001:0001:00</t>
  </si>
  <si>
    <t>064L  :771110:00:------:--</t>
  </si>
  <si>
    <t>21:0242:000110</t>
  </si>
  <si>
    <t>21:0117:000093</t>
  </si>
  <si>
    <t>21:0117:000093:0001:0001:00</t>
  </si>
  <si>
    <t>064L  :771111:00:------:--</t>
  </si>
  <si>
    <t>21:0242:000111</t>
  </si>
  <si>
    <t>21:0117:000094</t>
  </si>
  <si>
    <t>21:0117:000094:0001:0001:00</t>
  </si>
  <si>
    <t>064L  :771112:00:------:--</t>
  </si>
  <si>
    <t>21:0242:000112</t>
  </si>
  <si>
    <t>21:0117:000095</t>
  </si>
  <si>
    <t>21:0117:000095:0001:0001:00</t>
  </si>
  <si>
    <t>064L  :771113:00:------:--</t>
  </si>
  <si>
    <t>21:0242:000113</t>
  </si>
  <si>
    <t>21:0117:000096</t>
  </si>
  <si>
    <t>21:0117:000096:0001:0001:00</t>
  </si>
  <si>
    <t>064L  :771114:00:------:--</t>
  </si>
  <si>
    <t>21:0242:000114</t>
  </si>
  <si>
    <t>21:0117:000097</t>
  </si>
  <si>
    <t>21:0117:000097:0001:0001:00</t>
  </si>
  <si>
    <t>064L  :771115:00:------:--</t>
  </si>
  <si>
    <t>21:0242:000115</t>
  </si>
  <si>
    <t>21:0117:000098</t>
  </si>
  <si>
    <t>21:0117:000098:0001:0001:00</t>
  </si>
  <si>
    <t>064L  :771116:9A:------:--</t>
  </si>
  <si>
    <t>21:0242:000116</t>
  </si>
  <si>
    <t>064L  :771117:00:------:--</t>
  </si>
  <si>
    <t>21:0242:000117</t>
  </si>
  <si>
    <t>21:0117:000099</t>
  </si>
  <si>
    <t>21:0117:000099:0001:0001:00</t>
  </si>
  <si>
    <t>064L  :771118:00:------:--</t>
  </si>
  <si>
    <t>21:0242:000118</t>
  </si>
  <si>
    <t>21:0117:000100</t>
  </si>
  <si>
    <t>21:0117:000100:0001:0001:00</t>
  </si>
  <si>
    <t>064L  :771119:00:------:--</t>
  </si>
  <si>
    <t>21:0242:000119</t>
  </si>
  <si>
    <t>21:0117:000101</t>
  </si>
  <si>
    <t>21:0117:000101:0001:0001:00</t>
  </si>
  <si>
    <t>064L  :771120:00:------:--</t>
  </si>
  <si>
    <t>21:0242:000120</t>
  </si>
  <si>
    <t>21:0117:000102</t>
  </si>
  <si>
    <t>21:0117:000102:0001:0001:00</t>
  </si>
  <si>
    <t>6.1</t>
  </si>
  <si>
    <t>064L  :771121:80:771132:10</t>
  </si>
  <si>
    <t>21:0242:000121</t>
  </si>
  <si>
    <t>21:0117:000112</t>
  </si>
  <si>
    <t>21:0117:000112:0001:0001:02</t>
  </si>
  <si>
    <t>064L  :771122:00:------:--</t>
  </si>
  <si>
    <t>21:0242:000122</t>
  </si>
  <si>
    <t>21:0117:000103</t>
  </si>
  <si>
    <t>21:0117:000103:0001:0001:00</t>
  </si>
  <si>
    <t>064L  :771123:00:------:--</t>
  </si>
  <si>
    <t>21:0242:000123</t>
  </si>
  <si>
    <t>21:0117:000104</t>
  </si>
  <si>
    <t>21:0117:000104:0001:0001:00</t>
  </si>
  <si>
    <t>064L  :771124:00:------:--</t>
  </si>
  <si>
    <t>21:0242:000124</t>
  </si>
  <si>
    <t>21:0117:000105</t>
  </si>
  <si>
    <t>21:0117:000105:0001:0001:00</t>
  </si>
  <si>
    <t>064L  :771125:00:------:--</t>
  </si>
  <si>
    <t>21:0242:000125</t>
  </si>
  <si>
    <t>21:0117:000106</t>
  </si>
  <si>
    <t>21:0117:000106:0001:0001:00</t>
  </si>
  <si>
    <t>064L  :771126:00:------:--</t>
  </si>
  <si>
    <t>21:0242:000126</t>
  </si>
  <si>
    <t>21:0117:000107</t>
  </si>
  <si>
    <t>21:0117:000107:0001:0001:00</t>
  </si>
  <si>
    <t>064L  :771127:00:------:--</t>
  </si>
  <si>
    <t>21:0242:000127</t>
  </si>
  <si>
    <t>21:0117:000108</t>
  </si>
  <si>
    <t>21:0117:000108:0001:0001:00</t>
  </si>
  <si>
    <t>064L  :771128:00:------:--</t>
  </si>
  <si>
    <t>21:0242:000128</t>
  </si>
  <si>
    <t>21:0117:000109</t>
  </si>
  <si>
    <t>21:0117:000109:0001:0001:00</t>
  </si>
  <si>
    <t>064L  :771129:9B:------:--</t>
  </si>
  <si>
    <t>21:0242:000129</t>
  </si>
  <si>
    <t>064L  :771130:00:------:--</t>
  </si>
  <si>
    <t>21:0242:000130</t>
  </si>
  <si>
    <t>21:0117:000110</t>
  </si>
  <si>
    <t>21:0117:000110:0001:0001:00</t>
  </si>
  <si>
    <t>064L  :771131:70:771132:10</t>
  </si>
  <si>
    <t>21:0242:000131</t>
  </si>
  <si>
    <t>21:0117:000111</t>
  </si>
  <si>
    <t>21:0117:000111:0001:0001:00</t>
  </si>
  <si>
    <t>064L  :771132:10:------:--</t>
  </si>
  <si>
    <t>21:0242:000132</t>
  </si>
  <si>
    <t>21:0117:000112:0001:0001:01</t>
  </si>
  <si>
    <t>064L  :771133:20:771132:10</t>
  </si>
  <si>
    <t>21:0242:000133</t>
  </si>
  <si>
    <t>21:0117:000112:0002:0001:00</t>
  </si>
  <si>
    <t>064L  :771134:00:------:--</t>
  </si>
  <si>
    <t>21:0242:000134</t>
  </si>
  <si>
    <t>21:0117:000113</t>
  </si>
  <si>
    <t>21:0117:000113:0001:0001:00</t>
  </si>
  <si>
    <t>064L  :771135:00:------:--</t>
  </si>
  <si>
    <t>21:0242:000135</t>
  </si>
  <si>
    <t>21:0117:000114</t>
  </si>
  <si>
    <t>21:0117:000114:0001:0001:00</t>
  </si>
  <si>
    <t>064L  :771136:00:------:--</t>
  </si>
  <si>
    <t>21:0242:000136</t>
  </si>
  <si>
    <t>21:0117:000115</t>
  </si>
  <si>
    <t>21:0117:000115:0001:0001:00</t>
  </si>
  <si>
    <t>064L  :771137:00:------:--</t>
  </si>
  <si>
    <t>21:0242:000137</t>
  </si>
  <si>
    <t>21:0117:000116</t>
  </si>
  <si>
    <t>21:0117:000116:0001:0001:00</t>
  </si>
  <si>
    <t>064L  :771138:00:------:--</t>
  </si>
  <si>
    <t>21:0242:000138</t>
  </si>
  <si>
    <t>21:0117:000117</t>
  </si>
  <si>
    <t>21:0117:000117:0001:0001:00</t>
  </si>
  <si>
    <t>064L  :771139:00:------:--</t>
  </si>
  <si>
    <t>21:0242:000139</t>
  </si>
  <si>
    <t>21:0117:000118</t>
  </si>
  <si>
    <t>21:0117:000118:0001:0001:00</t>
  </si>
  <si>
    <t>064L  :771140:00:------:--</t>
  </si>
  <si>
    <t>21:0242:000140</t>
  </si>
  <si>
    <t>21:0117:000119</t>
  </si>
  <si>
    <t>21:0117:000119:0001:0001:00</t>
  </si>
  <si>
    <t>064L  :771141:80:771145:10</t>
  </si>
  <si>
    <t>21:0242:000141</t>
  </si>
  <si>
    <t>21:0117:000123</t>
  </si>
  <si>
    <t>21:0117:000123:0001:0001:02</t>
  </si>
  <si>
    <t>064L  :771142:00:------:--</t>
  </si>
  <si>
    <t>21:0242:000142</t>
  </si>
  <si>
    <t>21:0117:000120</t>
  </si>
  <si>
    <t>21:0117:000120:0001:0001:00</t>
  </si>
  <si>
    <t>064L  :771143:00:------:--</t>
  </si>
  <si>
    <t>21:0242:000143</t>
  </si>
  <si>
    <t>21:0117:000121</t>
  </si>
  <si>
    <t>21:0117:000121:0001:0001:00</t>
  </si>
  <si>
    <t>064L  :771144:70:771145:10</t>
  </si>
  <si>
    <t>21:0242:000144</t>
  </si>
  <si>
    <t>21:0117:000122</t>
  </si>
  <si>
    <t>21:0117:000122:0001:0001:00</t>
  </si>
  <si>
    <t>064L  :771145:10:------:--</t>
  </si>
  <si>
    <t>21:0242:000145</t>
  </si>
  <si>
    <t>21:0117:000123:0001:0001:01</t>
  </si>
  <si>
    <t>064L  :771146:20:771145:10</t>
  </si>
  <si>
    <t>21:0242:000146</t>
  </si>
  <si>
    <t>21:0117:000123:0002:0001:00</t>
  </si>
  <si>
    <t>064L  :771147:00:------:--</t>
  </si>
  <si>
    <t>21:0242:000147</t>
  </si>
  <si>
    <t>21:0117:000124</t>
  </si>
  <si>
    <t>21:0117:000124:0001:0001:00</t>
  </si>
  <si>
    <t>064L  :771148:00:------:--</t>
  </si>
  <si>
    <t>21:0242:000148</t>
  </si>
  <si>
    <t>21:0117:000125</t>
  </si>
  <si>
    <t>21:0117:000125:0001:0001:00</t>
  </si>
  <si>
    <t>064L  :771149:00:------:--</t>
  </si>
  <si>
    <t>21:0242:000149</t>
  </si>
  <si>
    <t>21:0117:000126</t>
  </si>
  <si>
    <t>21:0117:000126:0001:0001:00</t>
  </si>
  <si>
    <t>064L  :771150:00:------:--</t>
  </si>
  <si>
    <t>21:0242:000150</t>
  </si>
  <si>
    <t>21:0117:000127</t>
  </si>
  <si>
    <t>21:0117:000127:0001:0001:00</t>
  </si>
  <si>
    <t>064L  :771151:9A:------:--</t>
  </si>
  <si>
    <t>21:0242:000151</t>
  </si>
  <si>
    <t>064L  :771152:00:------:--</t>
  </si>
  <si>
    <t>21:0242:000152</t>
  </si>
  <si>
    <t>21:0117:000128</t>
  </si>
  <si>
    <t>21:0117:000128:0001:0001:00</t>
  </si>
  <si>
    <t>064L  :771153:00:------:--</t>
  </si>
  <si>
    <t>21:0242:000153</t>
  </si>
  <si>
    <t>21:0117:000129</t>
  </si>
  <si>
    <t>21:0117:000129:0001:0001:00</t>
  </si>
  <si>
    <t>064L  :771154:00:------:--</t>
  </si>
  <si>
    <t>21:0242:000154</t>
  </si>
  <si>
    <t>21:0117:000130</t>
  </si>
  <si>
    <t>21:0117:000130:0001:0001:00</t>
  </si>
  <si>
    <t>064L  :771155:00:------:--</t>
  </si>
  <si>
    <t>21:0242:000155</t>
  </si>
  <si>
    <t>21:0117:000131</t>
  </si>
  <si>
    <t>21:0117:000131:0001:0001:00</t>
  </si>
  <si>
    <t>064L  :771156:00:------:--</t>
  </si>
  <si>
    <t>21:0242:000156</t>
  </si>
  <si>
    <t>21:0117:000132</t>
  </si>
  <si>
    <t>21:0117:000132:0001:0001:00</t>
  </si>
  <si>
    <t>064L  :771157:00:------:--</t>
  </si>
  <si>
    <t>21:0242:000157</t>
  </si>
  <si>
    <t>21:0117:000133</t>
  </si>
  <si>
    <t>21:0117:000133:0001:0001:00</t>
  </si>
  <si>
    <t>064L  :771158:00:------:--</t>
  </si>
  <si>
    <t>21:0242:000158</t>
  </si>
  <si>
    <t>21:0117:000134</t>
  </si>
  <si>
    <t>21:0117:000134:0001:0001:00</t>
  </si>
  <si>
    <t>064L  :771159:00:------:--</t>
  </si>
  <si>
    <t>21:0242:000159</t>
  </si>
  <si>
    <t>21:0117:000135</t>
  </si>
  <si>
    <t>21:0117:000135:0001:0001:00</t>
  </si>
  <si>
    <t>064L  :771160:00:------:--</t>
  </si>
  <si>
    <t>21:0242:000160</t>
  </si>
  <si>
    <t>21:0117:000136</t>
  </si>
  <si>
    <t>21:0117:000136:0001:0001:00</t>
  </si>
  <si>
    <t>064L  :771161:80:771166:10</t>
  </si>
  <si>
    <t>21:0242:000161</t>
  </si>
  <si>
    <t>21:0117:000141</t>
  </si>
  <si>
    <t>21:0117:000141:0001:0001:02</t>
  </si>
  <si>
    <t>064L  :771162:00:------:--</t>
  </si>
  <si>
    <t>21:0242:000162</t>
  </si>
  <si>
    <t>21:0117:000137</t>
  </si>
  <si>
    <t>21:0117:000137:0001:0001:00</t>
  </si>
  <si>
    <t>064L  :771163:00:------:--</t>
  </si>
  <si>
    <t>21:0242:000163</t>
  </si>
  <si>
    <t>21:0117:000138</t>
  </si>
  <si>
    <t>21:0117:000138:0001:0001:00</t>
  </si>
  <si>
    <t>064L  :771164:00:------:--</t>
  </si>
  <si>
    <t>21:0242:000164</t>
  </si>
  <si>
    <t>21:0117:000139</t>
  </si>
  <si>
    <t>21:0117:000139:0001:0001:00</t>
  </si>
  <si>
    <t>064L  :771165:70:771166:10</t>
  </si>
  <si>
    <t>21:0242:000165</t>
  </si>
  <si>
    <t>21:0117:000140</t>
  </si>
  <si>
    <t>21:0117:000140:0001:0001:00</t>
  </si>
  <si>
    <t>064L  :771166:10:------:--</t>
  </si>
  <si>
    <t>21:0242:000166</t>
  </si>
  <si>
    <t>21:0117:000141:0001:0001:01</t>
  </si>
  <si>
    <t>064L  :771167:20:771166:10</t>
  </si>
  <si>
    <t>21:0242:000167</t>
  </si>
  <si>
    <t>21:0117:000141:0002:0001:00</t>
  </si>
  <si>
    <t>064L  :771168:00:------:--</t>
  </si>
  <si>
    <t>21:0242:000168</t>
  </si>
  <si>
    <t>21:0117:000142</t>
  </si>
  <si>
    <t>21:0117:000142:0001:0001:00</t>
  </si>
  <si>
    <t>064L  :771169:95:------:--</t>
  </si>
  <si>
    <t>21:0242:000169</t>
  </si>
  <si>
    <t>064L  :771170:00:------:--</t>
  </si>
  <si>
    <t>21:0242:000170</t>
  </si>
  <si>
    <t>21:0117:000143</t>
  </si>
  <si>
    <t>21:0117:000143:0001:0001:00</t>
  </si>
  <si>
    <t>064L  :771171:00:------:--</t>
  </si>
  <si>
    <t>21:0242:000171</t>
  </si>
  <si>
    <t>21:0117:000144</t>
  </si>
  <si>
    <t>21:0117:000144:0001:0001:00</t>
  </si>
  <si>
    <t>064L  :771172:00:------:--</t>
  </si>
  <si>
    <t>21:0242:000172</t>
  </si>
  <si>
    <t>21:0117:000145</t>
  </si>
  <si>
    <t>21:0117:000145:0001:0001:00</t>
  </si>
  <si>
    <t>780</t>
  </si>
  <si>
    <t>064L  :771173:00:------:--</t>
  </si>
  <si>
    <t>21:0242:000173</t>
  </si>
  <si>
    <t>21:0117:000146</t>
  </si>
  <si>
    <t>21:0117:000146:0001:0001:00</t>
  </si>
  <si>
    <t>064L  :771174:00:------:--</t>
  </si>
  <si>
    <t>21:0242:000174</t>
  </si>
  <si>
    <t>21:0117:000147</t>
  </si>
  <si>
    <t>21:0117:000147:0001:0001:00</t>
  </si>
  <si>
    <t>064L  :771175:00:------:--</t>
  </si>
  <si>
    <t>21:0242:000175</t>
  </si>
  <si>
    <t>21:0117:000148</t>
  </si>
  <si>
    <t>21:0117:000148:0001:0001:00</t>
  </si>
  <si>
    <t>064L  :771176:00:------:--</t>
  </si>
  <si>
    <t>21:0242:000176</t>
  </si>
  <si>
    <t>21:0117:000149</t>
  </si>
  <si>
    <t>21:0117:000149:0001:0001:00</t>
  </si>
  <si>
    <t>064L  :771177:00:------:--</t>
  </si>
  <si>
    <t>21:0242:000177</t>
  </si>
  <si>
    <t>21:0117:000150</t>
  </si>
  <si>
    <t>21:0117:000150:0001:0001:00</t>
  </si>
  <si>
    <t>064L  :771178:00:------:--</t>
  </si>
  <si>
    <t>21:0242:000178</t>
  </si>
  <si>
    <t>21:0117:000151</t>
  </si>
  <si>
    <t>21:0117:000151:0001:0001:00</t>
  </si>
  <si>
    <t>064L  :771179:00:------:--</t>
  </si>
  <si>
    <t>21:0242:000179</t>
  </si>
  <si>
    <t>21:0117:000152</t>
  </si>
  <si>
    <t>21:0117:000152:0001:0001:00</t>
  </si>
  <si>
    <t>064L  :771180:00:------:--</t>
  </si>
  <si>
    <t>21:0242:000180</t>
  </si>
  <si>
    <t>21:0117:000153</t>
  </si>
  <si>
    <t>21:0117:000153:0001:0001:00</t>
  </si>
  <si>
    <t>064L  :771181:80:771186:10</t>
  </si>
  <si>
    <t>21:0242:000181</t>
  </si>
  <si>
    <t>21:0117:000157</t>
  </si>
  <si>
    <t>21:0117:000157:0001:0001:02</t>
  </si>
  <si>
    <t>064L  :771182:00:------:--</t>
  </si>
  <si>
    <t>21:0242:000182</t>
  </si>
  <si>
    <t>21:0117:000154</t>
  </si>
  <si>
    <t>21:0117:000154:0001:0001:00</t>
  </si>
  <si>
    <t>064L  :771183:9C:------:--</t>
  </si>
  <si>
    <t>21:0242:000183</t>
  </si>
  <si>
    <t>064L  :771184:00:------:--</t>
  </si>
  <si>
    <t>21:0242:000184</t>
  </si>
  <si>
    <t>21:0117:000155</t>
  </si>
  <si>
    <t>21:0117:000155:0001:0001:00</t>
  </si>
  <si>
    <t>064L  :771185:70:771186:10</t>
  </si>
  <si>
    <t>21:0242:000185</t>
  </si>
  <si>
    <t>21:0117:000156</t>
  </si>
  <si>
    <t>21:0117:000156:0001:0001:00</t>
  </si>
  <si>
    <t>064L  :771186:10:------:--</t>
  </si>
  <si>
    <t>21:0242:000186</t>
  </si>
  <si>
    <t>21:0117:000157:0001:0001:01</t>
  </si>
  <si>
    <t>064L  :771187:20:771186:10</t>
  </si>
  <si>
    <t>21:0242:000187</t>
  </si>
  <si>
    <t>21:0117:000157:0002:0001:00</t>
  </si>
  <si>
    <t>064L  :771188:00:------:--</t>
  </si>
  <si>
    <t>21:0242:000188</t>
  </si>
  <si>
    <t>21:0117:000158</t>
  </si>
  <si>
    <t>21:0117:000158:0001:0001:00</t>
  </si>
  <si>
    <t>064L  :771189:00:------:--</t>
  </si>
  <si>
    <t>21:0242:000189</t>
  </si>
  <si>
    <t>21:0117:000159</t>
  </si>
  <si>
    <t>21:0117:000159:0001:0001:00</t>
  </si>
  <si>
    <t>064L  :771190:00:------:--</t>
  </si>
  <si>
    <t>21:0242:000190</t>
  </si>
  <si>
    <t>21:0117:000160</t>
  </si>
  <si>
    <t>21:0117:000160:0001:0001:00</t>
  </si>
  <si>
    <t>064L  :771191:00:------:--</t>
  </si>
  <si>
    <t>21:0242:000191</t>
  </si>
  <si>
    <t>21:0117:000161</t>
  </si>
  <si>
    <t>21:0117:000161:0001:0001:00</t>
  </si>
  <si>
    <t>064L  :771192:00:------:--</t>
  </si>
  <si>
    <t>21:0242:000192</t>
  </si>
  <si>
    <t>21:0117:000162</t>
  </si>
  <si>
    <t>21:0117:000162:0001:0001:00</t>
  </si>
  <si>
    <t>064L  :771193:00:------:--</t>
  </si>
  <si>
    <t>21:0242:000193</t>
  </si>
  <si>
    <t>21:0117:000163</t>
  </si>
  <si>
    <t>21:0117:000163:0001:0001:00</t>
  </si>
  <si>
    <t>064L  :771194:00:------:--</t>
  </si>
  <si>
    <t>21:0242:000194</t>
  </si>
  <si>
    <t>21:0117:000164</t>
  </si>
  <si>
    <t>21:0117:000164:0001:0001:00</t>
  </si>
  <si>
    <t>78.8</t>
  </si>
  <si>
    <t>064L  :771195:00:------:--</t>
  </si>
  <si>
    <t>21:0242:000195</t>
  </si>
  <si>
    <t>21:0117:000165</t>
  </si>
  <si>
    <t>21:0117:000165:0001:0001:00</t>
  </si>
  <si>
    <t>064L  :771196:00:------:--</t>
  </si>
  <si>
    <t>21:0242:000196</t>
  </si>
  <si>
    <t>21:0117:000166</t>
  </si>
  <si>
    <t>21:0117:000166:0001:0001:00</t>
  </si>
  <si>
    <t>064L  :771197:00:------:--</t>
  </si>
  <si>
    <t>21:0242:000197</t>
  </si>
  <si>
    <t>21:0117:000167</t>
  </si>
  <si>
    <t>21:0117:000167:0001:0001:00</t>
  </si>
  <si>
    <t>064L  :771198:00:------:--</t>
  </si>
  <si>
    <t>21:0242:000198</t>
  </si>
  <si>
    <t>21:0117:000168</t>
  </si>
  <si>
    <t>21:0117:000168:0001:0001:00</t>
  </si>
  <si>
    <t>064L  :771199:00:------:--</t>
  </si>
  <si>
    <t>21:0242:000199</t>
  </si>
  <si>
    <t>21:0117:000169</t>
  </si>
  <si>
    <t>21:0117:000169:0001:0001:00</t>
  </si>
  <si>
    <t>064L  :771200:00:------:--</t>
  </si>
  <si>
    <t>21:0242:000200</t>
  </si>
  <si>
    <t>21:0117:000170</t>
  </si>
  <si>
    <t>21:0117:000170:0001:0001:00</t>
  </si>
  <si>
    <t>064L  :771201:80:771208:20</t>
  </si>
  <si>
    <t>21:0242:000201</t>
  </si>
  <si>
    <t>21:0117:000176</t>
  </si>
  <si>
    <t>21:0117:000176:0002:0001:02</t>
  </si>
  <si>
    <t>064L  :771202:00:------:--</t>
  </si>
  <si>
    <t>21:0242:000202</t>
  </si>
  <si>
    <t>21:0117:000171</t>
  </si>
  <si>
    <t>21:0117:000171:0001:0001:00</t>
  </si>
  <si>
    <t>064L  :771203:00:------:--</t>
  </si>
  <si>
    <t>21:0242:000203</t>
  </si>
  <si>
    <t>21:0117:000172</t>
  </si>
  <si>
    <t>21:0117:000172:0001:0001:00</t>
  </si>
  <si>
    <t>064L  :771204:00:------:--</t>
  </si>
  <si>
    <t>21:0242:000204</t>
  </si>
  <si>
    <t>21:0117:000173</t>
  </si>
  <si>
    <t>21:0117:000173:0001:0001:00</t>
  </si>
  <si>
    <t>064L  :771205:00:------:--</t>
  </si>
  <si>
    <t>21:0242:000205</t>
  </si>
  <si>
    <t>21:0117:000174</t>
  </si>
  <si>
    <t>21:0117:000174:0001:0001:00</t>
  </si>
  <si>
    <t>064L  :771206:70:771207:10</t>
  </si>
  <si>
    <t>21:0242:000206</t>
  </si>
  <si>
    <t>21:0117:000175</t>
  </si>
  <si>
    <t>21:0117:000175:0001:0001:00</t>
  </si>
  <si>
    <t>064L  :771207:10:------:--</t>
  </si>
  <si>
    <t>21:0242:000207</t>
  </si>
  <si>
    <t>21:0117:000176:0001:0001:00</t>
  </si>
  <si>
    <t>064L  :771208:20:771207:10</t>
  </si>
  <si>
    <t>21:0242:000208</t>
  </si>
  <si>
    <t>21:0117:000176:0002:0001:01</t>
  </si>
  <si>
    <t>064L  :771209:00:------:--</t>
  </si>
  <si>
    <t>21:0242:000209</t>
  </si>
  <si>
    <t>21:0117:000177</t>
  </si>
  <si>
    <t>21:0117:000177:0001:0001:00</t>
  </si>
  <si>
    <t>11.25</t>
  </si>
  <si>
    <t>064L  :771210:00:------:--</t>
  </si>
  <si>
    <t>21:0242:000210</t>
  </si>
  <si>
    <t>21:0117:000178</t>
  </si>
  <si>
    <t>21:0117:000178:0001:0001:00</t>
  </si>
  <si>
    <t>064L  :771211:00:------:--</t>
  </si>
  <si>
    <t>21:0242:000211</t>
  </si>
  <si>
    <t>21:0117:000179</t>
  </si>
  <si>
    <t>21:0117:000179:0001:0001:00</t>
  </si>
  <si>
    <t>064L  :771212:00:------:--</t>
  </si>
  <si>
    <t>21:0242:000212</t>
  </si>
  <si>
    <t>21:0117:000180</t>
  </si>
  <si>
    <t>21:0117:000180:0001:0001:00</t>
  </si>
  <si>
    <t>064L  :771213:00:------:--</t>
  </si>
  <si>
    <t>21:0242:000213</t>
  </si>
  <si>
    <t>21:0117:000181</t>
  </si>
  <si>
    <t>21:0117:000181:0001:0001:00</t>
  </si>
  <si>
    <t>064L  :771214:00:------:--</t>
  </si>
  <si>
    <t>21:0242:000214</t>
  </si>
  <si>
    <t>21:0117:000182</t>
  </si>
  <si>
    <t>21:0117:000182:0001:0001:00</t>
  </si>
  <si>
    <t>064L  :771215:95:------:--</t>
  </si>
  <si>
    <t>21:0242:000215</t>
  </si>
  <si>
    <t>064L  :771216:00:------:--</t>
  </si>
  <si>
    <t>21:0242:000216</t>
  </si>
  <si>
    <t>21:0117:000183</t>
  </si>
  <si>
    <t>21:0117:000183:0001:0001:00</t>
  </si>
  <si>
    <t>064L  :771217:00:------:--</t>
  </si>
  <si>
    <t>21:0242:000217</t>
  </si>
  <si>
    <t>21:0117:000184</t>
  </si>
  <si>
    <t>21:0117:000184:0001:0001:00</t>
  </si>
  <si>
    <t>064L  :771218:00:------:--</t>
  </si>
  <si>
    <t>21:0242:000218</t>
  </si>
  <si>
    <t>21:0117:000185</t>
  </si>
  <si>
    <t>21:0117:000185:0001:0001:00</t>
  </si>
  <si>
    <t>7.75</t>
  </si>
  <si>
    <t>064L  :771219:00:------:--</t>
  </si>
  <si>
    <t>21:0242:000219</t>
  </si>
  <si>
    <t>21:0117:000186</t>
  </si>
  <si>
    <t>21:0117:000186:0001:0001:00</t>
  </si>
  <si>
    <t>064L  :771220:00:------:--</t>
  </si>
  <si>
    <t>21:0242:000220</t>
  </si>
  <si>
    <t>21:0117:000187</t>
  </si>
  <si>
    <t>21:0117:000187:0001:0001:00</t>
  </si>
  <si>
    <t>064L  :771221:80:771229:10</t>
  </si>
  <si>
    <t>21:0242:000221</t>
  </si>
  <si>
    <t>21:0117:000194</t>
  </si>
  <si>
    <t>21:0117:000194:0001:0001:02</t>
  </si>
  <si>
    <t>064L  :771222:00:------:--</t>
  </si>
  <si>
    <t>21:0242:000222</t>
  </si>
  <si>
    <t>21:0117:000188</t>
  </si>
  <si>
    <t>21:0117:000188:0001:0001:00</t>
  </si>
  <si>
    <t>064L  :771223:00:------:--</t>
  </si>
  <si>
    <t>21:0242:000223</t>
  </si>
  <si>
    <t>21:0117:000189</t>
  </si>
  <si>
    <t>21:0117:000189:0001:0001:00</t>
  </si>
  <si>
    <t>8.85</t>
  </si>
  <si>
    <t>064L  :771224:9C:------:--</t>
  </si>
  <si>
    <t>21:0242:000224</t>
  </si>
  <si>
    <t>064L  :771225:00:------:--</t>
  </si>
  <si>
    <t>21:0242:000225</t>
  </si>
  <si>
    <t>21:0117:000190</t>
  </si>
  <si>
    <t>21:0117:000190:0001:0001:00</t>
  </si>
  <si>
    <t>064L  :771226:00:------:--</t>
  </si>
  <si>
    <t>21:0242:000226</t>
  </si>
  <si>
    <t>21:0117:000191</t>
  </si>
  <si>
    <t>21:0117:000191:0001:0001:00</t>
  </si>
  <si>
    <t>064L  :771227:00:------:--</t>
  </si>
  <si>
    <t>21:0242:000227</t>
  </si>
  <si>
    <t>21:0117:000192</t>
  </si>
  <si>
    <t>21:0117:000192:0001:0001:00</t>
  </si>
  <si>
    <t>064L  :771228:70:771229:10</t>
  </si>
  <si>
    <t>21:0242:000228</t>
  </si>
  <si>
    <t>21:0117:000193</t>
  </si>
  <si>
    <t>21:0117:000193:0001:0001:00</t>
  </si>
  <si>
    <t>064L  :771229:10:------:--</t>
  </si>
  <si>
    <t>21:0242:000229</t>
  </si>
  <si>
    <t>21:0117:000194:0001:0001:01</t>
  </si>
  <si>
    <t>064L  :771230:20:771229:10</t>
  </si>
  <si>
    <t>21:0242:000230</t>
  </si>
  <si>
    <t>21:0117:000194:0002:0001:00</t>
  </si>
  <si>
    <t>064L  :771231:00:------:--</t>
  </si>
  <si>
    <t>21:0242:000231</t>
  </si>
  <si>
    <t>21:0117:000195</t>
  </si>
  <si>
    <t>21:0117:000195:0001:0001:00</t>
  </si>
  <si>
    <t>064L  :771232:00:------:--</t>
  </si>
  <si>
    <t>21:0242:000232</t>
  </si>
  <si>
    <t>21:0117:000196</t>
  </si>
  <si>
    <t>21:0117:000196:0001:0001:00</t>
  </si>
  <si>
    <t>064L  :771233:00:------:--</t>
  </si>
  <si>
    <t>21:0242:000233</t>
  </si>
  <si>
    <t>21:0117:000197</t>
  </si>
  <si>
    <t>21:0117:000197:0001:0001:00</t>
  </si>
  <si>
    <t>064L  :771234:00:------:--</t>
  </si>
  <si>
    <t>21:0242:000234</t>
  </si>
  <si>
    <t>21:0117:000198</t>
  </si>
  <si>
    <t>21:0117:000198:0001:0001:00</t>
  </si>
  <si>
    <t>064L  :771235:00:------:--</t>
  </si>
  <si>
    <t>21:0242:000235</t>
  </si>
  <si>
    <t>21:0117:000199</t>
  </si>
  <si>
    <t>21:0117:000199:0001:0001:00</t>
  </si>
  <si>
    <t>064L  :771236:00:------:--</t>
  </si>
  <si>
    <t>21:0242:000236</t>
  </si>
  <si>
    <t>21:0117:000200</t>
  </si>
  <si>
    <t>21:0117:000200:0001:0001:00</t>
  </si>
  <si>
    <t>8.05</t>
  </si>
  <si>
    <t>064L  :771237:00:------:--</t>
  </si>
  <si>
    <t>21:0242:000237</t>
  </si>
  <si>
    <t>21:0117:000201</t>
  </si>
  <si>
    <t>21:0117:000201:0001:0001:00</t>
  </si>
  <si>
    <t>064L  :771238:00:------:--</t>
  </si>
  <si>
    <t>21:0242:000238</t>
  </si>
  <si>
    <t>21:0117:000202</t>
  </si>
  <si>
    <t>21:0117:000202:0001:0001:00</t>
  </si>
  <si>
    <t>064L  :771239:00:------:--</t>
  </si>
  <si>
    <t>21:0242:000239</t>
  </si>
  <si>
    <t>21:0117:000203</t>
  </si>
  <si>
    <t>21:0117:000203:0001:0001:00</t>
  </si>
  <si>
    <t>064L  :771240:00:------:--</t>
  </si>
  <si>
    <t>21:0242:000240</t>
  </si>
  <si>
    <t>21:0117:000204</t>
  </si>
  <si>
    <t>21:0117:000204:0001:0001:00</t>
  </si>
  <si>
    <t>2950</t>
  </si>
  <si>
    <t>064L  :771241:80:771247:10</t>
  </si>
  <si>
    <t>21:0242:000241</t>
  </si>
  <si>
    <t>21:0117:000210</t>
  </si>
  <si>
    <t>21:0117:000210:0001:0001:02</t>
  </si>
  <si>
    <t>064L  :771242:00:------:--</t>
  </si>
  <si>
    <t>21:0242:000242</t>
  </si>
  <si>
    <t>21:0117:000205</t>
  </si>
  <si>
    <t>21:0117:000205:0001:0001:00</t>
  </si>
  <si>
    <t>064L  :771243:00:------:--</t>
  </si>
  <si>
    <t>21:0242:000243</t>
  </si>
  <si>
    <t>21:0117:000206</t>
  </si>
  <si>
    <t>21:0117:000206:0001:0001:00</t>
  </si>
  <si>
    <t>064L  :771244:00:------:--</t>
  </si>
  <si>
    <t>21:0242:000244</t>
  </si>
  <si>
    <t>21:0117:000207</t>
  </si>
  <si>
    <t>21:0117:000207:0001:0001:00</t>
  </si>
  <si>
    <t>064L  :771245:00:------:--</t>
  </si>
  <si>
    <t>21:0242:000245</t>
  </si>
  <si>
    <t>21:0117:000208</t>
  </si>
  <si>
    <t>21:0117:000208:0001:0001:00</t>
  </si>
  <si>
    <t>064L  :771246:70:771247:10</t>
  </si>
  <si>
    <t>21:0242:000246</t>
  </si>
  <si>
    <t>21:0117:000209</t>
  </si>
  <si>
    <t>21:0117:000209:0001:0001:00</t>
  </si>
  <si>
    <t>5.35</t>
  </si>
  <si>
    <t>064L  :771247:10:------:--</t>
  </si>
  <si>
    <t>21:0242:000247</t>
  </si>
  <si>
    <t>21:0117:000210:0001:0001:01</t>
  </si>
  <si>
    <t>064L  :771248:20:771247:10</t>
  </si>
  <si>
    <t>21:0242:000248</t>
  </si>
  <si>
    <t>21:0117:000210:0002:0001:00</t>
  </si>
  <si>
    <t>064L  :771249:00:------:--</t>
  </si>
  <si>
    <t>21:0242:000249</t>
  </si>
  <si>
    <t>21:0117:000211</t>
  </si>
  <si>
    <t>21:0117:000211:0001:0001:00</t>
  </si>
  <si>
    <t>064L  :771250:00:------:--</t>
  </si>
  <si>
    <t>21:0242:000250</t>
  </si>
  <si>
    <t>21:0117:000212</t>
  </si>
  <si>
    <t>21:0117:000212:0001:0001:00</t>
  </si>
  <si>
    <t>064L  :771251:00:------:--</t>
  </si>
  <si>
    <t>21:0242:000251</t>
  </si>
  <si>
    <t>21:0117:000213</t>
  </si>
  <si>
    <t>21:0117:000213:0001:0001:00</t>
  </si>
  <si>
    <t>064L  :771252:00:------:--</t>
  </si>
  <si>
    <t>21:0242:000252</t>
  </si>
  <si>
    <t>21:0117:000214</t>
  </si>
  <si>
    <t>21:0117:000214:0001:0001:00</t>
  </si>
  <si>
    <t>064L  :771253:9A:------:--</t>
  </si>
  <si>
    <t>21:0242:000253</t>
  </si>
  <si>
    <t>064L  :771254:00:------:--</t>
  </si>
  <si>
    <t>21:0242:000254</t>
  </si>
  <si>
    <t>21:0117:000215</t>
  </si>
  <si>
    <t>21:0117:000215:0001:0001:00</t>
  </si>
  <si>
    <t>064L  :771255:00:------:--</t>
  </si>
  <si>
    <t>21:0242:000255</t>
  </si>
  <si>
    <t>21:0117:000216</t>
  </si>
  <si>
    <t>21:0117:000216:0001:0001:00</t>
  </si>
  <si>
    <t>064L  :771256:00:------:--</t>
  </si>
  <si>
    <t>21:0242:000256</t>
  </si>
  <si>
    <t>21:0117:000217</t>
  </si>
  <si>
    <t>21:0117:000217:0001:0001:00</t>
  </si>
  <si>
    <t>064L  :771257:00:------:--</t>
  </si>
  <si>
    <t>21:0242:000257</t>
  </si>
  <si>
    <t>21:0117:000218</t>
  </si>
  <si>
    <t>21:0117:000218:0001:0001:00</t>
  </si>
  <si>
    <t>064L  :771258:00:------:--</t>
  </si>
  <si>
    <t>21:0242:000258</t>
  </si>
  <si>
    <t>21:0117:000219</t>
  </si>
  <si>
    <t>21:0117:000219:0001:0001:00</t>
  </si>
  <si>
    <t>064L  :771259:00:------:--</t>
  </si>
  <si>
    <t>21:0242:000259</t>
  </si>
  <si>
    <t>21:0117:000220</t>
  </si>
  <si>
    <t>21:0117:000220:0001:0001:00</t>
  </si>
  <si>
    <t>064L  :771260:00:------:--</t>
  </si>
  <si>
    <t>21:0242:000260</t>
  </si>
  <si>
    <t>21:0117:000221</t>
  </si>
  <si>
    <t>21:0117:000221:0001:0001:00</t>
  </si>
  <si>
    <t>064L  :771261:80:771264:20</t>
  </si>
  <si>
    <t>21:0242:000261</t>
  </si>
  <si>
    <t>21:0117:000223</t>
  </si>
  <si>
    <t>21:0117:000223:0002:0001:02</t>
  </si>
  <si>
    <t>064L  :771262:70:771263:10</t>
  </si>
  <si>
    <t>21:0242:000262</t>
  </si>
  <si>
    <t>21:0117:000222</t>
  </si>
  <si>
    <t>21:0117:000222:0001:0001:00</t>
  </si>
  <si>
    <t>064L  :771263:10:------:--</t>
  </si>
  <si>
    <t>21:0242:000263</t>
  </si>
  <si>
    <t>21:0117:000223:0001:0001:00</t>
  </si>
  <si>
    <t>064L  :771264:20:771263:10</t>
  </si>
  <si>
    <t>21:0242:000264</t>
  </si>
  <si>
    <t>21:0117:000223:0002:0001:01</t>
  </si>
  <si>
    <t>064L  :771265:00:------:--</t>
  </si>
  <si>
    <t>21:0242:000265</t>
  </si>
  <si>
    <t>21:0117:000224</t>
  </si>
  <si>
    <t>21:0117:000224:0001:0001:00</t>
  </si>
  <si>
    <t>064L  :771266:00:------:--</t>
  </si>
  <si>
    <t>21:0242:000266</t>
  </si>
  <si>
    <t>21:0117:000225</t>
  </si>
  <si>
    <t>21:0117:000225:0001:0001:00</t>
  </si>
  <si>
    <t>064L  :771267:00:------:--</t>
  </si>
  <si>
    <t>21:0242:000267</t>
  </si>
  <si>
    <t>21:0117:000226</t>
  </si>
  <si>
    <t>21:0117:000226:0001:0001:00</t>
  </si>
  <si>
    <t>064L  :771268:00:------:--</t>
  </si>
  <si>
    <t>21:0242:000268</t>
  </si>
  <si>
    <t>21:0117:000227</t>
  </si>
  <si>
    <t>21:0117:000227:0001:0001:00</t>
  </si>
  <si>
    <t>064L  :771269:00:------:--</t>
  </si>
  <si>
    <t>21:0242:000269</t>
  </si>
  <si>
    <t>21:0117:000228</t>
  </si>
  <si>
    <t>21:0117:000228:0001:0001:00</t>
  </si>
  <si>
    <t>064L  :771270:00:------:--</t>
  </si>
  <si>
    <t>21:0242:000270</t>
  </si>
  <si>
    <t>21:0117:000229</t>
  </si>
  <si>
    <t>21:0117:000229:0001:0001:00</t>
  </si>
  <si>
    <t>064L  :771271:00:------:--</t>
  </si>
  <si>
    <t>21:0242:000271</t>
  </si>
  <si>
    <t>21:0117:000230</t>
  </si>
  <si>
    <t>21:0117:000230:0001:0001:00</t>
  </si>
  <si>
    <t>064L  :771272:9B:------:--</t>
  </si>
  <si>
    <t>21:0242:000272</t>
  </si>
  <si>
    <t>064L  :771273:00:------:--</t>
  </si>
  <si>
    <t>21:0242:000273</t>
  </si>
  <si>
    <t>21:0117:000231</t>
  </si>
  <si>
    <t>21:0117:000231:0001:0001:00</t>
  </si>
  <si>
    <t>064L  :771274:00:------:--</t>
  </si>
  <si>
    <t>21:0242:000274</t>
  </si>
  <si>
    <t>21:0117:000232</t>
  </si>
  <si>
    <t>21:0117:000232:0001:0001:00</t>
  </si>
  <si>
    <t>064L  :771275:00:------:--</t>
  </si>
  <si>
    <t>21:0242:000275</t>
  </si>
  <si>
    <t>21:0117:000233</t>
  </si>
  <si>
    <t>21:0117:000233:0001:0001:00</t>
  </si>
  <si>
    <t>064L  :771276:00:------:--</t>
  </si>
  <si>
    <t>21:0242:000276</t>
  </si>
  <si>
    <t>21:0117:000234</t>
  </si>
  <si>
    <t>21:0117:000234:0001:0001:00</t>
  </si>
  <si>
    <t>064L  :771277:00:------:--</t>
  </si>
  <si>
    <t>21:0242:000277</t>
  </si>
  <si>
    <t>21:0117:000235</t>
  </si>
  <si>
    <t>21:0117:000235:0001:0001:00</t>
  </si>
  <si>
    <t>064L  :771278:00:------:--</t>
  </si>
  <si>
    <t>21:0242:000278</t>
  </si>
  <si>
    <t>21:0117:000236</t>
  </si>
  <si>
    <t>21:0117:000236:0001:0001:00</t>
  </si>
  <si>
    <t>064L  :771279:00:------:--</t>
  </si>
  <si>
    <t>21:0242:000279</t>
  </si>
  <si>
    <t>21:0117:000237</t>
  </si>
  <si>
    <t>21:0117:000237:0001:0001:00</t>
  </si>
  <si>
    <t>064L  :771280:00:------:--</t>
  </si>
  <si>
    <t>21:0242:000280</t>
  </si>
  <si>
    <t>21:0117:000238</t>
  </si>
  <si>
    <t>21:0117:000238:0001:0001:00</t>
  </si>
  <si>
    <t>064L  :771281:80:771284:20</t>
  </si>
  <si>
    <t>21:0242:000281</t>
  </si>
  <si>
    <t>21:0117:000240</t>
  </si>
  <si>
    <t>21:0117:000240:0002:0001:02</t>
  </si>
  <si>
    <t>064L  :771282:70:771283:10</t>
  </si>
  <si>
    <t>21:0242:000282</t>
  </si>
  <si>
    <t>21:0117:000239</t>
  </si>
  <si>
    <t>21:0117:000239:0001:0001:00</t>
  </si>
  <si>
    <t>064L  :771283:10:------:--</t>
  </si>
  <si>
    <t>21:0242:000283</t>
  </si>
  <si>
    <t>21:0117:000240:0001:0001:00</t>
  </si>
  <si>
    <t>064L  :771284:20:771283:10</t>
  </si>
  <si>
    <t>21:0242:000284</t>
  </si>
  <si>
    <t>21:0117:000240:0002:0001:01</t>
  </si>
  <si>
    <t>064L  :771285:00:------:--</t>
  </si>
  <si>
    <t>21:0242:000285</t>
  </si>
  <si>
    <t>21:0117:000241</t>
  </si>
  <si>
    <t>21:0117:000241:0001:0001:00</t>
  </si>
  <si>
    <t>064L  :771286:9B:------:--</t>
  </si>
  <si>
    <t>21:0242:000286</t>
  </si>
  <si>
    <t>064L  :771287:00:------:--</t>
  </si>
  <si>
    <t>21:0242:000287</t>
  </si>
  <si>
    <t>21:0117:000242</t>
  </si>
  <si>
    <t>21:0117:000242:0001:0001:00</t>
  </si>
  <si>
    <t>064L  :771288:00:------:--</t>
  </si>
  <si>
    <t>21:0242:000288</t>
  </si>
  <si>
    <t>21:0117:000243</t>
  </si>
  <si>
    <t>21:0117:000243:0001:0001:00</t>
  </si>
  <si>
    <t>064L  :771289:00:------:--</t>
  </si>
  <si>
    <t>21:0242:000289</t>
  </si>
  <si>
    <t>21:0117:000244</t>
  </si>
  <si>
    <t>21:0117:000244:0001:0001:00</t>
  </si>
  <si>
    <t>064L  :771290:00:------:--</t>
  </si>
  <si>
    <t>21:0242:000290</t>
  </si>
  <si>
    <t>21:0117:000245</t>
  </si>
  <si>
    <t>21:0117:000245:0001:0001:00</t>
  </si>
  <si>
    <t>064L  :771291:00:------:--</t>
  </si>
  <si>
    <t>21:0242:000291</t>
  </si>
  <si>
    <t>21:0117:000246</t>
  </si>
  <si>
    <t>21:0117:000246:0001:0001:00</t>
  </si>
  <si>
    <t>064L  :771292:00:------:--</t>
  </si>
  <si>
    <t>21:0242:000292</t>
  </si>
  <si>
    <t>21:0117:000247</t>
  </si>
  <si>
    <t>21:0117:000247:0001:0001:00</t>
  </si>
  <si>
    <t>064L  :771293:00:------:--</t>
  </si>
  <si>
    <t>21:0242:000293</t>
  </si>
  <si>
    <t>21:0117:000248</t>
  </si>
  <si>
    <t>21:0117:000248:0001:0001:00</t>
  </si>
  <si>
    <t>064L  :771294:00:------:--</t>
  </si>
  <si>
    <t>21:0242:000294</t>
  </si>
  <si>
    <t>21:0117:000249</t>
  </si>
  <si>
    <t>21:0117:000249:0001:0001:00</t>
  </si>
  <si>
    <t>064L  :771295:00:------:--</t>
  </si>
  <si>
    <t>21:0242:000295</t>
  </si>
  <si>
    <t>21:0117:000250</t>
  </si>
  <si>
    <t>21:0117:000250:0001:0001:00</t>
  </si>
  <si>
    <t>064L  :771296:00:------:--</t>
  </si>
  <si>
    <t>21:0242:000296</t>
  </si>
  <si>
    <t>21:0117:000251</t>
  </si>
  <si>
    <t>21:0117:000251:0001:0001:00</t>
  </si>
  <si>
    <t>064L  :771297:00:------:--</t>
  </si>
  <si>
    <t>21:0242:000297</t>
  </si>
  <si>
    <t>21:0117:000252</t>
  </si>
  <si>
    <t>21:0117:000252:0001:0001:00</t>
  </si>
  <si>
    <t>064L  :771298:00:------:--</t>
  </si>
  <si>
    <t>21:0242:000298</t>
  </si>
  <si>
    <t>21:0117:000253</t>
  </si>
  <si>
    <t>21:0117:000253:0001:0001:00</t>
  </si>
  <si>
    <t>064L  :771299:00:------:--</t>
  </si>
  <si>
    <t>21:0242:000299</t>
  </si>
  <si>
    <t>21:0117:000254</t>
  </si>
  <si>
    <t>21:0117:000254:0001:0001:00</t>
  </si>
  <si>
    <t>064L  :771300:00:------:--</t>
  </si>
  <si>
    <t>21:0242:000300</t>
  </si>
  <si>
    <t>21:0117:000255</t>
  </si>
  <si>
    <t>21:0117:000255:0001:0001:00</t>
  </si>
  <si>
    <t>12.2</t>
  </si>
  <si>
    <t>064L  :771301:80:771305:10</t>
  </si>
  <si>
    <t>21:0242:000301</t>
  </si>
  <si>
    <t>21:0117:000259</t>
  </si>
  <si>
    <t>21:0117:000259:0001:0001:02</t>
  </si>
  <si>
    <t>064L  :771302:00:------:--</t>
  </si>
  <si>
    <t>21:0242:000302</t>
  </si>
  <si>
    <t>21:0117:000256</t>
  </si>
  <si>
    <t>21:0117:000256:0001:0001:00</t>
  </si>
  <si>
    <t>064L  :771303:00:------:--</t>
  </si>
  <si>
    <t>21:0242:000303</t>
  </si>
  <si>
    <t>21:0117:000257</t>
  </si>
  <si>
    <t>21:0117:000257:0001:0001:00</t>
  </si>
  <si>
    <t>064L  :771304:70:771305:10</t>
  </si>
  <si>
    <t>21:0242:000304</t>
  </si>
  <si>
    <t>21:0117:000258</t>
  </si>
  <si>
    <t>21:0117:000258:0001:0001:00</t>
  </si>
  <si>
    <t>064L  :771305:10:------:--</t>
  </si>
  <si>
    <t>21:0242:000305</t>
  </si>
  <si>
    <t>21:0117:000259:0001:0001:01</t>
  </si>
  <si>
    <t>064L  :771306:20:771305:10</t>
  </si>
  <si>
    <t>21:0242:000306</t>
  </si>
  <si>
    <t>21:0117:000259:0002:0001:00</t>
  </si>
  <si>
    <t>064L  :771307:00:------:--</t>
  </si>
  <si>
    <t>21:0242:000307</t>
  </si>
  <si>
    <t>21:0117:000260</t>
  </si>
  <si>
    <t>21:0117:000260:0001:0001:00</t>
  </si>
  <si>
    <t>064L  :771308:00:------:--</t>
  </si>
  <si>
    <t>21:0242:000308</t>
  </si>
  <si>
    <t>21:0117:000261</t>
  </si>
  <si>
    <t>21:0117:000261:0001:0001:00</t>
  </si>
  <si>
    <t>064L  :771309:00:------:--</t>
  </si>
  <si>
    <t>21:0242:000309</t>
  </si>
  <si>
    <t>21:0117:000262</t>
  </si>
  <si>
    <t>21:0117:000262:0001:0001:00</t>
  </si>
  <si>
    <t>064L  :771310:00:------:--</t>
  </si>
  <si>
    <t>21:0242:000310</t>
  </si>
  <si>
    <t>21:0117:000263</t>
  </si>
  <si>
    <t>21:0117:000263:0001:0001:00</t>
  </si>
  <si>
    <t>064L  :771311:00:------:--</t>
  </si>
  <si>
    <t>21:0242:000311</t>
  </si>
  <si>
    <t>21:0117:000264</t>
  </si>
  <si>
    <t>21:0117:000264:0001:0001:00</t>
  </si>
  <si>
    <t>064L  :771312:00:------:--</t>
  </si>
  <si>
    <t>21:0242:000312</t>
  </si>
  <si>
    <t>21:0117:000265</t>
  </si>
  <si>
    <t>21:0117:000265:0001:0001:00</t>
  </si>
  <si>
    <t>064L  :771313:00:------:--</t>
  </si>
  <si>
    <t>21:0242:000313</t>
  </si>
  <si>
    <t>21:0117:000266</t>
  </si>
  <si>
    <t>21:0117:000266:0001:0001:00</t>
  </si>
  <si>
    <t>064L  :771314:00:------:--</t>
  </si>
  <si>
    <t>21:0242:000314</t>
  </si>
  <si>
    <t>21:0117:000267</t>
  </si>
  <si>
    <t>21:0117:000267:0001:0001:00</t>
  </si>
  <si>
    <t>064L  :771315:00:------:--</t>
  </si>
  <si>
    <t>21:0242:000315</t>
  </si>
  <si>
    <t>21:0117:000268</t>
  </si>
  <si>
    <t>21:0117:000268:0001:0001:00</t>
  </si>
  <si>
    <t>064L  :771316:00:------:--</t>
  </si>
  <si>
    <t>21:0242:000316</t>
  </si>
  <si>
    <t>21:0117:000269</t>
  </si>
  <si>
    <t>21:0117:000269:0001:0001:00</t>
  </si>
  <si>
    <t>064L  :771317:00:------:--</t>
  </si>
  <si>
    <t>21:0242:000317</t>
  </si>
  <si>
    <t>21:0117:000270</t>
  </si>
  <si>
    <t>21:0117:000270:0001:0001:00</t>
  </si>
  <si>
    <t>064L  :771318:00:------:--</t>
  </si>
  <si>
    <t>21:0242:000318</t>
  </si>
  <si>
    <t>21:0117:000271</t>
  </si>
  <si>
    <t>21:0117:000271:0001:0001:00</t>
  </si>
  <si>
    <t>064L  :771319:9A:------:--</t>
  </si>
  <si>
    <t>21:0242:000319</t>
  </si>
  <si>
    <t>064L  :771320:00:------:--</t>
  </si>
  <si>
    <t>21:0242:000320</t>
  </si>
  <si>
    <t>21:0117:000272</t>
  </si>
  <si>
    <t>21:0117:000272:0001:0001:00</t>
  </si>
  <si>
    <t>064L  :771321:80:771325:00</t>
  </si>
  <si>
    <t>21:0242:000321</t>
  </si>
  <si>
    <t>21:0117:000275</t>
  </si>
  <si>
    <t>21:0117:000275:0001:0001:02</t>
  </si>
  <si>
    <t>064L  :771322:70:771323:10</t>
  </si>
  <si>
    <t>21:0242:000322</t>
  </si>
  <si>
    <t>21:0117:000273</t>
  </si>
  <si>
    <t>21:0117:000273:0001:0001:00</t>
  </si>
  <si>
    <t>064L  :771323:10:------:--</t>
  </si>
  <si>
    <t>21:0242:000323</t>
  </si>
  <si>
    <t>21:0117:000274</t>
  </si>
  <si>
    <t>21:0117:000274:0001:0001:00</t>
  </si>
  <si>
    <t>064L  :771324:20:771323:10</t>
  </si>
  <si>
    <t>21:0242:000324</t>
  </si>
  <si>
    <t>21:0117:000274:0002:0001:00</t>
  </si>
  <si>
    <t>064L  :771325:00:------:--</t>
  </si>
  <si>
    <t>21:0242:000325</t>
  </si>
  <si>
    <t>21:0117:000275:0001:0001:01</t>
  </si>
  <si>
    <t>35.9</t>
  </si>
  <si>
    <t>064L  :771326:00:------:--</t>
  </si>
  <si>
    <t>21:0242:000326</t>
  </si>
  <si>
    <t>21:0117:000276</t>
  </si>
  <si>
    <t>21:0117:000276:0001:0001:00</t>
  </si>
  <si>
    <t>064L  :771327:00:------:--</t>
  </si>
  <si>
    <t>21:0242:000327</t>
  </si>
  <si>
    <t>21:0117:000277</t>
  </si>
  <si>
    <t>21:0117:000277:0001:0001:00</t>
  </si>
  <si>
    <t>064L  :771328:00:------:--</t>
  </si>
  <si>
    <t>21:0242:000328</t>
  </si>
  <si>
    <t>21:0117:000278</t>
  </si>
  <si>
    <t>21:0117:000278:0001:0001:00</t>
  </si>
  <si>
    <t>064L  :771329:00:------:--</t>
  </si>
  <si>
    <t>21:0242:000329</t>
  </si>
  <si>
    <t>21:0117:000279</t>
  </si>
  <si>
    <t>21:0117:000279:0001:0001:00</t>
  </si>
  <si>
    <t>064L  :771330:00:------:--</t>
  </si>
  <si>
    <t>21:0242:000330</t>
  </si>
  <si>
    <t>21:0117:000280</t>
  </si>
  <si>
    <t>21:0117:000280:0001:0001:00</t>
  </si>
  <si>
    <t>064L  :771331:00:------:--</t>
  </si>
  <si>
    <t>21:0242:000331</t>
  </si>
  <si>
    <t>21:0117:000281</t>
  </si>
  <si>
    <t>21:0117:000281:0001:0001:00</t>
  </si>
  <si>
    <t>064L  :771332:00:------:--</t>
  </si>
  <si>
    <t>21:0242:000332</t>
  </si>
  <si>
    <t>21:0117:000282</t>
  </si>
  <si>
    <t>21:0117:000282:0001:0001:00</t>
  </si>
  <si>
    <t>064L  :771333:00:------:--</t>
  </si>
  <si>
    <t>21:0242:000333</t>
  </si>
  <si>
    <t>21:0117:000283</t>
  </si>
  <si>
    <t>21:0117:000283:0001:0001:00</t>
  </si>
  <si>
    <t>064L  :771334:00:------:--</t>
  </si>
  <si>
    <t>21:0242:000334</t>
  </si>
  <si>
    <t>21:0117:000284</t>
  </si>
  <si>
    <t>21:0117:000284:0001:0001:00</t>
  </si>
  <si>
    <t>064L  :771335:00:------:--</t>
  </si>
  <si>
    <t>21:0242:000335</t>
  </si>
  <si>
    <t>21:0117:000285</t>
  </si>
  <si>
    <t>21:0117:000285:0001:0001:00</t>
  </si>
  <si>
    <t>064L  :771336:9C:------:--</t>
  </si>
  <si>
    <t>21:0242:000336</t>
  </si>
  <si>
    <t>064L  :771337:00:------:--</t>
  </si>
  <si>
    <t>21:0242:000337</t>
  </si>
  <si>
    <t>21:0117:000286</t>
  </si>
  <si>
    <t>21:0117:000286:0001:0001:00</t>
  </si>
  <si>
    <t>064L  :771338:00:------:--</t>
  </si>
  <si>
    <t>21:0242:000338</t>
  </si>
  <si>
    <t>21:0117:000287</t>
  </si>
  <si>
    <t>21:0117:000287:0001:0001:00</t>
  </si>
  <si>
    <t>064L  :771339:00:------:--</t>
  </si>
  <si>
    <t>21:0242:000339</t>
  </si>
  <si>
    <t>21:0117:000288</t>
  </si>
  <si>
    <t>21:0117:000288:0001:0001:00</t>
  </si>
  <si>
    <t>064L  :771340:00:------:--</t>
  </si>
  <si>
    <t>21:0242:000340</t>
  </si>
  <si>
    <t>21:0117:000289</t>
  </si>
  <si>
    <t>21:0117:000289:0001:0001:00</t>
  </si>
  <si>
    <t>064L  :771341:80:771344:10</t>
  </si>
  <si>
    <t>21:0242:000341</t>
  </si>
  <si>
    <t>21:0117:000291</t>
  </si>
  <si>
    <t>21:0117:000291:0001:0001:02</t>
  </si>
  <si>
    <t>6.55</t>
  </si>
  <si>
    <t>064L  :771342:9A:------:--</t>
  </si>
  <si>
    <t>21:0242:000342</t>
  </si>
  <si>
    <t>064L  :771343:70:771344:10</t>
  </si>
  <si>
    <t>21:0242:000343</t>
  </si>
  <si>
    <t>21:0117:000290</t>
  </si>
  <si>
    <t>21:0117:000290:0001:0001:00</t>
  </si>
  <si>
    <t>064L  :771344:10:------:--</t>
  </si>
  <si>
    <t>21:0242:000344</t>
  </si>
  <si>
    <t>21:0117:000291:0001:0001:01</t>
  </si>
  <si>
    <t>6.25</t>
  </si>
  <si>
    <t>064L  :771345:20:771344:10</t>
  </si>
  <si>
    <t>21:0242:000345</t>
  </si>
  <si>
    <t>21:0117:000291:0002:0001:00</t>
  </si>
  <si>
    <t>5.9</t>
  </si>
  <si>
    <t>064L  :771346:00:------:--</t>
  </si>
  <si>
    <t>21:0242:000346</t>
  </si>
  <si>
    <t>21:0117:000292</t>
  </si>
  <si>
    <t>21:0117:000292:0001:0001:00</t>
  </si>
  <si>
    <t>064L  :771347:00:------:--</t>
  </si>
  <si>
    <t>21:0242:000347</t>
  </si>
  <si>
    <t>21:0117:000293</t>
  </si>
  <si>
    <t>21:0117:000293:0001:0001:00</t>
  </si>
  <si>
    <t>064L  :771348:00:------:--</t>
  </si>
  <si>
    <t>21:0242:000348</t>
  </si>
  <si>
    <t>21:0117:000294</t>
  </si>
  <si>
    <t>21:0117:000294:0001:0001:00</t>
  </si>
  <si>
    <t>064L  :771349:00:------:--</t>
  </si>
  <si>
    <t>21:0242:000349</t>
  </si>
  <si>
    <t>21:0117:000295</t>
  </si>
  <si>
    <t>21:0117:000295:0001:0001:00</t>
  </si>
  <si>
    <t>064L  :771350:00:------:--</t>
  </si>
  <si>
    <t>21:0242:000350</t>
  </si>
  <si>
    <t>21:0117:000296</t>
  </si>
  <si>
    <t>21:0117:000296:0001:0001:00</t>
  </si>
  <si>
    <t>064L  :771351:00:------:--</t>
  </si>
  <si>
    <t>21:0242:000351</t>
  </si>
  <si>
    <t>21:0117:000297</t>
  </si>
  <si>
    <t>21:0117:000297:0001:0001:00</t>
  </si>
  <si>
    <t>064L  :771352:00:------:--</t>
  </si>
  <si>
    <t>21:0242:000352</t>
  </si>
  <si>
    <t>21:0117:000298</t>
  </si>
  <si>
    <t>21:0117:000298:0001:0001:00</t>
  </si>
  <si>
    <t>064L  :771353:00:------:--</t>
  </si>
  <si>
    <t>21:0242:000353</t>
  </si>
  <si>
    <t>21:0117:000299</t>
  </si>
  <si>
    <t>21:0117:000299:0001:0001:00</t>
  </si>
  <si>
    <t>064L  :771354:00:------:--</t>
  </si>
  <si>
    <t>21:0242:000354</t>
  </si>
  <si>
    <t>21:0117:000300</t>
  </si>
  <si>
    <t>21:0117:000300:0001:0001:00</t>
  </si>
  <si>
    <t>064L  :771355:00:------:--</t>
  </si>
  <si>
    <t>21:0242:000355</t>
  </si>
  <si>
    <t>21:0117:000301</t>
  </si>
  <si>
    <t>21:0117:000301:0001:0001:00</t>
  </si>
  <si>
    <t>064L  :771356:00:------:--</t>
  </si>
  <si>
    <t>21:0242:000356</t>
  </si>
  <si>
    <t>21:0117:000302</t>
  </si>
  <si>
    <t>21:0117:000302:0001:0001:00</t>
  </si>
  <si>
    <t>064L  :771357:00:------:--</t>
  </si>
  <si>
    <t>21:0242:000357</t>
  </si>
  <si>
    <t>21:0117:000303</t>
  </si>
  <si>
    <t>21:0117:000303:0001:0001:00</t>
  </si>
  <si>
    <t>064L  :771358:00:------:--</t>
  </si>
  <si>
    <t>21:0242:000358</t>
  </si>
  <si>
    <t>21:0117:000304</t>
  </si>
  <si>
    <t>21:0117:000304:0001:0001:00</t>
  </si>
  <si>
    <t>064L  :771359:00:------:--</t>
  </si>
  <si>
    <t>21:0242:000359</t>
  </si>
  <si>
    <t>21:0117:000305</t>
  </si>
  <si>
    <t>21:0117:000305:0001:0001:00</t>
  </si>
  <si>
    <t>064L  :771360:00:------:--</t>
  </si>
  <si>
    <t>21:0242:000360</t>
  </si>
  <si>
    <t>21:0117:000306</t>
  </si>
  <si>
    <t>21:0117:000306:0001:0001:00</t>
  </si>
  <si>
    <t>064L  :771361:80:771367:20</t>
  </si>
  <si>
    <t>21:0242:000361</t>
  </si>
  <si>
    <t>21:0117:000311</t>
  </si>
  <si>
    <t>21:0117:000311:0002:0001:02</t>
  </si>
  <si>
    <t>064L  :771362:00:------:--</t>
  </si>
  <si>
    <t>21:0242:000362</t>
  </si>
  <si>
    <t>21:0117:000307</t>
  </si>
  <si>
    <t>21:0117:000307:0001:0001:00</t>
  </si>
  <si>
    <t>064L  :771363:00:------:--</t>
  </si>
  <si>
    <t>21:0242:000363</t>
  </si>
  <si>
    <t>21:0117:000308</t>
  </si>
  <si>
    <t>21:0117:000308:0001:0001:00</t>
  </si>
  <si>
    <t>5.05</t>
  </si>
  <si>
    <t>064L  :771364:00:------:--</t>
  </si>
  <si>
    <t>21:0242:000364</t>
  </si>
  <si>
    <t>21:0117:000309</t>
  </si>
  <si>
    <t>21:0117:000309:0001:0001:00</t>
  </si>
  <si>
    <t>064L  :771365:70:771366:10</t>
  </si>
  <si>
    <t>21:0242:000365</t>
  </si>
  <si>
    <t>21:0117:000310</t>
  </si>
  <si>
    <t>21:0117:000310:0001:0001:00</t>
  </si>
  <si>
    <t>064L  :771366:10:------:--</t>
  </si>
  <si>
    <t>21:0242:000366</t>
  </si>
  <si>
    <t>21:0117:000311:0001:0001:00</t>
  </si>
  <si>
    <t>064L  :771367:20:771366:10</t>
  </si>
  <si>
    <t>21:0242:000367</t>
  </si>
  <si>
    <t>21:0117:000311:0002:0001:01</t>
  </si>
  <si>
    <t>064L  :771368:00:------:--</t>
  </si>
  <si>
    <t>21:0242:000368</t>
  </si>
  <si>
    <t>21:0117:000312</t>
  </si>
  <si>
    <t>21:0117:000312:0001:0001:00</t>
  </si>
  <si>
    <t>064L  :771369:00:------:--</t>
  </si>
  <si>
    <t>21:0242:000369</t>
  </si>
  <si>
    <t>21:0117:000313</t>
  </si>
  <si>
    <t>21:0117:000313:0001:0001:00</t>
  </si>
  <si>
    <t>064L  :771370:00:------:--</t>
  </si>
  <si>
    <t>21:0242:000370</t>
  </si>
  <si>
    <t>21:0117:000314</t>
  </si>
  <si>
    <t>21:0117:000314:0001:0001:00</t>
  </si>
  <si>
    <t>064L  :771371:00:------:--</t>
  </si>
  <si>
    <t>21:0242:000371</t>
  </si>
  <si>
    <t>21:0117:000315</t>
  </si>
  <si>
    <t>21:0117:000315:0001:0001:00</t>
  </si>
  <si>
    <t>064L  :771372:00:------:--</t>
  </si>
  <si>
    <t>21:0242:000372</t>
  </si>
  <si>
    <t>21:0117:000316</t>
  </si>
  <si>
    <t>21:0117:000316:0001:0001:00</t>
  </si>
  <si>
    <t>064L  :771373:9C:------:--</t>
  </si>
  <si>
    <t>21:0242:000373</t>
  </si>
  <si>
    <t>064L  :771374:00:------:--</t>
  </si>
  <si>
    <t>21:0242:000374</t>
  </si>
  <si>
    <t>21:0117:000317</t>
  </si>
  <si>
    <t>21:0117:000317:0001:0001:00</t>
  </si>
  <si>
    <t>064L  :771375:00:------:--</t>
  </si>
  <si>
    <t>21:0242:000375</t>
  </si>
  <si>
    <t>21:0117:000318</t>
  </si>
  <si>
    <t>21:0117:000318:0001:0001:00</t>
  </si>
  <si>
    <t>695</t>
  </si>
  <si>
    <t>064L  :771376:00:------:--</t>
  </si>
  <si>
    <t>21:0242:000376</t>
  </si>
  <si>
    <t>21:0117:000319</t>
  </si>
  <si>
    <t>21:0117:000319:0001:0001:00</t>
  </si>
  <si>
    <t>064L  :771377:00:------:--</t>
  </si>
  <si>
    <t>21:0242:000377</t>
  </si>
  <si>
    <t>21:0117:000320</t>
  </si>
  <si>
    <t>21:0117:000320:0001:0001:00</t>
  </si>
  <si>
    <t>7150</t>
  </si>
  <si>
    <t>15.1</t>
  </si>
  <si>
    <t>064L  :771378:00:------:--</t>
  </si>
  <si>
    <t>21:0242:000378</t>
  </si>
  <si>
    <t>21:0117:000321</t>
  </si>
  <si>
    <t>21:0117:000321:0001:0001:00</t>
  </si>
  <si>
    <t>064L  :771379:00:------:--</t>
  </si>
  <si>
    <t>21:0242:000379</t>
  </si>
  <si>
    <t>21:0117:000322</t>
  </si>
  <si>
    <t>21:0117:000322:0001:0001:00</t>
  </si>
  <si>
    <t>064L  :771380:00:------:--</t>
  </si>
  <si>
    <t>21:0242:000380</t>
  </si>
  <si>
    <t>21:0117:000323</t>
  </si>
  <si>
    <t>21:0117:000323:0001:0001:00</t>
  </si>
  <si>
    <t>064L  :771381:80:771387:20</t>
  </si>
  <si>
    <t>21:0242:000381</t>
  </si>
  <si>
    <t>21:0117:000328</t>
  </si>
  <si>
    <t>21:0117:000328:0002:0001:02</t>
  </si>
  <si>
    <t>064L  :771382:00:------:--</t>
  </si>
  <si>
    <t>21:0242:000382</t>
  </si>
  <si>
    <t>21:0117:000324</t>
  </si>
  <si>
    <t>21:0117:000324:0001:0001:00</t>
  </si>
  <si>
    <t>7.45</t>
  </si>
  <si>
    <t>064L  :771383:00:------:--</t>
  </si>
  <si>
    <t>21:0242:000383</t>
  </si>
  <si>
    <t>21:0117:000325</t>
  </si>
  <si>
    <t>21:0117:000325:0001:0001:00</t>
  </si>
  <si>
    <t>064L  :771384:00:------:--</t>
  </si>
  <si>
    <t>21:0242:000384</t>
  </si>
  <si>
    <t>21:0117:000326</t>
  </si>
  <si>
    <t>21:0117:000326:0001:0001:00</t>
  </si>
  <si>
    <t>064L  :771385:70:771386:10</t>
  </si>
  <si>
    <t>21:0242:000385</t>
  </si>
  <si>
    <t>21:0117:000327</t>
  </si>
  <si>
    <t>21:0117:000327:0001:0001:00</t>
  </si>
  <si>
    <t>064L  :771386:10:------:--</t>
  </si>
  <si>
    <t>21:0242:000386</t>
  </si>
  <si>
    <t>21:0117:000328:0001:0001:00</t>
  </si>
  <si>
    <t>064L  :771387:20:771386:10</t>
  </si>
  <si>
    <t>21:0242:000387</t>
  </si>
  <si>
    <t>21:0117:000328:0002:0001:01</t>
  </si>
  <si>
    <t>064L  :771388:00:------:--</t>
  </si>
  <si>
    <t>21:0242:000388</t>
  </si>
  <si>
    <t>21:0117:000329</t>
  </si>
  <si>
    <t>21:0117:000329:0001:0001:00</t>
  </si>
  <si>
    <t>064L  :771389:00:------:--</t>
  </si>
  <si>
    <t>21:0242:000389</t>
  </si>
  <si>
    <t>21:0117:000330</t>
  </si>
  <si>
    <t>21:0117:000330:0001:0001:00</t>
  </si>
  <si>
    <t>9350</t>
  </si>
  <si>
    <t>16.1</t>
  </si>
  <si>
    <t>064L  :771390:00:------:--</t>
  </si>
  <si>
    <t>21:0242:000390</t>
  </si>
  <si>
    <t>21:0117:000331</t>
  </si>
  <si>
    <t>21:0117:000331:0001:0001:00</t>
  </si>
  <si>
    <t>064L  :771391:00:------:--</t>
  </si>
  <si>
    <t>21:0242:000391</t>
  </si>
  <si>
    <t>21:0117:000332</t>
  </si>
  <si>
    <t>21:0117:000332:0001:0001:00</t>
  </si>
  <si>
    <t>064L  :771392:00:------:--</t>
  </si>
  <si>
    <t>21:0242:000392</t>
  </si>
  <si>
    <t>21:0117:000333</t>
  </si>
  <si>
    <t>21:0117:000333:0001:0001:00</t>
  </si>
  <si>
    <t>064L  :771393:00:------:--</t>
  </si>
  <si>
    <t>21:0242:000393</t>
  </si>
  <si>
    <t>21:0117:000334</t>
  </si>
  <si>
    <t>21:0117:000334:0001:0001:00</t>
  </si>
  <si>
    <t>064L  :771394:00:------:--</t>
  </si>
  <si>
    <t>21:0242:000394</t>
  </si>
  <si>
    <t>21:0117:000335</t>
  </si>
  <si>
    <t>21:0117:000335:0001:0001:00</t>
  </si>
  <si>
    <t>064L  :771395:00:------:--</t>
  </si>
  <si>
    <t>21:0242:000395</t>
  </si>
  <si>
    <t>21:0117:000336</t>
  </si>
  <si>
    <t>21:0117:000336:0001:0001:00</t>
  </si>
  <si>
    <t>064L  :771396:00:------:--</t>
  </si>
  <si>
    <t>21:0242:000396</t>
  </si>
  <si>
    <t>21:0117:000337</t>
  </si>
  <si>
    <t>21:0117:000337:0001:0001:00</t>
  </si>
  <si>
    <t>064L  :771397:9C:------:--</t>
  </si>
  <si>
    <t>21:0242:000397</t>
  </si>
  <si>
    <t>064L  :771398:00:------:--</t>
  </si>
  <si>
    <t>21:0242:000398</t>
  </si>
  <si>
    <t>21:0117:000338</t>
  </si>
  <si>
    <t>21:0117:000338:0001:0001:00</t>
  </si>
  <si>
    <t>064L  :771399:00:------:--</t>
  </si>
  <si>
    <t>21:0242:000399</t>
  </si>
  <si>
    <t>21:0117:000339</t>
  </si>
  <si>
    <t>21:0117:000339:0001:0001:00</t>
  </si>
  <si>
    <t>064L  :771400:00:------:--</t>
  </si>
  <si>
    <t>21:0242:000400</t>
  </si>
  <si>
    <t>21:0117:000340</t>
  </si>
  <si>
    <t>21:0117:000340:0001:0001:00</t>
  </si>
  <si>
    <t>064L  :771401:80:771403:10</t>
  </si>
  <si>
    <t>21:0242:000401</t>
  </si>
  <si>
    <t>21:0117:000342</t>
  </si>
  <si>
    <t>21:0117:000342:0001:0001:02</t>
  </si>
  <si>
    <t>064L  :771402:70:771403:10</t>
  </si>
  <si>
    <t>21:0242:000402</t>
  </si>
  <si>
    <t>21:0117:000341</t>
  </si>
  <si>
    <t>21:0117:000341:0001:0001:00</t>
  </si>
  <si>
    <t>064L  :771403:10:------:--</t>
  </si>
  <si>
    <t>21:0242:000403</t>
  </si>
  <si>
    <t>21:0117:000342:0001:0001:01</t>
  </si>
  <si>
    <t>064L  :771404:20:771403:10</t>
  </si>
  <si>
    <t>21:0242:000404</t>
  </si>
  <si>
    <t>21:0117:000342:0002:0001:00</t>
  </si>
  <si>
    <t>064L  :771405:00:------:--</t>
  </si>
  <si>
    <t>21:0242:000405</t>
  </si>
  <si>
    <t>21:0117:000343</t>
  </si>
  <si>
    <t>21:0117:000343:0001:0001:00</t>
  </si>
  <si>
    <t>204</t>
  </si>
  <si>
    <t>064L  :771406:00:------:--</t>
  </si>
  <si>
    <t>21:0242:000406</t>
  </si>
  <si>
    <t>21:0117:000344</t>
  </si>
  <si>
    <t>21:0117:000344:0001:0001:00</t>
  </si>
  <si>
    <t>064L  :771407:00:------:--</t>
  </si>
  <si>
    <t>21:0242:000407</t>
  </si>
  <si>
    <t>21:0117:000345</t>
  </si>
  <si>
    <t>21:0117:000345:0001:0001:00</t>
  </si>
  <si>
    <t>064L  :771408:00:------:--</t>
  </si>
  <si>
    <t>21:0242:000408</t>
  </si>
  <si>
    <t>21:0117:000346</t>
  </si>
  <si>
    <t>21:0117:000346:0001:0001:00</t>
  </si>
  <si>
    <t>064L  :771409:00:------:--</t>
  </si>
  <si>
    <t>21:0242:000409</t>
  </si>
  <si>
    <t>21:0117:000347</t>
  </si>
  <si>
    <t>21:0117:000347:0001:0001:00</t>
  </si>
  <si>
    <t>064L  :771410:00:------:--</t>
  </si>
  <si>
    <t>21:0242:000410</t>
  </si>
  <si>
    <t>21:0117:000348</t>
  </si>
  <si>
    <t>21:0117:000348:0001:0001:00</t>
  </si>
  <si>
    <t>3700</t>
  </si>
  <si>
    <t>064L  :771411:00:------:--</t>
  </si>
  <si>
    <t>21:0242:000411</t>
  </si>
  <si>
    <t>21:0117:000349</t>
  </si>
  <si>
    <t>21:0117:000349:0001:0001:00</t>
  </si>
  <si>
    <t>064L  :771412:95:------:--</t>
  </si>
  <si>
    <t>21:0242:000412</t>
  </si>
  <si>
    <t>064L  :771413:00:------:--</t>
  </si>
  <si>
    <t>21:0242:000413</t>
  </si>
  <si>
    <t>21:0117:000350</t>
  </si>
  <si>
    <t>21:0117:000350:0001:0001:00</t>
  </si>
  <si>
    <t>064L  :771414:00:------:--</t>
  </si>
  <si>
    <t>21:0242:000414</t>
  </si>
  <si>
    <t>21:0117:000351</t>
  </si>
  <si>
    <t>21:0117:000351:0001:0001:00</t>
  </si>
  <si>
    <t>064L  :771415:00:------:--</t>
  </si>
  <si>
    <t>21:0242:000415</t>
  </si>
  <si>
    <t>21:0117:000352</t>
  </si>
  <si>
    <t>21:0117:000352:0001:0001:00</t>
  </si>
  <si>
    <t>064L  :771416:00:------:--</t>
  </si>
  <si>
    <t>21:0242:000416</t>
  </si>
  <si>
    <t>21:0117:000353</t>
  </si>
  <si>
    <t>21:0117:000353:0001:0001:00</t>
  </si>
  <si>
    <t>75.8</t>
  </si>
  <si>
    <t>064L  :771417:00:------:--</t>
  </si>
  <si>
    <t>21:0242:000417</t>
  </si>
  <si>
    <t>21:0117:000354</t>
  </si>
  <si>
    <t>21:0117:000354:0001:0001:00</t>
  </si>
  <si>
    <t>064L  :771418:00:------:--</t>
  </si>
  <si>
    <t>21:0242:000418</t>
  </si>
  <si>
    <t>21:0117:000355</t>
  </si>
  <si>
    <t>21:0117:000355:0001:0001:00</t>
  </si>
  <si>
    <t>064L  :771419:00:------:--</t>
  </si>
  <si>
    <t>21:0242:000419</t>
  </si>
  <si>
    <t>21:0117:000356</t>
  </si>
  <si>
    <t>21:0117:000356:0001:0001:00</t>
  </si>
  <si>
    <t>064L  :771420:00:------:--</t>
  </si>
  <si>
    <t>21:0242:000420</t>
  </si>
  <si>
    <t>21:0117:000357</t>
  </si>
  <si>
    <t>21:0117:000357:0001:0001:00</t>
  </si>
  <si>
    <t>064L  :771421:80:771423:10</t>
  </si>
  <si>
    <t>21:0242:000421</t>
  </si>
  <si>
    <t>21:0117:000359</t>
  </si>
  <si>
    <t>21:0117:000359:0001:0001:02</t>
  </si>
  <si>
    <t>064L  :771422:70:771423:10</t>
  </si>
  <si>
    <t>21:0242:000422</t>
  </si>
  <si>
    <t>21:0117:000358</t>
  </si>
  <si>
    <t>21:0117:000358:0001:0001:00</t>
  </si>
  <si>
    <t>064L  :771423:10:------:--</t>
  </si>
  <si>
    <t>21:0242:000423</t>
  </si>
  <si>
    <t>21:0117:000359:0001:0001:01</t>
  </si>
  <si>
    <t>064L  :771424:20:771423:10</t>
  </si>
  <si>
    <t>21:0242:000424</t>
  </si>
  <si>
    <t>21:0117:000359:0002:0001:00</t>
  </si>
  <si>
    <t>064L  :771425:00:------:--</t>
  </si>
  <si>
    <t>21:0242:000425</t>
  </si>
  <si>
    <t>21:0117:000360</t>
  </si>
  <si>
    <t>21:0117:000360:0001:0001:00</t>
  </si>
  <si>
    <t>064L  :771426:00:------:--</t>
  </si>
  <si>
    <t>21:0242:000426</t>
  </si>
  <si>
    <t>21:0117:000361</t>
  </si>
  <si>
    <t>21:0117:000361:0001:0001:00</t>
  </si>
  <si>
    <t>15.4</t>
  </si>
  <si>
    <t>064L  :771427:00:------:--</t>
  </si>
  <si>
    <t>21:0242:000427</t>
  </si>
  <si>
    <t>21:0117:000362</t>
  </si>
  <si>
    <t>21:0117:000362:0001:0001:00</t>
  </si>
  <si>
    <t>064L  :771428:9B:------:--</t>
  </si>
  <si>
    <t>21:0242:000428</t>
  </si>
  <si>
    <t>064L  :771429:00:------:--</t>
  </si>
  <si>
    <t>21:0242:000429</t>
  </si>
  <si>
    <t>21:0117:000363</t>
  </si>
  <si>
    <t>21:0117:000363:0001:0001:00</t>
  </si>
  <si>
    <t>064L  :771430:00:------:--</t>
  </si>
  <si>
    <t>21:0242:000430</t>
  </si>
  <si>
    <t>21:0117:000364</t>
  </si>
  <si>
    <t>21:0117:000364:0001:0001:00</t>
  </si>
  <si>
    <t>5.3</t>
  </si>
  <si>
    <t>064L  :771431:00:------:--</t>
  </si>
  <si>
    <t>21:0242:000431</t>
  </si>
  <si>
    <t>21:0117:000365</t>
  </si>
  <si>
    <t>21:0117:000365:0001:0001:00</t>
  </si>
  <si>
    <t>064L  :771432:00:------:--</t>
  </si>
  <si>
    <t>21:0242:000432</t>
  </si>
  <si>
    <t>21:0117:000366</t>
  </si>
  <si>
    <t>21:0117:000366:0001:0001:00</t>
  </si>
  <si>
    <t>064L  :771433:00:------:--</t>
  </si>
  <si>
    <t>21:0242:000433</t>
  </si>
  <si>
    <t>21:0117:000367</t>
  </si>
  <si>
    <t>21:0117:000367:0001:0001:00</t>
  </si>
  <si>
    <t>064L  :771434:00:------:--</t>
  </si>
  <si>
    <t>21:0242:000434</t>
  </si>
  <si>
    <t>21:0117:000368</t>
  </si>
  <si>
    <t>21:0117:000368:0001:0001:00</t>
  </si>
  <si>
    <t>064L  :771435:00:------:--</t>
  </si>
  <si>
    <t>21:0242:000435</t>
  </si>
  <si>
    <t>21:0117:000369</t>
  </si>
  <si>
    <t>21:0117:000369:0001:0001:00</t>
  </si>
  <si>
    <t>064L  :771436:00:------:--</t>
  </si>
  <si>
    <t>21:0242:000436</t>
  </si>
  <si>
    <t>21:0117:000370</t>
  </si>
  <si>
    <t>21:0117:000370:0001:0001:00</t>
  </si>
  <si>
    <t>064L  :771437:00:------:--</t>
  </si>
  <si>
    <t>21:0242:000437</t>
  </si>
  <si>
    <t>21:0117:000371</t>
  </si>
  <si>
    <t>21:0117:000371:0001:0001:00</t>
  </si>
  <si>
    <t>064L  :771438:00:------:--</t>
  </si>
  <si>
    <t>21:0242:000438</t>
  </si>
  <si>
    <t>21:0117:000372</t>
  </si>
  <si>
    <t>21:0117:000372:0001:0001:00</t>
  </si>
  <si>
    <t>064L  :771439:00:------:--</t>
  </si>
  <si>
    <t>21:0242:000439</t>
  </si>
  <si>
    <t>21:0117:000373</t>
  </si>
  <si>
    <t>21:0117:000373:0001:0001:00</t>
  </si>
  <si>
    <t>064L  :771440:00:------:--</t>
  </si>
  <si>
    <t>21:0242:000440</t>
  </si>
  <si>
    <t>21:0117:000374</t>
  </si>
  <si>
    <t>21:0117:000374:0001:0001:00</t>
  </si>
  <si>
    <t>064L  :771441:80:771443:10</t>
  </si>
  <si>
    <t>21:0242:000441</t>
  </si>
  <si>
    <t>21:0117:000376</t>
  </si>
  <si>
    <t>21:0117:000376:0001:0001:02</t>
  </si>
  <si>
    <t>064L  :771442:70:771443:10</t>
  </si>
  <si>
    <t>21:0242:000442</t>
  </si>
  <si>
    <t>21:0117:000375</t>
  </si>
  <si>
    <t>21:0117:000375:0001:0001:00</t>
  </si>
  <si>
    <t>94.8</t>
  </si>
  <si>
    <t>064L  :771443:10:------:--</t>
  </si>
  <si>
    <t>21:0242:000443</t>
  </si>
  <si>
    <t>21:0117:000376:0001:0001:01</t>
  </si>
  <si>
    <t>064L  :771444:20:771443:10</t>
  </si>
  <si>
    <t>21:0242:000444</t>
  </si>
  <si>
    <t>21:0117:000376:0002:0001:00</t>
  </si>
  <si>
    <t>064L  :771445:00:------:--</t>
  </si>
  <si>
    <t>21:0242:000445</t>
  </si>
  <si>
    <t>21:0117:000377</t>
  </si>
  <si>
    <t>21:0117:000377:0001:0001:00</t>
  </si>
  <si>
    <t>064L  :771446:00:------:--</t>
  </si>
  <si>
    <t>21:0242:000446</t>
  </si>
  <si>
    <t>21:0117:000378</t>
  </si>
  <si>
    <t>21:0117:000378:0001:0001:00</t>
  </si>
  <si>
    <t>064L  :771447:9B:------:--</t>
  </si>
  <si>
    <t>21:0242:000447</t>
  </si>
  <si>
    <t>064L  :771448:00:------:--</t>
  </si>
  <si>
    <t>21:0242:000448</t>
  </si>
  <si>
    <t>21:0117:000379</t>
  </si>
  <si>
    <t>21:0117:000379:0001:0001:00</t>
  </si>
  <si>
    <t>064L  :771449:00:------:--</t>
  </si>
  <si>
    <t>21:0242:000449</t>
  </si>
  <si>
    <t>21:0117:000380</t>
  </si>
  <si>
    <t>21:0117:000380:0001:0001:00</t>
  </si>
  <si>
    <t>064L  :771450:00:------:--</t>
  </si>
  <si>
    <t>21:0242:000450</t>
  </si>
  <si>
    <t>21:0117:000381</t>
  </si>
  <si>
    <t>21:0117:000381:0001:0001:00</t>
  </si>
  <si>
    <t>064L  :771451:00:------:--</t>
  </si>
  <si>
    <t>21:0242:000451</t>
  </si>
  <si>
    <t>21:0117:000382</t>
  </si>
  <si>
    <t>21:0117:000382:0001:0001:00</t>
  </si>
  <si>
    <t>064L  :771452:00:------:--</t>
  </si>
  <si>
    <t>21:0242:000452</t>
  </si>
  <si>
    <t>21:0117:000383</t>
  </si>
  <si>
    <t>21:0117:000383:0001:0001:00</t>
  </si>
  <si>
    <t>064L  :771453:00:------:--</t>
  </si>
  <si>
    <t>21:0242:000453</t>
  </si>
  <si>
    <t>21:0117:000384</t>
  </si>
  <si>
    <t>21:0117:000384:0001:0001:00</t>
  </si>
  <si>
    <t>064L  :771454:00:------:--</t>
  </si>
  <si>
    <t>21:0242:000454</t>
  </si>
  <si>
    <t>21:0117:000385</t>
  </si>
  <si>
    <t>21:0117:000385:0001:0001:00</t>
  </si>
  <si>
    <t>064L  :771455:00:------:--</t>
  </si>
  <si>
    <t>21:0242:000455</t>
  </si>
  <si>
    <t>21:0117:000386</t>
  </si>
  <si>
    <t>21:0117:000386:0001:0001:00</t>
  </si>
  <si>
    <t>064L  :771456:00:------:--</t>
  </si>
  <si>
    <t>21:0242:000456</t>
  </si>
  <si>
    <t>21:0117:000387</t>
  </si>
  <si>
    <t>21:0117:000387:0001:0001:00</t>
  </si>
  <si>
    <t>064L  :771457:00:------:--</t>
  </si>
  <si>
    <t>21:0242:000457</t>
  </si>
  <si>
    <t>21:0117:000388</t>
  </si>
  <si>
    <t>21:0117:000388:0001:0001:00</t>
  </si>
  <si>
    <t>064L  :771458:00:------:--</t>
  </si>
  <si>
    <t>21:0242:000458</t>
  </si>
  <si>
    <t>21:0117:000389</t>
  </si>
  <si>
    <t>21:0117:000389:0001:0001:00</t>
  </si>
  <si>
    <t>064L  :771459:00:------:--</t>
  </si>
  <si>
    <t>21:0242:000459</t>
  </si>
  <si>
    <t>21:0117:000390</t>
  </si>
  <si>
    <t>21:0117:000390:0001:0001:00</t>
  </si>
  <si>
    <t>064L  :771460:00:------:--</t>
  </si>
  <si>
    <t>21:0242:000460</t>
  </si>
  <si>
    <t>21:0117:000391</t>
  </si>
  <si>
    <t>21:0117:000391:0001:0001:00</t>
  </si>
  <si>
    <t>064L  :771461:80:771464:20</t>
  </si>
  <si>
    <t>21:0242:000461</t>
  </si>
  <si>
    <t>21:0117:000393</t>
  </si>
  <si>
    <t>21:0117:000393:0002:0001:02</t>
  </si>
  <si>
    <t>064L  :771462:70:771463:10</t>
  </si>
  <si>
    <t>21:0242:000462</t>
  </si>
  <si>
    <t>21:0117:000392</t>
  </si>
  <si>
    <t>21:0117:000392:0001:0001:00</t>
  </si>
  <si>
    <t>064L  :771463:10:------:--</t>
  </si>
  <si>
    <t>21:0242:000463</t>
  </si>
  <si>
    <t>21:0117:000393:0001:0001:00</t>
  </si>
  <si>
    <t>064L  :771464:20:771463:10</t>
  </si>
  <si>
    <t>21:0242:000464</t>
  </si>
  <si>
    <t>21:0117:000393:0002:0001:01</t>
  </si>
  <si>
    <t>064L  :771465:9A:------:--</t>
  </si>
  <si>
    <t>21:0242:000465</t>
  </si>
  <si>
    <t>064L  :771466:00:------:--</t>
  </si>
  <si>
    <t>21:0242:000466</t>
  </si>
  <si>
    <t>21:0117:000394</t>
  </si>
  <si>
    <t>21:0117:000394:0001:0001:00</t>
  </si>
  <si>
    <t>064L  :771467:00:------:--</t>
  </si>
  <si>
    <t>21:0242:000467</t>
  </si>
  <si>
    <t>21:0117:000395</t>
  </si>
  <si>
    <t>21:0117:000395:0001:0001:00</t>
  </si>
  <si>
    <t>064L  :771468:00:------:--</t>
  </si>
  <si>
    <t>21:0242:000468</t>
  </si>
  <si>
    <t>21:0117:000396</t>
  </si>
  <si>
    <t>21:0117:000396:0001:0001:00</t>
  </si>
  <si>
    <t>064L  :771469:00:------:--</t>
  </si>
  <si>
    <t>21:0242:000469</t>
  </si>
  <si>
    <t>21:0117:000397</t>
  </si>
  <si>
    <t>21:0117:000397:0001:0001:00</t>
  </si>
  <si>
    <t>064L  :771470:00:------:--</t>
  </si>
  <si>
    <t>21:0242:000470</t>
  </si>
  <si>
    <t>21:0117:000398</t>
  </si>
  <si>
    <t>21:0117:000398:0001:0001:00</t>
  </si>
  <si>
    <t>064L  :771471:00:------:--</t>
  </si>
  <si>
    <t>21:0242:000471</t>
  </si>
  <si>
    <t>21:0117:000399</t>
  </si>
  <si>
    <t>21:0117:000399:0001:0001:00</t>
  </si>
  <si>
    <t>064L  :771472:00:------:--</t>
  </si>
  <si>
    <t>21:0242:000472</t>
  </si>
  <si>
    <t>21:0117:000400</t>
  </si>
  <si>
    <t>21:0117:000400:0001:0001:00</t>
  </si>
  <si>
    <t>064L  :771473:00:------:--</t>
  </si>
  <si>
    <t>21:0242:000473</t>
  </si>
  <si>
    <t>21:0117:000401</t>
  </si>
  <si>
    <t>21:0117:000401:0001:0001:00</t>
  </si>
  <si>
    <t>064L  :771474:00:------:--</t>
  </si>
  <si>
    <t>21:0242:000474</t>
  </si>
  <si>
    <t>21:0117:000402</t>
  </si>
  <si>
    <t>21:0117:000402:0001:0001:00</t>
  </si>
  <si>
    <t>064L  :771475:00:------:--</t>
  </si>
  <si>
    <t>21:0242:000475</t>
  </si>
  <si>
    <t>21:0117:000403</t>
  </si>
  <si>
    <t>21:0117:000403:0001:0001:00</t>
  </si>
  <si>
    <t>064L  :771476:00:------:--</t>
  </si>
  <si>
    <t>21:0242:000476</t>
  </si>
  <si>
    <t>21:0117:000404</t>
  </si>
  <si>
    <t>21:0117:000404:0001:0001:00</t>
  </si>
  <si>
    <t>064L  :771477:00:------:--</t>
  </si>
  <si>
    <t>21:0242:000477</t>
  </si>
  <si>
    <t>21:0117:000405</t>
  </si>
  <si>
    <t>21:0117:000405:0001:0001:00</t>
  </si>
  <si>
    <t>064L  :771478:00:------:--</t>
  </si>
  <si>
    <t>21:0242:000478</t>
  </si>
  <si>
    <t>21:0117:000406</t>
  </si>
  <si>
    <t>21:0117:000406:0001:0001:00</t>
  </si>
  <si>
    <t>064L  :771479:00:------:--</t>
  </si>
  <si>
    <t>21:0242:000479</t>
  </si>
  <si>
    <t>21:0117:000407</t>
  </si>
  <si>
    <t>21:0117:000407:0001:0001:00</t>
  </si>
  <si>
    <t>064L  :771480:00:------:--</t>
  </si>
  <si>
    <t>21:0242:000480</t>
  </si>
  <si>
    <t>21:0117:000408</t>
  </si>
  <si>
    <t>21:0117:000408:0001:0001:00</t>
  </si>
  <si>
    <t>064L  :771481:80:771488:10</t>
  </si>
  <si>
    <t>21:0242:000481</t>
  </si>
  <si>
    <t>21:0117:000414</t>
  </si>
  <si>
    <t>21:0117:000414:0001:0001:02</t>
  </si>
  <si>
    <t>064L  :771482:00:------:--</t>
  </si>
  <si>
    <t>21:0242:000482</t>
  </si>
  <si>
    <t>21:0117:000409</t>
  </si>
  <si>
    <t>21:0117:000409:0001:0001:00</t>
  </si>
  <si>
    <t>064L  :771483:00:------:--</t>
  </si>
  <si>
    <t>21:0242:000483</t>
  </si>
  <si>
    <t>21:0117:000410</t>
  </si>
  <si>
    <t>21:0117:000410:0001:0001:00</t>
  </si>
  <si>
    <t>064L  :771484:00:------:--</t>
  </si>
  <si>
    <t>21:0242:000484</t>
  </si>
  <si>
    <t>21:0117:000411</t>
  </si>
  <si>
    <t>21:0117:000411:0001:0001:00</t>
  </si>
  <si>
    <t>064L  :771485:00:------:--</t>
  </si>
  <si>
    <t>21:0242:000485</t>
  </si>
  <si>
    <t>21:0117:000412</t>
  </si>
  <si>
    <t>21:0117:000412:0001:0001:00</t>
  </si>
  <si>
    <t>064L  :771486:70:771488:10</t>
  </si>
  <si>
    <t>21:0242:000486</t>
  </si>
  <si>
    <t>21:0117:000413</t>
  </si>
  <si>
    <t>21:0117:000413:0001:0001:00</t>
  </si>
  <si>
    <t>064L  :771487:9C:------:--</t>
  </si>
  <si>
    <t>21:0242:000487</t>
  </si>
  <si>
    <t>064L  :771488:10:------:--</t>
  </si>
  <si>
    <t>21:0242:000488</t>
  </si>
  <si>
    <t>21:0117:000414:0001:0001:01</t>
  </si>
  <si>
    <t>064L  :771489:20:771488:10</t>
  </si>
  <si>
    <t>21:0242:000489</t>
  </si>
  <si>
    <t>21:0117:000414:0002:0001:00</t>
  </si>
  <si>
    <t>064L  :771490:00:------:--</t>
  </si>
  <si>
    <t>21:0242:000490</t>
  </si>
  <si>
    <t>21:0117:000415</t>
  </si>
  <si>
    <t>21:0117:000415:0001:0001:00</t>
  </si>
  <si>
    <t>064L  :771491:00:------:--</t>
  </si>
  <si>
    <t>21:0242:000491</t>
  </si>
  <si>
    <t>21:0117:000416</t>
  </si>
  <si>
    <t>21:0117:000416:0001:0001:00</t>
  </si>
  <si>
    <t>064L  :771492:00:------:--</t>
  </si>
  <si>
    <t>21:0242:000492</t>
  </si>
  <si>
    <t>21:0117:000417</t>
  </si>
  <si>
    <t>21:0117:000417:0001:0001:00</t>
  </si>
  <si>
    <t>064L  :771493:00:------:--</t>
  </si>
  <si>
    <t>21:0242:000493</t>
  </si>
  <si>
    <t>21:0117:000418</t>
  </si>
  <si>
    <t>21:0117:000418:0001:0001:00</t>
  </si>
  <si>
    <t>064L  :771494:00:------:--</t>
  </si>
  <si>
    <t>21:0242:000494</t>
  </si>
  <si>
    <t>21:0117:000419</t>
  </si>
  <si>
    <t>21:0117:000419:0001:0001:00</t>
  </si>
  <si>
    <t>064L  :771495:00:------:--</t>
  </si>
  <si>
    <t>21:0242:000495</t>
  </si>
  <si>
    <t>21:0117:000420</t>
  </si>
  <si>
    <t>21:0117:000420:0001:0001:00</t>
  </si>
  <si>
    <t>9.9</t>
  </si>
  <si>
    <t>064L  :771496:00:------:--</t>
  </si>
  <si>
    <t>21:0242:000496</t>
  </si>
  <si>
    <t>21:0117:000421</t>
  </si>
  <si>
    <t>21:0117:000421:0001:0001:00</t>
  </si>
  <si>
    <t>064L  :771497:00:------:--</t>
  </si>
  <si>
    <t>21:0242:000497</t>
  </si>
  <si>
    <t>21:0117:000422</t>
  </si>
  <si>
    <t>21:0117:000422:0001:0001:00</t>
  </si>
  <si>
    <t>064L  :771498:00:------:--</t>
  </si>
  <si>
    <t>21:0242:000498</t>
  </si>
  <si>
    <t>21:0117:000423</t>
  </si>
  <si>
    <t>21:0117:000423:0001:0001:00</t>
  </si>
  <si>
    <t>064L  :771499:00:------:--</t>
  </si>
  <si>
    <t>21:0242:000499</t>
  </si>
  <si>
    <t>21:0117:000424</t>
  </si>
  <si>
    <t>21:0117:000424:0001:0001:00</t>
  </si>
  <si>
    <t>064L  :771500:00:------:--</t>
  </si>
  <si>
    <t>21:0242:000500</t>
  </si>
  <si>
    <t>21:0117:000425</t>
  </si>
  <si>
    <t>21:0117:000425:0001:0001:00</t>
  </si>
  <si>
    <t>064L  :771501:80:771503:10</t>
  </si>
  <si>
    <t>21:0242:000501</t>
  </si>
  <si>
    <t>21:0117:000427</t>
  </si>
  <si>
    <t>21:0117:000427:0001:0001:02</t>
  </si>
  <si>
    <t>064L  :771502:70:771503:10</t>
  </si>
  <si>
    <t>21:0242:000502</t>
  </si>
  <si>
    <t>21:0117:000426</t>
  </si>
  <si>
    <t>21:0117:000426:0001:0001:00</t>
  </si>
  <si>
    <t>064L  :771503:10:------:--</t>
  </si>
  <si>
    <t>21:0242:000503</t>
  </si>
  <si>
    <t>21:0117:000427:0001:0001:01</t>
  </si>
  <si>
    <t>064L  :771504:20:771503:10</t>
  </si>
  <si>
    <t>21:0242:000504</t>
  </si>
  <si>
    <t>21:0117:000427:0002:0001:00</t>
  </si>
  <si>
    <t>064L  :771505:00:------:--</t>
  </si>
  <si>
    <t>21:0242:000505</t>
  </si>
  <si>
    <t>21:0117:000428</t>
  </si>
  <si>
    <t>21:0117:000428:0001:0001:00</t>
  </si>
  <si>
    <t>064L  :771506:00:------:--</t>
  </si>
  <si>
    <t>21:0242:000506</t>
  </si>
  <si>
    <t>21:0117:000429</t>
  </si>
  <si>
    <t>21:0117:000429:0001:0001:00</t>
  </si>
  <si>
    <t>064L  :771507:00:------:--</t>
  </si>
  <si>
    <t>21:0242:000507</t>
  </si>
  <si>
    <t>21:0117:000430</t>
  </si>
  <si>
    <t>21:0117:000430:0001:0001:00</t>
  </si>
  <si>
    <t>064L  :771508:00:------:--</t>
  </si>
  <si>
    <t>21:0242:000508</t>
  </si>
  <si>
    <t>21:0117:000431</t>
  </si>
  <si>
    <t>21:0117:000431:0001:0001:00</t>
  </si>
  <si>
    <t>064L  :771509:00:------:--</t>
  </si>
  <si>
    <t>21:0242:000509</t>
  </si>
  <si>
    <t>21:0117:000432</t>
  </si>
  <si>
    <t>21:0117:000432:0001:0001:00</t>
  </si>
  <si>
    <t>064L  :771510:00:------:--</t>
  </si>
  <si>
    <t>21:0242:000510</t>
  </si>
  <si>
    <t>21:0117:000433</t>
  </si>
  <si>
    <t>21:0117:000433:0001:0001:00</t>
  </si>
  <si>
    <t>064L  :771511:00:------:--</t>
  </si>
  <si>
    <t>21:0242:000511</t>
  </si>
  <si>
    <t>21:0117:000434</t>
  </si>
  <si>
    <t>21:0117:000434:0001:0001:00</t>
  </si>
  <si>
    <t>064L  :771512:00:------:--</t>
  </si>
  <si>
    <t>21:0242:000512</t>
  </si>
  <si>
    <t>21:0117:000435</t>
  </si>
  <si>
    <t>21:0117:000435:0001:0001:00</t>
  </si>
  <si>
    <t>064L  :771513:9A:------:--</t>
  </si>
  <si>
    <t>21:0242:000513</t>
  </si>
  <si>
    <t>064L  :771514:00:------:--</t>
  </si>
  <si>
    <t>21:0242:000514</t>
  </si>
  <si>
    <t>21:0117:000436</t>
  </si>
  <si>
    <t>21:0117:000436:0001:0001:00</t>
  </si>
  <si>
    <t>064L  :771515:00:------:--</t>
  </si>
  <si>
    <t>21:0242:000515</t>
  </si>
  <si>
    <t>21:0117:000437</t>
  </si>
  <si>
    <t>21:0117:000437:0001:0001:00</t>
  </si>
  <si>
    <t>064L  :771516:00:------:--</t>
  </si>
  <si>
    <t>21:0242:000516</t>
  </si>
  <si>
    <t>21:0117:000438</t>
  </si>
  <si>
    <t>21:0117:000438:0001:0001:00</t>
  </si>
  <si>
    <t>27.5</t>
  </si>
  <si>
    <t>064L  :771517:00:------:--</t>
  </si>
  <si>
    <t>21:0242:000517</t>
  </si>
  <si>
    <t>21:0117:000439</t>
  </si>
  <si>
    <t>21:0117:000439:0001:0001:00</t>
  </si>
  <si>
    <t>064L  :771518:00:------:--</t>
  </si>
  <si>
    <t>21:0242:000518</t>
  </si>
  <si>
    <t>21:0117:000440</t>
  </si>
  <si>
    <t>21:0117:000440:0001:0001:00</t>
  </si>
  <si>
    <t>064L  :771519:00:------:--</t>
  </si>
  <si>
    <t>21:0242:000519</t>
  </si>
  <si>
    <t>21:0117:000441</t>
  </si>
  <si>
    <t>21:0117:000441:0001:0001:00</t>
  </si>
  <si>
    <t>13500</t>
  </si>
  <si>
    <t>064L  :771520:00:------:--</t>
  </si>
  <si>
    <t>21:0242:000520</t>
  </si>
  <si>
    <t>21:0117:000442</t>
  </si>
  <si>
    <t>21:0117:000442:0001:0001:00</t>
  </si>
  <si>
    <t>064L  :771521:80:771525:10</t>
  </si>
  <si>
    <t>21:0242:000521</t>
  </si>
  <si>
    <t>21:0117:000446</t>
  </si>
  <si>
    <t>21:0117:000446:0001:0001:02</t>
  </si>
  <si>
    <t>064L  :771522:00:------:--</t>
  </si>
  <si>
    <t>21:0242:000522</t>
  </si>
  <si>
    <t>21:0117:000443</t>
  </si>
  <si>
    <t>21:0117:000443:0001:0001:00</t>
  </si>
  <si>
    <t>15.3</t>
  </si>
  <si>
    <t>064L  :771523:00:------:--</t>
  </si>
  <si>
    <t>21:0242:000523</t>
  </si>
  <si>
    <t>21:0117:000444</t>
  </si>
  <si>
    <t>21:0117:000444:0001:0001:00</t>
  </si>
  <si>
    <t>064L  :771524:70:771525:10</t>
  </si>
  <si>
    <t>21:0242:000524</t>
  </si>
  <si>
    <t>21:0117:000445</t>
  </si>
  <si>
    <t>21:0117:000445:0001:0001:00</t>
  </si>
  <si>
    <t>064L  :771525:10:------:--</t>
  </si>
  <si>
    <t>21:0242:000525</t>
  </si>
  <si>
    <t>21:0117:000446:0001:0001:01</t>
  </si>
  <si>
    <t>064L  :771526:20:771525:10</t>
  </si>
  <si>
    <t>21:0242:000526</t>
  </si>
  <si>
    <t>21:0117:000446:0002:0001:00</t>
  </si>
  <si>
    <t>064L  :771527:00:------:--</t>
  </si>
  <si>
    <t>21:0242:000527</t>
  </si>
  <si>
    <t>21:0117:000447</t>
  </si>
  <si>
    <t>21:0117:000447:0001:0001:00</t>
  </si>
  <si>
    <t>064L  :771528:00:------:--</t>
  </si>
  <si>
    <t>21:0242:000528</t>
  </si>
  <si>
    <t>21:0117:000448</t>
  </si>
  <si>
    <t>21:0117:000448:0001:0001:00</t>
  </si>
  <si>
    <t>064L  :771529:00:------:--</t>
  </si>
  <si>
    <t>21:0242:000529</t>
  </si>
  <si>
    <t>21:0117:000449</t>
  </si>
  <si>
    <t>21:0117:000449:0001:0001:00</t>
  </si>
  <si>
    <t>064L  :771530:00:------:--</t>
  </si>
  <si>
    <t>21:0242:000530</t>
  </si>
  <si>
    <t>21:0117:000450</t>
  </si>
  <si>
    <t>21:0117:000450:0001:0001:00</t>
  </si>
  <si>
    <t>064L  :771531:00:------:--</t>
  </si>
  <si>
    <t>21:0242:000531</t>
  </si>
  <si>
    <t>21:0117:000451</t>
  </si>
  <si>
    <t>21:0117:000451:0001:0001:00</t>
  </si>
  <si>
    <t>064L  :771532:00:------:--</t>
  </si>
  <si>
    <t>21:0242:000532</t>
  </si>
  <si>
    <t>21:0117:000452</t>
  </si>
  <si>
    <t>21:0117:000452:0001:0001:00</t>
  </si>
  <si>
    <t>064L  :771533:00:------:--</t>
  </si>
  <si>
    <t>21:0242:000533</t>
  </si>
  <si>
    <t>21:0117:000453</t>
  </si>
  <si>
    <t>21:0117:000453:0001:0001:00</t>
  </si>
  <si>
    <t>064L  :771534:00:------:--</t>
  </si>
  <si>
    <t>21:0242:000534</t>
  </si>
  <si>
    <t>21:0117:000454</t>
  </si>
  <si>
    <t>21:0117:000454:0001:0001:00</t>
  </si>
  <si>
    <t>064L  :771535:00:------:--</t>
  </si>
  <si>
    <t>21:0242:000535</t>
  </si>
  <si>
    <t>21:0117:000455</t>
  </si>
  <si>
    <t>21:0117:000455:0001:0001:00</t>
  </si>
  <si>
    <t>4650</t>
  </si>
  <si>
    <t>14.7</t>
  </si>
  <si>
    <t>064L  :771536:00:------:--</t>
  </si>
  <si>
    <t>21:0242:000536</t>
  </si>
  <si>
    <t>21:0117:000456</t>
  </si>
  <si>
    <t>21:0117:000456:0001:0001:00</t>
  </si>
  <si>
    <t>064L  :771537:00:------:--</t>
  </si>
  <si>
    <t>21:0242:000537</t>
  </si>
  <si>
    <t>21:0117:000457</t>
  </si>
  <si>
    <t>21:0117:000457:0001:0001:00</t>
  </si>
  <si>
    <t>064L  :771538:95:------:--</t>
  </si>
  <si>
    <t>21:0242:000538</t>
  </si>
  <si>
    <t>064L  :771539:00:------:--</t>
  </si>
  <si>
    <t>21:0242:000539</t>
  </si>
  <si>
    <t>21:0117:000458</t>
  </si>
  <si>
    <t>21:0117:000458:0001:0001:00</t>
  </si>
  <si>
    <t>064L  :771540:00:------:--</t>
  </si>
  <si>
    <t>21:0242:000540</t>
  </si>
  <si>
    <t>21:0117:000459</t>
  </si>
  <si>
    <t>21:0117:000459:0001:0001:00</t>
  </si>
  <si>
    <t>064L  :771541:80:771546:10</t>
  </si>
  <si>
    <t>21:0242:000541</t>
  </si>
  <si>
    <t>21:0117:000464</t>
  </si>
  <si>
    <t>21:0117:000464:0001:0001:02</t>
  </si>
  <si>
    <t>064L  :771542:00:------:--</t>
  </si>
  <si>
    <t>21:0242:000542</t>
  </si>
  <si>
    <t>21:0117:000460</t>
  </si>
  <si>
    <t>21:0117:000460:0001:0001:00</t>
  </si>
  <si>
    <t>064L  :771543:00:------:--</t>
  </si>
  <si>
    <t>21:0242:000543</t>
  </si>
  <si>
    <t>21:0117:000461</t>
  </si>
  <si>
    <t>21:0117:000461:0001:0001:00</t>
  </si>
  <si>
    <t>77.8</t>
  </si>
  <si>
    <t>064L  :771544:00:------:--</t>
  </si>
  <si>
    <t>21:0242:000544</t>
  </si>
  <si>
    <t>21:0117:000462</t>
  </si>
  <si>
    <t>21:0117:000462:0001:0001:00</t>
  </si>
  <si>
    <t>064L  :771545:70:771546:10</t>
  </si>
  <si>
    <t>21:0242:000545</t>
  </si>
  <si>
    <t>21:0117:000463</t>
  </si>
  <si>
    <t>21:0117:000463:0001:0001:00</t>
  </si>
  <si>
    <t>064L  :771546:10:------:--</t>
  </si>
  <si>
    <t>21:0242:000546</t>
  </si>
  <si>
    <t>21:0117:000464:0001:0001:01</t>
  </si>
  <si>
    <t>064L  :771547:20:771546:10</t>
  </si>
  <si>
    <t>21:0242:000547</t>
  </si>
  <si>
    <t>21:0117:000464:0002:0001:00</t>
  </si>
  <si>
    <t>064L  :771548:00:------:--</t>
  </si>
  <si>
    <t>21:0242:000548</t>
  </si>
  <si>
    <t>21:0117:000465</t>
  </si>
  <si>
    <t>21:0117:000465:0001:0001:00</t>
  </si>
  <si>
    <t>064L  :771549:00:------:--</t>
  </si>
  <si>
    <t>21:0242:000549</t>
  </si>
  <si>
    <t>21:0117:000466</t>
  </si>
  <si>
    <t>21:0117:000466:0001:0001:00</t>
  </si>
  <si>
    <t>064L  :771550:00:------:--</t>
  </si>
  <si>
    <t>21:0242:000550</t>
  </si>
  <si>
    <t>21:0117:000467</t>
  </si>
  <si>
    <t>21:0117:000467:0001:0001:00</t>
  </si>
  <si>
    <t>064L  :771551:00:------:--</t>
  </si>
  <si>
    <t>21:0242:000551</t>
  </si>
  <si>
    <t>21:0117:000468</t>
  </si>
  <si>
    <t>21:0117:000468:0001:0001:00</t>
  </si>
  <si>
    <t>064L  :771552:00:------:--</t>
  </si>
  <si>
    <t>21:0242:000552</t>
  </si>
  <si>
    <t>21:0117:000469</t>
  </si>
  <si>
    <t>21:0117:000469:0001:0001:00</t>
  </si>
  <si>
    <t>064L  :771553:9C:------:--</t>
  </si>
  <si>
    <t>21:0242:000553</t>
  </si>
  <si>
    <t>064L  :771554:00:------:--</t>
  </si>
  <si>
    <t>21:0242:000554</t>
  </si>
  <si>
    <t>21:0117:000470</t>
  </si>
  <si>
    <t>21:0117:000470:0001:0001:00</t>
  </si>
  <si>
    <t>064L  :771555:00:------:--</t>
  </si>
  <si>
    <t>21:0242:000555</t>
  </si>
  <si>
    <t>21:0117:000471</t>
  </si>
  <si>
    <t>21:0117:000471:0001:0001:00</t>
  </si>
  <si>
    <t>064L  :771556:00:------:--</t>
  </si>
  <si>
    <t>21:0242:000556</t>
  </si>
  <si>
    <t>21:0117:000472</t>
  </si>
  <si>
    <t>21:0117:000472:0001:0001:00</t>
  </si>
  <si>
    <t>064L  :771557:00:------:--</t>
  </si>
  <si>
    <t>21:0242:000557</t>
  </si>
  <si>
    <t>21:0117:000473</t>
  </si>
  <si>
    <t>21:0117:000473:0001:0001:00</t>
  </si>
  <si>
    <t>064L  :771558:00:------:--</t>
  </si>
  <si>
    <t>21:0242:000558</t>
  </si>
  <si>
    <t>21:0117:000474</t>
  </si>
  <si>
    <t>21:0117:000474:0001:0001:00</t>
  </si>
  <si>
    <t>064L  :771559:00:------:--</t>
  </si>
  <si>
    <t>21:0242:000559</t>
  </si>
  <si>
    <t>21:0117:000475</t>
  </si>
  <si>
    <t>21:0117:000475:0001:0001:00</t>
  </si>
  <si>
    <t>064L  :771560:00:------:--</t>
  </si>
  <si>
    <t>21:0242:000560</t>
  </si>
  <si>
    <t>21:0117:000476</t>
  </si>
  <si>
    <t>21:0117:000476:0001:0001:00</t>
  </si>
  <si>
    <t>064L  :771561:80:771566:00</t>
  </si>
  <si>
    <t>21:0242:000561</t>
  </si>
  <si>
    <t>21:0117:000480</t>
  </si>
  <si>
    <t>21:0117:000480:0001:0001:02</t>
  </si>
  <si>
    <t>064L  :771562:70:771563:10</t>
  </si>
  <si>
    <t>21:0242:000562</t>
  </si>
  <si>
    <t>21:0117:000477</t>
  </si>
  <si>
    <t>21:0117:000477:0001:0001:00</t>
  </si>
  <si>
    <t>064L  :771563:10:------:--</t>
  </si>
  <si>
    <t>21:0242:000563</t>
  </si>
  <si>
    <t>21:0117:000478</t>
  </si>
  <si>
    <t>21:0117:000478:0001:0001:00</t>
  </si>
  <si>
    <t>064L  :771564:20:771563:10</t>
  </si>
  <si>
    <t>21:0242:000564</t>
  </si>
  <si>
    <t>21:0117:000478:0002:0001:00</t>
  </si>
  <si>
    <t>064L  :771565:00:------:--</t>
  </si>
  <si>
    <t>21:0242:000565</t>
  </si>
  <si>
    <t>21:0117:000479</t>
  </si>
  <si>
    <t>21:0117:000479:0001:0001:00</t>
  </si>
  <si>
    <t>064L  :771566:00:------:--</t>
  </si>
  <si>
    <t>21:0242:000566</t>
  </si>
  <si>
    <t>21:0117:000480:0001:0001:01</t>
  </si>
  <si>
    <t>064L  :771567:00:------:--</t>
  </si>
  <si>
    <t>21:0242:000567</t>
  </si>
  <si>
    <t>21:0117:000481</t>
  </si>
  <si>
    <t>21:0117:000481:0001:0001:00</t>
  </si>
  <si>
    <t>064L  :771568:00:------:--</t>
  </si>
  <si>
    <t>21:0242:000568</t>
  </si>
  <si>
    <t>21:0117:000482</t>
  </si>
  <si>
    <t>21:0117:000482:0001:0001:00</t>
  </si>
  <si>
    <t>064L  :771569:00:------:--</t>
  </si>
  <si>
    <t>21:0242:000569</t>
  </si>
  <si>
    <t>21:0117:000483</t>
  </si>
  <si>
    <t>21:0117:000483:0001:0001:00</t>
  </si>
  <si>
    <t>064L  :771570:00:------:--</t>
  </si>
  <si>
    <t>21:0242:000570</t>
  </si>
  <si>
    <t>21:0117:000484</t>
  </si>
  <si>
    <t>21:0117:000484:0001:0001:00</t>
  </si>
  <si>
    <t>064L  :771571:00:------:--</t>
  </si>
  <si>
    <t>21:0242:000571</t>
  </si>
  <si>
    <t>21:0117:000485</t>
  </si>
  <si>
    <t>21:0117:000485:0001:0001:00</t>
  </si>
  <si>
    <t>064L  :771572:00:------:--</t>
  </si>
  <si>
    <t>21:0242:000572</t>
  </si>
  <si>
    <t>21:0117:000486</t>
  </si>
  <si>
    <t>21:0117:000486:0001:0001:00</t>
  </si>
  <si>
    <t>064L  :771573:00:------:--</t>
  </si>
  <si>
    <t>21:0242:000573</t>
  </si>
  <si>
    <t>21:0117:000487</t>
  </si>
  <si>
    <t>21:0117:000487:0001:0001:00</t>
  </si>
  <si>
    <t>064L  :771574:00:------:--</t>
  </si>
  <si>
    <t>21:0242:000574</t>
  </si>
  <si>
    <t>21:0117:000488</t>
  </si>
  <si>
    <t>21:0117:000488:0001:0001:00</t>
  </si>
  <si>
    <t>064L  :771575:00:------:--</t>
  </si>
  <si>
    <t>21:0242:000575</t>
  </si>
  <si>
    <t>21:0117:000489</t>
  </si>
  <si>
    <t>21:0117:000489:0001:0001:00</t>
  </si>
  <si>
    <t>064L  :771576:00:------:--</t>
  </si>
  <si>
    <t>21:0242:000576</t>
  </si>
  <si>
    <t>21:0117:000490</t>
  </si>
  <si>
    <t>21:0117:000490:0001:0001:00</t>
  </si>
  <si>
    <t>064L  :771577:00:------:--</t>
  </si>
  <si>
    <t>21:0242:000577</t>
  </si>
  <si>
    <t>21:0117:000491</t>
  </si>
  <si>
    <t>21:0117:000491:0001:0001:00</t>
  </si>
  <si>
    <t>064L  :771578:9C:------:--</t>
  </si>
  <si>
    <t>21:0242:000578</t>
  </si>
  <si>
    <t>064L  :771579:00:------:--</t>
  </si>
  <si>
    <t>21:0242:000579</t>
  </si>
  <si>
    <t>21:0117:000492</t>
  </si>
  <si>
    <t>21:0117:000492:0001:0001:00</t>
  </si>
  <si>
    <t>064L  :771580:00:------:--</t>
  </si>
  <si>
    <t>21:0242:000580</t>
  </si>
  <si>
    <t>21:0117:000493</t>
  </si>
  <si>
    <t>21:0117:000493:0001:0001:00</t>
  </si>
  <si>
    <t>064L  :771581:80:771584:10</t>
  </si>
  <si>
    <t>21:0242:000581</t>
  </si>
  <si>
    <t>21:0117:000496</t>
  </si>
  <si>
    <t>21:0117:000496:0001:0001:02</t>
  </si>
  <si>
    <t>064L  :771582:00:------:--</t>
  </si>
  <si>
    <t>21:0242:000582</t>
  </si>
  <si>
    <t>21:0117:000494</t>
  </si>
  <si>
    <t>21:0117:000494:0001:0001:00</t>
  </si>
  <si>
    <t>064L  :771583:70:771584:10</t>
  </si>
  <si>
    <t>21:0242:000583</t>
  </si>
  <si>
    <t>21:0117:000495</t>
  </si>
  <si>
    <t>21:0117:000495:0001:0001:00</t>
  </si>
  <si>
    <t>064L  :771584:10:------:--</t>
  </si>
  <si>
    <t>21:0242:000584</t>
  </si>
  <si>
    <t>21:0117:000496:0001:0001:01</t>
  </si>
  <si>
    <t>064L  :771585:20:771584:10</t>
  </si>
  <si>
    <t>21:0242:000585</t>
  </si>
  <si>
    <t>21:0117:000496:0002:0001:00</t>
  </si>
  <si>
    <t>064L  :771586:00:------:--</t>
  </si>
  <si>
    <t>21:0242:000586</t>
  </si>
  <si>
    <t>21:0117:000497</t>
  </si>
  <si>
    <t>21:0117:000497:0001:0001:00</t>
  </si>
  <si>
    <t>064L  :771587:00:------:--</t>
  </si>
  <si>
    <t>21:0242:000587</t>
  </si>
  <si>
    <t>21:0117:000498</t>
  </si>
  <si>
    <t>21:0117:000498:0001:0001:00</t>
  </si>
  <si>
    <t>9950</t>
  </si>
  <si>
    <t>7.35</t>
  </si>
  <si>
    <t>064L  :771588:95:------:--</t>
  </si>
  <si>
    <t>21:0242:000588</t>
  </si>
  <si>
    <t>064L  :771589:00:------:--</t>
  </si>
  <si>
    <t>21:0242:000589</t>
  </si>
  <si>
    <t>21:0117:000499</t>
  </si>
  <si>
    <t>21:0117:000499:0001:0001:00</t>
  </si>
  <si>
    <t>064L  :771590:00:------:--</t>
  </si>
  <si>
    <t>21:0242:000590</t>
  </si>
  <si>
    <t>21:0117:000500</t>
  </si>
  <si>
    <t>21:0117:000500:0001:0001:00</t>
  </si>
  <si>
    <t>064L  :771591:00:------:--</t>
  </si>
  <si>
    <t>21:0242:000591</t>
  </si>
  <si>
    <t>21:0117:000501</t>
  </si>
  <si>
    <t>21:0117:000501:0001:0001:00</t>
  </si>
  <si>
    <t>064L  :771592:00:------:--</t>
  </si>
  <si>
    <t>21:0242:000592</t>
  </si>
  <si>
    <t>21:0117:000502</t>
  </si>
  <si>
    <t>21:0117:000502:0001:0001:00</t>
  </si>
  <si>
    <t>064L  :771593:00:------:--</t>
  </si>
  <si>
    <t>21:0242:000593</t>
  </si>
  <si>
    <t>21:0117:000503</t>
  </si>
  <si>
    <t>21:0117:000503:0001:0001:00</t>
  </si>
  <si>
    <t>064L  :771594:00:------:--</t>
  </si>
  <si>
    <t>21:0242:000594</t>
  </si>
  <si>
    <t>21:0117:000504</t>
  </si>
  <si>
    <t>21:0117:000504:0001:0001:00</t>
  </si>
  <si>
    <t>064L  :771595:00:------:--</t>
  </si>
  <si>
    <t>21:0242:000595</t>
  </si>
  <si>
    <t>21:0117:000505</t>
  </si>
  <si>
    <t>21:0117:000505:0001:0001:00</t>
  </si>
  <si>
    <t>064L  :771596:00:------:--</t>
  </si>
  <si>
    <t>21:0242:000596</t>
  </si>
  <si>
    <t>21:0117:000506</t>
  </si>
  <si>
    <t>21:0117:000506:0001:0001:00</t>
  </si>
  <si>
    <t>064L  :771597:00:------:--</t>
  </si>
  <si>
    <t>21:0242:000597</t>
  </si>
  <si>
    <t>21:0117:000507</t>
  </si>
  <si>
    <t>21:0117:000507:0001:0001:00</t>
  </si>
  <si>
    <t>064L  :771598:00:------:--</t>
  </si>
  <si>
    <t>21:0242:000598</t>
  </si>
  <si>
    <t>21:0117:000508</t>
  </si>
  <si>
    <t>21:0117:000508:0001:0001:00</t>
  </si>
  <si>
    <t>064L  :771599:00:------:--</t>
  </si>
  <si>
    <t>21:0242:000599</t>
  </si>
  <si>
    <t>21:0117:000509</t>
  </si>
  <si>
    <t>21:0117:000509:0001:0001:00</t>
  </si>
  <si>
    <t>064L  :771600:00:------:--</t>
  </si>
  <si>
    <t>21:0242:000600</t>
  </si>
  <si>
    <t>21:0117:000510</t>
  </si>
  <si>
    <t>21:0117:000510:0001:0001:00</t>
  </si>
  <si>
    <t>064L  :771601:80:771605:10</t>
  </si>
  <si>
    <t>21:0242:000601</t>
  </si>
  <si>
    <t>21:0117:000514</t>
  </si>
  <si>
    <t>21:0117:000514:0001:0001:02</t>
  </si>
  <si>
    <t>87.8</t>
  </si>
  <si>
    <t>064L  :771602:00:------:--</t>
  </si>
  <si>
    <t>21:0242:000602</t>
  </si>
  <si>
    <t>21:0117:000511</t>
  </si>
  <si>
    <t>21:0117:000511:0001:0001:00</t>
  </si>
  <si>
    <t>064L  :771603:00:------:--</t>
  </si>
  <si>
    <t>21:0242:000603</t>
  </si>
  <si>
    <t>21:0117:000512</t>
  </si>
  <si>
    <t>21:0117:000512:0001:0001:00</t>
  </si>
  <si>
    <t>064L  :771604:70:771605:10</t>
  </si>
  <si>
    <t>21:0242:000604</t>
  </si>
  <si>
    <t>21:0117:000513</t>
  </si>
  <si>
    <t>21:0117:000513:0001:0001:00</t>
  </si>
  <si>
    <t>064L  :771605:10:------:--</t>
  </si>
  <si>
    <t>21:0242:000605</t>
  </si>
  <si>
    <t>21:0117:000514:0001:0001:01</t>
  </si>
  <si>
    <t>88.2</t>
  </si>
  <si>
    <t>064L  :771606:20:771605:10</t>
  </si>
  <si>
    <t>21:0242:000606</t>
  </si>
  <si>
    <t>21:0117:000514:0002:0001:00</t>
  </si>
  <si>
    <t>87.4</t>
  </si>
  <si>
    <t>064L  :771607:00:------:--</t>
  </si>
  <si>
    <t>21:0242:000607</t>
  </si>
  <si>
    <t>21:0117:000515</t>
  </si>
  <si>
    <t>21:0117:000515:0001:0001:00</t>
  </si>
  <si>
    <t>064L  :771608:00:------:--</t>
  </si>
  <si>
    <t>21:0242:000608</t>
  </si>
  <si>
    <t>21:0117:000516</t>
  </si>
  <si>
    <t>21:0117:000516:0001:0001:00</t>
  </si>
  <si>
    <t>064L  :771609:00:------:--</t>
  </si>
  <si>
    <t>21:0242:000609</t>
  </si>
  <si>
    <t>21:0117:000517</t>
  </si>
  <si>
    <t>21:0117:000517:0001:0001:00</t>
  </si>
  <si>
    <t>064L  :771610:00:------:--</t>
  </si>
  <si>
    <t>21:0242:000610</t>
  </si>
  <si>
    <t>21:0117:000518</t>
  </si>
  <si>
    <t>21:0117:000518:0001:0001:00</t>
  </si>
  <si>
    <t>064L  :771611:00:------:--</t>
  </si>
  <si>
    <t>21:0242:000611</t>
  </si>
  <si>
    <t>21:0117:000519</t>
  </si>
  <si>
    <t>21:0117:000519:0001:0001:00</t>
  </si>
  <si>
    <t>064L  :771612:00:------:--</t>
  </si>
  <si>
    <t>21:0242:000612</t>
  </si>
  <si>
    <t>21:0117:000520</t>
  </si>
  <si>
    <t>21:0117:000520:0001:0001:00</t>
  </si>
  <si>
    <t>064L  :771613:00:------:--</t>
  </si>
  <si>
    <t>21:0242:000613</t>
  </si>
  <si>
    <t>21:0117:000521</t>
  </si>
  <si>
    <t>21:0117:000521:0001:0001:00</t>
  </si>
  <si>
    <t>064L  :771614:00:------:--</t>
  </si>
  <si>
    <t>21:0242:000614</t>
  </si>
  <si>
    <t>21:0117:000522</t>
  </si>
  <si>
    <t>21:0117:000522:0001:0001:00</t>
  </si>
  <si>
    <t>064L  :771615:00:------:--</t>
  </si>
  <si>
    <t>21:0242:000615</t>
  </si>
  <si>
    <t>21:0117:000523</t>
  </si>
  <si>
    <t>21:0117:000523:0001:0001:00</t>
  </si>
  <si>
    <t>064L  :771616:00:------:--</t>
  </si>
  <si>
    <t>21:0242:000616</t>
  </si>
  <si>
    <t>21:0117:000524</t>
  </si>
  <si>
    <t>21:0117:000524:0001:0001:00</t>
  </si>
  <si>
    <t>064L  :771617:00:------:--</t>
  </si>
  <si>
    <t>21:0242:000617</t>
  </si>
  <si>
    <t>21:0117:000525</t>
  </si>
  <si>
    <t>21:0117:000525:0001:0001:00</t>
  </si>
  <si>
    <t>064L  :771618:00:------:--</t>
  </si>
  <si>
    <t>21:0242:000618</t>
  </si>
  <si>
    <t>21:0117:000526</t>
  </si>
  <si>
    <t>21:0117:000526:0001:0001:00</t>
  </si>
  <si>
    <t>064L  :771619:00:------:--</t>
  </si>
  <si>
    <t>21:0242:000619</t>
  </si>
  <si>
    <t>21:0117:000527</t>
  </si>
  <si>
    <t>21:0117:000527:0001:0001:00</t>
  </si>
  <si>
    <t>064L  :771620:95:------:--</t>
  </si>
  <si>
    <t>21:0242:000620</t>
  </si>
  <si>
    <t>064L  :771621:80:771627:20</t>
  </si>
  <si>
    <t>21:0242:000621</t>
  </si>
  <si>
    <t>21:0117:000532</t>
  </si>
  <si>
    <t>21:0117:000532:0002:0001:02</t>
  </si>
  <si>
    <t>064L  :771622:00:------:--</t>
  </si>
  <si>
    <t>21:0242:000622</t>
  </si>
  <si>
    <t>21:0117:000528</t>
  </si>
  <si>
    <t>21:0117:000528:0001:0001:00</t>
  </si>
  <si>
    <t>064L  :771623:00:------:--</t>
  </si>
  <si>
    <t>21:0242:000623</t>
  </si>
  <si>
    <t>21:0117:000529</t>
  </si>
  <si>
    <t>21:0117:000529:0001:0001:00</t>
  </si>
  <si>
    <t>064L  :771624:00:------:--</t>
  </si>
  <si>
    <t>21:0242:000624</t>
  </si>
  <si>
    <t>21:0117:000530</t>
  </si>
  <si>
    <t>21:0117:000530:0001:0001:00</t>
  </si>
  <si>
    <t>064L  :771625:70:771626:10</t>
  </si>
  <si>
    <t>21:0242:000625</t>
  </si>
  <si>
    <t>21:0117:000531</t>
  </si>
  <si>
    <t>21:0117:000531:0001:0001:00</t>
  </si>
  <si>
    <t>064L  :771626:10:------:--</t>
  </si>
  <si>
    <t>21:0242:000626</t>
  </si>
  <si>
    <t>21:0117:000532:0001:0001:00</t>
  </si>
  <si>
    <t>064L  :771627:20:771626:10</t>
  </si>
  <si>
    <t>21:0242:000627</t>
  </si>
  <si>
    <t>21:0117:000532:0002:0001:01</t>
  </si>
  <si>
    <t>064L  :771628:00:------:--</t>
  </si>
  <si>
    <t>21:0242:000628</t>
  </si>
  <si>
    <t>21:0117:000533</t>
  </si>
  <si>
    <t>21:0117:000533:0001:0001:00</t>
  </si>
  <si>
    <t>064L  :771629:00:------:--</t>
  </si>
  <si>
    <t>21:0242:000629</t>
  </si>
  <si>
    <t>21:0117:000534</t>
  </si>
  <si>
    <t>21:0117:000534:0001:0001:00</t>
  </si>
  <si>
    <t>064L  :771630:00:------:--</t>
  </si>
  <si>
    <t>21:0242:000630</t>
  </si>
  <si>
    <t>21:0117:000535</t>
  </si>
  <si>
    <t>21:0117:000535:0001:0001:00</t>
  </si>
  <si>
    <t>064L  :771631:00:------:--</t>
  </si>
  <si>
    <t>21:0242:000631</t>
  </si>
  <si>
    <t>21:0117:000536</t>
  </si>
  <si>
    <t>21:0117:000536:0001:0001:00</t>
  </si>
  <si>
    <t>064L  :771632:00:------:--</t>
  </si>
  <si>
    <t>21:0242:000632</t>
  </si>
  <si>
    <t>21:0117:000537</t>
  </si>
  <si>
    <t>21:0117:000537:0001:0001:00</t>
  </si>
  <si>
    <t>064L  :771633:00:------:--</t>
  </si>
  <si>
    <t>21:0242:000633</t>
  </si>
  <si>
    <t>21:0117:000538</t>
  </si>
  <si>
    <t>21:0117:000538:0001:0001:00</t>
  </si>
  <si>
    <t>064L  :771634:95:------:--</t>
  </si>
  <si>
    <t>21:0242:000634</t>
  </si>
  <si>
    <t>064L  :771635:00:------:--</t>
  </si>
  <si>
    <t>21:0242:000635</t>
  </si>
  <si>
    <t>21:0117:000539</t>
  </si>
  <si>
    <t>21:0117:000539:0001:0001:00</t>
  </si>
  <si>
    <t>064L  :771636:00:------:--</t>
  </si>
  <si>
    <t>21:0242:000636</t>
  </si>
  <si>
    <t>21:0117:000540</t>
  </si>
  <si>
    <t>21:0117:000540:0001:0001:00</t>
  </si>
  <si>
    <t>064L  :771637:00:------:--</t>
  </si>
  <si>
    <t>21:0242:000637</t>
  </si>
  <si>
    <t>21:0117:000541</t>
  </si>
  <si>
    <t>21:0117:000541:0001:0001:00</t>
  </si>
  <si>
    <t>064L  :771638:00:------:--</t>
  </si>
  <si>
    <t>21:0242:000638</t>
  </si>
  <si>
    <t>21:0117:000542</t>
  </si>
  <si>
    <t>21:0117:000542:0001:0001:00</t>
  </si>
  <si>
    <t>064L  :771639:00:------:--</t>
  </si>
  <si>
    <t>21:0242:000639</t>
  </si>
  <si>
    <t>21:0117:000543</t>
  </si>
  <si>
    <t>21:0117:000543:0001:0001:00</t>
  </si>
  <si>
    <t>064L  :771640:00:------:--</t>
  </si>
  <si>
    <t>21:0242:000640</t>
  </si>
  <si>
    <t>21:0117:000544</t>
  </si>
  <si>
    <t>21:0117:000544:0001:0001:00</t>
  </si>
  <si>
    <t>064L  :771641:80:771644:20</t>
  </si>
  <si>
    <t>21:0242:000641</t>
  </si>
  <si>
    <t>21:0117:000546</t>
  </si>
  <si>
    <t>21:0117:000546:0002:0001:02</t>
  </si>
  <si>
    <t>34.3</t>
  </si>
  <si>
    <t>064L  :771642:70:771643:10</t>
  </si>
  <si>
    <t>21:0242:000642</t>
  </si>
  <si>
    <t>21:0117:000545</t>
  </si>
  <si>
    <t>21:0117:000545:0001:0001:00</t>
  </si>
  <si>
    <t>064L  :771643:10:------:--</t>
  </si>
  <si>
    <t>21:0242:000643</t>
  </si>
  <si>
    <t>21:0117:000546:0001:0001:00</t>
  </si>
  <si>
    <t>064L  :771644:20:771643:10</t>
  </si>
  <si>
    <t>21:0242:000644</t>
  </si>
  <si>
    <t>21:0117:000546:0002:0001:01</t>
  </si>
  <si>
    <t>064L  :771645:00:------:--</t>
  </si>
  <si>
    <t>21:0242:000645</t>
  </si>
  <si>
    <t>21:0117:000547</t>
  </si>
  <si>
    <t>21:0117:000547:0001:0001:00</t>
  </si>
  <si>
    <t>064L  :771646:00:------:--</t>
  </si>
  <si>
    <t>21:0242:000646</t>
  </si>
  <si>
    <t>21:0117:000548</t>
  </si>
  <si>
    <t>21:0117:000548:0001:0001:00</t>
  </si>
  <si>
    <t>064L  :771647:00:------:--</t>
  </si>
  <si>
    <t>21:0242:000647</t>
  </si>
  <si>
    <t>21:0117:000549</t>
  </si>
  <si>
    <t>21:0117:000549:0001:0001:00</t>
  </si>
  <si>
    <t>064L  :771648:00:------:--</t>
  </si>
  <si>
    <t>21:0242:000648</t>
  </si>
  <si>
    <t>21:0117:000550</t>
  </si>
  <si>
    <t>21:0117:000550:0001:0001:00</t>
  </si>
  <si>
    <t>064L  :771649:00:------:--</t>
  </si>
  <si>
    <t>21:0242:000649</t>
  </si>
  <si>
    <t>21:0117:000551</t>
  </si>
  <si>
    <t>21:0117:000551:0001:0001:00</t>
  </si>
  <si>
    <t>064L  :771650:00:------:--</t>
  </si>
  <si>
    <t>21:0242:000650</t>
  </si>
  <si>
    <t>21:0117:000552</t>
  </si>
  <si>
    <t>21:0117:000552:0001:0001:00</t>
  </si>
  <si>
    <t>064L  :771651:00:------:--</t>
  </si>
  <si>
    <t>21:0242:000651</t>
  </si>
  <si>
    <t>21:0117:000553</t>
  </si>
  <si>
    <t>21:0117:000553:0001:0001:00</t>
  </si>
  <si>
    <t>064L  :771652:9A:------:--</t>
  </si>
  <si>
    <t>21:0242:000652</t>
  </si>
  <si>
    <t>064L  :771653:00:------:--</t>
  </si>
  <si>
    <t>21:0242:000653</t>
  </si>
  <si>
    <t>21:0117:000554</t>
  </si>
  <si>
    <t>21:0117:000554:0001:0001:00</t>
  </si>
  <si>
    <t>064L  :771654:00:------:--</t>
  </si>
  <si>
    <t>21:0242:000654</t>
  </si>
  <si>
    <t>21:0117:000555</t>
  </si>
  <si>
    <t>21:0117:000555:0001:0001:00</t>
  </si>
  <si>
    <t>064L  :771655:00:------:--</t>
  </si>
  <si>
    <t>21:0242:000655</t>
  </si>
  <si>
    <t>21:0117:000556</t>
  </si>
  <si>
    <t>21:0117:000556:0001:0001:00</t>
  </si>
  <si>
    <t>064L  :771656:00:------:--</t>
  </si>
  <si>
    <t>21:0242:000656</t>
  </si>
  <si>
    <t>21:0117:000557</t>
  </si>
  <si>
    <t>21:0117:000557:0001:0001:00</t>
  </si>
  <si>
    <t>064L  :771657:00:------:--</t>
  </si>
  <si>
    <t>21:0242:000657</t>
  </si>
  <si>
    <t>21:0117:000558</t>
  </si>
  <si>
    <t>21:0117:000558:0001:0001:00</t>
  </si>
  <si>
    <t>064L  :771658:00:------:--</t>
  </si>
  <si>
    <t>21:0242:000658</t>
  </si>
  <si>
    <t>21:0117:000559</t>
  </si>
  <si>
    <t>21:0117:000559:0001:0001:00</t>
  </si>
  <si>
    <t>064L  :771659:00:------:--</t>
  </si>
  <si>
    <t>21:0242:000659</t>
  </si>
  <si>
    <t>21:0117:000560</t>
  </si>
  <si>
    <t>21:0117:000560:0001:0001:00</t>
  </si>
  <si>
    <t>064L  :771660:00:------:--</t>
  </si>
  <si>
    <t>21:0242:000660</t>
  </si>
  <si>
    <t>21:0117:000561</t>
  </si>
  <si>
    <t>21:0117:000561:0001:0001:00</t>
  </si>
  <si>
    <t>064L  :771661:80:771668:10</t>
  </si>
  <si>
    <t>21:0242:000661</t>
  </si>
  <si>
    <t>21:0117:000568</t>
  </si>
  <si>
    <t>21:0117:000568:0001:0001:02</t>
  </si>
  <si>
    <t>064L  :771662:00:------:--</t>
  </si>
  <si>
    <t>21:0242:000662</t>
  </si>
  <si>
    <t>21:0117:000562</t>
  </si>
  <si>
    <t>21:0117:000562:0001:0001:00</t>
  </si>
  <si>
    <t>064L  :771663:00:------:--</t>
  </si>
  <si>
    <t>21:0242:000663</t>
  </si>
  <si>
    <t>21:0117:000563</t>
  </si>
  <si>
    <t>21:0117:000563:0001:0001:00</t>
  </si>
  <si>
    <t>064L  :771664:00:------:--</t>
  </si>
  <si>
    <t>21:0242:000664</t>
  </si>
  <si>
    <t>21:0117:000564</t>
  </si>
  <si>
    <t>21:0117:000564:0001:0001:00</t>
  </si>
  <si>
    <t>064L  :771665:00:------:--</t>
  </si>
  <si>
    <t>21:0242:000665</t>
  </si>
  <si>
    <t>21:0117:000565</t>
  </si>
  <si>
    <t>21:0117:000565:0001:0001:00</t>
  </si>
  <si>
    <t>064L  :771666:00:------:--</t>
  </si>
  <si>
    <t>21:0242:000666</t>
  </si>
  <si>
    <t>21:0117:000566</t>
  </si>
  <si>
    <t>21:0117:000566:0001:0001:00</t>
  </si>
  <si>
    <t>064L  :771667:70:771668:10</t>
  </si>
  <si>
    <t>21:0242:000667</t>
  </si>
  <si>
    <t>21:0117:000567</t>
  </si>
  <si>
    <t>21:0117:000567:0001:0001:00</t>
  </si>
  <si>
    <t>4.6</t>
  </si>
  <si>
    <t>064L  :771668:10:------:--</t>
  </si>
  <si>
    <t>21:0242:000668</t>
  </si>
  <si>
    <t>21:0117:000568:0001:0001:01</t>
  </si>
  <si>
    <t>064L  :771669:20:771668:10</t>
  </si>
  <si>
    <t>21:0242:000669</t>
  </si>
  <si>
    <t>21:0117:000568:0002:0001:00</t>
  </si>
  <si>
    <t>064L  :771670:00:------:--</t>
  </si>
  <si>
    <t>21:0242:000670</t>
  </si>
  <si>
    <t>21:0117:000569</t>
  </si>
  <si>
    <t>21:0117:000569:0001:0001:00</t>
  </si>
  <si>
    <t>064L  :771671:9B:------:--</t>
  </si>
  <si>
    <t>21:0242:000671</t>
  </si>
  <si>
    <t>064L  :771672:00:------:--</t>
  </si>
  <si>
    <t>21:0242:000672</t>
  </si>
  <si>
    <t>21:0117:000570</t>
  </si>
  <si>
    <t>21:0117:000570:0001:0001:00</t>
  </si>
  <si>
    <t>064L  :771673:00:------:--</t>
  </si>
  <si>
    <t>21:0242:000673</t>
  </si>
  <si>
    <t>21:0117:000571</t>
  </si>
  <si>
    <t>21:0117:000571:0001:0001:00</t>
  </si>
  <si>
    <t>29.5</t>
  </si>
  <si>
    <t>064L  :771674:00:------:--</t>
  </si>
  <si>
    <t>21:0242:000674</t>
  </si>
  <si>
    <t>21:0117:000572</t>
  </si>
  <si>
    <t>21:0117:000572:0001:0001:00</t>
  </si>
  <si>
    <t>064L  :771675:00:------:--</t>
  </si>
  <si>
    <t>21:0242:000675</t>
  </si>
  <si>
    <t>21:0117:000573</t>
  </si>
  <si>
    <t>21:0117:000573:0001:0001:00</t>
  </si>
  <si>
    <t>064L  :771676:00:------:--</t>
  </si>
  <si>
    <t>21:0242:000676</t>
  </si>
  <si>
    <t>21:0117:000574</t>
  </si>
  <si>
    <t>21:0117:000574:0001:0001:00</t>
  </si>
  <si>
    <t>064L  :771677:00:------:--</t>
  </si>
  <si>
    <t>21:0242:000677</t>
  </si>
  <si>
    <t>21:0117:000575</t>
  </si>
  <si>
    <t>21:0117:000575:0001:0001:00</t>
  </si>
  <si>
    <t>064L  :771678:00:------:--</t>
  </si>
  <si>
    <t>21:0242:000678</t>
  </si>
  <si>
    <t>21:0117:000576</t>
  </si>
  <si>
    <t>21:0117:000576:0001:0001:00</t>
  </si>
  <si>
    <t>064L  :771679:00:------:--</t>
  </si>
  <si>
    <t>21:0242:000679</t>
  </si>
  <si>
    <t>21:0117:000577</t>
  </si>
  <si>
    <t>21:0117:000577:0001:0001:00</t>
  </si>
  <si>
    <t>064L  :771680:00:------:--</t>
  </si>
  <si>
    <t>21:0242:000680</t>
  </si>
  <si>
    <t>21:0117:000578</t>
  </si>
  <si>
    <t>21:0117:000578:0001:0001:00</t>
  </si>
  <si>
    <t>064L  :771681:80:771686:10</t>
  </si>
  <si>
    <t>21:0242:000681</t>
  </si>
  <si>
    <t>21:0117:000583</t>
  </si>
  <si>
    <t>21:0117:000583:0001:0001:02</t>
  </si>
  <si>
    <t>064L  :771682:00:------:--</t>
  </si>
  <si>
    <t>21:0242:000682</t>
  </si>
  <si>
    <t>21:0117:000579</t>
  </si>
  <si>
    <t>21:0117:000579:0001:0001:00</t>
  </si>
  <si>
    <t>064L  :771683:00:------:--</t>
  </si>
  <si>
    <t>21:0242:000683</t>
  </si>
  <si>
    <t>21:0117:000580</t>
  </si>
  <si>
    <t>21:0117:000580:0001:0001:00</t>
  </si>
  <si>
    <t>064L  :771684:00:------:--</t>
  </si>
  <si>
    <t>21:0242:000684</t>
  </si>
  <si>
    <t>21:0117:000581</t>
  </si>
  <si>
    <t>21:0117:000581:0001:0001:00</t>
  </si>
  <si>
    <t>064L  :771685:70:771686:10</t>
  </si>
  <si>
    <t>21:0242:000685</t>
  </si>
  <si>
    <t>21:0117:000582</t>
  </si>
  <si>
    <t>21:0117:000582:0001:0001:00</t>
  </si>
  <si>
    <t>064L  :771686:10:------:--</t>
  </si>
  <si>
    <t>21:0242:000686</t>
  </si>
  <si>
    <t>21:0117:000583:0001:0001:01</t>
  </si>
  <si>
    <t>064L  :771687:20:771686:10</t>
  </si>
  <si>
    <t>21:0242:000687</t>
  </si>
  <si>
    <t>21:0117:000583:0002:0001:00</t>
  </si>
  <si>
    <t>064L  :771688:00:------:--</t>
  </si>
  <si>
    <t>21:0242:000688</t>
  </si>
  <si>
    <t>21:0117:000584</t>
  </si>
  <si>
    <t>21:0117:000584:0001:0001:00</t>
  </si>
  <si>
    <t>064L  :771689:00:------:--</t>
  </si>
  <si>
    <t>21:0242:000689</t>
  </si>
  <si>
    <t>21:0117:000585</t>
  </si>
  <si>
    <t>21:0117:000585:0001:0001:00</t>
  </si>
  <si>
    <t>064L  :771690:00:------:--</t>
  </si>
  <si>
    <t>21:0242:000690</t>
  </si>
  <si>
    <t>21:0117:000586</t>
  </si>
  <si>
    <t>21:0117:000586:0001:0001:00</t>
  </si>
  <si>
    <t>064L  :771691:00:------:--</t>
  </si>
  <si>
    <t>21:0242:000691</t>
  </si>
  <si>
    <t>21:0117:000587</t>
  </si>
  <si>
    <t>21:0117:000587:0001:0001:00</t>
  </si>
  <si>
    <t>064L  :771692:00:------:--</t>
  </si>
  <si>
    <t>21:0242:000692</t>
  </si>
  <si>
    <t>21:0117:000588</t>
  </si>
  <si>
    <t>21:0117:000588:0001:0001:00</t>
  </si>
  <si>
    <t>064L  :771693:00:------:--</t>
  </si>
  <si>
    <t>21:0242:000693</t>
  </si>
  <si>
    <t>21:0117:000589</t>
  </si>
  <si>
    <t>21:0117:000589:0001:0001:00</t>
  </si>
  <si>
    <t>064L  :771694:00:------:--</t>
  </si>
  <si>
    <t>21:0242:000694</t>
  </si>
  <si>
    <t>21:0117:000590</t>
  </si>
  <si>
    <t>21:0117:000590:0001:0001:00</t>
  </si>
  <si>
    <t>064L  :771695:00:------:--</t>
  </si>
  <si>
    <t>21:0242:000695</t>
  </si>
  <si>
    <t>21:0117:000591</t>
  </si>
  <si>
    <t>21:0117:000591:0001:0001:00</t>
  </si>
  <si>
    <t>064L  :771696:00:------:--</t>
  </si>
  <si>
    <t>21:0242:000696</t>
  </si>
  <si>
    <t>21:0117:000592</t>
  </si>
  <si>
    <t>21:0117:000592:0001:0001:00</t>
  </si>
  <si>
    <t>064L  :771697:00:------:--</t>
  </si>
  <si>
    <t>21:0242:000697</t>
  </si>
  <si>
    <t>21:0117:000593</t>
  </si>
  <si>
    <t>21:0117:000593:0001:0001:00</t>
  </si>
  <si>
    <t>064L  :771698:00:------:--</t>
  </si>
  <si>
    <t>21:0242:000698</t>
  </si>
  <si>
    <t>21:0117:000594</t>
  </si>
  <si>
    <t>21:0117:000594:0001:0001:00</t>
  </si>
  <si>
    <t>064L  :771699:9A:------:--</t>
  </si>
  <si>
    <t>21:0242:000699</t>
  </si>
  <si>
    <t>064L  :771700:00:------:--</t>
  </si>
  <si>
    <t>21:0242:000700</t>
  </si>
  <si>
    <t>21:0117:000595</t>
  </si>
  <si>
    <t>21:0117:000595:0001:0001:00</t>
  </si>
  <si>
    <t>5.95</t>
  </si>
  <si>
    <t>064L  :771701:80:771709:10</t>
  </si>
  <si>
    <t>21:0242:000701</t>
  </si>
  <si>
    <t>21:0117:000603</t>
  </si>
  <si>
    <t>21:0117:000603:0001:0001:02</t>
  </si>
  <si>
    <t>064L  :771702:00:------:--</t>
  </si>
  <si>
    <t>21:0242:000702</t>
  </si>
  <si>
    <t>21:0117:000596</t>
  </si>
  <si>
    <t>21:0117:000596:0001:0001:00</t>
  </si>
  <si>
    <t>064L  :771703:00:------:--</t>
  </si>
  <si>
    <t>21:0242:000703</t>
  </si>
  <si>
    <t>21:0117:000597</t>
  </si>
  <si>
    <t>21:0117:000597:0001:0001:00</t>
  </si>
  <si>
    <t>064L  :771704:00:------:--</t>
  </si>
  <si>
    <t>21:0242:000704</t>
  </si>
  <si>
    <t>21:0117:000598</t>
  </si>
  <si>
    <t>21:0117:000598:0001:0001:00</t>
  </si>
  <si>
    <t>064L  :771705:00:------:--</t>
  </si>
  <si>
    <t>21:0242:000705</t>
  </si>
  <si>
    <t>21:0117:000599</t>
  </si>
  <si>
    <t>21:0117:000599:0001:0001:00</t>
  </si>
  <si>
    <t>85.8</t>
  </si>
  <si>
    <t>064L  :771706:00:------:--</t>
  </si>
  <si>
    <t>21:0242:000706</t>
  </si>
  <si>
    <t>21:0117:000600</t>
  </si>
  <si>
    <t>21:0117:000600:0001:0001:00</t>
  </si>
  <si>
    <t>064L  :771707:00:------:--</t>
  </si>
  <si>
    <t>21:0242:000707</t>
  </si>
  <si>
    <t>21:0117:000601</t>
  </si>
  <si>
    <t>21:0117:000601:0001:0001:00</t>
  </si>
  <si>
    <t>064L  :771708:70:771709:10</t>
  </si>
  <si>
    <t>21:0242:000708</t>
  </si>
  <si>
    <t>21:0117:000602</t>
  </si>
  <si>
    <t>21:0117:000602:0001:0001:00</t>
  </si>
  <si>
    <t>064L  :771709:10:------:--</t>
  </si>
  <si>
    <t>21:0242:000709</t>
  </si>
  <si>
    <t>21:0117:000603:0001:0001:01</t>
  </si>
  <si>
    <t>064L  :771710:20:771709:10</t>
  </si>
  <si>
    <t>21:0242:000710</t>
  </si>
  <si>
    <t>21:0117:000603:0002:0001:00</t>
  </si>
  <si>
    <t>064L  :771711:00:------:--</t>
  </si>
  <si>
    <t>21:0242:000711</t>
  </si>
  <si>
    <t>21:0117:000604</t>
  </si>
  <si>
    <t>21:0117:000604:0001:0001:00</t>
  </si>
  <si>
    <t>064L  :771712:9A:------:--</t>
  </si>
  <si>
    <t>21:0242:000712</t>
  </si>
  <si>
    <t>064L  :771713:00:------:--</t>
  </si>
  <si>
    <t>21:0242:000713</t>
  </si>
  <si>
    <t>21:0117:000605</t>
  </si>
  <si>
    <t>21:0117:000605:0001:0001:00</t>
  </si>
  <si>
    <t>064L  :771714:00:------:--</t>
  </si>
  <si>
    <t>21:0242:000714</t>
  </si>
  <si>
    <t>21:0117:000606</t>
  </si>
  <si>
    <t>21:0117:000606:0001:0001:00</t>
  </si>
  <si>
    <t>064L  :771715:00:------:--</t>
  </si>
  <si>
    <t>21:0242:000715</t>
  </si>
  <si>
    <t>21:0117:000607</t>
  </si>
  <si>
    <t>21:0117:000607:0001:0001:00</t>
  </si>
  <si>
    <t>064L  :771716:00:------:--</t>
  </si>
  <si>
    <t>21:0242:000716</t>
  </si>
  <si>
    <t>21:0117:000608</t>
  </si>
  <si>
    <t>21:0117:000608:0001:0001:00</t>
  </si>
  <si>
    <t>064L  :771717:00:------:--</t>
  </si>
  <si>
    <t>21:0242:000717</t>
  </si>
  <si>
    <t>21:0117:000609</t>
  </si>
  <si>
    <t>21:0117:000609:0001:0001:00</t>
  </si>
  <si>
    <t>064L  :771718:00:------:--</t>
  </si>
  <si>
    <t>21:0242:000718</t>
  </si>
  <si>
    <t>21:0117:000610</t>
  </si>
  <si>
    <t>21:0117:000610:0001:0001:00</t>
  </si>
  <si>
    <t>064L  :771719:00:------:--</t>
  </si>
  <si>
    <t>21:0242:000719</t>
  </si>
  <si>
    <t>21:0117:000611</t>
  </si>
  <si>
    <t>21:0117:000611:0001:0001:00</t>
  </si>
  <si>
    <t>064L  :771720:00:------:--</t>
  </si>
  <si>
    <t>21:0242:000720</t>
  </si>
  <si>
    <t>21:0117:000612</t>
  </si>
  <si>
    <t>21:0117:000612:0001:0001:00</t>
  </si>
  <si>
    <t>064L  :771721:80:771729:00</t>
  </si>
  <si>
    <t>21:0242:000721</t>
  </si>
  <si>
    <t>21:0117:000619</t>
  </si>
  <si>
    <t>21:0117:000619:0001:0001:02</t>
  </si>
  <si>
    <t>064L  :771722:70:771723:10</t>
  </si>
  <si>
    <t>21:0242:000722</t>
  </si>
  <si>
    <t>21:0117:000613</t>
  </si>
  <si>
    <t>21:0117:000613:0001:0001:00</t>
  </si>
  <si>
    <t>064L  :771723:10:------:--</t>
  </si>
  <si>
    <t>21:0242:000723</t>
  </si>
  <si>
    <t>21:0117:000614</t>
  </si>
  <si>
    <t>21:0117:000614:0001:0001:00</t>
  </si>
  <si>
    <t>064L  :771724:20:771723:10</t>
  </si>
  <si>
    <t>21:0242:000724</t>
  </si>
  <si>
    <t>21:0117:000614:0002:0001:00</t>
  </si>
  <si>
    <t>064L  :771725:00:------:--</t>
  </si>
  <si>
    <t>21:0242:000725</t>
  </si>
  <si>
    <t>21:0117:000615</t>
  </si>
  <si>
    <t>21:0117:000615:0001:0001:00</t>
  </si>
  <si>
    <t>064L  :771726:00:------:--</t>
  </si>
  <si>
    <t>21:0242:000726</t>
  </si>
  <si>
    <t>21:0117:000616</t>
  </si>
  <si>
    <t>21:0117:000616:0001:0001:00</t>
  </si>
  <si>
    <t>064L  :771727:00:------:--</t>
  </si>
  <si>
    <t>21:0242:000727</t>
  </si>
  <si>
    <t>21:0117:000617</t>
  </si>
  <si>
    <t>21:0117:000617:0001:0001:00</t>
  </si>
  <si>
    <t>064L  :771728:00:------:--</t>
  </si>
  <si>
    <t>21:0242:000728</t>
  </si>
  <si>
    <t>21:0117:000618</t>
  </si>
  <si>
    <t>21:0117:000618:0001:0001:00</t>
  </si>
  <si>
    <t>064L  :771729:00:------:--</t>
  </si>
  <si>
    <t>21:0242:000729</t>
  </si>
  <si>
    <t>21:0117:000619:0001:0001:01</t>
  </si>
  <si>
    <t>064L  :771730:00:------:--</t>
  </si>
  <si>
    <t>21:0242:000730</t>
  </si>
  <si>
    <t>21:0117:000620</t>
  </si>
  <si>
    <t>21:0117:000620:0001:0001:00</t>
  </si>
  <si>
    <t>064L  :771731:00:------:--</t>
  </si>
  <si>
    <t>21:0242:000731</t>
  </si>
  <si>
    <t>21:0117:000621</t>
  </si>
  <si>
    <t>21:0117:000621:0001:0001:00</t>
  </si>
  <si>
    <t>064L  :771732:00:------:--</t>
  </si>
  <si>
    <t>21:0242:000732</t>
  </si>
  <si>
    <t>21:0117:000622</t>
  </si>
  <si>
    <t>21:0117:000622:0001:0001:00</t>
  </si>
  <si>
    <t>895</t>
  </si>
  <si>
    <t>064L  :771733:00:------:--</t>
  </si>
  <si>
    <t>21:0242:000733</t>
  </si>
  <si>
    <t>21:0117:000623</t>
  </si>
  <si>
    <t>21:0117:000623:0001:0001:00</t>
  </si>
  <si>
    <t>064L  :771734:00:------:--</t>
  </si>
  <si>
    <t>21:0242:000734</t>
  </si>
  <si>
    <t>21:0117:000624</t>
  </si>
  <si>
    <t>21:0117:000624:0001:0001:00</t>
  </si>
  <si>
    <t>064L  :771735:00:------:--</t>
  </si>
  <si>
    <t>21:0242:000735</t>
  </si>
  <si>
    <t>21:0117:000625</t>
  </si>
  <si>
    <t>21:0117:000625:0001:0001:00</t>
  </si>
  <si>
    <t>064L  :771736:9B:------:--</t>
  </si>
  <si>
    <t>21:0242:000736</t>
  </si>
  <si>
    <t>064L  :771737:00:------:--</t>
  </si>
  <si>
    <t>21:0242:000737</t>
  </si>
  <si>
    <t>21:0117:000626</t>
  </si>
  <si>
    <t>21:0117:000626:0001:0001:00</t>
  </si>
  <si>
    <t>064L  :771738:00:------:--</t>
  </si>
  <si>
    <t>21:0242:000738</t>
  </si>
  <si>
    <t>21:0117:000627</t>
  </si>
  <si>
    <t>21:0117:000627:0001:0001:00</t>
  </si>
  <si>
    <t>064L  :771739:00:------:--</t>
  </si>
  <si>
    <t>21:0242:000739</t>
  </si>
  <si>
    <t>21:0117:000628</t>
  </si>
  <si>
    <t>21:0117:000628:0001:0001:00</t>
  </si>
  <si>
    <t>064L  :771740:00:------:--</t>
  </si>
  <si>
    <t>21:0242:000740</t>
  </si>
  <si>
    <t>21:0117:000629</t>
  </si>
  <si>
    <t>21:0117:000629:0001:0001:00</t>
  </si>
  <si>
    <t>064L  :771741:80:771744:10</t>
  </si>
  <si>
    <t>21:0242:000741</t>
  </si>
  <si>
    <t>21:0117:000632</t>
  </si>
  <si>
    <t>21:0117:000632:0001:0001:02</t>
  </si>
  <si>
    <t>6.9</t>
  </si>
  <si>
    <t>064L  :771742:00:------:--</t>
  </si>
  <si>
    <t>21:0242:000742</t>
  </si>
  <si>
    <t>21:0117:000630</t>
  </si>
  <si>
    <t>21:0117:000630:0001:0001:00</t>
  </si>
  <si>
    <t>064L  :771743:70:771744:10</t>
  </si>
  <si>
    <t>21:0242:000743</t>
  </si>
  <si>
    <t>21:0117:000631</t>
  </si>
  <si>
    <t>21:0117:000631:0001:0001:00</t>
  </si>
  <si>
    <t>064L  :771744:10:------:--</t>
  </si>
  <si>
    <t>21:0242:000744</t>
  </si>
  <si>
    <t>21:0117:000632:0001:0001:01</t>
  </si>
  <si>
    <t>7.05</t>
  </si>
  <si>
    <t>064L  :771745:20:771744:10</t>
  </si>
  <si>
    <t>21:0242:000745</t>
  </si>
  <si>
    <t>21:0117:000632:0002:0001:00</t>
  </si>
  <si>
    <t>064L  :771746:00:------:--</t>
  </si>
  <si>
    <t>21:0242:000746</t>
  </si>
  <si>
    <t>21:0117:000633</t>
  </si>
  <si>
    <t>21:0117:000633:0001:0001:00</t>
  </si>
  <si>
    <t>064L  :771747:00:------:--</t>
  </si>
  <si>
    <t>21:0242:000747</t>
  </si>
  <si>
    <t>21:0117:000634</t>
  </si>
  <si>
    <t>21:0117:000634:0001:0001:00</t>
  </si>
  <si>
    <t>064L  :771748:00:------:--</t>
  </si>
  <si>
    <t>21:0242:000748</t>
  </si>
  <si>
    <t>21:0117:000635</t>
  </si>
  <si>
    <t>21:0117:000635:0001:0001:00</t>
  </si>
  <si>
    <t>064L  :771749:00:------:--</t>
  </si>
  <si>
    <t>21:0242:000749</t>
  </si>
  <si>
    <t>21:0117:000636</t>
  </si>
  <si>
    <t>21:0117:000636:0001:0001:00</t>
  </si>
  <si>
    <t>064L  :771750:00:------:--</t>
  </si>
  <si>
    <t>21:0242:000750</t>
  </si>
  <si>
    <t>21:0117:000637</t>
  </si>
  <si>
    <t>21:0117:000637:0001:0001:00</t>
  </si>
  <si>
    <t>8.95</t>
  </si>
  <si>
    <t>064L  :771751:00:------:--</t>
  </si>
  <si>
    <t>21:0242:000751</t>
  </si>
  <si>
    <t>21:0117:000638</t>
  </si>
  <si>
    <t>21:0117:000638:0001:0001:00</t>
  </si>
  <si>
    <t>064L  :771752:00:------:--</t>
  </si>
  <si>
    <t>21:0242:000752</t>
  </si>
  <si>
    <t>21:0117:000639</t>
  </si>
  <si>
    <t>21:0117:000639:0001:0001:00</t>
  </si>
  <si>
    <t>064L  :771753:00:------:--</t>
  </si>
  <si>
    <t>21:0242:000753</t>
  </si>
  <si>
    <t>21:0117:000640</t>
  </si>
  <si>
    <t>21:0117:000640:0001:0001:00</t>
  </si>
  <si>
    <t>064L  :771754:00:------:--</t>
  </si>
  <si>
    <t>21:0242:000754</t>
  </si>
  <si>
    <t>21:0117:000641</t>
  </si>
  <si>
    <t>21:0117:000641:0001:0001:00</t>
  </si>
  <si>
    <t>064L  :771755:00:------:--</t>
  </si>
  <si>
    <t>21:0242:000755</t>
  </si>
  <si>
    <t>21:0117:000642</t>
  </si>
  <si>
    <t>21:0117:000642:0001:0001:00</t>
  </si>
  <si>
    <t>064L  :771756:00:------:--</t>
  </si>
  <si>
    <t>21:0242:000756</t>
  </si>
  <si>
    <t>21:0117:000643</t>
  </si>
  <si>
    <t>21:0117:000643:0001:0001:00</t>
  </si>
  <si>
    <t>064L  :771757:00:------:--</t>
  </si>
  <si>
    <t>21:0242:000757</t>
  </si>
  <si>
    <t>21:0117:000644</t>
  </si>
  <si>
    <t>21:0117:000644:0001:0001:00</t>
  </si>
  <si>
    <t>064L  :771758:95:------:--</t>
  </si>
  <si>
    <t>21:0242:000758</t>
  </si>
  <si>
    <t>064L  :771759:00:------:--</t>
  </si>
  <si>
    <t>21:0242:000759</t>
  </si>
  <si>
    <t>21:0117:000645</t>
  </si>
  <si>
    <t>21:0117:000645:0001:0001:00</t>
  </si>
  <si>
    <t>5.15</t>
  </si>
  <si>
    <t>064L  :771760:00:------:--</t>
  </si>
  <si>
    <t>21:0242:000760</t>
  </si>
  <si>
    <t>21:0117:000646</t>
  </si>
  <si>
    <t>21:0117:000646:0001:0001:00</t>
  </si>
  <si>
    <t>064L  :771761:80:771766:10</t>
  </si>
  <si>
    <t>21:0242:000761</t>
  </si>
  <si>
    <t>21:0117:000651</t>
  </si>
  <si>
    <t>21:0117:000651:0001:0001:02</t>
  </si>
  <si>
    <t>064L  :771762:00:------:--</t>
  </si>
  <si>
    <t>21:0242:000762</t>
  </si>
  <si>
    <t>21:0117:000647</t>
  </si>
  <si>
    <t>21:0117:000647:0001:0001:00</t>
  </si>
  <si>
    <t>064L  :771763:00:------:--</t>
  </si>
  <si>
    <t>21:0242:000763</t>
  </si>
  <si>
    <t>21:0117:000648</t>
  </si>
  <si>
    <t>21:0117:000648:0001:0001:00</t>
  </si>
  <si>
    <t>064L  :771764:00:------:--</t>
  </si>
  <si>
    <t>21:0242:000764</t>
  </si>
  <si>
    <t>21:0117:000649</t>
  </si>
  <si>
    <t>21:0117:000649:0001:0001:00</t>
  </si>
  <si>
    <t>064L  :771765:70:771766:10</t>
  </si>
  <si>
    <t>21:0242:000765</t>
  </si>
  <si>
    <t>21:0117:000650</t>
  </si>
  <si>
    <t>21:0117:000650:0001:0001:00</t>
  </si>
  <si>
    <t>25000</t>
  </si>
  <si>
    <t>064L  :771766:10:------:--</t>
  </si>
  <si>
    <t>21:0242:000766</t>
  </si>
  <si>
    <t>21:0117:000651:0001:0001:01</t>
  </si>
  <si>
    <t>064L  :771767:20:771766:10</t>
  </si>
  <si>
    <t>21:0242:000767</t>
  </si>
  <si>
    <t>21:0117:000651:0002:0001:00</t>
  </si>
  <si>
    <t>064L  :771768:00:------:--</t>
  </si>
  <si>
    <t>21:0242:000768</t>
  </si>
  <si>
    <t>21:0117:000652</t>
  </si>
  <si>
    <t>21:0117:000652:0001:0001:00</t>
  </si>
  <si>
    <t>064L  :771769:00:------:--</t>
  </si>
  <si>
    <t>21:0242:000769</t>
  </si>
  <si>
    <t>21:0117:000653</t>
  </si>
  <si>
    <t>21:0117:000653:0001:0001:00</t>
  </si>
  <si>
    <t>064L  :771770:00:------:--</t>
  </si>
  <si>
    <t>21:0242:000770</t>
  </si>
  <si>
    <t>21:0117:000654</t>
  </si>
  <si>
    <t>21:0117:000654:0001:0001:00</t>
  </si>
  <si>
    <t>064L  :771771:00:------:--</t>
  </si>
  <si>
    <t>21:0242:000771</t>
  </si>
  <si>
    <t>21:0117:000655</t>
  </si>
  <si>
    <t>21:0117:000655:0001:0001:00</t>
  </si>
  <si>
    <t>064L  :771772:00:------:--</t>
  </si>
  <si>
    <t>21:0242:000772</t>
  </si>
  <si>
    <t>21:0117:000656</t>
  </si>
  <si>
    <t>21:0117:000656:0001:0001:00</t>
  </si>
  <si>
    <t>965</t>
  </si>
  <si>
    <t>11.1</t>
  </si>
  <si>
    <t>064L  :771773:00:------:--</t>
  </si>
  <si>
    <t>21:0242:000773</t>
  </si>
  <si>
    <t>21:0117:000657</t>
  </si>
  <si>
    <t>21:0117:000657:0001:0001:00</t>
  </si>
  <si>
    <t>064L  :771774:00:------:--</t>
  </si>
  <si>
    <t>21:0242:000774</t>
  </si>
  <si>
    <t>21:0117:000658</t>
  </si>
  <si>
    <t>21:0117:000658:0001:0001:00</t>
  </si>
  <si>
    <t>064L  :771775:00:------:--</t>
  </si>
  <si>
    <t>21:0242:000775</t>
  </si>
  <si>
    <t>21:0117:000659</t>
  </si>
  <si>
    <t>21:0117:000659:0001:0001:00</t>
  </si>
  <si>
    <t>064L  :771776:00:------:--</t>
  </si>
  <si>
    <t>21:0242:000776</t>
  </si>
  <si>
    <t>21:0117:000660</t>
  </si>
  <si>
    <t>21:0117:000660:0001:0001:00</t>
  </si>
  <si>
    <t>064L  :771777:95:------:--</t>
  </si>
  <si>
    <t>21:0242:000777</t>
  </si>
  <si>
    <t>064L  :771778:00:------:--</t>
  </si>
  <si>
    <t>21:0242:000778</t>
  </si>
  <si>
    <t>21:0117:000661</t>
  </si>
  <si>
    <t>21:0117:000661:0001:0001:00</t>
  </si>
  <si>
    <t>064L  :771779:00:------:--</t>
  </si>
  <si>
    <t>21:0242:000779</t>
  </si>
  <si>
    <t>21:0117:000662</t>
  </si>
  <si>
    <t>21:0117:000662:0001:0001:00</t>
  </si>
  <si>
    <t>064L  :771780:00:------:--</t>
  </si>
  <si>
    <t>21:0242:000780</t>
  </si>
  <si>
    <t>21:0117:000663</t>
  </si>
  <si>
    <t>21:0117:000663:0001:0001:00</t>
  </si>
  <si>
    <t>064L  :771781:80:771787:10</t>
  </si>
  <si>
    <t>21:0242:000781</t>
  </si>
  <si>
    <t>21:0117:000669</t>
  </si>
  <si>
    <t>21:0117:000669:0001:0001:02</t>
  </si>
  <si>
    <t>064L  :771782:00:------:--</t>
  </si>
  <si>
    <t>21:0242:000782</t>
  </si>
  <si>
    <t>21:0117:000664</t>
  </si>
  <si>
    <t>21:0117:000664:0001:0001:00</t>
  </si>
  <si>
    <t>064L  :771783:00:------:--</t>
  </si>
  <si>
    <t>21:0242:000783</t>
  </si>
  <si>
    <t>21:0117:000665</t>
  </si>
  <si>
    <t>21:0117:000665:0001:0001:00</t>
  </si>
  <si>
    <t>064L  :771784:00:------:--</t>
  </si>
  <si>
    <t>21:0242:000784</t>
  </si>
  <si>
    <t>21:0117:000666</t>
  </si>
  <si>
    <t>21:0117:000666:0001:0001:00</t>
  </si>
  <si>
    <t>064L  :771785:00:------:--</t>
  </si>
  <si>
    <t>21:0242:000785</t>
  </si>
  <si>
    <t>21:0117:000667</t>
  </si>
  <si>
    <t>21:0117:000667:0001:0001:00</t>
  </si>
  <si>
    <t>064L  :771786:70:771787:10</t>
  </si>
  <si>
    <t>21:0242:000786</t>
  </si>
  <si>
    <t>21:0117:000668</t>
  </si>
  <si>
    <t>21:0117:000668:0001:0001:00</t>
  </si>
  <si>
    <t>064L  :771787:10:------:--</t>
  </si>
  <si>
    <t>21:0242:000787</t>
  </si>
  <si>
    <t>21:0117:000669:0001:0001:01</t>
  </si>
  <si>
    <t>064L  :771788:20:771787:10</t>
  </si>
  <si>
    <t>21:0242:000788</t>
  </si>
  <si>
    <t>21:0117:000669:0002:0001:00</t>
  </si>
  <si>
    <t>064L  :771789:00:------:--</t>
  </si>
  <si>
    <t>21:0242:000789</t>
  </si>
  <si>
    <t>21:0117:000670</t>
  </si>
  <si>
    <t>21:0117:000670:0001:0001:00</t>
  </si>
  <si>
    <t>064L  :771790:00:------:--</t>
  </si>
  <si>
    <t>21:0242:000790</t>
  </si>
  <si>
    <t>21:0117:000671</t>
  </si>
  <si>
    <t>21:0117:000671:0001:0001:00</t>
  </si>
  <si>
    <t>064L  :771791:00:------:--</t>
  </si>
  <si>
    <t>21:0242:000791</t>
  </si>
  <si>
    <t>21:0117:000672</t>
  </si>
  <si>
    <t>21:0117:000672:0001:0001:00</t>
  </si>
  <si>
    <t>064L  :771792:00:------:--</t>
  </si>
  <si>
    <t>21:0242:000792</t>
  </si>
  <si>
    <t>21:0117:000673</t>
  </si>
  <si>
    <t>21:0117:000673:0001:0001:00</t>
  </si>
  <si>
    <t>064L  :771793:00:------:--</t>
  </si>
  <si>
    <t>21:0242:000793</t>
  </si>
  <si>
    <t>21:0117:000674</t>
  </si>
  <si>
    <t>21:0117:000674:0001:0001:00</t>
  </si>
  <si>
    <t>064L  :771794:00:------:--</t>
  </si>
  <si>
    <t>21:0242:000794</t>
  </si>
  <si>
    <t>21:0117:000675</t>
  </si>
  <si>
    <t>21:0117:000675:0001:0001:00</t>
  </si>
  <si>
    <t>064L  :771795:00:------:--</t>
  </si>
  <si>
    <t>21:0242:000795</t>
  </si>
  <si>
    <t>21:0117:000676</t>
  </si>
  <si>
    <t>21:0117:000676:0001:0001:00</t>
  </si>
  <si>
    <t>064L  :771796:00:------:--</t>
  </si>
  <si>
    <t>21:0242:000796</t>
  </si>
  <si>
    <t>21:0117:000677</t>
  </si>
  <si>
    <t>21:0117:000677:0001:0001:00</t>
  </si>
  <si>
    <t>064L  :771797:00:------:--</t>
  </si>
  <si>
    <t>21:0242:000797</t>
  </si>
  <si>
    <t>21:0117:000678</t>
  </si>
  <si>
    <t>21:0117:000678:0001:0001:00</t>
  </si>
  <si>
    <t>064L  :771798:00:------:--</t>
  </si>
  <si>
    <t>21:0242:000798</t>
  </si>
  <si>
    <t>21:0117:000679</t>
  </si>
  <si>
    <t>21:0117:000679:0001:0001:00</t>
  </si>
  <si>
    <t>064L  :771799:00:------:--</t>
  </si>
  <si>
    <t>21:0242:000799</t>
  </si>
  <si>
    <t>21:0117:000680</t>
  </si>
  <si>
    <t>21:0117:000680:0001:0001:00</t>
  </si>
  <si>
    <t>064L  :771800:9C:------:--</t>
  </si>
  <si>
    <t>21:0242:000800</t>
  </si>
  <si>
    <t>064L  :771801:80:771808:10</t>
  </si>
  <si>
    <t>21:0242:000801</t>
  </si>
  <si>
    <t>21:0117:000687</t>
  </si>
  <si>
    <t>21:0117:000687:0001:0001:02</t>
  </si>
  <si>
    <t>064L  :771802:00:------:--</t>
  </si>
  <si>
    <t>21:0242:000802</t>
  </si>
  <si>
    <t>21:0117:000681</t>
  </si>
  <si>
    <t>21:0117:000681:0001:0001:00</t>
  </si>
  <si>
    <t>064L  :771803:00:------:--</t>
  </si>
  <si>
    <t>21:0242:000803</t>
  </si>
  <si>
    <t>21:0117:000682</t>
  </si>
  <si>
    <t>21:0117:000682:0001:0001:00</t>
  </si>
  <si>
    <t>064L  :771804:00:------:--</t>
  </si>
  <si>
    <t>21:0242:000804</t>
  </si>
  <si>
    <t>21:0117:000683</t>
  </si>
  <si>
    <t>21:0117:000683:0001:0001:00</t>
  </si>
  <si>
    <t>064L  :771805:00:------:--</t>
  </si>
  <si>
    <t>21:0242:000805</t>
  </si>
  <si>
    <t>21:0117:000684</t>
  </si>
  <si>
    <t>21:0117:000684:0001:0001:00</t>
  </si>
  <si>
    <t>064L  :771806:00:------:--</t>
  </si>
  <si>
    <t>21:0242:000806</t>
  </si>
  <si>
    <t>21:0117:000685</t>
  </si>
  <si>
    <t>21:0117:000685:0001:0001:00</t>
  </si>
  <si>
    <t>064L  :771807:70:771808:10</t>
  </si>
  <si>
    <t>21:0242:000807</t>
  </si>
  <si>
    <t>21:0117:000686</t>
  </si>
  <si>
    <t>21:0117:000686:0001:0001:00</t>
  </si>
  <si>
    <t>064L  :771808:10:------:--</t>
  </si>
  <si>
    <t>21:0242:000808</t>
  </si>
  <si>
    <t>21:0117:000687:0001:0001:01</t>
  </si>
  <si>
    <t>064L  :771809:20:771808:10</t>
  </si>
  <si>
    <t>21:0242:000809</t>
  </si>
  <si>
    <t>21:0117:000687:0002:0001:00</t>
  </si>
  <si>
    <t>064L  :771810:00:------:--</t>
  </si>
  <si>
    <t>21:0242:000810</t>
  </si>
  <si>
    <t>21:0117:000688</t>
  </si>
  <si>
    <t>21:0117:000688:0001:0001:00</t>
  </si>
  <si>
    <t>064L  :771811:00:------:--</t>
  </si>
  <si>
    <t>21:0242:000811</t>
  </si>
  <si>
    <t>21:0117:000689</t>
  </si>
  <si>
    <t>21:0117:000689:0001:0001:00</t>
  </si>
  <si>
    <t>064L  :771812:00:------:--</t>
  </si>
  <si>
    <t>21:0242:000812</t>
  </si>
  <si>
    <t>21:0117:000690</t>
  </si>
  <si>
    <t>21:0117:000690:0001:0001:00</t>
  </si>
  <si>
    <t>064L  :771813:00:------:--</t>
  </si>
  <si>
    <t>21:0242:000813</t>
  </si>
  <si>
    <t>21:0117:000691</t>
  </si>
  <si>
    <t>21:0117:000691:0001:0001:00</t>
  </si>
  <si>
    <t>064L  :771814:00:------:--</t>
  </si>
  <si>
    <t>21:0242:000814</t>
  </si>
  <si>
    <t>21:0117:000692</t>
  </si>
  <si>
    <t>21:0117:000692:0001:0001:00</t>
  </si>
  <si>
    <t>064L  :771815:00:------:--</t>
  </si>
  <si>
    <t>21:0242:000815</t>
  </si>
  <si>
    <t>21:0117:000693</t>
  </si>
  <si>
    <t>21:0117:000693:0001:0001:00</t>
  </si>
  <si>
    <t>064L  :771816:00:------:--</t>
  </si>
  <si>
    <t>21:0242:000816</t>
  </si>
  <si>
    <t>21:0117:000694</t>
  </si>
  <si>
    <t>21:0117:000694:0001:0001:00</t>
  </si>
  <si>
    <t>10.9</t>
  </si>
  <si>
    <t>064L  :771817:00:------:--</t>
  </si>
  <si>
    <t>21:0242:000817</t>
  </si>
  <si>
    <t>21:0117:000695</t>
  </si>
  <si>
    <t>21:0117:000695:0001:0001:00</t>
  </si>
  <si>
    <t>064L  :771818:00:------:--</t>
  </si>
  <si>
    <t>21:0242:000818</t>
  </si>
  <si>
    <t>21:0117:000696</t>
  </si>
  <si>
    <t>21:0117:000696:0001:0001:00</t>
  </si>
  <si>
    <t>064L  :771819:9B:------:--</t>
  </si>
  <si>
    <t>21:0242:000819</t>
  </si>
  <si>
    <t>975</t>
  </si>
  <si>
    <t>064L  :771820:00:------:--</t>
  </si>
  <si>
    <t>21:0242:000820</t>
  </si>
  <si>
    <t>21:0117:000697</t>
  </si>
  <si>
    <t>21:0117:000697:0001:0001:00</t>
  </si>
  <si>
    <t>064L  :771821:80:771823:10</t>
  </si>
  <si>
    <t>21:0242:000821</t>
  </si>
  <si>
    <t>21:0117:000699</t>
  </si>
  <si>
    <t>21:0117:000699:0001:0001:02</t>
  </si>
  <si>
    <t>064L  :771822:70:771823:10</t>
  </si>
  <si>
    <t>21:0242:000822</t>
  </si>
  <si>
    <t>21:0117:000698</t>
  </si>
  <si>
    <t>21:0117:000698:0001:0001:00</t>
  </si>
  <si>
    <t>064L  :771823:10:------:--</t>
  </si>
  <si>
    <t>21:0242:000823</t>
  </si>
  <si>
    <t>21:0117:000699:0001:0001:01</t>
  </si>
  <si>
    <t>064L  :771824:20:771823:10</t>
  </si>
  <si>
    <t>21:0242:000824</t>
  </si>
  <si>
    <t>21:0117:000699:0002:0001:00</t>
  </si>
  <si>
    <t>064L  :771825:00:------:--</t>
  </si>
  <si>
    <t>21:0242:000825</t>
  </si>
  <si>
    <t>21:0117:000700</t>
  </si>
  <si>
    <t>21:0117:000700:0001:0001:00</t>
  </si>
  <si>
    <t>064L  :771826:00:------:--</t>
  </si>
  <si>
    <t>21:0242:000826</t>
  </si>
  <si>
    <t>21:0117:000701</t>
  </si>
  <si>
    <t>21:0117:000701:0001:0001:00</t>
  </si>
  <si>
    <t>064L  :771827:00:------:--</t>
  </si>
  <si>
    <t>21:0242:000827</t>
  </si>
  <si>
    <t>21:0117:000702</t>
  </si>
  <si>
    <t>21:0117:000702:0001:0001:00</t>
  </si>
  <si>
    <t>064L  :771828:00:------:--</t>
  </si>
  <si>
    <t>21:0242:000828</t>
  </si>
  <si>
    <t>21:0117:000703</t>
  </si>
  <si>
    <t>21:0117:000703:0001:0001:00</t>
  </si>
  <si>
    <t>064L  :771829:00:------:--</t>
  </si>
  <si>
    <t>21:0242:000829</t>
  </si>
  <si>
    <t>21:0117:000704</t>
  </si>
  <si>
    <t>21:0117:000704:0001:0001:00</t>
  </si>
  <si>
    <t>064L  :771830:00:------:--</t>
  </si>
  <si>
    <t>21:0242:000830</t>
  </si>
  <si>
    <t>21:0117:000705</t>
  </si>
  <si>
    <t>21:0117:000705:0001:0001:00</t>
  </si>
  <si>
    <t>064L  :771831:9A:------:--</t>
  </si>
  <si>
    <t>21:0242:000831</t>
  </si>
  <si>
    <t>064L  :771832:00:------:--</t>
  </si>
  <si>
    <t>21:0242:000832</t>
  </si>
  <si>
    <t>21:0117:000706</t>
  </si>
  <si>
    <t>21:0117:000706:0001:0001:00</t>
  </si>
  <si>
    <t>064L  :771833:00:------:--</t>
  </si>
  <si>
    <t>21:0242:000833</t>
  </si>
  <si>
    <t>21:0117:000707</t>
  </si>
  <si>
    <t>21:0117:000707:0001:0001:00</t>
  </si>
  <si>
    <t>064L  :771834:00:------:--</t>
  </si>
  <si>
    <t>21:0242:000834</t>
  </si>
  <si>
    <t>21:0117:000708</t>
  </si>
  <si>
    <t>21:0117:000708:0001:0001:00</t>
  </si>
  <si>
    <t>064L  :771835:00:------:--</t>
  </si>
  <si>
    <t>21:0242:000835</t>
  </si>
  <si>
    <t>21:0117:000709</t>
  </si>
  <si>
    <t>21:0117:000709:0001:0001:00</t>
  </si>
  <si>
    <t>064L  :771836:00:------:--</t>
  </si>
  <si>
    <t>21:0242:000836</t>
  </si>
  <si>
    <t>21:0117:000710</t>
  </si>
  <si>
    <t>21:0117:000710:0001:0001:00</t>
  </si>
  <si>
    <t>064L  :771837:00:------:--</t>
  </si>
  <si>
    <t>21:0242:000837</t>
  </si>
  <si>
    <t>21:0117:000711</t>
  </si>
  <si>
    <t>21:0117:000711:0001:0001:00</t>
  </si>
  <si>
    <t>14200</t>
  </si>
  <si>
    <t>064L  :771838:00:------:--</t>
  </si>
  <si>
    <t>21:0242:000838</t>
  </si>
  <si>
    <t>21:0117:000712</t>
  </si>
  <si>
    <t>21:0117:000712:0001:0001:00</t>
  </si>
  <si>
    <t>064L  :771839:00:------:--</t>
  </si>
  <si>
    <t>21:0242:000839</t>
  </si>
  <si>
    <t>21:0117:000713</t>
  </si>
  <si>
    <t>21:0117:000713:0001:0001:00</t>
  </si>
  <si>
    <t>064L  :771840:00:------:--</t>
  </si>
  <si>
    <t>21:0242:000840</t>
  </si>
  <si>
    <t>21:0117:000714</t>
  </si>
  <si>
    <t>21:0117:000714:0001:0001:00</t>
  </si>
  <si>
    <t>064L  :771841:80:771843:10</t>
  </si>
  <si>
    <t>21:0242:000841</t>
  </si>
  <si>
    <t>21:0117:000716</t>
  </si>
  <si>
    <t>21:0117:000716:0001:0001:02</t>
  </si>
  <si>
    <t>064L  :771842:70:771843:10</t>
  </si>
  <si>
    <t>21:0242:000842</t>
  </si>
  <si>
    <t>21:0117:000715</t>
  </si>
  <si>
    <t>21:0117:000715:0001:0001:00</t>
  </si>
  <si>
    <t>064L  :771843:10:------:--</t>
  </si>
  <si>
    <t>21:0242:000843</t>
  </si>
  <si>
    <t>21:0117:000716:0001:0001:01</t>
  </si>
  <si>
    <t>064L  :771844:20:771843:10</t>
  </si>
  <si>
    <t>21:0242:000844</t>
  </si>
  <si>
    <t>21:0117:000716:0002:0001:00</t>
  </si>
  <si>
    <t>064L  :771845:00:------:--</t>
  </si>
  <si>
    <t>21:0242:000845</t>
  </si>
  <si>
    <t>21:0117:000717</t>
  </si>
  <si>
    <t>21:0117:000717:0001:0001:00</t>
  </si>
  <si>
    <t>064L  :771846:00:------:--</t>
  </si>
  <si>
    <t>21:0242:000846</t>
  </si>
  <si>
    <t>21:0117:000718</t>
  </si>
  <si>
    <t>21:0117:000718:0001:0001:00</t>
  </si>
  <si>
    <t>064L  :771847:00:------:--</t>
  </si>
  <si>
    <t>21:0242:000847</t>
  </si>
  <si>
    <t>21:0117:000719</t>
  </si>
  <si>
    <t>21:0117:000719:0001:0001:00</t>
  </si>
  <si>
    <t>064L  :771848:95:------:--</t>
  </si>
  <si>
    <t>21:0242:000848</t>
  </si>
  <si>
    <t>064L  :771849:00:------:--</t>
  </si>
  <si>
    <t>21:0242:000849</t>
  </si>
  <si>
    <t>21:0117:000720</t>
  </si>
  <si>
    <t>21:0117:000720:0001:0001:00</t>
  </si>
  <si>
    <t>064L  :771850:00:------:--</t>
  </si>
  <si>
    <t>21:0242:000850</t>
  </si>
  <si>
    <t>21:0117:000721</t>
  </si>
  <si>
    <t>21:0117:000721:0001:0001:00</t>
  </si>
  <si>
    <t>064L  :771851:00:------:--</t>
  </si>
  <si>
    <t>21:0242:000851</t>
  </si>
  <si>
    <t>21:0117:000722</t>
  </si>
  <si>
    <t>21:0117:000722:0001:0001:00</t>
  </si>
  <si>
    <t>064L  :771852:00:------:--</t>
  </si>
  <si>
    <t>21:0242:000852</t>
  </si>
  <si>
    <t>21:0117:000723</t>
  </si>
  <si>
    <t>21:0117:000723:0001:0001:00</t>
  </si>
  <si>
    <t>064L  :771853:00:------:--</t>
  </si>
  <si>
    <t>21:0242:000853</t>
  </si>
  <si>
    <t>21:0117:000724</t>
  </si>
  <si>
    <t>21:0117:000724:0001:0001:00</t>
  </si>
  <si>
    <t>064L  :771854:00:------:--</t>
  </si>
  <si>
    <t>21:0242:000854</t>
  </si>
  <si>
    <t>21:0117:000725</t>
  </si>
  <si>
    <t>21:0117:000725:0001:0001:00</t>
  </si>
  <si>
    <t>064L  :771855:00:------:--</t>
  </si>
  <si>
    <t>21:0242:000855</t>
  </si>
  <si>
    <t>21:0117:000726</t>
  </si>
  <si>
    <t>21:0117:000726:0001:0001:00</t>
  </si>
  <si>
    <t>064L  :771856:00:------:--</t>
  </si>
  <si>
    <t>21:0242:000856</t>
  </si>
  <si>
    <t>21:0117:000727</t>
  </si>
  <si>
    <t>21:0117:000727:0001:0001:00</t>
  </si>
  <si>
    <t>064L  :771857:00:------:--</t>
  </si>
  <si>
    <t>21:0242:000857</t>
  </si>
  <si>
    <t>21:0117:000728</t>
  </si>
  <si>
    <t>21:0117:000728:0001:0001:00</t>
  </si>
  <si>
    <t>064L  :771858:00:------:--</t>
  </si>
  <si>
    <t>21:0242:000858</t>
  </si>
  <si>
    <t>21:0117:000729</t>
  </si>
  <si>
    <t>21:0117:000729:0001:0001:00</t>
  </si>
  <si>
    <t>064L  :771859:00:------:--</t>
  </si>
  <si>
    <t>21:0242:000859</t>
  </si>
  <si>
    <t>21:0117:000730</t>
  </si>
  <si>
    <t>21:0117:000730:0001:0001:00</t>
  </si>
  <si>
    <t>064L  :771860:00:------:--</t>
  </si>
  <si>
    <t>21:0242:000860</t>
  </si>
  <si>
    <t>21:0117:000731</t>
  </si>
  <si>
    <t>21:0117:000731:0001:0001:00</t>
  </si>
  <si>
    <t>064L  :771861:80:771866:10</t>
  </si>
  <si>
    <t>21:0242:000861</t>
  </si>
  <si>
    <t>21:0117:000736</t>
  </si>
  <si>
    <t>21:0117:000736:0001:0001:02</t>
  </si>
  <si>
    <t>064L  :771862:00:------:--</t>
  </si>
  <si>
    <t>21:0242:000862</t>
  </si>
  <si>
    <t>21:0117:000732</t>
  </si>
  <si>
    <t>21:0117:000732:0001:0001:00</t>
  </si>
  <si>
    <t>064L  :771863:00:------:--</t>
  </si>
  <si>
    <t>21:0242:000863</t>
  </si>
  <si>
    <t>21:0117:000733</t>
  </si>
  <si>
    <t>21:0117:000733:0001:0001:00</t>
  </si>
  <si>
    <t>064L  :771864:00:------:--</t>
  </si>
  <si>
    <t>21:0242:000864</t>
  </si>
  <si>
    <t>21:0117:000734</t>
  </si>
  <si>
    <t>21:0117:000734:0001:0001:00</t>
  </si>
  <si>
    <t>064L  :771865:70:771866:10</t>
  </si>
  <si>
    <t>21:0242:000865</t>
  </si>
  <si>
    <t>21:0117:000735</t>
  </si>
  <si>
    <t>21:0117:000735:0001:0001:00</t>
  </si>
  <si>
    <t>064L  :771866:10:------:--</t>
  </si>
  <si>
    <t>21:0242:000866</t>
  </si>
  <si>
    <t>21:0117:000736:0001:0001:01</t>
  </si>
  <si>
    <t>064L  :771867:20:771866:10</t>
  </si>
  <si>
    <t>21:0242:000867</t>
  </si>
  <si>
    <t>21:0117:000736:0002:0001:00</t>
  </si>
  <si>
    <t>064L  :771868:00:------:--</t>
  </si>
  <si>
    <t>21:0242:000868</t>
  </si>
  <si>
    <t>21:0117:000737</t>
  </si>
  <si>
    <t>21:0117:000737:0001:0001:00</t>
  </si>
  <si>
    <t>064L  :771869:00:------:--</t>
  </si>
  <si>
    <t>21:0242:000869</t>
  </si>
  <si>
    <t>21:0117:000738</t>
  </si>
  <si>
    <t>21:0117:000738:0001:0001:00</t>
  </si>
  <si>
    <t>064L  :771870:00:------:--</t>
  </si>
  <si>
    <t>21:0242:000870</t>
  </si>
  <si>
    <t>21:0117:000739</t>
  </si>
  <si>
    <t>21:0117:000739:0001:0001:00</t>
  </si>
  <si>
    <t>064L  :771871:00:------:--</t>
  </si>
  <si>
    <t>21:0242:000871</t>
  </si>
  <si>
    <t>21:0117:000740</t>
  </si>
  <si>
    <t>21:0117:000740:0001:0001:00</t>
  </si>
  <si>
    <t>064L  :771872:00:------:--</t>
  </si>
  <si>
    <t>21:0242:000872</t>
  </si>
  <si>
    <t>21:0117:000741</t>
  </si>
  <si>
    <t>21:0117:000741:0001:0001:00</t>
  </si>
  <si>
    <t>064L  :771873:00:------:--</t>
  </si>
  <si>
    <t>21:0242:000873</t>
  </si>
  <si>
    <t>21:0117:000742</t>
  </si>
  <si>
    <t>21:0117:000742:0001:0001:00</t>
  </si>
  <si>
    <t>064L  :771874:00:------:--</t>
  </si>
  <si>
    <t>21:0242:000874</t>
  </si>
  <si>
    <t>21:0117:000743</t>
  </si>
  <si>
    <t>21:0117:000743:0001:0001:00</t>
  </si>
  <si>
    <t>064L  :771875:00:------:--</t>
  </si>
  <si>
    <t>21:0242:000875</t>
  </si>
  <si>
    <t>21:0117:000744</t>
  </si>
  <si>
    <t>21:0117:000744:0001:0001:00</t>
  </si>
  <si>
    <t>064L  :771876:00:------:--</t>
  </si>
  <si>
    <t>21:0242:000876</t>
  </si>
  <si>
    <t>21:0117:000745</t>
  </si>
  <si>
    <t>21:0117:000745:0001:0001:00</t>
  </si>
  <si>
    <t>064L  :771877:00:------:--</t>
  </si>
  <si>
    <t>21:0242:000877</t>
  </si>
  <si>
    <t>21:0117:000746</t>
  </si>
  <si>
    <t>21:0117:000746:0001:0001:00</t>
  </si>
  <si>
    <t>064L  :771878:00:------:--</t>
  </si>
  <si>
    <t>21:0242:000878</t>
  </si>
  <si>
    <t>21:0117:000747</t>
  </si>
  <si>
    <t>21:0117:000747:0001:0001:00</t>
  </si>
  <si>
    <t>064L  :771879:9B:------:--</t>
  </si>
  <si>
    <t>21:0242:000879</t>
  </si>
  <si>
    <t>064L  :771880:00:------:--</t>
  </si>
  <si>
    <t>21:0242:000880</t>
  </si>
  <si>
    <t>21:0117:000748</t>
  </si>
  <si>
    <t>21:0117:000748:0001:0001:00</t>
  </si>
  <si>
    <t>064L  :771881:80:771884:20</t>
  </si>
  <si>
    <t>21:0242:000881</t>
  </si>
  <si>
    <t>21:0117:000750</t>
  </si>
  <si>
    <t>21:0117:000750:0002:0001:02</t>
  </si>
  <si>
    <t>064L  :771882:70:771883:10</t>
  </si>
  <si>
    <t>21:0242:000882</t>
  </si>
  <si>
    <t>21:0117:000749</t>
  </si>
  <si>
    <t>21:0117:000749:0001:0001:00</t>
  </si>
  <si>
    <t>064L  :771883:10:------:--</t>
  </si>
  <si>
    <t>21:0242:000883</t>
  </si>
  <si>
    <t>21:0117:000750:0001:0001:00</t>
  </si>
  <si>
    <t>064L  :771884:20:771883:10</t>
  </si>
  <si>
    <t>21:0242:000884</t>
  </si>
  <si>
    <t>21:0117:000750:0002:0001:01</t>
  </si>
  <si>
    <t>064L  :771885:00:------:--</t>
  </si>
  <si>
    <t>21:0242:000885</t>
  </si>
  <si>
    <t>21:0117:000751</t>
  </si>
  <si>
    <t>21:0117:000751:0001:0001:00</t>
  </si>
  <si>
    <t>064L  :771886:00:------:--</t>
  </si>
  <si>
    <t>21:0242:000886</t>
  </si>
  <si>
    <t>21:0117:000752</t>
  </si>
  <si>
    <t>21:0117:000752:0001:0001:00</t>
  </si>
  <si>
    <t>064L  :771887:00:------:--</t>
  </si>
  <si>
    <t>21:0242:000887</t>
  </si>
  <si>
    <t>21:0117:000753</t>
  </si>
  <si>
    <t>21:0117:000753:0001:0001:00</t>
  </si>
  <si>
    <t>064L  :771888:9A:------:--</t>
  </si>
  <si>
    <t>21:0242:000888</t>
  </si>
  <si>
    <t>064L  :771889:00:------:--</t>
  </si>
  <si>
    <t>21:0242:000889</t>
  </si>
  <si>
    <t>21:0117:000754</t>
  </si>
  <si>
    <t>21:0117:000754:0001:0001:00</t>
  </si>
  <si>
    <t>064L  :771890:00:------:--</t>
  </si>
  <si>
    <t>21:0242:000890</t>
  </si>
  <si>
    <t>21:0117:000755</t>
  </si>
  <si>
    <t>21:0117:000755:0001:0001:00</t>
  </si>
  <si>
    <t>064L  :771891:00:------:--</t>
  </si>
  <si>
    <t>21:0242:000891</t>
  </si>
  <si>
    <t>21:0117:000756</t>
  </si>
  <si>
    <t>21:0117:000756:0001:0001:00</t>
  </si>
  <si>
    <t>064L  :771892:00:------:--</t>
  </si>
  <si>
    <t>21:0242:000892</t>
  </si>
  <si>
    <t>21:0117:000757</t>
  </si>
  <si>
    <t>21:0117:000757:0001:0001:00</t>
  </si>
  <si>
    <t>064L  :771893:00:------:--</t>
  </si>
  <si>
    <t>21:0242:000893</t>
  </si>
  <si>
    <t>21:0117:000758</t>
  </si>
  <si>
    <t>21:0117:000758:0001:0001:00</t>
  </si>
  <si>
    <t>064L  :771894:00:------:--</t>
  </si>
  <si>
    <t>21:0242:000894</t>
  </si>
  <si>
    <t>21:0117:000759</t>
  </si>
  <si>
    <t>21:0117:000759:0001:0001:00</t>
  </si>
  <si>
    <t>064L  :771895:00:------:--</t>
  </si>
  <si>
    <t>21:0242:000895</t>
  </si>
  <si>
    <t>21:0117:000760</t>
  </si>
  <si>
    <t>21:0117:000760:0001:0001:00</t>
  </si>
  <si>
    <t>064L  :771896:00:------:--</t>
  </si>
  <si>
    <t>21:0242:000896</t>
  </si>
  <si>
    <t>21:0117:000761</t>
  </si>
  <si>
    <t>21:0117:000761:0001:0001:00</t>
  </si>
  <si>
    <t>064L  :771897:00:------:--</t>
  </si>
  <si>
    <t>21:0242:000897</t>
  </si>
  <si>
    <t>21:0117:000762</t>
  </si>
  <si>
    <t>21:0117:000762:0001:0001:00</t>
  </si>
  <si>
    <t>064L  :771898:00:------:--</t>
  </si>
  <si>
    <t>21:0242:000898</t>
  </si>
  <si>
    <t>21:0117:000763</t>
  </si>
  <si>
    <t>21:0117:000763:0001:0001:00</t>
  </si>
  <si>
    <t>064L  :771899:00:------:--</t>
  </si>
  <si>
    <t>21:0242:000899</t>
  </si>
  <si>
    <t>21:0117:000764</t>
  </si>
  <si>
    <t>21:0117:000764:0001:0001:00</t>
  </si>
  <si>
    <t>064L  :771900:00:------:--</t>
  </si>
  <si>
    <t>21:0242:000900</t>
  </si>
  <si>
    <t>21:0117:000765</t>
  </si>
  <si>
    <t>21:0117:000765:0001:0001:00</t>
  </si>
  <si>
    <t>064L  :771901:80:771905:20</t>
  </si>
  <si>
    <t>21:0242:000901</t>
  </si>
  <si>
    <t>21:0117:000767</t>
  </si>
  <si>
    <t>21:0117:000767:0002:0001:02</t>
  </si>
  <si>
    <t>064L  :771902:70:771904:10</t>
  </si>
  <si>
    <t>21:0242:000902</t>
  </si>
  <si>
    <t>21:0117:000766</t>
  </si>
  <si>
    <t>21:0117:000766:0001:0001:00</t>
  </si>
  <si>
    <t>064L  :771903:9C:------:--</t>
  </si>
  <si>
    <t>21:0242:000903</t>
  </si>
  <si>
    <t>13.5</t>
  </si>
  <si>
    <t>064L  :771904:10:------:--</t>
  </si>
  <si>
    <t>21:0242:000904</t>
  </si>
  <si>
    <t>21:0117:000767:0001:0001:00</t>
  </si>
  <si>
    <t>064L  :771905:20:771904:10</t>
  </si>
  <si>
    <t>21:0242:000905</t>
  </si>
  <si>
    <t>21:0117:000767:0002:0001:01</t>
  </si>
  <si>
    <t>064L  :771906:00:------:--</t>
  </si>
  <si>
    <t>21:0242:000906</t>
  </si>
  <si>
    <t>21:0117:000768</t>
  </si>
  <si>
    <t>21:0117:000768:0001:0001:00</t>
  </si>
  <si>
    <t>064L  :771907:00:------:--</t>
  </si>
  <si>
    <t>21:0242:000907</t>
  </si>
  <si>
    <t>21:0117:000769</t>
  </si>
  <si>
    <t>21:0117:000769:0001:0001:00</t>
  </si>
  <si>
    <t>064L  :771908:00:------:--</t>
  </si>
  <si>
    <t>21:0242:000908</t>
  </si>
  <si>
    <t>21:0117:000770</t>
  </si>
  <si>
    <t>21:0117:000770:0001:0001:00</t>
  </si>
  <si>
    <t>064L  :771909:00:------:--</t>
  </si>
  <si>
    <t>21:0242:000909</t>
  </si>
  <si>
    <t>21:0117:000771</t>
  </si>
  <si>
    <t>21:0117:000771:0001:0001:00</t>
  </si>
  <si>
    <t>860</t>
  </si>
  <si>
    <t>064L  :771910:00:------:--</t>
  </si>
  <si>
    <t>21:0242:000910</t>
  </si>
  <si>
    <t>21:0117:000772</t>
  </si>
  <si>
    <t>21:0117:000772:0001:0001:00</t>
  </si>
  <si>
    <t>064L  :773001:80:773007:20</t>
  </si>
  <si>
    <t>21:0242:000911</t>
  </si>
  <si>
    <t>21:0117:000777</t>
  </si>
  <si>
    <t>21:0117:000777:0002:0001:02</t>
  </si>
  <si>
    <t>064L  :773002:00:------:--</t>
  </si>
  <si>
    <t>21:0242:000912</t>
  </si>
  <si>
    <t>21:0117:000773</t>
  </si>
  <si>
    <t>21:0117:000773:0001:0001:00</t>
  </si>
  <si>
    <t>064L  :773003:00:------:--</t>
  </si>
  <si>
    <t>21:0242:000913</t>
  </si>
  <si>
    <t>21:0117:000774</t>
  </si>
  <si>
    <t>21:0117:000774:0001:0001:00</t>
  </si>
  <si>
    <t>064L  :773004:00:------:--</t>
  </si>
  <si>
    <t>21:0242:000914</t>
  </si>
  <si>
    <t>21:0117:000775</t>
  </si>
  <si>
    <t>21:0117:000775:0001:0001:00</t>
  </si>
  <si>
    <t>064L  :773005:70:773006:10</t>
  </si>
  <si>
    <t>21:0242:000915</t>
  </si>
  <si>
    <t>21:0117:000776</t>
  </si>
  <si>
    <t>21:0117:000776:0001:0001:00</t>
  </si>
  <si>
    <t>064L  :773006:10:------:--</t>
  </si>
  <si>
    <t>21:0242:000916</t>
  </si>
  <si>
    <t>21:0117:000777:0001:0001:00</t>
  </si>
  <si>
    <t>064L  :773007:20:773006:10</t>
  </si>
  <si>
    <t>21:0242:000917</t>
  </si>
  <si>
    <t>21:0117:000777:0002:0001:01</t>
  </si>
  <si>
    <t>064L  :773008:00:------:--</t>
  </si>
  <si>
    <t>21:0242:000918</t>
  </si>
  <si>
    <t>21:0117:000778</t>
  </si>
  <si>
    <t>21:0117:000778:0001:0001:00</t>
  </si>
  <si>
    <t>064L  :773009:00:------:--</t>
  </si>
  <si>
    <t>21:0242:000919</t>
  </si>
  <si>
    <t>21:0117:000779</t>
  </si>
  <si>
    <t>21:0117:000779:0001:0001:00</t>
  </si>
  <si>
    <t>064L  :773010:00:------:--</t>
  </si>
  <si>
    <t>21:0242:000920</t>
  </si>
  <si>
    <t>21:0117:000780</t>
  </si>
  <si>
    <t>21:0117:000780:0001:0001:00</t>
  </si>
  <si>
    <t>064L  :773011:00:------:--</t>
  </si>
  <si>
    <t>21:0242:000921</t>
  </si>
  <si>
    <t>21:0117:000781</t>
  </si>
  <si>
    <t>21:0117:000781:0001:0001:00</t>
  </si>
  <si>
    <t>064L  :773012:95:------:--</t>
  </si>
  <si>
    <t>21:0242:000922</t>
  </si>
  <si>
    <t>064L  :773013:00:------:--</t>
  </si>
  <si>
    <t>21:0242:000923</t>
  </si>
  <si>
    <t>21:0117:000782</t>
  </si>
  <si>
    <t>21:0117:000782:0001:0001:00</t>
  </si>
  <si>
    <t>064L  :773014:00:------:--</t>
  </si>
  <si>
    <t>21:0242:000924</t>
  </si>
  <si>
    <t>21:0117:000783</t>
  </si>
  <si>
    <t>21:0117:000783:0001:0001:00</t>
  </si>
  <si>
    <t>064L  :773015:00:------:--</t>
  </si>
  <si>
    <t>21:0242:000925</t>
  </si>
  <si>
    <t>21:0117:000784</t>
  </si>
  <si>
    <t>21:0117:000784:0001:0001:00</t>
  </si>
  <si>
    <t>064L  :773016:00:------:--</t>
  </si>
  <si>
    <t>21:0242:000926</t>
  </si>
  <si>
    <t>21:0117:000785</t>
  </si>
  <si>
    <t>21:0117:000785:0001:0001:00</t>
  </si>
  <si>
    <t>064L  :773017:00:------:--</t>
  </si>
  <si>
    <t>21:0242:000927</t>
  </si>
  <si>
    <t>21:0117:000786</t>
  </si>
  <si>
    <t>21:0117:000786:0001:0001:00</t>
  </si>
  <si>
    <t>064L  :773018:00:------:--</t>
  </si>
  <si>
    <t>21:0242:000928</t>
  </si>
  <si>
    <t>21:0117:000787</t>
  </si>
  <si>
    <t>21:0117:000787:0001:0001:00</t>
  </si>
  <si>
    <t>064L  :773019:00:------:--</t>
  </si>
  <si>
    <t>21:0242:000929</t>
  </si>
  <si>
    <t>21:0117:000788</t>
  </si>
  <si>
    <t>21:0117:000788:0001:0001:00</t>
  </si>
  <si>
    <t>064L  :773020:00:------:--</t>
  </si>
  <si>
    <t>21:0242:000930</t>
  </si>
  <si>
    <t>21:0117:000789</t>
  </si>
  <si>
    <t>21:0117:000789:0001:0001:00</t>
  </si>
  <si>
    <t>064L  :773021:80:773024:10</t>
  </si>
  <si>
    <t>21:0242:000931</t>
  </si>
  <si>
    <t>21:0117:000792</t>
  </si>
  <si>
    <t>21:0117:000792:0001:0001:02</t>
  </si>
  <si>
    <t>064L  :773022:00:------:--</t>
  </si>
  <si>
    <t>21:0242:000932</t>
  </si>
  <si>
    <t>21:0117:000790</t>
  </si>
  <si>
    <t>21:0117:000790:0001:0001:00</t>
  </si>
  <si>
    <t>064L  :773023:70:773024:10</t>
  </si>
  <si>
    <t>21:0242:000933</t>
  </si>
  <si>
    <t>21:0117:000791</t>
  </si>
  <si>
    <t>21:0117:000791:0001:0001:00</t>
  </si>
  <si>
    <t>064L  :773024:10:------:--</t>
  </si>
  <si>
    <t>21:0242:000934</t>
  </si>
  <si>
    <t>21:0117:000792:0001:0001:01</t>
  </si>
  <si>
    <t>064L  :773025:20:773024:10</t>
  </si>
  <si>
    <t>21:0242:000935</t>
  </si>
  <si>
    <t>21:0117:000792:0002:0001:00</t>
  </si>
  <si>
    <t>064L  :773026:00:------:--</t>
  </si>
  <si>
    <t>21:0242:000936</t>
  </si>
  <si>
    <t>21:0117:000793</t>
  </si>
  <si>
    <t>21:0117:000793:0001:0001:00</t>
  </si>
  <si>
    <t>064L  :773027:00:------:--</t>
  </si>
  <si>
    <t>21:0242:000937</t>
  </si>
  <si>
    <t>21:0117:000794</t>
  </si>
  <si>
    <t>21:0117:000794:0001:0001:00</t>
  </si>
  <si>
    <t>064L  :773028:00:------:--</t>
  </si>
  <si>
    <t>21:0242:000938</t>
  </si>
  <si>
    <t>21:0117:000795</t>
  </si>
  <si>
    <t>21:0117:000795:0001:0001:00</t>
  </si>
  <si>
    <t>064L  :773029:00:------:--</t>
  </si>
  <si>
    <t>21:0242:000939</t>
  </si>
  <si>
    <t>21:0117:000796</t>
  </si>
  <si>
    <t>21:0117:000796:0001:0001:00</t>
  </si>
  <si>
    <t>064L  :773030:00:------:--</t>
  </si>
  <si>
    <t>21:0242:000940</t>
  </si>
  <si>
    <t>21:0117:000797</t>
  </si>
  <si>
    <t>21:0117:000797:0001:0001:00</t>
  </si>
  <si>
    <t>064L  :773031:00:------:--</t>
  </si>
  <si>
    <t>21:0242:000941</t>
  </si>
  <si>
    <t>21:0117:000798</t>
  </si>
  <si>
    <t>21:0117:000798:0001:0001:00</t>
  </si>
  <si>
    <t>064L  :773032:00:------:--</t>
  </si>
  <si>
    <t>21:0242:000942</t>
  </si>
  <si>
    <t>21:0117:000799</t>
  </si>
  <si>
    <t>21:0117:000799:0001:0001:00</t>
  </si>
  <si>
    <t>064L  :773033:00:------:--</t>
  </si>
  <si>
    <t>21:0242:000943</t>
  </si>
  <si>
    <t>21:0117:000800</t>
  </si>
  <si>
    <t>21:0117:000800:0001:0001:00</t>
  </si>
  <si>
    <t>064L  :773034:00:------:--</t>
  </si>
  <si>
    <t>21:0242:000944</t>
  </si>
  <si>
    <t>21:0117:000801</t>
  </si>
  <si>
    <t>21:0117:000801:0001:0001:00</t>
  </si>
  <si>
    <t>064L  :773035:00:------:--</t>
  </si>
  <si>
    <t>21:0242:000945</t>
  </si>
  <si>
    <t>21:0117:000802</t>
  </si>
  <si>
    <t>21:0117:000802:0001:0001:00</t>
  </si>
  <si>
    <t>064L  :773036:9B:------:--</t>
  </si>
  <si>
    <t>21:0242:000946</t>
  </si>
  <si>
    <t>064L  :773037:00:------:--</t>
  </si>
  <si>
    <t>21:0242:000947</t>
  </si>
  <si>
    <t>21:0117:000803</t>
  </si>
  <si>
    <t>21:0117:000803:0001:0001:00</t>
  </si>
  <si>
    <t>064L  :773038:00:------:--</t>
  </si>
  <si>
    <t>21:0242:000948</t>
  </si>
  <si>
    <t>21:0117:000804</t>
  </si>
  <si>
    <t>21:0117:000804:0001:0001:00</t>
  </si>
  <si>
    <t>064L  :773039:00:------:--</t>
  </si>
  <si>
    <t>21:0242:000949</t>
  </si>
  <si>
    <t>21:0117:000805</t>
  </si>
  <si>
    <t>21:0117:000805:0001:0001:00</t>
  </si>
  <si>
    <t>064L  :773040:00:------:--</t>
  </si>
  <si>
    <t>21:0242:000950</t>
  </si>
  <si>
    <t>21:0117:000806</t>
  </si>
  <si>
    <t>21:0117:000806:0001:0001:00</t>
  </si>
  <si>
    <t>064L  :773041:80:773053:00</t>
  </si>
  <si>
    <t>21:0242:000951</t>
  </si>
  <si>
    <t>21:0117:000817</t>
  </si>
  <si>
    <t>21:0117:000817:0001:0001:02</t>
  </si>
  <si>
    <t>064L  :773042:00:------:--</t>
  </si>
  <si>
    <t>21:0242:000952</t>
  </si>
  <si>
    <t>21:0117:000807</t>
  </si>
  <si>
    <t>21:0117:000807:0001:0001:00</t>
  </si>
  <si>
    <t>064L  :773043:00:------:--</t>
  </si>
  <si>
    <t>21:0242:000953</t>
  </si>
  <si>
    <t>21:0117:000808</t>
  </si>
  <si>
    <t>21:0117:000808:0001:0001:00</t>
  </si>
  <si>
    <t>064L  :773044:00:------:--</t>
  </si>
  <si>
    <t>21:0242:000954</t>
  </si>
  <si>
    <t>21:0117:000809</t>
  </si>
  <si>
    <t>21:0117:000809:0001:0001:00</t>
  </si>
  <si>
    <t>064L  :773045:00:------:--</t>
  </si>
  <si>
    <t>21:0242:000955</t>
  </si>
  <si>
    <t>21:0117:000810</t>
  </si>
  <si>
    <t>21:0117:000810:0001:0001:00</t>
  </si>
  <si>
    <t>064L  :773046:00:------:--</t>
  </si>
  <si>
    <t>21:0242:000956</t>
  </si>
  <si>
    <t>21:0117:000811</t>
  </si>
  <si>
    <t>21:0117:000811:0001:0001:00</t>
  </si>
  <si>
    <t>064L  :773047:00:------:--</t>
  </si>
  <si>
    <t>21:0242:000957</t>
  </si>
  <si>
    <t>21:0117:000812</t>
  </si>
  <si>
    <t>21:0117:000812:0001:0001:00</t>
  </si>
  <si>
    <t>064L  :773048:70:773049:10</t>
  </si>
  <si>
    <t>21:0242:000958</t>
  </si>
  <si>
    <t>21:0117:000813</t>
  </si>
  <si>
    <t>21:0117:000813:0001:0001:00</t>
  </si>
  <si>
    <t>064L  :773049:10:------:--</t>
  </si>
  <si>
    <t>21:0242:000959</t>
  </si>
  <si>
    <t>21:0117:000814</t>
  </si>
  <si>
    <t>21:0117:000814:0001:0001:00</t>
  </si>
  <si>
    <t>064L  :773050:00:------:--</t>
  </si>
  <si>
    <t>21:0242:000960</t>
  </si>
  <si>
    <t>21:0117:000815</t>
  </si>
  <si>
    <t>21:0117:000815:0001:0001:00</t>
  </si>
  <si>
    <t>064L  :773051:20:773049:10</t>
  </si>
  <si>
    <t>21:0242:000961</t>
  </si>
  <si>
    <t>21:0117:000814:0002:0001:00</t>
  </si>
  <si>
    <t>064L  :773052:00:------:--</t>
  </si>
  <si>
    <t>21:0242:000962</t>
  </si>
  <si>
    <t>21:0117:000816</t>
  </si>
  <si>
    <t>21:0117:000816:0001:0001:00</t>
  </si>
  <si>
    <t>064L  :773053:00:------:--</t>
  </si>
  <si>
    <t>21:0242:000963</t>
  </si>
  <si>
    <t>21:0117:000817:0001:0001:01</t>
  </si>
  <si>
    <t>064L  :773054:00:------:--</t>
  </si>
  <si>
    <t>21:0242:000964</t>
  </si>
  <si>
    <t>21:0117:000818</t>
  </si>
  <si>
    <t>21:0117:000818:0001:0001:00</t>
  </si>
  <si>
    <t>064L  :773055:00:------:--</t>
  </si>
  <si>
    <t>21:0242:000965</t>
  </si>
  <si>
    <t>21:0117:000819</t>
  </si>
  <si>
    <t>21:0117:000819:0001:0001:00</t>
  </si>
  <si>
    <t>064L  :773056:00:------:--</t>
  </si>
  <si>
    <t>21:0242:000966</t>
  </si>
  <si>
    <t>21:0117:000820</t>
  </si>
  <si>
    <t>21:0117:000820:0001:0001:00</t>
  </si>
  <si>
    <t>064L  :773057:00:------:--</t>
  </si>
  <si>
    <t>21:0242:000967</t>
  </si>
  <si>
    <t>21:0117:000821</t>
  </si>
  <si>
    <t>21:0117:000821:0001:0001:00</t>
  </si>
  <si>
    <t>77.6</t>
  </si>
  <si>
    <t>064L  :773058:00:------:--</t>
  </si>
  <si>
    <t>21:0242:000968</t>
  </si>
  <si>
    <t>21:0117:000822</t>
  </si>
  <si>
    <t>21:0117:000822:0001:0001:00</t>
  </si>
  <si>
    <t>064L  :773059:95:------:--</t>
  </si>
  <si>
    <t>21:0242:000969</t>
  </si>
  <si>
    <t>064L  :773060:00:------:--</t>
  </si>
  <si>
    <t>21:0242:000970</t>
  </si>
  <si>
    <t>21:0117:000823</t>
  </si>
  <si>
    <t>21:0117:000823:0001:0001:00</t>
  </si>
  <si>
    <t>064L  :773061:80:773064:10</t>
  </si>
  <si>
    <t>21:0242:000971</t>
  </si>
  <si>
    <t>21:0117:000826</t>
  </si>
  <si>
    <t>21:0117:000826:0001:0001:02</t>
  </si>
  <si>
    <t>064L  :773062:00:------:--</t>
  </si>
  <si>
    <t>21:0242:000972</t>
  </si>
  <si>
    <t>21:0117:000824</t>
  </si>
  <si>
    <t>21:0117:000824:0001:0001:00</t>
  </si>
  <si>
    <t>064L  :773063:70:773064:10</t>
  </si>
  <si>
    <t>21:0242:000973</t>
  </si>
  <si>
    <t>21:0117:000825</t>
  </si>
  <si>
    <t>21:0117:000825:0001:0001:00</t>
  </si>
  <si>
    <t>064L  :773064:10:------:--</t>
  </si>
  <si>
    <t>21:0242:000974</t>
  </si>
  <si>
    <t>21:0117:000826:0001:0001:01</t>
  </si>
  <si>
    <t>064L  :773065:20:773064:10</t>
  </si>
  <si>
    <t>21:0242:000975</t>
  </si>
  <si>
    <t>21:0117:000826:0002:0001:00</t>
  </si>
  <si>
    <t>064L  :773066:00:------:--</t>
  </si>
  <si>
    <t>21:0242:000976</t>
  </si>
  <si>
    <t>21:0117:000827</t>
  </si>
  <si>
    <t>21:0117:000827:0001:0001:00</t>
  </si>
  <si>
    <t>064L  :773067:00:------:--</t>
  </si>
  <si>
    <t>21:0242:000977</t>
  </si>
  <si>
    <t>21:0117:000828</t>
  </si>
  <si>
    <t>21:0117:000828:0001:0001:00</t>
  </si>
  <si>
    <t>064L  :773068:00:------:--</t>
  </si>
  <si>
    <t>21:0242:000978</t>
  </si>
  <si>
    <t>21:0117:000829</t>
  </si>
  <si>
    <t>21:0117:000829:0001:0001:00</t>
  </si>
  <si>
    <t>4.55</t>
  </si>
  <si>
    <t>064L  :773069:00:------:--</t>
  </si>
  <si>
    <t>21:0242:000979</t>
  </si>
  <si>
    <t>21:0117:000830</t>
  </si>
  <si>
    <t>21:0117:000830:0001:0001:00</t>
  </si>
  <si>
    <t>064L  :773070:00:------:--</t>
  </si>
  <si>
    <t>21:0242:000980</t>
  </si>
  <si>
    <t>21:0117:000831</t>
  </si>
  <si>
    <t>21:0117:000831:0001:0001:00</t>
  </si>
  <si>
    <t>9.7</t>
  </si>
  <si>
    <t>064L  :773071:00:------:--</t>
  </si>
  <si>
    <t>21:0242:000981</t>
  </si>
  <si>
    <t>21:0117:000832</t>
  </si>
  <si>
    <t>21:0117:000832:0001:0001:00</t>
  </si>
  <si>
    <t>064L  :773072:00:------:--</t>
  </si>
  <si>
    <t>21:0242:000982</t>
  </si>
  <si>
    <t>21:0117:000833</t>
  </si>
  <si>
    <t>21:0117:000833:0001:0001:00</t>
  </si>
  <si>
    <t>064L  :773073:9C:------:--</t>
  </si>
  <si>
    <t>21:0242:000983</t>
  </si>
  <si>
    <t>064L  :773074:00:------:--</t>
  </si>
  <si>
    <t>21:0242:000984</t>
  </si>
  <si>
    <t>21:0117:000834</t>
  </si>
  <si>
    <t>21:0117:000834:0001:0001:00</t>
  </si>
  <si>
    <t>064L  :773075:00:------:--</t>
  </si>
  <si>
    <t>21:0242:000985</t>
  </si>
  <si>
    <t>21:0117:000835</t>
  </si>
  <si>
    <t>21:0117:000835:0001:0001:00</t>
  </si>
  <si>
    <t>064L  :773076:00:------:--</t>
  </si>
  <si>
    <t>21:0242:000986</t>
  </si>
  <si>
    <t>21:0117:000836</t>
  </si>
  <si>
    <t>21:0117:000836:0001:0001:00</t>
  </si>
  <si>
    <t>064L  :773077:00:------:--</t>
  </si>
  <si>
    <t>21:0242:000987</t>
  </si>
  <si>
    <t>21:0117:000837</t>
  </si>
  <si>
    <t>21:0117:000837:0001:0001:00</t>
  </si>
  <si>
    <t>064L  :773078:00:------:--</t>
  </si>
  <si>
    <t>21:0242:000988</t>
  </si>
  <si>
    <t>21:0117:000838</t>
  </si>
  <si>
    <t>21:0117:000838:0001:0001:00</t>
  </si>
  <si>
    <t>93.4</t>
  </si>
  <si>
    <t>064L  :773079:00:------:--</t>
  </si>
  <si>
    <t>21:0242:000989</t>
  </si>
  <si>
    <t>21:0117:000839</t>
  </si>
  <si>
    <t>21:0117:000839:0001:0001:00</t>
  </si>
  <si>
    <t>064L  :773080:00:------:--</t>
  </si>
  <si>
    <t>21:0242:000990</t>
  </si>
  <si>
    <t>21:0117:000840</t>
  </si>
  <si>
    <t>21:0117:000840:0001:0001:00</t>
  </si>
  <si>
    <t>064L  :773081:80:773088:10</t>
  </si>
  <si>
    <t>21:0242:000991</t>
  </si>
  <si>
    <t>21:0117:000846</t>
  </si>
  <si>
    <t>21:0117:000846:0001:0001:02</t>
  </si>
  <si>
    <t>064L  :773082:00:------:--</t>
  </si>
  <si>
    <t>21:0242:000992</t>
  </si>
  <si>
    <t>21:0117:000841</t>
  </si>
  <si>
    <t>21:0117:000841:0001:0001:00</t>
  </si>
  <si>
    <t>064L  :773083:00:------:--</t>
  </si>
  <si>
    <t>21:0242:000993</t>
  </si>
  <si>
    <t>21:0117:000842</t>
  </si>
  <si>
    <t>21:0117:000842:0001:0001:00</t>
  </si>
  <si>
    <t>064L  :773084:00:------:--</t>
  </si>
  <si>
    <t>21:0242:000994</t>
  </si>
  <si>
    <t>21:0117:000843</t>
  </si>
  <si>
    <t>21:0117:000843:0001:0001:00</t>
  </si>
  <si>
    <t>064L  :773085:00:------:--</t>
  </si>
  <si>
    <t>21:0242:000995</t>
  </si>
  <si>
    <t>21:0117:000844</t>
  </si>
  <si>
    <t>21:0117:000844:0001:0001:00</t>
  </si>
  <si>
    <t>064L  :773086:70:773088:10</t>
  </si>
  <si>
    <t>21:0242:000996</t>
  </si>
  <si>
    <t>21:0117:000845</t>
  </si>
  <si>
    <t>21:0117:000845:0001:0001:00</t>
  </si>
  <si>
    <t>064L  :773087:9C:------:--</t>
  </si>
  <si>
    <t>21:0242:000997</t>
  </si>
  <si>
    <t>1820</t>
  </si>
  <si>
    <t>064L  :773088:10:------:--</t>
  </si>
  <si>
    <t>21:0242:000998</t>
  </si>
  <si>
    <t>21:0117:000846:0001:0001:01</t>
  </si>
  <si>
    <t>064L  :773089:00:------:--</t>
  </si>
  <si>
    <t>21:0242:000999</t>
  </si>
  <si>
    <t>21:0117:000847</t>
  </si>
  <si>
    <t>21:0117:000847:0001:0001:00</t>
  </si>
  <si>
    <t>064L  :773090:20:773088:10</t>
  </si>
  <si>
    <t>21:0242:001000</t>
  </si>
  <si>
    <t>21:0117:000846:0002:0001:00</t>
  </si>
  <si>
    <t>064L  :773091:00:------:--</t>
  </si>
  <si>
    <t>21:0242:001001</t>
  </si>
  <si>
    <t>21:0117:000848</t>
  </si>
  <si>
    <t>21:0117:000848:0001:0001:00</t>
  </si>
  <si>
    <t>064L  :773092:00:------:--</t>
  </si>
  <si>
    <t>21:0242:001002</t>
  </si>
  <si>
    <t>21:0117:000849</t>
  </si>
  <si>
    <t>21:0117:000849:0001:0001:00</t>
  </si>
  <si>
    <t>064L  :773093:00:------:--</t>
  </si>
  <si>
    <t>21:0242:001003</t>
  </si>
  <si>
    <t>21:0117:000850</t>
  </si>
  <si>
    <t>21:0117:000850:0001:0001:00</t>
  </si>
  <si>
    <t>064L  :773094:00:------:--</t>
  </si>
  <si>
    <t>21:0242:001004</t>
  </si>
  <si>
    <t>21:0117:000851</t>
  </si>
  <si>
    <t>21:0117:000851:0001:0001:00</t>
  </si>
  <si>
    <t>3450</t>
  </si>
  <si>
    <t>064L  :773095:00:------:--</t>
  </si>
  <si>
    <t>21:0242:001005</t>
  </si>
  <si>
    <t>21:0117:000852</t>
  </si>
  <si>
    <t>21:0117:000852:0001:0001:00</t>
  </si>
  <si>
    <t>064L  :773096:00:------:--</t>
  </si>
  <si>
    <t>21:0242:001006</t>
  </si>
  <si>
    <t>21:0117:000853</t>
  </si>
  <si>
    <t>21:0117:000853:0001:0001:00</t>
  </si>
  <si>
    <t>064L  :773097:00:------:--</t>
  </si>
  <si>
    <t>21:0242:001007</t>
  </si>
  <si>
    <t>21:0117:000854</t>
  </si>
  <si>
    <t>21:0117:000854:0001:0001:00</t>
  </si>
  <si>
    <t>064L  :773098:00:------:--</t>
  </si>
  <si>
    <t>21:0242:001008</t>
  </si>
  <si>
    <t>21:0117:000855</t>
  </si>
  <si>
    <t>21:0117:000855:0001:0001:00</t>
  </si>
  <si>
    <t>064L  :773099:00:------:--</t>
  </si>
  <si>
    <t>21:0242:001009</t>
  </si>
  <si>
    <t>21:0117:000856</t>
  </si>
  <si>
    <t>21:0117:000856:0001:0001:00</t>
  </si>
  <si>
    <t>064L  :773100:00:------:--</t>
  </si>
  <si>
    <t>21:0242:001010</t>
  </si>
  <si>
    <t>21:0117:000857</t>
  </si>
  <si>
    <t>21:0117:000857:0001:0001:00</t>
  </si>
  <si>
    <t>064L  :773101:80:773112:10</t>
  </si>
  <si>
    <t>21:0242:001011</t>
  </si>
  <si>
    <t>21:0117:000868</t>
  </si>
  <si>
    <t>21:0117:000868:0001:0001:02</t>
  </si>
  <si>
    <t>064L  :773102:00:------:--</t>
  </si>
  <si>
    <t>21:0242:001012</t>
  </si>
  <si>
    <t>21:0117:000858</t>
  </si>
  <si>
    <t>21:0117:000858:0001:0001:00</t>
  </si>
  <si>
    <t>064L  :773103:00:------:--</t>
  </si>
  <si>
    <t>21:0242:001013</t>
  </si>
  <si>
    <t>21:0117:000859</t>
  </si>
  <si>
    <t>21:0117:000859:0001:0001:00</t>
  </si>
  <si>
    <t>064L  :773104:00:------:--</t>
  </si>
  <si>
    <t>21:0242:001014</t>
  </si>
  <si>
    <t>21:0117:000860</t>
  </si>
  <si>
    <t>21:0117:000860:0001:0001:00</t>
  </si>
  <si>
    <t>064L  :773105:00:------:--</t>
  </si>
  <si>
    <t>21:0242:001015</t>
  </si>
  <si>
    <t>21:0117:000861</t>
  </si>
  <si>
    <t>21:0117:000861:0001:0001:00</t>
  </si>
  <si>
    <t>064L  :773106:00:------:--</t>
  </si>
  <si>
    <t>21:0242:001016</t>
  </si>
  <si>
    <t>21:0117:000862</t>
  </si>
  <si>
    <t>21:0117:000862:0001:0001:00</t>
  </si>
  <si>
    <t>064L  :773107:00:------:--</t>
  </si>
  <si>
    <t>21:0242:001017</t>
  </si>
  <si>
    <t>21:0117:000863</t>
  </si>
  <si>
    <t>21:0117:000863:0001:0001:00</t>
  </si>
  <si>
    <t>3250</t>
  </si>
  <si>
    <t>064L  :773108:00:------:--</t>
  </si>
  <si>
    <t>21:0242:001018</t>
  </si>
  <si>
    <t>21:0117:000864</t>
  </si>
  <si>
    <t>21:0117:000864:0001:0001:00</t>
  </si>
  <si>
    <t>5650</t>
  </si>
  <si>
    <t>16.7</t>
  </si>
  <si>
    <t>064L  :773109:00:------:--</t>
  </si>
  <si>
    <t>21:0242:001019</t>
  </si>
  <si>
    <t>21:0117:000865</t>
  </si>
  <si>
    <t>21:0117:000865:0001:0001:00</t>
  </si>
  <si>
    <t>064L  :773110:00:------:--</t>
  </si>
  <si>
    <t>21:0242:001020</t>
  </si>
  <si>
    <t>21:0117:000866</t>
  </si>
  <si>
    <t>21:0117:000866:0001:0001:00</t>
  </si>
  <si>
    <t>064L  :773111:70:773112:10</t>
  </si>
  <si>
    <t>21:0242:001021</t>
  </si>
  <si>
    <t>21:0117:000867</t>
  </si>
  <si>
    <t>21:0117:000867:0001:0001:00</t>
  </si>
  <si>
    <t>064L  :773112:10:------:--</t>
  </si>
  <si>
    <t>21:0242:001022</t>
  </si>
  <si>
    <t>21:0117:000868:0001:0001:01</t>
  </si>
  <si>
    <t>064L  :773113:20:773112:10</t>
  </si>
  <si>
    <t>21:0242:001023</t>
  </si>
  <si>
    <t>21:0117:000868:0002:0001:00</t>
  </si>
  <si>
    <t>064L  :773114:00:------:--</t>
  </si>
  <si>
    <t>21:0242:001024</t>
  </si>
  <si>
    <t>21:0117:000869</t>
  </si>
  <si>
    <t>21:0117:000869:0001:0001:00</t>
  </si>
  <si>
    <t>064L  :773115:00:------:--</t>
  </si>
  <si>
    <t>21:0242:001025</t>
  </si>
  <si>
    <t>21:0117:000870</t>
  </si>
  <si>
    <t>21:0117:000870:0001:0001:00</t>
  </si>
  <si>
    <t>064L  :773116:00:------:--</t>
  </si>
  <si>
    <t>21:0242:001026</t>
  </si>
  <si>
    <t>21:0117:000871</t>
  </si>
  <si>
    <t>21:0117:000871:0001:0001:00</t>
  </si>
  <si>
    <t>064L  :773117:9B:------:--</t>
  </si>
  <si>
    <t>21:0242:001027</t>
  </si>
  <si>
    <t>064L  :773118:00:------:--</t>
  </si>
  <si>
    <t>21:0242:001028</t>
  </si>
  <si>
    <t>21:0117:000872</t>
  </si>
  <si>
    <t>21:0117:000872:0001:0001:00</t>
  </si>
  <si>
    <t>064L  :773119:00:------:--</t>
  </si>
  <si>
    <t>21:0242:001029</t>
  </si>
  <si>
    <t>21:0117:000873</t>
  </si>
  <si>
    <t>21:0117:000873:0001:0001:00</t>
  </si>
  <si>
    <t>064L  :773120:00:------:--</t>
  </si>
  <si>
    <t>21:0242:001030</t>
  </si>
  <si>
    <t>21:0117:000874</t>
  </si>
  <si>
    <t>21:0117:000874:0001:0001:00</t>
  </si>
  <si>
    <t>064L  :773121:80:773125:10</t>
  </si>
  <si>
    <t>21:0242:001031</t>
  </si>
  <si>
    <t>21:0117:000878</t>
  </si>
  <si>
    <t>21:0117:000878:0001:0001:02</t>
  </si>
  <si>
    <t>064L  :773122:00:------:--</t>
  </si>
  <si>
    <t>21:0242:001032</t>
  </si>
  <si>
    <t>21:0117:000875</t>
  </si>
  <si>
    <t>21:0117:000875:0001:0001:00</t>
  </si>
  <si>
    <t>064L  :773123:00:------:--</t>
  </si>
  <si>
    <t>21:0242:001033</t>
  </si>
  <si>
    <t>21:0117:000876</t>
  </si>
  <si>
    <t>21:0117:000876:0001:0001:00</t>
  </si>
  <si>
    <t>064L  :773124:70:773125:10</t>
  </si>
  <si>
    <t>21:0242:001034</t>
  </si>
  <si>
    <t>21:0117:000877</t>
  </si>
  <si>
    <t>21:0117:000877:0001:0001:00</t>
  </si>
  <si>
    <t>064L  :773125:10:------:--</t>
  </si>
  <si>
    <t>21:0242:001035</t>
  </si>
  <si>
    <t>21:0117:000878:0001:0001:01</t>
  </si>
  <si>
    <t>064L  :773126:20:773125:10</t>
  </si>
  <si>
    <t>21:0242:001036</t>
  </si>
  <si>
    <t>21:0117:000878:0002:0001:00</t>
  </si>
  <si>
    <t>064L  :773127:00:------:--</t>
  </si>
  <si>
    <t>21:0242:001037</t>
  </si>
  <si>
    <t>21:0117:000879</t>
  </si>
  <si>
    <t>21:0117:000879:0001:0001:00</t>
  </si>
  <si>
    <t>064L  :773128:00:------:--</t>
  </si>
  <si>
    <t>21:0242:001038</t>
  </si>
  <si>
    <t>21:0117:000880</t>
  </si>
  <si>
    <t>21:0117:000880:0001:0001:00</t>
  </si>
  <si>
    <t>81.4</t>
  </si>
  <si>
    <t>064L  :773129:00:------:--</t>
  </si>
  <si>
    <t>21:0242:001039</t>
  </si>
  <si>
    <t>21:0117:000881</t>
  </si>
  <si>
    <t>21:0117:000881:0001:0001:00</t>
  </si>
  <si>
    <t>064L  :773130:00:------:--</t>
  </si>
  <si>
    <t>21:0242:001040</t>
  </si>
  <si>
    <t>21:0117:000882</t>
  </si>
  <si>
    <t>21:0117:000882:0001:0001:00</t>
  </si>
  <si>
    <t>064L  :773131:00:------:--</t>
  </si>
  <si>
    <t>21:0242:001041</t>
  </si>
  <si>
    <t>21:0117:000883</t>
  </si>
  <si>
    <t>21:0117:000883:0001:0001:00</t>
  </si>
  <si>
    <t>064L  :773132:00:------:--</t>
  </si>
  <si>
    <t>21:0242:001042</t>
  </si>
  <si>
    <t>21:0117:000884</t>
  </si>
  <si>
    <t>21:0117:000884:0001:0001:00</t>
  </si>
  <si>
    <t>064L  :773133:9B:------:--</t>
  </si>
  <si>
    <t>21:0242:001043</t>
  </si>
  <si>
    <t>064L  :773134:00:------:--</t>
  </si>
  <si>
    <t>21:0242:001044</t>
  </si>
  <si>
    <t>21:0117:000885</t>
  </si>
  <si>
    <t>21:0117:000885:0001:0001:00</t>
  </si>
  <si>
    <t>4.2</t>
  </si>
  <si>
    <t>064L  :773135:00:------:--</t>
  </si>
  <si>
    <t>21:0242:001045</t>
  </si>
  <si>
    <t>21:0117:000886</t>
  </si>
  <si>
    <t>21:0117:000886:0001:0001:00</t>
  </si>
  <si>
    <t>064L  :773136:00:------:--</t>
  </si>
  <si>
    <t>21:0242:001046</t>
  </si>
  <si>
    <t>21:0117:000887</t>
  </si>
  <si>
    <t>21:0117:000887:0001:0001:00</t>
  </si>
  <si>
    <t>064L  :773137:00:------:--</t>
  </si>
  <si>
    <t>21:0242:001047</t>
  </si>
  <si>
    <t>21:0117:000888</t>
  </si>
  <si>
    <t>21:0117:000888:0001:0001:00</t>
  </si>
  <si>
    <t>064L  :773138:00:------:--</t>
  </si>
  <si>
    <t>21:0242:001048</t>
  </si>
  <si>
    <t>21:0117:000889</t>
  </si>
  <si>
    <t>21:0117:000889:0001:0001:00</t>
  </si>
  <si>
    <t>064L  :773139:00:------:--</t>
  </si>
  <si>
    <t>21:0242:001049</t>
  </si>
  <si>
    <t>21:0117:000890</t>
  </si>
  <si>
    <t>21:0117:000890:0001:0001:00</t>
  </si>
  <si>
    <t>064L  :773140:00:------:--</t>
  </si>
  <si>
    <t>21:0242:001050</t>
  </si>
  <si>
    <t>21:0117:000891</t>
  </si>
  <si>
    <t>21:0117:000891:0001:0001:00</t>
  </si>
  <si>
    <t>064L  :773141:80:773146:10</t>
  </si>
  <si>
    <t>21:0242:001051</t>
  </si>
  <si>
    <t>21:0117:000895</t>
  </si>
  <si>
    <t>21:0117:000895:0001:0001:02</t>
  </si>
  <si>
    <t>064L  :773142:00:------:--</t>
  </si>
  <si>
    <t>21:0242:001052</t>
  </si>
  <si>
    <t>21:0117:000892</t>
  </si>
  <si>
    <t>21:0117:000892:0001:0001:00</t>
  </si>
  <si>
    <t>064L  :773143:00:------:--</t>
  </si>
  <si>
    <t>21:0242:001053</t>
  </si>
  <si>
    <t>21:0117:000893</t>
  </si>
  <si>
    <t>21:0117:000893:0001:0001:00</t>
  </si>
  <si>
    <t>064L  :773144:00:------:--</t>
  </si>
  <si>
    <t>21:0242:001054</t>
  </si>
  <si>
    <t>21:0117:000894</t>
  </si>
  <si>
    <t>21:0117:000894:0001:0001:00</t>
  </si>
  <si>
    <t>064L  :773145:95:------:--</t>
  </si>
  <si>
    <t>21:0242:001055</t>
  </si>
  <si>
    <t>064L  :773146:10:------:--</t>
  </si>
  <si>
    <t>21:0242:001056</t>
  </si>
  <si>
    <t>21:0117:000895:0001:0001:01</t>
  </si>
  <si>
    <t>064L  :773147:20:773146:10</t>
  </si>
  <si>
    <t>21:0242:001057</t>
  </si>
  <si>
    <t>21:0117:000895:0002:0001:00</t>
  </si>
  <si>
    <t>064L  :773148:00:------:--</t>
  </si>
  <si>
    <t>21:0242:001058</t>
  </si>
  <si>
    <t>21:0117:000896</t>
  </si>
  <si>
    <t>21:0117:000896:0001:0001:00</t>
  </si>
  <si>
    <t>064L  :773149:00:------:--</t>
  </si>
  <si>
    <t>21:0242:001059</t>
  </si>
  <si>
    <t>21:0117:000897</t>
  </si>
  <si>
    <t>21:0117:000897:0001:0001:00</t>
  </si>
  <si>
    <t>064L  :773150:70:773151:00</t>
  </si>
  <si>
    <t>21:0242:001060</t>
  </si>
  <si>
    <t>21:0117:000898</t>
  </si>
  <si>
    <t>21:0117:000898:0001:0001:00</t>
  </si>
  <si>
    <t>064L  :773151:00:------:--</t>
  </si>
  <si>
    <t>21:0242:001061</t>
  </si>
  <si>
    <t>21:0117:000899</t>
  </si>
  <si>
    <t>21:0117:000899:0001:0001:00</t>
  </si>
  <si>
    <t>064L  :773152:00:------:--</t>
  </si>
  <si>
    <t>21:0242:001062</t>
  </si>
  <si>
    <t>21:0117:000900</t>
  </si>
  <si>
    <t>21:0117:000900:0001:0001:00</t>
  </si>
  <si>
    <t>064L  :773153:00:------:--</t>
  </si>
  <si>
    <t>21:0242:001063</t>
  </si>
  <si>
    <t>21:0117:000901</t>
  </si>
  <si>
    <t>21:0117:000901:0001:0001:00</t>
  </si>
  <si>
    <t>064L  :773154:00:------:--</t>
  </si>
  <si>
    <t>21:0242:001064</t>
  </si>
  <si>
    <t>21:0117:000902</t>
  </si>
  <si>
    <t>21:0117:000902:0001:0001:00</t>
  </si>
  <si>
    <t>064L  :773155:00:------:--</t>
  </si>
  <si>
    <t>21:0242:001065</t>
  </si>
  <si>
    <t>21:0117:000903</t>
  </si>
  <si>
    <t>21:0117:000903:0001:0001:00</t>
  </si>
  <si>
    <t>064L  :773156:00:------:--</t>
  </si>
  <si>
    <t>21:0242:001066</t>
  </si>
  <si>
    <t>21:0117:000904</t>
  </si>
  <si>
    <t>21:0117:000904:0001:0001:00</t>
  </si>
  <si>
    <t>064L  :773157:00:------:--</t>
  </si>
  <si>
    <t>21:0242:001067</t>
  </si>
  <si>
    <t>21:0117:000905</t>
  </si>
  <si>
    <t>21:0117:000905:0001:0001:00</t>
  </si>
  <si>
    <t>064L  :773158:00:------:--</t>
  </si>
  <si>
    <t>21:0242:001068</t>
  </si>
  <si>
    <t>21:0117:000906</t>
  </si>
  <si>
    <t>21:0117:000906:0001:0001:00</t>
  </si>
  <si>
    <t>064L  :773159:00:------:--</t>
  </si>
  <si>
    <t>21:0242:001069</t>
  </si>
  <si>
    <t>21:0117:000907</t>
  </si>
  <si>
    <t>21:0117:000907:0001:0001:00</t>
  </si>
  <si>
    <t>064L  :773160:00:------:--</t>
  </si>
  <si>
    <t>21:0242:001070</t>
  </si>
  <si>
    <t>21:0117:000908</t>
  </si>
  <si>
    <t>21:0117:000908:0001:0001:00</t>
  </si>
  <si>
    <t>064L  :773161:80:773167:10</t>
  </si>
  <si>
    <t>21:0242:001071</t>
  </si>
  <si>
    <t>21:0117:000914</t>
  </si>
  <si>
    <t>21:0117:000914:0001:0001:02</t>
  </si>
  <si>
    <t>064L  :773162:00:------:--</t>
  </si>
  <si>
    <t>21:0242:001072</t>
  </si>
  <si>
    <t>21:0117:000909</t>
  </si>
  <si>
    <t>21:0117:000909:0001:0001:00</t>
  </si>
  <si>
    <t>064L  :773163:00:------:--</t>
  </si>
  <si>
    <t>21:0242:001073</t>
  </si>
  <si>
    <t>21:0117:000910</t>
  </si>
  <si>
    <t>21:0117:000910:0001:0001:00</t>
  </si>
  <si>
    <t>064L  :773164:00:------:--</t>
  </si>
  <si>
    <t>21:0242:001074</t>
  </si>
  <si>
    <t>21:0117:000911</t>
  </si>
  <si>
    <t>21:0117:000911:0001:0001:00</t>
  </si>
  <si>
    <t>064L  :773165:00:------:--</t>
  </si>
  <si>
    <t>21:0242:001075</t>
  </si>
  <si>
    <t>21:0117:000912</t>
  </si>
  <si>
    <t>21:0117:000912:0001:0001:00</t>
  </si>
  <si>
    <t>064L  :773166:70:773167:10</t>
  </si>
  <si>
    <t>21:0242:001076</t>
  </si>
  <si>
    <t>21:0117:000913</t>
  </si>
  <si>
    <t>21:0117:000913:0001:0001:00</t>
  </si>
  <si>
    <t>064L  :773167:10:------:--</t>
  </si>
  <si>
    <t>21:0242:001077</t>
  </si>
  <si>
    <t>21:0117:000914:0001:0001:01</t>
  </si>
  <si>
    <t>064L  :773168:9A:------:--</t>
  </si>
  <si>
    <t>21:0242:001078</t>
  </si>
  <si>
    <t>064L  :773169:00:------:--</t>
  </si>
  <si>
    <t>21:0242:001079</t>
  </si>
  <si>
    <t>21:0117:000915</t>
  </si>
  <si>
    <t>21:0117:000915:0001:0001:00</t>
  </si>
  <si>
    <t>064L  :773170:20:773167:10</t>
  </si>
  <si>
    <t>21:0242:001080</t>
  </si>
  <si>
    <t>21:0117:000914:0002:0001:00</t>
  </si>
  <si>
    <t>064L  :773171:00:------:--</t>
  </si>
  <si>
    <t>21:0242:001081</t>
  </si>
  <si>
    <t>21:0117:000916</t>
  </si>
  <si>
    <t>21:0117:000916:0001:0001:00</t>
  </si>
  <si>
    <t>064L  :773172:00:------:--</t>
  </si>
  <si>
    <t>21:0242:001082</t>
  </si>
  <si>
    <t>21:0117:000917</t>
  </si>
  <si>
    <t>21:0117:000917:0001:0001:00</t>
  </si>
  <si>
    <t>064L  :773173:00:------:--</t>
  </si>
  <si>
    <t>21:0242:001083</t>
  </si>
  <si>
    <t>21:0117:000918</t>
  </si>
  <si>
    <t>21:0117:000918:0001:0001:00</t>
  </si>
  <si>
    <t>064L  :773174:00:------:--</t>
  </si>
  <si>
    <t>21:0242:001084</t>
  </si>
  <si>
    <t>21:0117:000919</t>
  </si>
  <si>
    <t>21:0117:000919:0001:0001:00</t>
  </si>
  <si>
    <t>064L  :773175:00:------:--</t>
  </si>
  <si>
    <t>21:0242:001085</t>
  </si>
  <si>
    <t>21:0117:000920</t>
  </si>
  <si>
    <t>21:0117:000920:0001:0001:00</t>
  </si>
  <si>
    <t>064L  :773176:00:------:--</t>
  </si>
  <si>
    <t>21:0242:001086</t>
  </si>
  <si>
    <t>21:0117:000921</t>
  </si>
  <si>
    <t>21:0117:000921:0001:0001:00</t>
  </si>
  <si>
    <t>064L  :773177:00:------:--</t>
  </si>
  <si>
    <t>21:0242:001087</t>
  </si>
  <si>
    <t>21:0117:000922</t>
  </si>
  <si>
    <t>21:0117:000922:0001:0001:00</t>
  </si>
  <si>
    <t>064L  :773178:00:------:--</t>
  </si>
  <si>
    <t>21:0242:001088</t>
  </si>
  <si>
    <t>21:0117:000923</t>
  </si>
  <si>
    <t>21:0117:000923:0001:0001:00</t>
  </si>
  <si>
    <t>064L  :773179:00:------:--</t>
  </si>
  <si>
    <t>21:0242:001089</t>
  </si>
  <si>
    <t>21:0117:000924</t>
  </si>
  <si>
    <t>21:0117:000924:0001:0001:00</t>
  </si>
  <si>
    <t>83</t>
  </si>
  <si>
    <t>064L  :773180:00:------:--</t>
  </si>
  <si>
    <t>21:0242:001090</t>
  </si>
  <si>
    <t>21:0117:000925</t>
  </si>
  <si>
    <t>21:0117:000925:0001:0001:00</t>
  </si>
  <si>
    <t>064L  :773181:80:773185:10</t>
  </si>
  <si>
    <t>21:0242:001091</t>
  </si>
  <si>
    <t>21:0117:000929</t>
  </si>
  <si>
    <t>21:0117:000929:0001:0001:02</t>
  </si>
  <si>
    <t>064L  :773182:00:------:--</t>
  </si>
  <si>
    <t>21:0242:001092</t>
  </si>
  <si>
    <t>21:0117:000926</t>
  </si>
  <si>
    <t>21:0117:000926:0001:0001:00</t>
  </si>
  <si>
    <t>064L  :773183:00:------:--</t>
  </si>
  <si>
    <t>21:0242:001093</t>
  </si>
  <si>
    <t>21:0117:000927</t>
  </si>
  <si>
    <t>21:0117:000927:0001:0001:00</t>
  </si>
  <si>
    <t>064L  :773184:70:773185:10</t>
  </si>
  <si>
    <t>21:0242:001094</t>
  </si>
  <si>
    <t>21:0117:000928</t>
  </si>
  <si>
    <t>21:0117:000928:0001:0001:00</t>
  </si>
  <si>
    <t>064L  :773185:10:------:--</t>
  </si>
  <si>
    <t>21:0242:001095</t>
  </si>
  <si>
    <t>21:0117:000929:0001:0001:01</t>
  </si>
  <si>
    <t>064L  :773186:20:773185:10</t>
  </si>
  <si>
    <t>21:0242:001096</t>
  </si>
  <si>
    <t>21:0117:000929:0002:0001:00</t>
  </si>
  <si>
    <t>064L  :773187:00:------:--</t>
  </si>
  <si>
    <t>21:0242:001097</t>
  </si>
  <si>
    <t>21:0117:000930</t>
  </si>
  <si>
    <t>21:0117:000930:0001:0001:00</t>
  </si>
  <si>
    <t>064L  :773188:00:------:--</t>
  </si>
  <si>
    <t>21:0242:001098</t>
  </si>
  <si>
    <t>21:0117:000931</t>
  </si>
  <si>
    <t>21:0117:000931:0001:0001:00</t>
  </si>
  <si>
    <t>064L  :773189:00:------:--</t>
  </si>
  <si>
    <t>21:0242:001099</t>
  </si>
  <si>
    <t>21:0117:000932</t>
  </si>
  <si>
    <t>21:0117:000932:0001:0001:00</t>
  </si>
  <si>
    <t>064L  :773190:00:------:--</t>
  </si>
  <si>
    <t>21:0242:001100</t>
  </si>
  <si>
    <t>21:0117:000933</t>
  </si>
  <si>
    <t>21:0117:000933:0001:0001:00</t>
  </si>
  <si>
    <t>064L  :773191:00:------:--</t>
  </si>
  <si>
    <t>21:0242:001101</t>
  </si>
  <si>
    <t>21:0117:000934</t>
  </si>
  <si>
    <t>21:0117:000934:0001:0001:00</t>
  </si>
  <si>
    <t>064L  :773192:00:------:--</t>
  </si>
  <si>
    <t>21:0242:001102</t>
  </si>
  <si>
    <t>21:0117:000935</t>
  </si>
  <si>
    <t>21:0117:000935:0001:0001:00</t>
  </si>
  <si>
    <t>064L  :773193:00:------:--</t>
  </si>
  <si>
    <t>21:0242:001103</t>
  </si>
  <si>
    <t>21:0117:000936</t>
  </si>
  <si>
    <t>21:0117:000936:0001:0001:00</t>
  </si>
  <si>
    <t>064L  :773194:00:------:--</t>
  </si>
  <si>
    <t>21:0242:001104</t>
  </si>
  <si>
    <t>21:0117:000937</t>
  </si>
  <si>
    <t>21:0117:000937:0001:0001:00</t>
  </si>
  <si>
    <t>064L  :773195:00:------:--</t>
  </si>
  <si>
    <t>21:0242:001105</t>
  </si>
  <si>
    <t>21:0117:000938</t>
  </si>
  <si>
    <t>21:0117:000938:0001:0001:00</t>
  </si>
  <si>
    <t>064L  :773196:00:------:--</t>
  </si>
  <si>
    <t>21:0242:001106</t>
  </si>
  <si>
    <t>21:0117:000939</t>
  </si>
  <si>
    <t>21:0117:000939:0001:0001:00</t>
  </si>
  <si>
    <t>064L  :773197:00:------:--</t>
  </si>
  <si>
    <t>21:0242:001107</t>
  </si>
  <si>
    <t>21:0117:000940</t>
  </si>
  <si>
    <t>21:0117:000940:0001:0001:00</t>
  </si>
  <si>
    <t>064L  :773198:00:------:--</t>
  </si>
  <si>
    <t>21:0242:001108</t>
  </si>
  <si>
    <t>21:0117:000941</t>
  </si>
  <si>
    <t>21:0117:000941:0001:0001:00</t>
  </si>
  <si>
    <t>6.85</t>
  </si>
  <si>
    <t>064L  :773199:00:------:--</t>
  </si>
  <si>
    <t>21:0242:001109</t>
  </si>
  <si>
    <t>21:0117:000942</t>
  </si>
  <si>
    <t>21:0117:000942:0001:0001:00</t>
  </si>
  <si>
    <t>064L  :773200:9B:------:--</t>
  </si>
  <si>
    <t>21:0242:001110</t>
  </si>
  <si>
    <t>064L  :773201:80:773209:20</t>
  </si>
  <si>
    <t>21:0242:001111</t>
  </si>
  <si>
    <t>21:0117:000949</t>
  </si>
  <si>
    <t>21:0117:000949:0002:0001:02</t>
  </si>
  <si>
    <t>064L  :773202:00:------:--</t>
  </si>
  <si>
    <t>21:0242:001112</t>
  </si>
  <si>
    <t>21:0117:000943</t>
  </si>
  <si>
    <t>21:0117:000943:0001:0001:00</t>
  </si>
  <si>
    <t>064L  :773203:00:------:--</t>
  </si>
  <si>
    <t>21:0242:001113</t>
  </si>
  <si>
    <t>21:0117:000944</t>
  </si>
  <si>
    <t>21:0117:000944:0001:0001:00</t>
  </si>
  <si>
    <t>064L  :773204:00:------:--</t>
  </si>
  <si>
    <t>21:0242:001114</t>
  </si>
  <si>
    <t>21:0117:000945</t>
  </si>
  <si>
    <t>21:0117:000945:0001:0001:00</t>
  </si>
  <si>
    <t>064L  :773205:00:------:--</t>
  </si>
  <si>
    <t>21:0242:001115</t>
  </si>
  <si>
    <t>21:0117:000946</t>
  </si>
  <si>
    <t>21:0117:000946:0001:0001:00</t>
  </si>
  <si>
    <t>064L  :773206:00:------:--</t>
  </si>
  <si>
    <t>21:0242:001116</t>
  </si>
  <si>
    <t>21:0117:000947</t>
  </si>
  <si>
    <t>21:0117:000947:0001:0001:00</t>
  </si>
  <si>
    <t>064L  :773207:70:773208:10</t>
  </si>
  <si>
    <t>21:0242:001117</t>
  </si>
  <si>
    <t>21:0117:000948</t>
  </si>
  <si>
    <t>21:0117:000948:0001:0001:00</t>
  </si>
  <si>
    <t>064L  :773208:10:------:--</t>
  </si>
  <si>
    <t>21:0242:001118</t>
  </si>
  <si>
    <t>21:0117:000949:0001:0001:00</t>
  </si>
  <si>
    <t>064L  :773209:20:773208:10</t>
  </si>
  <si>
    <t>21:0242:001119</t>
  </si>
  <si>
    <t>21:0117:000949:0002:0001:01</t>
  </si>
  <si>
    <t>064L  :773210:00:------:--</t>
  </si>
  <si>
    <t>21:0242:001120</t>
  </si>
  <si>
    <t>21:0117:000950</t>
  </si>
  <si>
    <t>21:0117:000950:0001:0001:00</t>
  </si>
  <si>
    <t>064L  :773211:00:------:--</t>
  </si>
  <si>
    <t>21:0242:001121</t>
  </si>
  <si>
    <t>21:0117:000951</t>
  </si>
  <si>
    <t>21:0117:000951:0001:0001:00</t>
  </si>
  <si>
    <t>064L  :773212:00:------:--</t>
  </si>
  <si>
    <t>21:0242:001122</t>
  </si>
  <si>
    <t>21:0117:000952</t>
  </si>
  <si>
    <t>21:0117:000952:0001:0001:00</t>
  </si>
  <si>
    <t>064L  :773213:00:------:--</t>
  </si>
  <si>
    <t>21:0242:001123</t>
  </si>
  <si>
    <t>21:0117:000953</t>
  </si>
  <si>
    <t>21:0117:000953:0001:0001:00</t>
  </si>
  <si>
    <t>064L  :773214:00:------:--</t>
  </si>
  <si>
    <t>21:0242:001124</t>
  </si>
  <si>
    <t>21:0117:000954</t>
  </si>
  <si>
    <t>21:0117:000954:0001:0001:00</t>
  </si>
  <si>
    <t>064L  :773215:00:------:--</t>
  </si>
  <si>
    <t>21:0242:001125</t>
  </si>
  <si>
    <t>21:0117:000955</t>
  </si>
  <si>
    <t>21:0117:000955:0001:0001:00</t>
  </si>
  <si>
    <t>064L  :773216:00:------:--</t>
  </si>
  <si>
    <t>21:0242:001126</t>
  </si>
  <si>
    <t>21:0117:000956</t>
  </si>
  <si>
    <t>21:0117:000956:0001:0001:00</t>
  </si>
  <si>
    <t>064L  :773217:00:------:--</t>
  </si>
  <si>
    <t>21:0242:001127</t>
  </si>
  <si>
    <t>21:0117:000957</t>
  </si>
  <si>
    <t>21:0117:000957:0001:0001:00</t>
  </si>
  <si>
    <t>064L  :773218:00:------:--</t>
  </si>
  <si>
    <t>21:0242:001128</t>
  </si>
  <si>
    <t>21:0117:000958</t>
  </si>
  <si>
    <t>21:0117:000958:0001:0001:00</t>
  </si>
  <si>
    <t>064L  :773219:9C:------:--</t>
  </si>
  <si>
    <t>21:0242:001129</t>
  </si>
  <si>
    <t>064L  :773220:00:------:--</t>
  </si>
  <si>
    <t>21:0242:001130</t>
  </si>
  <si>
    <t>21:0117:000959</t>
  </si>
  <si>
    <t>21:0117:000959:0001:0001:00</t>
  </si>
  <si>
    <t>064L  :773221:80:773236:10</t>
  </si>
  <si>
    <t>21:0242:001131</t>
  </si>
  <si>
    <t>21:0117:000974</t>
  </si>
  <si>
    <t>21:0117:000974:0001:0001:02</t>
  </si>
  <si>
    <t>064L  :773222:00:------:--</t>
  </si>
  <si>
    <t>21:0242:001132</t>
  </si>
  <si>
    <t>21:0117:000960</t>
  </si>
  <si>
    <t>21:0117:000960:0001:0001:00</t>
  </si>
  <si>
    <t>89</t>
  </si>
  <si>
    <t>064L  :773223:00:------:--</t>
  </si>
  <si>
    <t>21:0242:001133</t>
  </si>
  <si>
    <t>21:0117:000961</t>
  </si>
  <si>
    <t>21:0117:000961:0001:0001:00</t>
  </si>
  <si>
    <t>064L  :773224:00:------:--</t>
  </si>
  <si>
    <t>21:0242:001134</t>
  </si>
  <si>
    <t>21:0117:000962</t>
  </si>
  <si>
    <t>21:0117:000962:0001:0001:00</t>
  </si>
  <si>
    <t>064L  :773225:00:------:--</t>
  </si>
  <si>
    <t>21:0242:001135</t>
  </si>
  <si>
    <t>21:0117:000963</t>
  </si>
  <si>
    <t>21:0117:000963:0001:0001:00</t>
  </si>
  <si>
    <t>064L  :773226:00:------:--</t>
  </si>
  <si>
    <t>21:0242:001136</t>
  </si>
  <si>
    <t>21:0117:000964</t>
  </si>
  <si>
    <t>21:0117:000964:0001:0001:00</t>
  </si>
  <si>
    <t>064L  :773227:00:------:--</t>
  </si>
  <si>
    <t>21:0242:001137</t>
  </si>
  <si>
    <t>21:0117:000965</t>
  </si>
  <si>
    <t>21:0117:000965:0001:0001:00</t>
  </si>
  <si>
    <t>064L  :773228:00:------:--</t>
  </si>
  <si>
    <t>21:0242:001138</t>
  </si>
  <si>
    <t>21:0117:000966</t>
  </si>
  <si>
    <t>21:0117:000966:0001:0001:00</t>
  </si>
  <si>
    <t>064L  :773229:00:------:--</t>
  </si>
  <si>
    <t>21:0242:001139</t>
  </si>
  <si>
    <t>21:0117:000967</t>
  </si>
  <si>
    <t>21:0117:000967:0001:0001:00</t>
  </si>
  <si>
    <t>064L  :773230:00:------:--</t>
  </si>
  <si>
    <t>21:0242:001140</t>
  </si>
  <si>
    <t>21:0117:000968</t>
  </si>
  <si>
    <t>21:0117:000968:0001:0001:00</t>
  </si>
  <si>
    <t>064L  :773231:00:------:--</t>
  </si>
  <si>
    <t>21:0242:001141</t>
  </si>
  <si>
    <t>21:0117:000969</t>
  </si>
  <si>
    <t>21:0117:000969:0001:0001:00</t>
  </si>
  <si>
    <t>064L  :773232:00:------:--</t>
  </si>
  <si>
    <t>21:0242:001142</t>
  </si>
  <si>
    <t>21:0117:000970</t>
  </si>
  <si>
    <t>21:0117:000970:0001:0001:00</t>
  </si>
  <si>
    <t>064L  :773233:00:------:--</t>
  </si>
  <si>
    <t>21:0242:001143</t>
  </si>
  <si>
    <t>21:0117:000971</t>
  </si>
  <si>
    <t>21:0117:000971:0001:0001:00</t>
  </si>
  <si>
    <t>064L  :773234:00:------:--</t>
  </si>
  <si>
    <t>21:0242:001144</t>
  </si>
  <si>
    <t>21:0117:000972</t>
  </si>
  <si>
    <t>21:0117:000972:0001:0001:00</t>
  </si>
  <si>
    <t>7.15</t>
  </si>
  <si>
    <t>064L  :773235:70:773236:10</t>
  </si>
  <si>
    <t>21:0242:001145</t>
  </si>
  <si>
    <t>21:0117:000973</t>
  </si>
  <si>
    <t>21:0117:000973:0001:0001:00</t>
  </si>
  <si>
    <t>064L  :773236:10:------:--</t>
  </si>
  <si>
    <t>21:0242:001146</t>
  </si>
  <si>
    <t>21:0117:000974:0001:0001:01</t>
  </si>
  <si>
    <t>064L  :773237:20:773236:10</t>
  </si>
  <si>
    <t>21:0242:001147</t>
  </si>
  <si>
    <t>21:0117:000974:0002:0001:00</t>
  </si>
  <si>
    <t>064L  :773238:00:------:--</t>
  </si>
  <si>
    <t>21:0242:001148</t>
  </si>
  <si>
    <t>21:0117:000975</t>
  </si>
  <si>
    <t>21:0117:000975:0001:0001:00</t>
  </si>
  <si>
    <t>064L  :773239:9A:------:--</t>
  </si>
  <si>
    <t>21:0242:001149</t>
  </si>
  <si>
    <t>064L  :773240:00:------:--</t>
  </si>
  <si>
    <t>21:0242:001150</t>
  </si>
  <si>
    <t>21:0117:000976</t>
  </si>
  <si>
    <t>21:0117:000976:0001:0001:00</t>
  </si>
  <si>
    <t>064L  :773241:80:773244:70</t>
  </si>
  <si>
    <t>21:0242:001151</t>
  </si>
  <si>
    <t>21:0117:000979</t>
  </si>
  <si>
    <t>21:0117:000979:0001:0001:02</t>
  </si>
  <si>
    <t>064L  :773242:00:------:--</t>
  </si>
  <si>
    <t>21:0242:001152</t>
  </si>
  <si>
    <t>21:0117:000977</t>
  </si>
  <si>
    <t>21:0117:000977:0001:0001:00</t>
  </si>
  <si>
    <t>064L  :773243:00:------:--</t>
  </si>
  <si>
    <t>21:0242:001153</t>
  </si>
  <si>
    <t>21:0117:000978</t>
  </si>
  <si>
    <t>21:0117:000978:0001:0001:00</t>
  </si>
  <si>
    <t>064L  :773244:70:773245:10</t>
  </si>
  <si>
    <t>21:0242:001154</t>
  </si>
  <si>
    <t>21:0117:000979:0001:0001:01</t>
  </si>
  <si>
    <t>064L  :773245:10:------:--</t>
  </si>
  <si>
    <t>21:0242:001155</t>
  </si>
  <si>
    <t>21:0117:000980</t>
  </si>
  <si>
    <t>21:0117:000980:0001:0001:00</t>
  </si>
  <si>
    <t>064L  :773246:20:773245:10</t>
  </si>
  <si>
    <t>21:0242:001156</t>
  </si>
  <si>
    <t>21:0117:000980:0002:0001:00</t>
  </si>
  <si>
    <t>064L  :773247:00:------:--</t>
  </si>
  <si>
    <t>21:0242:001157</t>
  </si>
  <si>
    <t>21:0117:000981</t>
  </si>
  <si>
    <t>21:0117:000981:0001:0001:00</t>
  </si>
  <si>
    <t>064L  :773248:00:------:--</t>
  </si>
  <si>
    <t>21:0242:001158</t>
  </si>
  <si>
    <t>21:0117:000982</t>
  </si>
  <si>
    <t>21:0117:000982:0001:0001:00</t>
  </si>
  <si>
    <t>064L  :773249:00:------:--</t>
  </si>
  <si>
    <t>21:0242:001159</t>
  </si>
  <si>
    <t>21:0117:000983</t>
  </si>
  <si>
    <t>21:0117:000983:0001:0001:00</t>
  </si>
  <si>
    <t>064L  :773250:95:------:--</t>
  </si>
  <si>
    <t>21:0242:001160</t>
  </si>
  <si>
    <t>064L  :773251:00:------:--</t>
  </si>
  <si>
    <t>21:0242:001161</t>
  </si>
  <si>
    <t>21:0117:000984</t>
  </si>
  <si>
    <t>21:0117:000984:0001:0001:00</t>
  </si>
  <si>
    <t>27.3</t>
  </si>
  <si>
    <t>064L  :773252:00:------:--</t>
  </si>
  <si>
    <t>21:0242:001162</t>
  </si>
  <si>
    <t>21:0117:000985</t>
  </si>
  <si>
    <t>21:0117:000985:0001:0001:00</t>
  </si>
  <si>
    <t>064L  :773253:00:------:--</t>
  </si>
  <si>
    <t>21:0242:001163</t>
  </si>
  <si>
    <t>21:0117:000986</t>
  </si>
  <si>
    <t>21:0117:000986:0001:0001:00</t>
  </si>
  <si>
    <t>064L  :773254:00:------:--</t>
  </si>
  <si>
    <t>21:0242:001164</t>
  </si>
  <si>
    <t>21:0117:000987</t>
  </si>
  <si>
    <t>21:0117:000987:0001:0001:00</t>
  </si>
  <si>
    <t>77.4</t>
  </si>
  <si>
    <t>064L  :773255:00:------:--</t>
  </si>
  <si>
    <t>21:0242:001165</t>
  </si>
  <si>
    <t>21:0117:000988</t>
  </si>
  <si>
    <t>21:0117:000988:0001:0001:00</t>
  </si>
  <si>
    <t>064L  :773256:00:------:--</t>
  </si>
  <si>
    <t>21:0242:001166</t>
  </si>
  <si>
    <t>21:0117:000989</t>
  </si>
  <si>
    <t>21:0117:000989:0001:0001:00</t>
  </si>
  <si>
    <t>064L  :773257:00:------:--</t>
  </si>
  <si>
    <t>21:0242:001167</t>
  </si>
  <si>
    <t>21:0117:000990</t>
  </si>
  <si>
    <t>21:0117:000990:0001:0001:00</t>
  </si>
  <si>
    <t>064L  :773258:00:------:--</t>
  </si>
  <si>
    <t>21:0242:001168</t>
  </si>
  <si>
    <t>21:0117:000991</t>
  </si>
  <si>
    <t>21:0117:000991:0001:0001:00</t>
  </si>
  <si>
    <t>064L  :773259:00:------:--</t>
  </si>
  <si>
    <t>21:0242:001169</t>
  </si>
  <si>
    <t>21:0117:000992</t>
  </si>
  <si>
    <t>21:0117:000992:0001:0001:00</t>
  </si>
  <si>
    <t>3100</t>
  </si>
  <si>
    <t>064L  :773260:00:------:--</t>
  </si>
  <si>
    <t>21:0242:001170</t>
  </si>
  <si>
    <t>21:0117:000993</t>
  </si>
  <si>
    <t>21:0117:000993:0001:0001:00</t>
  </si>
  <si>
    <t>064L  :773261:80:773265:10</t>
  </si>
  <si>
    <t>21:0242:001171</t>
  </si>
  <si>
    <t>21:0117:000997</t>
  </si>
  <si>
    <t>21:0117:000997:0001:0001:02</t>
  </si>
  <si>
    <t>064L  :773262:00:------:--</t>
  </si>
  <si>
    <t>21:0242:001172</t>
  </si>
  <si>
    <t>21:0117:000994</t>
  </si>
  <si>
    <t>21:0117:000994:0001:0001:00</t>
  </si>
  <si>
    <t>064L  :773263:00:------:--</t>
  </si>
  <si>
    <t>21:0242:001173</t>
  </si>
  <si>
    <t>21:0117:000995</t>
  </si>
  <si>
    <t>21:0117:000995:0001:0001:00</t>
  </si>
  <si>
    <t>064L  :773264:70:773265:10</t>
  </si>
  <si>
    <t>21:0242:001174</t>
  </si>
  <si>
    <t>21:0117:000996</t>
  </si>
  <si>
    <t>21:0117:000996:0001:0001:00</t>
  </si>
  <si>
    <t>064L  :773265:10:------:--</t>
  </si>
  <si>
    <t>21:0242:001175</t>
  </si>
  <si>
    <t>21:0117:000997:0001:0001:01</t>
  </si>
  <si>
    <t>064L  :773266:20:773265:10</t>
  </si>
  <si>
    <t>21:0242:001176</t>
  </si>
  <si>
    <t>21:0117:000997:0002:0001:00</t>
  </si>
  <si>
    <t>064L  :773267:00:------:--</t>
  </si>
  <si>
    <t>21:0242:001177</t>
  </si>
  <si>
    <t>21:0117:000998</t>
  </si>
  <si>
    <t>21:0117:000998:0001:0001:00</t>
  </si>
  <si>
    <t>064L  :773268:00:------:--</t>
  </si>
  <si>
    <t>21:0242:001178</t>
  </si>
  <si>
    <t>21:0117:000999</t>
  </si>
  <si>
    <t>21:0117:000999:0001:0001:00</t>
  </si>
  <si>
    <t>064L  :773269:00:------:--</t>
  </si>
  <si>
    <t>21:0242:001179</t>
  </si>
  <si>
    <t>21:0117:001000</t>
  </si>
  <si>
    <t>21:0117:001000:0001:0001:00</t>
  </si>
  <si>
    <t>064L  :773270:00:------:--</t>
  </si>
  <si>
    <t>21:0242:001180</t>
  </si>
  <si>
    <t>21:0117:001001</t>
  </si>
  <si>
    <t>21:0117:001001:0001:0001:00</t>
  </si>
  <si>
    <t>064L  :773271:00:------:--</t>
  </si>
  <si>
    <t>21:0242:001181</t>
  </si>
  <si>
    <t>21:0117:001002</t>
  </si>
  <si>
    <t>21:0117:001002:0001:0001:00</t>
  </si>
  <si>
    <t>064L  :773272:00:------:--</t>
  </si>
  <si>
    <t>21:0242:001182</t>
  </si>
  <si>
    <t>21:0117:001003</t>
  </si>
  <si>
    <t>21:0117:001003:0001:0001:00</t>
  </si>
  <si>
    <t>064L  :773273:9C:------:--</t>
  </si>
  <si>
    <t>21:0242:001183</t>
  </si>
  <si>
    <t>064L  :773274:00:------:--</t>
  </si>
  <si>
    <t>21:0242:001184</t>
  </si>
  <si>
    <t>21:0117:001004</t>
  </si>
  <si>
    <t>21:0117:001004:0001:0001:00</t>
  </si>
  <si>
    <t>064L  :773275:00:------:--</t>
  </si>
  <si>
    <t>21:0242:001185</t>
  </si>
  <si>
    <t>21:0117:001005</t>
  </si>
  <si>
    <t>21:0117:001005:0001:0001:00</t>
  </si>
  <si>
    <t>064L  :773276:00:------:--</t>
  </si>
  <si>
    <t>21:0242:001186</t>
  </si>
  <si>
    <t>21:0117:001006</t>
  </si>
  <si>
    <t>21:0117:001006:0001:0001:00</t>
  </si>
  <si>
    <t>064L  :773277:00:------:--</t>
  </si>
  <si>
    <t>21:0242:001187</t>
  </si>
  <si>
    <t>21:0117:001007</t>
  </si>
  <si>
    <t>21:0117:001007:0001:0001:00</t>
  </si>
  <si>
    <t>064L  :773278:00:------:--</t>
  </si>
  <si>
    <t>21:0242:001188</t>
  </si>
  <si>
    <t>21:0117:001008</t>
  </si>
  <si>
    <t>21:0117:001008:0001:0001:00</t>
  </si>
  <si>
    <t>064L  :773279:00:------:--</t>
  </si>
  <si>
    <t>21:0242:001189</t>
  </si>
  <si>
    <t>21:0117:001009</t>
  </si>
  <si>
    <t>21:0117:001009:0001:0001:00</t>
  </si>
  <si>
    <t>064L  :773280:00:------:--</t>
  </si>
  <si>
    <t>21:0242:001190</t>
  </si>
  <si>
    <t>21:0117:001010</t>
  </si>
  <si>
    <t>21:0117:001010:0001:0001:00</t>
  </si>
  <si>
    <t>064L  :773281:80:773283:10</t>
  </si>
  <si>
    <t>21:0242:001191</t>
  </si>
  <si>
    <t>21:0117:001012</t>
  </si>
  <si>
    <t>21:0117:001012:0001:0001:02</t>
  </si>
  <si>
    <t>064L  :773282:70:773283:10</t>
  </si>
  <si>
    <t>21:0242:001192</t>
  </si>
  <si>
    <t>21:0117:001011</t>
  </si>
  <si>
    <t>21:0117:001011:0001:0001:00</t>
  </si>
  <si>
    <t>064L  :773283:10:------:--</t>
  </si>
  <si>
    <t>21:0242:001193</t>
  </si>
  <si>
    <t>21:0117:001012:0001:0001:01</t>
  </si>
  <si>
    <t>064L  :773284:20:773283:10</t>
  </si>
  <si>
    <t>21:0242:001194</t>
  </si>
  <si>
    <t>21:0117:001012:0002:0001:00</t>
  </si>
  <si>
    <t>064L  :773285:00:------:--</t>
  </si>
  <si>
    <t>21:0242:001195</t>
  </si>
  <si>
    <t>21:0117:001013</t>
  </si>
  <si>
    <t>21:0117:001013:0001:0001:00</t>
  </si>
  <si>
    <t>064L  :773286:00:------:--</t>
  </si>
  <si>
    <t>21:0242:001196</t>
  </si>
  <si>
    <t>21:0117:001014</t>
  </si>
  <si>
    <t>21:0117:001014:0001:0001:00</t>
  </si>
  <si>
    <t>064L  :773287:00:------:--</t>
  </si>
  <si>
    <t>21:0242:001197</t>
  </si>
  <si>
    <t>21:0117:001015</t>
  </si>
  <si>
    <t>21:0117:001015:0001:0001:00</t>
  </si>
  <si>
    <t>064L  :773288:00:------:--</t>
  </si>
  <si>
    <t>21:0242:001198</t>
  </si>
  <si>
    <t>21:0117:001016</t>
  </si>
  <si>
    <t>21:0117:001016:0001:0001:00</t>
  </si>
  <si>
    <t>064L  :773289:00:------:--</t>
  </si>
  <si>
    <t>21:0242:001199</t>
  </si>
  <si>
    <t>21:0117:001017</t>
  </si>
  <si>
    <t>21:0117:001017:0001:0001:00</t>
  </si>
  <si>
    <t>064L  :773290:95:------:--</t>
  </si>
  <si>
    <t>21:0242:001200</t>
  </si>
  <si>
    <t>064L  :773291:00:------:--</t>
  </si>
  <si>
    <t>21:0242:001201</t>
  </si>
  <si>
    <t>21:0117:001018</t>
  </si>
  <si>
    <t>21:0117:001018:0001:0001:00</t>
  </si>
  <si>
    <t>064L  :773292:00:------:--</t>
  </si>
  <si>
    <t>21:0242:001202</t>
  </si>
  <si>
    <t>21:0117:001019</t>
  </si>
  <si>
    <t>21:0117:001019:0001:0001:00</t>
  </si>
  <si>
    <t>064L  :773293:00:------:--</t>
  </si>
  <si>
    <t>21:0242:001203</t>
  </si>
  <si>
    <t>21:0117:001020</t>
  </si>
  <si>
    <t>21:0117:001020:0001:0001:00</t>
  </si>
  <si>
    <t>064L  :773294:00:------:--</t>
  </si>
  <si>
    <t>21:0242:001204</t>
  </si>
  <si>
    <t>21:0117:001021</t>
  </si>
  <si>
    <t>21:0117:001021:0001:0001:00</t>
  </si>
  <si>
    <t>064L  :773295:00:------:--</t>
  </si>
  <si>
    <t>21:0242:001205</t>
  </si>
  <si>
    <t>21:0117:001022</t>
  </si>
  <si>
    <t>21:0117:001022:0001:0001:00</t>
  </si>
  <si>
    <t>064L  :773296:00:------:--</t>
  </si>
  <si>
    <t>21:0242:001206</t>
  </si>
  <si>
    <t>21:0117:001023</t>
  </si>
  <si>
    <t>21:0117:001023:0001:0001:00</t>
  </si>
  <si>
    <t>064L  :773297:00:------:--</t>
  </si>
  <si>
    <t>21:0242:001207</t>
  </si>
  <si>
    <t>21:0117:001024</t>
  </si>
  <si>
    <t>21:0117:001024:0001:0001:00</t>
  </si>
  <si>
    <t>064L  :773298:00:------:--</t>
  </si>
  <si>
    <t>21:0242:001208</t>
  </si>
  <si>
    <t>21:0117:001025</t>
  </si>
  <si>
    <t>21:0117:001025:0001:0001:00</t>
  </si>
  <si>
    <t>064L  :773299:00:------:--</t>
  </si>
  <si>
    <t>21:0242:001209</t>
  </si>
  <si>
    <t>21:0117:001026</t>
  </si>
  <si>
    <t>21:0117:001026:0001:0001:00</t>
  </si>
  <si>
    <t>064L  :773300:00:------:--</t>
  </si>
  <si>
    <t>21:0242:001210</t>
  </si>
  <si>
    <t>21:0117:001027</t>
  </si>
  <si>
    <t>21:0117:001027:0001:0001:00</t>
  </si>
  <si>
    <t>064L  :773301:80:773306:10</t>
  </si>
  <si>
    <t>21:0242:001211</t>
  </si>
  <si>
    <t>21:0117:001032</t>
  </si>
  <si>
    <t>21:0117:001032:0001:0001:02</t>
  </si>
  <si>
    <t>064L  :773302:00:------:--</t>
  </si>
  <si>
    <t>21:0242:001212</t>
  </si>
  <si>
    <t>21:0117:001028</t>
  </si>
  <si>
    <t>21:0117:001028:0001:0001:00</t>
  </si>
  <si>
    <t>88.8</t>
  </si>
  <si>
    <t>064L  :773303:00:------:--</t>
  </si>
  <si>
    <t>21:0242:001213</t>
  </si>
  <si>
    <t>21:0117:001029</t>
  </si>
  <si>
    <t>21:0117:001029:0001:0001:00</t>
  </si>
  <si>
    <t>064L  :773304:00:------:--</t>
  </si>
  <si>
    <t>21:0242:001214</t>
  </si>
  <si>
    <t>21:0117:001030</t>
  </si>
  <si>
    <t>21:0117:001030:0001:0001:00</t>
  </si>
  <si>
    <t>064L  :773305:70:773306:10</t>
  </si>
  <si>
    <t>21:0242:001215</t>
  </si>
  <si>
    <t>21:0117:001031</t>
  </si>
  <si>
    <t>21:0117:001031:0001:0001:00</t>
  </si>
  <si>
    <t>064L  :773306:10:------:--</t>
  </si>
  <si>
    <t>21:0242:001216</t>
  </si>
  <si>
    <t>21:0117:001032:0001:0001:01</t>
  </si>
  <si>
    <t>064L  :773307:20:773306:10</t>
  </si>
  <si>
    <t>21:0242:001217</t>
  </si>
  <si>
    <t>21:0117:001032:0002:0001:00</t>
  </si>
  <si>
    <t>064L  :773308:00:------:--</t>
  </si>
  <si>
    <t>21:0242:001218</t>
  </si>
  <si>
    <t>21:0117:001033</t>
  </si>
  <si>
    <t>21:0117:001033:0001:0001:00</t>
  </si>
  <si>
    <t>064L  :773309:00:------:--</t>
  </si>
  <si>
    <t>21:0242:001219</t>
  </si>
  <si>
    <t>21:0117:001034</t>
  </si>
  <si>
    <t>21:0117:001034:0001:0001:00</t>
  </si>
  <si>
    <t>064L  :773310:00:------:--</t>
  </si>
  <si>
    <t>21:0242:001220</t>
  </si>
  <si>
    <t>21:0117:001035</t>
  </si>
  <si>
    <t>21:0117:001035:0001:0001:00</t>
  </si>
  <si>
    <t>064L  :773311:00:------:--</t>
  </si>
  <si>
    <t>21:0242:001221</t>
  </si>
  <si>
    <t>21:0117:001036</t>
  </si>
  <si>
    <t>21:0117:001036:0001:0001:00</t>
  </si>
  <si>
    <t>064L  :773312:00:------:--</t>
  </si>
  <si>
    <t>21:0242:001222</t>
  </si>
  <si>
    <t>21:0117:001037</t>
  </si>
  <si>
    <t>21:0117:001037:0001:0001:00</t>
  </si>
  <si>
    <t>064L  :773313:00:------:--</t>
  </si>
  <si>
    <t>21:0242:001223</t>
  </si>
  <si>
    <t>21:0117:001038</t>
  </si>
  <si>
    <t>21:0117:001038:0001:0001:00</t>
  </si>
  <si>
    <t>064L  :773314:95:------:--</t>
  </si>
  <si>
    <t>21:0242:001224</t>
  </si>
  <si>
    <t>064L  :773315:00:------:--</t>
  </si>
  <si>
    <t>21:0242:001225</t>
  </si>
  <si>
    <t>21:0117:001039</t>
  </si>
  <si>
    <t>21:0117:001039:0001:0001:00</t>
  </si>
  <si>
    <t>064L  :773316:00:------:--</t>
  </si>
  <si>
    <t>21:0242:001226</t>
  </si>
  <si>
    <t>21:0117:001040</t>
  </si>
  <si>
    <t>21:0117:001040:0001:0001:00</t>
  </si>
  <si>
    <t>064L  :773317:00:------:--</t>
  </si>
  <si>
    <t>21:0242:001227</t>
  </si>
  <si>
    <t>21:0117:001041</t>
  </si>
  <si>
    <t>21:0117:001041:0001:0001:00</t>
  </si>
  <si>
    <t>064L  :773318:00:------:--</t>
  </si>
  <si>
    <t>21:0242:001228</t>
  </si>
  <si>
    <t>21:0117:001042</t>
  </si>
  <si>
    <t>21:0117:001042:0001:0001:00</t>
  </si>
  <si>
    <t>064L  :773319:00:------:--</t>
  </si>
  <si>
    <t>21:0242:001229</t>
  </si>
  <si>
    <t>21:0117:001043</t>
  </si>
  <si>
    <t>21:0117:001043:0001:0001:00</t>
  </si>
  <si>
    <t>064L  :773320:00:------:--</t>
  </si>
  <si>
    <t>21:0242:001230</t>
  </si>
  <si>
    <t>21:0117:001044</t>
  </si>
  <si>
    <t>21:0117:001044:0001:0001:00</t>
  </si>
  <si>
    <t>064L  :773321:80:773325:10</t>
  </si>
  <si>
    <t>21:0242:001231</t>
  </si>
  <si>
    <t>21:0117:001047</t>
  </si>
  <si>
    <t>21:0117:001047:0001:0001:02</t>
  </si>
  <si>
    <t>064L  :773322:00:------:--</t>
  </si>
  <si>
    <t>21:0242:001232</t>
  </si>
  <si>
    <t>21:0117:001045</t>
  </si>
  <si>
    <t>21:0117:001045:0001:0001:00</t>
  </si>
  <si>
    <t>064L  :773323:70:773325:10</t>
  </si>
  <si>
    <t>21:0242:001233</t>
  </si>
  <si>
    <t>21:0117:001046</t>
  </si>
  <si>
    <t>21:0117:001046:0001:0001:00</t>
  </si>
  <si>
    <t>064L  :773324:9C:------:--</t>
  </si>
  <si>
    <t>21:0242:001234</t>
  </si>
  <si>
    <t>064L  :773325:10:------:--</t>
  </si>
  <si>
    <t>21:0242:001235</t>
  </si>
  <si>
    <t>21:0117:001047:0001:0001:01</t>
  </si>
  <si>
    <t>064L  :773326:00:------:--</t>
  </si>
  <si>
    <t>21:0242:001236</t>
  </si>
  <si>
    <t>21:0117:001048</t>
  </si>
  <si>
    <t>21:0117:001048:0001:0001:00</t>
  </si>
  <si>
    <t>064L  :773327:00:------:--</t>
  </si>
  <si>
    <t>21:0242:001237</t>
  </si>
  <si>
    <t>21:0117:001049</t>
  </si>
  <si>
    <t>21:0117:001049:0001:0001:00</t>
  </si>
  <si>
    <t>064L  :773328:00:------:--</t>
  </si>
  <si>
    <t>21:0242:001238</t>
  </si>
  <si>
    <t>21:0117:001050</t>
  </si>
  <si>
    <t>21:0117:001050:0001:0001:00</t>
  </si>
  <si>
    <t>064L  :773329:00:------:--</t>
  </si>
  <si>
    <t>21:0242:001239</t>
  </si>
  <si>
    <t>21:0117:001051</t>
  </si>
  <si>
    <t>21:0117:001051:0001:0001:00</t>
  </si>
  <si>
    <t>064L  :773330:20:773325:10</t>
  </si>
  <si>
    <t>21:0242:001240</t>
  </si>
  <si>
    <t>21:0117:001047:0002:0001:00</t>
  </si>
  <si>
    <t>064L  :773331:00:------:--</t>
  </si>
  <si>
    <t>21:0242:001241</t>
  </si>
  <si>
    <t>21:0117:001052</t>
  </si>
  <si>
    <t>21:0117:001052:0001:0001:00</t>
  </si>
  <si>
    <t>064L  :773332:00:------:--</t>
  </si>
  <si>
    <t>21:0242:001242</t>
  </si>
  <si>
    <t>21:0117:001053</t>
  </si>
  <si>
    <t>21:0117:001053:0001:0001:00</t>
  </si>
  <si>
    <t>064L  :773333:00:------:--</t>
  </si>
  <si>
    <t>21:0242:001243</t>
  </si>
  <si>
    <t>21:0117:001054</t>
  </si>
  <si>
    <t>21:0117:001054:0001:0001:00</t>
  </si>
  <si>
    <t>7.9</t>
  </si>
  <si>
    <t>064L  :773334:00:------:--</t>
  </si>
  <si>
    <t>21:0242:001244</t>
  </si>
  <si>
    <t>21:0117:001055</t>
  </si>
  <si>
    <t>21:0117:001055:0001:0001:00</t>
  </si>
  <si>
    <t>064L  :773335:00:------:--</t>
  </si>
  <si>
    <t>21:0242:001245</t>
  </si>
  <si>
    <t>21:0117:001056</t>
  </si>
  <si>
    <t>21:0117:001056:0001:0001:00</t>
  </si>
  <si>
    <t>064L  :773336:00:------:--</t>
  </si>
  <si>
    <t>21:0242:001246</t>
  </si>
  <si>
    <t>21:0117:001057</t>
  </si>
  <si>
    <t>21:0117:001057:0001:0001:00</t>
  </si>
  <si>
    <t>064L  :773337:00:------:--</t>
  </si>
  <si>
    <t>21:0242:001247</t>
  </si>
  <si>
    <t>21:0117:001058</t>
  </si>
  <si>
    <t>21:0117:001058:0001:0001:00</t>
  </si>
  <si>
    <t>064L  :773338:00:------:--</t>
  </si>
  <si>
    <t>21:0242:001248</t>
  </si>
  <si>
    <t>21:0117:001059</t>
  </si>
  <si>
    <t>21:0117:001059:0001:0001:00</t>
  </si>
  <si>
    <t>064L  :773339:00:------:--</t>
  </si>
  <si>
    <t>21:0242:001249</t>
  </si>
  <si>
    <t>21:0117:001060</t>
  </si>
  <si>
    <t>21:0117:001060:0001:0001:00</t>
  </si>
  <si>
    <t>064L  :773340:00:------:--</t>
  </si>
  <si>
    <t>21:0242:001250</t>
  </si>
  <si>
    <t>21:0117:001061</t>
  </si>
  <si>
    <t>21:0117:001061:0001:0001:00</t>
  </si>
  <si>
    <t>064L  :773341:80:773345:10</t>
  </si>
  <si>
    <t>21:0242:001251</t>
  </si>
  <si>
    <t>21:0117:001065</t>
  </si>
  <si>
    <t>21:0117:001065:0001:0001:02</t>
  </si>
  <si>
    <t>064L  :773342:00:------:--</t>
  </si>
  <si>
    <t>21:0242:001252</t>
  </si>
  <si>
    <t>21:0117:001062</t>
  </si>
  <si>
    <t>21:0117:001062:0001:0001:00</t>
  </si>
  <si>
    <t>064L  :773343:00:------:--</t>
  </si>
  <si>
    <t>21:0242:001253</t>
  </si>
  <si>
    <t>21:0117:001063</t>
  </si>
  <si>
    <t>21:0117:001063:0001:0001:00</t>
  </si>
  <si>
    <t>064L  :773344:70:773345:10</t>
  </si>
  <si>
    <t>21:0242:001254</t>
  </si>
  <si>
    <t>21:0117:001064</t>
  </si>
  <si>
    <t>21:0117:001064:0001:0001:00</t>
  </si>
  <si>
    <t>064L  :773345:10:------:--</t>
  </si>
  <si>
    <t>21:0242:001255</t>
  </si>
  <si>
    <t>21:0117:001065:0001:0001:01</t>
  </si>
  <si>
    <t>064L  :773346:20:773345:10</t>
  </si>
  <si>
    <t>21:0242:001256</t>
  </si>
  <si>
    <t>21:0117:001065:0002:0001:00</t>
  </si>
  <si>
    <t>064L  :773347:00:------:--</t>
  </si>
  <si>
    <t>21:0242:001257</t>
  </si>
  <si>
    <t>21:0117:001066</t>
  </si>
  <si>
    <t>21:0117:001066:0001:0001:00</t>
  </si>
  <si>
    <t>9.95</t>
  </si>
  <si>
    <t>064L  :773348:00:------:--</t>
  </si>
  <si>
    <t>21:0242:001258</t>
  </si>
  <si>
    <t>21:0117:001067</t>
  </si>
  <si>
    <t>21:0117:001067:0001:0001:00</t>
  </si>
  <si>
    <t>064L  :773349:00:------:--</t>
  </si>
  <si>
    <t>21:0242:001259</t>
  </si>
  <si>
    <t>21:0117:001068</t>
  </si>
  <si>
    <t>21:0117:001068:0001:0001:00</t>
  </si>
  <si>
    <t>064L  :773350:00:------:--</t>
  </si>
  <si>
    <t>21:0242:001260</t>
  </si>
  <si>
    <t>21:0117:001069</t>
  </si>
  <si>
    <t>21:0117:001069:0001:0001:00</t>
  </si>
  <si>
    <t>064L  :773351:00:------:--</t>
  </si>
  <si>
    <t>21:0242:001261</t>
  </si>
  <si>
    <t>21:0117:001070</t>
  </si>
  <si>
    <t>21:0117:001070:0001:0001:00</t>
  </si>
  <si>
    <t>064L  :773352:00:------:--</t>
  </si>
  <si>
    <t>21:0242:001262</t>
  </si>
  <si>
    <t>21:0117:001071</t>
  </si>
  <si>
    <t>21:0117:001071:0001:0001:00</t>
  </si>
  <si>
    <t>064L  :773353:00:------:--</t>
  </si>
  <si>
    <t>21:0242:001263</t>
  </si>
  <si>
    <t>21:0117:001072</t>
  </si>
  <si>
    <t>21:0117:001072:0001:0001:00</t>
  </si>
  <si>
    <t>064L  :773354:00:------:--</t>
  </si>
  <si>
    <t>21:0242:001264</t>
  </si>
  <si>
    <t>21:0117:001073</t>
  </si>
  <si>
    <t>21:0117:001073:0001:0001:00</t>
  </si>
  <si>
    <t>064L  :773355:00:------:--</t>
  </si>
  <si>
    <t>21:0242:001265</t>
  </si>
  <si>
    <t>21:0117:001074</t>
  </si>
  <si>
    <t>21:0117:001074:0001:0001:00</t>
  </si>
  <si>
    <t>064L  :773356:00:------:--</t>
  </si>
  <si>
    <t>21:0242:001266</t>
  </si>
  <si>
    <t>21:0117:001075</t>
  </si>
  <si>
    <t>21:0117:001075:0001:0001:00</t>
  </si>
  <si>
    <t>064L  :773357:00:------:--</t>
  </si>
  <si>
    <t>21:0242:001267</t>
  </si>
  <si>
    <t>21:0117:001076</t>
  </si>
  <si>
    <t>21:0117:001076:0001:0001:00</t>
  </si>
  <si>
    <t>064L  :773358:00:------:--</t>
  </si>
  <si>
    <t>21:0242:001268</t>
  </si>
  <si>
    <t>21:0117:001077</t>
  </si>
  <si>
    <t>21:0117:001077:0001:0001:00</t>
  </si>
  <si>
    <t>064L  :773359:9C:------:--</t>
  </si>
  <si>
    <t>21:0242:001269</t>
  </si>
  <si>
    <t>064L  :773360:00:------:--</t>
  </si>
  <si>
    <t>21:0242:001270</t>
  </si>
  <si>
    <t>21:0117:001078</t>
  </si>
  <si>
    <t>21:0117:001078:0001:0001:00</t>
  </si>
  <si>
    <t>064L  :773361:80:773369:10</t>
  </si>
  <si>
    <t>21:0242:001271</t>
  </si>
  <si>
    <t>21:0117:001086</t>
  </si>
  <si>
    <t>21:0117:001086:0001:0001:02</t>
  </si>
  <si>
    <t>064L  :773362:00:------:--</t>
  </si>
  <si>
    <t>21:0242:001272</t>
  </si>
  <si>
    <t>21:0117:001079</t>
  </si>
  <si>
    <t>21:0117:001079:0001:0001:00</t>
  </si>
  <si>
    <t>064L  :773363:00:------:--</t>
  </si>
  <si>
    <t>21:0242:001273</t>
  </si>
  <si>
    <t>21:0117:001080</t>
  </si>
  <si>
    <t>21:0117:001080:0001:0001:00</t>
  </si>
  <si>
    <t>064L  :773364:00:------:--</t>
  </si>
  <si>
    <t>21:0242:001274</t>
  </si>
  <si>
    <t>21:0117:001081</t>
  </si>
  <si>
    <t>21:0117:001081:0001:0001:00</t>
  </si>
  <si>
    <t>064L  :773365:00:------:--</t>
  </si>
  <si>
    <t>21:0242:001275</t>
  </si>
  <si>
    <t>21:0117:001082</t>
  </si>
  <si>
    <t>21:0117:001082:0001:0001:00</t>
  </si>
  <si>
    <t>064L  :773366:00:------:--</t>
  </si>
  <si>
    <t>21:0242:001276</t>
  </si>
  <si>
    <t>21:0117:001083</t>
  </si>
  <si>
    <t>21:0117:001083:0001:0001:00</t>
  </si>
  <si>
    <t>064L  :773367:00:------:--</t>
  </si>
  <si>
    <t>21:0242:001277</t>
  </si>
  <si>
    <t>21:0117:001084</t>
  </si>
  <si>
    <t>21:0117:001084:0001:0001:00</t>
  </si>
  <si>
    <t>064L  :773368:70:773369:10</t>
  </si>
  <si>
    <t>21:0242:001278</t>
  </si>
  <si>
    <t>21:0117:001085</t>
  </si>
  <si>
    <t>21:0117:001085:0001:0001:00</t>
  </si>
  <si>
    <t>064L  :773369:10:------:--</t>
  </si>
  <si>
    <t>21:0242:001279</t>
  </si>
  <si>
    <t>21:0117:001086:0001:0001:01</t>
  </si>
  <si>
    <t>064L  :773370:20:773369:10</t>
  </si>
  <si>
    <t>21:0242:001280</t>
  </si>
  <si>
    <t>21:0117:001086:0002:0001:00</t>
  </si>
  <si>
    <t>064L  :773371:95:------:--</t>
  </si>
  <si>
    <t>21:0242:001281</t>
  </si>
  <si>
    <t>064L  :773372:00:------:--</t>
  </si>
  <si>
    <t>21:0242:001282</t>
  </si>
  <si>
    <t>21:0117:001087</t>
  </si>
  <si>
    <t>21:0117:001087:0001:0001:00</t>
  </si>
  <si>
    <t>064L  :773373:00:------:--</t>
  </si>
  <si>
    <t>21:0242:001283</t>
  </si>
  <si>
    <t>21:0117:001088</t>
  </si>
  <si>
    <t>21:0117:001088:0001:0001:00</t>
  </si>
  <si>
    <t>064L  :773374:00:------:--</t>
  </si>
  <si>
    <t>21:0242:001284</t>
  </si>
  <si>
    <t>21:0117:001089</t>
  </si>
  <si>
    <t>21:0117:001089:0001:0001:00</t>
  </si>
  <si>
    <t>064L  :773375:00:------:--</t>
  </si>
  <si>
    <t>21:0242:001285</t>
  </si>
  <si>
    <t>21:0117:001090</t>
  </si>
  <si>
    <t>21:0117:001090:0001:0001:00</t>
  </si>
  <si>
    <t>064L  :773376:00:------:--</t>
  </si>
  <si>
    <t>21:0242:001286</t>
  </si>
  <si>
    <t>21:0117:001091</t>
  </si>
  <si>
    <t>21:0117:001091:0001:0001:00</t>
  </si>
  <si>
    <t>064L  :773377:00:------:--</t>
  </si>
  <si>
    <t>21:0242:001287</t>
  </si>
  <si>
    <t>21:0117:001092</t>
  </si>
  <si>
    <t>21:0117:001092:0001:0001:00</t>
  </si>
  <si>
    <t>064L  :773378:00:------:--</t>
  </si>
  <si>
    <t>21:0242:001288</t>
  </si>
  <si>
    <t>21:0117:001093</t>
  </si>
  <si>
    <t>21:0117:001093:0001:0001:00</t>
  </si>
  <si>
    <t>064L  :773379:00:------:--</t>
  </si>
  <si>
    <t>21:0242:001289</t>
  </si>
  <si>
    <t>21:0117:001094</t>
  </si>
  <si>
    <t>21:0117:001094:0001:0001:00</t>
  </si>
  <si>
    <t>16950</t>
  </si>
  <si>
    <t>064L  :773380:00:------:--</t>
  </si>
  <si>
    <t>21:0242:001290</t>
  </si>
  <si>
    <t>21:0117:001095</t>
  </si>
  <si>
    <t>21:0117:001095:0001:0001:00</t>
  </si>
  <si>
    <t>8.65</t>
  </si>
  <si>
    <t>064L  :773381:80:773386:10</t>
  </si>
  <si>
    <t>21:0242:001291</t>
  </si>
  <si>
    <t>21:0117:001100</t>
  </si>
  <si>
    <t>21:0117:001100:0001:0001:02</t>
  </si>
  <si>
    <t>064L  :773382:00:------:--</t>
  </si>
  <si>
    <t>21:0242:001292</t>
  </si>
  <si>
    <t>21:0117:001096</t>
  </si>
  <si>
    <t>21:0117:001096:0001:0001:00</t>
  </si>
  <si>
    <t>064L  :773383:00:------:--</t>
  </si>
  <si>
    <t>21:0242:001293</t>
  </si>
  <si>
    <t>21:0117:001097</t>
  </si>
  <si>
    <t>21:0117:001097:0001:0001:00</t>
  </si>
  <si>
    <t>064L  :773384:00:------:--</t>
  </si>
  <si>
    <t>21:0242:001294</t>
  </si>
  <si>
    <t>21:0117:001098</t>
  </si>
  <si>
    <t>21:0117:001098:0001:0001:00</t>
  </si>
  <si>
    <t>064L  :773385:70:773386:10</t>
  </si>
  <si>
    <t>21:0242:001295</t>
  </si>
  <si>
    <t>21:0117:001099</t>
  </si>
  <si>
    <t>21:0117:001099:0001:0001:00</t>
  </si>
  <si>
    <t>064L  :773386:10:------:--</t>
  </si>
  <si>
    <t>21:0242:001296</t>
  </si>
  <si>
    <t>21:0117:001100:0001:0001:01</t>
  </si>
  <si>
    <t>064L  :773387:20:773386:10</t>
  </si>
  <si>
    <t>21:0242:001297</t>
  </si>
  <si>
    <t>21:0117:001100:0002:0001:00</t>
  </si>
  <si>
    <t>064L  :773388:00:------:--</t>
  </si>
  <si>
    <t>21:0242:001298</t>
  </si>
  <si>
    <t>21:0117:001101</t>
  </si>
  <si>
    <t>21:0117:001101:0001:0001:00</t>
  </si>
  <si>
    <t>064L  :773389:00:------:--</t>
  </si>
  <si>
    <t>21:0242:001299</t>
  </si>
  <si>
    <t>21:0117:001102</t>
  </si>
  <si>
    <t>21:0117:001102:0001:0001:00</t>
  </si>
  <si>
    <t>064L  :773390:9A:------:--</t>
  </si>
  <si>
    <t>21:0242:001300</t>
  </si>
  <si>
    <t>064L  :773391:00:------:--</t>
  </si>
  <si>
    <t>21:0242:001301</t>
  </si>
  <si>
    <t>21:0117:001103</t>
  </si>
  <si>
    <t>21:0117:001103:0001:0001:00</t>
  </si>
  <si>
    <t>064L  :773392:00:------:--</t>
  </si>
  <si>
    <t>21:0242:001302</t>
  </si>
  <si>
    <t>21:0117:001104</t>
  </si>
  <si>
    <t>21:0117:001104:0001:0001:00</t>
  </si>
  <si>
    <t>064L  :773393:00:------:--</t>
  </si>
  <si>
    <t>21:0242:001303</t>
  </si>
  <si>
    <t>21:0117:001105</t>
  </si>
  <si>
    <t>21:0117:001105:0001:0001:00</t>
  </si>
  <si>
    <t>064L  :773394:00:------:--</t>
  </si>
  <si>
    <t>21:0242:001304</t>
  </si>
  <si>
    <t>21:0117:001106</t>
  </si>
  <si>
    <t>21:0117:001106:0001:0001:00</t>
  </si>
  <si>
    <t>064L  :773395:00:------:--</t>
  </si>
  <si>
    <t>21:0242:001305</t>
  </si>
  <si>
    <t>21:0117:001107</t>
  </si>
  <si>
    <t>21:0117:001107:0001:0001:00</t>
  </si>
  <si>
    <t>064L  :773396:00:------:--</t>
  </si>
  <si>
    <t>21:0242:001306</t>
  </si>
  <si>
    <t>21:0117:001108</t>
  </si>
  <si>
    <t>21:0117:001108:0001:0001:00</t>
  </si>
  <si>
    <t>064L  :773397:00:------:--</t>
  </si>
  <si>
    <t>21:0242:001307</t>
  </si>
  <si>
    <t>21:0117:001109</t>
  </si>
  <si>
    <t>21:0117:001109:0001:0001:00</t>
  </si>
  <si>
    <t>064L  :773398:00:------:--</t>
  </si>
  <si>
    <t>21:0242:001308</t>
  </si>
  <si>
    <t>21:0117:001110</t>
  </si>
  <si>
    <t>21:0117:001110:0001:0001:00</t>
  </si>
  <si>
    <t>064L  :773399:00:------:--</t>
  </si>
  <si>
    <t>21:0242:001309</t>
  </si>
  <si>
    <t>21:0117:001111</t>
  </si>
  <si>
    <t>21:0117:001111:0001:0001:00</t>
  </si>
  <si>
    <t>064L  :773400:00:------:--</t>
  </si>
  <si>
    <t>21:0242:001310</t>
  </si>
  <si>
    <t>21:0117:001112</t>
  </si>
  <si>
    <t>21:0117:001112:0001:0001:00</t>
  </si>
  <si>
    <t>064L  :773401:80:773404:10</t>
  </si>
  <si>
    <t>21:0242:001311</t>
  </si>
  <si>
    <t>21:0117:001114</t>
  </si>
  <si>
    <t>21:0117:001114:0001:0001:02</t>
  </si>
  <si>
    <t>064L  :773402:70:773404:10</t>
  </si>
  <si>
    <t>21:0242:001312</t>
  </si>
  <si>
    <t>21:0117:001113</t>
  </si>
  <si>
    <t>21:0117:001113:0001:0001:00</t>
  </si>
  <si>
    <t>064L  :773403:9A:------:--</t>
  </si>
  <si>
    <t>21:0242:001313</t>
  </si>
  <si>
    <t>064L  :773404:10:------:--</t>
  </si>
  <si>
    <t>21:0242:001314</t>
  </si>
  <si>
    <t>21:0117:001114:0001:0001:01</t>
  </si>
  <si>
    <t>064L  :773405:00:------:--</t>
  </si>
  <si>
    <t>21:0242:001315</t>
  </si>
  <si>
    <t>21:0117:001115</t>
  </si>
  <si>
    <t>21:0117:001115:0001:0001:00</t>
  </si>
  <si>
    <t>064L  :773406:00:------:--</t>
  </si>
  <si>
    <t>21:0242:001316</t>
  </si>
  <si>
    <t>21:0117:001116</t>
  </si>
  <si>
    <t>21:0117:001116:0001:0001:00</t>
  </si>
  <si>
    <t>064L  :773407:00:------:--</t>
  </si>
  <si>
    <t>21:0242:001317</t>
  </si>
  <si>
    <t>21:0117:001117</t>
  </si>
  <si>
    <t>21:0117:001117:0001:0001:00</t>
  </si>
  <si>
    <t>064L  :773408:00:------:--</t>
  </si>
  <si>
    <t>21:0242:001318</t>
  </si>
  <si>
    <t>21:0117:001118</t>
  </si>
  <si>
    <t>21:0117:001118:0001:0001:00</t>
  </si>
  <si>
    <t>064L  :773409:00:------:--</t>
  </si>
  <si>
    <t>21:0242:001319</t>
  </si>
  <si>
    <t>21:0117:001119</t>
  </si>
  <si>
    <t>21:0117:001119:0001:0001:00</t>
  </si>
  <si>
    <t>064L  :773410:20:773404:10</t>
  </si>
  <si>
    <t>21:0242:001320</t>
  </si>
  <si>
    <t>21:0117:001114:0002:0001:00</t>
  </si>
  <si>
    <t>064L  :773411:00:------:--</t>
  </si>
  <si>
    <t>21:0242:001321</t>
  </si>
  <si>
    <t>21:0117:001120</t>
  </si>
  <si>
    <t>21:0117:001120:0001:0001:00</t>
  </si>
  <si>
    <t>064L  :773412:00:------:--</t>
  </si>
  <si>
    <t>21:0242:001322</t>
  </si>
  <si>
    <t>21:0117:001121</t>
  </si>
  <si>
    <t>21:0117:001121:0001:0001:00</t>
  </si>
  <si>
    <t>064L  :773413:00:------:--</t>
  </si>
  <si>
    <t>21:0242:001323</t>
  </si>
  <si>
    <t>21:0117:001122</t>
  </si>
  <si>
    <t>21:0117:001122:0001:0001:00</t>
  </si>
  <si>
    <t>064L  :773414:00:------:--</t>
  </si>
  <si>
    <t>21:0242:001324</t>
  </si>
  <si>
    <t>21:0117:001123</t>
  </si>
  <si>
    <t>21:0117:001123:0001:0001:00</t>
  </si>
  <si>
    <t>064L  :773415:00:------:--</t>
  </si>
  <si>
    <t>21:0242:001325</t>
  </si>
  <si>
    <t>21:0117:001124</t>
  </si>
  <si>
    <t>21:0117:001124:0001:0001:00</t>
  </si>
  <si>
    <t>064L  :773416:00:------:--</t>
  </si>
  <si>
    <t>21:0242:001326</t>
  </si>
  <si>
    <t>21:0117:001125</t>
  </si>
  <si>
    <t>21:0117:001125:0001:0001:00</t>
  </si>
  <si>
    <t>064L  :773417:00:------:--</t>
  </si>
  <si>
    <t>21:0242:001327</t>
  </si>
  <si>
    <t>21:0117:001126</t>
  </si>
  <si>
    <t>21:0117:001126:0001:0001:00</t>
  </si>
  <si>
    <t>064L  :773418:00:------:--</t>
  </si>
  <si>
    <t>21:0242:001328</t>
  </si>
  <si>
    <t>21:0117:001127</t>
  </si>
  <si>
    <t>21:0117:001127:0001:0001:00</t>
  </si>
  <si>
    <t>064L  :773419:00:------:--</t>
  </si>
  <si>
    <t>21:0242:001329</t>
  </si>
  <si>
    <t>21:0117:001128</t>
  </si>
  <si>
    <t>21:0117:001128:0001:0001:00</t>
  </si>
  <si>
    <t>064L  :773420:00:------:--</t>
  </si>
  <si>
    <t>21:0242:001330</t>
  </si>
  <si>
    <t>21:0117:001129</t>
  </si>
  <si>
    <t>21:0117:001129:0001:0001:00</t>
  </si>
  <si>
    <t>064L  :773421:80:773428:10</t>
  </si>
  <si>
    <t>21:0242:001331</t>
  </si>
  <si>
    <t>21:0117:001135</t>
  </si>
  <si>
    <t>21:0117:001135:0001:0001:02</t>
  </si>
  <si>
    <t>064L  :773422:00:------:--</t>
  </si>
  <si>
    <t>21:0242:001332</t>
  </si>
  <si>
    <t>21:0117:001130</t>
  </si>
  <si>
    <t>21:0117:001130:0001:0001:00</t>
  </si>
  <si>
    <t>064L  :773423:9C:------:--</t>
  </si>
  <si>
    <t>21:0242:001333</t>
  </si>
  <si>
    <t>064L  :773424:00:------:--</t>
  </si>
  <si>
    <t>21:0242:001334</t>
  </si>
  <si>
    <t>21:0117:001131</t>
  </si>
  <si>
    <t>21:0117:001131:0001:0001:00</t>
  </si>
  <si>
    <t>064L  :773425:00:------:--</t>
  </si>
  <si>
    <t>21:0242:001335</t>
  </si>
  <si>
    <t>21:0117:001132</t>
  </si>
  <si>
    <t>21:0117:001132:0001:0001:00</t>
  </si>
  <si>
    <t>064L  :773426:00:------:--</t>
  </si>
  <si>
    <t>21:0242:001336</t>
  </si>
  <si>
    <t>21:0117:001133</t>
  </si>
  <si>
    <t>21:0117:001133:0001:0001:00</t>
  </si>
  <si>
    <t>064L  :773427:70:773428:10</t>
  </si>
  <si>
    <t>21:0242:001337</t>
  </si>
  <si>
    <t>21:0117:001134</t>
  </si>
  <si>
    <t>21:0117:001134:0001:0001:00</t>
  </si>
  <si>
    <t>064L  :773428:10:------:--</t>
  </si>
  <si>
    <t>21:0242:001338</t>
  </si>
  <si>
    <t>21:0117:001135:0001:0001:01</t>
  </si>
  <si>
    <t>064L  :773429:20:773428:10</t>
  </si>
  <si>
    <t>21:0242:001339</t>
  </si>
  <si>
    <t>21:0117:001135:0002:0001:00</t>
  </si>
  <si>
    <t>064L  :773430:00:------:--</t>
  </si>
  <si>
    <t>21:0242:001340</t>
  </si>
  <si>
    <t>21:0117:001136</t>
  </si>
  <si>
    <t>21:0117:001136:0001:0001:00</t>
  </si>
  <si>
    <t>064L  :773431:00:------:--</t>
  </si>
  <si>
    <t>21:0242:001341</t>
  </si>
  <si>
    <t>21:0117:001137</t>
  </si>
  <si>
    <t>21:0117:001137:0001:0001:00</t>
  </si>
  <si>
    <t>064L  :773432:00:------:--</t>
  </si>
  <si>
    <t>21:0242:001342</t>
  </si>
  <si>
    <t>21:0117:001138</t>
  </si>
  <si>
    <t>21:0117:001138:0001:0001:00</t>
  </si>
  <si>
    <t>064L  :773433:00:------:--</t>
  </si>
  <si>
    <t>21:0242:001343</t>
  </si>
  <si>
    <t>21:0117:001139</t>
  </si>
  <si>
    <t>21:0117:001139:0001:0001:00</t>
  </si>
  <si>
    <t>064L  :773434:00:------:--</t>
  </si>
  <si>
    <t>21:0242:001344</t>
  </si>
  <si>
    <t>21:0117:001140</t>
  </si>
  <si>
    <t>21:0117:001140:0001:0001:00</t>
  </si>
  <si>
    <t>064L  :773435:00:------:--</t>
  </si>
  <si>
    <t>21:0242:001345</t>
  </si>
  <si>
    <t>21:0117:001141</t>
  </si>
  <si>
    <t>21:0117:001141:0001:0001:00</t>
  </si>
  <si>
    <t>064L  :773436:00:------:--</t>
  </si>
  <si>
    <t>21:0242:001346</t>
  </si>
  <si>
    <t>21:0117:001142</t>
  </si>
  <si>
    <t>21:0117:001142:0001:0001:00</t>
  </si>
  <si>
    <t>064L  :773437:00:------:--</t>
  </si>
  <si>
    <t>21:0242:001347</t>
  </si>
  <si>
    <t>21:0117:001143</t>
  </si>
  <si>
    <t>21:0117:001143:0001:0001:00</t>
  </si>
  <si>
    <t>064L  :773438:00:------:--</t>
  </si>
  <si>
    <t>21:0242:001348</t>
  </si>
  <si>
    <t>21:0117:001144</t>
  </si>
  <si>
    <t>21:0117:001144:0001:0001:00</t>
  </si>
  <si>
    <t>064L  :773439:00:------:--</t>
  </si>
  <si>
    <t>21:0242:001349</t>
  </si>
  <si>
    <t>21:0117:001145</t>
  </si>
  <si>
    <t>21:0117:001145:0001:0001:00</t>
  </si>
  <si>
    <t>064L  :773440:00:------:--</t>
  </si>
  <si>
    <t>21:0242:001350</t>
  </si>
  <si>
    <t>21:0117:001146</t>
  </si>
  <si>
    <t>21:0117:001146:0001:0001:00</t>
  </si>
  <si>
    <t>064L  :773441:80:773446:10</t>
  </si>
  <si>
    <t>21:0242:001351</t>
  </si>
  <si>
    <t>21:0117:001151</t>
  </si>
  <si>
    <t>21:0117:001151:0001:0001:02</t>
  </si>
  <si>
    <t>064L  :773442:00:------:--</t>
  </si>
  <si>
    <t>21:0242:001352</t>
  </si>
  <si>
    <t>21:0117:001147</t>
  </si>
  <si>
    <t>21:0117:001147:0001:0001:00</t>
  </si>
  <si>
    <t>064L  :773443:00:------:--</t>
  </si>
  <si>
    <t>21:0242:001353</t>
  </si>
  <si>
    <t>21:0117:001148</t>
  </si>
  <si>
    <t>21:0117:001148:0001:0001:00</t>
  </si>
  <si>
    <t>064L  :773444:00:------:--</t>
  </si>
  <si>
    <t>21:0242:001354</t>
  </si>
  <si>
    <t>21:0117:001149</t>
  </si>
  <si>
    <t>21:0117:001149:0001:0001:00</t>
  </si>
  <si>
    <t>064L  :773445:70:773446:10</t>
  </si>
  <si>
    <t>21:0242:001355</t>
  </si>
  <si>
    <t>21:0117:001150</t>
  </si>
  <si>
    <t>21:0117:001150:0001:0001:00</t>
  </si>
  <si>
    <t>064L  :773446:10:------:--</t>
  </si>
  <si>
    <t>21:0242:001356</t>
  </si>
  <si>
    <t>21:0117:001151:0001:0001:01</t>
  </si>
  <si>
    <t>064L  :773447:20:773446:10</t>
  </si>
  <si>
    <t>21:0242:001357</t>
  </si>
  <si>
    <t>21:0117:001151:0002:0001:00</t>
  </si>
  <si>
    <t>064L  :773448:00:------:--</t>
  </si>
  <si>
    <t>21:0242:001358</t>
  </si>
  <si>
    <t>21:0117:001152</t>
  </si>
  <si>
    <t>21:0117:001152:0001:0001:00</t>
  </si>
  <si>
    <t>064L  :773449:9A:------:--</t>
  </si>
  <si>
    <t>21:0242:001359</t>
  </si>
  <si>
    <t>064L  :773450:00:------:--</t>
  </si>
  <si>
    <t>21:0242:001360</t>
  </si>
  <si>
    <t>21:0117:001153</t>
  </si>
  <si>
    <t>21:0117:001153:0001:0001:00</t>
  </si>
  <si>
    <t>064L  :773451:00:------:--</t>
  </si>
  <si>
    <t>21:0242:001361</t>
  </si>
  <si>
    <t>21:0117:001154</t>
  </si>
  <si>
    <t>21:0117:001154:0001:0001:00</t>
  </si>
  <si>
    <t>064L  :773452:00:------:--</t>
  </si>
  <si>
    <t>21:0242:001362</t>
  </si>
  <si>
    <t>21:0117:001155</t>
  </si>
  <si>
    <t>21:0117:001155:0001:0001:00</t>
  </si>
  <si>
    <t>064L  :773453:00:------:--</t>
  </si>
  <si>
    <t>21:0242:001363</t>
  </si>
  <si>
    <t>21:0117:001156</t>
  </si>
  <si>
    <t>21:0117:001156:0001:0001:00</t>
  </si>
  <si>
    <t>064L  :773454:00:------:--</t>
  </si>
  <si>
    <t>21:0242:001364</t>
  </si>
  <si>
    <t>21:0117:001157</t>
  </si>
  <si>
    <t>21:0117:001157:0001:0001:00</t>
  </si>
  <si>
    <t>064L  :773455:00:------:--</t>
  </si>
  <si>
    <t>21:0242:001365</t>
  </si>
  <si>
    <t>21:0117:001158</t>
  </si>
  <si>
    <t>21:0117:001158:0001:0001:00</t>
  </si>
  <si>
    <t>064L  :773456:00:------:--</t>
  </si>
  <si>
    <t>21:0242:001366</t>
  </si>
  <si>
    <t>21:0117:001159</t>
  </si>
  <si>
    <t>21:0117:001159:0001:0001:00</t>
  </si>
  <si>
    <t>064L  :773457:00:------:--</t>
  </si>
  <si>
    <t>21:0242:001367</t>
  </si>
  <si>
    <t>21:0117:001160</t>
  </si>
  <si>
    <t>21:0117:001160:0001:0001:00</t>
  </si>
  <si>
    <t>064L  :773458:00:------:--</t>
  </si>
  <si>
    <t>21:0242:001368</t>
  </si>
  <si>
    <t>21:0117:001161</t>
  </si>
  <si>
    <t>21:0117:001161:0001:0001:00</t>
  </si>
  <si>
    <t>064L  :773459:00:------:--</t>
  </si>
  <si>
    <t>21:0242:001369</t>
  </si>
  <si>
    <t>21:0117:001162</t>
  </si>
  <si>
    <t>21:0117:001162:0001:0001:00</t>
  </si>
  <si>
    <t>064L  :773460:00:------:--</t>
  </si>
  <si>
    <t>21:0242:001370</t>
  </si>
  <si>
    <t>21:0117:001163</t>
  </si>
  <si>
    <t>21:0117:001163:0001:0001:00</t>
  </si>
  <si>
    <t>064L  :773461:80:773465:10</t>
  </si>
  <si>
    <t>21:0242:001371</t>
  </si>
  <si>
    <t>21:0117:001167</t>
  </si>
  <si>
    <t>21:0117:001167:0001:0001:02</t>
  </si>
  <si>
    <t>064L  :773462:00:------:--</t>
  </si>
  <si>
    <t>21:0242:001372</t>
  </si>
  <si>
    <t>21:0117:001164</t>
  </si>
  <si>
    <t>21:0117:001164:0001:0001:00</t>
  </si>
  <si>
    <t>064L  :773463:00:------:--</t>
  </si>
  <si>
    <t>21:0242:001373</t>
  </si>
  <si>
    <t>21:0117:001165</t>
  </si>
  <si>
    <t>21:0117:001165:0001:0001:00</t>
  </si>
  <si>
    <t>064L  :773464:70:773465:10</t>
  </si>
  <si>
    <t>21:0242:001374</t>
  </si>
  <si>
    <t>21:0117:001166</t>
  </si>
  <si>
    <t>21:0117:001166:0001:0001:00</t>
  </si>
  <si>
    <t>064L  :773465:10:------:--</t>
  </si>
  <si>
    <t>21:0242:001375</t>
  </si>
  <si>
    <t>21:0117:001167:0001:0001:01</t>
  </si>
  <si>
    <t>064L  :773466:20:773465:10</t>
  </si>
  <si>
    <t>21:0242:001376</t>
  </si>
  <si>
    <t>21:0117:001167:0002:0001:00</t>
  </si>
  <si>
    <t>064L  :773467:00:------:--</t>
  </si>
  <si>
    <t>21:0242:001377</t>
  </si>
  <si>
    <t>21:0117:001168</t>
  </si>
  <si>
    <t>21:0117:001168:0001:0001:00</t>
  </si>
  <si>
    <t>064L  :773468:00:------:--</t>
  </si>
  <si>
    <t>21:0242:001378</t>
  </si>
  <si>
    <t>21:0117:001169</t>
  </si>
  <si>
    <t>21:0117:001169:0001:0001:00</t>
  </si>
  <si>
    <t>064L  :773469:00:------:--</t>
  </si>
  <si>
    <t>21:0242:001379</t>
  </si>
  <si>
    <t>21:0117:001170</t>
  </si>
  <si>
    <t>21:0117:001170:0001:0001:00</t>
  </si>
  <si>
    <t>064L  :773470:00:------:--</t>
  </si>
  <si>
    <t>21:0242:001380</t>
  </si>
  <si>
    <t>21:0117:001171</t>
  </si>
  <si>
    <t>21:0117:001171:0001:0001:00</t>
  </si>
  <si>
    <t>064L  :773471:00:------:--</t>
  </si>
  <si>
    <t>21:0242:001381</t>
  </si>
  <si>
    <t>21:0117:001172</t>
  </si>
  <si>
    <t>21:0117:001172:0001:0001:00</t>
  </si>
  <si>
    <t>064L  :773472:00:------:--</t>
  </si>
  <si>
    <t>21:0242:001382</t>
  </si>
  <si>
    <t>21:0117:001173</t>
  </si>
  <si>
    <t>21:0117:001173:0001:0001:00</t>
  </si>
  <si>
    <t>064L  :773473:00:------:--</t>
  </si>
  <si>
    <t>21:0242:001383</t>
  </si>
  <si>
    <t>21:0117:001174</t>
  </si>
  <si>
    <t>21:0117:001174:0001:0001:00</t>
  </si>
  <si>
    <t>064L  :773474:00:------:--</t>
  </si>
  <si>
    <t>21:0242:001384</t>
  </si>
  <si>
    <t>21:0117:001175</t>
  </si>
  <si>
    <t>21:0117:001175:0001:0001:00</t>
  </si>
  <si>
    <t>064L  :773475:00:------:--</t>
  </si>
  <si>
    <t>21:0242:001385</t>
  </si>
  <si>
    <t>21:0117:001176</t>
  </si>
  <si>
    <t>21:0117:001176:0001:0001:00</t>
  </si>
  <si>
    <t>064L  :773476:00:------:--</t>
  </si>
  <si>
    <t>21:0242:001386</t>
  </si>
  <si>
    <t>21:0117:001177</t>
  </si>
  <si>
    <t>21:0117:001177:0001:0001:00</t>
  </si>
  <si>
    <t>064L  :773477:00:------:--</t>
  </si>
  <si>
    <t>21:0242:001387</t>
  </si>
  <si>
    <t>21:0117:001178</t>
  </si>
  <si>
    <t>21:0117:001178:0001:0001:00</t>
  </si>
  <si>
    <t>064L  :773478:9A:------:--</t>
  </si>
  <si>
    <t>21:0242:001388</t>
  </si>
  <si>
    <t>064L  :773479:00:------:--</t>
  </si>
  <si>
    <t>21:0242:001389</t>
  </si>
  <si>
    <t>21:0117:001179</t>
  </si>
  <si>
    <t>21:0117:001179:0001:0001:00</t>
  </si>
  <si>
    <t>2450</t>
  </si>
  <si>
    <t>064L  :773480:00:------:--</t>
  </si>
  <si>
    <t>21:0242:001390</t>
  </si>
  <si>
    <t>21:0117:001180</t>
  </si>
  <si>
    <t>21:0117:001180:0001:0001:00</t>
  </si>
  <si>
    <t>064L  :773481:80:773486:20</t>
  </si>
  <si>
    <t>21:0242:001391</t>
  </si>
  <si>
    <t>21:0117:001184</t>
  </si>
  <si>
    <t>21:0117:001184:0002:0001:02</t>
  </si>
  <si>
    <t>064L  :773482:00:------:--</t>
  </si>
  <si>
    <t>21:0242:001392</t>
  </si>
  <si>
    <t>21:0117:001181</t>
  </si>
  <si>
    <t>21:0117:001181:0001:0001:00</t>
  </si>
  <si>
    <t>064L  :773483:00:------:--</t>
  </si>
  <si>
    <t>21:0242:001393</t>
  </si>
  <si>
    <t>21:0117:001182</t>
  </si>
  <si>
    <t>21:0117:001182:0001:0001:00</t>
  </si>
  <si>
    <t>064L  :773484:70:773485:10</t>
  </si>
  <si>
    <t>21:0242:001394</t>
  </si>
  <si>
    <t>21:0117:001183</t>
  </si>
  <si>
    <t>21:0117:001183:0001:0001:00</t>
  </si>
  <si>
    <t>064L  :773485:10:------:--</t>
  </si>
  <si>
    <t>21:0242:001395</t>
  </si>
  <si>
    <t>21:0117:001184:0001:0001:00</t>
  </si>
  <si>
    <t>064L  :773486:20:773485:10</t>
  </si>
  <si>
    <t>21:0242:001396</t>
  </si>
  <si>
    <t>21:0117:001184:0002:0001:01</t>
  </si>
  <si>
    <t>064L  :773487:9B:------:--</t>
  </si>
  <si>
    <t>21:0242:001397</t>
  </si>
  <si>
    <t>064L  :773488:00:------:--</t>
  </si>
  <si>
    <t>21:0242:001398</t>
  </si>
  <si>
    <t>21:0117:001185</t>
  </si>
  <si>
    <t>21:0117:001185:0001:0001:00</t>
  </si>
  <si>
    <t>064L  :773489:00:------:--</t>
  </si>
  <si>
    <t>21:0242:001399</t>
  </si>
  <si>
    <t>21:0117:001186</t>
  </si>
  <si>
    <t>21:0117:001186:0001:0001:00</t>
  </si>
  <si>
    <t>064L  :773490:00:------:--</t>
  </si>
  <si>
    <t>21:0242:001400</t>
  </si>
  <si>
    <t>21:0117:001187</t>
  </si>
  <si>
    <t>21:0117:001187:0001:0001:00</t>
  </si>
  <si>
    <t>064L  :773491:00:------:--</t>
  </si>
  <si>
    <t>21:0242:001401</t>
  </si>
  <si>
    <t>21:0117:001188</t>
  </si>
  <si>
    <t>21:0117:001188:0001:0001:00</t>
  </si>
  <si>
    <t>064L  :773492:00:------:--</t>
  </si>
  <si>
    <t>21:0242:001402</t>
  </si>
  <si>
    <t>21:0117:001189</t>
  </si>
  <si>
    <t>21:0117:001189:0001:0001:00</t>
  </si>
  <si>
    <t>064L  :773493:00:------:--</t>
  </si>
  <si>
    <t>21:0242:001403</t>
  </si>
  <si>
    <t>21:0117:001190</t>
  </si>
  <si>
    <t>21:0117:001190:0001:0001:00</t>
  </si>
  <si>
    <t>064L  :773494:00:------:--</t>
  </si>
  <si>
    <t>21:0242:001404</t>
  </si>
  <si>
    <t>21:0117:001191</t>
  </si>
  <si>
    <t>21:0117:001191:0001:0001:00</t>
  </si>
  <si>
    <t>064L  :773495:00:------:--</t>
  </si>
  <si>
    <t>21:0242:001405</t>
  </si>
  <si>
    <t>21:0117:001192</t>
  </si>
  <si>
    <t>21:0117:001192:0001:0001:00</t>
  </si>
  <si>
    <t>064L  :773496:00:------:--</t>
  </si>
  <si>
    <t>21:0242:001406</t>
  </si>
  <si>
    <t>21:0117:001193</t>
  </si>
  <si>
    <t>21:0117:001193:0001:0001:00</t>
  </si>
  <si>
    <t>064L  :773497:00:------:--</t>
  </si>
  <si>
    <t>21:0242:001407</t>
  </si>
  <si>
    <t>21:0117:001194</t>
  </si>
  <si>
    <t>21:0117:001194:0001:0001:00</t>
  </si>
  <si>
    <t>064L  :773498:00:------:--</t>
  </si>
  <si>
    <t>21:0242:001408</t>
  </si>
  <si>
    <t>21:0117:001195</t>
  </si>
  <si>
    <t>21:0117:001195:0001:0001:00</t>
  </si>
  <si>
    <t>064L  :773499:00:------:--</t>
  </si>
  <si>
    <t>21:0242:001409</t>
  </si>
  <si>
    <t>21:0117:001196</t>
  </si>
  <si>
    <t>21:0117:001196:0001:0001:00</t>
  </si>
  <si>
    <t>064L  :773500:00:------:--</t>
  </si>
  <si>
    <t>21:0242:001410</t>
  </si>
  <si>
    <t>21:0117:001197</t>
  </si>
  <si>
    <t>21:0117:001197:0001:0001:00</t>
  </si>
  <si>
    <t>064L  :773501:80:773505:10</t>
  </si>
  <si>
    <t>21:0242:001411</t>
  </si>
  <si>
    <t>21:0117:001201</t>
  </si>
  <si>
    <t>21:0117:001201:0001:0001:02</t>
  </si>
  <si>
    <t>064L  :773502:00:------:--</t>
  </si>
  <si>
    <t>21:0242:001412</t>
  </si>
  <si>
    <t>21:0117:001198</t>
  </si>
  <si>
    <t>21:0117:001198:0001:0001:00</t>
  </si>
  <si>
    <t>064L  :773503:00:------:--</t>
  </si>
  <si>
    <t>21:0242:001413</t>
  </si>
  <si>
    <t>21:0117:001199</t>
  </si>
  <si>
    <t>21:0117:001199:0001:0001:00</t>
  </si>
  <si>
    <t>064L  :773504:70:773505:10</t>
  </si>
  <si>
    <t>21:0242:001414</t>
  </si>
  <si>
    <t>21:0117:001200</t>
  </si>
  <si>
    <t>21:0117:001200:0001:0001:00</t>
  </si>
  <si>
    <t>064L  :773505:10:------:--</t>
  </si>
  <si>
    <t>21:0242:001415</t>
  </si>
  <si>
    <t>21:0117:001201:0001:0001:01</t>
  </si>
  <si>
    <t>064L  :773506:20:773505:10</t>
  </si>
  <si>
    <t>21:0242:001416</t>
  </si>
  <si>
    <t>21:0117:001201:0002:0001:00</t>
  </si>
  <si>
    <t>064L  :773507:00:------:--</t>
  </si>
  <si>
    <t>21:0242:001417</t>
  </si>
  <si>
    <t>21:0117:001202</t>
  </si>
  <si>
    <t>21:0117:001202:0001:0001:00</t>
  </si>
  <si>
    <t>064L  :773508:00:------:--</t>
  </si>
  <si>
    <t>21:0242:001418</t>
  </si>
  <si>
    <t>21:0117:001203</t>
  </si>
  <si>
    <t>21:0117:001203:0001:0001:00</t>
  </si>
  <si>
    <t>064L  :773509:00:------:--</t>
  </si>
  <si>
    <t>21:0242:001419</t>
  </si>
  <si>
    <t>21:0117:001204</t>
  </si>
  <si>
    <t>21:0117:001204:0001:0001:00</t>
  </si>
  <si>
    <t>064L  :773510:00:------:--</t>
  </si>
  <si>
    <t>21:0242:001420</t>
  </si>
  <si>
    <t>21:0117:001205</t>
  </si>
  <si>
    <t>21:0117:001205:0001:0001:00</t>
  </si>
  <si>
    <t>064L  :773511:00:------:--</t>
  </si>
  <si>
    <t>21:0242:001421</t>
  </si>
  <si>
    <t>21:0117:001206</t>
  </si>
  <si>
    <t>21:0117:001206:0001:0001:00</t>
  </si>
  <si>
    <t>064L  :773512:00:------:--</t>
  </si>
  <si>
    <t>21:0242:001422</t>
  </si>
  <si>
    <t>21:0117:001207</t>
  </si>
  <si>
    <t>21:0117:001207:0001:0001:00</t>
  </si>
  <si>
    <t>064L  :773513:00:------:--</t>
  </si>
  <si>
    <t>21:0242:001423</t>
  </si>
  <si>
    <t>21:0117:001208</t>
  </si>
  <si>
    <t>21:0117:001208:0001:0001:00</t>
  </si>
  <si>
    <t>064L  :773514:00:------:--</t>
  </si>
  <si>
    <t>21:0242:001424</t>
  </si>
  <si>
    <t>21:0117:001209</t>
  </si>
  <si>
    <t>21:0117:001209:0001:0001:00</t>
  </si>
  <si>
    <t>064L  :773515:00:------:--</t>
  </si>
  <si>
    <t>21:0242:001425</t>
  </si>
  <si>
    <t>21:0117:001210</t>
  </si>
  <si>
    <t>21:0117:001210:0001:0001:00</t>
  </si>
  <si>
    <t>064L  :773516:00:------:--</t>
  </si>
  <si>
    <t>21:0242:001426</t>
  </si>
  <si>
    <t>21:0117:001211</t>
  </si>
  <si>
    <t>21:0117:001211:0001:0001:00</t>
  </si>
  <si>
    <t>064L  :773517:00:------:--</t>
  </si>
  <si>
    <t>21:0242:001427</t>
  </si>
  <si>
    <t>21:0117:001212</t>
  </si>
  <si>
    <t>21:0117:001212:0001:0001:00</t>
  </si>
  <si>
    <t>064L  :773518:00:------:--</t>
  </si>
  <si>
    <t>21:0242:001428</t>
  </si>
  <si>
    <t>21:0117:001213</t>
  </si>
  <si>
    <t>21:0117:001213:0001:0001:00</t>
  </si>
  <si>
    <t>064L  :773519:00:------:--</t>
  </si>
  <si>
    <t>21:0242:001429</t>
  </si>
  <si>
    <t>21:0117:001214</t>
  </si>
  <si>
    <t>21:0117:001214:0001:0001:00</t>
  </si>
  <si>
    <t>064L  :773520:95:------:--</t>
  </si>
  <si>
    <t>21:0242:001430</t>
  </si>
  <si>
    <t>064L  :773521:80:773525:10</t>
  </si>
  <si>
    <t>21:0242:001431</t>
  </si>
  <si>
    <t>21:0117:001218</t>
  </si>
  <si>
    <t>21:0117:001218:0001:0001:02</t>
  </si>
  <si>
    <t>064L  :773522:00:------:--</t>
  </si>
  <si>
    <t>21:0242:001432</t>
  </si>
  <si>
    <t>21:0117:001215</t>
  </si>
  <si>
    <t>21:0117:001215:0001:0001:00</t>
  </si>
  <si>
    <t>064L  :773523:00:------:--</t>
  </si>
  <si>
    <t>21:0242:001433</t>
  </si>
  <si>
    <t>21:0117:001216</t>
  </si>
  <si>
    <t>21:0117:001216:0001:0001:00</t>
  </si>
  <si>
    <t>064L  :773524:70:773525:10</t>
  </si>
  <si>
    <t>21:0242:001434</t>
  </si>
  <si>
    <t>21:0117:001217</t>
  </si>
  <si>
    <t>21:0117:001217:0001:0001:00</t>
  </si>
  <si>
    <t>064L  :773525:10:------:--</t>
  </si>
  <si>
    <t>21:0242:001435</t>
  </si>
  <si>
    <t>21:0117:001218:0001:0001:01</t>
  </si>
  <si>
    <t>064L  :773526:20:773525:10</t>
  </si>
  <si>
    <t>21:0242:001436</t>
  </si>
  <si>
    <t>21:0117:001218:0002:0001:00</t>
  </si>
  <si>
    <t>064L  :773527:00:------:--</t>
  </si>
  <si>
    <t>21:0242:001437</t>
  </si>
  <si>
    <t>21:0117:001219</t>
  </si>
  <si>
    <t>21:0117:001219:0001:0001:00</t>
  </si>
  <si>
    <t>064L  :773528:00:------:--</t>
  </si>
  <si>
    <t>21:0242:001438</t>
  </si>
  <si>
    <t>21:0117:001220</t>
  </si>
  <si>
    <t>21:0117:001220:0001:0001:00</t>
  </si>
  <si>
    <t>064L  :773529:00:------:--</t>
  </si>
  <si>
    <t>21:0242:001439</t>
  </si>
  <si>
    <t>21:0117:001221</t>
  </si>
  <si>
    <t>21:0117:001221:0001:0001:00</t>
  </si>
  <si>
    <t>064L  :773530:00:------:--</t>
  </si>
  <si>
    <t>21:0242:001440</t>
  </si>
  <si>
    <t>21:0117:001222</t>
  </si>
  <si>
    <t>21:0117:001222:0001:0001:00</t>
  </si>
  <si>
    <t>064L  :773531:00:------:--</t>
  </si>
  <si>
    <t>21:0242:001441</t>
  </si>
  <si>
    <t>21:0117:001223</t>
  </si>
  <si>
    <t>21:0117:001223:0001:0001:00</t>
  </si>
  <si>
    <t>064L  :773532:00:------:--</t>
  </si>
  <si>
    <t>21:0242:001442</t>
  </si>
  <si>
    <t>21:0117:001224</t>
  </si>
  <si>
    <t>21:0117:001224:0001:0001:00</t>
  </si>
  <si>
    <t>064L  :773533:00:------:--</t>
  </si>
  <si>
    <t>21:0242:001443</t>
  </si>
  <si>
    <t>21:0117:001225</t>
  </si>
  <si>
    <t>21:0117:001225:0001:0001:00</t>
  </si>
  <si>
    <t>064L  :773534:9A:------:--</t>
  </si>
  <si>
    <t>21:0242:001444</t>
  </si>
  <si>
    <t>064L  :773535:00:------:--</t>
  </si>
  <si>
    <t>21:0242:001445</t>
  </si>
  <si>
    <t>21:0117:001226</t>
  </si>
  <si>
    <t>21:0117:001226:0001:0001:00</t>
  </si>
  <si>
    <t>16.3</t>
  </si>
  <si>
    <t>064L  :773536:00:------:--</t>
  </si>
  <si>
    <t>21:0242:001446</t>
  </si>
  <si>
    <t>21:0117:001227</t>
  </si>
  <si>
    <t>21:0117:001227:0001:0001:00</t>
  </si>
  <si>
    <t>064L  :773537:00:------:--</t>
  </si>
  <si>
    <t>21:0242:001447</t>
  </si>
  <si>
    <t>21:0117:001228</t>
  </si>
  <si>
    <t>21:0117:001228:0001:0001:00</t>
  </si>
  <si>
    <t>064L  :773538:00:------:--</t>
  </si>
  <si>
    <t>21:0242:001448</t>
  </si>
  <si>
    <t>21:0117:001229</t>
  </si>
  <si>
    <t>21:0117:001229:0001:0001:00</t>
  </si>
  <si>
    <t>064L  :773539:00:------:--</t>
  </si>
  <si>
    <t>21:0242:001449</t>
  </si>
  <si>
    <t>21:0117:001230</t>
  </si>
  <si>
    <t>21:0117:001230:0001:0001:00</t>
  </si>
  <si>
    <t>4050</t>
  </si>
  <si>
    <t>064L  :773540:00:------:--</t>
  </si>
  <si>
    <t>21:0242:001450</t>
  </si>
  <si>
    <t>21:0117:001231</t>
  </si>
  <si>
    <t>21:0117:001231:0001:0001:00</t>
  </si>
  <si>
    <t>064L  :773541:80:773552:20</t>
  </si>
  <si>
    <t>21:0242:001451</t>
  </si>
  <si>
    <t>21:0117:001241</t>
  </si>
  <si>
    <t>21:0117:001241:0002:0001:02</t>
  </si>
  <si>
    <t>064L  :773542:00:------:--</t>
  </si>
  <si>
    <t>21:0242:001452</t>
  </si>
  <si>
    <t>21:0117:001232</t>
  </si>
  <si>
    <t>21:0117:001232:0001:0001:00</t>
  </si>
  <si>
    <t>064L  :773543:00:------:--</t>
  </si>
  <si>
    <t>21:0242:001453</t>
  </si>
  <si>
    <t>21:0117:001233</t>
  </si>
  <si>
    <t>21:0117:001233:0001:0001:00</t>
  </si>
  <si>
    <t>064L  :773544:00:------:--</t>
  </si>
  <si>
    <t>21:0242:001454</t>
  </si>
  <si>
    <t>21:0117:001234</t>
  </si>
  <si>
    <t>21:0117:001234:0001:0001:00</t>
  </si>
  <si>
    <t>83.6</t>
  </si>
  <si>
    <t>064L  :773545:00:------:--</t>
  </si>
  <si>
    <t>21:0242:001455</t>
  </si>
  <si>
    <t>21:0117:001235</t>
  </si>
  <si>
    <t>21:0117:001235:0001:0001:00</t>
  </si>
  <si>
    <t>064L  :773546:00:------:--</t>
  </si>
  <si>
    <t>21:0242:001456</t>
  </si>
  <si>
    <t>21:0117:001236</t>
  </si>
  <si>
    <t>21:0117:001236:0001:0001:00</t>
  </si>
  <si>
    <t>064L  :773547:00:------:--</t>
  </si>
  <si>
    <t>21:0242:001457</t>
  </si>
  <si>
    <t>21:0117:001237</t>
  </si>
  <si>
    <t>21:0117:001237:0001:0001:00</t>
  </si>
  <si>
    <t>064L  :773548:00:------:--</t>
  </si>
  <si>
    <t>21:0242:001458</t>
  </si>
  <si>
    <t>21:0117:001238</t>
  </si>
  <si>
    <t>21:0117:001238:0001:0001:00</t>
  </si>
  <si>
    <t>064L  :773549:70:773550:00</t>
  </si>
  <si>
    <t>21:0242:001459</t>
  </si>
  <si>
    <t>21:0117:001239</t>
  </si>
  <si>
    <t>21:0117:001239:0001:0001:00</t>
  </si>
  <si>
    <t>064L  :773550:00:------:--</t>
  </si>
  <si>
    <t>21:0242:001460</t>
  </si>
  <si>
    <t>21:0117:001240</t>
  </si>
  <si>
    <t>21:0117:001240:0001:0001:00</t>
  </si>
  <si>
    <t>064L  :773551:10:------:--</t>
  </si>
  <si>
    <t>21:0242:001461</t>
  </si>
  <si>
    <t>21:0117:001241:0001:0001:00</t>
  </si>
  <si>
    <t>064L  :773552:20:773551:10</t>
  </si>
  <si>
    <t>21:0242:001462</t>
  </si>
  <si>
    <t>21:0117:001241:0002:0001:01</t>
  </si>
  <si>
    <t>064L  :773553:00:------:--</t>
  </si>
  <si>
    <t>21:0242:001463</t>
  </si>
  <si>
    <t>21:0117:001242</t>
  </si>
  <si>
    <t>21:0117:001242:0001:0001:00</t>
  </si>
  <si>
    <t>064L  :773554:00:------:--</t>
  </si>
  <si>
    <t>21:0242:001464</t>
  </si>
  <si>
    <t>21:0117:001243</t>
  </si>
  <si>
    <t>21:0117:001243:0001:0001:00</t>
  </si>
  <si>
    <t>064L  :773555:00:------:--</t>
  </si>
  <si>
    <t>21:0242:001465</t>
  </si>
  <si>
    <t>21:0117:001244</t>
  </si>
  <si>
    <t>21:0117:001244:0001:0001:00</t>
  </si>
  <si>
    <t>064L  :773556:00:------:--</t>
  </si>
  <si>
    <t>21:0242:001466</t>
  </si>
  <si>
    <t>21:0117:001245</t>
  </si>
  <si>
    <t>21:0117:001245:0001:0001:00</t>
  </si>
  <si>
    <t>064L  :773557:00:------:--</t>
  </si>
  <si>
    <t>21:0242:001467</t>
  </si>
  <si>
    <t>21:0117:001246</t>
  </si>
  <si>
    <t>21:0117:001246:0001:0001:00</t>
  </si>
  <si>
    <t>064L  :773558:9A:------:--</t>
  </si>
  <si>
    <t>21:0242:001468</t>
  </si>
  <si>
    <t>064L  :773559:00:------:--</t>
  </si>
  <si>
    <t>21:0242:001469</t>
  </si>
  <si>
    <t>21:0117:001247</t>
  </si>
  <si>
    <t>21:0117:001247:0001:0001:00</t>
  </si>
  <si>
    <t>064L  :773560:00:------:--</t>
  </si>
  <si>
    <t>21:0242:001470</t>
  </si>
  <si>
    <t>21:0117:001248</t>
  </si>
  <si>
    <t>21:0117:001248:0001:0001:00</t>
  </si>
  <si>
    <t>064L  :773561:80:773566:10</t>
  </si>
  <si>
    <t>21:0242:001471</t>
  </si>
  <si>
    <t>21:0117:001253</t>
  </si>
  <si>
    <t>21:0117:001253:0001:0001:02</t>
  </si>
  <si>
    <t>064L  :773562:00:------:--</t>
  </si>
  <si>
    <t>21:0242:001472</t>
  </si>
  <si>
    <t>21:0117:001249</t>
  </si>
  <si>
    <t>21:0117:001249:0001:0001:00</t>
  </si>
  <si>
    <t>064L  :773563:00:------:--</t>
  </si>
  <si>
    <t>21:0242:001473</t>
  </si>
  <si>
    <t>21:0117:001250</t>
  </si>
  <si>
    <t>21:0117:001250:0001:0001:00</t>
  </si>
  <si>
    <t>064L  :773564:00:------:--</t>
  </si>
  <si>
    <t>21:0242:001474</t>
  </si>
  <si>
    <t>21:0117:001251</t>
  </si>
  <si>
    <t>21:0117:001251:0001:0001:00</t>
  </si>
  <si>
    <t>064L  :773565:70:773566:10</t>
  </si>
  <si>
    <t>21:0242:001475</t>
  </si>
  <si>
    <t>21:0117:001252</t>
  </si>
  <si>
    <t>21:0117:001252:0001:0001:00</t>
  </si>
  <si>
    <t>064L  :773566:10:------:--</t>
  </si>
  <si>
    <t>21:0242:001476</t>
  </si>
  <si>
    <t>21:0117:001253:0001:0001:01</t>
  </si>
  <si>
    <t>064L  :773567:20:773566:10</t>
  </si>
  <si>
    <t>21:0242:001477</t>
  </si>
  <si>
    <t>21:0117:001253:0002:0001:00</t>
  </si>
  <si>
    <t>064L  :773568:00:------:--</t>
  </si>
  <si>
    <t>21:0242:001478</t>
  </si>
  <si>
    <t>21:0117:001254</t>
  </si>
  <si>
    <t>21:0117:001254:0001:0001:00</t>
  </si>
  <si>
    <t>064L  :773569:00:------:--</t>
  </si>
  <si>
    <t>21:0242:001479</t>
  </si>
  <si>
    <t>21:0117:001255</t>
  </si>
  <si>
    <t>21:0117:001255:0001:0001:00</t>
  </si>
  <si>
    <t>064L  :773570:00:------:--</t>
  </si>
  <si>
    <t>21:0242:001480</t>
  </si>
  <si>
    <t>21:0117:001256</t>
  </si>
  <si>
    <t>21:0117:001256:0001:0001:00</t>
  </si>
  <si>
    <t>064L  :773571:9C:------:--</t>
  </si>
  <si>
    <t>21:0242:001481</t>
  </si>
  <si>
    <t>064L  :773572:00:------:--</t>
  </si>
  <si>
    <t>21:0242:001482</t>
  </si>
  <si>
    <t>21:0117:001257</t>
  </si>
  <si>
    <t>21:0117:001257:0001:0001:00</t>
  </si>
  <si>
    <t>064L  :773573:00:------:--</t>
  </si>
  <si>
    <t>21:0242:001483</t>
  </si>
  <si>
    <t>21:0117:001258</t>
  </si>
  <si>
    <t>21:0117:001258:0001:0001:00</t>
  </si>
  <si>
    <t>064L  :773574:00:------:--</t>
  </si>
  <si>
    <t>21:0242:001484</t>
  </si>
  <si>
    <t>21:0117:001259</t>
  </si>
  <si>
    <t>21:0117:001259:0001:0001:00</t>
  </si>
  <si>
    <t>064L  :773575:00:------:--</t>
  </si>
  <si>
    <t>21:0242:001485</t>
  </si>
  <si>
    <t>21:0117:001260</t>
  </si>
  <si>
    <t>21:0117:001260:0001:0001:00</t>
  </si>
  <si>
    <t>064L  :773576:00:------:--</t>
  </si>
  <si>
    <t>21:0242:001486</t>
  </si>
  <si>
    <t>21:0117:001261</t>
  </si>
  <si>
    <t>21:0117:001261:0001:0001:00</t>
  </si>
  <si>
    <t>064L  :773577:00:------:--</t>
  </si>
  <si>
    <t>21:0242:001487</t>
  </si>
  <si>
    <t>21:0117:001262</t>
  </si>
  <si>
    <t>21:0117:001262:0001:0001:00</t>
  </si>
  <si>
    <t>064L  :773578:00:------:--</t>
  </si>
  <si>
    <t>21:0242:001488</t>
  </si>
  <si>
    <t>21:0117:001263</t>
  </si>
  <si>
    <t>21:0117:001263:0001:0001:00</t>
  </si>
  <si>
    <t>064L  :773579:00:------:--</t>
  </si>
  <si>
    <t>21:0242:001489</t>
  </si>
  <si>
    <t>21:0117:001264</t>
  </si>
  <si>
    <t>21:0117:001264:0001:0001:00</t>
  </si>
  <si>
    <t>064L  :773580:00:------:--</t>
  </si>
  <si>
    <t>21:0242:001490</t>
  </si>
  <si>
    <t>21:0117:001265</t>
  </si>
  <si>
    <t>21:0117:001265:0001:0001:00</t>
  </si>
  <si>
    <t>064L  :773581:80:773585:10</t>
  </si>
  <si>
    <t>21:0242:001491</t>
  </si>
  <si>
    <t>21:0117:001269</t>
  </si>
  <si>
    <t>21:0117:001269:0001:0001:02</t>
  </si>
  <si>
    <t>064L  :773582:00:------:--</t>
  </si>
  <si>
    <t>21:0242:001492</t>
  </si>
  <si>
    <t>21:0117:001266</t>
  </si>
  <si>
    <t>21:0117:001266:0001:0001:00</t>
  </si>
  <si>
    <t>064L  :773583:00:------:--</t>
  </si>
  <si>
    <t>21:0242:001493</t>
  </si>
  <si>
    <t>21:0117:001267</t>
  </si>
  <si>
    <t>21:0117:001267:0001:0001:00</t>
  </si>
  <si>
    <t>064L  :773584:70:773585:10</t>
  </si>
  <si>
    <t>21:0242:001494</t>
  </si>
  <si>
    <t>21:0117:001268</t>
  </si>
  <si>
    <t>21:0117:001268:0001:0001:00</t>
  </si>
  <si>
    <t>064L  :773585:10:------:--</t>
  </si>
  <si>
    <t>21:0242:001495</t>
  </si>
  <si>
    <t>21:0117:001269:0001:0001:01</t>
  </si>
  <si>
    <t>064L  :773586:20:773585:10</t>
  </si>
  <si>
    <t>21:0242:001496</t>
  </si>
  <si>
    <t>21:0117:001269:0002:0001:00</t>
  </si>
  <si>
    <t>064L  :773587:00:------:--</t>
  </si>
  <si>
    <t>21:0242:001497</t>
  </si>
  <si>
    <t>21:0117:001270</t>
  </si>
  <si>
    <t>21:0117:001270:0001:0001:00</t>
  </si>
  <si>
    <t>064L  :773588:00:------:--</t>
  </si>
  <si>
    <t>21:0242:001498</t>
  </si>
  <si>
    <t>21:0117:001271</t>
  </si>
  <si>
    <t>21:0117:001271:0001:0001:00</t>
  </si>
  <si>
    <t>064L  :773589:00:------:--</t>
  </si>
  <si>
    <t>21:0242:001499</t>
  </si>
  <si>
    <t>21:0117:001272</t>
  </si>
  <si>
    <t>21:0117:001272:0001:0001:00</t>
  </si>
  <si>
    <t>064L  :773590:00:------:--</t>
  </si>
  <si>
    <t>21:0242:001500</t>
  </si>
  <si>
    <t>21:0117:001273</t>
  </si>
  <si>
    <t>21:0117:001273:0001:0001:00</t>
  </si>
  <si>
    <t>064L  :773591:00:------:--</t>
  </si>
  <si>
    <t>21:0242:001501</t>
  </si>
  <si>
    <t>21:0117:001274</t>
  </si>
  <si>
    <t>21:0117:001274:0001:0001:00</t>
  </si>
  <si>
    <t>064L  :773592:00:------:--</t>
  </si>
  <si>
    <t>21:0242:001502</t>
  </si>
  <si>
    <t>21:0117:001275</t>
  </si>
  <si>
    <t>21:0117:001275:0001:0001:00</t>
  </si>
  <si>
    <t>064L  :773593:00:------:--</t>
  </si>
  <si>
    <t>21:0242:001503</t>
  </si>
  <si>
    <t>21:0117:001276</t>
  </si>
  <si>
    <t>21:0117:001276:0001:0001:00</t>
  </si>
  <si>
    <t>064L  :773594:95:------:--</t>
  </si>
  <si>
    <t>21:0242:001504</t>
  </si>
  <si>
    <t>064L  :773595:00:------:--</t>
  </si>
  <si>
    <t>21:0242:001505</t>
  </si>
  <si>
    <t>21:0117:001277</t>
  </si>
  <si>
    <t>21:0117:001277:0001:0001:00</t>
  </si>
  <si>
    <t>064L  :773596:00:------:--</t>
  </si>
  <si>
    <t>21:0242:001506</t>
  </si>
  <si>
    <t>21:0117:001278</t>
  </si>
  <si>
    <t>21:0117:001278:0001:0001:00</t>
  </si>
  <si>
    <t>064L  :773597:00:------:--</t>
  </si>
  <si>
    <t>21:0242:001507</t>
  </si>
  <si>
    <t>21:0117:001279</t>
  </si>
  <si>
    <t>21:0117:001279:0001:0001:00</t>
  </si>
  <si>
    <t>064L  :773598:00:------:--</t>
  </si>
  <si>
    <t>21:0242:001508</t>
  </si>
  <si>
    <t>21:0117:001280</t>
  </si>
  <si>
    <t>21:0117:001280:0001:0001:00</t>
  </si>
  <si>
    <t>064L  :773599:00:------:--</t>
  </si>
  <si>
    <t>21:0242:001509</t>
  </si>
  <si>
    <t>21:0117:001281</t>
  </si>
  <si>
    <t>21:0117:001281:0001:0001:00</t>
  </si>
  <si>
    <t>064L  :773600:00:------:--</t>
  </si>
  <si>
    <t>21:0242:001510</t>
  </si>
  <si>
    <t>21:0117:001282</t>
  </si>
  <si>
    <t>21:0117:001282:0001:0001:00</t>
  </si>
  <si>
    <t>064L  :773601:80:773604:10</t>
  </si>
  <si>
    <t>21:0242:001511</t>
  </si>
  <si>
    <t>21:0117:001285</t>
  </si>
  <si>
    <t>21:0117:001285:0001:0001:02</t>
  </si>
  <si>
    <t>064L  :773602:00:------:--</t>
  </si>
  <si>
    <t>21:0242:001512</t>
  </si>
  <si>
    <t>21:0117:001283</t>
  </si>
  <si>
    <t>21:0117:001283:0001:0001:00</t>
  </si>
  <si>
    <t>064L  :773603:70:773604:10</t>
  </si>
  <si>
    <t>21:0242:001513</t>
  </si>
  <si>
    <t>21:0117:001284</t>
  </si>
  <si>
    <t>21:0117:001284:0001:0001:00</t>
  </si>
  <si>
    <t>064L  :773604:10:------:--</t>
  </si>
  <si>
    <t>21:0242:001514</t>
  </si>
  <si>
    <t>21:0117:001285:0001:0001:01</t>
  </si>
  <si>
    <t>064L  :773605:20:773604:10</t>
  </si>
  <si>
    <t>21:0242:001515</t>
  </si>
  <si>
    <t>21:0117:001285:0002:0001:00</t>
  </si>
  <si>
    <t>064L  :773606:00:------:--</t>
  </si>
  <si>
    <t>21:0242:001516</t>
  </si>
  <si>
    <t>21:0117:001286</t>
  </si>
  <si>
    <t>21:0117:001286:0001:0001:00</t>
  </si>
  <si>
    <t>064L  :773607:00:------:--</t>
  </si>
  <si>
    <t>21:0242:001517</t>
  </si>
  <si>
    <t>21:0117:001287</t>
  </si>
  <si>
    <t>21:0117:001287:0001:0001:00</t>
  </si>
  <si>
    <t>064L  :773608:9B:------:--</t>
  </si>
  <si>
    <t>21:0242:001518</t>
  </si>
  <si>
    <t>064L  :773609:00:------:--</t>
  </si>
  <si>
    <t>21:0242:001519</t>
  </si>
  <si>
    <t>21:0117:001288</t>
  </si>
  <si>
    <t>21:0117:001288:0001:0001:00</t>
  </si>
  <si>
    <t>064L  :773610:00:------:--</t>
  </si>
  <si>
    <t>21:0242:001520</t>
  </si>
  <si>
    <t>21:0117:001289</t>
  </si>
  <si>
    <t>21:0117:001289:0001:0001:00</t>
  </si>
  <si>
    <t>064L  :773611:00:------:--</t>
  </si>
  <si>
    <t>21:0242:001521</t>
  </si>
  <si>
    <t>21:0117:001290</t>
  </si>
  <si>
    <t>21:0117:001290:0001:0001:00</t>
  </si>
  <si>
    <t>064L  :773612:00:------:--</t>
  </si>
  <si>
    <t>21:0242:001522</t>
  </si>
  <si>
    <t>21:0117:001291</t>
  </si>
  <si>
    <t>21:0117:001291:0001:0001:00</t>
  </si>
  <si>
    <t>064L  :773613:00:------:--</t>
  </si>
  <si>
    <t>21:0242:001523</t>
  </si>
  <si>
    <t>21:0117:001292</t>
  </si>
  <si>
    <t>21:0117:001292:0001:0001:00</t>
  </si>
  <si>
    <t>064L  :773614:00:------:--</t>
  </si>
  <si>
    <t>21:0242:001524</t>
  </si>
  <si>
    <t>21:0117:001293</t>
  </si>
  <si>
    <t>21:0117:001293:0001:0001:00</t>
  </si>
  <si>
    <t>064L  :773615:00:------:--</t>
  </si>
  <si>
    <t>21:0242:001525</t>
  </si>
  <si>
    <t>21:0117:001294</t>
  </si>
  <si>
    <t>21:0117:001294:0001:0001:00</t>
  </si>
  <si>
    <t>064L  :773616:00:------:--</t>
  </si>
  <si>
    <t>21:0242:001526</t>
  </si>
  <si>
    <t>21:0117:001295</t>
  </si>
  <si>
    <t>21:0117:001295:0001:0001:00</t>
  </si>
  <si>
    <t>064L  :773617:00:------:--</t>
  </si>
  <si>
    <t>21:0242:001527</t>
  </si>
  <si>
    <t>21:0117:001296</t>
  </si>
  <si>
    <t>21:0117:001296:0001:0001:00</t>
  </si>
  <si>
    <t>064L  :773618:00:------:--</t>
  </si>
  <si>
    <t>21:0242:001528</t>
  </si>
  <si>
    <t>21:0117:001297</t>
  </si>
  <si>
    <t>21:0117:001297:0001:0001:00</t>
  </si>
  <si>
    <t>064L  :773619:00:------:--</t>
  </si>
  <si>
    <t>21:0242:001529</t>
  </si>
  <si>
    <t>21:0117:001298</t>
  </si>
  <si>
    <t>21:0117:001298:0001:0001:00</t>
  </si>
  <si>
    <t>064L  :773620:00:------:--</t>
  </si>
  <si>
    <t>21:0242:001530</t>
  </si>
  <si>
    <t>21:0117:001299</t>
  </si>
  <si>
    <t>21:0117:001299:0001:0001:00</t>
  </si>
  <si>
    <t>064L  :773621:80:773630:10</t>
  </si>
  <si>
    <t>21:0242:001531</t>
  </si>
  <si>
    <t>21:0117:001307</t>
  </si>
  <si>
    <t>21:0117:001307:0001:0001:02</t>
  </si>
  <si>
    <t>064L  :773622:00:------:--</t>
  </si>
  <si>
    <t>21:0242:001532</t>
  </si>
  <si>
    <t>21:0117:001300</t>
  </si>
  <si>
    <t>21:0117:001300:0001:0001:00</t>
  </si>
  <si>
    <t>064L  :773623:00:------:--</t>
  </si>
  <si>
    <t>21:0242:001533</t>
  </si>
  <si>
    <t>21:0117:001301</t>
  </si>
  <si>
    <t>21:0117:001301:0001:0001:00</t>
  </si>
  <si>
    <t>064L  :773624:00:------:--</t>
  </si>
  <si>
    <t>21:0242:001534</t>
  </si>
  <si>
    <t>21:0117:001302</t>
  </si>
  <si>
    <t>21:0117:001302:0001:0001:00</t>
  </si>
  <si>
    <t>064L  :773625:9B:------:--</t>
  </si>
  <si>
    <t>21:0242:001535</t>
  </si>
  <si>
    <t>064L  :773626:00:------:--</t>
  </si>
  <si>
    <t>21:0242:001536</t>
  </si>
  <si>
    <t>21:0117:001303</t>
  </si>
  <si>
    <t>21:0117:001303:0001:0001:00</t>
  </si>
  <si>
    <t>064L  :773627:00:------:--</t>
  </si>
  <si>
    <t>21:0242:001537</t>
  </si>
  <si>
    <t>21:0117:001304</t>
  </si>
  <si>
    <t>21:0117:001304:0001:0001:00</t>
  </si>
  <si>
    <t>064L  :773628:00:------:--</t>
  </si>
  <si>
    <t>21:0242:001538</t>
  </si>
  <si>
    <t>21:0117:001305</t>
  </si>
  <si>
    <t>21:0117:001305:0001:0001:00</t>
  </si>
  <si>
    <t>064L  :773629:70:773630:10</t>
  </si>
  <si>
    <t>21:0242:001539</t>
  </si>
  <si>
    <t>21:0117:001306</t>
  </si>
  <si>
    <t>21:0117:001306:0001:0001:00</t>
  </si>
  <si>
    <t>064L  :773630:10:------:--</t>
  </si>
  <si>
    <t>21:0242:001540</t>
  </si>
  <si>
    <t>21:0117:001307:0001:0001:01</t>
  </si>
  <si>
    <t>064L  :773631:20:773630:10</t>
  </si>
  <si>
    <t>21:0242:001541</t>
  </si>
  <si>
    <t>21:0117:001307:0002:0001:00</t>
  </si>
  <si>
    <t>064L  :773632:00:------:--</t>
  </si>
  <si>
    <t>21:0242:001542</t>
  </si>
  <si>
    <t>21:0117:001308</t>
  </si>
  <si>
    <t>21:0117:001308:0001:0001:00</t>
  </si>
  <si>
    <t>064L  :773633:00:------:--</t>
  </si>
  <si>
    <t>21:0242:001543</t>
  </si>
  <si>
    <t>21:0117:001309</t>
  </si>
  <si>
    <t>21:0117:001309:0001:0001:00</t>
  </si>
  <si>
    <t>064L  :773634:00:------:--</t>
  </si>
  <si>
    <t>21:0242:001544</t>
  </si>
  <si>
    <t>21:0117:001310</t>
  </si>
  <si>
    <t>21:0117:001310:0001:0001:00</t>
  </si>
  <si>
    <t>064L  :773635:00:------:--</t>
  </si>
  <si>
    <t>21:0242:001545</t>
  </si>
  <si>
    <t>21:0117:001311</t>
  </si>
  <si>
    <t>21:0117:001311:0001:0001:00</t>
  </si>
  <si>
    <t>13.3</t>
  </si>
  <si>
    <t>064L  :773636:00:------:--</t>
  </si>
  <si>
    <t>21:0242:001546</t>
  </si>
  <si>
    <t>21:0117:001312</t>
  </si>
  <si>
    <t>21:0117:001312:0001:0001:00</t>
  </si>
  <si>
    <t>064L  :773637:00:------:--</t>
  </si>
  <si>
    <t>21:0242:001547</t>
  </si>
  <si>
    <t>21:0117:001313</t>
  </si>
  <si>
    <t>21:0117:001313:0001:0001:00</t>
  </si>
  <si>
    <t>064L  :773638:00:------:--</t>
  </si>
  <si>
    <t>21:0242:001548</t>
  </si>
  <si>
    <t>21:0117:001314</t>
  </si>
  <si>
    <t>21:0117:001314:0001:0001:00</t>
  </si>
  <si>
    <t>064L  :773639:00:------:--</t>
  </si>
  <si>
    <t>21:0242:001549</t>
  </si>
  <si>
    <t>21:0117:001315</t>
  </si>
  <si>
    <t>21:0117:001315:0001:0001:00</t>
  </si>
  <si>
    <t>064L  :773640:00:------:--</t>
  </si>
  <si>
    <t>21:0242:001550</t>
  </si>
  <si>
    <t>21:0117:001316</t>
  </si>
  <si>
    <t>21:0117:001316:0001:0001:00</t>
  </si>
  <si>
    <t>064L  :773641:80:773649:10</t>
  </si>
  <si>
    <t>21:0242:001551</t>
  </si>
  <si>
    <t>21:0117:001324</t>
  </si>
  <si>
    <t>21:0117:001324:0001:0001:02</t>
  </si>
  <si>
    <t>064L  :773642:00:------:--</t>
  </si>
  <si>
    <t>21:0242:001552</t>
  </si>
  <si>
    <t>21:0117:001317</t>
  </si>
  <si>
    <t>21:0117:001317:0001:0001:00</t>
  </si>
  <si>
    <t>064L  :773643:00:------:--</t>
  </si>
  <si>
    <t>21:0242:001553</t>
  </si>
  <si>
    <t>21:0117:001318</t>
  </si>
  <si>
    <t>21:0117:001318:0001:0001:00</t>
  </si>
  <si>
    <t>064L  :773644:00:------:--</t>
  </si>
  <si>
    <t>21:0242:001554</t>
  </si>
  <si>
    <t>21:0117:001319</t>
  </si>
  <si>
    <t>21:0117:001319:0001:0001:00</t>
  </si>
  <si>
    <t>064L  :773645:00:------:--</t>
  </si>
  <si>
    <t>21:0242:001555</t>
  </si>
  <si>
    <t>21:0117:001320</t>
  </si>
  <si>
    <t>21:0117:001320:0001:0001:00</t>
  </si>
  <si>
    <t>064L  :773646:00:------:--</t>
  </si>
  <si>
    <t>21:0242:001556</t>
  </si>
  <si>
    <t>21:0117:001321</t>
  </si>
  <si>
    <t>21:0117:001321:0001:0001:00</t>
  </si>
  <si>
    <t>064L  :773647:00:------:--</t>
  </si>
  <si>
    <t>21:0242:001557</t>
  </si>
  <si>
    <t>21:0117:001322</t>
  </si>
  <si>
    <t>21:0117:001322:0001:0001:00</t>
  </si>
  <si>
    <t>064L  :773648:70:773649:10</t>
  </si>
  <si>
    <t>21:0242:001558</t>
  </si>
  <si>
    <t>21:0117:001323</t>
  </si>
  <si>
    <t>21:0117:001323:0001:0001:00</t>
  </si>
  <si>
    <t>064L  :773649:10:------:--</t>
  </si>
  <si>
    <t>21:0242:001559</t>
  </si>
  <si>
    <t>21:0117:001324:0001:0001:01</t>
  </si>
  <si>
    <t>064L  :773650:20:773649:10</t>
  </si>
  <si>
    <t>21:0242:001560</t>
  </si>
  <si>
    <t>21:0117:001324:0002:0001:00</t>
  </si>
  <si>
    <t>064L  :773651:00:------:--</t>
  </si>
  <si>
    <t>21:0242:001561</t>
  </si>
  <si>
    <t>21:0117:001325</t>
  </si>
  <si>
    <t>21:0117:001325:0001:0001:00</t>
  </si>
  <si>
    <t>064L  :773652:00:------:--</t>
  </si>
  <si>
    <t>21:0242:001562</t>
  </si>
  <si>
    <t>21:0117:001326</t>
  </si>
  <si>
    <t>21:0117:001326:0001:0001:00</t>
  </si>
  <si>
    <t>064L  :773653:00:------:--</t>
  </si>
  <si>
    <t>21:0242:001563</t>
  </si>
  <si>
    <t>21:0117:001327</t>
  </si>
  <si>
    <t>21:0117:001327:0001:0001:00</t>
  </si>
  <si>
    <t>064L  :773654:00:------:--</t>
  </si>
  <si>
    <t>21:0242:001564</t>
  </si>
  <si>
    <t>21:0117:001328</t>
  </si>
  <si>
    <t>21:0117:001328:0001:0001:00</t>
  </si>
  <si>
    <t>064L  :773655:00:------:--</t>
  </si>
  <si>
    <t>21:0242:001565</t>
  </si>
  <si>
    <t>21:0117:001329</t>
  </si>
  <si>
    <t>21:0117:001329:0001:0001:00</t>
  </si>
  <si>
    <t>064L  :773656:00:------:--</t>
  </si>
  <si>
    <t>21:0242:001566</t>
  </si>
  <si>
    <t>21:0117:001330</t>
  </si>
  <si>
    <t>21:0117:001330:0001:0001:00</t>
  </si>
  <si>
    <t>064L  :773657:9A:------:--</t>
  </si>
  <si>
    <t>21:0242:001567</t>
  </si>
  <si>
    <t>064L  :773658:00:------:--</t>
  </si>
  <si>
    <t>21:0242:001568</t>
  </si>
  <si>
    <t>21:0117:001331</t>
  </si>
  <si>
    <t>21:0117:001331:0001:0001:00</t>
  </si>
  <si>
    <t>064L  :773659:00:------:--</t>
  </si>
  <si>
    <t>21:0242:001569</t>
  </si>
  <si>
    <t>21:0117:001332</t>
  </si>
  <si>
    <t>21:0117:001332:0001:0001:00</t>
  </si>
  <si>
    <t>064L  :773660:00:------:--</t>
  </si>
  <si>
    <t>21:0242:001570</t>
  </si>
  <si>
    <t>21:0117:001333</t>
  </si>
  <si>
    <t>21:0117:001333:0001:0001:00</t>
  </si>
  <si>
    <t>064L  :773661:80:773663:10</t>
  </si>
  <si>
    <t>21:0242:001571</t>
  </si>
  <si>
    <t>21:0117:001335</t>
  </si>
  <si>
    <t>21:0117:001335:0001:0001:02</t>
  </si>
  <si>
    <t>064L  :773662:70:773663:10</t>
  </si>
  <si>
    <t>21:0242:001572</t>
  </si>
  <si>
    <t>21:0117:001334</t>
  </si>
  <si>
    <t>21:0117:001334:0001:0001:00</t>
  </si>
  <si>
    <t>064L  :773663:10:------:--</t>
  </si>
  <si>
    <t>21:0242:001573</t>
  </si>
  <si>
    <t>21:0117:001335:0001:0001:01</t>
  </si>
  <si>
    <t>064L  :773664:20:773663:10</t>
  </si>
  <si>
    <t>21:0242:001574</t>
  </si>
  <si>
    <t>21:0117:001335:0002:0001:00</t>
  </si>
  <si>
    <t>064L  :773665:00:------:--</t>
  </si>
  <si>
    <t>21:0242:001575</t>
  </si>
  <si>
    <t>21:0117:001336</t>
  </si>
  <si>
    <t>21:0117:001336:0001:0001:00</t>
  </si>
  <si>
    <t>064L  :773666:00:------:--</t>
  </si>
  <si>
    <t>21:0242:001576</t>
  </si>
  <si>
    <t>21:0117:001337</t>
  </si>
  <si>
    <t>21:0117:001337:0001:0001:00</t>
  </si>
  <si>
    <t>064L  :773667:00:------:--</t>
  </si>
  <si>
    <t>21:0242:001577</t>
  </si>
  <si>
    <t>21:0117:001338</t>
  </si>
  <si>
    <t>21:0117:001338:0001:0001:00</t>
  </si>
  <si>
    <t>064L  :773668:00:------:--</t>
  </si>
  <si>
    <t>21:0242:001578</t>
  </si>
  <si>
    <t>21:0117:001339</t>
  </si>
  <si>
    <t>21:0117:001339:0001:0001:00</t>
  </si>
  <si>
    <t>064L  :773669:00:------:--</t>
  </si>
  <si>
    <t>21:0242:001579</t>
  </si>
  <si>
    <t>21:0117:001340</t>
  </si>
  <si>
    <t>21:0117:001340:0001:0001:00</t>
  </si>
  <si>
    <t>064L  :773670:00:------:--</t>
  </si>
  <si>
    <t>21:0242:001580</t>
  </si>
  <si>
    <t>21:0117:001341</t>
  </si>
  <si>
    <t>21:0117:001341:0001:0001:00</t>
  </si>
  <si>
    <t>064L  :773671:00:------:--</t>
  </si>
  <si>
    <t>21:0242:001581</t>
  </si>
  <si>
    <t>21:0117:001342</t>
  </si>
  <si>
    <t>21:0117:001342:0001:0001:00</t>
  </si>
  <si>
    <t>064L  :773672:00:------:--</t>
  </si>
  <si>
    <t>21:0242:001582</t>
  </si>
  <si>
    <t>21:0117:001343</t>
  </si>
  <si>
    <t>21:0117:001343:0001:0001:00</t>
  </si>
  <si>
    <t>064L  :773673:00:------:--</t>
  </si>
  <si>
    <t>21:0242:001583</t>
  </si>
  <si>
    <t>21:0117:001344</t>
  </si>
  <si>
    <t>21:0117:001344:0001:0001:00</t>
  </si>
  <si>
    <t>064L  :773674:95:------:--</t>
  </si>
  <si>
    <t>21:0242:001584</t>
  </si>
  <si>
    <t>064L  :773675:00:------:--</t>
  </si>
  <si>
    <t>21:0242:001585</t>
  </si>
  <si>
    <t>21:0117:001345</t>
  </si>
  <si>
    <t>21:0117:001345:0001:0001:00</t>
  </si>
  <si>
    <t>064L  :773676:00:------:--</t>
  </si>
  <si>
    <t>21:0242:001586</t>
  </si>
  <si>
    <t>21:0117:001346</t>
  </si>
  <si>
    <t>21:0117:001346:0001:0001:00</t>
  </si>
  <si>
    <t>064L  :773677:00:------:--</t>
  </si>
  <si>
    <t>21:0242:001587</t>
  </si>
  <si>
    <t>21:0117:001347</t>
  </si>
  <si>
    <t>21:0117:001347:0001:0001:00</t>
  </si>
  <si>
    <t>064L  :773678:00:------:--</t>
  </si>
  <si>
    <t>21:0242:001588</t>
  </si>
  <si>
    <t>21:0117:001348</t>
  </si>
  <si>
    <t>21:0117:001348:0001:0001:00</t>
  </si>
  <si>
    <t>064L  :773679:00:------:--</t>
  </si>
  <si>
    <t>21:0242:001589</t>
  </si>
  <si>
    <t>21:0117:001349</t>
  </si>
  <si>
    <t>21:0117:001349:0001:0001:00</t>
  </si>
  <si>
    <t>064L  :773680:00:------:--</t>
  </si>
  <si>
    <t>21:0242:001590</t>
  </si>
  <si>
    <t>21:0117:001350</t>
  </si>
  <si>
    <t>21:0117:001350:0001:0001:00</t>
  </si>
  <si>
    <t>064L  :773681:80:773692:20</t>
  </si>
  <si>
    <t>21:0242:001591</t>
  </si>
  <si>
    <t>21:0117:001359</t>
  </si>
  <si>
    <t>21:0117:001359:0002:0001:02</t>
  </si>
  <si>
    <t>064L  :773682:00:------:--</t>
  </si>
  <si>
    <t>21:0242:001592</t>
  </si>
  <si>
    <t>21:0117:001351</t>
  </si>
  <si>
    <t>21:0117:001351:0001:0001:00</t>
  </si>
  <si>
    <t>064L  :773683:00:------:--</t>
  </si>
  <si>
    <t>21:0242:001593</t>
  </si>
  <si>
    <t>21:0117:001352</t>
  </si>
  <si>
    <t>21:0117:001352:0001:0001:00</t>
  </si>
  <si>
    <t>064L  :773684:00:------:--</t>
  </si>
  <si>
    <t>21:0242:001594</t>
  </si>
  <si>
    <t>21:0117:001353</t>
  </si>
  <si>
    <t>21:0117:001353:0001:0001:00</t>
  </si>
  <si>
    <t>064L  :773685:00:------:--</t>
  </si>
  <si>
    <t>21:0242:001595</t>
  </si>
  <si>
    <t>21:0117:001354</t>
  </si>
  <si>
    <t>21:0117:001354:0001:0001:00</t>
  </si>
  <si>
    <t>064L  :773686:00:------:--</t>
  </si>
  <si>
    <t>21:0242:001596</t>
  </si>
  <si>
    <t>21:0117:001355</t>
  </si>
  <si>
    <t>21:0117:001355:0001:0001:00</t>
  </si>
  <si>
    <t>064L  :773687:9A:------:--</t>
  </si>
  <si>
    <t>21:0242:001597</t>
  </si>
  <si>
    <t>064L  :773688:00:------:--</t>
  </si>
  <si>
    <t>21:0242:001598</t>
  </si>
  <si>
    <t>21:0117:001356</t>
  </si>
  <si>
    <t>21:0117:001356:0001:0001:00</t>
  </si>
  <si>
    <t>064L  :773689:00:------:--</t>
  </si>
  <si>
    <t>21:0242:001599</t>
  </si>
  <si>
    <t>21:0117:001357</t>
  </si>
  <si>
    <t>21:0117:001357:0001:0001:00</t>
  </si>
  <si>
    <t>064L  :773690:70:773691:10</t>
  </si>
  <si>
    <t>21:0242:001600</t>
  </si>
  <si>
    <t>21:0117:001358</t>
  </si>
  <si>
    <t>21:0117:001358:0001:0001:00</t>
  </si>
  <si>
    <t>064L  :773691:10:------:--</t>
  </si>
  <si>
    <t>21:0242:001601</t>
  </si>
  <si>
    <t>21:0117:001359:0001:0001:00</t>
  </si>
  <si>
    <t>064L  :773692:20:773691:10</t>
  </si>
  <si>
    <t>21:0242:001602</t>
  </si>
  <si>
    <t>21:0117:001359:0002:0001:01</t>
  </si>
  <si>
    <t>064L  :773693:00:------:--</t>
  </si>
  <si>
    <t>21:0242:001603</t>
  </si>
  <si>
    <t>21:0117:001360</t>
  </si>
  <si>
    <t>21:0117:001360:0001:0001:00</t>
  </si>
  <si>
    <t>064L  :773694:00:------:--</t>
  </si>
  <si>
    <t>21:0242:001604</t>
  </si>
  <si>
    <t>21:0117:001361</t>
  </si>
  <si>
    <t>21:0117:001361:0001:0001:00</t>
  </si>
  <si>
    <t>064L  :773695:00:------:--</t>
  </si>
  <si>
    <t>21:0242:001605</t>
  </si>
  <si>
    <t>21:0117:001362</t>
  </si>
  <si>
    <t>21:0117:001362:0001:0001:00</t>
  </si>
  <si>
    <t>064L  :773696:00:------:--</t>
  </si>
  <si>
    <t>21:0242:001606</t>
  </si>
  <si>
    <t>21:0117:001363</t>
  </si>
  <si>
    <t>21:0117:001363:0001:0001:00</t>
  </si>
  <si>
    <t>064L  :773697:00:------:--</t>
  </si>
  <si>
    <t>21:0242:001607</t>
  </si>
  <si>
    <t>21:0117:001364</t>
  </si>
  <si>
    <t>21:0117:001364:0001:0001:00</t>
  </si>
  <si>
    <t>064L  :773698:00:------:--</t>
  </si>
  <si>
    <t>21:0242:001608</t>
  </si>
  <si>
    <t>21:0117:001365</t>
  </si>
  <si>
    <t>21:0117:001365:0001:0001:00</t>
  </si>
  <si>
    <t>064L  :773699:00:------:--</t>
  </si>
  <si>
    <t>21:0242:001609</t>
  </si>
  <si>
    <t>21:0117:001366</t>
  </si>
  <si>
    <t>21:0117:001366:0001:0001:00</t>
  </si>
  <si>
    <t>39.7</t>
  </si>
  <si>
    <t>064L  :773700:00:------:--</t>
  </si>
  <si>
    <t>21:0242:001610</t>
  </si>
  <si>
    <t>21:0117:001367</t>
  </si>
  <si>
    <t>21:0117:001367:0001:0001:00</t>
  </si>
  <si>
    <t>064L  :773701:80:773710:10</t>
  </si>
  <si>
    <t>21:0242:001611</t>
  </si>
  <si>
    <t>21:0117:001375</t>
  </si>
  <si>
    <t>21:0117:001375:0001:0001:02</t>
  </si>
  <si>
    <t>064L  :773702:00:------:--</t>
  </si>
  <si>
    <t>21:0242:001612</t>
  </si>
  <si>
    <t>21:0117:001368</t>
  </si>
  <si>
    <t>21:0117:001368:0001:0001:00</t>
  </si>
  <si>
    <t>064L  :773703:00:------:--</t>
  </si>
  <si>
    <t>21:0242:001613</t>
  </si>
  <si>
    <t>21:0117:001369</t>
  </si>
  <si>
    <t>21:0117:001369:0001:0001:00</t>
  </si>
  <si>
    <t>064L  :773704:9A:------:--</t>
  </si>
  <si>
    <t>21:0242:001614</t>
  </si>
  <si>
    <t>064L  :773705:00:------:--</t>
  </si>
  <si>
    <t>21:0242:001615</t>
  </si>
  <si>
    <t>21:0117:001370</t>
  </si>
  <si>
    <t>21:0117:001370:0001:0001:00</t>
  </si>
  <si>
    <t>064L  :773706:00:------:--</t>
  </si>
  <si>
    <t>21:0242:001616</t>
  </si>
  <si>
    <t>21:0117:001371</t>
  </si>
  <si>
    <t>21:0117:001371:0001:0001:00</t>
  </si>
  <si>
    <t>064L  :773707:00:------:--</t>
  </si>
  <si>
    <t>21:0242:001617</t>
  </si>
  <si>
    <t>21:0117:001372</t>
  </si>
  <si>
    <t>21:0117:001372:0001:0001:00</t>
  </si>
  <si>
    <t>064L  :773708:00:------:--</t>
  </si>
  <si>
    <t>21:0242:001618</t>
  </si>
  <si>
    <t>21:0117:001373</t>
  </si>
  <si>
    <t>21:0117:001373:0001:0001:00</t>
  </si>
  <si>
    <t>064L  :773709:70:773710:10</t>
  </si>
  <si>
    <t>21:0242:001619</t>
  </si>
  <si>
    <t>21:0117:001374</t>
  </si>
  <si>
    <t>21:0117:001374:0001:0001:00</t>
  </si>
  <si>
    <t>064L  :773710:10:------:--</t>
  </si>
  <si>
    <t>21:0242:001620</t>
  </si>
  <si>
    <t>21:0117:001375:0001:0001:01</t>
  </si>
  <si>
    <t>064L  :773711:20:773710:10</t>
  </si>
  <si>
    <t>21:0242:001621</t>
  </si>
  <si>
    <t>21:0117:001375:0002:0001:00</t>
  </si>
  <si>
    <t>064L  :773712:00:------:--</t>
  </si>
  <si>
    <t>21:0242:001622</t>
  </si>
  <si>
    <t>21:0117:001376</t>
  </si>
  <si>
    <t>21:0117:001376:0001:0001:00</t>
  </si>
  <si>
    <t>064L  :773713:00:------:--</t>
  </si>
  <si>
    <t>21:0242:001623</t>
  </si>
  <si>
    <t>21:0117:001377</t>
  </si>
  <si>
    <t>21:0117:001377:0001:0001:00</t>
  </si>
  <si>
    <t>064L  :773714:00:------:--</t>
  </si>
  <si>
    <t>21:0242:001624</t>
  </si>
  <si>
    <t>21:0117:001378</t>
  </si>
  <si>
    <t>21:0117:001378:0001:0001:00</t>
  </si>
  <si>
    <t>064L  :773715:00:------:--</t>
  </si>
  <si>
    <t>21:0242:001625</t>
  </si>
  <si>
    <t>21:0117:001379</t>
  </si>
  <si>
    <t>21:0117:001379:0001:0001:00</t>
  </si>
  <si>
    <t>064L  :773716:00:------:--</t>
  </si>
  <si>
    <t>21:0242:001626</t>
  </si>
  <si>
    <t>21:0117:001380</t>
  </si>
  <si>
    <t>21:0117:001380:0001:0001:00</t>
  </si>
  <si>
    <t>064L  :773717:00:------:--</t>
  </si>
  <si>
    <t>21:0242:001627</t>
  </si>
  <si>
    <t>21:0117:001381</t>
  </si>
  <si>
    <t>21:0117:001381:0001:0001:00</t>
  </si>
  <si>
    <t>064L  :773718:00:------:--</t>
  </si>
  <si>
    <t>21:0242:001628</t>
  </si>
  <si>
    <t>21:0117:001382</t>
  </si>
  <si>
    <t>21:0117:001382:0001:0001:00</t>
  </si>
  <si>
    <t>064L  :773719:00:------:--</t>
  </si>
  <si>
    <t>21:0242:001629</t>
  </si>
  <si>
    <t>21:0117:001383</t>
  </si>
  <si>
    <t>21:0117:001383:0001:0001:00</t>
  </si>
  <si>
    <t>064L  :773720:00:------:--</t>
  </si>
  <si>
    <t>21:0242:001630</t>
  </si>
  <si>
    <t>21:0117:001384</t>
  </si>
  <si>
    <t>21:0117:001384:0001:0001:00</t>
  </si>
  <si>
    <t>064L  :773721:80:773729:10</t>
  </si>
  <si>
    <t>21:0242:001631</t>
  </si>
  <si>
    <t>21:0117:001392</t>
  </si>
  <si>
    <t>21:0117:001392:0001:0001:02</t>
  </si>
  <si>
    <t>064L  :773722:00:------:--</t>
  </si>
  <si>
    <t>21:0242:001632</t>
  </si>
  <si>
    <t>21:0117:001385</t>
  </si>
  <si>
    <t>21:0117:001385:0001:0001:00</t>
  </si>
  <si>
    <t>064L  :773723:00:------:--</t>
  </si>
  <si>
    <t>21:0242:001633</t>
  </si>
  <si>
    <t>21:0117:001386</t>
  </si>
  <si>
    <t>21:0117:001386:0001:0001:00</t>
  </si>
  <si>
    <t>064L  :773724:00:------:--</t>
  </si>
  <si>
    <t>21:0242:001634</t>
  </si>
  <si>
    <t>21:0117:001387</t>
  </si>
  <si>
    <t>21:0117:001387:0001:0001:00</t>
  </si>
  <si>
    <t>064L  :773725:00:------:--</t>
  </si>
  <si>
    <t>21:0242:001635</t>
  </si>
  <si>
    <t>21:0117:001388</t>
  </si>
  <si>
    <t>21:0117:001388:0001:0001:00</t>
  </si>
  <si>
    <t>064L  :773726:00:------:--</t>
  </si>
  <si>
    <t>21:0242:001636</t>
  </si>
  <si>
    <t>21:0117:001389</t>
  </si>
  <si>
    <t>21:0117:001389:0001:0001:00</t>
  </si>
  <si>
    <t>064L  :773727:00:------:--</t>
  </si>
  <si>
    <t>21:0242:001637</t>
  </si>
  <si>
    <t>21:0117:001390</t>
  </si>
  <si>
    <t>21:0117:001390:0001:0001:00</t>
  </si>
  <si>
    <t>064L  :773728:70:773729:10</t>
  </si>
  <si>
    <t>21:0242:001638</t>
  </si>
  <si>
    <t>21:0117:001391</t>
  </si>
  <si>
    <t>21:0117:001391:0001:0001:00</t>
  </si>
  <si>
    <t>064L  :773729:10:------:--</t>
  </si>
  <si>
    <t>21:0242:001639</t>
  </si>
  <si>
    <t>21:0117:001392:0001:0001:01</t>
  </si>
  <si>
    <t>064L  :773730:20:773729:10</t>
  </si>
  <si>
    <t>21:0242:001640</t>
  </si>
  <si>
    <t>21:0117:001392:0002:0001:00</t>
  </si>
  <si>
    <t>064L  :773731:00:------:--</t>
  </si>
  <si>
    <t>21:0242:001641</t>
  </si>
  <si>
    <t>21:0117:001393</t>
  </si>
  <si>
    <t>21:0117:001393:0001:0001:00</t>
  </si>
  <si>
    <t>3350</t>
  </si>
  <si>
    <t>064L  :773732:00:------:--</t>
  </si>
  <si>
    <t>21:0242:001642</t>
  </si>
  <si>
    <t>21:0117:001394</t>
  </si>
  <si>
    <t>21:0117:001394:0001:0001:00</t>
  </si>
  <si>
    <t>064L  :773733:00:------:--</t>
  </si>
  <si>
    <t>21:0242:001643</t>
  </si>
  <si>
    <t>21:0117:001395</t>
  </si>
  <si>
    <t>21:0117:001395:0001:0001:00</t>
  </si>
  <si>
    <t>064L  :773734:95:------:--</t>
  </si>
  <si>
    <t>21:0242:001644</t>
  </si>
  <si>
    <t>064L  :773735:00:------:--</t>
  </si>
  <si>
    <t>21:0242:001645</t>
  </si>
  <si>
    <t>21:0117:001396</t>
  </si>
  <si>
    <t>21:0117:001396:0001:0001:00</t>
  </si>
  <si>
    <t>064L  :773736:00:------:--</t>
  </si>
  <si>
    <t>21:0242:001646</t>
  </si>
  <si>
    <t>21:0117:001397</t>
  </si>
  <si>
    <t>21:0117:001397:0001:0001:00</t>
  </si>
  <si>
    <t>064L  :773737:00:------:--</t>
  </si>
  <si>
    <t>21:0242:001647</t>
  </si>
  <si>
    <t>21:0117:001398</t>
  </si>
  <si>
    <t>21:0117:001398:0001:0001:00</t>
  </si>
  <si>
    <t>064L  :773738:00:------:--</t>
  </si>
  <si>
    <t>21:0242:001648</t>
  </si>
  <si>
    <t>21:0117:001399</t>
  </si>
  <si>
    <t>21:0117:001399:0001:0001:00</t>
  </si>
  <si>
    <t>064L  :773739:00:------:--</t>
  </si>
  <si>
    <t>21:0242:001649</t>
  </si>
  <si>
    <t>21:0117:001400</t>
  </si>
  <si>
    <t>21:0117:001400:0001:0001:00</t>
  </si>
  <si>
    <t>064L  :773740:00:------:--</t>
  </si>
  <si>
    <t>21:0242:001650</t>
  </si>
  <si>
    <t>21:0117:001401</t>
  </si>
  <si>
    <t>21:0117:001401:0001:0001:00</t>
  </si>
  <si>
    <t>064L  :773741:80:773744:20</t>
  </si>
  <si>
    <t>21:0242:001651</t>
  </si>
  <si>
    <t>21:0117:001403</t>
  </si>
  <si>
    <t>21:0117:001403:0002:0001:02</t>
  </si>
  <si>
    <t>064L  :773742:70:773743:10</t>
  </si>
  <si>
    <t>21:0242:001652</t>
  </si>
  <si>
    <t>21:0117:001402</t>
  </si>
  <si>
    <t>21:0117:001402:0001:0001:00</t>
  </si>
  <si>
    <t>064L  :773743:10:------:--</t>
  </si>
  <si>
    <t>21:0242:001653</t>
  </si>
  <si>
    <t>21:0117:001403:0001:0001:00</t>
  </si>
  <si>
    <t>064L  :773744:20:773743:10</t>
  </si>
  <si>
    <t>21:0242:001654</t>
  </si>
  <si>
    <t>21:0117:001403:0002:0001:01</t>
  </si>
  <si>
    <t>064L  :773745:00:------:--</t>
  </si>
  <si>
    <t>21:0242:001655</t>
  </si>
  <si>
    <t>21:0117:001404</t>
  </si>
  <si>
    <t>21:0117:001404:0001:0001:00</t>
  </si>
  <si>
    <t>064L  :773746:00:------:--</t>
  </si>
  <si>
    <t>21:0242:001656</t>
  </si>
  <si>
    <t>21:0117:001405</t>
  </si>
  <si>
    <t>21:0117:001405:0001:0001:00</t>
  </si>
  <si>
    <t>064L  :773747:00:------:--</t>
  </si>
  <si>
    <t>21:0242:001657</t>
  </si>
  <si>
    <t>21:0117:001406</t>
  </si>
  <si>
    <t>21:0117:001406:0001:0001:00</t>
  </si>
  <si>
    <t>064L  :773748:00:------:--</t>
  </si>
  <si>
    <t>21:0242:001658</t>
  </si>
  <si>
    <t>21:0117:001407</t>
  </si>
  <si>
    <t>21:0117:001407:0001:0001:00</t>
  </si>
  <si>
    <t>064L  :773749:00:------:--</t>
  </si>
  <si>
    <t>21:0242:001659</t>
  </si>
  <si>
    <t>21:0117:001408</t>
  </si>
  <si>
    <t>21:0117:001408:0001:0001:00</t>
  </si>
  <si>
    <t>064L  :773750:00:------:--</t>
  </si>
  <si>
    <t>21:0242:001660</t>
  </si>
  <si>
    <t>21:0117:001409</t>
  </si>
  <si>
    <t>21:0117:001409:0001:0001:00</t>
  </si>
  <si>
    <t>064L  :773751:00:------:--</t>
  </si>
  <si>
    <t>21:0242:001661</t>
  </si>
  <si>
    <t>21:0117:001410</t>
  </si>
  <si>
    <t>21:0117:001410:0001:0001:00</t>
  </si>
  <si>
    <t>064L  :773752:00:------:--</t>
  </si>
  <si>
    <t>21:0242:001662</t>
  </si>
  <si>
    <t>21:0117:001411</t>
  </si>
  <si>
    <t>21:0117:001411:0001:0001:00</t>
  </si>
  <si>
    <t>064L  :773753:00:------:--</t>
  </si>
  <si>
    <t>21:0242:001663</t>
  </si>
  <si>
    <t>21:0117:001412</t>
  </si>
  <si>
    <t>21:0117:001412:0001:0001:00</t>
  </si>
  <si>
    <t>064L  :773754:00:------:--</t>
  </si>
  <si>
    <t>21:0242:001664</t>
  </si>
  <si>
    <t>21:0117:001413</t>
  </si>
  <si>
    <t>21:0117:001413:0001:0001:00</t>
  </si>
  <si>
    <t>064L  :773755:00:------:--</t>
  </si>
  <si>
    <t>21:0242:001665</t>
  </si>
  <si>
    <t>21:0117:001414</t>
  </si>
  <si>
    <t>21:0117:001414:0001:0001:00</t>
  </si>
  <si>
    <t>064L  :773756:00:------:--</t>
  </si>
  <si>
    <t>21:0242:001666</t>
  </si>
  <si>
    <t>21:0117:001415</t>
  </si>
  <si>
    <t>21:0117:001415:0001:0001:00</t>
  </si>
  <si>
    <t>064L  :773757:00:------:--</t>
  </si>
  <si>
    <t>21:0242:001667</t>
  </si>
  <si>
    <t>21:0117:001416</t>
  </si>
  <si>
    <t>21:0117:001416:0001:0001:00</t>
  </si>
  <si>
    <t>064L  :773758:00:------:--</t>
  </si>
  <si>
    <t>21:0242:001668</t>
  </si>
  <si>
    <t>21:0117:001417</t>
  </si>
  <si>
    <t>21:0117:001417:0001:0001:00</t>
  </si>
  <si>
    <t>064L  :773759:9B:------:--</t>
  </si>
  <si>
    <t>21:0242:001669</t>
  </si>
  <si>
    <t>064L  :773760:00:------:--</t>
  </si>
  <si>
    <t>21:0242:001670</t>
  </si>
  <si>
    <t>21:0117:001418</t>
  </si>
  <si>
    <t>21:0117:001418:0001:0001:00</t>
  </si>
  <si>
    <t>064L  :773761:80:773765:10</t>
  </si>
  <si>
    <t>21:0242:001671</t>
  </si>
  <si>
    <t>21:0117:001422</t>
  </si>
  <si>
    <t>21:0117:001422:0001:0001:02</t>
  </si>
  <si>
    <t>064L  :773762:00:------:--</t>
  </si>
  <si>
    <t>21:0242:001672</t>
  </si>
  <si>
    <t>21:0117:001419</t>
  </si>
  <si>
    <t>21:0117:001419:0001:0001:00</t>
  </si>
  <si>
    <t>064L  :773763:00:------:--</t>
  </si>
  <si>
    <t>21:0242:001673</t>
  </si>
  <si>
    <t>21:0117:001420</t>
  </si>
  <si>
    <t>21:0117:001420:0001:0001:00</t>
  </si>
  <si>
    <t>064L  :773764:70:773765:10</t>
  </si>
  <si>
    <t>21:0242:001674</t>
  </si>
  <si>
    <t>21:0117:001421</t>
  </si>
  <si>
    <t>21:0117:001421:0001:0001:00</t>
  </si>
  <si>
    <t>7.1</t>
  </si>
  <si>
    <t>064L  :773765:10:------:--</t>
  </si>
  <si>
    <t>21:0242:001675</t>
  </si>
  <si>
    <t>21:0117:001422:0001:0001:01</t>
  </si>
  <si>
    <t>064L  :773766:20:773765:10</t>
  </si>
  <si>
    <t>21:0242:001676</t>
  </si>
  <si>
    <t>21:0117:001422:0002:0001:00</t>
  </si>
  <si>
    <t>2050</t>
  </si>
  <si>
    <t>064L  :773767:00:------:--</t>
  </si>
  <si>
    <t>21:0242:001677</t>
  </si>
  <si>
    <t>21:0117:001423</t>
  </si>
  <si>
    <t>21:0117:001423:0001:0001:00</t>
  </si>
  <si>
    <t>064L  :773768:9A:------:--</t>
  </si>
  <si>
    <t>21:0242:001678</t>
  </si>
  <si>
    <t>064L  :773769:00:------:--</t>
  </si>
  <si>
    <t>21:0242:001679</t>
  </si>
  <si>
    <t>21:0117:001424</t>
  </si>
  <si>
    <t>21:0117:001424:0001:0001:00</t>
  </si>
  <si>
    <t>064L  :773770:00:------:--</t>
  </si>
  <si>
    <t>21:0242:001680</t>
  </si>
  <si>
    <t>21:0117:001425</t>
  </si>
  <si>
    <t>21:0117:001425:0001:0001:00</t>
  </si>
  <si>
    <t>064L  :773771:00:------:--</t>
  </si>
  <si>
    <t>21:0242:001681</t>
  </si>
  <si>
    <t>21:0117:001426</t>
  </si>
  <si>
    <t>21:0117:001426:0001:0001:00</t>
  </si>
  <si>
    <t>064L  :773772:00:------:--</t>
  </si>
  <si>
    <t>21:0242:001682</t>
  </si>
  <si>
    <t>21:0117:001427</t>
  </si>
  <si>
    <t>21:0117:001427:0001:0001:00</t>
  </si>
  <si>
    <t>064L  :773773:00:------:--</t>
  </si>
  <si>
    <t>21:0242:001683</t>
  </si>
  <si>
    <t>21:0117:001428</t>
  </si>
  <si>
    <t>21:0117:001428:0001:0001:00</t>
  </si>
  <si>
    <t>064L  :773774:00:------:--</t>
  </si>
  <si>
    <t>21:0242:001684</t>
  </si>
  <si>
    <t>21:0117:001429</t>
  </si>
  <si>
    <t>21:0117:001429:0001:0001:00</t>
  </si>
  <si>
    <t>064M  :771001:80:771003:10</t>
  </si>
  <si>
    <t>21:0242:001685</t>
  </si>
  <si>
    <t>21:0117:001431</t>
  </si>
  <si>
    <t>21:0117:001431:0001:0001:02</t>
  </si>
  <si>
    <t>064M  :771002:70:771003:10</t>
  </si>
  <si>
    <t>21:0242:001686</t>
  </si>
  <si>
    <t>21:0117:001430</t>
  </si>
  <si>
    <t>21:0117:001430:0001:0001:00</t>
  </si>
  <si>
    <t>064M  :771003:10:------:--</t>
  </si>
  <si>
    <t>21:0242:001687</t>
  </si>
  <si>
    <t>21:0117:001431:0001:0001:01</t>
  </si>
  <si>
    <t>064M  :771004:20:771003:10</t>
  </si>
  <si>
    <t>21:0242:001688</t>
  </si>
  <si>
    <t>21:0117:001431:0002:0001:00</t>
  </si>
  <si>
    <t>064M  :771005:00:------:--</t>
  </si>
  <si>
    <t>21:0242:001689</t>
  </si>
  <si>
    <t>21:0117:001432</t>
  </si>
  <si>
    <t>21:0117:001432:0001:0001:00</t>
  </si>
  <si>
    <t>064M  :771006:00:------:--</t>
  </si>
  <si>
    <t>21:0242:001690</t>
  </si>
  <si>
    <t>21:0117:001433</t>
  </si>
  <si>
    <t>21:0117:001433:0001:0001:00</t>
  </si>
  <si>
    <t>064M  :771007:00:------:--</t>
  </si>
  <si>
    <t>21:0242:001691</t>
  </si>
  <si>
    <t>21:0117:001434</t>
  </si>
  <si>
    <t>21:0117:001434:0001:0001:00</t>
  </si>
  <si>
    <t>064M  :771008:00:------:--</t>
  </si>
  <si>
    <t>21:0242:001692</t>
  </si>
  <si>
    <t>21:0117:001435</t>
  </si>
  <si>
    <t>21:0117:001435:0001:0001:00</t>
  </si>
  <si>
    <t>064M  :771009:00:------:--</t>
  </si>
  <si>
    <t>21:0242:001693</t>
  </si>
  <si>
    <t>21:0117:001436</t>
  </si>
  <si>
    <t>21:0117:001436:0001:0001:00</t>
  </si>
  <si>
    <t>064M  :771010:00:------:--</t>
  </si>
  <si>
    <t>21:0242:001694</t>
  </si>
  <si>
    <t>21:0117:001437</t>
  </si>
  <si>
    <t>21:0117:001437:0001:0001:00</t>
  </si>
  <si>
    <t>830</t>
  </si>
  <si>
    <t>064M  :771011:9A:------:--</t>
  </si>
  <si>
    <t>21:0242:001695</t>
  </si>
  <si>
    <t>064M  :771012:00:------:--</t>
  </si>
  <si>
    <t>21:0242:001696</t>
  </si>
  <si>
    <t>21:0117:001438</t>
  </si>
  <si>
    <t>21:0117:001438:0001:0001:00</t>
  </si>
  <si>
    <t>064M  :771013:00:------:--</t>
  </si>
  <si>
    <t>21:0242:001697</t>
  </si>
  <si>
    <t>21:0117:001439</t>
  </si>
  <si>
    <t>21:0117:001439:0001:0001:00</t>
  </si>
  <si>
    <t>064M  :771014:00:------:--</t>
  </si>
  <si>
    <t>21:0242:001698</t>
  </si>
  <si>
    <t>21:0117:001440</t>
  </si>
  <si>
    <t>21:0117:001440:0001:0001:00</t>
  </si>
  <si>
    <t>064M  :771015:00:------:--</t>
  </si>
  <si>
    <t>21:0242:001699</t>
  </si>
  <si>
    <t>21:0117:001441</t>
  </si>
  <si>
    <t>21:0117:001441:0001:0001:00</t>
  </si>
  <si>
    <t>064M  :771016:00:------:--</t>
  </si>
  <si>
    <t>21:0242:001700</t>
  </si>
  <si>
    <t>21:0117:001442</t>
  </si>
  <si>
    <t>21:0117:001442:0001:0001:00</t>
  </si>
  <si>
    <t>064M  :771017:00:------:--</t>
  </si>
  <si>
    <t>21:0242:001701</t>
  </si>
  <si>
    <t>21:0117:001443</t>
  </si>
  <si>
    <t>21:0117:001443:0001:0001:00</t>
  </si>
  <si>
    <t>064M  :771018:00:------:--</t>
  </si>
  <si>
    <t>21:0242:001702</t>
  </si>
  <si>
    <t>21:0117:001444</t>
  </si>
  <si>
    <t>21:0117:001444:0001:0001:00</t>
  </si>
  <si>
    <t>064M  :771019:00:------:--</t>
  </si>
  <si>
    <t>21:0242:001703</t>
  </si>
  <si>
    <t>21:0117:001445</t>
  </si>
  <si>
    <t>21:0117:001445:0001:0001:00</t>
  </si>
  <si>
    <t>064M  :771020:00:------:--</t>
  </si>
  <si>
    <t>21:0242:001704</t>
  </si>
  <si>
    <t>21:0117:001446</t>
  </si>
  <si>
    <t>21:0117:001446:0001:0001:00</t>
  </si>
  <si>
    <t>064M  :771021:80:771024:20</t>
  </si>
  <si>
    <t>21:0242:001705</t>
  </si>
  <si>
    <t>21:0117:001448</t>
  </si>
  <si>
    <t>21:0117:001448:0002:0001:02</t>
  </si>
  <si>
    <t>064M  :771022:70:771023:10</t>
  </si>
  <si>
    <t>21:0242:001706</t>
  </si>
  <si>
    <t>21:0117:001447</t>
  </si>
  <si>
    <t>21:0117:001447:0001:0001:00</t>
  </si>
  <si>
    <t>064M  :771023:10:------:--</t>
  </si>
  <si>
    <t>21:0242:001707</t>
  </si>
  <si>
    <t>21:0117:001448:0001:0001:00</t>
  </si>
  <si>
    <t>71.4</t>
  </si>
  <si>
    <t>064M  :771024:20:771023:10</t>
  </si>
  <si>
    <t>21:0242:001708</t>
  </si>
  <si>
    <t>21:0117:001448:0002:0001:01</t>
  </si>
  <si>
    <t>064M  :771025:00:------:--</t>
  </si>
  <si>
    <t>21:0242:001709</t>
  </si>
  <si>
    <t>21:0117:001449</t>
  </si>
  <si>
    <t>21:0117:001449:0001:0001:00</t>
  </si>
  <si>
    <t>064M  :771026:00:------:--</t>
  </si>
  <si>
    <t>21:0242:001710</t>
  </si>
  <si>
    <t>21:0117:001450</t>
  </si>
  <si>
    <t>21:0117:001450:0001:0001:00</t>
  </si>
  <si>
    <t>064M  :771027:00:------:--</t>
  </si>
  <si>
    <t>21:0242:001711</t>
  </si>
  <si>
    <t>21:0117:001451</t>
  </si>
  <si>
    <t>21:0117:001451:0001:0001:00</t>
  </si>
  <si>
    <t>064M  :771028:00:------:--</t>
  </si>
  <si>
    <t>21:0242:001712</t>
  </si>
  <si>
    <t>21:0117:001452</t>
  </si>
  <si>
    <t>21:0117:001452:0001:0001:00</t>
  </si>
  <si>
    <t>064M  :771029:00:------:--</t>
  </si>
  <si>
    <t>21:0242:001713</t>
  </si>
  <si>
    <t>21:0117:001453</t>
  </si>
  <si>
    <t>21:0117:001453:0001:0001:00</t>
  </si>
  <si>
    <t>064M  :771030:00:------:--</t>
  </si>
  <si>
    <t>21:0242:001714</t>
  </si>
  <si>
    <t>21:0117:001454</t>
  </si>
  <si>
    <t>21:0117:001454:0001:0001:00</t>
  </si>
  <si>
    <t>064M  :771031:9A:------:--</t>
  </si>
  <si>
    <t>21:0242:001715</t>
  </si>
  <si>
    <t>064M  :771032:00:------:--</t>
  </si>
  <si>
    <t>21:0242:001716</t>
  </si>
  <si>
    <t>21:0117:001455</t>
  </si>
  <si>
    <t>21:0117:001455:0001:0001:00</t>
  </si>
  <si>
    <t>064M  :771033:00:------:--</t>
  </si>
  <si>
    <t>21:0242:001717</t>
  </si>
  <si>
    <t>21:0117:001456</t>
  </si>
  <si>
    <t>21:0117:001456:0001:0001:00</t>
  </si>
  <si>
    <t>064M  :771034:00:------:--</t>
  </si>
  <si>
    <t>21:0242:001718</t>
  </si>
  <si>
    <t>21:0117:001457</t>
  </si>
  <si>
    <t>21:0117:001457:0001:0001:00</t>
  </si>
  <si>
    <t>064M  :771035:00:------:--</t>
  </si>
  <si>
    <t>21:0242:001719</t>
  </si>
  <si>
    <t>21:0117:001458</t>
  </si>
  <si>
    <t>21:0117:001458:0001:0001:00</t>
  </si>
  <si>
    <t>064M  :771036:00:------:--</t>
  </si>
  <si>
    <t>21:0242:001720</t>
  </si>
  <si>
    <t>21:0117:001459</t>
  </si>
  <si>
    <t>21:0117:001459:0001:0001:00</t>
  </si>
  <si>
    <t>064M  :771037:00:------:--</t>
  </si>
  <si>
    <t>21:0242:001721</t>
  </si>
  <si>
    <t>21:0117:001460</t>
  </si>
  <si>
    <t>21:0117:001460:0001:0001:00</t>
  </si>
  <si>
    <t>064M  :771038:00:------:--</t>
  </si>
  <si>
    <t>21:0242:001722</t>
  </si>
  <si>
    <t>21:0117:001461</t>
  </si>
  <si>
    <t>21:0117:001461:0001:0001:00</t>
  </si>
  <si>
    <t>064M  :771039:00:------:--</t>
  </si>
  <si>
    <t>21:0242:001723</t>
  </si>
  <si>
    <t>21:0117:001462</t>
  </si>
  <si>
    <t>21:0117:001462:0001:0001:00</t>
  </si>
  <si>
    <t>064M  :771040:00:------:--</t>
  </si>
  <si>
    <t>21:0242:001724</t>
  </si>
  <si>
    <t>21:0117:001463</t>
  </si>
  <si>
    <t>21:0117:001463:0001:0001:00</t>
  </si>
  <si>
    <t>064M  :771041:80:771049:00</t>
  </si>
  <si>
    <t>21:0242:001725</t>
  </si>
  <si>
    <t>21:0117:001469</t>
  </si>
  <si>
    <t>21:0117:001469:0001:0001:02</t>
  </si>
  <si>
    <t>064M  :771042:00:------:--</t>
  </si>
  <si>
    <t>21:0242:001726</t>
  </si>
  <si>
    <t>21:0117:001464</t>
  </si>
  <si>
    <t>21:0117:001464:0001:0001:00</t>
  </si>
  <si>
    <t>064M  :771043:00:------:--</t>
  </si>
  <si>
    <t>21:0242:001727</t>
  </si>
  <si>
    <t>21:0117:001465</t>
  </si>
  <si>
    <t>21:0117:001465:0001:0001:00</t>
  </si>
  <si>
    <t>064M  :771044:70:771045:10</t>
  </si>
  <si>
    <t>21:0242:001728</t>
  </si>
  <si>
    <t>21:0117:001466</t>
  </si>
  <si>
    <t>21:0117:001466:0001:0001:00</t>
  </si>
  <si>
    <t>064M  :771045:10:------:--</t>
  </si>
  <si>
    <t>21:0242:001729</t>
  </si>
  <si>
    <t>21:0117:001467</t>
  </si>
  <si>
    <t>21:0117:001467:0001:0001:00</t>
  </si>
  <si>
    <t>064M  :771046:20:771045:10</t>
  </si>
  <si>
    <t>21:0242:001730</t>
  </si>
  <si>
    <t>21:0117:001467:0002:0001:00</t>
  </si>
  <si>
    <t>064M  :771047:95:------:--</t>
  </si>
  <si>
    <t>21:0242:001731</t>
  </si>
  <si>
    <t>19.5</t>
  </si>
  <si>
    <t>064M  :771048:00:------:--</t>
  </si>
  <si>
    <t>21:0242:001732</t>
  </si>
  <si>
    <t>21:0117:001468</t>
  </si>
  <si>
    <t>21:0117:001468:0001:0001:00</t>
  </si>
  <si>
    <t>064M  :771049:00:------:--</t>
  </si>
  <si>
    <t>21:0242:001733</t>
  </si>
  <si>
    <t>21:0117:001469:0001:0001:01</t>
  </si>
  <si>
    <t>064M  :771050:00:------:--</t>
  </si>
  <si>
    <t>21:0242:001734</t>
  </si>
  <si>
    <t>21:0117:001470</t>
  </si>
  <si>
    <t>21:0117:001470:0001:0001:00</t>
  </si>
  <si>
    <t>064M  :771051:00:------:--</t>
  </si>
  <si>
    <t>21:0242:001735</t>
  </si>
  <si>
    <t>21:0117:001471</t>
  </si>
  <si>
    <t>21:0117:001471:0001:0001:00</t>
  </si>
  <si>
    <t>064M  :771052:00:------:--</t>
  </si>
  <si>
    <t>21:0242:001736</t>
  </si>
  <si>
    <t>21:0117:001472</t>
  </si>
  <si>
    <t>21:0117:001472:0001:0001:00</t>
  </si>
  <si>
    <t>064M  :771053:00:------:--</t>
  </si>
  <si>
    <t>21:0242:001737</t>
  </si>
  <si>
    <t>21:0117:001473</t>
  </si>
  <si>
    <t>21:0117:001473:0001:0001:00</t>
  </si>
  <si>
    <t>064M  :771054:00:------:--</t>
  </si>
  <si>
    <t>21:0242:001738</t>
  </si>
  <si>
    <t>21:0117:001474</t>
  </si>
  <si>
    <t>21:0117:001474:0001:0001:00</t>
  </si>
  <si>
    <t>064M  :771055:00:------:--</t>
  </si>
  <si>
    <t>21:0242:001739</t>
  </si>
  <si>
    <t>21:0117:001475</t>
  </si>
  <si>
    <t>21:0117:001475:0001:0001:00</t>
  </si>
  <si>
    <t>064M  :771056:00:------:--</t>
  </si>
  <si>
    <t>21:0242:001740</t>
  </si>
  <si>
    <t>21:0117:001476</t>
  </si>
  <si>
    <t>21:0117:001476:0001:0001:00</t>
  </si>
  <si>
    <t>064M  :771057:00:------:--</t>
  </si>
  <si>
    <t>21:0242:001741</t>
  </si>
  <si>
    <t>21:0117:001477</t>
  </si>
  <si>
    <t>21:0117:001477:0001:0001:00</t>
  </si>
  <si>
    <t>064M  :771058:00:------:--</t>
  </si>
  <si>
    <t>21:0242:001742</t>
  </si>
  <si>
    <t>21:0117:001478</t>
  </si>
  <si>
    <t>21:0117:001478:0001:0001:00</t>
  </si>
  <si>
    <t>064M  :771059:00:------:--</t>
  </si>
  <si>
    <t>21:0242:001743</t>
  </si>
  <si>
    <t>21:0117:001479</t>
  </si>
  <si>
    <t>21:0117:001479:0001:0001:00</t>
  </si>
  <si>
    <t>064M  :771060:00:------:--</t>
  </si>
  <si>
    <t>21:0242:001744</t>
  </si>
  <si>
    <t>21:0117:001480</t>
  </si>
  <si>
    <t>21:0117:001480:0001:0001:00</t>
  </si>
  <si>
    <t>064M  :771061:80:771063:10</t>
  </si>
  <si>
    <t>21:0242:001745</t>
  </si>
  <si>
    <t>21:0117:001482</t>
  </si>
  <si>
    <t>21:0117:001482:0001:0001:02</t>
  </si>
  <si>
    <t>064M  :771062:70:771063:10</t>
  </si>
  <si>
    <t>21:0242:001746</t>
  </si>
  <si>
    <t>21:0117:001481</t>
  </si>
  <si>
    <t>21:0117:001481:0001:0001:00</t>
  </si>
  <si>
    <t>064M  :771063:10:------:--</t>
  </si>
  <si>
    <t>21:0242:001747</t>
  </si>
  <si>
    <t>21:0117:001482:0001:0001:01</t>
  </si>
  <si>
    <t>064M  :771064:20:771063:10</t>
  </si>
  <si>
    <t>21:0242:001748</t>
  </si>
  <si>
    <t>21:0117:001482:0002:0001:00</t>
  </si>
  <si>
    <t>064M  :771065:00:------:--</t>
  </si>
  <si>
    <t>21:0242:001749</t>
  </si>
  <si>
    <t>21:0117:001483</t>
  </si>
  <si>
    <t>21:0117:001483:0001:0001:00</t>
  </si>
  <si>
    <t>064M  :771066:00:------:--</t>
  </si>
  <si>
    <t>21:0242:001750</t>
  </si>
  <si>
    <t>21:0117:001484</t>
  </si>
  <si>
    <t>21:0117:001484:0001:0001:00</t>
  </si>
  <si>
    <t>064M  :771067:00:------:--</t>
  </si>
  <si>
    <t>21:0242:001751</t>
  </si>
  <si>
    <t>21:0117:001485</t>
  </si>
  <si>
    <t>21:0117:001485:0001:0001:00</t>
  </si>
  <si>
    <t>064M  :771068:00:------:--</t>
  </si>
  <si>
    <t>21:0242:001752</t>
  </si>
  <si>
    <t>21:0117:001486</t>
  </si>
  <si>
    <t>21:0117:001486:0001:0001:00</t>
  </si>
  <si>
    <t>064M  :771069:00:------:--</t>
  </si>
  <si>
    <t>21:0242:001753</t>
  </si>
  <si>
    <t>21:0117:001487</t>
  </si>
  <si>
    <t>21:0117:001487:0001:0001:00</t>
  </si>
  <si>
    <t>11.9</t>
  </si>
  <si>
    <t>064M  :771070:00:------:--</t>
  </si>
  <si>
    <t>21:0242:001754</t>
  </si>
  <si>
    <t>21:0117:001488</t>
  </si>
  <si>
    <t>21:0117:001488:0001:0001:00</t>
  </si>
  <si>
    <t>064M  :771071:00:------:--</t>
  </si>
  <si>
    <t>21:0242:001755</t>
  </si>
  <si>
    <t>21:0117:001489</t>
  </si>
  <si>
    <t>21:0117:001489:0001:0001:00</t>
  </si>
  <si>
    <t>064M  :771072:00:------:--</t>
  </si>
  <si>
    <t>21:0242:001756</t>
  </si>
  <si>
    <t>21:0117:001490</t>
  </si>
  <si>
    <t>21:0117:001490:0001:0001:00</t>
  </si>
  <si>
    <t>064M  :771073:00:------:--</t>
  </si>
  <si>
    <t>21:0242:001757</t>
  </si>
  <si>
    <t>21:0117:001491</t>
  </si>
  <si>
    <t>21:0117:001491:0001:0001:00</t>
  </si>
  <si>
    <t>9.05</t>
  </si>
  <si>
    <t>064M  :771074:00:------:--</t>
  </si>
  <si>
    <t>21:0242:001758</t>
  </si>
  <si>
    <t>21:0117:001492</t>
  </si>
  <si>
    <t>21:0117:001492:0001:0001:00</t>
  </si>
  <si>
    <t>064M  :771075:9C:------:--</t>
  </si>
  <si>
    <t>21:0242:001759</t>
  </si>
  <si>
    <t>064M  :771076:00:------:--</t>
  </si>
  <si>
    <t>21:0242:001760</t>
  </si>
  <si>
    <t>21:0117:001493</t>
  </si>
  <si>
    <t>21:0117:001493:0001:0001:00</t>
  </si>
  <si>
    <t>064M  :771077:00:------:--</t>
  </si>
  <si>
    <t>21:0242:001761</t>
  </si>
  <si>
    <t>21:0117:001494</t>
  </si>
  <si>
    <t>21:0117:001494:0001:0001:00</t>
  </si>
  <si>
    <t>064M  :771078:00:------:--</t>
  </si>
  <si>
    <t>21:0242:001762</t>
  </si>
  <si>
    <t>21:0117:001495</t>
  </si>
  <si>
    <t>21:0117:001495:0001:0001:00</t>
  </si>
  <si>
    <t>064M  :771079:00:------:--</t>
  </si>
  <si>
    <t>21:0242:001763</t>
  </si>
  <si>
    <t>21:0117:001496</t>
  </si>
  <si>
    <t>21:0117:001496:0001:0001:00</t>
  </si>
  <si>
    <t>064M  :771080:00:------:--</t>
  </si>
  <si>
    <t>21:0242:001764</t>
  </si>
  <si>
    <t>21:0117:001497</t>
  </si>
  <si>
    <t>21:0117:001497:0001:0001:00</t>
  </si>
  <si>
    <t>064M  :771081:80:771086:10</t>
  </si>
  <si>
    <t>21:0242:001765</t>
  </si>
  <si>
    <t>21:0117:001501</t>
  </si>
  <si>
    <t>21:0117:001501:0001:0001:02</t>
  </si>
  <si>
    <t>064M  :771082:00:------:--</t>
  </si>
  <si>
    <t>21:0242:001766</t>
  </si>
  <si>
    <t>21:0117:001498</t>
  </si>
  <si>
    <t>21:0117:001498:0001:0001:00</t>
  </si>
  <si>
    <t>9.6</t>
  </si>
  <si>
    <t>064M  :771083:00:------:--</t>
  </si>
  <si>
    <t>21:0242:001767</t>
  </si>
  <si>
    <t>21:0117:001499</t>
  </si>
  <si>
    <t>21:0117:001499:0001:0001:00</t>
  </si>
  <si>
    <t>064M  :771084:9A:------:--</t>
  </si>
  <si>
    <t>21:0242:001768</t>
  </si>
  <si>
    <t>064M  :771085:70:771086:10</t>
  </si>
  <si>
    <t>21:0242:001769</t>
  </si>
  <si>
    <t>21:0117:001500</t>
  </si>
  <si>
    <t>21:0117:001500:0001:0001:00</t>
  </si>
  <si>
    <t>064M  :771086:10:------:--</t>
  </si>
  <si>
    <t>21:0242:001770</t>
  </si>
  <si>
    <t>21:0117:001501:0001:0001:01</t>
  </si>
  <si>
    <t>064M  :771087:20:771086:10</t>
  </si>
  <si>
    <t>21:0242:001771</t>
  </si>
  <si>
    <t>21:0117:001501:0002:0001:00</t>
  </si>
  <si>
    <t>064M  :771088:00:------:--</t>
  </si>
  <si>
    <t>21:0242:001772</t>
  </si>
  <si>
    <t>21:0117:001502</t>
  </si>
  <si>
    <t>21:0117:001502:0001:0001:00</t>
  </si>
  <si>
    <t>064M  :771089:00:------:--</t>
  </si>
  <si>
    <t>21:0242:001773</t>
  </si>
  <si>
    <t>21:0117:001503</t>
  </si>
  <si>
    <t>21:0117:001503:0001:0001:00</t>
  </si>
  <si>
    <t>064M  :771090:00:------:--</t>
  </si>
  <si>
    <t>21:0242:001774</t>
  </si>
  <si>
    <t>21:0117:001504</t>
  </si>
  <si>
    <t>21:0117:001504:0001:0001:00</t>
  </si>
  <si>
    <t>064M  :771091:00:------:--</t>
  </si>
  <si>
    <t>21:0242:001775</t>
  </si>
  <si>
    <t>21:0117:001505</t>
  </si>
  <si>
    <t>21:0117:001505:0001:0001:00</t>
  </si>
  <si>
    <t>064M  :771092:00:------:--</t>
  </si>
  <si>
    <t>21:0242:001776</t>
  </si>
  <si>
    <t>21:0117:001506</t>
  </si>
  <si>
    <t>21:0117:001506:0001:0001:00</t>
  </si>
  <si>
    <t>064M  :771093:00:------:--</t>
  </si>
  <si>
    <t>21:0242:001777</t>
  </si>
  <si>
    <t>21:0117:001507</t>
  </si>
  <si>
    <t>21:0117:001507:0001:0001:00</t>
  </si>
  <si>
    <t>064M  :771094:00:------:--</t>
  </si>
  <si>
    <t>21:0242:001778</t>
  </si>
  <si>
    <t>21:0117:001508</t>
  </si>
  <si>
    <t>21:0117:001508:0001:0001:00</t>
  </si>
  <si>
    <t>14.1</t>
  </si>
  <si>
    <t>064M  :771095:00:------:--</t>
  </si>
  <si>
    <t>21:0242:001779</t>
  </si>
  <si>
    <t>21:0117:001509</t>
  </si>
  <si>
    <t>21:0117:001509:0001:0001:00</t>
  </si>
  <si>
    <t>064M  :771096:00:------:--</t>
  </si>
  <si>
    <t>21:0242:001780</t>
  </si>
  <si>
    <t>21:0117:001510</t>
  </si>
  <si>
    <t>21:0117:001510:0001:0001:00</t>
  </si>
  <si>
    <t>064M  :771097:00:------:--</t>
  </si>
  <si>
    <t>21:0242:001781</t>
  </si>
  <si>
    <t>21:0117:001511</t>
  </si>
  <si>
    <t>21:0117:001511:0001:0001:00</t>
  </si>
  <si>
    <t>064M  :771098:00:------:--</t>
  </si>
  <si>
    <t>21:0242:001782</t>
  </si>
  <si>
    <t>21:0117:001512</t>
  </si>
  <si>
    <t>21:0117:001512:0001:0001:00</t>
  </si>
  <si>
    <t>064M  :771099:00:------:--</t>
  </si>
  <si>
    <t>21:0242:001783</t>
  </si>
  <si>
    <t>21:0117:001513</t>
  </si>
  <si>
    <t>21:0117:001513:0001:0001:00</t>
  </si>
  <si>
    <t>064M  :771100:00:------:--</t>
  </si>
  <si>
    <t>21:0242:001784</t>
  </si>
  <si>
    <t>21:0117:001514</t>
  </si>
  <si>
    <t>21:0117:001514:0001:0001:00</t>
  </si>
  <si>
    <t>064M  :771101:80:771108:00</t>
  </si>
  <si>
    <t>21:0242:001785</t>
  </si>
  <si>
    <t>21:0117:001520</t>
  </si>
  <si>
    <t>21:0117:001520:0001:0001:02</t>
  </si>
  <si>
    <t>064M  :771102:00:------:--</t>
  </si>
  <si>
    <t>21:0242:001786</t>
  </si>
  <si>
    <t>21:0117:001515</t>
  </si>
  <si>
    <t>21:0117:001515:0001:0001:00</t>
  </si>
  <si>
    <t>84.6</t>
  </si>
  <si>
    <t>064M  :771103:70:771104:10</t>
  </si>
  <si>
    <t>21:0242:001787</t>
  </si>
  <si>
    <t>21:0117:001516</t>
  </si>
  <si>
    <t>21:0117:001516:0001:0001:00</t>
  </si>
  <si>
    <t>064M  :771104:10:------:--</t>
  </si>
  <si>
    <t>21:0242:001788</t>
  </si>
  <si>
    <t>21:0117:001517</t>
  </si>
  <si>
    <t>21:0117:001517:0001:0001:00</t>
  </si>
  <si>
    <t>064M  :771105:20:771104:10</t>
  </si>
  <si>
    <t>21:0242:001789</t>
  </si>
  <si>
    <t>21:0117:001517:0002:0001:00</t>
  </si>
  <si>
    <t>064M  :771106:00:------:--</t>
  </si>
  <si>
    <t>21:0242:001790</t>
  </si>
  <si>
    <t>21:0117:001518</t>
  </si>
  <si>
    <t>21:0117:001518:0001:0001:00</t>
  </si>
  <si>
    <t>064M  :771107:00:------:--</t>
  </si>
  <si>
    <t>21:0242:001791</t>
  </si>
  <si>
    <t>21:0117:001519</t>
  </si>
  <si>
    <t>21:0117:001519:0001:0001:00</t>
  </si>
  <si>
    <t>064M  :771108:00:------:--</t>
  </si>
  <si>
    <t>21:0242:001792</t>
  </si>
  <si>
    <t>21:0117:001520:0001:0001:01</t>
  </si>
  <si>
    <t>064M  :771109:00:------:--</t>
  </si>
  <si>
    <t>21:0242:001793</t>
  </si>
  <si>
    <t>21:0117:001521</t>
  </si>
  <si>
    <t>21:0117:001521:0001:0001:00</t>
  </si>
  <si>
    <t>064M  :771110:00:------:--</t>
  </si>
  <si>
    <t>21:0242:001794</t>
  </si>
  <si>
    <t>21:0117:001522</t>
  </si>
  <si>
    <t>21:0117:001522:0001:0001:00</t>
  </si>
  <si>
    <t>064M  :771111:00:------:--</t>
  </si>
  <si>
    <t>21:0242:001795</t>
  </si>
  <si>
    <t>21:0117:001523</t>
  </si>
  <si>
    <t>21:0117:001523:0001:0001:00</t>
  </si>
  <si>
    <t>064M  :771112:00:------:--</t>
  </si>
  <si>
    <t>21:0242:001796</t>
  </si>
  <si>
    <t>21:0117:001524</t>
  </si>
  <si>
    <t>21:0117:001524:0001:0001:00</t>
  </si>
  <si>
    <t>064M  :771113:00:------:--</t>
  </si>
  <si>
    <t>21:0242:001797</t>
  </si>
  <si>
    <t>21:0117:001525</t>
  </si>
  <si>
    <t>21:0117:001525:0001:0001:00</t>
  </si>
  <si>
    <t>064M  :771114:95:------:--</t>
  </si>
  <si>
    <t>21:0242:001798</t>
  </si>
  <si>
    <t>064M  :771115:00:------:--</t>
  </si>
  <si>
    <t>21:0242:001799</t>
  </si>
  <si>
    <t>21:0117:001526</t>
  </si>
  <si>
    <t>21:0117:001526:0001:0001:00</t>
  </si>
  <si>
    <t>064M  :771116:00:------:--</t>
  </si>
  <si>
    <t>21:0242:001800</t>
  </si>
  <si>
    <t>21:0117:001527</t>
  </si>
  <si>
    <t>21:0117:001527:0001:0001:00</t>
  </si>
  <si>
    <t>92.2</t>
  </si>
  <si>
    <t>064M  :771117:00:------:--</t>
  </si>
  <si>
    <t>21:0242:001801</t>
  </si>
  <si>
    <t>21:0117:001528</t>
  </si>
  <si>
    <t>21:0117:001528:0001:0001:00</t>
  </si>
  <si>
    <t>064M  :771118:00:------:--</t>
  </si>
  <si>
    <t>21:0242:001802</t>
  </si>
  <si>
    <t>21:0117:001529</t>
  </si>
  <si>
    <t>21:0117:001529:0001:0001:00</t>
  </si>
  <si>
    <t>064M  :771119:00:------:--</t>
  </si>
  <si>
    <t>21:0242:001803</t>
  </si>
  <si>
    <t>21:0117:001530</t>
  </si>
  <si>
    <t>21:0117:001530:0001:0001:00</t>
  </si>
  <si>
    <t>064M  :771120:00:------:--</t>
  </si>
  <si>
    <t>21:0242:001804</t>
  </si>
  <si>
    <t>21:0117:001531</t>
  </si>
  <si>
    <t>21:0117:001531:0001:0001:00</t>
  </si>
  <si>
    <t>064M  :771121:80:771129:00</t>
  </si>
  <si>
    <t>21:0242:001805</t>
  </si>
  <si>
    <t>21:0117:001538</t>
  </si>
  <si>
    <t>21:0117:001538:0001:0001:02</t>
  </si>
  <si>
    <t>064M  :771122:70:771123:10</t>
  </si>
  <si>
    <t>21:0242:001806</t>
  </si>
  <si>
    <t>21:0117:001532</t>
  </si>
  <si>
    <t>21:0117:001532:0001:0001:00</t>
  </si>
  <si>
    <t>064M  :771123:10:------:--</t>
  </si>
  <si>
    <t>21:0242:001807</t>
  </si>
  <si>
    <t>21:0117:001533</t>
  </si>
  <si>
    <t>21:0117:001533:0001:0001:00</t>
  </si>
  <si>
    <t>064M  :771124:20:771123:10</t>
  </si>
  <si>
    <t>21:0242:001808</t>
  </si>
  <si>
    <t>21:0117:001533:0002:0001:00</t>
  </si>
  <si>
    <t>064M  :771125:00:------:--</t>
  </si>
  <si>
    <t>21:0242:001809</t>
  </si>
  <si>
    <t>21:0117:001534</t>
  </si>
  <si>
    <t>21:0117:001534:0001:0001:00</t>
  </si>
  <si>
    <t>064M  :771126:00:------:--</t>
  </si>
  <si>
    <t>21:0242:001810</t>
  </si>
  <si>
    <t>21:0117:001535</t>
  </si>
  <si>
    <t>21:0117:001535:0001:0001:00</t>
  </si>
  <si>
    <t>064M  :771127:00:------:--</t>
  </si>
  <si>
    <t>21:0242:001811</t>
  </si>
  <si>
    <t>21:0117:001536</t>
  </si>
  <si>
    <t>21:0117:001536:0001:0001:00</t>
  </si>
  <si>
    <t>064M  :771128:00:------:--</t>
  </si>
  <si>
    <t>21:0242:001812</t>
  </si>
  <si>
    <t>21:0117:001537</t>
  </si>
  <si>
    <t>21:0117:001537:0001:0001:00</t>
  </si>
  <si>
    <t>064M  :771129:00:------:--</t>
  </si>
  <si>
    <t>21:0242:001813</t>
  </si>
  <si>
    <t>21:0117:001538:0001:0001:01</t>
  </si>
  <si>
    <t>064M  :771130:00:------:--</t>
  </si>
  <si>
    <t>21:0242:001814</t>
  </si>
  <si>
    <t>21:0117:001539</t>
  </si>
  <si>
    <t>21:0117:001539:0001:0001:00</t>
  </si>
  <si>
    <t>064M  :771131:00:------:--</t>
  </si>
  <si>
    <t>21:0242:001815</t>
  </si>
  <si>
    <t>21:0117:001540</t>
  </si>
  <si>
    <t>21:0117:001540:0001:0001:00</t>
  </si>
  <si>
    <t>064M  :771132:00:------:--</t>
  </si>
  <si>
    <t>21:0242:001816</t>
  </si>
  <si>
    <t>21:0117:001541</t>
  </si>
  <si>
    <t>21:0117:001541:0001:0001:00</t>
  </si>
  <si>
    <t>064M  :771133:00:------:--</t>
  </si>
  <si>
    <t>21:0242:001817</t>
  </si>
  <si>
    <t>21:0117:001542</t>
  </si>
  <si>
    <t>21:0117:001542:0001:0001:00</t>
  </si>
  <si>
    <t>064M  :771134:00:------:--</t>
  </si>
  <si>
    <t>21:0242:001818</t>
  </si>
  <si>
    <t>21:0117:001543</t>
  </si>
  <si>
    <t>21:0117:001543:0001:0001:00</t>
  </si>
  <si>
    <t>064M  :771135:00:------:--</t>
  </si>
  <si>
    <t>21:0242:001819</t>
  </si>
  <si>
    <t>21:0117:001544</t>
  </si>
  <si>
    <t>21:0117:001544:0001:0001:00</t>
  </si>
  <si>
    <t>064M  :771136:00:------:--</t>
  </si>
  <si>
    <t>21:0242:001820</t>
  </si>
  <si>
    <t>21:0117:001545</t>
  </si>
  <si>
    <t>21:0117:001545:0001:0001:00</t>
  </si>
  <si>
    <t>064M  :771137:00:------:--</t>
  </si>
  <si>
    <t>21:0242:001821</t>
  </si>
  <si>
    <t>21:0117:001546</t>
  </si>
  <si>
    <t>21:0117:001546:0001:0001:00</t>
  </si>
  <si>
    <t>064M  :771138:9C:------:--</t>
  </si>
  <si>
    <t>21:0242:001822</t>
  </si>
  <si>
    <t>064M  :771139:00:------:--</t>
  </si>
  <si>
    <t>21:0242:001823</t>
  </si>
  <si>
    <t>21:0117:001547</t>
  </si>
  <si>
    <t>21:0117:001547:0001:0001:00</t>
  </si>
  <si>
    <t>064M  :771140:00:------:--</t>
  </si>
  <si>
    <t>21:0242:001824</t>
  </si>
  <si>
    <t>21:0117:001548</t>
  </si>
  <si>
    <t>21:0117:001548:0001:0001:00</t>
  </si>
  <si>
    <t>064M  :771141:80:771143:10</t>
  </si>
  <si>
    <t>21:0242:001825</t>
  </si>
  <si>
    <t>21:0117:001550</t>
  </si>
  <si>
    <t>21:0117:001550:0001:0001:02</t>
  </si>
  <si>
    <t>064M  :771142:70:771143:10</t>
  </si>
  <si>
    <t>21:0242:001826</t>
  </si>
  <si>
    <t>21:0117:001549</t>
  </si>
  <si>
    <t>21:0117:001549:0001:0001:00</t>
  </si>
  <si>
    <t>064M  :771143:10:------:--</t>
  </si>
  <si>
    <t>21:0242:001827</t>
  </si>
  <si>
    <t>21:0117:001550:0001:0001:01</t>
  </si>
  <si>
    <t>064M  :771144:20:771143:10</t>
  </si>
  <si>
    <t>21:0242:001828</t>
  </si>
  <si>
    <t>21:0117:001550:0002:0001:00</t>
  </si>
  <si>
    <t>064M  :771145:00:------:--</t>
  </si>
  <si>
    <t>21:0242:001829</t>
  </si>
  <si>
    <t>21:0117:001551</t>
  </si>
  <si>
    <t>21:0117:001551:0001:0001:00</t>
  </si>
  <si>
    <t>064M  :771146:00:------:--</t>
  </si>
  <si>
    <t>21:0242:001830</t>
  </si>
  <si>
    <t>21:0117:001552</t>
  </si>
  <si>
    <t>21:0117:001552:0001:0001:00</t>
  </si>
  <si>
    <t>064M  :771147:00:------:--</t>
  </si>
  <si>
    <t>21:0242:001831</t>
  </si>
  <si>
    <t>21:0117:001553</t>
  </si>
  <si>
    <t>21:0117:001553:0001:0001:00</t>
  </si>
  <si>
    <t>064M  :771148:9B:------:--</t>
  </si>
  <si>
    <t>21:0242:001832</t>
  </si>
  <si>
    <t>064M  :771149:00:------:--</t>
  </si>
  <si>
    <t>21:0242:001833</t>
  </si>
  <si>
    <t>21:0117:001554</t>
  </si>
  <si>
    <t>21:0117:001554:0001:0001:00</t>
  </si>
  <si>
    <t>064M  :771150:00:------:--</t>
  </si>
  <si>
    <t>21:0242:001834</t>
  </si>
  <si>
    <t>21:0117:001555</t>
  </si>
  <si>
    <t>21:0117:001555:0001:0001:00</t>
  </si>
  <si>
    <t>064M  :771151:00:------:--</t>
  </si>
  <si>
    <t>21:0242:001835</t>
  </si>
  <si>
    <t>21:0117:001556</t>
  </si>
  <si>
    <t>21:0117:001556:0001:0001:00</t>
  </si>
  <si>
    <t>064M  :771152:00:------:--</t>
  </si>
  <si>
    <t>21:0242:001836</t>
  </si>
  <si>
    <t>21:0117:001557</t>
  </si>
  <si>
    <t>21:0117:001557:0001:0001:00</t>
  </si>
  <si>
    <t>064M  :771153:00:------:--</t>
  </si>
  <si>
    <t>21:0242:001837</t>
  </si>
  <si>
    <t>21:0117:001558</t>
  </si>
  <si>
    <t>21:0117:001558:0001:0001:00</t>
  </si>
  <si>
    <t>064M  :771154:00:------:--</t>
  </si>
  <si>
    <t>21:0242:001838</t>
  </si>
  <si>
    <t>21:0117:001559</t>
  </si>
  <si>
    <t>21:0117:001559:0001:0001:00</t>
  </si>
  <si>
    <t>064M  :771155:00:------:--</t>
  </si>
  <si>
    <t>21:0242:001839</t>
  </si>
  <si>
    <t>21:0117:001560</t>
  </si>
  <si>
    <t>21:0117:001560:0001:0001:00</t>
  </si>
  <si>
    <t>064M  :771156:00:------:--</t>
  </si>
  <si>
    <t>21:0242:001840</t>
  </si>
  <si>
    <t>21:0117:001561</t>
  </si>
  <si>
    <t>21:0117:001561:0001:0001:00</t>
  </si>
  <si>
    <t>064M  :771157:00:------:--</t>
  </si>
  <si>
    <t>21:0242:001841</t>
  </si>
  <si>
    <t>21:0117:001562</t>
  </si>
  <si>
    <t>21:0117:001562:0001:0001:00</t>
  </si>
  <si>
    <t>064M  :771158:00:------:--</t>
  </si>
  <si>
    <t>21:0242:001842</t>
  </si>
  <si>
    <t>21:0117:001563</t>
  </si>
  <si>
    <t>21:0117:001563:0001:0001:00</t>
  </si>
  <si>
    <t>064M  :771159:00:------:--</t>
  </si>
  <si>
    <t>21:0242:001843</t>
  </si>
  <si>
    <t>21:0117:001564</t>
  </si>
  <si>
    <t>21:0117:001564:0001:0001:00</t>
  </si>
  <si>
    <t>064M  :771160:00:------:--</t>
  </si>
  <si>
    <t>21:0242:001844</t>
  </si>
  <si>
    <t>21:0117:001565</t>
  </si>
  <si>
    <t>21:0117:001565:0001:0001:00</t>
  </si>
  <si>
    <t>064M  :771161:80:771165:10</t>
  </si>
  <si>
    <t>21:0242:001845</t>
  </si>
  <si>
    <t>21:0117:001569</t>
  </si>
  <si>
    <t>21:0117:001569:0001:0001:02</t>
  </si>
  <si>
    <t>064M  :771162:00:------:--</t>
  </si>
  <si>
    <t>21:0242:001846</t>
  </si>
  <si>
    <t>21:0117:001566</t>
  </si>
  <si>
    <t>21:0117:001566:0001:0001:00</t>
  </si>
  <si>
    <t>064M  :771163:00:------:--</t>
  </si>
  <si>
    <t>21:0242:001847</t>
  </si>
  <si>
    <t>21:0117:001567</t>
  </si>
  <si>
    <t>21:0117:001567:0001:0001:00</t>
  </si>
  <si>
    <t>064M  :771164:70:771165:10</t>
  </si>
  <si>
    <t>21:0242:001848</t>
  </si>
  <si>
    <t>21:0117:001568</t>
  </si>
  <si>
    <t>21:0117:001568:0001:0001:00</t>
  </si>
  <si>
    <t>064M  :771165:10:------:--</t>
  </si>
  <si>
    <t>21:0242:001849</t>
  </si>
  <si>
    <t>21:0117:001569:0001:0001:01</t>
  </si>
  <si>
    <t>064M  :771166:9C:------:--</t>
  </si>
  <si>
    <t>21:0242:001850</t>
  </si>
  <si>
    <t>064M  :771167:20:771165:10</t>
  </si>
  <si>
    <t>21:0242:001851</t>
  </si>
  <si>
    <t>21:0117:001569:0002:0001:00</t>
  </si>
  <si>
    <t>064M  :771168:00:------:--</t>
  </si>
  <si>
    <t>21:0242:001852</t>
  </si>
  <si>
    <t>21:0117:001570</t>
  </si>
  <si>
    <t>21:0117:001570:0001:0001:00</t>
  </si>
  <si>
    <t>064M  :771169:00:------:--</t>
  </si>
  <si>
    <t>21:0242:001853</t>
  </si>
  <si>
    <t>21:0117:001571</t>
  </si>
  <si>
    <t>21:0117:001571:0001:0001:00</t>
  </si>
  <si>
    <t>064M  :771170:00:------:--</t>
  </si>
  <si>
    <t>21:0242:001854</t>
  </si>
  <si>
    <t>21:0117:001572</t>
  </si>
  <si>
    <t>21:0117:001572:0001:0001:00</t>
  </si>
  <si>
    <t>064M  :771171:00:------:--</t>
  </si>
  <si>
    <t>21:0242:001855</t>
  </si>
  <si>
    <t>21:0117:001573</t>
  </si>
  <si>
    <t>21:0117:001573:0001:0001:00</t>
  </si>
  <si>
    <t>064M  :771172:00:------:--</t>
  </si>
  <si>
    <t>21:0242:001856</t>
  </si>
  <si>
    <t>21:0117:001574</t>
  </si>
  <si>
    <t>21:0117:001574:0001:0001:00</t>
  </si>
  <si>
    <t>6.35</t>
  </si>
  <si>
    <t>064M  :771173:00:------:--</t>
  </si>
  <si>
    <t>21:0242:001857</t>
  </si>
  <si>
    <t>21:0117:001575</t>
  </si>
  <si>
    <t>21:0117:001575:0001:0001:00</t>
  </si>
  <si>
    <t>064M  :771174:00:------:--</t>
  </si>
  <si>
    <t>21:0242:001858</t>
  </si>
  <si>
    <t>21:0117:001576</t>
  </si>
  <si>
    <t>21:0117:001576:0001:0001:00</t>
  </si>
  <si>
    <t>064M  :771175:00:------:--</t>
  </si>
  <si>
    <t>21:0242:001859</t>
  </si>
  <si>
    <t>21:0117:001577</t>
  </si>
  <si>
    <t>21:0117:001577:0001:0001:00</t>
  </si>
  <si>
    <t>10.3</t>
  </si>
  <si>
    <t>064M  :771176:00:------:--</t>
  </si>
  <si>
    <t>21:0242:001860</t>
  </si>
  <si>
    <t>21:0117:001578</t>
  </si>
  <si>
    <t>21:0117:001578:0001:0001:00</t>
  </si>
  <si>
    <t>9.35</t>
  </si>
  <si>
    <t>064M  :771177:00:------:--</t>
  </si>
  <si>
    <t>21:0242:001861</t>
  </si>
  <si>
    <t>21:0117:001579</t>
  </si>
  <si>
    <t>21:0117:001579:0001:0001:00</t>
  </si>
  <si>
    <t>064M  :771178:00:------:--</t>
  </si>
  <si>
    <t>21:0242:001862</t>
  </si>
  <si>
    <t>21:0117:001580</t>
  </si>
  <si>
    <t>21:0117:001580:0001:0001:00</t>
  </si>
  <si>
    <t>11.7</t>
  </si>
  <si>
    <t>064M  :771179:00:------:--</t>
  </si>
  <si>
    <t>21:0242:001863</t>
  </si>
  <si>
    <t>21:0117:001581</t>
  </si>
  <si>
    <t>21:0117:001581:0001:0001:00</t>
  </si>
  <si>
    <t>064M  :771180:00:------:--</t>
  </si>
  <si>
    <t>21:0242:001864</t>
  </si>
  <si>
    <t>21:0117:001582</t>
  </si>
  <si>
    <t>21:0117:001582:0001:0001:00</t>
  </si>
  <si>
    <t>064M  :771181:80:771186:00</t>
  </si>
  <si>
    <t>21:0242:001865</t>
  </si>
  <si>
    <t>21:0117:001586</t>
  </si>
  <si>
    <t>21:0117:001586:0001:0001:02</t>
  </si>
  <si>
    <t>064M  :771182:70:771183:10</t>
  </si>
  <si>
    <t>21:0242:001866</t>
  </si>
  <si>
    <t>21:0117:001583</t>
  </si>
  <si>
    <t>21:0117:001583:0001:0001:00</t>
  </si>
  <si>
    <t>064M  :771183:10:------:--</t>
  </si>
  <si>
    <t>21:0242:001867</t>
  </si>
  <si>
    <t>21:0117:001584</t>
  </si>
  <si>
    <t>21:0117:001584:0001:0001:00</t>
  </si>
  <si>
    <t>064M  :771184:20:771183:10</t>
  </si>
  <si>
    <t>21:0242:001868</t>
  </si>
  <si>
    <t>21:0117:001584:0002:0001:00</t>
  </si>
  <si>
    <t>064M  :771185:00:------:--</t>
  </si>
  <si>
    <t>21:0242:001869</t>
  </si>
  <si>
    <t>21:0117:001585</t>
  </si>
  <si>
    <t>21:0117:001585:0001:0001:00</t>
  </si>
  <si>
    <t>064M  :771186:00:------:--</t>
  </si>
  <si>
    <t>21:0242:001870</t>
  </si>
  <si>
    <t>21:0117:001586:0001:0001:01</t>
  </si>
  <si>
    <t>27.9</t>
  </si>
  <si>
    <t>064M  :771187:00:------:--</t>
  </si>
  <si>
    <t>21:0242:001871</t>
  </si>
  <si>
    <t>21:0117:001587</t>
  </si>
  <si>
    <t>21:0117:001587:0001:0001:00</t>
  </si>
  <si>
    <t>064M  :771188:9A:------:--</t>
  </si>
  <si>
    <t>21:0242:001872</t>
  </si>
  <si>
    <t>064M  :771189:00:------:--</t>
  </si>
  <si>
    <t>21:0242:001873</t>
  </si>
  <si>
    <t>21:0117:001588</t>
  </si>
  <si>
    <t>21:0117:001588:0001:0001:00</t>
  </si>
  <si>
    <t>064M  :771190:00:------:--</t>
  </si>
  <si>
    <t>21:0242:001874</t>
  </si>
  <si>
    <t>21:0117:001589</t>
  </si>
  <si>
    <t>21:0117:001589:0001:0001:00</t>
  </si>
  <si>
    <t>064M  :771191:00:------:--</t>
  </si>
  <si>
    <t>21:0242:001875</t>
  </si>
  <si>
    <t>21:0117:001590</t>
  </si>
  <si>
    <t>21:0117:001590:0001:0001:00</t>
  </si>
  <si>
    <t>064M  :771192:00:------:--</t>
  </si>
  <si>
    <t>21:0242:001876</t>
  </si>
  <si>
    <t>21:0117:001591</t>
  </si>
  <si>
    <t>21:0117:001591:0001:0001:00</t>
  </si>
  <si>
    <t>064M  :771193:00:------:--</t>
  </si>
  <si>
    <t>21:0242:001877</t>
  </si>
  <si>
    <t>21:0117:001592</t>
  </si>
  <si>
    <t>21:0117:001592:0001:0001:00</t>
  </si>
  <si>
    <t>064M  :771194:00:------:--</t>
  </si>
  <si>
    <t>21:0242:001878</t>
  </si>
  <si>
    <t>21:0117:001593</t>
  </si>
  <si>
    <t>21:0117:001593:0001:0001:00</t>
  </si>
  <si>
    <t>064M  :771195:00:------:--</t>
  </si>
  <si>
    <t>21:0242:001879</t>
  </si>
  <si>
    <t>21:0117:001594</t>
  </si>
  <si>
    <t>21:0117:001594:0001:0001:00</t>
  </si>
  <si>
    <t>064M  :771196:00:------:--</t>
  </si>
  <si>
    <t>21:0242:001880</t>
  </si>
  <si>
    <t>21:0117:001595</t>
  </si>
  <si>
    <t>21:0117:001595:0001:0001:00</t>
  </si>
  <si>
    <t>064M  :771197:00:------:--</t>
  </si>
  <si>
    <t>21:0242:001881</t>
  </si>
  <si>
    <t>21:0117:001596</t>
  </si>
  <si>
    <t>21:0117:001596:0001:0001:00</t>
  </si>
  <si>
    <t>064M  :771198:00:------:--</t>
  </si>
  <si>
    <t>21:0242:001882</t>
  </si>
  <si>
    <t>21:0117:001597</t>
  </si>
  <si>
    <t>21:0117:001597:0001:0001:00</t>
  </si>
  <si>
    <t>064M  :771199:00:------:--</t>
  </si>
  <si>
    <t>21:0242:001883</t>
  </si>
  <si>
    <t>21:0117:001598</t>
  </si>
  <si>
    <t>21:0117:001598:0001:0001:00</t>
  </si>
  <si>
    <t>064M  :771200:00:------:--</t>
  </si>
  <si>
    <t>21:0242:001884</t>
  </si>
  <si>
    <t>21:0117:001599</t>
  </si>
  <si>
    <t>21:0117:001599:0001:0001:00</t>
  </si>
  <si>
    <t>064M  :771201:80:771210:00</t>
  </si>
  <si>
    <t>21:0242:001885</t>
  </si>
  <si>
    <t>21:0117:001607</t>
  </si>
  <si>
    <t>21:0117:001607:0001:0001:02</t>
  </si>
  <si>
    <t>064M  :771202:00:------:--</t>
  </si>
  <si>
    <t>21:0242:001886</t>
  </si>
  <si>
    <t>21:0117:001600</t>
  </si>
  <si>
    <t>21:0117:001600:0001:0001:00</t>
  </si>
  <si>
    <t>064M  :771203:00:------:--</t>
  </si>
  <si>
    <t>21:0242:001887</t>
  </si>
  <si>
    <t>21:0117:001601</t>
  </si>
  <si>
    <t>21:0117:001601:0001:0001:00</t>
  </si>
  <si>
    <t>064M  :771204:00:------:--</t>
  </si>
  <si>
    <t>21:0242:001888</t>
  </si>
  <si>
    <t>21:0117:001602</t>
  </si>
  <si>
    <t>21:0117:001602:0001:0001:00</t>
  </si>
  <si>
    <t>064M  :771205:00:------:--</t>
  </si>
  <si>
    <t>21:0242:001889</t>
  </si>
  <si>
    <t>21:0117:001603</t>
  </si>
  <si>
    <t>21:0117:001603:0001:0001:00</t>
  </si>
  <si>
    <t>064M  :771206:00:------:--</t>
  </si>
  <si>
    <t>21:0242:001890</t>
  </si>
  <si>
    <t>21:0117:001604</t>
  </si>
  <si>
    <t>21:0117:001604:0001:0001:00</t>
  </si>
  <si>
    <t>064M  :771207:70:771208:10</t>
  </si>
  <si>
    <t>21:0242:001891</t>
  </si>
  <si>
    <t>21:0117:001605</t>
  </si>
  <si>
    <t>21:0117:001605:0001:0001:00</t>
  </si>
  <si>
    <t>064M  :771208:10:------:--</t>
  </si>
  <si>
    <t>21:0242:001892</t>
  </si>
  <si>
    <t>21:0117:001606</t>
  </si>
  <si>
    <t>21:0117:001606:0001:0001:00</t>
  </si>
  <si>
    <t>064M  :771209:20:771208:10</t>
  </si>
  <si>
    <t>21:0242:001893</t>
  </si>
  <si>
    <t>21:0117:001606:0002:0001:00</t>
  </si>
  <si>
    <t>064M  :771210:00:------:--</t>
  </si>
  <si>
    <t>21:0242:001894</t>
  </si>
  <si>
    <t>21:0117:001607:0001:0001:01</t>
  </si>
  <si>
    <t>064M  :771211:00:------:--</t>
  </si>
  <si>
    <t>21:0242:001895</t>
  </si>
  <si>
    <t>21:0117:001608</t>
  </si>
  <si>
    <t>21:0117:001608:0001:0001:00</t>
  </si>
  <si>
    <t>064M  :771212:00:------:--</t>
  </si>
  <si>
    <t>21:0242:001896</t>
  </si>
  <si>
    <t>21:0117:001609</t>
  </si>
  <si>
    <t>21:0117:001609:0001:0001:00</t>
  </si>
  <si>
    <t>064M  :771213:00:------:--</t>
  </si>
  <si>
    <t>21:0242:001897</t>
  </si>
  <si>
    <t>21:0117:001610</t>
  </si>
  <si>
    <t>21:0117:001610:0001:0001:00</t>
  </si>
  <si>
    <t>064M  :771214:00:------:--</t>
  </si>
  <si>
    <t>21:0242:001898</t>
  </si>
  <si>
    <t>21:0117:001611</t>
  </si>
  <si>
    <t>21:0117:001611:0001:0001:00</t>
  </si>
  <si>
    <t>064M  :771215:00:------:--</t>
  </si>
  <si>
    <t>21:0242:001899</t>
  </si>
  <si>
    <t>21:0117:001612</t>
  </si>
  <si>
    <t>21:0117:001612:0001:0001:00</t>
  </si>
  <si>
    <t>064M  :771216:00:------:--</t>
  </si>
  <si>
    <t>21:0242:001900</t>
  </si>
  <si>
    <t>21:0117:001613</t>
  </si>
  <si>
    <t>21:0117:001613:0001:0001:00</t>
  </si>
  <si>
    <t>064M  :771217:9C:------:--</t>
  </si>
  <si>
    <t>21:0242:001901</t>
  </si>
  <si>
    <t>064M  :771218:00:------:--</t>
  </si>
  <si>
    <t>21:0242:001902</t>
  </si>
  <si>
    <t>21:0117:001614</t>
  </si>
  <si>
    <t>21:0117:001614:0001:0001:00</t>
  </si>
  <si>
    <t>064M  :771219:00:------:--</t>
  </si>
  <si>
    <t>21:0242:001903</t>
  </si>
  <si>
    <t>21:0117:001615</t>
  </si>
  <si>
    <t>21:0117:001615:0001:0001:00</t>
  </si>
  <si>
    <t>064M  :771220:00:------:--</t>
  </si>
  <si>
    <t>21:0242:001904</t>
  </si>
  <si>
    <t>21:0117:001616</t>
  </si>
  <si>
    <t>21:0117:001616:0001:0001:00</t>
  </si>
  <si>
    <t>064M  :771221:80:771224:10</t>
  </si>
  <si>
    <t>21:0242:001905</t>
  </si>
  <si>
    <t>21:0117:001619</t>
  </si>
  <si>
    <t>21:0117:001619:0001:0001:02</t>
  </si>
  <si>
    <t>064M  :771222:00:------:--</t>
  </si>
  <si>
    <t>21:0242:001906</t>
  </si>
  <si>
    <t>21:0117:001617</t>
  </si>
  <si>
    <t>21:0117:001617:0001:0001:00</t>
  </si>
  <si>
    <t>064M  :771223:70:771224:10</t>
  </si>
  <si>
    <t>21:0242:001907</t>
  </si>
  <si>
    <t>21:0117:001618</t>
  </si>
  <si>
    <t>21:0117:001618:0001:0001:00</t>
  </si>
  <si>
    <t>064M  :771224:10:------:--</t>
  </si>
  <si>
    <t>21:0242:001908</t>
  </si>
  <si>
    <t>21:0117:001619:0001:0001:01</t>
  </si>
  <si>
    <t>064M  :771225:20:771224:10</t>
  </si>
  <si>
    <t>21:0242:001909</t>
  </si>
  <si>
    <t>21:0117:001619:0002:0001:00</t>
  </si>
  <si>
    <t>064M  :771226:00:------:--</t>
  </si>
  <si>
    <t>21:0242:001910</t>
  </si>
  <si>
    <t>21:0117:001620</t>
  </si>
  <si>
    <t>21:0117:001620:0001:0001:00</t>
  </si>
  <si>
    <t>064M  :771227:00:------:--</t>
  </si>
  <si>
    <t>21:0242:001911</t>
  </si>
  <si>
    <t>21:0117:001621</t>
  </si>
  <si>
    <t>21:0117:001621:0001:0001:00</t>
  </si>
  <si>
    <t>064M  :771228:00:------:--</t>
  </si>
  <si>
    <t>21:0242:001912</t>
  </si>
  <si>
    <t>21:0117:001622</t>
  </si>
  <si>
    <t>21:0117:001622:0001:0001:00</t>
  </si>
  <si>
    <t>064M  :771229:00:------:--</t>
  </si>
  <si>
    <t>21:0242:001913</t>
  </si>
  <si>
    <t>21:0117:001623</t>
  </si>
  <si>
    <t>21:0117:001623:0001:0001:00</t>
  </si>
  <si>
    <t>064M  :771230:00:------:--</t>
  </si>
  <si>
    <t>21:0242:001914</t>
  </si>
  <si>
    <t>21:0117:001624</t>
  </si>
  <si>
    <t>21:0117:001624:0001:0001:00</t>
  </si>
  <si>
    <t>064M  :771231:00:------:--</t>
  </si>
  <si>
    <t>21:0242:001915</t>
  </si>
  <si>
    <t>21:0117:001625</t>
  </si>
  <si>
    <t>21:0117:001625:0001:0001:00</t>
  </si>
  <si>
    <t>064M  :771232:00:------:--</t>
  </si>
  <si>
    <t>21:0242:001916</t>
  </si>
  <si>
    <t>21:0117:001626</t>
  </si>
  <si>
    <t>21:0117:001626:0001:0001:00</t>
  </si>
  <si>
    <t>064M  :771233:00:------:--</t>
  </si>
  <si>
    <t>21:0242:001917</t>
  </si>
  <si>
    <t>21:0117:001627</t>
  </si>
  <si>
    <t>21:0117:001627:0001:0001:00</t>
  </si>
  <si>
    <t>064M  :771234:00:------:--</t>
  </si>
  <si>
    <t>21:0242:001918</t>
  </si>
  <si>
    <t>21:0117:001628</t>
  </si>
  <si>
    <t>21:0117:001628:0001:0001:00</t>
  </si>
  <si>
    <t>064M  :771235:00:------:--</t>
  </si>
  <si>
    <t>21:0242:001919</t>
  </si>
  <si>
    <t>21:0117:001629</t>
  </si>
  <si>
    <t>21:0117:001629:0001:0001:00</t>
  </si>
  <si>
    <t>064M  :771236:00:------:--</t>
  </si>
  <si>
    <t>21:0242:001920</t>
  </si>
  <si>
    <t>21:0117:001630</t>
  </si>
  <si>
    <t>21:0117:001630:0001:0001:00</t>
  </si>
  <si>
    <t>064M  :771237:00:------:--</t>
  </si>
  <si>
    <t>21:0242:001921</t>
  </si>
  <si>
    <t>21:0117:001631</t>
  </si>
  <si>
    <t>21:0117:001631:0001:0001:00</t>
  </si>
  <si>
    <t>064M  :771238:00:------:--</t>
  </si>
  <si>
    <t>21:0242:001922</t>
  </si>
  <si>
    <t>21:0117:001632</t>
  </si>
  <si>
    <t>21:0117:001632:0001:0001:00</t>
  </si>
  <si>
    <t>064M  :771239:00:------:--</t>
  </si>
  <si>
    <t>21:0242:001923</t>
  </si>
  <si>
    <t>21:0117:001633</t>
  </si>
  <si>
    <t>21:0117:001633:0001:0001:00</t>
  </si>
  <si>
    <t>064M  :771240:95:------:--</t>
  </si>
  <si>
    <t>21:0242:001924</t>
  </si>
  <si>
    <t>064M  :771241:80:771249:00</t>
  </si>
  <si>
    <t>21:0242:001925</t>
  </si>
  <si>
    <t>21:0117:001640</t>
  </si>
  <si>
    <t>21:0117:001640:0001:0001:02</t>
  </si>
  <si>
    <t>064M  :771242:00:------:--</t>
  </si>
  <si>
    <t>21:0242:001926</t>
  </si>
  <si>
    <t>21:0117:001634</t>
  </si>
  <si>
    <t>21:0117:001634:0001:0001:00</t>
  </si>
  <si>
    <t>064M  :771243:00:------:--</t>
  </si>
  <si>
    <t>21:0242:001927</t>
  </si>
  <si>
    <t>21:0117:001635</t>
  </si>
  <si>
    <t>21:0117:001635:0001:0001:00</t>
  </si>
  <si>
    <t>064M  :771244:70:771245:10</t>
  </si>
  <si>
    <t>21:0242:001928</t>
  </si>
  <si>
    <t>21:0117:001636</t>
  </si>
  <si>
    <t>21:0117:001636:0001:0001:00</t>
  </si>
  <si>
    <t>064M  :771245:10:------:--</t>
  </si>
  <si>
    <t>21:0242:001929</t>
  </si>
  <si>
    <t>21:0117:001637</t>
  </si>
  <si>
    <t>21:0117:001637:0001:0001:00</t>
  </si>
  <si>
    <t>064M  :771246:20:771245:10</t>
  </si>
  <si>
    <t>21:0242:001930</t>
  </si>
  <si>
    <t>21:0117:001637:0002:0001:00</t>
  </si>
  <si>
    <t>064M  :771247:00:------:--</t>
  </si>
  <si>
    <t>21:0242:001931</t>
  </si>
  <si>
    <t>21:0117:001638</t>
  </si>
  <si>
    <t>21:0117:001638:0001:0001:00</t>
  </si>
  <si>
    <t>064M  :771248:00:------:--</t>
  </si>
  <si>
    <t>21:0242:001932</t>
  </si>
  <si>
    <t>21:0117:001639</t>
  </si>
  <si>
    <t>21:0117:001639:0001:0001:00</t>
  </si>
  <si>
    <t>064M  :771249:00:------:--</t>
  </si>
  <si>
    <t>21:0242:001933</t>
  </si>
  <si>
    <t>21:0117:001640:0001:0001:01</t>
  </si>
  <si>
    <t>064M  :771250:00:------:--</t>
  </si>
  <si>
    <t>21:0242:001934</t>
  </si>
  <si>
    <t>21:0117:001641</t>
  </si>
  <si>
    <t>21:0117:001641:0001:0001:00</t>
  </si>
  <si>
    <t>064M  :771251:9C:------:--</t>
  </si>
  <si>
    <t>21:0242:001935</t>
  </si>
  <si>
    <t>064M  :771252:00:------:--</t>
  </si>
  <si>
    <t>21:0242:001936</t>
  </si>
  <si>
    <t>21:0117:001642</t>
  </si>
  <si>
    <t>21:0117:001642:0001:0001:00</t>
  </si>
  <si>
    <t>064M  :771253:00:------:--</t>
  </si>
  <si>
    <t>21:0242:001937</t>
  </si>
  <si>
    <t>21:0117:001643</t>
  </si>
  <si>
    <t>21:0117:001643:0001:0001:00</t>
  </si>
  <si>
    <t>064M  :771254:00:------:--</t>
  </si>
  <si>
    <t>21:0242:001938</t>
  </si>
  <si>
    <t>21:0117:001644</t>
  </si>
  <si>
    <t>21:0117:001644:0001:0001:00</t>
  </si>
  <si>
    <t>064M  :771255:00:------:--</t>
  </si>
  <si>
    <t>21:0242:001939</t>
  </si>
  <si>
    <t>21:0117:001645</t>
  </si>
  <si>
    <t>21:0117:001645:0001:0001:00</t>
  </si>
  <si>
    <t>064M  :771256:00:------:--</t>
  </si>
  <si>
    <t>21:0242:001940</t>
  </si>
  <si>
    <t>21:0117:001646</t>
  </si>
  <si>
    <t>21:0117:001646:0001:0001:00</t>
  </si>
  <si>
    <t>064M  :771257:00:------:--</t>
  </si>
  <si>
    <t>21:0242:001941</t>
  </si>
  <si>
    <t>21:0117:001647</t>
  </si>
  <si>
    <t>21:0117:001647:0001:0001:00</t>
  </si>
  <si>
    <t>064M  :771258:00:------:--</t>
  </si>
  <si>
    <t>21:0242:001942</t>
  </si>
  <si>
    <t>21:0117:001648</t>
  </si>
  <si>
    <t>21:0117:001648:0001:0001:00</t>
  </si>
  <si>
    <t>064M  :771259:00:------:--</t>
  </si>
  <si>
    <t>21:0242:001943</t>
  </si>
  <si>
    <t>21:0117:001649</t>
  </si>
  <si>
    <t>21:0117:001649:0001:0001:00</t>
  </si>
  <si>
    <t>064M  :771260:00:------:--</t>
  </si>
  <si>
    <t>21:0242:001944</t>
  </si>
  <si>
    <t>21:0117:001650</t>
  </si>
  <si>
    <t>21:0117:001650:0001:0001:00</t>
  </si>
  <si>
    <t>064M  :771261:80:771264:20</t>
  </si>
  <si>
    <t>21:0242:001945</t>
  </si>
  <si>
    <t>21:0117:001652</t>
  </si>
  <si>
    <t>21:0117:001652:0002:0001:02</t>
  </si>
  <si>
    <t>064M  :771262:70:771263:10</t>
  </si>
  <si>
    <t>21:0242:001946</t>
  </si>
  <si>
    <t>21:0117:001651</t>
  </si>
  <si>
    <t>21:0117:001651:0001:0001:00</t>
  </si>
  <si>
    <t>8.3</t>
  </si>
  <si>
    <t>064M  :771263:10:------:--</t>
  </si>
  <si>
    <t>21:0242:001947</t>
  </si>
  <si>
    <t>21:0117:001652:0001:0001:00</t>
  </si>
  <si>
    <t>064M  :771264:20:771263:10</t>
  </si>
  <si>
    <t>21:0242:001948</t>
  </si>
  <si>
    <t>21:0117:001652:0002:0001:01</t>
  </si>
  <si>
    <t>064M  :771265:00:------:--</t>
  </si>
  <si>
    <t>21:0242:001949</t>
  </si>
  <si>
    <t>21:0117:001653</t>
  </si>
  <si>
    <t>21:0117:001653:0001:0001:00</t>
  </si>
  <si>
    <t>064M  :771266:00:------:--</t>
  </si>
  <si>
    <t>21:0242:001950</t>
  </si>
  <si>
    <t>21:0117:001654</t>
  </si>
  <si>
    <t>21:0117:001654:0001:0001:00</t>
  </si>
  <si>
    <t>064M  :771267:95:------:--</t>
  </si>
  <si>
    <t>21:0242:001951</t>
  </si>
  <si>
    <t>064M  :771268:00:------:--</t>
  </si>
  <si>
    <t>21:0242:001952</t>
  </si>
  <si>
    <t>21:0117:001655</t>
  </si>
  <si>
    <t>21:0117:001655:0001:0001:00</t>
  </si>
  <si>
    <t>064M  :771269:00:------:--</t>
  </si>
  <si>
    <t>21:0242:001953</t>
  </si>
  <si>
    <t>21:0117:001656</t>
  </si>
  <si>
    <t>21:0117:001656:0001:0001:00</t>
  </si>
  <si>
    <t>064M  :771270:00:------:--</t>
  </si>
  <si>
    <t>21:0242:001954</t>
  </si>
  <si>
    <t>21:0117:001657</t>
  </si>
  <si>
    <t>21:0117:001657:0001:0001:00</t>
  </si>
  <si>
    <t>064M  :771271:00:------:--</t>
  </si>
  <si>
    <t>21:0242:001955</t>
  </si>
  <si>
    <t>21:0117:001658</t>
  </si>
  <si>
    <t>21:0117:001658:0001:0001:00</t>
  </si>
  <si>
    <t>064M  :771272:00:------:--</t>
  </si>
  <si>
    <t>21:0242:001956</t>
  </si>
  <si>
    <t>21:0117:001659</t>
  </si>
  <si>
    <t>21:0117:001659:0001:0001:00</t>
  </si>
  <si>
    <t>064M  :771273:00:------:--</t>
  </si>
  <si>
    <t>21:0242:001957</t>
  </si>
  <si>
    <t>21:0117:001660</t>
  </si>
  <si>
    <t>21:0117:001660:0001:0001:00</t>
  </si>
  <si>
    <t>064M  :771274:00:------:--</t>
  </si>
  <si>
    <t>21:0242:001958</t>
  </si>
  <si>
    <t>21:0117:001661</t>
  </si>
  <si>
    <t>21:0117:001661:0001:0001:00</t>
  </si>
  <si>
    <t>064M  :771275:00:------:--</t>
  </si>
  <si>
    <t>21:0242:001959</t>
  </si>
  <si>
    <t>21:0117:001662</t>
  </si>
  <si>
    <t>21:0117:001662:0001:0001:00</t>
  </si>
  <si>
    <t>064M  :771276:00:------:--</t>
  </si>
  <si>
    <t>21:0242:001960</t>
  </si>
  <si>
    <t>21:0117:001663</t>
  </si>
  <si>
    <t>21:0117:001663:0001:0001:00</t>
  </si>
  <si>
    <t>064M  :771277:00:------:--</t>
  </si>
  <si>
    <t>21:0242:001961</t>
  </si>
  <si>
    <t>21:0117:001664</t>
  </si>
  <si>
    <t>21:0117:001664:0001:0001:00</t>
  </si>
  <si>
    <t>064M  :771278:00:------:--</t>
  </si>
  <si>
    <t>21:0242:001962</t>
  </si>
  <si>
    <t>21:0117:001665</t>
  </si>
  <si>
    <t>21:0117:001665:0001:0001:00</t>
  </si>
  <si>
    <t>064M  :771279:00:------:--</t>
  </si>
  <si>
    <t>21:0242:001963</t>
  </si>
  <si>
    <t>21:0117:001666</t>
  </si>
  <si>
    <t>21:0117:001666:0001:0001:00</t>
  </si>
  <si>
    <t>12600</t>
  </si>
  <si>
    <t>15.7</t>
  </si>
  <si>
    <t>064M  :771280:00:------:--</t>
  </si>
  <si>
    <t>21:0242:001964</t>
  </si>
  <si>
    <t>21:0117:001667</t>
  </si>
  <si>
    <t>21:0117:001667:0001:0001:00</t>
  </si>
  <si>
    <t>064M  :771281:80:771283:10</t>
  </si>
  <si>
    <t>21:0242:001965</t>
  </si>
  <si>
    <t>21:0117:001669</t>
  </si>
  <si>
    <t>21:0117:001669:0001:0001:02</t>
  </si>
  <si>
    <t>064M  :771282:70:771283:10</t>
  </si>
  <si>
    <t>21:0242:001966</t>
  </si>
  <si>
    <t>21:0117:001668</t>
  </si>
  <si>
    <t>21:0117:001668:0001:0001:00</t>
  </si>
  <si>
    <t>064M  :771283:10:------:--</t>
  </si>
  <si>
    <t>21:0242:001967</t>
  </si>
  <si>
    <t>21:0117:001669:0001:0001:01</t>
  </si>
  <si>
    <t>064M  :771284:20:771283:10</t>
  </si>
  <si>
    <t>21:0242:001968</t>
  </si>
  <si>
    <t>21:0117:001669:0002:0001:00</t>
  </si>
  <si>
    <t>064M  :771285:00:------:--</t>
  </si>
  <si>
    <t>21:0242:001969</t>
  </si>
  <si>
    <t>21:0117:001670</t>
  </si>
  <si>
    <t>21:0117:001670:0001:0001:00</t>
  </si>
  <si>
    <t>064M  :771286:00:------:--</t>
  </si>
  <si>
    <t>21:0242:001970</t>
  </si>
  <si>
    <t>21:0117:001671</t>
  </si>
  <si>
    <t>21:0117:001671:0001:0001:00</t>
  </si>
  <si>
    <t>7.65</t>
  </si>
  <si>
    <t>064M  :771287:00:------:--</t>
  </si>
  <si>
    <t>21:0242:001971</t>
  </si>
  <si>
    <t>21:0117:001672</t>
  </si>
  <si>
    <t>21:0117:001672:0001:0001:00</t>
  </si>
  <si>
    <t>064M  :771288:00:------:--</t>
  </si>
  <si>
    <t>21:0242:001972</t>
  </si>
  <si>
    <t>21:0117:001673</t>
  </si>
  <si>
    <t>21:0117:001673:0001:0001:00</t>
  </si>
  <si>
    <t>064M  :771289:00:------:--</t>
  </si>
  <si>
    <t>21:0242:001973</t>
  </si>
  <si>
    <t>21:0117:001674</t>
  </si>
  <si>
    <t>21:0117:001674:0001:0001:00</t>
  </si>
  <si>
    <t>064M  :771290:00:------:--</t>
  </si>
  <si>
    <t>21:0242:001974</t>
  </si>
  <si>
    <t>21:0117:001675</t>
  </si>
  <si>
    <t>21:0117:001675:0001:0001:00</t>
  </si>
  <si>
    <t>064M  :771291:00:------:--</t>
  </si>
  <si>
    <t>21:0242:001975</t>
  </si>
  <si>
    <t>21:0117:001676</t>
  </si>
  <si>
    <t>21:0117:001676:0001:0001:00</t>
  </si>
  <si>
    <t>064M  :771292:00:------:--</t>
  </si>
  <si>
    <t>21:0242:001976</t>
  </si>
  <si>
    <t>21:0117:001677</t>
  </si>
  <si>
    <t>21:0117:001677:0001:0001:00</t>
  </si>
  <si>
    <t>064M  :771293:00:------:--</t>
  </si>
  <si>
    <t>21:0242:001977</t>
  </si>
  <si>
    <t>21:0117:001678</t>
  </si>
  <si>
    <t>21:0117:001678:0001:0001:00</t>
  </si>
  <si>
    <t>064M  :771294:00:------:--</t>
  </si>
  <si>
    <t>21:0242:001978</t>
  </si>
  <si>
    <t>21:0117:001679</t>
  </si>
  <si>
    <t>21:0117:001679:0001:0001:00</t>
  </si>
  <si>
    <t>064M  :771295:00:------:--</t>
  </si>
  <si>
    <t>21:0242:001979</t>
  </si>
  <si>
    <t>21:0117:001680</t>
  </si>
  <si>
    <t>21:0117:001680:0001:0001:00</t>
  </si>
  <si>
    <t>064M  :771296:00:------:--</t>
  </si>
  <si>
    <t>21:0242:001980</t>
  </si>
  <si>
    <t>21:0117:001681</t>
  </si>
  <si>
    <t>21:0117:001681:0001:0001:00</t>
  </si>
  <si>
    <t>064M  :771297:00:------:--</t>
  </si>
  <si>
    <t>21:0242:001981</t>
  </si>
  <si>
    <t>21:0117:001682</t>
  </si>
  <si>
    <t>21:0117:001682:0001:0001:00</t>
  </si>
  <si>
    <t>064M  :771298:00:------:--</t>
  </si>
  <si>
    <t>21:0242:001982</t>
  </si>
  <si>
    <t>21:0117:001683</t>
  </si>
  <si>
    <t>21:0117:001683:0001:0001:00</t>
  </si>
  <si>
    <t>064M  :771299:9B:------:--</t>
  </si>
  <si>
    <t>21:0242:001983</t>
  </si>
  <si>
    <t>064M  :771300:00:------:--</t>
  </si>
  <si>
    <t>21:0242:001984</t>
  </si>
  <si>
    <t>21:0117:001684</t>
  </si>
  <si>
    <t>21:0117:001684:0001:0001:00</t>
  </si>
  <si>
    <t>064M  :771301:80:771303:10</t>
  </si>
  <si>
    <t>21:0242:001985</t>
  </si>
  <si>
    <t>21:0117:001686</t>
  </si>
  <si>
    <t>21:0117:001686:0001:0001:02</t>
  </si>
  <si>
    <t>064M  :771302:70:771303:10</t>
  </si>
  <si>
    <t>21:0242:001986</t>
  </si>
  <si>
    <t>21:0117:001685</t>
  </si>
  <si>
    <t>21:0117:001685:0001:0001:00</t>
  </si>
  <si>
    <t>064M  :771303:10:------:--</t>
  </si>
  <si>
    <t>21:0242:001987</t>
  </si>
  <si>
    <t>21:0117:001686:0001:0001:01</t>
  </si>
  <si>
    <t>064M  :771304:20:771303:10</t>
  </si>
  <si>
    <t>21:0242:001988</t>
  </si>
  <si>
    <t>21:0117:001686:0002:0001:00</t>
  </si>
  <si>
    <t>064M  :771305:00:------:--</t>
  </si>
  <si>
    <t>21:0242:001989</t>
  </si>
  <si>
    <t>21:0117:001687</t>
  </si>
  <si>
    <t>21:0117:001687:0001:0001:00</t>
  </si>
  <si>
    <t>064M  :771306:00:------:--</t>
  </si>
  <si>
    <t>21:0242:001990</t>
  </si>
  <si>
    <t>21:0117:001688</t>
  </si>
  <si>
    <t>21:0117:001688:0001:0001:00</t>
  </si>
  <si>
    <t>064M  :771307:00:------:--</t>
  </si>
  <si>
    <t>21:0242:001991</t>
  </si>
  <si>
    <t>21:0117:001689</t>
  </si>
  <si>
    <t>21:0117:001689:0001:0001:00</t>
  </si>
  <si>
    <t>064M  :771308:00:------:--</t>
  </si>
  <si>
    <t>21:0242:001992</t>
  </si>
  <si>
    <t>21:0117:001690</t>
  </si>
  <si>
    <t>21:0117:001690:0001:0001:00</t>
  </si>
  <si>
    <t>064M  :771309:00:------:--</t>
  </si>
  <si>
    <t>21:0242:001993</t>
  </si>
  <si>
    <t>21:0117:001691</t>
  </si>
  <si>
    <t>21:0117:001691:0001:0001:00</t>
  </si>
  <si>
    <t>064M  :771310:9A:------:--</t>
  </si>
  <si>
    <t>21:0242:001994</t>
  </si>
  <si>
    <t>064M  :771311:00:------:--</t>
  </si>
  <si>
    <t>21:0242:001995</t>
  </si>
  <si>
    <t>21:0117:001692</t>
  </si>
  <si>
    <t>21:0117:001692:0001:0001:00</t>
  </si>
  <si>
    <t>064M  :771312:00:------:--</t>
  </si>
  <si>
    <t>21:0242:001996</t>
  </si>
  <si>
    <t>21:0117:001693</t>
  </si>
  <si>
    <t>21:0117:001693:0001:0001:00</t>
  </si>
  <si>
    <t>064M  :771313:00:------:--</t>
  </si>
  <si>
    <t>21:0242:001997</t>
  </si>
  <si>
    <t>21:0117:001694</t>
  </si>
  <si>
    <t>21:0117:001694:0001:0001:00</t>
  </si>
  <si>
    <t>064M  :771314:00:------:--</t>
  </si>
  <si>
    <t>21:0242:001998</t>
  </si>
  <si>
    <t>21:0117:001695</t>
  </si>
  <si>
    <t>21:0117:001695:0001:0001:00</t>
  </si>
  <si>
    <t>064M  :771315:00:------:--</t>
  </si>
  <si>
    <t>21:0242:001999</t>
  </si>
  <si>
    <t>21:0117:001696</t>
  </si>
  <si>
    <t>21:0117:001696:0001:0001:00</t>
  </si>
  <si>
    <t>064M  :771316:00:------:--</t>
  </si>
  <si>
    <t>21:0242:002000</t>
  </si>
  <si>
    <t>21:0117:001697</t>
  </si>
  <si>
    <t>21:0117:001697:0001:0001:00</t>
  </si>
  <si>
    <t>064M  :771317:00:------:--</t>
  </si>
  <si>
    <t>21:0242:002001</t>
  </si>
  <si>
    <t>21:0117:001698</t>
  </si>
  <si>
    <t>21:0117:001698:0001:0001:00</t>
  </si>
  <si>
    <t>064M  :771318:00:------:--</t>
  </si>
  <si>
    <t>21:0242:002002</t>
  </si>
  <si>
    <t>21:0117:001699</t>
  </si>
  <si>
    <t>21:0117:001699:0001:0001:00</t>
  </si>
  <si>
    <t>064M  :771319:00:------:--</t>
  </si>
  <si>
    <t>21:0242:002003</t>
  </si>
  <si>
    <t>21:0117:001700</t>
  </si>
  <si>
    <t>21:0117:001700:0001:0001:00</t>
  </si>
  <si>
    <t>064M  :771320:00:------:--</t>
  </si>
  <si>
    <t>21:0242:002004</t>
  </si>
  <si>
    <t>21:0117:001701</t>
  </si>
  <si>
    <t>21:0117:001701:0001:0001:00</t>
  </si>
  <si>
    <t>064M  :771321:80:771325:20</t>
  </si>
  <si>
    <t>21:0242:002005</t>
  </si>
  <si>
    <t>21:0117:001704</t>
  </si>
  <si>
    <t>21:0117:001704:0002:0001:02</t>
  </si>
  <si>
    <t>10000</t>
  </si>
  <si>
    <t>064M  :771322:00:------:--</t>
  </si>
  <si>
    <t>21:0242:002006</t>
  </si>
  <si>
    <t>21:0117:001702</t>
  </si>
  <si>
    <t>21:0117:001702:0001:0001:00</t>
  </si>
  <si>
    <t>064M  :771323:70:771324:10</t>
  </si>
  <si>
    <t>21:0242:002007</t>
  </si>
  <si>
    <t>21:0117:001703</t>
  </si>
  <si>
    <t>21:0117:001703:0001:0001:00</t>
  </si>
  <si>
    <t>064M  :771324:10:------:--</t>
  </si>
  <si>
    <t>21:0242:002008</t>
  </si>
  <si>
    <t>21:0117:001704:0001:0001:00</t>
  </si>
  <si>
    <t>064M  :771325:20:771324:10</t>
  </si>
  <si>
    <t>21:0242:002009</t>
  </si>
  <si>
    <t>21:0117:001704:0002:0001:01</t>
  </si>
  <si>
    <t>064M  :771326:9B:------:--</t>
  </si>
  <si>
    <t>21:0242:002010</t>
  </si>
  <si>
    <t>064M  :773001:80:773008:10</t>
  </si>
  <si>
    <t>21:0242:002011</t>
  </si>
  <si>
    <t>21:0117:001710</t>
  </si>
  <si>
    <t>21:0117:001710:0001:0001:02</t>
  </si>
  <si>
    <t>064M  :773002:00:------:--</t>
  </si>
  <si>
    <t>21:0242:002012</t>
  </si>
  <si>
    <t>21:0117:001705</t>
  </si>
  <si>
    <t>21:0117:001705:0001:0001:00</t>
  </si>
  <si>
    <t>064M  :773003:00:------:--</t>
  </si>
  <si>
    <t>21:0242:002013</t>
  </si>
  <si>
    <t>21:0117:001706</t>
  </si>
  <si>
    <t>21:0117:001706:0001:0001:00</t>
  </si>
  <si>
    <t>064M  :773004:9A:------:--</t>
  </si>
  <si>
    <t>21:0242:002014</t>
  </si>
  <si>
    <t>064M  :773005:00:------:--</t>
  </si>
  <si>
    <t>21:0242:002015</t>
  </si>
  <si>
    <t>21:0117:001707</t>
  </si>
  <si>
    <t>21:0117:001707:0001:0001:00</t>
  </si>
  <si>
    <t>064M  :773006:00:------:--</t>
  </si>
  <si>
    <t>21:0242:002016</t>
  </si>
  <si>
    <t>21:0117:001708</t>
  </si>
  <si>
    <t>21:0117:001708:0001:0001:00</t>
  </si>
  <si>
    <t>064M  :773007:70:773008:10</t>
  </si>
  <si>
    <t>21:0242:002017</t>
  </si>
  <si>
    <t>21:0117:001709</t>
  </si>
  <si>
    <t>21:0117:001709:0001:0001:00</t>
  </si>
  <si>
    <t>064M  :773008:10:------:--</t>
  </si>
  <si>
    <t>21:0242:002018</t>
  </si>
  <si>
    <t>21:0117:001710:0001:0001:01</t>
  </si>
  <si>
    <t>064M  :773009:20:773008:10</t>
  </si>
  <si>
    <t>21:0242:002019</t>
  </si>
  <si>
    <t>21:0117:001710:0002:0001:00</t>
  </si>
  <si>
    <t>064M  :773010:00:------:--</t>
  </si>
  <si>
    <t>21:0242:002020</t>
  </si>
  <si>
    <t>21:0117:001711</t>
  </si>
  <si>
    <t>21:0117:001711:0001:0001:00</t>
  </si>
  <si>
    <t>064M  :773011:00:------:--</t>
  </si>
  <si>
    <t>21:0242:002021</t>
  </si>
  <si>
    <t>21:0117:001712</t>
  </si>
  <si>
    <t>21:0117:001712:0001:0001:00</t>
  </si>
  <si>
    <t>064M  :773012:00:------:--</t>
  </si>
  <si>
    <t>21:0242:002022</t>
  </si>
  <si>
    <t>21:0117:001713</t>
  </si>
  <si>
    <t>21:0117:001713:0001:0001:00</t>
  </si>
  <si>
    <t>064M  :773013:00:------:--</t>
  </si>
  <si>
    <t>21:0242:002023</t>
  </si>
  <si>
    <t>21:0117:001714</t>
  </si>
  <si>
    <t>21:0117:001714:0001:0001:00</t>
  </si>
  <si>
    <t>9.75</t>
  </si>
  <si>
    <t>064M  :773014:00:------:--</t>
  </si>
  <si>
    <t>21:0242:002024</t>
  </si>
  <si>
    <t>21:0117:001715</t>
  </si>
  <si>
    <t>21:0117:001715:0001:0001:00</t>
  </si>
  <si>
    <t>064M  :773015:00:------:--</t>
  </si>
  <si>
    <t>21:0242:002025</t>
  </si>
  <si>
    <t>21:0117:001716</t>
  </si>
  <si>
    <t>21:0117:001716:0001:0001:00</t>
  </si>
  <si>
    <t>064M  :773016:00:------:--</t>
  </si>
  <si>
    <t>21:0242:002026</t>
  </si>
  <si>
    <t>21:0117:001717</t>
  </si>
  <si>
    <t>21:0117:001717:0001:0001:00</t>
  </si>
  <si>
    <t>064M  :773017:00:------:--</t>
  </si>
  <si>
    <t>21:0242:002027</t>
  </si>
  <si>
    <t>21:0117:001718</t>
  </si>
  <si>
    <t>21:0117:001718:0001:0001:00</t>
  </si>
  <si>
    <t>064M  :773018:00:------:--</t>
  </si>
  <si>
    <t>21:0242:002028</t>
  </si>
  <si>
    <t>21:0117:001719</t>
  </si>
  <si>
    <t>21:0117:001719:0001:0001:00</t>
  </si>
  <si>
    <t>064M  :773019:00:------:--</t>
  </si>
  <si>
    <t>21:0242:002029</t>
  </si>
  <si>
    <t>21:0117:001720</t>
  </si>
  <si>
    <t>21:0117:001720:0001:0001:00</t>
  </si>
  <si>
    <t>064M  :773020:00:------:--</t>
  </si>
  <si>
    <t>21:0242:002030</t>
  </si>
  <si>
    <t>21:0117:001721</t>
  </si>
  <si>
    <t>21:0117:001721:0001:0001:00</t>
  </si>
  <si>
    <t>064M  :773021:80:773026:10</t>
  </si>
  <si>
    <t>21:0242:002031</t>
  </si>
  <si>
    <t>21:0117:001726</t>
  </si>
  <si>
    <t>21:0117:001726:0001:0001:02</t>
  </si>
  <si>
    <t>064M  :773022:00:------:--</t>
  </si>
  <si>
    <t>21:0242:002032</t>
  </si>
  <si>
    <t>21:0117:001722</t>
  </si>
  <si>
    <t>21:0117:001722:0001:0001:00</t>
  </si>
  <si>
    <t>064M  :773023:00:------:--</t>
  </si>
  <si>
    <t>21:0242:002033</t>
  </si>
  <si>
    <t>21:0117:001723</t>
  </si>
  <si>
    <t>21:0117:001723:0001:0001:00</t>
  </si>
  <si>
    <t>064M  :773024:00:------:--</t>
  </si>
  <si>
    <t>21:0242:002034</t>
  </si>
  <si>
    <t>21:0117:001724</t>
  </si>
  <si>
    <t>21:0117:001724:0001:0001:00</t>
  </si>
  <si>
    <t>064M  :773025:70:773026:10</t>
  </si>
  <si>
    <t>21:0242:002035</t>
  </si>
  <si>
    <t>21:0117:001725</t>
  </si>
  <si>
    <t>21:0117:001725:0001:0001:00</t>
  </si>
  <si>
    <t>064M  :773026:10:------:--</t>
  </si>
  <si>
    <t>21:0242:002036</t>
  </si>
  <si>
    <t>21:0117:001726:0001:0001:01</t>
  </si>
  <si>
    <t>064M  :773027:20:773026:10</t>
  </si>
  <si>
    <t>21:0242:002037</t>
  </si>
  <si>
    <t>21:0117:001726:0002:0001:00</t>
  </si>
  <si>
    <t>064M  :773028:00:------:--</t>
  </si>
  <si>
    <t>21:0242:002038</t>
  </si>
  <si>
    <t>21:0117:001727</t>
  </si>
  <si>
    <t>21:0117:001727:0001:0001:00</t>
  </si>
  <si>
    <t>064M  :773029:00:------:--</t>
  </si>
  <si>
    <t>21:0242:002039</t>
  </si>
  <si>
    <t>21:0117:001728</t>
  </si>
  <si>
    <t>21:0117:001728:0001:0001:00</t>
  </si>
  <si>
    <t>064M  :773030:00:------:--</t>
  </si>
  <si>
    <t>21:0242:002040</t>
  </si>
  <si>
    <t>21:0117:001729</t>
  </si>
  <si>
    <t>21:0117:001729:0001:0001:00</t>
  </si>
  <si>
    <t>064M  :773031:00:------:--</t>
  </si>
  <si>
    <t>21:0242:002041</t>
  </si>
  <si>
    <t>21:0117:001730</t>
  </si>
  <si>
    <t>21:0117:001730:0001:0001:00</t>
  </si>
  <si>
    <t>064M  :773032:00:------:--</t>
  </si>
  <si>
    <t>21:0242:002042</t>
  </si>
  <si>
    <t>21:0117:001731</t>
  </si>
  <si>
    <t>21:0117:001731:0001:0001:00</t>
  </si>
  <si>
    <t>064M  :773033:00:------:--</t>
  </si>
  <si>
    <t>21:0242:002043</t>
  </si>
  <si>
    <t>21:0117:001732</t>
  </si>
  <si>
    <t>21:0117:001732:0001:0001:00</t>
  </si>
  <si>
    <t>064M  :773034:00:------:--</t>
  </si>
  <si>
    <t>21:0242:002044</t>
  </si>
  <si>
    <t>21:0117:001733</t>
  </si>
  <si>
    <t>21:0117:001733:0001:0001:00</t>
  </si>
  <si>
    <t>064M  :773035:00:------:--</t>
  </si>
  <si>
    <t>21:0242:002045</t>
  </si>
  <si>
    <t>21:0117:001734</t>
  </si>
  <si>
    <t>21:0117:001734:0001:0001:00</t>
  </si>
  <si>
    <t>064M  :773036:00:------:--</t>
  </si>
  <si>
    <t>21:0242:002046</t>
  </si>
  <si>
    <t>21:0117:001735</t>
  </si>
  <si>
    <t>21:0117:001735:0001:0001:00</t>
  </si>
  <si>
    <t>064M  :773037:00:------:--</t>
  </si>
  <si>
    <t>21:0242:002047</t>
  </si>
  <si>
    <t>21:0117:001736</t>
  </si>
  <si>
    <t>21:0117:001736:0001:0001:00</t>
  </si>
  <si>
    <t>064M  :773038:9B:------:--</t>
  </si>
  <si>
    <t>21:0242:002048</t>
  </si>
  <si>
    <t>064M  :773039:00:------:--</t>
  </si>
  <si>
    <t>21:0242:002049</t>
  </si>
  <si>
    <t>21:0117:001737</t>
  </si>
  <si>
    <t>21:0117:001737:0001:0001:00</t>
  </si>
  <si>
    <t>064M  :773040:00:------:--</t>
  </si>
  <si>
    <t>21:0242:002050</t>
  </si>
  <si>
    <t>21:0117:001738</t>
  </si>
  <si>
    <t>21:0117:001738:0001:0001:00</t>
  </si>
  <si>
    <t>064M  :773041:80:773052:00</t>
  </si>
  <si>
    <t>21:0242:002051</t>
  </si>
  <si>
    <t>21:0117:001748</t>
  </si>
  <si>
    <t>21:0117:001748:0001:0001:02</t>
  </si>
  <si>
    <t>064M  :773042:70:773043:10</t>
  </si>
  <si>
    <t>21:0242:002052</t>
  </si>
  <si>
    <t>21:0117:001739</t>
  </si>
  <si>
    <t>21:0117:001739:0001:0001:00</t>
  </si>
  <si>
    <t>064M  :773043:10:------:--</t>
  </si>
  <si>
    <t>21:0242:002053</t>
  </si>
  <si>
    <t>21:0117:001740</t>
  </si>
  <si>
    <t>21:0117:001740:0001:0001:00</t>
  </si>
  <si>
    <t>064M  :773044:20:773043:10</t>
  </si>
  <si>
    <t>21:0242:002054</t>
  </si>
  <si>
    <t>21:0117:001740:0002:0001:00</t>
  </si>
  <si>
    <t>064M  :773045:00:------:--</t>
  </si>
  <si>
    <t>21:0242:002055</t>
  </si>
  <si>
    <t>21:0117:001741</t>
  </si>
  <si>
    <t>21:0117:001741:0001:0001:00</t>
  </si>
  <si>
    <t>064M  :773046:00:------:--</t>
  </si>
  <si>
    <t>21:0242:002056</t>
  </si>
  <si>
    <t>21:0117:001742</t>
  </si>
  <si>
    <t>21:0117:001742:0001:0001:00</t>
  </si>
  <si>
    <t>064M  :773047:00:------:--</t>
  </si>
  <si>
    <t>21:0242:002057</t>
  </si>
  <si>
    <t>21:0117:001743</t>
  </si>
  <si>
    <t>21:0117:001743:0001:0001:00</t>
  </si>
  <si>
    <t>064M  :773048:00:------:--</t>
  </si>
  <si>
    <t>21:0242:002058</t>
  </si>
  <si>
    <t>21:0117:001744</t>
  </si>
  <si>
    <t>21:0117:001744:0001:0001:00</t>
  </si>
  <si>
    <t>064M  :773049:00:------:--</t>
  </si>
  <si>
    <t>21:0242:002059</t>
  </si>
  <si>
    <t>21:0117:001745</t>
  </si>
  <si>
    <t>21:0117:001745:0001:0001:00</t>
  </si>
  <si>
    <t>064M  :773050:00:------:--</t>
  </si>
  <si>
    <t>21:0242:002060</t>
  </si>
  <si>
    <t>21:0117:001746</t>
  </si>
  <si>
    <t>21:0117:001746:0001:0001:00</t>
  </si>
  <si>
    <t>064M  :773051:00:------:--</t>
  </si>
  <si>
    <t>21:0242:002061</t>
  </si>
  <si>
    <t>21:0117:001747</t>
  </si>
  <si>
    <t>21:0117:001747:0001:0001:00</t>
  </si>
  <si>
    <t>93</t>
  </si>
  <si>
    <t>064M  :773052:00:------:--</t>
  </si>
  <si>
    <t>21:0242:002062</t>
  </si>
  <si>
    <t>21:0117:001748:0001:0001:01</t>
  </si>
  <si>
    <t>064M  :773053:00:------:--</t>
  </si>
  <si>
    <t>21:0242:002063</t>
  </si>
  <si>
    <t>21:0117:001749</t>
  </si>
  <si>
    <t>21:0117:001749:0001:0001:00</t>
  </si>
  <si>
    <t>064M  :773054:00:------:--</t>
  </si>
  <si>
    <t>21:0242:002064</t>
  </si>
  <si>
    <t>21:0117:001750</t>
  </si>
  <si>
    <t>21:0117:001750:0001:0001:00</t>
  </si>
  <si>
    <t>064M  :773055:00:------:--</t>
  </si>
  <si>
    <t>21:0242:002065</t>
  </si>
  <si>
    <t>21:0117:001751</t>
  </si>
  <si>
    <t>21:0117:001751:0001:0001:00</t>
  </si>
  <si>
    <t>064M  :773056:00:------:--</t>
  </si>
  <si>
    <t>21:0242:002066</t>
  </si>
  <si>
    <t>21:0117:001752</t>
  </si>
  <si>
    <t>21:0117:001752:0001:0001:00</t>
  </si>
  <si>
    <t>064M  :773057:00:------:--</t>
  </si>
  <si>
    <t>21:0242:002067</t>
  </si>
  <si>
    <t>21:0117:001753</t>
  </si>
  <si>
    <t>21:0117:001753:0001:0001:00</t>
  </si>
  <si>
    <t>064M  :773058:00:------:--</t>
  </si>
  <si>
    <t>21:0242:002068</t>
  </si>
  <si>
    <t>21:0117:001754</t>
  </si>
  <si>
    <t>21:0117:001754:0001:0001:00</t>
  </si>
  <si>
    <t>064M  :773059:00:------:--</t>
  </si>
  <si>
    <t>21:0242:002069</t>
  </si>
  <si>
    <t>21:0117:001755</t>
  </si>
  <si>
    <t>21:0117:001755:0001:0001:00</t>
  </si>
  <si>
    <t>064M  :773060:9C:------:--</t>
  </si>
  <si>
    <t>21:0242:002070</t>
  </si>
  <si>
    <t>064M  :773061:80:773064:10</t>
  </si>
  <si>
    <t>21:0242:002071</t>
  </si>
  <si>
    <t>21:0117:001758</t>
  </si>
  <si>
    <t>21:0117:001758:0001:0001:02</t>
  </si>
  <si>
    <t>064M  :773062:00:------:--</t>
  </si>
  <si>
    <t>21:0242:002072</t>
  </si>
  <si>
    <t>21:0117:001756</t>
  </si>
  <si>
    <t>21:0117:001756:0001:0001:00</t>
  </si>
  <si>
    <t>064M  :773063:70:773064:10</t>
  </si>
  <si>
    <t>21:0242:002073</t>
  </si>
  <si>
    <t>21:0117:001757</t>
  </si>
  <si>
    <t>21:0117:001757:0001:0001:00</t>
  </si>
  <si>
    <t>064M  :773064:10:------:--</t>
  </si>
  <si>
    <t>21:0242:002074</t>
  </si>
  <si>
    <t>21:0117:001758:0001:0001:01</t>
  </si>
  <si>
    <t>064M  :773065:20:773064:10</t>
  </si>
  <si>
    <t>21:0242:002075</t>
  </si>
  <si>
    <t>21:0117:001758:0002:0001:00</t>
  </si>
  <si>
    <t>064M  :773066:00:------:--</t>
  </si>
  <si>
    <t>21:0242:002076</t>
  </si>
  <si>
    <t>21:0117:001759</t>
  </si>
  <si>
    <t>21:0117:001759:0001:0001:00</t>
  </si>
  <si>
    <t>064M  :773067:9C:------:--</t>
  </si>
  <si>
    <t>21:0242:002077</t>
  </si>
  <si>
    <t>064M  :773068:00:------:--</t>
  </si>
  <si>
    <t>21:0242:002078</t>
  </si>
  <si>
    <t>21:0117:001760</t>
  </si>
  <si>
    <t>21:0117:001760:0001:0001:00</t>
  </si>
  <si>
    <t>064M  :773069:00:------:--</t>
  </si>
  <si>
    <t>21:0242:002079</t>
  </si>
  <si>
    <t>21:0117:001761</t>
  </si>
  <si>
    <t>21:0117:001761:0001:0001:00</t>
  </si>
  <si>
    <t>064M  :773070:00:------:--</t>
  </si>
  <si>
    <t>21:0242:002080</t>
  </si>
  <si>
    <t>21:0117:001762</t>
  </si>
  <si>
    <t>21:0117:001762:0001:0001:00</t>
  </si>
  <si>
    <t>064M  :773071:00:------:--</t>
  </si>
  <si>
    <t>21:0242:002081</t>
  </si>
  <si>
    <t>21:0117:001763</t>
  </si>
  <si>
    <t>21:0117:001763:0001:0001:00</t>
  </si>
  <si>
    <t>064M  :773072:00:------:--</t>
  </si>
  <si>
    <t>21:0242:002082</t>
  </si>
  <si>
    <t>21:0117:001764</t>
  </si>
  <si>
    <t>21:0117:001764:0001:0001:00</t>
  </si>
  <si>
    <t>064M  :773073:00:------:--</t>
  </si>
  <si>
    <t>21:0242:002083</t>
  </si>
  <si>
    <t>21:0117:001765</t>
  </si>
  <si>
    <t>21:0117:001765:0001:0001:00</t>
  </si>
  <si>
    <t>064M  :773074:00:------:--</t>
  </si>
  <si>
    <t>21:0242:002084</t>
  </si>
  <si>
    <t>21:0117:001766</t>
  </si>
  <si>
    <t>21:0117:001766:0001:0001:00</t>
  </si>
  <si>
    <t>064M  :773075:00:------:--</t>
  </si>
  <si>
    <t>21:0242:002085</t>
  </si>
  <si>
    <t>21:0117:001767</t>
  </si>
  <si>
    <t>21:0117:001767:0001:0001:00</t>
  </si>
  <si>
    <t>064M  :773076:00:------:--</t>
  </si>
  <si>
    <t>21:0242:002086</t>
  </si>
  <si>
    <t>21:0117:001768</t>
  </si>
  <si>
    <t>21:0117:001768:0001:0001:00</t>
  </si>
  <si>
    <t>064M  :773077:00:------:--</t>
  </si>
  <si>
    <t>21:0242:002087</t>
  </si>
  <si>
    <t>21:0117:001769</t>
  </si>
  <si>
    <t>21:0117:001769:0001:0001:00</t>
  </si>
  <si>
    <t>064M  :773078:00:------:--</t>
  </si>
  <si>
    <t>21:0242:002088</t>
  </si>
  <si>
    <t>21:0117:001770</t>
  </si>
  <si>
    <t>21:0117:001770:0001:0001:00</t>
  </si>
  <si>
    <t>064M  :773079:00:------:--</t>
  </si>
  <si>
    <t>21:0242:002089</t>
  </si>
  <si>
    <t>21:0117:001771</t>
  </si>
  <si>
    <t>21:0117:001771:0001:0001:00</t>
  </si>
  <si>
    <t>064M  :773080:00:------:--</t>
  </si>
  <si>
    <t>21:0242:002090</t>
  </si>
  <si>
    <t>21:0117:001772</t>
  </si>
  <si>
    <t>21:0117:001772:0001:0001:00</t>
  </si>
  <si>
    <t>064M  :773081:80:773085:10</t>
  </si>
  <si>
    <t>21:0242:002091</t>
  </si>
  <si>
    <t>21:0117:001776</t>
  </si>
  <si>
    <t>21:0117:001776:0001:0001:02</t>
  </si>
  <si>
    <t>064M  :773082:00:------:--</t>
  </si>
  <si>
    <t>21:0242:002092</t>
  </si>
  <si>
    <t>21:0117:001773</t>
  </si>
  <si>
    <t>21:0117:001773:0001:0001:00</t>
  </si>
  <si>
    <t>064M  :773083:00:------:--</t>
  </si>
  <si>
    <t>21:0242:002093</t>
  </si>
  <si>
    <t>21:0117:001774</t>
  </si>
  <si>
    <t>21:0117:001774:0001:0001:00</t>
  </si>
  <si>
    <t>064M  :773084:70:773085:10</t>
  </si>
  <si>
    <t>21:0242:002094</t>
  </si>
  <si>
    <t>21:0117:001775</t>
  </si>
  <si>
    <t>21:0117:001775:0001:0001:00</t>
  </si>
  <si>
    <t>064M  :773085:10:------:--</t>
  </si>
  <si>
    <t>21:0242:002095</t>
  </si>
  <si>
    <t>21:0117:001776:0001:0001:01</t>
  </si>
  <si>
    <t>064M  :773086:20:773085:10</t>
  </si>
  <si>
    <t>21:0242:002096</t>
  </si>
  <si>
    <t>21:0117:001776:0002:0001:00</t>
  </si>
  <si>
    <t>064M  :773087:00:------:--</t>
  </si>
  <si>
    <t>21:0242:002097</t>
  </si>
  <si>
    <t>21:0117:001777</t>
  </si>
  <si>
    <t>21:0117:001777:0001:0001:00</t>
  </si>
  <si>
    <t>064M  :773088:00:------:--</t>
  </si>
  <si>
    <t>21:0242:002098</t>
  </si>
  <si>
    <t>21:0117:001778</t>
  </si>
  <si>
    <t>21:0117:001778:0001:0001:00</t>
  </si>
  <si>
    <t>064M  :773089:00:------:--</t>
  </si>
  <si>
    <t>21:0242:002099</t>
  </si>
  <si>
    <t>21:0117:001779</t>
  </si>
  <si>
    <t>21:0117:001779:0001:0001:00</t>
  </si>
  <si>
    <t>064M  :773090:00:------:--</t>
  </si>
  <si>
    <t>21:0242:002100</t>
  </si>
  <si>
    <t>21:0117:001780</t>
  </si>
  <si>
    <t>21:0117:001780:0001:0001:00</t>
  </si>
  <si>
    <t>064M  :773091:00:------:--</t>
  </si>
  <si>
    <t>21:0242:002101</t>
  </si>
  <si>
    <t>21:0117:001781</t>
  </si>
  <si>
    <t>21:0117:001781:0001:0001:00</t>
  </si>
  <si>
    <t>064M  :773092:00:------:--</t>
  </si>
  <si>
    <t>21:0242:002102</t>
  </si>
  <si>
    <t>21:0117:001782</t>
  </si>
  <si>
    <t>21:0117:001782:0001:0001:00</t>
  </si>
  <si>
    <t>064M  :773093:00:------:--</t>
  </si>
  <si>
    <t>21:0242:002103</t>
  </si>
  <si>
    <t>21:0117:001783</t>
  </si>
  <si>
    <t>21:0117:001783:0001:0001:00</t>
  </si>
  <si>
    <t>064M  :773094:00:------:--</t>
  </si>
  <si>
    <t>21:0242:002104</t>
  </si>
  <si>
    <t>21:0117:001784</t>
  </si>
  <si>
    <t>21:0117:001784:0001:0001:00</t>
  </si>
  <si>
    <t>064M  :773095:00:------:--</t>
  </si>
  <si>
    <t>21:0242:002105</t>
  </si>
  <si>
    <t>21:0117:001785</t>
  </si>
  <si>
    <t>21:0117:001785:0001:0001:00</t>
  </si>
  <si>
    <t>064M  :773096:00:------:--</t>
  </si>
  <si>
    <t>21:0242:002106</t>
  </si>
  <si>
    <t>21:0117:001786</t>
  </si>
  <si>
    <t>21:0117:001786:0001:0001:00</t>
  </si>
  <si>
    <t>064M  :773097:00:------:--</t>
  </si>
  <si>
    <t>21:0242:002107</t>
  </si>
  <si>
    <t>21:0117:001787</t>
  </si>
  <si>
    <t>21:0117:001787:0001:0001:00</t>
  </si>
  <si>
    <t>064M  :773098:95:------:--</t>
  </si>
  <si>
    <t>21:0242:002108</t>
  </si>
  <si>
    <t>064M  :773099:00:------:--</t>
  </si>
  <si>
    <t>21:0242:002109</t>
  </si>
  <si>
    <t>21:0117:001788</t>
  </si>
  <si>
    <t>21:0117:001788:0001:0001:00</t>
  </si>
  <si>
    <t>064M  :773100:00:------:--</t>
  </si>
  <si>
    <t>21:0242:002110</t>
  </si>
  <si>
    <t>21:0117:001789</t>
  </si>
  <si>
    <t>21:0117:001789:0001:0001:00</t>
  </si>
  <si>
    <t>064M  :773101:80:773105:00</t>
  </si>
  <si>
    <t>21:0242:002111</t>
  </si>
  <si>
    <t>21:0117:001793</t>
  </si>
  <si>
    <t>21:0117:001793:0001:0001:02</t>
  </si>
  <si>
    <t>064M  :773102:00:------:--</t>
  </si>
  <si>
    <t>21:0242:002112</t>
  </si>
  <si>
    <t>21:0117:001790</t>
  </si>
  <si>
    <t>21:0117:001790:0001:0001:00</t>
  </si>
  <si>
    <t>064M  :773103:00:------:--</t>
  </si>
  <si>
    <t>21:0242:002113</t>
  </si>
  <si>
    <t>21:0117:001791</t>
  </si>
  <si>
    <t>21:0117:001791:0001:0001:00</t>
  </si>
  <si>
    <t>064M  :773104:00:------:--</t>
  </si>
  <si>
    <t>21:0242:002114</t>
  </si>
  <si>
    <t>21:0117:001792</t>
  </si>
  <si>
    <t>21:0117:001792:0001:0001:00</t>
  </si>
  <si>
    <t>064M  :773105:00:------:--</t>
  </si>
  <si>
    <t>21:0242:002115</t>
  </si>
  <si>
    <t>21:0117:001793:0001:0001:01</t>
  </si>
  <si>
    <t>064M  :773106:70:773107:10</t>
  </si>
  <si>
    <t>21:0242:002116</t>
  </si>
  <si>
    <t>21:0117:001794</t>
  </si>
  <si>
    <t>21:0117:001794:0001:0001:00</t>
  </si>
  <si>
    <t>064M  :773107:10:------:--</t>
  </si>
  <si>
    <t>21:0242:002117</t>
  </si>
  <si>
    <t>21:0117:001795</t>
  </si>
  <si>
    <t>21:0117:001795:0001:0001:00</t>
  </si>
  <si>
    <t>064M  :773108:20:773107:10</t>
  </si>
  <si>
    <t>21:0242:002118</t>
  </si>
  <si>
    <t>21:0117:001795:0002:0001:00</t>
  </si>
  <si>
    <t>064M  :773109:00:------:--</t>
  </si>
  <si>
    <t>21:0242:002119</t>
  </si>
  <si>
    <t>21:0117:001796</t>
  </si>
  <si>
    <t>21:0117:001796:0001:0001:00</t>
  </si>
  <si>
    <t>064M  :773110:95:------:--</t>
  </si>
  <si>
    <t>21:0242:002120</t>
  </si>
  <si>
    <t>064M  :773111:00:------:--</t>
  </si>
  <si>
    <t>21:0242:002121</t>
  </si>
  <si>
    <t>21:0117:001797</t>
  </si>
  <si>
    <t>21:0117:001797:0001:0001:00</t>
  </si>
  <si>
    <t>064M  :773112:00:------:--</t>
  </si>
  <si>
    <t>21:0242:002122</t>
  </si>
  <si>
    <t>21:0117:001798</t>
  </si>
  <si>
    <t>21:0117:001798:0001:0001:00</t>
  </si>
  <si>
    <t>064M  :773113:00:------:--</t>
  </si>
  <si>
    <t>21:0242:002123</t>
  </si>
  <si>
    <t>21:0117:001799</t>
  </si>
  <si>
    <t>21:0117:001799:0001:0001:00</t>
  </si>
  <si>
    <t>064M  :773114:00:------:--</t>
  </si>
  <si>
    <t>21:0242:002124</t>
  </si>
  <si>
    <t>21:0117:001800</t>
  </si>
  <si>
    <t>21:0117:001800:0001:0001:00</t>
  </si>
  <si>
    <t>064M  :773115:00:------:--</t>
  </si>
  <si>
    <t>21:0242:002125</t>
  </si>
  <si>
    <t>21:0117:001801</t>
  </si>
  <si>
    <t>21:0117:001801:0001:0001:00</t>
  </si>
  <si>
    <t>064M  :773116:00:------:--</t>
  </si>
  <si>
    <t>21:0242:002126</t>
  </si>
  <si>
    <t>21:0117:001802</t>
  </si>
  <si>
    <t>21:0117:001802:0001:0001:00</t>
  </si>
  <si>
    <t>064M  :773117:00:------:--</t>
  </si>
  <si>
    <t>21:0242:002127</t>
  </si>
  <si>
    <t>21:0117:001803</t>
  </si>
  <si>
    <t>21:0117:001803:0001:0001:00</t>
  </si>
  <si>
    <t>064M  :773118:00:------:--</t>
  </si>
  <si>
    <t>21:0242:002128</t>
  </si>
  <si>
    <t>21:0117:001804</t>
  </si>
  <si>
    <t>21:0117:001804:0001:0001:00</t>
  </si>
  <si>
    <t>064M  :773119:00:------:--</t>
  </si>
  <si>
    <t>21:0242:002129</t>
  </si>
  <si>
    <t>21:0117:001805</t>
  </si>
  <si>
    <t>21:0117:001805:0001:0001:00</t>
  </si>
  <si>
    <t>064M  :773120:00:------:--</t>
  </si>
  <si>
    <t>21:0242:002130</t>
  </si>
  <si>
    <t>21:0117:001806</t>
  </si>
  <si>
    <t>21:0117:001806:0001:0001:00</t>
  </si>
  <si>
    <t>064M  :773121:80:773125:20</t>
  </si>
  <si>
    <t>21:0242:002131</t>
  </si>
  <si>
    <t>21:0117:001809</t>
  </si>
  <si>
    <t>21:0117:001809:0002:0001:02</t>
  </si>
  <si>
    <t>064M  :773122:00:------:--</t>
  </si>
  <si>
    <t>21:0242:002132</t>
  </si>
  <si>
    <t>21:0117:001807</t>
  </si>
  <si>
    <t>21:0117:001807:0001:0001:00</t>
  </si>
  <si>
    <t>064M  :773123:70:773124:10</t>
  </si>
  <si>
    <t>21:0242:002133</t>
  </si>
  <si>
    <t>21:0117:001808</t>
  </si>
  <si>
    <t>21:0117:001808:0001:0001:00</t>
  </si>
  <si>
    <t>064M  :773124:10:------:--</t>
  </si>
  <si>
    <t>21:0242:002134</t>
  </si>
  <si>
    <t>21:0117:001809:0001:0001:00</t>
  </si>
  <si>
    <t>064M  :773125:20:773124:10</t>
  </si>
  <si>
    <t>21:0242:002135</t>
  </si>
  <si>
    <t>21:0117:001809:0002:0001:01</t>
  </si>
  <si>
    <t>064M  :773126:00:------:--</t>
  </si>
  <si>
    <t>21:0242:002136</t>
  </si>
  <si>
    <t>21:0117:001810</t>
  </si>
  <si>
    <t>21:0117:001810:0001:0001:00</t>
  </si>
  <si>
    <t>064M  :773127:00:------:--</t>
  </si>
  <si>
    <t>21:0242:002137</t>
  </si>
  <si>
    <t>21:0117:001811</t>
  </si>
  <si>
    <t>21:0117:001811:0001:0001:00</t>
  </si>
  <si>
    <t>064M  :773128:00:------:--</t>
  </si>
  <si>
    <t>21:0242:002138</t>
  </si>
  <si>
    <t>21:0117:001812</t>
  </si>
  <si>
    <t>21:0117:001812:0001:0001:00</t>
  </si>
  <si>
    <t>064M  :773129:95:------:--</t>
  </si>
  <si>
    <t>21:0242:002139</t>
  </si>
  <si>
    <t>22.5</t>
  </si>
  <si>
    <t>064M  :773130:00:------:--</t>
  </si>
  <si>
    <t>21:0242:002140</t>
  </si>
  <si>
    <t>21:0117:001813</t>
  </si>
  <si>
    <t>21:0117:001813:0001:0001:00</t>
  </si>
  <si>
    <t>064M  :773131:00:------:--</t>
  </si>
  <si>
    <t>21:0242:002141</t>
  </si>
  <si>
    <t>21:0117:001814</t>
  </si>
  <si>
    <t>21:0117:001814:0001:0001:00</t>
  </si>
  <si>
    <t>064M  :773132:00:------:--</t>
  </si>
  <si>
    <t>21:0242:002142</t>
  </si>
  <si>
    <t>21:0117:001815</t>
  </si>
  <si>
    <t>21:0117:001815:0001:0001:00</t>
  </si>
  <si>
    <t>064M  :773133:00:------:--</t>
  </si>
  <si>
    <t>21:0242:002143</t>
  </si>
  <si>
    <t>21:0117:001816</t>
  </si>
  <si>
    <t>21:0117:001816:0001:0001:00</t>
  </si>
  <si>
    <t>064M  :773134:00:------:--</t>
  </si>
  <si>
    <t>21:0242:002144</t>
  </si>
  <si>
    <t>21:0117:001817</t>
  </si>
  <si>
    <t>21:0117:001817:0001:0001:00</t>
  </si>
  <si>
    <t>064M  :773135:00:------:--</t>
  </si>
  <si>
    <t>21:0242:002145</t>
  </si>
  <si>
    <t>21:0117:001818</t>
  </si>
  <si>
    <t>21:0117:001818:0001:0001:00</t>
  </si>
  <si>
    <t>064M  :773136:00:------:--</t>
  </si>
  <si>
    <t>21:0242:002146</t>
  </si>
  <si>
    <t>21:0117:001819</t>
  </si>
  <si>
    <t>21:0117:001819:0001:0001:00</t>
  </si>
  <si>
    <t>064M  :773137:00:------:--</t>
  </si>
  <si>
    <t>21:0242:002147</t>
  </si>
  <si>
    <t>21:0117:001820</t>
  </si>
  <si>
    <t>21:0117:001820:0001:0001:00</t>
  </si>
  <si>
    <t>064M  :773138:00:------:--</t>
  </si>
  <si>
    <t>21:0242:002148</t>
  </si>
  <si>
    <t>21:0117:001821</t>
  </si>
  <si>
    <t>21:0117:001821:0001:0001:00</t>
  </si>
  <si>
    <t>064M  :773139:00:------:--</t>
  </si>
  <si>
    <t>21:0242:002149</t>
  </si>
  <si>
    <t>21:0117:001822</t>
  </si>
  <si>
    <t>21:0117:001822:0001:0001:00</t>
  </si>
  <si>
    <t>064M  :773140:00:------:--</t>
  </si>
  <si>
    <t>21:0242:002150</t>
  </si>
  <si>
    <t>21:0117:001823</t>
  </si>
  <si>
    <t>21:0117:001823:0001:0001:00</t>
  </si>
  <si>
    <t>064M  :773141:80:773145:70</t>
  </si>
  <si>
    <t>21:0242:002151</t>
  </si>
  <si>
    <t>21:0117:001826</t>
  </si>
  <si>
    <t>21:0117:001826:0001:0001:02</t>
  </si>
  <si>
    <t>0031:bcc_1</t>
  </si>
  <si>
    <t>064M  :773142:9C:------:--</t>
  </si>
  <si>
    <t>21:0242:002152</t>
  </si>
  <si>
    <t>064M  :773143:00:------:--</t>
  </si>
  <si>
    <t>21:0242:002153</t>
  </si>
  <si>
    <t>21:0117:001824</t>
  </si>
  <si>
    <t>21:0117:001824:0001:0001:00</t>
  </si>
  <si>
    <t>064M  :773144:00:------:--</t>
  </si>
  <si>
    <t>21:0242:002154</t>
  </si>
  <si>
    <t>21:0117:001825</t>
  </si>
  <si>
    <t>21:0117:001825:0001:0001:00</t>
  </si>
  <si>
    <t>064M  :773145:70:773146:00</t>
  </si>
  <si>
    <t>21:0242:002155</t>
  </si>
  <si>
    <t>21:0117:001826:0001:0001:01</t>
  </si>
  <si>
    <t>0032:bcc_1</t>
  </si>
  <si>
    <t>064M  :773146:00:------:--</t>
  </si>
  <si>
    <t>21:0242:002156</t>
  </si>
  <si>
    <t>21:0117:001827</t>
  </si>
  <si>
    <t>21:0117:001827:0001:0001:00</t>
  </si>
  <si>
    <t>0033:bcc_1</t>
  </si>
  <si>
    <t>064M  :773147:10:------:--</t>
  </si>
  <si>
    <t>21:0242:002157</t>
  </si>
  <si>
    <t>21:0117:001828</t>
  </si>
  <si>
    <t>21:0117:001828:0001:0001:00</t>
  </si>
  <si>
    <t>0071:ff__1</t>
  </si>
  <si>
    <t>064M  :773148:20:773147:10</t>
  </si>
  <si>
    <t>21:0242:002158</t>
  </si>
  <si>
    <t>21:0117:001828:0002:0001:00</t>
  </si>
  <si>
    <t>0072:ff__1</t>
  </si>
  <si>
    <t>064M  :773149:00:------:--</t>
  </si>
  <si>
    <t>21:0242:002159</t>
  </si>
  <si>
    <t>21:0117:001829</t>
  </si>
  <si>
    <t>21:0117:001829:0001:0001:00</t>
  </si>
  <si>
    <t>064M  :773150:00:------:--</t>
  </si>
  <si>
    <t>21:0242:002160</t>
  </si>
  <si>
    <t>21:0117:001830</t>
  </si>
  <si>
    <t>21:0117:001830:0001:0001:00</t>
  </si>
  <si>
    <t>064M  :773151:00:------:--</t>
  </si>
  <si>
    <t>21:0242:002161</t>
  </si>
  <si>
    <t>21:0117:001831</t>
  </si>
  <si>
    <t>21:0117:001831:0001:0001:00</t>
  </si>
  <si>
    <t>064M  :773152:00:------:--</t>
  </si>
  <si>
    <t>21:0242:002162</t>
  </si>
  <si>
    <t>21:0117:001832</t>
  </si>
  <si>
    <t>21:0117:001832:0001:0001:00</t>
  </si>
  <si>
    <t>064M  :773153:00:------:--</t>
  </si>
  <si>
    <t>21:0242:002163</t>
  </si>
  <si>
    <t>21:0117:001833</t>
  </si>
  <si>
    <t>21:0117:001833:0001:0001:00</t>
  </si>
  <si>
    <t>064M  :773154:00:------:--</t>
  </si>
  <si>
    <t>21:0242:002164</t>
  </si>
  <si>
    <t>21:0117:001834</t>
  </si>
  <si>
    <t>21:0117:001834:0001:0001:00</t>
  </si>
  <si>
    <t>064M  :773155:00:------:--</t>
  </si>
  <si>
    <t>21:0242:002165</t>
  </si>
  <si>
    <t>21:0117:001835</t>
  </si>
  <si>
    <t>21:0117:001835:0001:0001:00</t>
  </si>
  <si>
    <t>064M  :773156:00:------:--</t>
  </si>
  <si>
    <t>21:0242:002166</t>
  </si>
  <si>
    <t>21:0117:001836</t>
  </si>
  <si>
    <t>21:0117:001836:0001:0001:00</t>
  </si>
  <si>
    <t>064M  :773157:00:------:--</t>
  </si>
  <si>
    <t>21:0242:002167</t>
  </si>
  <si>
    <t>21:0117:001837</t>
  </si>
  <si>
    <t>21:0117:001837:0001:0001:00</t>
  </si>
  <si>
    <t>064M  :773158:00:------:--</t>
  </si>
  <si>
    <t>21:0242:002168</t>
  </si>
  <si>
    <t>21:0117:001838</t>
  </si>
  <si>
    <t>21:0117:001838:0001:0001:00</t>
  </si>
  <si>
    <t>064M  :773159:00:------:--</t>
  </si>
  <si>
    <t>21:0242:002169</t>
  </si>
  <si>
    <t>21:0117:001839</t>
  </si>
  <si>
    <t>21:0117:001839:0001:0001:00</t>
  </si>
  <si>
    <t>81.2</t>
  </si>
  <si>
    <t>064M  :773160:00:------:--</t>
  </si>
  <si>
    <t>21:0242:002170</t>
  </si>
  <si>
    <t>21:0117:001840</t>
  </si>
  <si>
    <t>21:0117:001840:0001:0001:00</t>
  </si>
  <si>
    <t>93.2</t>
  </si>
  <si>
    <t>064M  :773161:80:773176:10</t>
  </si>
  <si>
    <t>21:0242:002171</t>
  </si>
  <si>
    <t>21:0117:001854</t>
  </si>
  <si>
    <t>21:0117:001854:0001:0001:02</t>
  </si>
  <si>
    <t>064M  :773162:00:------:--</t>
  </si>
  <si>
    <t>21:0242:002172</t>
  </si>
  <si>
    <t>21:0117:001841</t>
  </si>
  <si>
    <t>21:0117:001841:0001:0001:00</t>
  </si>
  <si>
    <t>064M  :773163:00:------:--</t>
  </si>
  <si>
    <t>21:0242:002173</t>
  </si>
  <si>
    <t>21:0117:001842</t>
  </si>
  <si>
    <t>21:0117:001842:0001:0001:00</t>
  </si>
  <si>
    <t>064M  :773164:00:------:--</t>
  </si>
  <si>
    <t>21:0242:002174</t>
  </si>
  <si>
    <t>21:0117:001843</t>
  </si>
  <si>
    <t>21:0117:001843:0001:0001:00</t>
  </si>
  <si>
    <t>064M  :773165:00:------:--</t>
  </si>
  <si>
    <t>21:0242:002175</t>
  </si>
  <si>
    <t>21:0117:001844</t>
  </si>
  <si>
    <t>21:0117:001844:0001:0001:00</t>
  </si>
  <si>
    <t>064M  :773166:00:------:--</t>
  </si>
  <si>
    <t>21:0242:002176</t>
  </si>
  <si>
    <t>21:0117:001845</t>
  </si>
  <si>
    <t>21:0117:001845:0001:0001:00</t>
  </si>
  <si>
    <t>064M  :773167:00:------:--</t>
  </si>
  <si>
    <t>21:0242:002177</t>
  </si>
  <si>
    <t>21:0117:001846</t>
  </si>
  <si>
    <t>21:0117:001846:0001:0001:00</t>
  </si>
  <si>
    <t>064M  :773168:9A:------:--</t>
  </si>
  <si>
    <t>21:0242:002178</t>
  </si>
  <si>
    <t>064M  :773169:00:------:--</t>
  </si>
  <si>
    <t>21:0242:002179</t>
  </si>
  <si>
    <t>21:0117:001847</t>
  </si>
  <si>
    <t>21:0117:001847:0001:0001:00</t>
  </si>
  <si>
    <t>064M  :773170:00:------:--</t>
  </si>
  <si>
    <t>21:0242:002180</t>
  </si>
  <si>
    <t>21:0117:001848</t>
  </si>
  <si>
    <t>21:0117:001848:0001:0001:00</t>
  </si>
  <si>
    <t>064M  :773171:00:------:--</t>
  </si>
  <si>
    <t>21:0242:002181</t>
  </si>
  <si>
    <t>21:0117:001849</t>
  </si>
  <si>
    <t>21:0117:001849:0001:0001:00</t>
  </si>
  <si>
    <t>064M  :773172:00:------:--</t>
  </si>
  <si>
    <t>21:0242:002182</t>
  </si>
  <si>
    <t>21:0117:001850</t>
  </si>
  <si>
    <t>21:0117:001850:0001:0001:00</t>
  </si>
  <si>
    <t>3150</t>
  </si>
  <si>
    <t>064M  :773173:00:------:--</t>
  </si>
  <si>
    <t>21:0242:002183</t>
  </si>
  <si>
    <t>21:0117:001851</t>
  </si>
  <si>
    <t>21:0117:001851:0001:0001:00</t>
  </si>
  <si>
    <t>064M  :773174:00:------:--</t>
  </si>
  <si>
    <t>21:0242:002184</t>
  </si>
  <si>
    <t>21:0117:001852</t>
  </si>
  <si>
    <t>21:0117:001852:0001:0001:00</t>
  </si>
  <si>
    <t>064M  :773175:70:773176:10</t>
  </si>
  <si>
    <t>21:0242:002185</t>
  </si>
  <si>
    <t>21:0117:001853</t>
  </si>
  <si>
    <t>21:0117:001853:0001:0001:00</t>
  </si>
  <si>
    <t>064M  :773176:10:------:--</t>
  </si>
  <si>
    <t>21:0242:002186</t>
  </si>
  <si>
    <t>21:0117:001854:0001:0001:01</t>
  </si>
  <si>
    <t>064M  :773177:20:773176:10</t>
  </si>
  <si>
    <t>21:0242:002187</t>
  </si>
  <si>
    <t>21:0117:001854:0002:0001:00</t>
  </si>
  <si>
    <t>064M  :773178:00:------:--</t>
  </si>
  <si>
    <t>21:0242:002188</t>
  </si>
  <si>
    <t>21:0117:001855</t>
  </si>
  <si>
    <t>21:0117:001855:0001:0001:00</t>
  </si>
  <si>
    <t>064M  :773179:00:------:--</t>
  </si>
  <si>
    <t>21:0242:002189</t>
  </si>
  <si>
    <t>21:0117:001856</t>
  </si>
  <si>
    <t>21:0117:001856:0001:0001:00</t>
  </si>
  <si>
    <t>064M  :773180:00:------:--</t>
  </si>
  <si>
    <t>21:0242:002190</t>
  </si>
  <si>
    <t>21:0117:001857</t>
  </si>
  <si>
    <t>21:0117:001857:0001:0001:00</t>
  </si>
  <si>
    <t>064M  :773181:80:773194:00</t>
  </si>
  <si>
    <t>21:0242:002191</t>
  </si>
  <si>
    <t>21:0117:001868</t>
  </si>
  <si>
    <t>21:0117:001868:0001:0001:02</t>
  </si>
  <si>
    <t>064M  :773182:00:------:--</t>
  </si>
  <si>
    <t>21:0242:002192</t>
  </si>
  <si>
    <t>21:0117:001858</t>
  </si>
  <si>
    <t>21:0117:001858:0001:0001:00</t>
  </si>
  <si>
    <t>064M  :773183:9A:------:--</t>
  </si>
  <si>
    <t>21:0242:002193</t>
  </si>
  <si>
    <t>064M  :773184:00:------:--</t>
  </si>
  <si>
    <t>21:0242:002194</t>
  </si>
  <si>
    <t>21:0117:001859</t>
  </si>
  <si>
    <t>21:0117:001859:0001:0001:00</t>
  </si>
  <si>
    <t>064M  :773185:00:------:--</t>
  </si>
  <si>
    <t>21:0242:002195</t>
  </si>
  <si>
    <t>21:0117:001860</t>
  </si>
  <si>
    <t>21:0117:001860:0001:0001:00</t>
  </si>
  <si>
    <t>064M  :773186:00:------:--</t>
  </si>
  <si>
    <t>21:0242:002196</t>
  </si>
  <si>
    <t>21:0117:001861</t>
  </si>
  <si>
    <t>21:0117:001861:0001:0001:00</t>
  </si>
  <si>
    <t>064M  :773187:00:------:--</t>
  </si>
  <si>
    <t>21:0242:002197</t>
  </si>
  <si>
    <t>21:0117:001862</t>
  </si>
  <si>
    <t>21:0117:001862:0001:0001:00</t>
  </si>
  <si>
    <t>064M  :773188:00:------:--</t>
  </si>
  <si>
    <t>21:0242:002198</t>
  </si>
  <si>
    <t>21:0117:001863</t>
  </si>
  <si>
    <t>21:0117:001863:0001:0001:00</t>
  </si>
  <si>
    <t>064M  :773189:00:------:--</t>
  </si>
  <si>
    <t>21:0242:002199</t>
  </si>
  <si>
    <t>21:0117:001864</t>
  </si>
  <si>
    <t>21:0117:001864:0001:0001:00</t>
  </si>
  <si>
    <t>064M  :773190:00:------:--</t>
  </si>
  <si>
    <t>21:0242:002200</t>
  </si>
  <si>
    <t>21:0117:001865</t>
  </si>
  <si>
    <t>21:0117:001865:0001:0001:00</t>
  </si>
  <si>
    <t>064M  :773191:70:773192:10</t>
  </si>
  <si>
    <t>21:0242:002201</t>
  </si>
  <si>
    <t>21:0117:001866</t>
  </si>
  <si>
    <t>21:0117:001866:0001:0001:00</t>
  </si>
  <si>
    <t>064M  :773192:10:------:--</t>
  </si>
  <si>
    <t>21:0242:002202</t>
  </si>
  <si>
    <t>21:0117:001867</t>
  </si>
  <si>
    <t>21:0117:001867:0001:0001:00</t>
  </si>
  <si>
    <t>064M  :773193:20:773192:10</t>
  </si>
  <si>
    <t>21:0242:002203</t>
  </si>
  <si>
    <t>21:0117:001867:0002:0001:00</t>
  </si>
  <si>
    <t>064M  :773194:00:------:--</t>
  </si>
  <si>
    <t>21:0242:002204</t>
  </si>
  <si>
    <t>21:0117:001868:0001:0001:01</t>
  </si>
  <si>
    <t>064M  :773195:00:------:--</t>
  </si>
  <si>
    <t>21:0242:002205</t>
  </si>
  <si>
    <t>21:0117:001869</t>
  </si>
  <si>
    <t>21:0117:001869:0001:0001:00</t>
  </si>
  <si>
    <t>064M  :773196:00:------:--</t>
  </si>
  <si>
    <t>21:0242:002206</t>
  </si>
  <si>
    <t>21:0117:001870</t>
  </si>
  <si>
    <t>21:0117:001870:0001:0001:00</t>
  </si>
  <si>
    <t>064M  :773197:00:------:--</t>
  </si>
  <si>
    <t>21:0242:002207</t>
  </si>
  <si>
    <t>21:0117:001871</t>
  </si>
  <si>
    <t>21:0117:001871:0001:0001:00</t>
  </si>
  <si>
    <t>064M  :773198:00:------:--</t>
  </si>
  <si>
    <t>21:0242:002208</t>
  </si>
  <si>
    <t>21:0117:001872</t>
  </si>
  <si>
    <t>21:0117:001872:0001:0001:00</t>
  </si>
  <si>
    <t>064M  :773199:00:------:--</t>
  </si>
  <si>
    <t>21:0242:002209</t>
  </si>
  <si>
    <t>21:0117:001873</t>
  </si>
  <si>
    <t>21:0117:001873:0001:0001:00</t>
  </si>
  <si>
    <t>064M  :773200:00:------:--</t>
  </si>
  <si>
    <t>21:0242:002210</t>
  </si>
  <si>
    <t>21:0117:001874</t>
  </si>
  <si>
    <t>21:0117:001874:0001:0001:00</t>
  </si>
  <si>
    <t>064M  :773201:80:773208:00</t>
  </si>
  <si>
    <t>21:0242:002211</t>
  </si>
  <si>
    <t>21:0117:001880</t>
  </si>
  <si>
    <t>21:0117:001880:0001:0001:02</t>
  </si>
  <si>
    <t>064M  :773202:00:------:--</t>
  </si>
  <si>
    <t>21:0242:002212</t>
  </si>
  <si>
    <t>21:0117:001875</t>
  </si>
  <si>
    <t>21:0117:001875:0001:0001:00</t>
  </si>
  <si>
    <t>064M  :773203:00:------:--</t>
  </si>
  <si>
    <t>21:0242:002213</t>
  </si>
  <si>
    <t>21:0117:001876</t>
  </si>
  <si>
    <t>21:0117:001876:0001:0001:00</t>
  </si>
  <si>
    <t>064M  :773204:00:------:--</t>
  </si>
  <si>
    <t>21:0242:002214</t>
  </si>
  <si>
    <t>21:0117:001877</t>
  </si>
  <si>
    <t>21:0117:001877:0001:0001:00</t>
  </si>
  <si>
    <t>064M  :773205:00:------:--</t>
  </si>
  <si>
    <t>21:0242:002215</t>
  </si>
  <si>
    <t>21:0117:001878</t>
  </si>
  <si>
    <t>21:0117:001878:0001:0001:00</t>
  </si>
  <si>
    <t>064M  :773206:9B:------:--</t>
  </si>
  <si>
    <t>21:0242:002216</t>
  </si>
  <si>
    <t>064M  :773207:00:------:--</t>
  </si>
  <si>
    <t>21:0242:002217</t>
  </si>
  <si>
    <t>21:0117:001879</t>
  </si>
  <si>
    <t>21:0117:001879:0001:0001:00</t>
  </si>
  <si>
    <t>064M  :773208:00:------:--</t>
  </si>
  <si>
    <t>21:0242:002218</t>
  </si>
  <si>
    <t>21:0117:001880:0001:0001:01</t>
  </si>
  <si>
    <t>064M  :773209:00:------:--</t>
  </si>
  <si>
    <t>21:0242:002219</t>
  </si>
  <si>
    <t>21:0117:001881</t>
  </si>
  <si>
    <t>21:0117:001881:0001:0001:00</t>
  </si>
  <si>
    <t>064M  :773210:00:------:--</t>
  </si>
  <si>
    <t>21:0242:002220</t>
  </si>
  <si>
    <t>21:0117:001882</t>
  </si>
  <si>
    <t>21:0117:001882:0001:0001:00</t>
  </si>
  <si>
    <t>064M  :773211:70:773212:10</t>
  </si>
  <si>
    <t>21:0242:002221</t>
  </si>
  <si>
    <t>21:0117:001883</t>
  </si>
  <si>
    <t>21:0117:001883:0001:0001:00</t>
  </si>
  <si>
    <t>064M  :773212:10:------:--</t>
  </si>
  <si>
    <t>21:0242:002222</t>
  </si>
  <si>
    <t>21:0117:001884</t>
  </si>
  <si>
    <t>21:0117:001884:0001:0001:00</t>
  </si>
  <si>
    <t>064M  :773213:20:773212:10</t>
  </si>
  <si>
    <t>21:0242:002223</t>
  </si>
  <si>
    <t>21:0117:001884:0002:0001:00</t>
  </si>
  <si>
    <t>064M  :773214:00:------:--</t>
  </si>
  <si>
    <t>21:0242:002224</t>
  </si>
  <si>
    <t>21:0117:001885</t>
  </si>
  <si>
    <t>21:0117:001885:0001:0001:00</t>
  </si>
  <si>
    <t>064M  :773215:00:------:--</t>
  </si>
  <si>
    <t>21:0242:002225</t>
  </si>
  <si>
    <t>21:0117:001886</t>
  </si>
  <si>
    <t>21:0117:001886:0001:0001:00</t>
  </si>
  <si>
    <t>064M  :773216:00:------:--</t>
  </si>
  <si>
    <t>21:0242:002226</t>
  </si>
  <si>
    <t>21:0117:001887</t>
  </si>
  <si>
    <t>21:0117:001887:0001:0001:00</t>
  </si>
  <si>
    <t>064M  :773217:00:------:--</t>
  </si>
  <si>
    <t>21:0242:002227</t>
  </si>
  <si>
    <t>21:0117:001888</t>
  </si>
  <si>
    <t>21:0117:001888:0001:0001:00</t>
  </si>
  <si>
    <t>064M  :773218:00:------:--</t>
  </si>
  <si>
    <t>21:0242:002228</t>
  </si>
  <si>
    <t>21:0117:001889</t>
  </si>
  <si>
    <t>21:0117:001889:0001:0001:00</t>
  </si>
  <si>
    <t>064M  :773219:00:------:--</t>
  </si>
  <si>
    <t>21:0242:002229</t>
  </si>
  <si>
    <t>21:0117:001890</t>
  </si>
  <si>
    <t>21:0117:001890:0001:0001:00</t>
  </si>
  <si>
    <t>064M  :773220:00:------:--</t>
  </si>
  <si>
    <t>21:0242:002230</t>
  </si>
  <si>
    <t>21:0117:001891</t>
  </si>
  <si>
    <t>21:0117:001891:0001:0001:00</t>
  </si>
  <si>
    <t>064M  :773221:80:773234:20</t>
  </si>
  <si>
    <t>21:0242:002231</t>
  </si>
  <si>
    <t>21:0117:001902</t>
  </si>
  <si>
    <t>21:0117:001902:0002:0001:02</t>
  </si>
  <si>
    <t>064M  :773222:00:------:--</t>
  </si>
  <si>
    <t>21:0242:002232</t>
  </si>
  <si>
    <t>21:0117:001892</t>
  </si>
  <si>
    <t>21:0117:001892:0001:0001:00</t>
  </si>
  <si>
    <t>064M  :773223:9C:------:--</t>
  </si>
  <si>
    <t>21:0242:002233</t>
  </si>
  <si>
    <t>064M  :773224:00:------:--</t>
  </si>
  <si>
    <t>21:0242:002234</t>
  </si>
  <si>
    <t>21:0117:001893</t>
  </si>
  <si>
    <t>21:0117:001893:0001:0001:00</t>
  </si>
  <si>
    <t>064M  :773225:00:------:--</t>
  </si>
  <si>
    <t>21:0242:002235</t>
  </si>
  <si>
    <t>21:0117:001894</t>
  </si>
  <si>
    <t>21:0117:001894:0001:0001:00</t>
  </si>
  <si>
    <t>064M  :773226:00:------:--</t>
  </si>
  <si>
    <t>21:0242:002236</t>
  </si>
  <si>
    <t>21:0117:001895</t>
  </si>
  <si>
    <t>21:0117:001895:0001:0001:00</t>
  </si>
  <si>
    <t>064M  :773227:00:------:--</t>
  </si>
  <si>
    <t>21:0242:002237</t>
  </si>
  <si>
    <t>21:0117:001896</t>
  </si>
  <si>
    <t>21:0117:001896:0001:0001:00</t>
  </si>
  <si>
    <t>064M  :773228:00:------:--</t>
  </si>
  <si>
    <t>21:0242:002238</t>
  </si>
  <si>
    <t>21:0117:001897</t>
  </si>
  <si>
    <t>21:0117:001897:0001:0001:00</t>
  </si>
  <si>
    <t>064M  :773229:00:------:--</t>
  </si>
  <si>
    <t>21:0242:002239</t>
  </si>
  <si>
    <t>21:0117:001898</t>
  </si>
  <si>
    <t>21:0117:001898:0001:0001:00</t>
  </si>
  <si>
    <t>064M  :773230:00:------:--</t>
  </si>
  <si>
    <t>21:0242:002240</t>
  </si>
  <si>
    <t>21:0117:001899</t>
  </si>
  <si>
    <t>21:0117:001899:0001:0001:00</t>
  </si>
  <si>
    <t>064M  :773231:00:------:--</t>
  </si>
  <si>
    <t>21:0242:002241</t>
  </si>
  <si>
    <t>21:0117:001900</t>
  </si>
  <si>
    <t>21:0117:001900:0001:0001:00</t>
  </si>
  <si>
    <t>064M  :773232:70:773233:10</t>
  </si>
  <si>
    <t>21:0242:002242</t>
  </si>
  <si>
    <t>21:0117:001901</t>
  </si>
  <si>
    <t>21:0117:001901:0001:0001:00</t>
  </si>
  <si>
    <t>064M  :773233:10:------:--</t>
  </si>
  <si>
    <t>21:0242:002243</t>
  </si>
  <si>
    <t>21:0117:001902:0001:0001:00</t>
  </si>
  <si>
    <t>064M  :773234:20:773233:10</t>
  </si>
  <si>
    <t>21:0242:002244</t>
  </si>
  <si>
    <t>21:0117:001902:0002:0001:01</t>
  </si>
  <si>
    <t>064M  :773235:00:------:--</t>
  </si>
  <si>
    <t>21:0242:002245</t>
  </si>
  <si>
    <t>21:0117:001903</t>
  </si>
  <si>
    <t>21:0117:001903:0001:0001:00</t>
  </si>
  <si>
    <t>064M  :773236:00:------:--</t>
  </si>
  <si>
    <t>21:0242:002246</t>
  </si>
  <si>
    <t>21:0117:001904</t>
  </si>
  <si>
    <t>21:0117:001904:0001:0001:00</t>
  </si>
  <si>
    <t>064M  :773237:00:------:--</t>
  </si>
  <si>
    <t>21:0242:002247</t>
  </si>
  <si>
    <t>21:0117:001905</t>
  </si>
  <si>
    <t>21:0117:001905:0001:0001:00</t>
  </si>
  <si>
    <t>064M  :773238:00:------:--</t>
  </si>
  <si>
    <t>21:0242:002248</t>
  </si>
  <si>
    <t>21:0117:001906</t>
  </si>
  <si>
    <t>21:0117:001906:0001:0001:00</t>
  </si>
  <si>
    <t>064M  :773239:00:------:--</t>
  </si>
  <si>
    <t>21:0242:002249</t>
  </si>
  <si>
    <t>21:0117:001907</t>
  </si>
  <si>
    <t>21:0117:001907:0001:0001:00</t>
  </si>
  <si>
    <t>064M  :773240:00:------:--</t>
  </si>
  <si>
    <t>21:0242:002250</t>
  </si>
  <si>
    <t>21:0117:001908</t>
  </si>
  <si>
    <t>21:0117:001908:0001:0001:00</t>
  </si>
  <si>
    <t>064M  :773241:80:773245:10</t>
  </si>
  <si>
    <t>21:0242:002251</t>
  </si>
  <si>
    <t>21:0117:001912</t>
  </si>
  <si>
    <t>21:0117:001912:0001:0001:02</t>
  </si>
  <si>
    <t>064M  :773242:00:------:--</t>
  </si>
  <si>
    <t>21:0242:002252</t>
  </si>
  <si>
    <t>21:0117:001909</t>
  </si>
  <si>
    <t>21:0117:001909:0001:0001:00</t>
  </si>
  <si>
    <t>064M  :773243:00:------:--</t>
  </si>
  <si>
    <t>21:0242:002253</t>
  </si>
  <si>
    <t>21:0117:001910</t>
  </si>
  <si>
    <t>21:0117:001910:0001:0001:00</t>
  </si>
  <si>
    <t>064M  :773244:70:773245:10</t>
  </si>
  <si>
    <t>21:0242:002254</t>
  </si>
  <si>
    <t>21:0117:001911</t>
  </si>
  <si>
    <t>21:0117:001911:0001:0001:00</t>
  </si>
  <si>
    <t>064M  :773245:10:------:--</t>
  </si>
  <si>
    <t>21:0242:002255</t>
  </si>
  <si>
    <t>21:0117:001912:0001:0001:01</t>
  </si>
  <si>
    <t>064M  :773246:20:773245:10</t>
  </si>
  <si>
    <t>21:0242:002256</t>
  </si>
  <si>
    <t>21:0117:001912:0002:0001:00</t>
  </si>
  <si>
    <t>064M  :773247:00:------:--</t>
  </si>
  <si>
    <t>21:0242:002257</t>
  </si>
  <si>
    <t>21:0117:001913</t>
  </si>
  <si>
    <t>21:0117:001913:0001:0001:00</t>
  </si>
  <si>
    <t>064M  :773248:00:------:--</t>
  </si>
  <si>
    <t>21:0242:002258</t>
  </si>
  <si>
    <t>21:0117:001914</t>
  </si>
  <si>
    <t>21:0117:001914:0001:0001:00</t>
  </si>
  <si>
    <t>064M  :773249:00:------:--</t>
  </si>
  <si>
    <t>21:0242:002259</t>
  </si>
  <si>
    <t>21:0117:001915</t>
  </si>
  <si>
    <t>21:0117:001915:0001:0001:00</t>
  </si>
  <si>
    <t>064M  :773250:00:------:--</t>
  </si>
  <si>
    <t>21:0242:002260</t>
  </si>
  <si>
    <t>21:0117:001916</t>
  </si>
  <si>
    <t>21:0117:001916:0001:0001:00</t>
  </si>
  <si>
    <t>064M  :773251:00:------:--</t>
  </si>
  <si>
    <t>21:0242:002261</t>
  </si>
  <si>
    <t>21:0117:001917</t>
  </si>
  <si>
    <t>21:0117:001917:0001:0001:00</t>
  </si>
  <si>
    <t>064M  :773252:00:------:--</t>
  </si>
  <si>
    <t>21:0242:002262</t>
  </si>
  <si>
    <t>21:0117:001918</t>
  </si>
  <si>
    <t>21:0117:001918:0001:0001:00</t>
  </si>
  <si>
    <t>064M  :773253:00:------:--</t>
  </si>
  <si>
    <t>21:0242:002263</t>
  </si>
  <si>
    <t>21:0117:001919</t>
  </si>
  <si>
    <t>21:0117:001919:0001:0001:00</t>
  </si>
  <si>
    <t>064M  :773254:00:------:--</t>
  </si>
  <si>
    <t>21:0242:002264</t>
  </si>
  <si>
    <t>21:0117:001920</t>
  </si>
  <si>
    <t>21:0117:001920:0001:0001:00</t>
  </si>
  <si>
    <t>064M  :773255:00:------:--</t>
  </si>
  <si>
    <t>21:0242:002265</t>
  </si>
  <si>
    <t>21:0117:001921</t>
  </si>
  <si>
    <t>21:0117:001921:0001:0001:00</t>
  </si>
  <si>
    <t>064M  :773256:00:------:--</t>
  </si>
  <si>
    <t>21:0242:002266</t>
  </si>
  <si>
    <t>21:0117:001922</t>
  </si>
  <si>
    <t>21:0117:001922:0001:0001:00</t>
  </si>
  <si>
    <t>064M  :773257:9B:------:--</t>
  </si>
  <si>
    <t>21:0242:002267</t>
  </si>
  <si>
    <t>064M  :773258:00:------:--</t>
  </si>
  <si>
    <t>21:0242:002268</t>
  </si>
  <si>
    <t>21:0117:001923</t>
  </si>
  <si>
    <t>21:0117:001923:0001:0001:00</t>
  </si>
  <si>
    <t>064M  :773259:00:------:--</t>
  </si>
  <si>
    <t>21:0242:002269</t>
  </si>
  <si>
    <t>21:0117:001924</t>
  </si>
  <si>
    <t>21:0117:001924:0001:0001:00</t>
  </si>
  <si>
    <t>064M  :773260:00:------:--</t>
  </si>
  <si>
    <t>21:0242:002270</t>
  </si>
  <si>
    <t>21:0117:001925</t>
  </si>
  <si>
    <t>21:0117:001925:0001:0001:00</t>
  </si>
  <si>
    <t>064M  :773261:80:773264:20</t>
  </si>
  <si>
    <t>21:0242:002271</t>
  </si>
  <si>
    <t>21:0117:001927</t>
  </si>
  <si>
    <t>21:0117:001927:0002:0001:02</t>
  </si>
  <si>
    <t>4100</t>
  </si>
  <si>
    <t>064M  :773262:70:773263:10</t>
  </si>
  <si>
    <t>21:0242:002272</t>
  </si>
  <si>
    <t>21:0117:001926</t>
  </si>
  <si>
    <t>21:0117:001926:0001:0001:00</t>
  </si>
  <si>
    <t>6000</t>
  </si>
  <si>
    <t>064M  :773263:10:------:--</t>
  </si>
  <si>
    <t>21:0242:002273</t>
  </si>
  <si>
    <t>21:0117:001927:0001:0001:00</t>
  </si>
  <si>
    <t>064M  :773264:20:773263:10</t>
  </si>
  <si>
    <t>21:0242:002274</t>
  </si>
  <si>
    <t>21:0117:001927:0002:0001:01</t>
  </si>
  <si>
    <t>064M  :773265:00:------:--</t>
  </si>
  <si>
    <t>21:0242:002275</t>
  </si>
  <si>
    <t>21:0117:001928</t>
  </si>
  <si>
    <t>21:0117:001928:0001:0001:00</t>
  </si>
  <si>
    <t>064M  :773266:00:------:--</t>
  </si>
  <si>
    <t>21:0242:002276</t>
  </si>
  <si>
    <t>21:0117:001929</t>
  </si>
  <si>
    <t>21:0117:001929:0001:0001:00</t>
  </si>
  <si>
    <t>064M  :773267:00:------:--</t>
  </si>
  <si>
    <t>21:0242:002277</t>
  </si>
  <si>
    <t>21:0117:001930</t>
  </si>
  <si>
    <t>21:0117:001930:0001:0001:00</t>
  </si>
  <si>
    <t>064M  :773268:00:------:--</t>
  </si>
  <si>
    <t>21:0242:002278</t>
  </si>
  <si>
    <t>21:0117:001931</t>
  </si>
  <si>
    <t>21:0117:001931:0001:0001:00</t>
  </si>
  <si>
    <t>064M  :773269:00:------:--</t>
  </si>
  <si>
    <t>21:0242:002279</t>
  </si>
  <si>
    <t>21:0117:001932</t>
  </si>
  <si>
    <t>21:0117:001932:0001:0001:00</t>
  </si>
  <si>
    <t>064M  :773270:00:------:--</t>
  </si>
  <si>
    <t>21:0242:002280</t>
  </si>
  <si>
    <t>21:0117:001933</t>
  </si>
  <si>
    <t>21:0117:001933:0001:0001:00</t>
  </si>
  <si>
    <t>064M  :773271:9B:------:--</t>
  </si>
  <si>
    <t>21:0242:002281</t>
  </si>
  <si>
    <t>064M  :773272:00:------:--</t>
  </si>
  <si>
    <t>21:0242:002282</t>
  </si>
  <si>
    <t>21:0117:001934</t>
  </si>
  <si>
    <t>21:0117:001934:0001:0001:00</t>
  </si>
  <si>
    <t>064M  :773273:00:------:--</t>
  </si>
  <si>
    <t>21:0242:002283</t>
  </si>
  <si>
    <t>21:0117:001935</t>
  </si>
  <si>
    <t>21:0117:001935:0001:0001:00</t>
  </si>
  <si>
    <t>064M  :773274:00:------:--</t>
  </si>
  <si>
    <t>21:0242:002284</t>
  </si>
  <si>
    <t>21:0117:001936</t>
  </si>
  <si>
    <t>21:0117:001936:0001:0001:00</t>
  </si>
  <si>
    <t>064M  :773275:00:------:--</t>
  </si>
  <si>
    <t>21:0242:002285</t>
  </si>
  <si>
    <t>21:0117:001937</t>
  </si>
  <si>
    <t>21:0117:001937:0001:0001:00</t>
  </si>
  <si>
    <t>064M  :773276:00:------:--</t>
  </si>
  <si>
    <t>21:0242:002286</t>
  </si>
  <si>
    <t>21:0117:001938</t>
  </si>
  <si>
    <t>21:0117:001938:0001:0001:00</t>
  </si>
  <si>
    <t>064M  :773277:00:------:--</t>
  </si>
  <si>
    <t>21:0242:002287</t>
  </si>
  <si>
    <t>21:0117:001939</t>
  </si>
  <si>
    <t>21:0117:001939:0001:0001:00</t>
  </si>
  <si>
    <t>064M  :773278:00:------:--</t>
  </si>
  <si>
    <t>21:0242:002288</t>
  </si>
  <si>
    <t>21:0117:001940</t>
  </si>
  <si>
    <t>21:0117:001940:0001:0001:00</t>
  </si>
  <si>
    <t>064M  :773279:00:------:--</t>
  </si>
  <si>
    <t>21:0242:002289</t>
  </si>
  <si>
    <t>21:0117:001941</t>
  </si>
  <si>
    <t>21:0117:001941:0001:0001:00</t>
  </si>
  <si>
    <t>064M  :773280:00:------:--</t>
  </si>
  <si>
    <t>21:0242:002290</t>
  </si>
  <si>
    <t>21:0117:001942</t>
  </si>
  <si>
    <t>21:0117:001942:0001:0001:00</t>
  </si>
  <si>
    <t>064M  :773281:80:773283:10</t>
  </si>
  <si>
    <t>21:0242:002291</t>
  </si>
  <si>
    <t>21:0117:001944</t>
  </si>
  <si>
    <t>21:0117:001944:0001:0001:02</t>
  </si>
  <si>
    <t>064M  :773282:70:773283:10</t>
  </si>
  <si>
    <t>21:0242:002292</t>
  </si>
  <si>
    <t>21:0117:001943</t>
  </si>
  <si>
    <t>21:0117:001943:0001:0001:00</t>
  </si>
  <si>
    <t>064M  :773283:10:------:--</t>
  </si>
  <si>
    <t>21:0242:002293</t>
  </si>
  <si>
    <t>21:0117:001944:0001:0001:01</t>
  </si>
  <si>
    <t>064M  :773284:20:773283:10</t>
  </si>
  <si>
    <t>21:0242:002294</t>
  </si>
  <si>
    <t>21:0117:001944:0002:0001:00</t>
  </si>
  <si>
    <t>064M  :773285:00:------:--</t>
  </si>
  <si>
    <t>21:0242:002295</t>
  </si>
  <si>
    <t>21:0117:001945</t>
  </si>
  <si>
    <t>21:0117:001945:0001:0001:00</t>
  </si>
  <si>
    <t>064M  :773286:00:------:--</t>
  </si>
  <si>
    <t>21:0242:002296</t>
  </si>
  <si>
    <t>21:0117:001946</t>
  </si>
  <si>
    <t>21:0117:001946:0001:0001:00</t>
  </si>
  <si>
    <t>064M  :773287:00:------:--</t>
  </si>
  <si>
    <t>21:0242:002297</t>
  </si>
  <si>
    <t>21:0117:001947</t>
  </si>
  <si>
    <t>21:0117:001947:0001:0001:00</t>
  </si>
  <si>
    <t>064M  :773288:00:------:--</t>
  </si>
  <si>
    <t>21:0242:002298</t>
  </si>
  <si>
    <t>21:0117:001948</t>
  </si>
  <si>
    <t>21:0117:001948:0001:0001:00</t>
  </si>
  <si>
    <t>064M  :773289:00:------:--</t>
  </si>
  <si>
    <t>21:0242:002299</t>
  </si>
  <si>
    <t>21:0117:001949</t>
  </si>
  <si>
    <t>21:0117:001949:0001:0001:00</t>
  </si>
  <si>
    <t>064M  :773290:00:------:--</t>
  </si>
  <si>
    <t>21:0242:002300</t>
  </si>
  <si>
    <t>21:0117:001950</t>
  </si>
  <si>
    <t>21:0117:001950:0001:0001:00</t>
  </si>
  <si>
    <t>064M  :773291:00:------:--</t>
  </si>
  <si>
    <t>21:0242:002301</t>
  </si>
  <si>
    <t>21:0117:001951</t>
  </si>
  <si>
    <t>21:0117:001951:0001:0001:00</t>
  </si>
  <si>
    <t>064M  :773292:00:------:--</t>
  </si>
  <si>
    <t>21:0242:002302</t>
  </si>
  <si>
    <t>21:0117:001952</t>
  </si>
  <si>
    <t>21:0117:001952:0001:0001:00</t>
  </si>
  <si>
    <t>064M  :773293:95:------:--</t>
  </si>
  <si>
    <t>21:0242:002303</t>
  </si>
  <si>
    <t>064M  :773294:00:------:--</t>
  </si>
  <si>
    <t>21:0242:002304</t>
  </si>
  <si>
    <t>21:0117:001953</t>
  </si>
  <si>
    <t>21:0117:001953:0001:0001:00</t>
  </si>
  <si>
    <t>064M  :773295:00:------:--</t>
  </si>
  <si>
    <t>21:0242:002305</t>
  </si>
  <si>
    <t>21:0117:001954</t>
  </si>
  <si>
    <t>21:0117:001954:0001:0001:00</t>
  </si>
  <si>
    <t>064M  :773296:00:------:--</t>
  </si>
  <si>
    <t>21:0242:002306</t>
  </si>
  <si>
    <t>21:0117:001955</t>
  </si>
  <si>
    <t>21:0117:001955:0001:0001:00</t>
  </si>
  <si>
    <t>064M  :773297:00:------:--</t>
  </si>
  <si>
    <t>21:0242:002307</t>
  </si>
  <si>
    <t>21:0117:001956</t>
  </si>
  <si>
    <t>21:0117:001956:0001:0001:00</t>
  </si>
  <si>
    <t>4850</t>
  </si>
  <si>
    <t>064M  :773298:00:------:--</t>
  </si>
  <si>
    <t>21:0242:002308</t>
  </si>
  <si>
    <t>21:0117:001957</t>
  </si>
  <si>
    <t>21:0117:001957:0001:0001:00</t>
  </si>
  <si>
    <t>064M  :773299:00:------:--</t>
  </si>
  <si>
    <t>21:0242:002309</t>
  </si>
  <si>
    <t>21:0117:001958</t>
  </si>
  <si>
    <t>21:0117:001958:0001:0001:00</t>
  </si>
  <si>
    <t>064M  :773300:00:------:--</t>
  </si>
  <si>
    <t>21:0242:002310</t>
  </si>
  <si>
    <t>21:0117:001959</t>
  </si>
  <si>
    <t>21:0117:001959:0001:0001:00</t>
  </si>
  <si>
    <t>064M  :773301:80:773310:00</t>
  </si>
  <si>
    <t>21:0242:002311</t>
  </si>
  <si>
    <t>21:0117:001967</t>
  </si>
  <si>
    <t>21:0117:001967:0001:0001:02</t>
  </si>
  <si>
    <t>064M  :773302:70:773303:10</t>
  </si>
  <si>
    <t>21:0242:002312</t>
  </si>
  <si>
    <t>21:0117:001960</t>
  </si>
  <si>
    <t>21:0117:001960:0001:0001:00</t>
  </si>
  <si>
    <t>064M  :773303:10:------:--</t>
  </si>
  <si>
    <t>21:0242:002313</t>
  </si>
  <si>
    <t>21:0117:001961</t>
  </si>
  <si>
    <t>21:0117:001961:0001:0001:00</t>
  </si>
  <si>
    <t>064M  :773304:20:773303:10</t>
  </si>
  <si>
    <t>21:0242:002314</t>
  </si>
  <si>
    <t>21:0117:001961:0002:0001:00</t>
  </si>
  <si>
    <t>064M  :773305:00:------:--</t>
  </si>
  <si>
    <t>21:0242:002315</t>
  </si>
  <si>
    <t>21:0117:001962</t>
  </si>
  <si>
    <t>21:0117:001962:0001:0001:00</t>
  </si>
  <si>
    <t>064M  :773306:00:------:--</t>
  </si>
  <si>
    <t>21:0242:002316</t>
  </si>
  <si>
    <t>21:0117:001963</t>
  </si>
  <si>
    <t>21:0117:001963:0001:0001:00</t>
  </si>
  <si>
    <t>064M  :773307:00:------:--</t>
  </si>
  <si>
    <t>21:0242:002317</t>
  </si>
  <si>
    <t>21:0117:001964</t>
  </si>
  <si>
    <t>21:0117:001964:0001:0001:00</t>
  </si>
  <si>
    <t>064M  :773308:00:------:--</t>
  </si>
  <si>
    <t>21:0242:002318</t>
  </si>
  <si>
    <t>21:0117:001965</t>
  </si>
  <si>
    <t>21:0117:001965:0001:0001:00</t>
  </si>
  <si>
    <t>064M  :773309:00:------:--</t>
  </si>
  <si>
    <t>21:0242:002319</t>
  </si>
  <si>
    <t>21:0117:001966</t>
  </si>
  <si>
    <t>21:0117:001966:0001:0001:00</t>
  </si>
  <si>
    <t>064M  :773310:00:------:--</t>
  </si>
  <si>
    <t>21:0242:002320</t>
  </si>
  <si>
    <t>21:0117:001967:0001:0001:01</t>
  </si>
  <si>
    <t>064M  :773311:00:------:--</t>
  </si>
  <si>
    <t>21:0242:002321</t>
  </si>
  <si>
    <t>21:0117:001968</t>
  </si>
  <si>
    <t>21:0117:001968:0001:0001:00</t>
  </si>
  <si>
    <t>064M  :773312:00:------:--</t>
  </si>
  <si>
    <t>21:0242:002322</t>
  </si>
  <si>
    <t>21:0117:001969</t>
  </si>
  <si>
    <t>21:0117:001969:0001:0001:00</t>
  </si>
  <si>
    <t>064M  :773313:95:------:--</t>
  </si>
  <si>
    <t>21:0242:002323</t>
  </si>
  <si>
    <t>064M  :773314:00:------:--</t>
  </si>
  <si>
    <t>21:0242:002324</t>
  </si>
  <si>
    <t>21:0117:001970</t>
  </si>
  <si>
    <t>21:0117:001970:0001:0001:00</t>
  </si>
  <si>
    <t>064M  :773315:00:------:--</t>
  </si>
  <si>
    <t>21:0242:002325</t>
  </si>
  <si>
    <t>21:0117:001971</t>
  </si>
  <si>
    <t>21:0117:001971:0001:0001:00</t>
  </si>
  <si>
    <t>064M  :773316:00:------:--</t>
  </si>
  <si>
    <t>21:0242:002326</t>
  </si>
  <si>
    <t>21:0117:001972</t>
  </si>
  <si>
    <t>21:0117:001972:0001:0001:00</t>
  </si>
  <si>
    <t>064M  :773317:00:------:--</t>
  </si>
  <si>
    <t>21:0242:002327</t>
  </si>
  <si>
    <t>21:0117:001973</t>
  </si>
  <si>
    <t>21:0117:001973:0001:0001:00</t>
  </si>
  <si>
    <t>76.8</t>
  </si>
  <si>
    <t>064M  :773318:00:------:--</t>
  </si>
  <si>
    <t>21:0242:002328</t>
  </si>
  <si>
    <t>21:0117:001974</t>
  </si>
  <si>
    <t>21:0117:001974:0001:0001:00</t>
  </si>
  <si>
    <t>064M  :773319:00:------:--</t>
  </si>
  <si>
    <t>21:0242:002329</t>
  </si>
  <si>
    <t>21:0117:001975</t>
  </si>
  <si>
    <t>21:0117:001975:0001:0001:00</t>
  </si>
  <si>
    <t>064M  :773320:00:------:--</t>
  </si>
  <si>
    <t>21:0242:002330</t>
  </si>
  <si>
    <t>21:0117:001976</t>
  </si>
  <si>
    <t>21:0117:001976:0001:0001:00</t>
  </si>
  <si>
    <t>064M  :773321:80:773329:10</t>
  </si>
  <si>
    <t>21:0242:002331</t>
  </si>
  <si>
    <t>21:0117:001983</t>
  </si>
  <si>
    <t>21:0117:001983:0001:0001:02</t>
  </si>
  <si>
    <t>064M  :773322:00:------:--</t>
  </si>
  <si>
    <t>21:0242:002332</t>
  </si>
  <si>
    <t>21:0117:001977</t>
  </si>
  <si>
    <t>21:0117:001977:0001:0001:00</t>
  </si>
  <si>
    <t>064M  :773323:00:------:--</t>
  </si>
  <si>
    <t>21:0242:002333</t>
  </si>
  <si>
    <t>21:0117:001978</t>
  </si>
  <si>
    <t>21:0117:001978:0001:0001:00</t>
  </si>
  <si>
    <t>064M  :773324:00:------:--</t>
  </si>
  <si>
    <t>21:0242:002334</t>
  </si>
  <si>
    <t>21:0117:001979</t>
  </si>
  <si>
    <t>21:0117:001979:0001:0001:00</t>
  </si>
  <si>
    <t>064M  :773325:00:------:--</t>
  </si>
  <si>
    <t>21:0242:002335</t>
  </si>
  <si>
    <t>21:0117:001980</t>
  </si>
  <si>
    <t>21:0117:001980:0001:0001:00</t>
  </si>
  <si>
    <t>064M  :773326:95:------:--</t>
  </si>
  <si>
    <t>21:0242:002336</t>
  </si>
  <si>
    <t>064M  :773327:00:------:--</t>
  </si>
  <si>
    <t>21:0242:002337</t>
  </si>
  <si>
    <t>21:0117:001981</t>
  </si>
  <si>
    <t>21:0117:001981:0001:0001:00</t>
  </si>
  <si>
    <t>064M  :773328:70:773329:10</t>
  </si>
  <si>
    <t>21:0242:002338</t>
  </si>
  <si>
    <t>21:0117:001982</t>
  </si>
  <si>
    <t>21:0117:001982:0001:0001:00</t>
  </si>
  <si>
    <t>064M  :773329:10:------:--</t>
  </si>
  <si>
    <t>21:0242:002339</t>
  </si>
  <si>
    <t>21:0117:001983:0001:0001:01</t>
  </si>
  <si>
    <t>064M  :773330:20:773329:10</t>
  </si>
  <si>
    <t>21:0242:002340</t>
  </si>
  <si>
    <t>21:0117:001983:0002:0001:00</t>
  </si>
  <si>
    <t>064M  :773331:00:------:--</t>
  </si>
  <si>
    <t>21:0242:002341</t>
  </si>
  <si>
    <t>21:0117:001984</t>
  </si>
  <si>
    <t>21:0117:001984:0001:0001:00</t>
  </si>
  <si>
    <t>064M  :773332:00:------:--</t>
  </si>
  <si>
    <t>21:0242:002342</t>
  </si>
  <si>
    <t>21:0117:001985</t>
  </si>
  <si>
    <t>21:0117:001985:0001:0001:00</t>
  </si>
  <si>
    <t>064M  :773333:00:------:--</t>
  </si>
  <si>
    <t>21:0242:002343</t>
  </si>
  <si>
    <t>21:0117:001986</t>
  </si>
  <si>
    <t>21:0117:001986:0001:0001:00</t>
  </si>
  <si>
    <t>064M  :773334:00:------:--</t>
  </si>
  <si>
    <t>21:0242:002344</t>
  </si>
  <si>
    <t>21:0117:001987</t>
  </si>
  <si>
    <t>21:0117:001987:0001:0001:00</t>
  </si>
  <si>
    <t>064M  :773335:00:------:--</t>
  </si>
  <si>
    <t>21:0242:002345</t>
  </si>
  <si>
    <t>21:0117:001988</t>
  </si>
  <si>
    <t>21:0117:001988:0001:0001:00</t>
  </si>
  <si>
    <t>064M  :773336:00:------:--</t>
  </si>
  <si>
    <t>21:0242:002346</t>
  </si>
  <si>
    <t>21:0117:001989</t>
  </si>
  <si>
    <t>21:0117:001989:0001:0001:00</t>
  </si>
  <si>
    <t>064M  :773337:00:------:--</t>
  </si>
  <si>
    <t>21:0242:002347</t>
  </si>
  <si>
    <t>21:0117:001990</t>
  </si>
  <si>
    <t>21:0117:001990:0001:0001:00</t>
  </si>
  <si>
    <t>064M  :773338:00:------:--</t>
  </si>
  <si>
    <t>21:0242:002348</t>
  </si>
  <si>
    <t>21:0117:001991</t>
  </si>
  <si>
    <t>21:0117:001991:0001:0001:00</t>
  </si>
  <si>
    <t>064M  :773339:00:------:--</t>
  </si>
  <si>
    <t>21:0242:002349</t>
  </si>
  <si>
    <t>21:0117:001992</t>
  </si>
  <si>
    <t>21:0117:001992:0001:0001:00</t>
  </si>
  <si>
    <t>064M  :773340:00:------:--</t>
  </si>
  <si>
    <t>21:0242:002350</t>
  </si>
  <si>
    <t>21:0117:001993</t>
  </si>
  <si>
    <t>21:0117:001993:0001:0001:00</t>
  </si>
  <si>
    <t>064M  :773341:80:773353:10</t>
  </si>
  <si>
    <t>21:0242:002351</t>
  </si>
  <si>
    <t>21:0117:002005</t>
  </si>
  <si>
    <t>21:0117:002005:0001:0001:02</t>
  </si>
  <si>
    <t>064M  :773342:00:------:--</t>
  </si>
  <si>
    <t>21:0242:002352</t>
  </si>
  <si>
    <t>21:0117:001994</t>
  </si>
  <si>
    <t>21:0117:001994:0001:0001:00</t>
  </si>
  <si>
    <t>064M  :773343:00:------:--</t>
  </si>
  <si>
    <t>21:0242:002353</t>
  </si>
  <si>
    <t>21:0117:001995</t>
  </si>
  <si>
    <t>21:0117:001995:0001:0001:00</t>
  </si>
  <si>
    <t>93.8</t>
  </si>
  <si>
    <t>064M  :773344:00:------:--</t>
  </si>
  <si>
    <t>21:0242:002354</t>
  </si>
  <si>
    <t>21:0117:001996</t>
  </si>
  <si>
    <t>21:0117:001996:0001:0001:00</t>
  </si>
  <si>
    <t>064M  :773345:00:------:--</t>
  </si>
  <si>
    <t>21:0242:002355</t>
  </si>
  <si>
    <t>21:0117:001997</t>
  </si>
  <si>
    <t>21:0117:001997:0001:0001:00</t>
  </si>
  <si>
    <t>064M  :773346:00:------:--</t>
  </si>
  <si>
    <t>21:0242:002356</t>
  </si>
  <si>
    <t>21:0117:001998</t>
  </si>
  <si>
    <t>21:0117:001998:0001:0001:00</t>
  </si>
  <si>
    <t>064M  :773347:00:------:--</t>
  </si>
  <si>
    <t>21:0242:002357</t>
  </si>
  <si>
    <t>21:0117:001999</t>
  </si>
  <si>
    <t>21:0117:001999:0001:0001:00</t>
  </si>
  <si>
    <t>064M  :773348:00:------:--</t>
  </si>
  <si>
    <t>21:0242:002358</t>
  </si>
  <si>
    <t>21:0117:002000</t>
  </si>
  <si>
    <t>21:0117:002000:0001:0001:00</t>
  </si>
  <si>
    <t>064M  :773349:00:------:--</t>
  </si>
  <si>
    <t>21:0242:002359</t>
  </si>
  <si>
    <t>21:0117:002001</t>
  </si>
  <si>
    <t>21:0117:002001:0001:0001:00</t>
  </si>
  <si>
    <t>064M  :773350:00:------:--</t>
  </si>
  <si>
    <t>21:0242:002360</t>
  </si>
  <si>
    <t>21:0117:002002</t>
  </si>
  <si>
    <t>21:0117:002002:0001:0001:00</t>
  </si>
  <si>
    <t>064M  :773351:00:------:--</t>
  </si>
  <si>
    <t>21:0242:002361</t>
  </si>
  <si>
    <t>21:0117:002003</t>
  </si>
  <si>
    <t>21:0117:002003:0001:0001:00</t>
  </si>
  <si>
    <t>064M  :773352:70:773353:10</t>
  </si>
  <si>
    <t>21:0242:002362</t>
  </si>
  <si>
    <t>21:0117:002004</t>
  </si>
  <si>
    <t>21:0117:002004:0001:0001:00</t>
  </si>
  <si>
    <t>064M  :773353:10:------:--</t>
  </si>
  <si>
    <t>21:0242:002363</t>
  </si>
  <si>
    <t>21:0117:002005:0001:0001:01</t>
  </si>
  <si>
    <t>064M  :773354:9C:------:--</t>
  </si>
  <si>
    <t>21:0242:002364</t>
  </si>
  <si>
    <t>064M  :773355:20:773353:10</t>
  </si>
  <si>
    <t>21:0242:002365</t>
  </si>
  <si>
    <t>21:0117:002005:0002:0001:00</t>
  </si>
  <si>
    <t>064M  :773356:00:------:--</t>
  </si>
  <si>
    <t>21:0242:002366</t>
  </si>
  <si>
    <t>21:0117:002006</t>
  </si>
  <si>
    <t>21:0117:002006:0001:0001:00</t>
  </si>
  <si>
    <t>064M  :773357:00:------:--</t>
  </si>
  <si>
    <t>21:0242:002367</t>
  </si>
  <si>
    <t>21:0117:002007</t>
  </si>
  <si>
    <t>21:0117:002007:0001:0001:00</t>
  </si>
  <si>
    <t>064M  :773358:00:------:--</t>
  </si>
  <si>
    <t>21:0242:002368</t>
  </si>
  <si>
    <t>21:0117:002008</t>
  </si>
  <si>
    <t>21:0117:002008:0001:0001:00</t>
  </si>
  <si>
    <t>064M  :773359:00:------:--</t>
  </si>
  <si>
    <t>21:0242:002369</t>
  </si>
  <si>
    <t>21:0117:002009</t>
  </si>
  <si>
    <t>21:0117:002009:0001:0001:00</t>
  </si>
  <si>
    <t>064M  :773360:00:------:--</t>
  </si>
  <si>
    <t>21:0242:002370</t>
  </si>
  <si>
    <t>21:0117:002010</t>
  </si>
  <si>
    <t>21:0117:002010:0001:0001:00</t>
  </si>
  <si>
    <t>064M  :773361:80:773370:20</t>
  </si>
  <si>
    <t>21:0242:002371</t>
  </si>
  <si>
    <t>21:0117:002017</t>
  </si>
  <si>
    <t>21:0117:002017:0002:0001:02</t>
  </si>
  <si>
    <t>064M  :773362:00:------:--</t>
  </si>
  <si>
    <t>21:0242:002372</t>
  </si>
  <si>
    <t>21:0117:002011</t>
  </si>
  <si>
    <t>21:0117:002011:0001:0001:00</t>
  </si>
  <si>
    <t>064M  :773363:00:------:--</t>
  </si>
  <si>
    <t>21:0242:002373</t>
  </si>
  <si>
    <t>21:0117:002012</t>
  </si>
  <si>
    <t>21:0117:002012:0001:0001:00</t>
  </si>
  <si>
    <t>064M  :773364:00:------:--</t>
  </si>
  <si>
    <t>21:0242:002374</t>
  </si>
  <si>
    <t>21:0117:002013</t>
  </si>
  <si>
    <t>21:0117:002013:0001:0001:00</t>
  </si>
  <si>
    <t>064M  :773365:00:------:--</t>
  </si>
  <si>
    <t>21:0242:002375</t>
  </si>
  <si>
    <t>21:0117:002014</t>
  </si>
  <si>
    <t>21:0117:002014:0001:0001:00</t>
  </si>
  <si>
    <t>064M  :773366:9B:------:--</t>
  </si>
  <si>
    <t>21:0242:002376</t>
  </si>
  <si>
    <t>064M  :773367:00:------:--</t>
  </si>
  <si>
    <t>21:0242:002377</t>
  </si>
  <si>
    <t>21:0117:002015</t>
  </si>
  <si>
    <t>21:0117:002015:0001:0001:00</t>
  </si>
  <si>
    <t>064M  :773368:70:773369:10</t>
  </si>
  <si>
    <t>21:0242:002378</t>
  </si>
  <si>
    <t>21:0117:002016</t>
  </si>
  <si>
    <t>21:0117:002016:0001:0001:00</t>
  </si>
  <si>
    <t>064M  :773369:10:------:--</t>
  </si>
  <si>
    <t>21:0242:002379</t>
  </si>
  <si>
    <t>21:0117:002017:0001:0001:00</t>
  </si>
  <si>
    <t>064M  :773370:20:773369:10</t>
  </si>
  <si>
    <t>21:0242:002380</t>
  </si>
  <si>
    <t>21:0117:002017:0002:0001:01</t>
  </si>
  <si>
    <t>064M  :773371:00:------:--</t>
  </si>
  <si>
    <t>21:0242:002381</t>
  </si>
  <si>
    <t>21:0117:002018</t>
  </si>
  <si>
    <t>21:0117:002018:0001:0001:00</t>
  </si>
  <si>
    <t>064M  :773372:00:------:--</t>
  </si>
  <si>
    <t>21:0242:002382</t>
  </si>
  <si>
    <t>21:0117:002019</t>
  </si>
  <si>
    <t>21:0117:002019:0001:0001:00</t>
  </si>
  <si>
    <t>046N  :771001:80:771008:00</t>
  </si>
  <si>
    <t>21:0389:000001</t>
  </si>
  <si>
    <t>21:0130:000006</t>
  </si>
  <si>
    <t>21:0130:000006:0001:0001:02</t>
  </si>
  <si>
    <t>046N  :771002:00:------:--</t>
  </si>
  <si>
    <t>21:0389:000002</t>
  </si>
  <si>
    <t>21:0130:000001</t>
  </si>
  <si>
    <t>21:0130:000001:0001:0001:00</t>
  </si>
  <si>
    <t>046N  :771003:00:------:--</t>
  </si>
  <si>
    <t>21:0389:000003</t>
  </si>
  <si>
    <t>21:0130:000002</t>
  </si>
  <si>
    <t>21:0130:000002:0001:0001:00</t>
  </si>
  <si>
    <t>046N  :771004:00:------:--</t>
  </si>
  <si>
    <t>21:0389:000004</t>
  </si>
  <si>
    <t>21:0130:000003</t>
  </si>
  <si>
    <t>21:0130:000003:0001:0001:00</t>
  </si>
  <si>
    <t>046N  :771005:70:771006:10</t>
  </si>
  <si>
    <t>21:0389:000005</t>
  </si>
  <si>
    <t>21:0130:000004</t>
  </si>
  <si>
    <t>21:0130:000004:0001:0001:00</t>
  </si>
  <si>
    <t>046N  :771006:10:------:--</t>
  </si>
  <si>
    <t>21:0389:000006</t>
  </si>
  <si>
    <t>21:0130:000005</t>
  </si>
  <si>
    <t>21:0130:000005:0001:0001:00</t>
  </si>
  <si>
    <t>1120</t>
  </si>
  <si>
    <t>046N  :771007:20:771006:10</t>
  </si>
  <si>
    <t>21:0389:000007</t>
  </si>
  <si>
    <t>21:0130:000005:0002:0001:00</t>
  </si>
  <si>
    <t>046N  :771008:00:------:--</t>
  </si>
  <si>
    <t>21:0389:000008</t>
  </si>
  <si>
    <t>21:0130:000006:0001:0001:01</t>
  </si>
  <si>
    <t>046N  :771009:00:------:--</t>
  </si>
  <si>
    <t>21:0389:000009</t>
  </si>
  <si>
    <t>21:0130:000007</t>
  </si>
  <si>
    <t>21:0130:000007:0001:0001:00</t>
  </si>
  <si>
    <t>046N  :771010:00:------:--</t>
  </si>
  <si>
    <t>21:0389:000010</t>
  </si>
  <si>
    <t>21:0130:000008</t>
  </si>
  <si>
    <t>21:0130:000008:0001:0001:00</t>
  </si>
  <si>
    <t>046N  :771011:00:------:--</t>
  </si>
  <si>
    <t>21:0389:000011</t>
  </si>
  <si>
    <t>21:0130:000009</t>
  </si>
  <si>
    <t>21:0130:000009:0001:0001:00</t>
  </si>
  <si>
    <t>046N  :771012:00:------:--</t>
  </si>
  <si>
    <t>21:0389:000012</t>
  </si>
  <si>
    <t>21:0130:000010</t>
  </si>
  <si>
    <t>21:0130:000010:0001:0001:00</t>
  </si>
  <si>
    <t>046N  :771013:00:------:--</t>
  </si>
  <si>
    <t>21:0389:000013</t>
  </si>
  <si>
    <t>21:0130:000011</t>
  </si>
  <si>
    <t>21:0130:000011:0001:0001:00</t>
  </si>
  <si>
    <t>046N  :771014:00:------:--</t>
  </si>
  <si>
    <t>21:0389:000014</t>
  </si>
  <si>
    <t>21:0130:000012</t>
  </si>
  <si>
    <t>21:0130:000012:0001:0001:00</t>
  </si>
  <si>
    <t>046N  :771015:00:------:--</t>
  </si>
  <si>
    <t>21:0389:000015</t>
  </si>
  <si>
    <t>21:0130:000013</t>
  </si>
  <si>
    <t>21:0130:000013:0001:0001:00</t>
  </si>
  <si>
    <t>046N  :771016:00:------:--</t>
  </si>
  <si>
    <t>21:0389:000016</t>
  </si>
  <si>
    <t>21:0130:000014</t>
  </si>
  <si>
    <t>21:0130:000014:0001:0001:00</t>
  </si>
  <si>
    <t>046N  :771017:00:------:--</t>
  </si>
  <si>
    <t>21:0389:000017</t>
  </si>
  <si>
    <t>21:0130:000015</t>
  </si>
  <si>
    <t>21:0130:000015:0001:0001:00</t>
  </si>
  <si>
    <t>046N  :771018:00:------:--</t>
  </si>
  <si>
    <t>21:0389:000018</t>
  </si>
  <si>
    <t>21:0130:000016</t>
  </si>
  <si>
    <t>21:0130:000016:0001:0001:00</t>
  </si>
  <si>
    <t>046N  :771019:00:------:--</t>
  </si>
  <si>
    <t>21:0389:000019</t>
  </si>
  <si>
    <t>21:0130:000017</t>
  </si>
  <si>
    <t>21:0130:000017:0001:0001:00</t>
  </si>
  <si>
    <t>046N  :771020:9A:------:--</t>
  </si>
  <si>
    <t>21:0389:000020</t>
  </si>
  <si>
    <t>046N  :771021:80:771022:00</t>
  </si>
  <si>
    <t>21:0389:000021</t>
  </si>
  <si>
    <t>21:0130:000018</t>
  </si>
  <si>
    <t>21:0130:000018:0001:0001:02</t>
  </si>
  <si>
    <t>046N  :771022:00:------:--</t>
  </si>
  <si>
    <t>21:0389:000022</t>
  </si>
  <si>
    <t>21:0130:000018:0001:0001:01</t>
  </si>
  <si>
    <t>3550</t>
  </si>
  <si>
    <t>046N  :771023:70:771024:10</t>
  </si>
  <si>
    <t>21:0389:000023</t>
  </si>
  <si>
    <t>21:0130:000019</t>
  </si>
  <si>
    <t>21:0130:000019:0001:0001:00</t>
  </si>
  <si>
    <t>046N  :771024:10:------:--</t>
  </si>
  <si>
    <t>21:0389:000024</t>
  </si>
  <si>
    <t>21:0130:000020</t>
  </si>
  <si>
    <t>21:0130:000020:0001:0001:00</t>
  </si>
  <si>
    <t>046N  :771025:20:771024:10</t>
  </si>
  <si>
    <t>21:0389:000025</t>
  </si>
  <si>
    <t>21:0130:000020:0002:0001:00</t>
  </si>
  <si>
    <t>046N  :771026:00:------:--</t>
  </si>
  <si>
    <t>21:0389:000026</t>
  </si>
  <si>
    <t>21:0130:000021</t>
  </si>
  <si>
    <t>21:0130:000021:0001:0001:00</t>
  </si>
  <si>
    <t>046N  :771027:00:------:--</t>
  </si>
  <si>
    <t>21:0389:000027</t>
  </si>
  <si>
    <t>21:0130:000022</t>
  </si>
  <si>
    <t>21:0130:000022:0001:0001:00</t>
  </si>
  <si>
    <t>046N  :771028:00:------:--</t>
  </si>
  <si>
    <t>21:0389:000028</t>
  </si>
  <si>
    <t>21:0130:000023</t>
  </si>
  <si>
    <t>21:0130:000023:0001:0001:00</t>
  </si>
  <si>
    <t>046N  :771029:00:------:--</t>
  </si>
  <si>
    <t>21:0389:000029</t>
  </si>
  <si>
    <t>21:0130:000024</t>
  </si>
  <si>
    <t>21:0130:000024:0001:0001:00</t>
  </si>
  <si>
    <t>046N  :771030:00:------:--</t>
  </si>
  <si>
    <t>21:0389:000030</t>
  </si>
  <si>
    <t>21:0130:000025</t>
  </si>
  <si>
    <t>21:0130:000025:0001:0001:00</t>
  </si>
  <si>
    <t>046N  :771031:00:------:--</t>
  </si>
  <si>
    <t>21:0389:000031</t>
  </si>
  <si>
    <t>21:0130:000026</t>
  </si>
  <si>
    <t>21:0130:000026:0001:0001:00</t>
  </si>
  <si>
    <t>046N  :771032:00:------:--</t>
  </si>
  <si>
    <t>21:0389:000032</t>
  </si>
  <si>
    <t>21:0130:000027</t>
  </si>
  <si>
    <t>21:0130:000027:0001:0001:00</t>
  </si>
  <si>
    <t>046N  :771033:00:------:--</t>
  </si>
  <si>
    <t>21:0389:000033</t>
  </si>
  <si>
    <t>21:0130:000028</t>
  </si>
  <si>
    <t>21:0130:000028:0001:0001:00</t>
  </si>
  <si>
    <t>046N  :771034:00:------:--</t>
  </si>
  <si>
    <t>21:0389:000034</t>
  </si>
  <si>
    <t>21:0130:000029</t>
  </si>
  <si>
    <t>21:0130:000029:0001:0001:00</t>
  </si>
  <si>
    <t>046N  :771035:00:------:--</t>
  </si>
  <si>
    <t>21:0389:000035</t>
  </si>
  <si>
    <t>21:0130:000030</t>
  </si>
  <si>
    <t>21:0130:000030:0001:0001:00</t>
  </si>
  <si>
    <t>046N  :771036:95:------:--</t>
  </si>
  <si>
    <t>21:0389:000036</t>
  </si>
  <si>
    <t>046N  :771037:00:------:--</t>
  </si>
  <si>
    <t>21:0389:000037</t>
  </si>
  <si>
    <t>21:0130:000031</t>
  </si>
  <si>
    <t>21:0130:000031:0001:0001:00</t>
  </si>
  <si>
    <t>046N  :771038:00:------:--</t>
  </si>
  <si>
    <t>21:0389:000038</t>
  </si>
  <si>
    <t>21:0130:000032</t>
  </si>
  <si>
    <t>21:0130:000032:0001:0001:00</t>
  </si>
  <si>
    <t>046N  :771039:00:------:--</t>
  </si>
  <si>
    <t>21:0389:000039</t>
  </si>
  <si>
    <t>21:0130:000033</t>
  </si>
  <si>
    <t>21:0130:000033:0001:0001:00</t>
  </si>
  <si>
    <t>046N  :771040:00:------:--</t>
  </si>
  <si>
    <t>21:0389:000040</t>
  </si>
  <si>
    <t>21:0130:000034</t>
  </si>
  <si>
    <t>21:0130:000034:0001:0001:00</t>
  </si>
  <si>
    <t>046N  :771041:80:771050:00</t>
  </si>
  <si>
    <t>21:0389:000041</t>
  </si>
  <si>
    <t>21:0130:000041</t>
  </si>
  <si>
    <t>21:0130:000041:0001:0001:02</t>
  </si>
  <si>
    <t>046N  :771042:70:771043:10</t>
  </si>
  <si>
    <t>21:0389:000042</t>
  </si>
  <si>
    <t>21:0130:000035</t>
  </si>
  <si>
    <t>21:0130:000035:0001:0001:00</t>
  </si>
  <si>
    <t>046N  :771043:10:------:--</t>
  </si>
  <si>
    <t>21:0389:000043</t>
  </si>
  <si>
    <t>21:0130:000036</t>
  </si>
  <si>
    <t>21:0130:000036:0001:0001:00</t>
  </si>
  <si>
    <t>046N  :771044:20:771043:10</t>
  </si>
  <si>
    <t>21:0389:000044</t>
  </si>
  <si>
    <t>21:0130:000036:0002:0001:00</t>
  </si>
  <si>
    <t>046N  :771045:00:------:--</t>
  </si>
  <si>
    <t>21:0389:000045</t>
  </si>
  <si>
    <t>21:0130:000037</t>
  </si>
  <si>
    <t>21:0130:000037:0001:0001:00</t>
  </si>
  <si>
    <t>046N  :771046:00:------:--</t>
  </si>
  <si>
    <t>21:0389:000046</t>
  </si>
  <si>
    <t>21:0130:000038</t>
  </si>
  <si>
    <t>21:0130:000038:0001:0001:00</t>
  </si>
  <si>
    <t>046N  :771047:95:------:--</t>
  </si>
  <si>
    <t>21:0389:000047</t>
  </si>
  <si>
    <t>046N  :771048:00:------:--</t>
  </si>
  <si>
    <t>21:0389:000048</t>
  </si>
  <si>
    <t>21:0130:000039</t>
  </si>
  <si>
    <t>21:0130:000039:0001:0001:00</t>
  </si>
  <si>
    <t>046N  :771049:00:------:--</t>
  </si>
  <si>
    <t>21:0389:000049</t>
  </si>
  <si>
    <t>21:0130:000040</t>
  </si>
  <si>
    <t>21:0130:000040:0001:0001:00</t>
  </si>
  <si>
    <t>046N  :771050:00:------:--</t>
  </si>
  <si>
    <t>21:0389:000050</t>
  </si>
  <si>
    <t>21:0130:000041:0001:0001:01</t>
  </si>
  <si>
    <t>046N  :771051:00:------:--</t>
  </si>
  <si>
    <t>21:0389:000051</t>
  </si>
  <si>
    <t>21:0130:000042</t>
  </si>
  <si>
    <t>21:0130:000042:0001:0001:00</t>
  </si>
  <si>
    <t>046N  :771052:00:------:--</t>
  </si>
  <si>
    <t>21:0389:000052</t>
  </si>
  <si>
    <t>21:0130:000043</t>
  </si>
  <si>
    <t>21:0130:000043:0001:0001:00</t>
  </si>
  <si>
    <t>046N  :771053:00:------:--</t>
  </si>
  <si>
    <t>21:0389:000053</t>
  </si>
  <si>
    <t>21:0130:000044</t>
  </si>
  <si>
    <t>21:0130:000044:0001:0001:00</t>
  </si>
  <si>
    <t>046N  :771054:00:------:--</t>
  </si>
  <si>
    <t>21:0389:000054</t>
  </si>
  <si>
    <t>21:0130:000045</t>
  </si>
  <si>
    <t>21:0130:000045:0001:0001:00</t>
  </si>
  <si>
    <t>046N  :771055:00:------:--</t>
  </si>
  <si>
    <t>21:0389:000055</t>
  </si>
  <si>
    <t>21:0130:000046</t>
  </si>
  <si>
    <t>21:0130:000046:0001:0001:00</t>
  </si>
  <si>
    <t>046N  :771056:00:------:--</t>
  </si>
  <si>
    <t>21:0389:000056</t>
  </si>
  <si>
    <t>21:0130:000047</t>
  </si>
  <si>
    <t>21:0130:000047:0001:0001:00</t>
  </si>
  <si>
    <t>046N  :771057:00:------:--</t>
  </si>
  <si>
    <t>21:0389:000057</t>
  </si>
  <si>
    <t>21:0130:000048</t>
  </si>
  <si>
    <t>21:0130:000048:0001:0001:00</t>
  </si>
  <si>
    <t>046N  :771058:00:------:--</t>
  </si>
  <si>
    <t>21:0389:000058</t>
  </si>
  <si>
    <t>21:0130:000049</t>
  </si>
  <si>
    <t>21:0130:000049:0001:0001:00</t>
  </si>
  <si>
    <t>046N  :771059:00:------:--</t>
  </si>
  <si>
    <t>21:0389:000059</t>
  </si>
  <si>
    <t>21:0130:000050</t>
  </si>
  <si>
    <t>21:0130:000050:0001:0001:00</t>
  </si>
  <si>
    <t>046N  :771060:00:------:--</t>
  </si>
  <si>
    <t>21:0389:000060</t>
  </si>
  <si>
    <t>21:0130:000051</t>
  </si>
  <si>
    <t>21:0130:000051:0001:0001:00</t>
  </si>
  <si>
    <t>046N  :771061:80:771080:00</t>
  </si>
  <si>
    <t>21:0389:000061</t>
  </si>
  <si>
    <t>21:0130:000068</t>
  </si>
  <si>
    <t>21:0130:000068:0001:0001:02</t>
  </si>
  <si>
    <t>046N  :771062:70:771063:10</t>
  </si>
  <si>
    <t>21:0389:000062</t>
  </si>
  <si>
    <t>21:0130:000052</t>
  </si>
  <si>
    <t>21:0130:000052:0001:0001:00</t>
  </si>
  <si>
    <t>046N  :771063:10:------:--</t>
  </si>
  <si>
    <t>21:0389:000063</t>
  </si>
  <si>
    <t>21:0130:000053</t>
  </si>
  <si>
    <t>21:0130:000053:0001:0001:00</t>
  </si>
  <si>
    <t>046N  :771064:20:771063:10</t>
  </si>
  <si>
    <t>21:0389:000064</t>
  </si>
  <si>
    <t>21:0130:000053:0002:0001:00</t>
  </si>
  <si>
    <t>046N  :771065:00:------:--</t>
  </si>
  <si>
    <t>21:0389:000065</t>
  </si>
  <si>
    <t>21:0130:000054</t>
  </si>
  <si>
    <t>21:0130:000054:0001:0001:00</t>
  </si>
  <si>
    <t>046N  :771066:00:------:--</t>
  </si>
  <si>
    <t>21:0389:000066</t>
  </si>
  <si>
    <t>21:0130:000055</t>
  </si>
  <si>
    <t>21:0130:000055:0001:0001:00</t>
  </si>
  <si>
    <t>046N  :771067:00:------:--</t>
  </si>
  <si>
    <t>21:0389:000067</t>
  </si>
  <si>
    <t>21:0130:000056</t>
  </si>
  <si>
    <t>21:0130:000056:0001:0001:00</t>
  </si>
  <si>
    <t>046N  :771068:00:------:--</t>
  </si>
  <si>
    <t>21:0389:000068</t>
  </si>
  <si>
    <t>21:0130:000057</t>
  </si>
  <si>
    <t>21:0130:000057:0001:0001:00</t>
  </si>
  <si>
    <t>046N  :771069:00:------:--</t>
  </si>
  <si>
    <t>21:0389:000069</t>
  </si>
  <si>
    <t>21:0130:000058</t>
  </si>
  <si>
    <t>21:0130:000058:0001:0001:00</t>
  </si>
  <si>
    <t>046N  :771070:00:------:--</t>
  </si>
  <si>
    <t>21:0389:000070</t>
  </si>
  <si>
    <t>21:0130:000059</t>
  </si>
  <si>
    <t>21:0130:000059:0001:0001:00</t>
  </si>
  <si>
    <t>046N  :771071:00:------:--</t>
  </si>
  <si>
    <t>21:0389:000071</t>
  </si>
  <si>
    <t>21:0130:000060</t>
  </si>
  <si>
    <t>21:0130:000060:0001:0001:00</t>
  </si>
  <si>
    <t>046N  :771072:00:------:--</t>
  </si>
  <si>
    <t>21:0389:000072</t>
  </si>
  <si>
    <t>21:0130:000061</t>
  </si>
  <si>
    <t>21:0130:000061:0001:0001:00</t>
  </si>
  <si>
    <t>046N  :771073:00:------:--</t>
  </si>
  <si>
    <t>21:0389:000073</t>
  </si>
  <si>
    <t>21:0130:000062</t>
  </si>
  <si>
    <t>21:0130:000062:0001:0001:00</t>
  </si>
  <si>
    <t>046N  :771074:00:------:--</t>
  </si>
  <si>
    <t>21:0389:000074</t>
  </si>
  <si>
    <t>21:0130:000063</t>
  </si>
  <si>
    <t>21:0130:000063:0001:0001:00</t>
  </si>
  <si>
    <t>046N  :771075:00:------:--</t>
  </si>
  <si>
    <t>21:0389:000075</t>
  </si>
  <si>
    <t>21:0130:000064</t>
  </si>
  <si>
    <t>21:0130:000064:0001:0001:00</t>
  </si>
  <si>
    <t>046N  :771076:9C:------:--</t>
  </si>
  <si>
    <t>21:0389:000076</t>
  </si>
  <si>
    <t>046N  :771077:00:------:--</t>
  </si>
  <si>
    <t>21:0389:000077</t>
  </si>
  <si>
    <t>21:0130:000065</t>
  </si>
  <si>
    <t>21:0130:000065:0001:0001:00</t>
  </si>
  <si>
    <t>046N  :771078:00:------:--</t>
  </si>
  <si>
    <t>21:0389:000078</t>
  </si>
  <si>
    <t>21:0130:000066</t>
  </si>
  <si>
    <t>21:0130:000066:0001:0001:00</t>
  </si>
  <si>
    <t>046N  :771079:00:------:--</t>
  </si>
  <si>
    <t>21:0389:000079</t>
  </si>
  <si>
    <t>21:0130:000067</t>
  </si>
  <si>
    <t>21:0130:000067:0001:0001:00</t>
  </si>
  <si>
    <t>046N  :771080:00:------:--</t>
  </si>
  <si>
    <t>21:0389:000080</t>
  </si>
  <si>
    <t>21:0130:000068:0001:0001:01</t>
  </si>
  <si>
    <t>046N  :771081:80:771093:00</t>
  </si>
  <si>
    <t>21:0389:000081</t>
  </si>
  <si>
    <t>21:0130:000078</t>
  </si>
  <si>
    <t>21:0130:000078:0001:0001:02</t>
  </si>
  <si>
    <t>046N  :771082:70:771083:10</t>
  </si>
  <si>
    <t>21:0389:000082</t>
  </si>
  <si>
    <t>21:0130:000069</t>
  </si>
  <si>
    <t>21:0130:000069:0001:0001:00</t>
  </si>
  <si>
    <t>046N  :771083:10:------:--</t>
  </si>
  <si>
    <t>21:0389:000083</t>
  </si>
  <si>
    <t>21:0130:000070</t>
  </si>
  <si>
    <t>21:0130:000070:0001:0001:00</t>
  </si>
  <si>
    <t>046N  :771084:20:771083:10</t>
  </si>
  <si>
    <t>21:0389:000084</t>
  </si>
  <si>
    <t>21:0130:000070:0002:0001:00</t>
  </si>
  <si>
    <t>046N  :771085:9C:------:--</t>
  </si>
  <si>
    <t>21:0389:000085</t>
  </si>
  <si>
    <t>046N  :771086:00:------:--</t>
  </si>
  <si>
    <t>21:0389:000086</t>
  </si>
  <si>
    <t>21:0130:000071</t>
  </si>
  <si>
    <t>21:0130:000071:0001:0001:00</t>
  </si>
  <si>
    <t>046N  :771087:00:------:--</t>
  </si>
  <si>
    <t>21:0389:000087</t>
  </si>
  <si>
    <t>21:0130:000072</t>
  </si>
  <si>
    <t>21:0130:000072:0001:0001:00</t>
  </si>
  <si>
    <t>046N  :771088:00:------:--</t>
  </si>
  <si>
    <t>21:0389:000088</t>
  </si>
  <si>
    <t>21:0130:000073</t>
  </si>
  <si>
    <t>21:0130:000073:0001:0001:00</t>
  </si>
  <si>
    <t>046N  :771089:00:------:--</t>
  </si>
  <si>
    <t>21:0389:000089</t>
  </si>
  <si>
    <t>21:0130:000074</t>
  </si>
  <si>
    <t>21:0130:000074:0001:0001:00</t>
  </si>
  <si>
    <t>046N  :771090:00:------:--</t>
  </si>
  <si>
    <t>21:0389:000090</t>
  </si>
  <si>
    <t>21:0130:000075</t>
  </si>
  <si>
    <t>21:0130:000075:0001:0001:00</t>
  </si>
  <si>
    <t>046N  :771091:00:------:--</t>
  </si>
  <si>
    <t>21:0389:000091</t>
  </si>
  <si>
    <t>21:0130:000076</t>
  </si>
  <si>
    <t>21:0130:000076:0001:0001:00</t>
  </si>
  <si>
    <t>046N  :771092:00:------:--</t>
  </si>
  <si>
    <t>21:0389:000092</t>
  </si>
  <si>
    <t>21:0130:000077</t>
  </si>
  <si>
    <t>21:0130:000077:0001:0001:00</t>
  </si>
  <si>
    <t>046N  :771093:00:------:--</t>
  </si>
  <si>
    <t>21:0389:000093</t>
  </si>
  <si>
    <t>21:0130:000078:0001:0001:01</t>
  </si>
  <si>
    <t>046N  :771094:00:------:--</t>
  </si>
  <si>
    <t>21:0389:000094</t>
  </si>
  <si>
    <t>21:0130:000079</t>
  </si>
  <si>
    <t>21:0130:000079:0001:0001:00</t>
  </si>
  <si>
    <t>046N  :771095:00:------:--</t>
  </si>
  <si>
    <t>21:0389:000095</t>
  </si>
  <si>
    <t>21:0130:000080</t>
  </si>
  <si>
    <t>21:0130:000080:0001:0001:00</t>
  </si>
  <si>
    <t>046N  :771096:00:------:--</t>
  </si>
  <si>
    <t>21:0389:000096</t>
  </si>
  <si>
    <t>21:0130:000081</t>
  </si>
  <si>
    <t>21:0130:000081:0001:0001:00</t>
  </si>
  <si>
    <t>046N  :771097:00:------:--</t>
  </si>
  <si>
    <t>21:0389:000097</t>
  </si>
  <si>
    <t>21:0130:000082</t>
  </si>
  <si>
    <t>21:0130:000082:0001:0001:00</t>
  </si>
  <si>
    <t>046N  :771098:00:------:--</t>
  </si>
  <si>
    <t>21:0389:000098</t>
  </si>
  <si>
    <t>21:0130:000083</t>
  </si>
  <si>
    <t>21:0130:000083:0001:0001:00</t>
  </si>
  <si>
    <t>046N  :771099:00:------:--</t>
  </si>
  <si>
    <t>21:0389:000099</t>
  </si>
  <si>
    <t>21:0130:000084</t>
  </si>
  <si>
    <t>21:0130:000084:0001:0001:00</t>
  </si>
  <si>
    <t>046N  :771100:00:------:--</t>
  </si>
  <si>
    <t>21:0389:000100</t>
  </si>
  <si>
    <t>21:0130:000085</t>
  </si>
  <si>
    <t>21:0130:000085:0001:0001:00</t>
  </si>
  <si>
    <t>046N  :771101:80:771109:00</t>
  </si>
  <si>
    <t>21:0389:000101</t>
  </si>
  <si>
    <t>21:0130:000091</t>
  </si>
  <si>
    <t>21:0130:000091:0001:0001:02</t>
  </si>
  <si>
    <t>046N  :771102:70:771103:10</t>
  </si>
  <si>
    <t>21:0389:000102</t>
  </si>
  <si>
    <t>21:0130:000086</t>
  </si>
  <si>
    <t>21:0130:000086:0001:0001:00</t>
  </si>
  <si>
    <t>046N  :771103:10:------:--</t>
  </si>
  <si>
    <t>21:0389:000103</t>
  </si>
  <si>
    <t>21:0130:000087</t>
  </si>
  <si>
    <t>21:0130:000087:0001:0001:00</t>
  </si>
  <si>
    <t>046N  :771104:20:771103:10</t>
  </si>
  <si>
    <t>21:0389:000104</t>
  </si>
  <si>
    <t>21:0130:000087:0002:0001:00</t>
  </si>
  <si>
    <t>046N  :771105:00:------:--</t>
  </si>
  <si>
    <t>21:0389:000105</t>
  </si>
  <si>
    <t>21:0130:000088</t>
  </si>
  <si>
    <t>21:0130:000088:0001:0001:00</t>
  </si>
  <si>
    <t>046N  :771106:00:------:--</t>
  </si>
  <si>
    <t>21:0389:000106</t>
  </si>
  <si>
    <t>21:0130:000089</t>
  </si>
  <si>
    <t>21:0130:000089:0001:0001:00</t>
  </si>
  <si>
    <t>046N  :771107:95:------:--</t>
  </si>
  <si>
    <t>21:0389:000107</t>
  </si>
  <si>
    <t>21.5</t>
  </si>
  <si>
    <t>046N  :771108:00:------:--</t>
  </si>
  <si>
    <t>21:0389:000108</t>
  </si>
  <si>
    <t>21:0130:000090</t>
  </si>
  <si>
    <t>21:0130:000090:0001:0001:00</t>
  </si>
  <si>
    <t>046N  :771109:00:------:--</t>
  </si>
  <si>
    <t>21:0389:000109</t>
  </si>
  <si>
    <t>21:0130:000091:0001:0001:01</t>
  </si>
  <si>
    <t>046N  :771110:00:------:--</t>
  </si>
  <si>
    <t>21:0389:000110</t>
  </si>
  <si>
    <t>21:0130:000092</t>
  </si>
  <si>
    <t>21:0130:000092:0001:0001:00</t>
  </si>
  <si>
    <t>046N  :771111:00:------:--</t>
  </si>
  <si>
    <t>21:0389:000111</t>
  </si>
  <si>
    <t>21:0130:000093</t>
  </si>
  <si>
    <t>21:0130:000093:0001:0001:00</t>
  </si>
  <si>
    <t>046N  :771112:00:------:--</t>
  </si>
  <si>
    <t>21:0389:000112</t>
  </si>
  <si>
    <t>21:0130:000094</t>
  </si>
  <si>
    <t>21:0130:000094:0001:0001:00</t>
  </si>
  <si>
    <t>046N  :771113:00:------:--</t>
  </si>
  <si>
    <t>21:0389:000113</t>
  </si>
  <si>
    <t>21:0130:000095</t>
  </si>
  <si>
    <t>21:0130:000095:0001:0001:00</t>
  </si>
  <si>
    <t>046N  :771114:00:------:--</t>
  </si>
  <si>
    <t>21:0389:000114</t>
  </si>
  <si>
    <t>21:0130:000096</t>
  </si>
  <si>
    <t>21:0130:000096:0001:0001:00</t>
  </si>
  <si>
    <t>046N  :771115:00:------:--</t>
  </si>
  <si>
    <t>21:0389:000115</t>
  </si>
  <si>
    <t>21:0130:000097</t>
  </si>
  <si>
    <t>21:0130:000097:0001:0001:00</t>
  </si>
  <si>
    <t>046N  :771116:00:------:--</t>
  </si>
  <si>
    <t>21:0389:000116</t>
  </si>
  <si>
    <t>21:0130:000098</t>
  </si>
  <si>
    <t>21:0130:000098:0001:0001:00</t>
  </si>
  <si>
    <t>046N  :771117:00:------:--</t>
  </si>
  <si>
    <t>21:0389:000117</t>
  </si>
  <si>
    <t>21:0130:000099</t>
  </si>
  <si>
    <t>21:0130:000099:0001:0001:00</t>
  </si>
  <si>
    <t>046N  :771118:00:------:--</t>
  </si>
  <si>
    <t>21:0389:000118</t>
  </si>
  <si>
    <t>21:0130:000100</t>
  </si>
  <si>
    <t>21:0130:000100:0001:0001:00</t>
  </si>
  <si>
    <t>046N  :771119:00:------:--</t>
  </si>
  <si>
    <t>21:0389:000119</t>
  </si>
  <si>
    <t>21:0130:000101</t>
  </si>
  <si>
    <t>21:0130:000101:0001:0001:00</t>
  </si>
  <si>
    <t>046N  :771120:00:------:--</t>
  </si>
  <si>
    <t>21:0389:000120</t>
  </si>
  <si>
    <t>21:0130:000102</t>
  </si>
  <si>
    <t>21:0130:000102:0001:0001:00</t>
  </si>
  <si>
    <t>046N  :771121:80:771135:00</t>
  </si>
  <si>
    <t>21:0389:000121</t>
  </si>
  <si>
    <t>21:0130:000115</t>
  </si>
  <si>
    <t>21:0130:000115:0001:0001:02</t>
  </si>
  <si>
    <t>046N  :771122:70:771123:10</t>
  </si>
  <si>
    <t>21:0389:000122</t>
  </si>
  <si>
    <t>21:0130:000103</t>
  </si>
  <si>
    <t>21:0130:000103:0001:0001:00</t>
  </si>
  <si>
    <t>795</t>
  </si>
  <si>
    <t>046N  :771123:10:------:--</t>
  </si>
  <si>
    <t>21:0389:000123</t>
  </si>
  <si>
    <t>21:0130:000104</t>
  </si>
  <si>
    <t>21:0130:000104:0001:0001:00</t>
  </si>
  <si>
    <t>4150</t>
  </si>
  <si>
    <t>046N  :771124:20:771123:10</t>
  </si>
  <si>
    <t>21:0389:000124</t>
  </si>
  <si>
    <t>21:0130:000104:0002:0001:00</t>
  </si>
  <si>
    <t>3500</t>
  </si>
  <si>
    <t>046N  :771125:00:------:--</t>
  </si>
  <si>
    <t>21:0389:000125</t>
  </si>
  <si>
    <t>21:0130:000105</t>
  </si>
  <si>
    <t>21:0130:000105:0001:0001:00</t>
  </si>
  <si>
    <t>046N  :771126:00:------:--</t>
  </si>
  <si>
    <t>21:0389:000126</t>
  </si>
  <si>
    <t>21:0130:000106</t>
  </si>
  <si>
    <t>21:0130:000106:0001:0001:00</t>
  </si>
  <si>
    <t>046N  :771127:00:------:--</t>
  </si>
  <si>
    <t>21:0389:000127</t>
  </si>
  <si>
    <t>21:0130:000107</t>
  </si>
  <si>
    <t>21:0130:000107:0001:0001:00</t>
  </si>
  <si>
    <t>046N  :771128:00:------:--</t>
  </si>
  <si>
    <t>21:0389:000128</t>
  </si>
  <si>
    <t>21:0130:000108</t>
  </si>
  <si>
    <t>21:0130:000108:0001:0001:00</t>
  </si>
  <si>
    <t>046N  :771129:00:------:--</t>
  </si>
  <si>
    <t>21:0389:000129</t>
  </si>
  <si>
    <t>21:0130:000109</t>
  </si>
  <si>
    <t>21:0130:000109:0001:0001:00</t>
  </si>
  <si>
    <t>046N  :771130:00:------:--</t>
  </si>
  <si>
    <t>21:0389:000130</t>
  </si>
  <si>
    <t>21:0130:000110</t>
  </si>
  <si>
    <t>21:0130:000110:0001:0001:00</t>
  </si>
  <si>
    <t>046N  :771131:00:------:--</t>
  </si>
  <si>
    <t>21:0389:000131</t>
  </si>
  <si>
    <t>21:0130:000111</t>
  </si>
  <si>
    <t>21:0130:000111:0001:0001:00</t>
  </si>
  <si>
    <t>046N  :771132:00:------:--</t>
  </si>
  <si>
    <t>21:0389:000132</t>
  </si>
  <si>
    <t>21:0130:000112</t>
  </si>
  <si>
    <t>21:0130:000112:0001:0001:00</t>
  </si>
  <si>
    <t>046N  :771133:00:------:--</t>
  </si>
  <si>
    <t>21:0389:000133</t>
  </si>
  <si>
    <t>21:0130:000113</t>
  </si>
  <si>
    <t>21:0130:000113:0001:0001:00</t>
  </si>
  <si>
    <t>046N  :771134:00:------:--</t>
  </si>
  <si>
    <t>21:0389:000134</t>
  </si>
  <si>
    <t>21:0130:000114</t>
  </si>
  <si>
    <t>21:0130:000114:0001:0001:00</t>
  </si>
  <si>
    <t>1880</t>
  </si>
  <si>
    <t>87</t>
  </si>
  <si>
    <t>046N  :771135:00:------:--</t>
  </si>
  <si>
    <t>21:0389:000135</t>
  </si>
  <si>
    <t>21:0130:000115:0001:0001:01</t>
  </si>
  <si>
    <t>046N  :771136:00:------:--</t>
  </si>
  <si>
    <t>21:0389:000136</t>
  </si>
  <si>
    <t>21:0130:000116</t>
  </si>
  <si>
    <t>21:0130:000116:0001:0001:00</t>
  </si>
  <si>
    <t>046N  :771137:00:------:--</t>
  </si>
  <si>
    <t>21:0389:000137</t>
  </si>
  <si>
    <t>21:0130:000117</t>
  </si>
  <si>
    <t>21:0130:000117:0001:0001:00</t>
  </si>
  <si>
    <t>046N  :771138:00:------:--</t>
  </si>
  <si>
    <t>21:0389:000138</t>
  </si>
  <si>
    <t>21:0130:000118</t>
  </si>
  <si>
    <t>21:0130:000118:0001:0001:00</t>
  </si>
  <si>
    <t>046N  :771139:9C:------:--</t>
  </si>
  <si>
    <t>21:0389:000139</t>
  </si>
  <si>
    <t>046N  :771140:00:------:--</t>
  </si>
  <si>
    <t>21:0389:000140</t>
  </si>
  <si>
    <t>21:0130:000119</t>
  </si>
  <si>
    <t>21:0130:000119:0001:0001:00</t>
  </si>
  <si>
    <t>046N  :771141:80:771152:00</t>
  </si>
  <si>
    <t>21:0389:000141</t>
  </si>
  <si>
    <t>21:0130:000129</t>
  </si>
  <si>
    <t>21:0130:000129:0001:0001:02</t>
  </si>
  <si>
    <t>046N  :771142:70:771143:10</t>
  </si>
  <si>
    <t>21:0389:000142</t>
  </si>
  <si>
    <t>21:0130:000120</t>
  </si>
  <si>
    <t>21:0130:000120:0001:0001:00</t>
  </si>
  <si>
    <t>046N  :771143:10:------:--</t>
  </si>
  <si>
    <t>21:0389:000143</t>
  </si>
  <si>
    <t>21:0130:000121</t>
  </si>
  <si>
    <t>21:0130:000121:0001:0001:00</t>
  </si>
  <si>
    <t>046N  :771144:20:771143:10</t>
  </si>
  <si>
    <t>21:0389:000144</t>
  </si>
  <si>
    <t>21:0130:000121:0002:0001:00</t>
  </si>
  <si>
    <t>046N  :771145:00:------:--</t>
  </si>
  <si>
    <t>21:0389:000145</t>
  </si>
  <si>
    <t>21:0130:000122</t>
  </si>
  <si>
    <t>21:0130:000122:0001:0001:00</t>
  </si>
  <si>
    <t>046N  :771146:00:------:--</t>
  </si>
  <si>
    <t>21:0389:000146</t>
  </si>
  <si>
    <t>21:0130:000123</t>
  </si>
  <si>
    <t>21:0130:000123:0001:0001:00</t>
  </si>
  <si>
    <t>046N  :771147:00:------:--</t>
  </si>
  <si>
    <t>21:0389:000147</t>
  </si>
  <si>
    <t>21:0130:000124</t>
  </si>
  <si>
    <t>21:0130:000124:0001:0001:00</t>
  </si>
  <si>
    <t>046N  :771148:00:------:--</t>
  </si>
  <si>
    <t>21:0389:000148</t>
  </si>
  <si>
    <t>21:0130:000125</t>
  </si>
  <si>
    <t>21:0130:000125:0001:0001:00</t>
  </si>
  <si>
    <t>046N  :771149:00:------:--</t>
  </si>
  <si>
    <t>21:0389:000149</t>
  </si>
  <si>
    <t>21:0130:000126</t>
  </si>
  <si>
    <t>21:0130:000126:0001:0001:00</t>
  </si>
  <si>
    <t>046N  :771150:00:------:--</t>
  </si>
  <si>
    <t>21:0389:000150</t>
  </si>
  <si>
    <t>21:0130:000127</t>
  </si>
  <si>
    <t>21:0130:000127:0001:0001:00</t>
  </si>
  <si>
    <t>046N  :771151:00:------:--</t>
  </si>
  <si>
    <t>21:0389:000151</t>
  </si>
  <si>
    <t>21:0130:000128</t>
  </si>
  <si>
    <t>21:0130:000128:0001:0001:00</t>
  </si>
  <si>
    <t>046N  :771152:00:------:--</t>
  </si>
  <si>
    <t>21:0389:000152</t>
  </si>
  <si>
    <t>21:0130:000129:0001:0001:01</t>
  </si>
  <si>
    <t>046N  :771153:00:------:--</t>
  </si>
  <si>
    <t>21:0389:000153</t>
  </si>
  <si>
    <t>21:0130:000130</t>
  </si>
  <si>
    <t>21:0130:000130:0001:0001:00</t>
  </si>
  <si>
    <t>046N  :771154:00:------:--</t>
  </si>
  <si>
    <t>21:0389:000154</t>
  </si>
  <si>
    <t>21:0130:000131</t>
  </si>
  <si>
    <t>21:0130:000131:0001:0001:00</t>
  </si>
  <si>
    <t>046N  :771155:00:------:--</t>
  </si>
  <si>
    <t>21:0389:000155</t>
  </si>
  <si>
    <t>21:0130:000132</t>
  </si>
  <si>
    <t>21:0130:000132:0001:0001:00</t>
  </si>
  <si>
    <t>046N  :771156:00:------:--</t>
  </si>
  <si>
    <t>21:0389:000156</t>
  </si>
  <si>
    <t>21:0130:000133</t>
  </si>
  <si>
    <t>21:0130:000133:0001:0001:00</t>
  </si>
  <si>
    <t>046N  :771157:00:------:--</t>
  </si>
  <si>
    <t>21:0389:000157</t>
  </si>
  <si>
    <t>21:0130:000134</t>
  </si>
  <si>
    <t>21:0130:000134:0001:0001:00</t>
  </si>
  <si>
    <t>8.1</t>
  </si>
  <si>
    <t>046N  :771158:00:------:--</t>
  </si>
  <si>
    <t>21:0389:000158</t>
  </si>
  <si>
    <t>21:0130:000135</t>
  </si>
  <si>
    <t>21:0130:000135:0001:0001:00</t>
  </si>
  <si>
    <t>8.35</t>
  </si>
  <si>
    <t>046N  :771159:9C:------:--</t>
  </si>
  <si>
    <t>21:0389:000159</t>
  </si>
  <si>
    <t>046N  :771160:00:------:--</t>
  </si>
  <si>
    <t>21:0389:000160</t>
  </si>
  <si>
    <t>21:0130:000136</t>
  </si>
  <si>
    <t>21:0130:000136:0001:0001:00</t>
  </si>
  <si>
    <t>046N  :771161:80:771163:10</t>
  </si>
  <si>
    <t>21:0389:000161</t>
  </si>
  <si>
    <t>21:0130:000138</t>
  </si>
  <si>
    <t>21:0130:000138:0001:0001:02</t>
  </si>
  <si>
    <t>046N  :771162:70:771163:10</t>
  </si>
  <si>
    <t>21:0389:000162</t>
  </si>
  <si>
    <t>21:0130:000137</t>
  </si>
  <si>
    <t>21:0130:000137:0001:0001:00</t>
  </si>
  <si>
    <t>046N  :771163:10:------:--</t>
  </si>
  <si>
    <t>21:0389:000163</t>
  </si>
  <si>
    <t>21:0130:000138:0001:0001:01</t>
  </si>
  <si>
    <t>046N  :771164:20:771163:10</t>
  </si>
  <si>
    <t>21:0389:000164</t>
  </si>
  <si>
    <t>21:0130:000138:0002:0001:00</t>
  </si>
  <si>
    <t>046N  :771165:00:------:--</t>
  </si>
  <si>
    <t>21:0389:000165</t>
  </si>
  <si>
    <t>21:0130:000139</t>
  </si>
  <si>
    <t>21:0130:000139:0001:0001:00</t>
  </si>
  <si>
    <t>046N  :771166:00:------:--</t>
  </si>
  <si>
    <t>21:0389:000166</t>
  </si>
  <si>
    <t>21:0130:000140</t>
  </si>
  <si>
    <t>21:0130:000140:0001:0001:00</t>
  </si>
  <si>
    <t>046N  :771167:00:------:--</t>
  </si>
  <si>
    <t>21:0389:000167</t>
  </si>
  <si>
    <t>21:0130:000141</t>
  </si>
  <si>
    <t>21:0130:000141:0001:0001:00</t>
  </si>
  <si>
    <t>046N  :771168:00:------:--</t>
  </si>
  <si>
    <t>21:0389:000168</t>
  </si>
  <si>
    <t>21:0130:000142</t>
  </si>
  <si>
    <t>21:0130:000142:0001:0001:00</t>
  </si>
  <si>
    <t>046N  :771169:9C:------:--</t>
  </si>
  <si>
    <t>21:0389:000169</t>
  </si>
  <si>
    <t>046N  :771170:00:------:--</t>
  </si>
  <si>
    <t>21:0389:000170</t>
  </si>
  <si>
    <t>21:0130:000143</t>
  </si>
  <si>
    <t>21:0130:000143:0001:0001:00</t>
  </si>
  <si>
    <t>845</t>
  </si>
  <si>
    <t>046N  :771171:00:------:--</t>
  </si>
  <si>
    <t>21:0389:000171</t>
  </si>
  <si>
    <t>21:0130:000144</t>
  </si>
  <si>
    <t>21:0130:000144:0001:0001:00</t>
  </si>
  <si>
    <t>046N  :771172:00:------:--</t>
  </si>
  <si>
    <t>21:0389:000172</t>
  </si>
  <si>
    <t>21:0130:000145</t>
  </si>
  <si>
    <t>21:0130:000145:0001:0001:00</t>
  </si>
  <si>
    <t>046N  :771173:00:------:--</t>
  </si>
  <si>
    <t>21:0389:000173</t>
  </si>
  <si>
    <t>21:0130:000146</t>
  </si>
  <si>
    <t>21:0130:000146:0001:0001:00</t>
  </si>
  <si>
    <t>046N  :771174:00:------:--</t>
  </si>
  <si>
    <t>21:0389:000174</t>
  </si>
  <si>
    <t>21:0130:000147</t>
  </si>
  <si>
    <t>21:0130:000147:0001:0001:00</t>
  </si>
  <si>
    <t>046N  :771175:00:------:--</t>
  </si>
  <si>
    <t>21:0389:000175</t>
  </si>
  <si>
    <t>21:0130:000148</t>
  </si>
  <si>
    <t>21:0130:000148:0001:0001:00</t>
  </si>
  <si>
    <t>046N  :771176:00:------:--</t>
  </si>
  <si>
    <t>21:0389:000176</t>
  </si>
  <si>
    <t>21:0130:000149</t>
  </si>
  <si>
    <t>21:0130:000149:0001:0001:00</t>
  </si>
  <si>
    <t>046N  :771177:00:------:--</t>
  </si>
  <si>
    <t>21:0389:000177</t>
  </si>
  <si>
    <t>21:0130:000150</t>
  </si>
  <si>
    <t>21:0130:000150:0001:0001:00</t>
  </si>
  <si>
    <t>046N  :771178:00:------:--</t>
  </si>
  <si>
    <t>21:0389:000178</t>
  </si>
  <si>
    <t>21:0130:000151</t>
  </si>
  <si>
    <t>21:0130:000151:0001:0001:00</t>
  </si>
  <si>
    <t>046N  :771179:00:------:--</t>
  </si>
  <si>
    <t>21:0389:000179</t>
  </si>
  <si>
    <t>21:0130:000152</t>
  </si>
  <si>
    <t>21:0130:000152:0001:0001:00</t>
  </si>
  <si>
    <t>046N  :771180:00:------:--</t>
  </si>
  <si>
    <t>21:0389:000180</t>
  </si>
  <si>
    <t>21:0130:000153</t>
  </si>
  <si>
    <t>21:0130:000153:0001:0001:00</t>
  </si>
  <si>
    <t>046N  :771181:80:771199:00</t>
  </si>
  <si>
    <t>21:0389:000181</t>
  </si>
  <si>
    <t>21:0130:000169</t>
  </si>
  <si>
    <t>21:0130:000169:0001:0001:02</t>
  </si>
  <si>
    <t>6.7</t>
  </si>
  <si>
    <t>046N  :771182:00:------:--</t>
  </si>
  <si>
    <t>21:0389:000182</t>
  </si>
  <si>
    <t>21:0130:000154</t>
  </si>
  <si>
    <t>21:0130:000154:0001:0001:00</t>
  </si>
  <si>
    <t>046N  :771183:00:------:--</t>
  </si>
  <si>
    <t>21:0389:000183</t>
  </si>
  <si>
    <t>21:0130:000155</t>
  </si>
  <si>
    <t>21:0130:000155:0001:0001:00</t>
  </si>
  <si>
    <t>046N  :771184:00:------:--</t>
  </si>
  <si>
    <t>21:0389:000184</t>
  </si>
  <si>
    <t>21:0130:000156</t>
  </si>
  <si>
    <t>21:0130:000156:0001:0001:00</t>
  </si>
  <si>
    <t>046N  :771185:00:------:--</t>
  </si>
  <si>
    <t>21:0389:000185</t>
  </si>
  <si>
    <t>21:0130:000157</t>
  </si>
  <si>
    <t>21:0130:000157:0001:0001:00</t>
  </si>
  <si>
    <t>046N  :771186:00:------:--</t>
  </si>
  <si>
    <t>21:0389:000186</t>
  </si>
  <si>
    <t>21:0130:000158</t>
  </si>
  <si>
    <t>21:0130:000158:0001:0001:00</t>
  </si>
  <si>
    <t>046N  :771187:70:771188:10</t>
  </si>
  <si>
    <t>21:0389:000187</t>
  </si>
  <si>
    <t>21:0130:000159</t>
  </si>
  <si>
    <t>21:0130:000159:0001:0001:00</t>
  </si>
  <si>
    <t>046N  :771188:10:------:--</t>
  </si>
  <si>
    <t>21:0389:000188</t>
  </si>
  <si>
    <t>21:0130:000160</t>
  </si>
  <si>
    <t>21:0130:000160:0001:0001:00</t>
  </si>
  <si>
    <t>046N  :771189:20:771188:10</t>
  </si>
  <si>
    <t>21:0389:000189</t>
  </si>
  <si>
    <t>21:0130:000160:0002:0001:00</t>
  </si>
  <si>
    <t>046N  :771190:00:------:--</t>
  </si>
  <si>
    <t>21:0389:000190</t>
  </si>
  <si>
    <t>21:0130:000161</t>
  </si>
  <si>
    <t>21:0130:000161:0001:0001:00</t>
  </si>
  <si>
    <t>046N  :771191:00:------:--</t>
  </si>
  <si>
    <t>21:0389:000191</t>
  </si>
  <si>
    <t>21:0130:000162</t>
  </si>
  <si>
    <t>21:0130:000162:0001:0001:00</t>
  </si>
  <si>
    <t>046N  :771192:00:------:--</t>
  </si>
  <si>
    <t>21:0389:000192</t>
  </si>
  <si>
    <t>21:0130:000163</t>
  </si>
  <si>
    <t>21:0130:000163:0001:0001:00</t>
  </si>
  <si>
    <t>046N  :771193:00:------:--</t>
  </si>
  <si>
    <t>21:0389:000193</t>
  </si>
  <si>
    <t>21:0130:000164</t>
  </si>
  <si>
    <t>21:0130:000164:0001:0001:00</t>
  </si>
  <si>
    <t>046N  :771194:00:------:--</t>
  </si>
  <si>
    <t>21:0389:000194</t>
  </si>
  <si>
    <t>21:0130:000165</t>
  </si>
  <si>
    <t>21:0130:000165:0001:0001:00</t>
  </si>
  <si>
    <t>046N  :771195:9B:------:--</t>
  </si>
  <si>
    <t>21:0389:000195</t>
  </si>
  <si>
    <t>046N  :771196:00:------:--</t>
  </si>
  <si>
    <t>21:0389:000196</t>
  </si>
  <si>
    <t>21:0130:000166</t>
  </si>
  <si>
    <t>21:0130:000166:0001:0001:00</t>
  </si>
  <si>
    <t>046N  :771197:00:------:--</t>
  </si>
  <si>
    <t>21:0389:000197</t>
  </si>
  <si>
    <t>21:0130:000167</t>
  </si>
  <si>
    <t>21:0130:000167:0001:0001:00</t>
  </si>
  <si>
    <t>046N  :771198:00:------:--</t>
  </si>
  <si>
    <t>21:0389:000198</t>
  </si>
  <si>
    <t>21:0130:000168</t>
  </si>
  <si>
    <t>21:0130:000168:0001:0001:00</t>
  </si>
  <si>
    <t>5.65</t>
  </si>
  <si>
    <t>046N  :771199:00:------:--</t>
  </si>
  <si>
    <t>21:0389:000199</t>
  </si>
  <si>
    <t>21:0130:000169:0001:0001:01</t>
  </si>
  <si>
    <t>046N  :771200:00:------:--</t>
  </si>
  <si>
    <t>21:0389:000200</t>
  </si>
  <si>
    <t>21:0130:000170</t>
  </si>
  <si>
    <t>21:0130:000170:0001:0001:00</t>
  </si>
  <si>
    <t>046N  :771201:80:771216:00</t>
  </si>
  <si>
    <t>21:0389:000201</t>
  </si>
  <si>
    <t>21:0130:000183</t>
  </si>
  <si>
    <t>21:0130:000183:0001:0001:02</t>
  </si>
  <si>
    <t>825</t>
  </si>
  <si>
    <t>046N  :771202:00:------:--</t>
  </si>
  <si>
    <t>21:0389:000202</t>
  </si>
  <si>
    <t>21:0130:000171</t>
  </si>
  <si>
    <t>21:0130:000171:0001:0001:00</t>
  </si>
  <si>
    <t>046N  :771203:00:------:--</t>
  </si>
  <si>
    <t>21:0389:000203</t>
  </si>
  <si>
    <t>21:0130:000172</t>
  </si>
  <si>
    <t>21:0130:000172:0001:0001:00</t>
  </si>
  <si>
    <t>046N  :771204:9B:------:--</t>
  </si>
  <si>
    <t>21:0389:000204</t>
  </si>
  <si>
    <t>046N  :771205:70:771206:10</t>
  </si>
  <si>
    <t>21:0389:000205</t>
  </si>
  <si>
    <t>21:0130:000173</t>
  </si>
  <si>
    <t>21:0130:000173:0001:0001:00</t>
  </si>
  <si>
    <t>8.9</t>
  </si>
  <si>
    <t>046N  :771206:10:------:--</t>
  </si>
  <si>
    <t>21:0389:000206</t>
  </si>
  <si>
    <t>21:0130:000174</t>
  </si>
  <si>
    <t>21:0130:000174:0001:0001:00</t>
  </si>
  <si>
    <t>046N  :771207:20:771206:10</t>
  </si>
  <si>
    <t>21:0389:000207</t>
  </si>
  <si>
    <t>21:0130:000174:0002:0001:00</t>
  </si>
  <si>
    <t>046N  :771208:00:------:--</t>
  </si>
  <si>
    <t>21:0389:000208</t>
  </si>
  <si>
    <t>21:0130:000175</t>
  </si>
  <si>
    <t>21:0130:000175:0001:0001:00</t>
  </si>
  <si>
    <t>046N  :771209:00:------:--</t>
  </si>
  <si>
    <t>21:0389:000209</t>
  </si>
  <si>
    <t>21:0130:000176</t>
  </si>
  <si>
    <t>21:0130:000176:0001:0001:00</t>
  </si>
  <si>
    <t>046N  :771210:00:------:--</t>
  </si>
  <si>
    <t>21:0389:000210</t>
  </si>
  <si>
    <t>21:0130:000177</t>
  </si>
  <si>
    <t>21:0130:000177:0001:0001:00</t>
  </si>
  <si>
    <t>046N  :771211:00:------:--</t>
  </si>
  <si>
    <t>21:0389:000211</t>
  </si>
  <si>
    <t>21:0130:000178</t>
  </si>
  <si>
    <t>21:0130:000178:0001:0001:00</t>
  </si>
  <si>
    <t>046N  :771212:00:------:--</t>
  </si>
  <si>
    <t>21:0389:000212</t>
  </si>
  <si>
    <t>21:0130:000179</t>
  </si>
  <si>
    <t>21:0130:000179:0001:0001:00</t>
  </si>
  <si>
    <t>046N  :771213:00:------:--</t>
  </si>
  <si>
    <t>21:0389:000213</t>
  </si>
  <si>
    <t>21:0130:000180</t>
  </si>
  <si>
    <t>21:0130:000180:0001:0001:00</t>
  </si>
  <si>
    <t>046N  :771214:00:------:--</t>
  </si>
  <si>
    <t>21:0389:000214</t>
  </si>
  <si>
    <t>21:0130:000181</t>
  </si>
  <si>
    <t>21:0130:000181:0001:0001:00</t>
  </si>
  <si>
    <t>046N  :771215:00:------:--</t>
  </si>
  <si>
    <t>21:0389:000215</t>
  </si>
  <si>
    <t>21:0130:000182</t>
  </si>
  <si>
    <t>21:0130:000182:0001:0001:00</t>
  </si>
  <si>
    <t>046N  :771216:00:------:--</t>
  </si>
  <si>
    <t>21:0389:000216</t>
  </si>
  <si>
    <t>21:0130:000183:0001:0001:01</t>
  </si>
  <si>
    <t>046N  :771217:00:------:--</t>
  </si>
  <si>
    <t>21:0389:000217</t>
  </si>
  <si>
    <t>21:0130:000184</t>
  </si>
  <si>
    <t>21:0130:000184:0001:0001:00</t>
  </si>
  <si>
    <t>046N  :771218:00:------:--</t>
  </si>
  <si>
    <t>21:0389:000218</t>
  </si>
  <si>
    <t>21:0130:000185</t>
  </si>
  <si>
    <t>21:0130:000185:0001:0001:00</t>
  </si>
  <si>
    <t>046N  :771219:00:------:--</t>
  </si>
  <si>
    <t>21:0389:000219</t>
  </si>
  <si>
    <t>21:0130:000186</t>
  </si>
  <si>
    <t>21:0130:000186:0001:0001:00</t>
  </si>
  <si>
    <t>046N  :771220:00:------:--</t>
  </si>
  <si>
    <t>21:0389:000220</t>
  </si>
  <si>
    <t>21:0130:000187</t>
  </si>
  <si>
    <t>21:0130:000187:0001:0001:00</t>
  </si>
  <si>
    <t>046N  :771221:80:771240:00</t>
  </si>
  <si>
    <t>21:0389:000221</t>
  </si>
  <si>
    <t>21:0130:000204</t>
  </si>
  <si>
    <t>21:0130:000204:0001:0001:02</t>
  </si>
  <si>
    <t>046N  :771222:00:------:--</t>
  </si>
  <si>
    <t>21:0389:000222</t>
  </si>
  <si>
    <t>21:0130:000188</t>
  </si>
  <si>
    <t>21:0130:000188:0001:0001:00</t>
  </si>
  <si>
    <t>046N  :771223:70:771224:10</t>
  </si>
  <si>
    <t>21:0389:000223</t>
  </si>
  <si>
    <t>21:0130:000189</t>
  </si>
  <si>
    <t>21:0130:000189:0001:0001:00</t>
  </si>
  <si>
    <t>046N  :771224:10:------:--</t>
  </si>
  <si>
    <t>21:0389:000224</t>
  </si>
  <si>
    <t>21:0130:000190</t>
  </si>
  <si>
    <t>21:0130:000190:0001:0001:00</t>
  </si>
  <si>
    <t>046N  :771225:20:771224:10</t>
  </si>
  <si>
    <t>21:0389:000225</t>
  </si>
  <si>
    <t>21:0130:000190:0002:0001:00</t>
  </si>
  <si>
    <t>046N  :771226:00:------:--</t>
  </si>
  <si>
    <t>21:0389:000226</t>
  </si>
  <si>
    <t>21:0130:000191</t>
  </si>
  <si>
    <t>21:0130:000191:0001:0001:00</t>
  </si>
  <si>
    <t>046N  :771227:9A:------:--</t>
  </si>
  <si>
    <t>21:0389:000227</t>
  </si>
  <si>
    <t>046N  :771228:00:------:--</t>
  </si>
  <si>
    <t>21:0389:000228</t>
  </si>
  <si>
    <t>21:0130:000192</t>
  </si>
  <si>
    <t>21:0130:000192:0001:0001:00</t>
  </si>
  <si>
    <t>046N  :771229:00:------:--</t>
  </si>
  <si>
    <t>21:0389:000229</t>
  </si>
  <si>
    <t>21:0130:000193</t>
  </si>
  <si>
    <t>21:0130:000193:0001:0001:00</t>
  </si>
  <si>
    <t>046N  :771230:00:------:--</t>
  </si>
  <si>
    <t>21:0389:000230</t>
  </si>
  <si>
    <t>21:0130:000194</t>
  </si>
  <si>
    <t>21:0130:000194:0001:0001:00</t>
  </si>
  <si>
    <t>046N  :771231:00:------:--</t>
  </si>
  <si>
    <t>21:0389:000231</t>
  </si>
  <si>
    <t>21:0130:000195</t>
  </si>
  <si>
    <t>21:0130:000195:0001:0001:00</t>
  </si>
  <si>
    <t>046N  :771232:00:------:--</t>
  </si>
  <si>
    <t>21:0389:000232</t>
  </si>
  <si>
    <t>21:0130:000196</t>
  </si>
  <si>
    <t>21:0130:000196:0001:0001:00</t>
  </si>
  <si>
    <t>046N  :771233:00:------:--</t>
  </si>
  <si>
    <t>21:0389:000233</t>
  </si>
  <si>
    <t>21:0130:000197</t>
  </si>
  <si>
    <t>21:0130:000197:0001:0001:00</t>
  </si>
  <si>
    <t>046N  :771234:00:------:--</t>
  </si>
  <si>
    <t>21:0389:000234</t>
  </si>
  <si>
    <t>21:0130:000198</t>
  </si>
  <si>
    <t>21:0130:000198:0001:0001:00</t>
  </si>
  <si>
    <t>046N  :771235:00:------:--</t>
  </si>
  <si>
    <t>21:0389:000235</t>
  </si>
  <si>
    <t>21:0130:000199</t>
  </si>
  <si>
    <t>21:0130:000199:0001:0001:00</t>
  </si>
  <si>
    <t>046N  :771236:00:------:--</t>
  </si>
  <si>
    <t>21:0389:000236</t>
  </si>
  <si>
    <t>21:0130:000200</t>
  </si>
  <si>
    <t>21:0130:000200:0001:0001:00</t>
  </si>
  <si>
    <t>046N  :771237:00:------:--</t>
  </si>
  <si>
    <t>21:0389:000237</t>
  </si>
  <si>
    <t>21:0130:000201</t>
  </si>
  <si>
    <t>21:0130:000201:0001:0001:00</t>
  </si>
  <si>
    <t>046N  :771238:00:------:--</t>
  </si>
  <si>
    <t>21:0389:000238</t>
  </si>
  <si>
    <t>21:0130:000202</t>
  </si>
  <si>
    <t>21:0130:000202:0001:0001:00</t>
  </si>
  <si>
    <t>046N  :771239:00:------:--</t>
  </si>
  <si>
    <t>21:0389:000239</t>
  </si>
  <si>
    <t>21:0130:000203</t>
  </si>
  <si>
    <t>21:0130:000203:0001:0001:00</t>
  </si>
  <si>
    <t>046N  :771240:00:------:--</t>
  </si>
  <si>
    <t>21:0389:000240</t>
  </si>
  <si>
    <t>21:0130:000204:0001:0001:01</t>
  </si>
  <si>
    <t>046N  :771241:80:771244:20</t>
  </si>
  <si>
    <t>21:0389:000241</t>
  </si>
  <si>
    <t>21:0130:000206</t>
  </si>
  <si>
    <t>21:0130:000206:0002:0001:02</t>
  </si>
  <si>
    <t>046N  :771242:70:771243:10</t>
  </si>
  <si>
    <t>21:0389:000242</t>
  </si>
  <si>
    <t>21:0130:000205</t>
  </si>
  <si>
    <t>21:0130:000205:0001:0001:00</t>
  </si>
  <si>
    <t>046N  :771243:10:------:--</t>
  </si>
  <si>
    <t>21:0389:000243</t>
  </si>
  <si>
    <t>21:0130:000206:0001:0001:00</t>
  </si>
  <si>
    <t>046N  :771244:20:771243:10</t>
  </si>
  <si>
    <t>21:0389:000244</t>
  </si>
  <si>
    <t>21:0130:000206:0002:0001:01</t>
  </si>
  <si>
    <t>046N  :771245:00:------:--</t>
  </si>
  <si>
    <t>21:0389:000245</t>
  </si>
  <si>
    <t>21:0130:000207</t>
  </si>
  <si>
    <t>21:0130:000207:0001:0001:00</t>
  </si>
  <si>
    <t>8.25</t>
  </si>
  <si>
    <t>046N  :771246:00:------:--</t>
  </si>
  <si>
    <t>21:0389:000246</t>
  </si>
  <si>
    <t>21:0130:000208</t>
  </si>
  <si>
    <t>21:0130:000208:0001:0001:00</t>
  </si>
  <si>
    <t>915</t>
  </si>
  <si>
    <t>7.95</t>
  </si>
  <si>
    <t>046N  :771247:00:------:--</t>
  </si>
  <si>
    <t>21:0389:000247</t>
  </si>
  <si>
    <t>21:0130:000209</t>
  </si>
  <si>
    <t>21:0130:000209:0001:0001:00</t>
  </si>
  <si>
    <t>046N  :771248:00:------:--</t>
  </si>
  <si>
    <t>21:0389:000248</t>
  </si>
  <si>
    <t>21:0130:000210</t>
  </si>
  <si>
    <t>21:0130:000210:0001:0001:00</t>
  </si>
  <si>
    <t>046N  :771249:00:------:--</t>
  </si>
  <si>
    <t>21:0389:000249</t>
  </si>
  <si>
    <t>21:0130:000211</t>
  </si>
  <si>
    <t>21:0130:000211:0001:0001:00</t>
  </si>
  <si>
    <t>046N  :771250:00:------:--</t>
  </si>
  <si>
    <t>21:0389:000250</t>
  </si>
  <si>
    <t>21:0130:000212</t>
  </si>
  <si>
    <t>21:0130:000212:0001:0001:00</t>
  </si>
  <si>
    <t>046N  :771251:00:------:--</t>
  </si>
  <si>
    <t>21:0389:000251</t>
  </si>
  <si>
    <t>21:0130:000213</t>
  </si>
  <si>
    <t>21:0130:000213:0001:0001:00</t>
  </si>
  <si>
    <t>046N  :771252:00:------:--</t>
  </si>
  <si>
    <t>21:0389:000252</t>
  </si>
  <si>
    <t>21:0130:000214</t>
  </si>
  <si>
    <t>21:0130:000214:0001:0001:00</t>
  </si>
  <si>
    <t>046N  :771253:00:------:--</t>
  </si>
  <si>
    <t>21:0389:000253</t>
  </si>
  <si>
    <t>21:0130:000215</t>
  </si>
  <si>
    <t>21:0130:000215:0001:0001:00</t>
  </si>
  <si>
    <t>046N  :771254:00:------:--</t>
  </si>
  <si>
    <t>21:0389:000254</t>
  </si>
  <si>
    <t>21:0130:000216</t>
  </si>
  <si>
    <t>21:0130:000216:0001:0001:00</t>
  </si>
  <si>
    <t>046N  :771255:00:------:--</t>
  </si>
  <si>
    <t>21:0389:000255</t>
  </si>
  <si>
    <t>21:0130:000217</t>
  </si>
  <si>
    <t>21:0130:000217:0001:0001:00</t>
  </si>
  <si>
    <t>046N  :771256:00:------:--</t>
  </si>
  <si>
    <t>21:0389:000256</t>
  </si>
  <si>
    <t>21:0130:000218</t>
  </si>
  <si>
    <t>21:0130:000218:0001:0001:00</t>
  </si>
  <si>
    <t>046N  :771257:95:------:--</t>
  </si>
  <si>
    <t>21:0389:000257</t>
  </si>
  <si>
    <t>046N  :771258:00:------:--</t>
  </si>
  <si>
    <t>21:0389:000258</t>
  </si>
  <si>
    <t>21:0130:000219</t>
  </si>
  <si>
    <t>21:0130:000219:0001:0001:00</t>
  </si>
  <si>
    <t>046N  :771259:00:------:--</t>
  </si>
  <si>
    <t>21:0389:000259</t>
  </si>
  <si>
    <t>21:0130:000220</t>
  </si>
  <si>
    <t>21:0130:000220:0001:0001:00</t>
  </si>
  <si>
    <t>4200</t>
  </si>
  <si>
    <t>046N  :771260:00:------:--</t>
  </si>
  <si>
    <t>21:0389:000260</t>
  </si>
  <si>
    <t>21:0130:000221</t>
  </si>
  <si>
    <t>21:0130:000221:0001:0001:00</t>
  </si>
  <si>
    <t>046N  :771261:80:771278:00</t>
  </si>
  <si>
    <t>21:0389:000261</t>
  </si>
  <si>
    <t>21:0130:000236</t>
  </si>
  <si>
    <t>21:0130:000236:0001:0001:02</t>
  </si>
  <si>
    <t>046N  :771262:00:------:--</t>
  </si>
  <si>
    <t>21:0389:000262</t>
  </si>
  <si>
    <t>21:0130:000222</t>
  </si>
  <si>
    <t>21:0130:000222:0001:0001:00</t>
  </si>
  <si>
    <t>046N  :771263:00:------:--</t>
  </si>
  <si>
    <t>21:0389:000263</t>
  </si>
  <si>
    <t>21:0130:000223</t>
  </si>
  <si>
    <t>21:0130:000223:0001:0001:00</t>
  </si>
  <si>
    <t>046N  :771264:70:771265:10</t>
  </si>
  <si>
    <t>21:0389:000264</t>
  </si>
  <si>
    <t>21:0130:000224</t>
  </si>
  <si>
    <t>21:0130:000224:0001:0001:00</t>
  </si>
  <si>
    <t>046N  :771265:10:------:--</t>
  </si>
  <si>
    <t>21:0389:000265</t>
  </si>
  <si>
    <t>21:0130:000225</t>
  </si>
  <si>
    <t>21:0130:000225:0001:0001:00</t>
  </si>
  <si>
    <t>046N  :771266:20:771265:10</t>
  </si>
  <si>
    <t>21:0389:000266</t>
  </si>
  <si>
    <t>21:0130:000225:0002:0001:00</t>
  </si>
  <si>
    <t>6.3</t>
  </si>
  <si>
    <t>046N  :771267:00:------:--</t>
  </si>
  <si>
    <t>21:0389:000267</t>
  </si>
  <si>
    <t>21:0130:000226</t>
  </si>
  <si>
    <t>21:0130:000226:0001:0001:00</t>
  </si>
  <si>
    <t>046N  :771268:00:------:--</t>
  </si>
  <si>
    <t>21:0389:000268</t>
  </si>
  <si>
    <t>21:0130:000227</t>
  </si>
  <si>
    <t>21:0130:000227:0001:0001:00</t>
  </si>
  <si>
    <t>046N  :771269:00:------:--</t>
  </si>
  <si>
    <t>21:0389:000269</t>
  </si>
  <si>
    <t>21:0130:000228</t>
  </si>
  <si>
    <t>21:0130:000228:0001:0001:00</t>
  </si>
  <si>
    <t>046N  :771270:00:------:--</t>
  </si>
  <si>
    <t>21:0389:000270</t>
  </si>
  <si>
    <t>21:0130:000229</t>
  </si>
  <si>
    <t>21:0130:000229:0001:0001:00</t>
  </si>
  <si>
    <t>046N  :771271:00:------:--</t>
  </si>
  <si>
    <t>21:0389:000271</t>
  </si>
  <si>
    <t>21:0130:000230</t>
  </si>
  <si>
    <t>21:0130:000230:0001:0001:00</t>
  </si>
  <si>
    <t>046N  :771272:00:------:--</t>
  </si>
  <si>
    <t>21:0389:000272</t>
  </si>
  <si>
    <t>21:0130:000231</t>
  </si>
  <si>
    <t>21:0130:000231:0001:0001:00</t>
  </si>
  <si>
    <t>046N  :771273:00:------:--</t>
  </si>
  <si>
    <t>21:0389:000273</t>
  </si>
  <si>
    <t>21:0130:000232</t>
  </si>
  <si>
    <t>21:0130:000232:0001:0001:00</t>
  </si>
  <si>
    <t>046N  :771274:00:------:--</t>
  </si>
  <si>
    <t>21:0389:000274</t>
  </si>
  <si>
    <t>21:0130:000233</t>
  </si>
  <si>
    <t>21:0130:000233:0001:0001:00</t>
  </si>
  <si>
    <t>046N  :771275:95:------:--</t>
  </si>
  <si>
    <t>21:0389:000275</t>
  </si>
  <si>
    <t>046N  :771276:00:------:--</t>
  </si>
  <si>
    <t>21:0389:000276</t>
  </si>
  <si>
    <t>21:0130:000234</t>
  </si>
  <si>
    <t>21:0130:000234:0001:0001:00</t>
  </si>
  <si>
    <t>046N  :771277:00:------:--</t>
  </si>
  <si>
    <t>21:0389:000277</t>
  </si>
  <si>
    <t>21:0130:000235</t>
  </si>
  <si>
    <t>21:0130:000235:0001:0001:00</t>
  </si>
  <si>
    <t>046N  :771278:00:------:--</t>
  </si>
  <si>
    <t>21:0389:000278</t>
  </si>
  <si>
    <t>21:0130:000236:0001:0001:01</t>
  </si>
  <si>
    <t>046N  :771279:00:------:--</t>
  </si>
  <si>
    <t>21:0389:000279</t>
  </si>
  <si>
    <t>21:0130:000237</t>
  </si>
  <si>
    <t>21:0130:000237:0001:0001:00</t>
  </si>
  <si>
    <t>046N  :771280:00:------:--</t>
  </si>
  <si>
    <t>21:0389:000280</t>
  </si>
  <si>
    <t>21:0130:000238</t>
  </si>
  <si>
    <t>21:0130:000238:0001:0001:00</t>
  </si>
  <si>
    <t>046N  :771281:80:771296:00</t>
  </si>
  <si>
    <t>21:0389:000281</t>
  </si>
  <si>
    <t>21:0130:000251</t>
  </si>
  <si>
    <t>21:0130:000251:0001:0001:02</t>
  </si>
  <si>
    <t>046N  :771282:00:------:--</t>
  </si>
  <si>
    <t>21:0389:000282</t>
  </si>
  <si>
    <t>21:0130:000239</t>
  </si>
  <si>
    <t>21:0130:000239:0001:0001:00</t>
  </si>
  <si>
    <t>046N  :771283:00:------:--</t>
  </si>
  <si>
    <t>21:0389:000283</t>
  </si>
  <si>
    <t>21:0130:000240</t>
  </si>
  <si>
    <t>21:0130:000240:0001:0001:00</t>
  </si>
  <si>
    <t>046N  :771284:70:771286:10</t>
  </si>
  <si>
    <t>21:0389:000284</t>
  </si>
  <si>
    <t>21:0130:000241</t>
  </si>
  <si>
    <t>21:0130:000241:0001:0001:00</t>
  </si>
  <si>
    <t>046N  :771285:9A:------:--</t>
  </si>
  <si>
    <t>21:0389:000285</t>
  </si>
  <si>
    <t>046N  :771286:10:------:--</t>
  </si>
  <si>
    <t>21:0389:000286</t>
  </si>
  <si>
    <t>21:0130:000242</t>
  </si>
  <si>
    <t>21:0130:000242:0001:0001:00</t>
  </si>
  <si>
    <t>046N  :771287:20:771286:10</t>
  </si>
  <si>
    <t>21:0389:000287</t>
  </si>
  <si>
    <t>21:0130:000242:0002:0001:00</t>
  </si>
  <si>
    <t>046N  :771288:00:------:--</t>
  </si>
  <si>
    <t>21:0389:000288</t>
  </si>
  <si>
    <t>21:0130:000243</t>
  </si>
  <si>
    <t>21:0130:000243:0001:0001:00</t>
  </si>
  <si>
    <t>046N  :771289:00:------:--</t>
  </si>
  <si>
    <t>21:0389:000289</t>
  </si>
  <si>
    <t>21:0130:000244</t>
  </si>
  <si>
    <t>21:0130:000244:0001:0001:00</t>
  </si>
  <si>
    <t>046N  :771290:00:------:--</t>
  </si>
  <si>
    <t>21:0389:000290</t>
  </si>
  <si>
    <t>21:0130:000245</t>
  </si>
  <si>
    <t>21:0130:000245:0001:0001:00</t>
  </si>
  <si>
    <t>046N  :771291:00:------:--</t>
  </si>
  <si>
    <t>21:0389:000291</t>
  </si>
  <si>
    <t>21:0130:000246</t>
  </si>
  <si>
    <t>21:0130:000246:0001:0001:00</t>
  </si>
  <si>
    <t>046N  :771292:00:------:--</t>
  </si>
  <si>
    <t>21:0389:000292</t>
  </si>
  <si>
    <t>21:0130:000247</t>
  </si>
  <si>
    <t>21:0130:000247:0001:0001:00</t>
  </si>
  <si>
    <t>046N  :771293:00:------:--</t>
  </si>
  <si>
    <t>21:0389:000293</t>
  </si>
  <si>
    <t>21:0130:000248</t>
  </si>
  <si>
    <t>21:0130:000248:0001:0001:00</t>
  </si>
  <si>
    <t>046N  :771294:00:------:--</t>
  </si>
  <si>
    <t>21:0389:000294</t>
  </si>
  <si>
    <t>21:0130:000249</t>
  </si>
  <si>
    <t>21:0130:000249:0001:0001:00</t>
  </si>
  <si>
    <t>046N  :771295:00:------:--</t>
  </si>
  <si>
    <t>21:0389:000295</t>
  </si>
  <si>
    <t>21:0130:000250</t>
  </si>
  <si>
    <t>21:0130:000250:0001:0001:00</t>
  </si>
  <si>
    <t>046N  :771296:00:------:--</t>
  </si>
  <si>
    <t>21:0389:000296</t>
  </si>
  <si>
    <t>21:0130:000251:0001:0001:01</t>
  </si>
  <si>
    <t>046N  :771297:00:------:--</t>
  </si>
  <si>
    <t>21:0389:000297</t>
  </si>
  <si>
    <t>21:0130:000252</t>
  </si>
  <si>
    <t>21:0130:000252:0001:0001:00</t>
  </si>
  <si>
    <t>046N  :771298:00:------:--</t>
  </si>
  <si>
    <t>21:0389:000298</t>
  </si>
  <si>
    <t>21:0130:000253</t>
  </si>
  <si>
    <t>21:0130:000253:0001:0001:00</t>
  </si>
  <si>
    <t>046N  :771299:00:------:--</t>
  </si>
  <si>
    <t>21:0389:000299</t>
  </si>
  <si>
    <t>21:0130:000254</t>
  </si>
  <si>
    <t>21:0130:000254:0001:0001:00</t>
  </si>
  <si>
    <t>046N  :771300:00:------:--</t>
  </si>
  <si>
    <t>21:0389:000300</t>
  </si>
  <si>
    <t>21:0130:000255</t>
  </si>
  <si>
    <t>21:0130:000255:0001:0001:00</t>
  </si>
  <si>
    <t>046N  :771301:80:771308:00</t>
  </si>
  <si>
    <t>21:0389:000301</t>
  </si>
  <si>
    <t>21:0130:000261</t>
  </si>
  <si>
    <t>21:0130:000261:0001:0001:02</t>
  </si>
  <si>
    <t>046N  :771302:70:771303:10</t>
  </si>
  <si>
    <t>21:0389:000302</t>
  </si>
  <si>
    <t>21:0130:000256</t>
  </si>
  <si>
    <t>21:0130:000256:0001:0001:00</t>
  </si>
  <si>
    <t>046N  :771303:10:------:--</t>
  </si>
  <si>
    <t>21:0389:000303</t>
  </si>
  <si>
    <t>21:0130:000257</t>
  </si>
  <si>
    <t>21:0130:000257:0001:0001:00</t>
  </si>
  <si>
    <t>046N  :771304:20:771303:10</t>
  </si>
  <si>
    <t>21:0389:000304</t>
  </si>
  <si>
    <t>21:0130:000257:0002:0001:00</t>
  </si>
  <si>
    <t>046N  :771305:00:------:--</t>
  </si>
  <si>
    <t>21:0389:000305</t>
  </si>
  <si>
    <t>21:0130:000258</t>
  </si>
  <si>
    <t>21:0130:000258:0001:0001:00</t>
  </si>
  <si>
    <t>046N  :771306:00:------:--</t>
  </si>
  <si>
    <t>21:0389:000306</t>
  </si>
  <si>
    <t>21:0130:000259</t>
  </si>
  <si>
    <t>21:0130:000259:0001:0001:00</t>
  </si>
  <si>
    <t>046N  :771307:00:------:--</t>
  </si>
  <si>
    <t>21:0389:000307</t>
  </si>
  <si>
    <t>21:0130:000260</t>
  </si>
  <si>
    <t>21:0130:000260:0001:0001:00</t>
  </si>
  <si>
    <t>046N  :771308:00:------:--</t>
  </si>
  <si>
    <t>21:0389:000308</t>
  </si>
  <si>
    <t>21:0130:000261:0001:0001:01</t>
  </si>
  <si>
    <t>046N  :771309:95:------:--</t>
  </si>
  <si>
    <t>21:0389:000309</t>
  </si>
  <si>
    <t>046N  :771310:00:------:--</t>
  </si>
  <si>
    <t>21:0389:000310</t>
  </si>
  <si>
    <t>21:0130:000262</t>
  </si>
  <si>
    <t>21:0130:000262:0001:0001:00</t>
  </si>
  <si>
    <t>046N  :771311:00:------:--</t>
  </si>
  <si>
    <t>21:0389:000311</t>
  </si>
  <si>
    <t>21:0130:000263</t>
  </si>
  <si>
    <t>21:0130:000263:0001:0001:00</t>
  </si>
  <si>
    <t>046N  :771312:00:------:--</t>
  </si>
  <si>
    <t>21:0389:000312</t>
  </si>
  <si>
    <t>21:0130:000264</t>
  </si>
  <si>
    <t>21:0130:000264:0001:0001:00</t>
  </si>
  <si>
    <t>046N  :771313:00:------:--</t>
  </si>
  <si>
    <t>21:0389:000313</t>
  </si>
  <si>
    <t>21:0130:000265</t>
  </si>
  <si>
    <t>21:0130:000265:0001:0001:00</t>
  </si>
  <si>
    <t>046N  :771314:00:------:--</t>
  </si>
  <si>
    <t>21:0389:000314</t>
  </si>
  <si>
    <t>21:0130:000266</t>
  </si>
  <si>
    <t>21:0130:000266:0001:0001:00</t>
  </si>
  <si>
    <t>046N  :771315:00:------:--</t>
  </si>
  <si>
    <t>21:0389:000315</t>
  </si>
  <si>
    <t>21:0130:000267</t>
  </si>
  <si>
    <t>21:0130:000267:0001:0001:00</t>
  </si>
  <si>
    <t>046N  :771316:00:------:--</t>
  </si>
  <si>
    <t>21:0389:000316</t>
  </si>
  <si>
    <t>21:0130:000268</t>
  </si>
  <si>
    <t>21:0130:000268:0001:0001:00</t>
  </si>
  <si>
    <t>046N  :771317:00:------:--</t>
  </si>
  <si>
    <t>21:0389:000317</t>
  </si>
  <si>
    <t>21:0130:000269</t>
  </si>
  <si>
    <t>21:0130:000269:0001:0001:00</t>
  </si>
  <si>
    <t>046N  :771318:00:------:--</t>
  </si>
  <si>
    <t>21:0389:000318</t>
  </si>
  <si>
    <t>21:0130:000270</t>
  </si>
  <si>
    <t>21:0130:000270:0001:0001:00</t>
  </si>
  <si>
    <t>046N  :771319:00:------:--</t>
  </si>
  <si>
    <t>21:0389:000319</t>
  </si>
  <si>
    <t>21:0130:000271</t>
  </si>
  <si>
    <t>21:0130:000271:0001:0001:00</t>
  </si>
  <si>
    <t>046N  :771320:00:------:--</t>
  </si>
  <si>
    <t>21:0389:000320</t>
  </si>
  <si>
    <t>21:0130:000272</t>
  </si>
  <si>
    <t>21:0130:000272:0001:0001:00</t>
  </si>
  <si>
    <t>046N  :771321:80:771328:00</t>
  </si>
  <si>
    <t>21:0389:000321</t>
  </si>
  <si>
    <t>21:0130:000278</t>
  </si>
  <si>
    <t>21:0130:000278:0001:0001:02</t>
  </si>
  <si>
    <t>046N  :771322:00:------:--</t>
  </si>
  <si>
    <t>21:0389:000322</t>
  </si>
  <si>
    <t>21:0130:000273</t>
  </si>
  <si>
    <t>21:0130:000273:0001:0001:00</t>
  </si>
  <si>
    <t>046N  :771323:00:------:--</t>
  </si>
  <si>
    <t>21:0389:000323</t>
  </si>
  <si>
    <t>21:0130:000274</t>
  </si>
  <si>
    <t>21:0130:000274:0001:0001:00</t>
  </si>
  <si>
    <t>046N  :771324:00:------:--</t>
  </si>
  <si>
    <t>21:0389:000324</t>
  </si>
  <si>
    <t>21:0130:000275</t>
  </si>
  <si>
    <t>21:0130:000275:0001:0001:00</t>
  </si>
  <si>
    <t>046N  :771325:70:771326:10</t>
  </si>
  <si>
    <t>21:0389:000325</t>
  </si>
  <si>
    <t>21:0130:000276</t>
  </si>
  <si>
    <t>21:0130:000276:0001:0001:00</t>
  </si>
  <si>
    <t>046N  :771326:10:------:--</t>
  </si>
  <si>
    <t>21:0389:000326</t>
  </si>
  <si>
    <t>21:0130:000277</t>
  </si>
  <si>
    <t>21:0130:000277:0001:0001:00</t>
  </si>
  <si>
    <t>046N  :771327:20:771326:10</t>
  </si>
  <si>
    <t>21:0389:000327</t>
  </si>
  <si>
    <t>21:0130:000277:0002:0001:00</t>
  </si>
  <si>
    <t>046N  :771328:00:------:--</t>
  </si>
  <si>
    <t>21:0389:000328</t>
  </si>
  <si>
    <t>21:0130:000278:0001:0001:01</t>
  </si>
  <si>
    <t>046N  :771329:00:------:--</t>
  </si>
  <si>
    <t>21:0389:000329</t>
  </si>
  <si>
    <t>21:0130:000279</t>
  </si>
  <si>
    <t>21:0130:000279:0001:0001:00</t>
  </si>
  <si>
    <t>046N  :771330:9B:------:--</t>
  </si>
  <si>
    <t>21:0389:000330</t>
  </si>
  <si>
    <t>046N  :771331:00:------:--</t>
  </si>
  <si>
    <t>21:0389:000331</t>
  </si>
  <si>
    <t>21:0130:000280</t>
  </si>
  <si>
    <t>21:0130:000280:0001:0001:00</t>
  </si>
  <si>
    <t>046N  :771332:00:------:--</t>
  </si>
  <si>
    <t>21:0389:000332</t>
  </si>
  <si>
    <t>21:0130:000281</t>
  </si>
  <si>
    <t>21:0130:000281:0001:0001:00</t>
  </si>
  <si>
    <t>046N  :771333:00:------:--</t>
  </si>
  <si>
    <t>21:0389:000333</t>
  </si>
  <si>
    <t>21:0130:000282</t>
  </si>
  <si>
    <t>21:0130:000282:0001:0001:00</t>
  </si>
  <si>
    <t>046N  :771334:00:------:--</t>
  </si>
  <si>
    <t>21:0389:000334</t>
  </si>
  <si>
    <t>21:0130:000283</t>
  </si>
  <si>
    <t>21:0130:000283:0001:0001:00</t>
  </si>
  <si>
    <t>046N  :771335:00:------:--</t>
  </si>
  <si>
    <t>21:0389:000335</t>
  </si>
  <si>
    <t>21:0130:000284</t>
  </si>
  <si>
    <t>21:0130:000284:0001:0001:00</t>
  </si>
  <si>
    <t>046N  :771336:00:------:--</t>
  </si>
  <si>
    <t>21:0389:000336</t>
  </si>
  <si>
    <t>21:0130:000285</t>
  </si>
  <si>
    <t>21:0130:000285:0001:0001:00</t>
  </si>
  <si>
    <t>046N  :771337:00:------:--</t>
  </si>
  <si>
    <t>21:0389:000337</t>
  </si>
  <si>
    <t>21:0130:000286</t>
  </si>
  <si>
    <t>21:0130:000286:0001:0001:00</t>
  </si>
  <si>
    <t>046N  :771338:00:------:--</t>
  </si>
  <si>
    <t>21:0389:000338</t>
  </si>
  <si>
    <t>21:0130:000287</t>
  </si>
  <si>
    <t>21:0130:000287:0001:0001:00</t>
  </si>
  <si>
    <t>046N  :771339:00:------:--</t>
  </si>
  <si>
    <t>21:0389:000339</t>
  </si>
  <si>
    <t>21:0130:000288</t>
  </si>
  <si>
    <t>21:0130:000288:0001:0001:00</t>
  </si>
  <si>
    <t>046N  :771340:00:------:--</t>
  </si>
  <si>
    <t>21:0389:000340</t>
  </si>
  <si>
    <t>21:0130:000289</t>
  </si>
  <si>
    <t>21:0130:000289:0001:0001:00</t>
  </si>
  <si>
    <t>046N  :771341:80:771357:00</t>
  </si>
  <si>
    <t>21:0389:000341</t>
  </si>
  <si>
    <t>21:0130:000303</t>
  </si>
  <si>
    <t>21:0130:000303:0001:0001:02</t>
  </si>
  <si>
    <t>046N  :771342:70:771343:10</t>
  </si>
  <si>
    <t>21:0389:000342</t>
  </si>
  <si>
    <t>21:0130:000290</t>
  </si>
  <si>
    <t>21:0130:000290:0001:0001:00</t>
  </si>
  <si>
    <t>046N  :771343:10:------:--</t>
  </si>
  <si>
    <t>21:0389:000343</t>
  </si>
  <si>
    <t>21:0130:000291</t>
  </si>
  <si>
    <t>21:0130:000291:0001:0001:00</t>
  </si>
  <si>
    <t>3050</t>
  </si>
  <si>
    <t>046N  :771344:9A:------:--</t>
  </si>
  <si>
    <t>21:0389:000344</t>
  </si>
  <si>
    <t>046N  :771345:20:771343:10</t>
  </si>
  <si>
    <t>21:0389:000345</t>
  </si>
  <si>
    <t>21:0130:000291:0002:0001:00</t>
  </si>
  <si>
    <t>046N  :771346:00:------:--</t>
  </si>
  <si>
    <t>21:0389:000346</t>
  </si>
  <si>
    <t>21:0130:000292</t>
  </si>
  <si>
    <t>21:0130:000292:0001:0001:00</t>
  </si>
  <si>
    <t>046N  :771347:00:------:--</t>
  </si>
  <si>
    <t>21:0389:000347</t>
  </si>
  <si>
    <t>21:0130:000293</t>
  </si>
  <si>
    <t>21:0130:000293:0001:0001:00</t>
  </si>
  <si>
    <t>046N  :771348:00:------:--</t>
  </si>
  <si>
    <t>21:0389:000348</t>
  </si>
  <si>
    <t>21:0130:000294</t>
  </si>
  <si>
    <t>21:0130:000294:0001:0001:00</t>
  </si>
  <si>
    <t>046N  :771349:00:------:--</t>
  </si>
  <si>
    <t>21:0389:000349</t>
  </si>
  <si>
    <t>21:0130:000295</t>
  </si>
  <si>
    <t>21:0130:000295:0001:0001:00</t>
  </si>
  <si>
    <t>046N  :771350:00:------:--</t>
  </si>
  <si>
    <t>21:0389:000350</t>
  </si>
  <si>
    <t>21:0130:000296</t>
  </si>
  <si>
    <t>21:0130:000296:0001:0001:00</t>
  </si>
  <si>
    <t>046N  :771351:00:------:--</t>
  </si>
  <si>
    <t>21:0389:000351</t>
  </si>
  <si>
    <t>21:0130:000297</t>
  </si>
  <si>
    <t>21:0130:000297:0001:0001:00</t>
  </si>
  <si>
    <t>046N  :771352:00:------:--</t>
  </si>
  <si>
    <t>21:0389:000352</t>
  </si>
  <si>
    <t>21:0130:000298</t>
  </si>
  <si>
    <t>21:0130:000298:0001:0001:00</t>
  </si>
  <si>
    <t>046N  :771353:00:------:--</t>
  </si>
  <si>
    <t>21:0389:000353</t>
  </si>
  <si>
    <t>21:0130:000299</t>
  </si>
  <si>
    <t>21:0130:000299:0001:0001:00</t>
  </si>
  <si>
    <t>8.55</t>
  </si>
  <si>
    <t>046N  :771354:00:------:--</t>
  </si>
  <si>
    <t>21:0389:000354</t>
  </si>
  <si>
    <t>21:0130:000300</t>
  </si>
  <si>
    <t>21:0130:000300:0001:0001:00</t>
  </si>
  <si>
    <t>046N  :771355:00:------:--</t>
  </si>
  <si>
    <t>21:0389:000355</t>
  </si>
  <si>
    <t>21:0130:000301</t>
  </si>
  <si>
    <t>21:0130:000301:0001:0001:00</t>
  </si>
  <si>
    <t>046N  :771356:00:------:--</t>
  </si>
  <si>
    <t>21:0389:000356</t>
  </si>
  <si>
    <t>21:0130:000302</t>
  </si>
  <si>
    <t>21:0130:000302:0001:0001:00</t>
  </si>
  <si>
    <t>046N  :771357:00:------:--</t>
  </si>
  <si>
    <t>21:0389:000357</t>
  </si>
  <si>
    <t>21:0130:000303:0001:0001:01</t>
  </si>
  <si>
    <t>046N  :771358:00:------:--</t>
  </si>
  <si>
    <t>21:0389:000358</t>
  </si>
  <si>
    <t>21:0130:000304</t>
  </si>
  <si>
    <t>21:0130:000304:0001:0001:00</t>
  </si>
  <si>
    <t>046N  :771359:00:------:--</t>
  </si>
  <si>
    <t>21:0389:000359</t>
  </si>
  <si>
    <t>21:0130:000305</t>
  </si>
  <si>
    <t>21:0130:000305:0001:0001:00</t>
  </si>
  <si>
    <t>046N  :771360:00:------:--</t>
  </si>
  <si>
    <t>21:0389:000360</t>
  </si>
  <si>
    <t>21:0130:000306</t>
  </si>
  <si>
    <t>21:0130:000306:0001:0001:00</t>
  </si>
  <si>
    <t>046N  :771361:80:771364:20</t>
  </si>
  <si>
    <t>21:0389:000361</t>
  </si>
  <si>
    <t>21:0130:000308</t>
  </si>
  <si>
    <t>21:0130:000308:0002:0001:02</t>
  </si>
  <si>
    <t>046N  :771362:70:771363:10</t>
  </si>
  <si>
    <t>21:0389:000362</t>
  </si>
  <si>
    <t>21:0130:000307</t>
  </si>
  <si>
    <t>21:0130:000307:0001:0001:00</t>
  </si>
  <si>
    <t>046N  :771363:10:------:--</t>
  </si>
  <si>
    <t>21:0389:000363</t>
  </si>
  <si>
    <t>21:0130:000308:0001:0001:00</t>
  </si>
  <si>
    <t>046N  :771364:20:771363:10</t>
  </si>
  <si>
    <t>21:0389:000364</t>
  </si>
  <si>
    <t>21:0130:000308:0002:0001:01</t>
  </si>
  <si>
    <t>046N  :771365:9C:------:--</t>
  </si>
  <si>
    <t>21:0389:000365</t>
  </si>
  <si>
    <t>046N  :771366:00:------:--</t>
  </si>
  <si>
    <t>21:0389:000366</t>
  </si>
  <si>
    <t>21:0130:000309</t>
  </si>
  <si>
    <t>21:0130:000309:0001:0001:00</t>
  </si>
  <si>
    <t>7.3</t>
  </si>
  <si>
    <t>046N  :771367:00:------:--</t>
  </si>
  <si>
    <t>21:0389:000367</t>
  </si>
  <si>
    <t>21:0130:000310</t>
  </si>
  <si>
    <t>21:0130:000310:0001:0001:00</t>
  </si>
  <si>
    <t>046N  :771368:00:------:--</t>
  </si>
  <si>
    <t>21:0389:000368</t>
  </si>
  <si>
    <t>21:0130:000311</t>
  </si>
  <si>
    <t>21:0130:000311:0001:0001:00</t>
  </si>
  <si>
    <t>046N  :771369:00:------:--</t>
  </si>
  <si>
    <t>21:0389:000369</t>
  </si>
  <si>
    <t>21:0130:000312</t>
  </si>
  <si>
    <t>21:0130:000312:0001:0001:00</t>
  </si>
  <si>
    <t>046N  :771370:00:------:--</t>
  </si>
  <si>
    <t>21:0389:000370</t>
  </si>
  <si>
    <t>21:0130:000313</t>
  </si>
  <si>
    <t>21:0130:000313:0001:0001:00</t>
  </si>
  <si>
    <t>046N  :771371:00:------:--</t>
  </si>
  <si>
    <t>21:0389:000371</t>
  </si>
  <si>
    <t>21:0130:000314</t>
  </si>
  <si>
    <t>21:0130:000314:0001:0001:00</t>
  </si>
  <si>
    <t>046N  :771372:00:------:--</t>
  </si>
  <si>
    <t>21:0389:000372</t>
  </si>
  <si>
    <t>21:0130:000315</t>
  </si>
  <si>
    <t>21:0130:000315:0001:0001:00</t>
  </si>
  <si>
    <t>046N  :771373:00:------:--</t>
  </si>
  <si>
    <t>21:0389:000373</t>
  </si>
  <si>
    <t>21:0130:000316</t>
  </si>
  <si>
    <t>21:0130:000316:0001:0001:00</t>
  </si>
  <si>
    <t>046N  :771374:00:------:--</t>
  </si>
  <si>
    <t>21:0389:000374</t>
  </si>
  <si>
    <t>21:0130:000317</t>
  </si>
  <si>
    <t>21:0130:000317:0001:0001:00</t>
  </si>
  <si>
    <t>046N  :771375:00:------:--</t>
  </si>
  <si>
    <t>21:0389:000375</t>
  </si>
  <si>
    <t>21:0130:000318</t>
  </si>
  <si>
    <t>21:0130:000318:0001:0001:00</t>
  </si>
  <si>
    <t>046N  :771376:00:------:--</t>
  </si>
  <si>
    <t>21:0389:000376</t>
  </si>
  <si>
    <t>21:0130:000319</t>
  </si>
  <si>
    <t>21:0130:000319:0001:0001:00</t>
  </si>
  <si>
    <t>046N  :771377:00:------:--</t>
  </si>
  <si>
    <t>21:0389:000377</t>
  </si>
  <si>
    <t>21:0130:000320</t>
  </si>
  <si>
    <t>21:0130:000320:0001:0001:00</t>
  </si>
  <si>
    <t>046N  :771378:00:------:--</t>
  </si>
  <si>
    <t>21:0389:000378</t>
  </si>
  <si>
    <t>21:0130:000321</t>
  </si>
  <si>
    <t>21:0130:000321:0001:0001:00</t>
  </si>
  <si>
    <t>046N  :771379:00:------:--</t>
  </si>
  <si>
    <t>21:0389:000379</t>
  </si>
  <si>
    <t>21:0130:000322</t>
  </si>
  <si>
    <t>21:0130:000322:0001:0001:00</t>
  </si>
  <si>
    <t>046N  :771380:00:------:--</t>
  </si>
  <si>
    <t>21:0389:000380</t>
  </si>
  <si>
    <t>21:0130:000323</t>
  </si>
  <si>
    <t>21:0130:000323:0001:0001:00</t>
  </si>
  <si>
    <t>046N  :771381:80:771386:10</t>
  </si>
  <si>
    <t>21:0389:000381</t>
  </si>
  <si>
    <t>21:0130:000327</t>
  </si>
  <si>
    <t>21:0130:000327:0001:0001:02</t>
  </si>
  <si>
    <t>046N  :771382:00:------:--</t>
  </si>
  <si>
    <t>21:0389:000382</t>
  </si>
  <si>
    <t>21:0130:000324</t>
  </si>
  <si>
    <t>21:0130:000324:0001:0001:00</t>
  </si>
  <si>
    <t>046N  :771383:95:------:--</t>
  </si>
  <si>
    <t>21:0389:000383</t>
  </si>
  <si>
    <t>046N  :771384:00:------:--</t>
  </si>
  <si>
    <t>21:0389:000384</t>
  </si>
  <si>
    <t>21:0130:000325</t>
  </si>
  <si>
    <t>21:0130:000325:0001:0001:00</t>
  </si>
  <si>
    <t>046N  :771385:70:771386:10</t>
  </si>
  <si>
    <t>21:0389:000385</t>
  </si>
  <si>
    <t>21:0130:000326</t>
  </si>
  <si>
    <t>21:0130:000326:0001:0001:00</t>
  </si>
  <si>
    <t>046N  :771386:10:------:--</t>
  </si>
  <si>
    <t>21:0389:000386</t>
  </si>
  <si>
    <t>21:0130:000327:0001:0001:01</t>
  </si>
  <si>
    <t>046N  :771387:20:771386:10</t>
  </si>
  <si>
    <t>21:0389:000387</t>
  </si>
  <si>
    <t>21:0130:000327:0002:0001:00</t>
  </si>
  <si>
    <t>046N  :771388:00:------:--</t>
  </si>
  <si>
    <t>21:0389:000388</t>
  </si>
  <si>
    <t>21:0130:000328</t>
  </si>
  <si>
    <t>21:0130:000328:0001:0001:00</t>
  </si>
  <si>
    <t>046N  :771389:00:------:--</t>
  </si>
  <si>
    <t>21:0389:000389</t>
  </si>
  <si>
    <t>21:0130:000329</t>
  </si>
  <si>
    <t>21:0130:000329:0001:0001:00</t>
  </si>
  <si>
    <t>046N  :771390:00:------:--</t>
  </si>
  <si>
    <t>21:0389:000390</t>
  </si>
  <si>
    <t>21:0130:000330</t>
  </si>
  <si>
    <t>21:0130:000330:0001:0001:00</t>
  </si>
  <si>
    <t>046N  :771391:00:------:--</t>
  </si>
  <si>
    <t>21:0389:000391</t>
  </si>
  <si>
    <t>21:0130:000331</t>
  </si>
  <si>
    <t>21:0130:000331:0001:0001:00</t>
  </si>
  <si>
    <t>046N  :771392:00:------:--</t>
  </si>
  <si>
    <t>21:0389:000392</t>
  </si>
  <si>
    <t>21:0130:000332</t>
  </si>
  <si>
    <t>21:0130:000332:0001:0001:00</t>
  </si>
  <si>
    <t>046N  :771393:00:------:--</t>
  </si>
  <si>
    <t>21:0389:000393</t>
  </si>
  <si>
    <t>21:0130:000333</t>
  </si>
  <si>
    <t>21:0130:000333:0001:0001:00</t>
  </si>
  <si>
    <t>046N  :771394:00:------:--</t>
  </si>
  <si>
    <t>21:0389:000394</t>
  </si>
  <si>
    <t>21:0130:000334</t>
  </si>
  <si>
    <t>21:0130:000334:0001:0001:00</t>
  </si>
  <si>
    <t>985</t>
  </si>
  <si>
    <t>046N  :771395:00:------:--</t>
  </si>
  <si>
    <t>21:0389:000395</t>
  </si>
  <si>
    <t>21:0130:000335</t>
  </si>
  <si>
    <t>21:0130:000335:0001:0001:00</t>
  </si>
  <si>
    <t>046N  :771396:00:------:--</t>
  </si>
  <si>
    <t>21:0389:000396</t>
  </si>
  <si>
    <t>21:0130:000336</t>
  </si>
  <si>
    <t>21:0130:000336:0001:0001:00</t>
  </si>
  <si>
    <t>046N  :771397:00:------:--</t>
  </si>
  <si>
    <t>21:0389:000397</t>
  </si>
  <si>
    <t>21:0130:000337</t>
  </si>
  <si>
    <t>21:0130:000337:0001:0001:00</t>
  </si>
  <si>
    <t>046N  :771398:00:------:--</t>
  </si>
  <si>
    <t>21:0389:000398</t>
  </si>
  <si>
    <t>21:0130:000338</t>
  </si>
  <si>
    <t>21:0130:000338:0001:0001:00</t>
  </si>
  <si>
    <t>046N  :771399:00:------:--</t>
  </si>
  <si>
    <t>21:0389:000399</t>
  </si>
  <si>
    <t>21:0130:000339</t>
  </si>
  <si>
    <t>21:0130:000339:0001:0001:00</t>
  </si>
  <si>
    <t>046N  :771400:00:------:--</t>
  </si>
  <si>
    <t>21:0389:000400</t>
  </si>
  <si>
    <t>21:0130:000340</t>
  </si>
  <si>
    <t>21:0130:000340:0001:0001:00</t>
  </si>
  <si>
    <t>046N  :771401:80:771410:00</t>
  </si>
  <si>
    <t>21:0389:000401</t>
  </si>
  <si>
    <t>21:0130:000348</t>
  </si>
  <si>
    <t>21:0130:000348:0001:0001:02</t>
  </si>
  <si>
    <t>046N  :771402:00:------:--</t>
  </si>
  <si>
    <t>21:0389:000402</t>
  </si>
  <si>
    <t>21:0130:000341</t>
  </si>
  <si>
    <t>21:0130:000341:0001:0001:00</t>
  </si>
  <si>
    <t>046N  :771403:70:771404:10</t>
  </si>
  <si>
    <t>21:0389:000403</t>
  </si>
  <si>
    <t>21:0130:000342</t>
  </si>
  <si>
    <t>21:0130:000342:0001:0001:00</t>
  </si>
  <si>
    <t>046N  :771404:10:------:--</t>
  </si>
  <si>
    <t>21:0389:000404</t>
  </si>
  <si>
    <t>21:0130:000343</t>
  </si>
  <si>
    <t>21:0130:000343:0001:0001:00</t>
  </si>
  <si>
    <t>046N  :771405:20:771404:10</t>
  </si>
  <si>
    <t>21:0389:000405</t>
  </si>
  <si>
    <t>21:0130:000343:0002:0001:00</t>
  </si>
  <si>
    <t>046N  :771406:00:------:--</t>
  </si>
  <si>
    <t>21:0389:000406</t>
  </si>
  <si>
    <t>21:0130:000344</t>
  </si>
  <si>
    <t>21:0130:000344:0001:0001:00</t>
  </si>
  <si>
    <t>046N  :771407:00:------:--</t>
  </si>
  <si>
    <t>21:0389:000407</t>
  </si>
  <si>
    <t>21:0130:000345</t>
  </si>
  <si>
    <t>21:0130:000345:0001:0001:00</t>
  </si>
  <si>
    <t>046N  :771408:00:------:--</t>
  </si>
  <si>
    <t>21:0389:000408</t>
  </si>
  <si>
    <t>21:0130:000346</t>
  </si>
  <si>
    <t>21:0130:000346:0001:0001:00</t>
  </si>
  <si>
    <t>046N  :771409:00:------:--</t>
  </si>
  <si>
    <t>21:0389:000409</t>
  </si>
  <si>
    <t>21:0130:000347</t>
  </si>
  <si>
    <t>21:0130:000347:0001:0001:00</t>
  </si>
  <si>
    <t>046N  :771410:00:------:--</t>
  </si>
  <si>
    <t>21:0389:000410</t>
  </si>
  <si>
    <t>21:0130:000348:0001:0001:01</t>
  </si>
  <si>
    <t>046N  :771411:00:------:--</t>
  </si>
  <si>
    <t>21:0389:000411</t>
  </si>
  <si>
    <t>21:0130:000349</t>
  </si>
  <si>
    <t>21:0130:000349:0001:0001:00</t>
  </si>
  <si>
    <t>046N  :771412:00:------:--</t>
  </si>
  <si>
    <t>21:0389:000412</t>
  </si>
  <si>
    <t>21:0130:000350</t>
  </si>
  <si>
    <t>21:0130:000350:0001:0001:00</t>
  </si>
  <si>
    <t>046N  :771413:00:------:--</t>
  </si>
  <si>
    <t>21:0389:000413</t>
  </si>
  <si>
    <t>21:0130:000351</t>
  </si>
  <si>
    <t>21:0130:000351:0001:0001:00</t>
  </si>
  <si>
    <t>046N  :771414:00:------:--</t>
  </si>
  <si>
    <t>21:0389:000414</t>
  </si>
  <si>
    <t>21:0130:000352</t>
  </si>
  <si>
    <t>21:0130:000352:0001:0001:00</t>
  </si>
  <si>
    <t>046N  :771415:00:------:--</t>
  </si>
  <si>
    <t>21:0389:000415</t>
  </si>
  <si>
    <t>21:0130:000353</t>
  </si>
  <si>
    <t>21:0130:000353:0001:0001:00</t>
  </si>
  <si>
    <t>046N  :771416:9B:------:--</t>
  </si>
  <si>
    <t>21:0389:000416</t>
  </si>
  <si>
    <t>046N  :771417:00:------:--</t>
  </si>
  <si>
    <t>21:0389:000417</t>
  </si>
  <si>
    <t>21:0130:000354</t>
  </si>
  <si>
    <t>21:0130:000354:0001:0001:00</t>
  </si>
  <si>
    <t>046N  :771418:00:------:--</t>
  </si>
  <si>
    <t>21:0389:000418</t>
  </si>
  <si>
    <t>21:0130:000355</t>
  </si>
  <si>
    <t>21:0130:000355:0001:0001:00</t>
  </si>
  <si>
    <t>9.15</t>
  </si>
  <si>
    <t>046N  :771419:00:------:--</t>
  </si>
  <si>
    <t>21:0389:000419</t>
  </si>
  <si>
    <t>21:0130:000356</t>
  </si>
  <si>
    <t>21:0130:000356:0001:0001:00</t>
  </si>
  <si>
    <t>046N  :771420:00:------:--</t>
  </si>
  <si>
    <t>21:0389:000420</t>
  </si>
  <si>
    <t>21:0130:000357</t>
  </si>
  <si>
    <t>21:0130:000357:0001:0001:00</t>
  </si>
  <si>
    <t>046N  :771421:80:771429:00</t>
  </si>
  <si>
    <t>21:0389:000421</t>
  </si>
  <si>
    <t>21:0130:000363</t>
  </si>
  <si>
    <t>21:0130:000363:0001:0001:02</t>
  </si>
  <si>
    <t>046N  :771422:70:771424:10</t>
  </si>
  <si>
    <t>21:0389:000422</t>
  </si>
  <si>
    <t>21:0130:000358</t>
  </si>
  <si>
    <t>21:0130:000358:0001:0001:00</t>
  </si>
  <si>
    <t>99</t>
  </si>
  <si>
    <t>046N  :771423:9C:------:--</t>
  </si>
  <si>
    <t>21:0389:000423</t>
  </si>
  <si>
    <t>046N  :771424:10:------:--</t>
  </si>
  <si>
    <t>21:0389:000424</t>
  </si>
  <si>
    <t>21:0130:000359</t>
  </si>
  <si>
    <t>21:0130:000359:0001:0001:00</t>
  </si>
  <si>
    <t>046N  :771425:20:771424:10</t>
  </si>
  <si>
    <t>21:0389:000425</t>
  </si>
  <si>
    <t>21:0130:000359:0002:0001:00</t>
  </si>
  <si>
    <t>046N  :771426:00:------:--</t>
  </si>
  <si>
    <t>21:0389:000426</t>
  </si>
  <si>
    <t>21:0130:000360</t>
  </si>
  <si>
    <t>21:0130:000360:0001:0001:00</t>
  </si>
  <si>
    <t>046N  :771427:00:------:--</t>
  </si>
  <si>
    <t>21:0389:000427</t>
  </si>
  <si>
    <t>21:0130:000361</t>
  </si>
  <si>
    <t>21:0130:000361:0001:0001:00</t>
  </si>
  <si>
    <t>046N  :771428:00:------:--</t>
  </si>
  <si>
    <t>21:0389:000428</t>
  </si>
  <si>
    <t>21:0130:000362</t>
  </si>
  <si>
    <t>21:0130:000362:0001:0001:00</t>
  </si>
  <si>
    <t>046N  :771429:00:------:--</t>
  </si>
  <si>
    <t>21:0389:000429</t>
  </si>
  <si>
    <t>21:0130:000363:0001:0001:01</t>
  </si>
  <si>
    <t>046N  :771430:00:------:--</t>
  </si>
  <si>
    <t>21:0389:000430</t>
  </si>
  <si>
    <t>21:0130:000364</t>
  </si>
  <si>
    <t>21:0130:000364:0001:0001:00</t>
  </si>
  <si>
    <t>046N  :771431:00:------:--</t>
  </si>
  <si>
    <t>21:0389:000431</t>
  </si>
  <si>
    <t>21:0130:000365</t>
  </si>
  <si>
    <t>21:0130:000365:0001:0001:00</t>
  </si>
  <si>
    <t>9.65</t>
  </si>
  <si>
    <t>046N  :771432:00:------:--</t>
  </si>
  <si>
    <t>21:0389:000432</t>
  </si>
  <si>
    <t>21:0130:000366</t>
  </si>
  <si>
    <t>21:0130:000366:0001:0001:00</t>
  </si>
  <si>
    <t>046N  :771433:00:------:--</t>
  </si>
  <si>
    <t>21:0389:000433</t>
  </si>
  <si>
    <t>21:0130:000367</t>
  </si>
  <si>
    <t>21:0130:000367:0001:0001:00</t>
  </si>
  <si>
    <t>046N  :771434:00:------:--</t>
  </si>
  <si>
    <t>21:0389:000434</t>
  </si>
  <si>
    <t>21:0130:000368</t>
  </si>
  <si>
    <t>21:0130:000368:0001:0001:00</t>
  </si>
  <si>
    <t>264</t>
  </si>
  <si>
    <t>046N  :771435:00:------:--</t>
  </si>
  <si>
    <t>21:0389:000435</t>
  </si>
  <si>
    <t>21:0130:000369</t>
  </si>
  <si>
    <t>21:0130:000369:0001:0001:00</t>
  </si>
  <si>
    <t>12.9</t>
  </si>
  <si>
    <t>046N  :771436:00:------:--</t>
  </si>
  <si>
    <t>21:0389:000436</t>
  </si>
  <si>
    <t>21:0130:000370</t>
  </si>
  <si>
    <t>21:0130:000370:0001:0001:00</t>
  </si>
  <si>
    <t>046N  :771437:00:------:--</t>
  </si>
  <si>
    <t>21:0389:000437</t>
  </si>
  <si>
    <t>21:0130:000371</t>
  </si>
  <si>
    <t>21:0130:000371:0001:0001:00</t>
  </si>
  <si>
    <t>046N  :771438:00:------:--</t>
  </si>
  <si>
    <t>21:0389:000438</t>
  </si>
  <si>
    <t>21:0130:000372</t>
  </si>
  <si>
    <t>21:0130:000372:0001:0001:00</t>
  </si>
  <si>
    <t>046N  :771439:00:------:--</t>
  </si>
  <si>
    <t>21:0389:000439</t>
  </si>
  <si>
    <t>21:0130:000373</t>
  </si>
  <si>
    <t>21:0130:000373:0001:0001:00</t>
  </si>
  <si>
    <t>046N  :771440:00:------:--</t>
  </si>
  <si>
    <t>21:0389:000440</t>
  </si>
  <si>
    <t>21:0130:000374</t>
  </si>
  <si>
    <t>21:0130:000374:0001:0001:00</t>
  </si>
  <si>
    <t>046N  :771441:80:771445:00</t>
  </si>
  <si>
    <t>21:0389:000441</t>
  </si>
  <si>
    <t>21:0130:000377</t>
  </si>
  <si>
    <t>21:0130:000377:0001:0001:02</t>
  </si>
  <si>
    <t>046N  :771442:70:771443:10</t>
  </si>
  <si>
    <t>21:0389:000442</t>
  </si>
  <si>
    <t>21:0130:000375</t>
  </si>
  <si>
    <t>21:0130:000375:0001:0001:00</t>
  </si>
  <si>
    <t>8.7</t>
  </si>
  <si>
    <t>046N  :771443:10:------:--</t>
  </si>
  <si>
    <t>21:0389:000443</t>
  </si>
  <si>
    <t>21:0130:000376</t>
  </si>
  <si>
    <t>21:0130:000376:0001:0001:00</t>
  </si>
  <si>
    <t>046N  :771444:20:771443:10</t>
  </si>
  <si>
    <t>21:0389:000444</t>
  </si>
  <si>
    <t>21:0130:000376:0002:0001:00</t>
  </si>
  <si>
    <t>046N  :771445:00:------:--</t>
  </si>
  <si>
    <t>21:0389:000445</t>
  </si>
  <si>
    <t>21:0130:000377:0001:0001:01</t>
  </si>
  <si>
    <t>046N  :771446:00:------:--</t>
  </si>
  <si>
    <t>21:0389:000446</t>
  </si>
  <si>
    <t>21:0130:000378</t>
  </si>
  <si>
    <t>21:0130:000378:0001:0001:00</t>
  </si>
  <si>
    <t>046N  :771447:00:------:--</t>
  </si>
  <si>
    <t>21:0389:000447</t>
  </si>
  <si>
    <t>21:0130:000379</t>
  </si>
  <si>
    <t>21:0130:000379:0001:0001:00</t>
  </si>
  <si>
    <t>046N  :771448:00:------:--</t>
  </si>
  <si>
    <t>21:0389:000448</t>
  </si>
  <si>
    <t>21:0130:000380</t>
  </si>
  <si>
    <t>21:0130:000380:0001:0001:00</t>
  </si>
  <si>
    <t>046N  :771449:00:------:--</t>
  </si>
  <si>
    <t>21:0389:000449</t>
  </si>
  <si>
    <t>21:0130:000381</t>
  </si>
  <si>
    <t>21:0130:000381:0001:0001:00</t>
  </si>
  <si>
    <t>046N  :771450:00:------:--</t>
  </si>
  <si>
    <t>21:0389:000450</t>
  </si>
  <si>
    <t>21:0130:000382</t>
  </si>
  <si>
    <t>21:0130:000382:0001:0001:00</t>
  </si>
  <si>
    <t>046N  :771451:00:------:--</t>
  </si>
  <si>
    <t>21:0389:000451</t>
  </si>
  <si>
    <t>21:0130:000383</t>
  </si>
  <si>
    <t>21:0130:000383:0001:0001:00</t>
  </si>
  <si>
    <t>046N  :771452:00:------:--</t>
  </si>
  <si>
    <t>21:0389:000452</t>
  </si>
  <si>
    <t>21:0130:000384</t>
  </si>
  <si>
    <t>21:0130:000384:0001:0001:00</t>
  </si>
  <si>
    <t>046N  :771453:00:------:--</t>
  </si>
  <si>
    <t>21:0389:000453</t>
  </si>
  <si>
    <t>21:0130:000385</t>
  </si>
  <si>
    <t>21:0130:000385:0001:0001:00</t>
  </si>
  <si>
    <t>046N  :771454:00:------:--</t>
  </si>
  <si>
    <t>21:0389:000454</t>
  </si>
  <si>
    <t>21:0130:000386</t>
  </si>
  <si>
    <t>21:0130:000386:0001:0001:00</t>
  </si>
  <si>
    <t>046N  :771455:00:------:--</t>
  </si>
  <si>
    <t>21:0389:000455</t>
  </si>
  <si>
    <t>21:0130:000387</t>
  </si>
  <si>
    <t>21:0130:000387:0001:0001:00</t>
  </si>
  <si>
    <t>046N  :771456:00:------:--</t>
  </si>
  <si>
    <t>21:0389:000456</t>
  </si>
  <si>
    <t>21:0130:000388</t>
  </si>
  <si>
    <t>21:0130:000388:0001:0001:00</t>
  </si>
  <si>
    <t>046N  :771457:00:------:--</t>
  </si>
  <si>
    <t>21:0389:000457</t>
  </si>
  <si>
    <t>21:0130:000389</t>
  </si>
  <si>
    <t>21:0130:000389:0001:0001:00</t>
  </si>
  <si>
    <t>046N  :771458:00:------:--</t>
  </si>
  <si>
    <t>21:0389:000458</t>
  </si>
  <si>
    <t>21:0130:000390</t>
  </si>
  <si>
    <t>21:0130:000390:0001:0001:00</t>
  </si>
  <si>
    <t>046N  :771459:00:------:--</t>
  </si>
  <si>
    <t>21:0389:000459</t>
  </si>
  <si>
    <t>21:0130:000391</t>
  </si>
  <si>
    <t>21:0130:000391:0001:0001:00</t>
  </si>
  <si>
    <t>046N  :771460:9A:------:--</t>
  </si>
  <si>
    <t>21:0389:000460</t>
  </si>
  <si>
    <t>046N  :771461:80:771469:00</t>
  </si>
  <si>
    <t>21:0389:000461</t>
  </si>
  <si>
    <t>21:0130:000398</t>
  </si>
  <si>
    <t>21:0130:000398:0001:0001:02</t>
  </si>
  <si>
    <t>046N  :771462:70:771463:10</t>
  </si>
  <si>
    <t>21:0389:000462</t>
  </si>
  <si>
    <t>21:0130:000392</t>
  </si>
  <si>
    <t>21:0130:000392:0001:0001:00</t>
  </si>
  <si>
    <t>046N  :771463:10:------:--</t>
  </si>
  <si>
    <t>21:0389:000463</t>
  </si>
  <si>
    <t>21:0130:000393</t>
  </si>
  <si>
    <t>21:0130:000393:0001:0001:00</t>
  </si>
  <si>
    <t>046N  :771464:20:771463:10</t>
  </si>
  <si>
    <t>21:0389:000464</t>
  </si>
  <si>
    <t>21:0130:000393:0002:0001:00</t>
  </si>
  <si>
    <t>046N  :771465:00:------:--</t>
  </si>
  <si>
    <t>21:0389:000465</t>
  </si>
  <si>
    <t>21:0130:000394</t>
  </si>
  <si>
    <t>21:0130:000394:0001:0001:00</t>
  </si>
  <si>
    <t>046N  :771466:00:------:--</t>
  </si>
  <si>
    <t>21:0389:000466</t>
  </si>
  <si>
    <t>21:0130:000395</t>
  </si>
  <si>
    <t>21:0130:000395:0001:0001:00</t>
  </si>
  <si>
    <t>046N  :771467:00:------:--</t>
  </si>
  <si>
    <t>21:0389:000467</t>
  </si>
  <si>
    <t>21:0130:000396</t>
  </si>
  <si>
    <t>21:0130:000396:0001:0001:00</t>
  </si>
  <si>
    <t>046N  :771468:00:------:--</t>
  </si>
  <si>
    <t>21:0389:000468</t>
  </si>
  <si>
    <t>21:0130:000397</t>
  </si>
  <si>
    <t>21:0130:000397:0001:0001:00</t>
  </si>
  <si>
    <t>046N  :771469:00:------:--</t>
  </si>
  <si>
    <t>21:0389:000469</t>
  </si>
  <si>
    <t>21:0130:000398:0001:0001:01</t>
  </si>
  <si>
    <t>046N  :771470:00:------:--</t>
  </si>
  <si>
    <t>21:0389:000470</t>
  </si>
  <si>
    <t>21:0130:000399</t>
  </si>
  <si>
    <t>21:0130:000399:0001:0001:00</t>
  </si>
  <si>
    <t>046N  :771471:00:------:--</t>
  </si>
  <si>
    <t>21:0389:000471</t>
  </si>
  <si>
    <t>21:0130:000400</t>
  </si>
  <si>
    <t>21:0130:000400:0001:0001:00</t>
  </si>
  <si>
    <t>046N  :771472:00:------:--</t>
  </si>
  <si>
    <t>21:0389:000472</t>
  </si>
  <si>
    <t>21:0130:000401</t>
  </si>
  <si>
    <t>21:0130:000401:0001:0001:00</t>
  </si>
  <si>
    <t>046N  :771473:00:------:--</t>
  </si>
  <si>
    <t>21:0389:000473</t>
  </si>
  <si>
    <t>21:0130:000402</t>
  </si>
  <si>
    <t>21:0130:000402:0001:0001:00</t>
  </si>
  <si>
    <t>9.85</t>
  </si>
  <si>
    <t>046N  :771474:00:------:--</t>
  </si>
  <si>
    <t>21:0389:000474</t>
  </si>
  <si>
    <t>21:0130:000403</t>
  </si>
  <si>
    <t>21:0130:000403:0001:0001:00</t>
  </si>
  <si>
    <t>046N  :771475:00:------:--</t>
  </si>
  <si>
    <t>21:0389:000475</t>
  </si>
  <si>
    <t>21:0130:000404</t>
  </si>
  <si>
    <t>21:0130:000404:0001:0001:00</t>
  </si>
  <si>
    <t>046N  :771476:9B:------:--</t>
  </si>
  <si>
    <t>21:0389:000476</t>
  </si>
  <si>
    <t>046N  :771477:00:------:--</t>
  </si>
  <si>
    <t>21:0389:000477</t>
  </si>
  <si>
    <t>21:0130:000405</t>
  </si>
  <si>
    <t>21:0130:000405:0001:0001:00</t>
  </si>
  <si>
    <t>046N  :771478:00:------:--</t>
  </si>
  <si>
    <t>21:0389:000478</t>
  </si>
  <si>
    <t>21:0130:000406</t>
  </si>
  <si>
    <t>21:0130:000406:0001:0001:00</t>
  </si>
  <si>
    <t>046N  :771479:00:------:--</t>
  </si>
  <si>
    <t>21:0389:000479</t>
  </si>
  <si>
    <t>21:0130:000407</t>
  </si>
  <si>
    <t>21:0130:000407:0001:0001:00</t>
  </si>
  <si>
    <t>046N  :771480:00:------:--</t>
  </si>
  <si>
    <t>21:0389:000480</t>
  </si>
  <si>
    <t>21:0130:000408</t>
  </si>
  <si>
    <t>21:0130:000408:0001:0001:00</t>
  </si>
  <si>
    <t>046N  :771481:80:771500:00</t>
  </si>
  <si>
    <t>21:0389:000481</t>
  </si>
  <si>
    <t>21:0130:000425</t>
  </si>
  <si>
    <t>21:0130:000425:0001:0001:02</t>
  </si>
  <si>
    <t>046N  :771482:00:------:--</t>
  </si>
  <si>
    <t>21:0389:000482</t>
  </si>
  <si>
    <t>21:0130:000409</t>
  </si>
  <si>
    <t>21:0130:000409:0001:0001:00</t>
  </si>
  <si>
    <t>046N  :771483:00:------:--</t>
  </si>
  <si>
    <t>21:0389:000483</t>
  </si>
  <si>
    <t>21:0130:000410</t>
  </si>
  <si>
    <t>21:0130:000410:0001:0001:00</t>
  </si>
  <si>
    <t>046N  :771484:70:771485:10</t>
  </si>
  <si>
    <t>21:0389:000484</t>
  </si>
  <si>
    <t>21:0130:000411</t>
  </si>
  <si>
    <t>21:0130:000411:0001:0001:00</t>
  </si>
  <si>
    <t>046N  :771485:10:------:--</t>
  </si>
  <si>
    <t>21:0389:000485</t>
  </si>
  <si>
    <t>21:0130:000412</t>
  </si>
  <si>
    <t>21:0130:000412:0001:0001:00</t>
  </si>
  <si>
    <t>046N  :771486:9A:------:--</t>
  </si>
  <si>
    <t>21:0389:000486</t>
  </si>
  <si>
    <t>046N  :771487:20:771485:10</t>
  </si>
  <si>
    <t>21:0389:000487</t>
  </si>
  <si>
    <t>21:0130:000412:0002:0001:00</t>
  </si>
  <si>
    <t>046N  :771488:00:------:--</t>
  </si>
  <si>
    <t>21:0389:000488</t>
  </si>
  <si>
    <t>21:0130:000413</t>
  </si>
  <si>
    <t>21:0130:000413:0001:0001:00</t>
  </si>
  <si>
    <t>046N  :771489:00:------:--</t>
  </si>
  <si>
    <t>21:0389:000489</t>
  </si>
  <si>
    <t>21:0130:000414</t>
  </si>
  <si>
    <t>21:0130:000414:0001:0001:00</t>
  </si>
  <si>
    <t>046N  :771490:00:------:--</t>
  </si>
  <si>
    <t>21:0389:000490</t>
  </si>
  <si>
    <t>21:0130:000415</t>
  </si>
  <si>
    <t>21:0130:000415:0001:0001:00</t>
  </si>
  <si>
    <t>046N  :771491:00:------:--</t>
  </si>
  <si>
    <t>21:0389:000491</t>
  </si>
  <si>
    <t>21:0130:000416</t>
  </si>
  <si>
    <t>21:0130:000416:0001:0001:00</t>
  </si>
  <si>
    <t>046N  :771492:00:------:--</t>
  </si>
  <si>
    <t>21:0389:000492</t>
  </si>
  <si>
    <t>21:0130:000417</t>
  </si>
  <si>
    <t>21:0130:000417:0001:0001:00</t>
  </si>
  <si>
    <t>046N  :771493:00:------:--</t>
  </si>
  <si>
    <t>21:0389:000493</t>
  </si>
  <si>
    <t>21:0130:000418</t>
  </si>
  <si>
    <t>21:0130:000418:0001:0001:00</t>
  </si>
  <si>
    <t>046N  :771494:00:------:--</t>
  </si>
  <si>
    <t>21:0389:000494</t>
  </si>
  <si>
    <t>21:0130:000419</t>
  </si>
  <si>
    <t>21:0130:000419:0001:0001:00</t>
  </si>
  <si>
    <t>046N  :771495:00:------:--</t>
  </si>
  <si>
    <t>21:0389:000495</t>
  </si>
  <si>
    <t>21:0130:000420</t>
  </si>
  <si>
    <t>21:0130:000420:0001:0001:00</t>
  </si>
  <si>
    <t>046N  :771496:00:------:--</t>
  </si>
  <si>
    <t>21:0389:000496</t>
  </si>
  <si>
    <t>21:0130:000421</t>
  </si>
  <si>
    <t>21:0130:000421:0001:0001:00</t>
  </si>
  <si>
    <t>046N  :771497:00:------:--</t>
  </si>
  <si>
    <t>21:0389:000497</t>
  </si>
  <si>
    <t>21:0130:000422</t>
  </si>
  <si>
    <t>21:0130:000422:0001:0001:00</t>
  </si>
  <si>
    <t>046N  :771498:00:------:--</t>
  </si>
  <si>
    <t>21:0389:000498</t>
  </si>
  <si>
    <t>21:0130:000423</t>
  </si>
  <si>
    <t>21:0130:000423:0001:0001:00</t>
  </si>
  <si>
    <t>046N  :771499:00:------:--</t>
  </si>
  <si>
    <t>21:0389:000499</t>
  </si>
  <si>
    <t>21:0130:000424</t>
  </si>
  <si>
    <t>21:0130:000424:0001:0001:00</t>
  </si>
  <si>
    <t>046N  :771500:00:------:--</t>
  </si>
  <si>
    <t>21:0389:000500</t>
  </si>
  <si>
    <t>21:0130:000425:0001:0001:01</t>
  </si>
  <si>
    <t>046N  :771501:80:771514:00</t>
  </si>
  <si>
    <t>21:0389:000501</t>
  </si>
  <si>
    <t>21:0130:000436</t>
  </si>
  <si>
    <t>21:0130:000436:0001:0001:02</t>
  </si>
  <si>
    <t>046N  :771502:00:------:--</t>
  </si>
  <si>
    <t>21:0389:000502</t>
  </si>
  <si>
    <t>21:0130:000426</t>
  </si>
  <si>
    <t>21:0130:000426:0001:0001:00</t>
  </si>
  <si>
    <t>046N  :771503:9A:------:--</t>
  </si>
  <si>
    <t>21:0389:000503</t>
  </si>
  <si>
    <t>046N  :771504:70:771505:10</t>
  </si>
  <si>
    <t>21:0389:000504</t>
  </si>
  <si>
    <t>21:0130:000427</t>
  </si>
  <si>
    <t>21:0130:000427:0001:0001:00</t>
  </si>
  <si>
    <t>046N  :771505:10:------:--</t>
  </si>
  <si>
    <t>21:0389:000505</t>
  </si>
  <si>
    <t>21:0130:000428</t>
  </si>
  <si>
    <t>21:0130:000428:0001:0001:00</t>
  </si>
  <si>
    <t>14.3</t>
  </si>
  <si>
    <t>046N  :771506:20:771505:10</t>
  </si>
  <si>
    <t>21:0389:000506</t>
  </si>
  <si>
    <t>21:0130:000428:0002:0001:00</t>
  </si>
  <si>
    <t>046N  :771507:00:------:--</t>
  </si>
  <si>
    <t>21:0389:000507</t>
  </si>
  <si>
    <t>21:0130:000429</t>
  </si>
  <si>
    <t>21:0130:000429:0001:0001:00</t>
  </si>
  <si>
    <t>046N  :771508:00:------:--</t>
  </si>
  <si>
    <t>21:0389:000508</t>
  </si>
  <si>
    <t>21:0130:000430</t>
  </si>
  <si>
    <t>21:0130:000430:0001:0001:00</t>
  </si>
  <si>
    <t>046N  :771509:00:------:--</t>
  </si>
  <si>
    <t>21:0389:000509</t>
  </si>
  <si>
    <t>21:0130:000431</t>
  </si>
  <si>
    <t>21:0130:000431:0001:0001:00</t>
  </si>
  <si>
    <t>046N  :771510:00:------:--</t>
  </si>
  <si>
    <t>21:0389:000510</t>
  </si>
  <si>
    <t>21:0130:000432</t>
  </si>
  <si>
    <t>21:0130:000432:0001:0001:00</t>
  </si>
  <si>
    <t>046N  :771511:00:------:--</t>
  </si>
  <si>
    <t>21:0389:000511</t>
  </si>
  <si>
    <t>21:0130:000433</t>
  </si>
  <si>
    <t>21:0130:000433:0001:0001:00</t>
  </si>
  <si>
    <t>046N  :771512:00:------:--</t>
  </si>
  <si>
    <t>21:0389:000512</t>
  </si>
  <si>
    <t>21:0130:000434</t>
  </si>
  <si>
    <t>21:0130:000434:0001:0001:00</t>
  </si>
  <si>
    <t>046N  :771513:00:------:--</t>
  </si>
  <si>
    <t>21:0389:000513</t>
  </si>
  <si>
    <t>21:0130:000435</t>
  </si>
  <si>
    <t>21:0130:000435:0001:0001:00</t>
  </si>
  <si>
    <t>046N  :771514:00:------:--</t>
  </si>
  <si>
    <t>21:0389:000514</t>
  </si>
  <si>
    <t>21:0130:000436:0001:0001:01</t>
  </si>
  <si>
    <t>046N  :771515:00:------:--</t>
  </si>
  <si>
    <t>21:0389:000515</t>
  </si>
  <si>
    <t>21:0130:000437</t>
  </si>
  <si>
    <t>21:0130:000437:0001:0001:00</t>
  </si>
  <si>
    <t>046N  :771516:00:------:--</t>
  </si>
  <si>
    <t>21:0389:000516</t>
  </si>
  <si>
    <t>21:0130:000438</t>
  </si>
  <si>
    <t>21:0130:000438:0001:0001:00</t>
  </si>
  <si>
    <t>046N  :771517:00:------:--</t>
  </si>
  <si>
    <t>21:0389:000517</t>
  </si>
  <si>
    <t>21:0130:000439</t>
  </si>
  <si>
    <t>21:0130:000439:0001:0001:00</t>
  </si>
  <si>
    <t>046N  :771518:00:------:--</t>
  </si>
  <si>
    <t>21:0389:000518</t>
  </si>
  <si>
    <t>21:0130:000440</t>
  </si>
  <si>
    <t>21:0130:000440:0001:0001:00</t>
  </si>
  <si>
    <t>046N  :771519:00:------:--</t>
  </si>
  <si>
    <t>21:0389:000519</t>
  </si>
  <si>
    <t>21:0130:000441</t>
  </si>
  <si>
    <t>21:0130:000441:0001:0001:00</t>
  </si>
  <si>
    <t>046N  :771520:00:------:--</t>
  </si>
  <si>
    <t>21:0389:000520</t>
  </si>
  <si>
    <t>21:0130:000442</t>
  </si>
  <si>
    <t>21:0130:000442:0001:0001:00</t>
  </si>
  <si>
    <t>046N  :771521:80:771522:00</t>
  </si>
  <si>
    <t>21:0389:000521</t>
  </si>
  <si>
    <t>21:0130:000443</t>
  </si>
  <si>
    <t>21:0130:000443:0001:0001:02</t>
  </si>
  <si>
    <t>046N  :771522:00:------:--</t>
  </si>
  <si>
    <t>21:0389:000522</t>
  </si>
  <si>
    <t>21:0130:000443:0001:0001:01</t>
  </si>
  <si>
    <t>046N  :771523:70:771524:10</t>
  </si>
  <si>
    <t>21:0389:000523</t>
  </si>
  <si>
    <t>21:0130:000444</t>
  </si>
  <si>
    <t>21:0130:000444:0001:0001:00</t>
  </si>
  <si>
    <t>046N  :771524:10:------:--</t>
  </si>
  <si>
    <t>21:0389:000524</t>
  </si>
  <si>
    <t>21:0130:000445</t>
  </si>
  <si>
    <t>21:0130:000445:0001:0001:00</t>
  </si>
  <si>
    <t>046N  :771525:20:771524:10</t>
  </si>
  <si>
    <t>21:0389:000525</t>
  </si>
  <si>
    <t>21:0130:000445:0002:0001:00</t>
  </si>
  <si>
    <t>046N  :771526:00:------:--</t>
  </si>
  <si>
    <t>21:0389:000526</t>
  </si>
  <si>
    <t>21:0130:000446</t>
  </si>
  <si>
    <t>21:0130:000446:0001:0001:00</t>
  </si>
  <si>
    <t>046N  :771527:00:------:--</t>
  </si>
  <si>
    <t>21:0389:000527</t>
  </si>
  <si>
    <t>21:0130:000447</t>
  </si>
  <si>
    <t>21:0130:000447:0001:0001:00</t>
  </si>
  <si>
    <t>046N  :771528:00:------:--</t>
  </si>
  <si>
    <t>21:0389:000528</t>
  </si>
  <si>
    <t>21:0130:000448</t>
  </si>
  <si>
    <t>21:0130:000448:0001:0001:00</t>
  </si>
  <si>
    <t>046N  :771529:00:------:--</t>
  </si>
  <si>
    <t>21:0389:000529</t>
  </si>
  <si>
    <t>21:0130:000449</t>
  </si>
  <si>
    <t>21:0130:000449:0001:0001:00</t>
  </si>
  <si>
    <t>046N  :771530:00:------:--</t>
  </si>
  <si>
    <t>21:0389:000530</t>
  </si>
  <si>
    <t>21:0130:000450</t>
  </si>
  <si>
    <t>21:0130:000450:0001:0001:00</t>
  </si>
  <si>
    <t>046N  :771531:00:------:--</t>
  </si>
  <si>
    <t>21:0389:000531</t>
  </si>
  <si>
    <t>21:0130:000451</t>
  </si>
  <si>
    <t>21:0130:000451:0001:0001:00</t>
  </si>
  <si>
    <t>046N  :771532:00:------:--</t>
  </si>
  <si>
    <t>21:0389:000532</t>
  </si>
  <si>
    <t>21:0130:000452</t>
  </si>
  <si>
    <t>21:0130:000452:0001:0001:00</t>
  </si>
  <si>
    <t>046N  :771533:00:------:--</t>
  </si>
  <si>
    <t>21:0389:000533</t>
  </si>
  <si>
    <t>21:0130:000453</t>
  </si>
  <si>
    <t>21:0130:000453:0001:0001:00</t>
  </si>
  <si>
    <t>046N  :771534:00:------:--</t>
  </si>
  <si>
    <t>21:0389:000534</t>
  </si>
  <si>
    <t>21:0130:000454</t>
  </si>
  <si>
    <t>21:0130:000454:0001:0001:00</t>
  </si>
  <si>
    <t>046N  :771535:00:------:--</t>
  </si>
  <si>
    <t>21:0389:000535</t>
  </si>
  <si>
    <t>21:0130:000455</t>
  </si>
  <si>
    <t>21:0130:000455:0001:0001:00</t>
  </si>
  <si>
    <t>046N  :771536:00:------:--</t>
  </si>
  <si>
    <t>21:0389:000536</t>
  </si>
  <si>
    <t>21:0130:000456</t>
  </si>
  <si>
    <t>21:0130:000456:0001:0001:00</t>
  </si>
  <si>
    <t>046N  :771537:00:------:--</t>
  </si>
  <si>
    <t>21:0389:000537</t>
  </si>
  <si>
    <t>21:0130:000457</t>
  </si>
  <si>
    <t>21:0130:000457:0001:0001:00</t>
  </si>
  <si>
    <t>046N  :771538:00:------:--</t>
  </si>
  <si>
    <t>21:0389:000538</t>
  </si>
  <si>
    <t>21:0130:000458</t>
  </si>
  <si>
    <t>21:0130:000458:0001:0001:00</t>
  </si>
  <si>
    <t>046N  :771539:9C:------:--</t>
  </si>
  <si>
    <t>21:0389:000539</t>
  </si>
  <si>
    <t>046N  :771540:00:------:--</t>
  </si>
  <si>
    <t>21:0389:000540</t>
  </si>
  <si>
    <t>21:0130:000459</t>
  </si>
  <si>
    <t>21:0130:000459:0001:0001:00</t>
  </si>
  <si>
    <t>046N  :771541:80:771544:20</t>
  </si>
  <si>
    <t>21:0389:000541</t>
  </si>
  <si>
    <t>21:0130:000461</t>
  </si>
  <si>
    <t>21:0130:000461:0002:0001:02</t>
  </si>
  <si>
    <t>046N  :771542:70:771543:10</t>
  </si>
  <si>
    <t>21:0389:000542</t>
  </si>
  <si>
    <t>21:0130:000460</t>
  </si>
  <si>
    <t>21:0130:000460:0001:0001:00</t>
  </si>
  <si>
    <t>046N  :771543:10:------:--</t>
  </si>
  <si>
    <t>21:0389:000543</t>
  </si>
  <si>
    <t>21:0130:000461:0001:0001:00</t>
  </si>
  <si>
    <t>046N  :771544:20:771543:10</t>
  </si>
  <si>
    <t>21:0389:000544</t>
  </si>
  <si>
    <t>21:0130:000461:0002:0001:01</t>
  </si>
  <si>
    <t>046N  :771545:00:------:--</t>
  </si>
  <si>
    <t>21:0389:000545</t>
  </si>
  <si>
    <t>21:0130:000462</t>
  </si>
  <si>
    <t>21:0130:000462:0001:0001:00</t>
  </si>
  <si>
    <t>046N  :771546:00:------:--</t>
  </si>
  <si>
    <t>21:0389:000546</t>
  </si>
  <si>
    <t>21:0130:000463</t>
  </si>
  <si>
    <t>21:0130:000463:0001:0001:00</t>
  </si>
  <si>
    <t>046N  :771547:00:------:--</t>
  </si>
  <si>
    <t>21:0389:000547</t>
  </si>
  <si>
    <t>21:0130:000464</t>
  </si>
  <si>
    <t>21:0130:000464:0001:0001:00</t>
  </si>
  <si>
    <t>046N  :771548:00:------:--</t>
  </si>
  <si>
    <t>21:0389:000548</t>
  </si>
  <si>
    <t>21:0130:000465</t>
  </si>
  <si>
    <t>21:0130:000465:0001:0001:00</t>
  </si>
  <si>
    <t>046N  :771549:00:------:--</t>
  </si>
  <si>
    <t>21:0389:000549</t>
  </si>
  <si>
    <t>21:0130:000466</t>
  </si>
  <si>
    <t>21:0130:000466:0001:0001:00</t>
  </si>
  <si>
    <t>046N  :771550:9C:------:--</t>
  </si>
  <si>
    <t>21:0389:000550</t>
  </si>
  <si>
    <t>046N  :771551:00:------:--</t>
  </si>
  <si>
    <t>21:0389:000551</t>
  </si>
  <si>
    <t>21:0130:000467</t>
  </si>
  <si>
    <t>21:0130:000467:0001:0001:00</t>
  </si>
  <si>
    <t>046N  :771552:00:------:--</t>
  </si>
  <si>
    <t>21:0389:000552</t>
  </si>
  <si>
    <t>21:0130:000468</t>
  </si>
  <si>
    <t>21:0130:000468:0001:0001:00</t>
  </si>
  <si>
    <t>046N  :771553:00:------:--</t>
  </si>
  <si>
    <t>21:0389:000553</t>
  </si>
  <si>
    <t>21:0130:000469</t>
  </si>
  <si>
    <t>21:0130:000469:0001:0001:00</t>
  </si>
  <si>
    <t>046N  :771554:00:------:--</t>
  </si>
  <si>
    <t>21:0389:000554</t>
  </si>
  <si>
    <t>21:0130:000470</t>
  </si>
  <si>
    <t>21:0130:000470:0001:0001:00</t>
  </si>
  <si>
    <t>046N  :771555:00:------:--</t>
  </si>
  <si>
    <t>21:0389:000555</t>
  </si>
  <si>
    <t>21:0130:000471</t>
  </si>
  <si>
    <t>21:0130:000471:0001:0001:00</t>
  </si>
  <si>
    <t>046N  :771556:00:------:--</t>
  </si>
  <si>
    <t>21:0389:000556</t>
  </si>
  <si>
    <t>21:0130:000472</t>
  </si>
  <si>
    <t>21:0130:000472:0001:0001:00</t>
  </si>
  <si>
    <t>046N  :771557:00:------:--</t>
  </si>
  <si>
    <t>21:0389:000557</t>
  </si>
  <si>
    <t>21:0130:000473</t>
  </si>
  <si>
    <t>21:0130:000473:0001:0001:00</t>
  </si>
  <si>
    <t>046N  :771558:00:------:--</t>
  </si>
  <si>
    <t>21:0389:000558</t>
  </si>
  <si>
    <t>21:0130:000474</t>
  </si>
  <si>
    <t>21:0130:000474:0001:0001:00</t>
  </si>
  <si>
    <t>046N  :771559:00:------:--</t>
  </si>
  <si>
    <t>21:0389:000559</t>
  </si>
  <si>
    <t>21:0130:000475</t>
  </si>
  <si>
    <t>21:0130:000475:0001:0001:00</t>
  </si>
  <si>
    <t>046N  :771560:00:------:--</t>
  </si>
  <si>
    <t>21:0389:000560</t>
  </si>
  <si>
    <t>21:0130:000476</t>
  </si>
  <si>
    <t>21:0130:000476:0001:0001:00</t>
  </si>
  <si>
    <t>046N  :771561:80:771571:00</t>
  </si>
  <si>
    <t>21:0389:000561</t>
  </si>
  <si>
    <t>21:0130:000484</t>
  </si>
  <si>
    <t>21:0130:000484:0001:0001:02</t>
  </si>
  <si>
    <t>046N  :771562:70:771563:10</t>
  </si>
  <si>
    <t>21:0389:000562</t>
  </si>
  <si>
    <t>21:0130:000477</t>
  </si>
  <si>
    <t>21:0130:000477:0001:0001:00</t>
  </si>
  <si>
    <t>046N  :771563:10:------:--</t>
  </si>
  <si>
    <t>21:0389:000563</t>
  </si>
  <si>
    <t>21:0130:000478</t>
  </si>
  <si>
    <t>21:0130:000478:0001:0001:00</t>
  </si>
  <si>
    <t>046N  :771564:20:771563:10</t>
  </si>
  <si>
    <t>21:0389:000564</t>
  </si>
  <si>
    <t>21:0130:000478:0002:0001:00</t>
  </si>
  <si>
    <t>046N  :771565:00:------:--</t>
  </si>
  <si>
    <t>21:0389:000565</t>
  </si>
  <si>
    <t>21:0130:000479</t>
  </si>
  <si>
    <t>21:0130:000479:0001:0001:00</t>
  </si>
  <si>
    <t>046N  :771566:00:------:--</t>
  </si>
  <si>
    <t>21:0389:000566</t>
  </si>
  <si>
    <t>21:0130:000480</t>
  </si>
  <si>
    <t>21:0130:000480:0001:0001:00</t>
  </si>
  <si>
    <t>046N  :771567:00:------:--</t>
  </si>
  <si>
    <t>21:0389:000567</t>
  </si>
  <si>
    <t>21:0130:000481</t>
  </si>
  <si>
    <t>21:0130:000481:0001:0001:00</t>
  </si>
  <si>
    <t>046N  :771568:00:------:--</t>
  </si>
  <si>
    <t>21:0389:000568</t>
  </si>
  <si>
    <t>21:0130:000482</t>
  </si>
  <si>
    <t>21:0130:000482:0001:0001:00</t>
  </si>
  <si>
    <t>046N  :771569:00:------:--</t>
  </si>
  <si>
    <t>21:0389:000569</t>
  </si>
  <si>
    <t>21:0130:000483</t>
  </si>
  <si>
    <t>21:0130:000483:0001:0001:00</t>
  </si>
  <si>
    <t>046N  :771570:9C:------:--</t>
  </si>
  <si>
    <t>21:0389:000570</t>
  </si>
  <si>
    <t>046N  :771571:00:------:--</t>
  </si>
  <si>
    <t>21:0389:000571</t>
  </si>
  <si>
    <t>21:0130:000484:0001:0001:01</t>
  </si>
  <si>
    <t>046N  :771572:00:------:--</t>
  </si>
  <si>
    <t>21:0389:000572</t>
  </si>
  <si>
    <t>21:0130:000485</t>
  </si>
  <si>
    <t>21:0130:000485:0001:0001:00</t>
  </si>
  <si>
    <t>046N  :771573:00:------:--</t>
  </si>
  <si>
    <t>21:0389:000573</t>
  </si>
  <si>
    <t>21:0130:000486</t>
  </si>
  <si>
    <t>21:0130:000486:0001:0001:00</t>
  </si>
  <si>
    <t>046N  :771574:00:------:--</t>
  </si>
  <si>
    <t>21:0389:000574</t>
  </si>
  <si>
    <t>21:0130:000487</t>
  </si>
  <si>
    <t>21:0130:000487:0001:0001:00</t>
  </si>
  <si>
    <t>046N  :771575:00:------:--</t>
  </si>
  <si>
    <t>21:0389:000575</t>
  </si>
  <si>
    <t>21:0130:000488</t>
  </si>
  <si>
    <t>21:0130:000488:0001:0001:00</t>
  </si>
  <si>
    <t>046N  :771576:00:------:--</t>
  </si>
  <si>
    <t>21:0389:000576</t>
  </si>
  <si>
    <t>21:0130:000489</t>
  </si>
  <si>
    <t>21:0130:000489:0001:0001:00</t>
  </si>
  <si>
    <t>046N  :771577:00:------:--</t>
  </si>
  <si>
    <t>21:0389:000577</t>
  </si>
  <si>
    <t>21:0130:000490</t>
  </si>
  <si>
    <t>21:0130:000490:0001:0001:00</t>
  </si>
  <si>
    <t>046N  :771578:00:------:--</t>
  </si>
  <si>
    <t>21:0389:000578</t>
  </si>
  <si>
    <t>21:0130:000491</t>
  </si>
  <si>
    <t>21:0130:000491:0001:0001:00</t>
  </si>
  <si>
    <t>046N  :771579:00:------:--</t>
  </si>
  <si>
    <t>21:0389:000579</t>
  </si>
  <si>
    <t>21:0130:000492</t>
  </si>
  <si>
    <t>21:0130:000492:0001:0001:00</t>
  </si>
  <si>
    <t>046N  :771580:00:------:--</t>
  </si>
  <si>
    <t>21:0389:000580</t>
  </si>
  <si>
    <t>21:0130:000493</t>
  </si>
  <si>
    <t>21:0130:000493:0001:0001:00</t>
  </si>
  <si>
    <t>046N  :771581:80:771588:00</t>
  </si>
  <si>
    <t>21:0389:000581</t>
  </si>
  <si>
    <t>21:0130:000499</t>
  </si>
  <si>
    <t>21:0130:000499:0001:0001:02</t>
  </si>
  <si>
    <t>046N  :771582:70:771583:10</t>
  </si>
  <si>
    <t>21:0389:000582</t>
  </si>
  <si>
    <t>21:0130:000494</t>
  </si>
  <si>
    <t>21:0130:000494:0001:0001:00</t>
  </si>
  <si>
    <t>046N  :771583:10:------:--</t>
  </si>
  <si>
    <t>21:0389:000583</t>
  </si>
  <si>
    <t>21:0130:000495</t>
  </si>
  <si>
    <t>21:0130:000495:0001:0001:00</t>
  </si>
  <si>
    <t>046N  :771584:20:771583:10</t>
  </si>
  <si>
    <t>21:0389:000584</t>
  </si>
  <si>
    <t>21:0130:000495:0002:0001:00</t>
  </si>
  <si>
    <t>046N  :771585:00:------:--</t>
  </si>
  <si>
    <t>21:0389:000585</t>
  </si>
  <si>
    <t>21:0130:000496</t>
  </si>
  <si>
    <t>21:0130:000496:0001:0001:00</t>
  </si>
  <si>
    <t>046N  :771586:00:------:--</t>
  </si>
  <si>
    <t>21:0389:000586</t>
  </si>
  <si>
    <t>21:0130:000497</t>
  </si>
  <si>
    <t>21:0130:000497:0001:0001:00</t>
  </si>
  <si>
    <t>046N  :771587:00:------:--</t>
  </si>
  <si>
    <t>21:0389:000587</t>
  </si>
  <si>
    <t>21:0130:000498</t>
  </si>
  <si>
    <t>21:0130:000498:0001:0001:00</t>
  </si>
  <si>
    <t>046N  :771588:00:------:--</t>
  </si>
  <si>
    <t>21:0389:000588</t>
  </si>
  <si>
    <t>21:0130:000499:0001:0001:01</t>
  </si>
  <si>
    <t>046N  :771589:9B:------:--</t>
  </si>
  <si>
    <t>21:0389:000589</t>
  </si>
  <si>
    <t>046N  :771590:00:------:--</t>
  </si>
  <si>
    <t>21:0389:000590</t>
  </si>
  <si>
    <t>21:0130:000500</t>
  </si>
  <si>
    <t>21:0130:000500:0001:0001:00</t>
  </si>
  <si>
    <t>046N  :771591:00:------:--</t>
  </si>
  <si>
    <t>21:0389:000591</t>
  </si>
  <si>
    <t>21:0130:000501</t>
  </si>
  <si>
    <t>21:0130:000501:0001:0001:00</t>
  </si>
  <si>
    <t>046N  :771592:00:------:--</t>
  </si>
  <si>
    <t>21:0389:000592</t>
  </si>
  <si>
    <t>21:0130:000502</t>
  </si>
  <si>
    <t>21:0130:000502:0001:0001:00</t>
  </si>
  <si>
    <t>046N  :771593:00:------:--</t>
  </si>
  <si>
    <t>21:0389:000593</t>
  </si>
  <si>
    <t>21:0130:000503</t>
  </si>
  <si>
    <t>21:0130:000503:0001:0001:00</t>
  </si>
  <si>
    <t>046N  :771594:00:------:--</t>
  </si>
  <si>
    <t>21:0389:000594</t>
  </si>
  <si>
    <t>21:0130:000504</t>
  </si>
  <si>
    <t>21:0130:000504:0001:0001:00</t>
  </si>
  <si>
    <t>046N  :771595:00:------:--</t>
  </si>
  <si>
    <t>21:0389:000595</t>
  </si>
  <si>
    <t>21:0130:000505</t>
  </si>
  <si>
    <t>21:0130:000505:0001:0001:00</t>
  </si>
  <si>
    <t>046N  :771596:00:------:--</t>
  </si>
  <si>
    <t>21:0389:000596</t>
  </si>
  <si>
    <t>21:0130:000506</t>
  </si>
  <si>
    <t>21:0130:000506:0001:0001:00</t>
  </si>
  <si>
    <t>046N  :771597:00:------:--</t>
  </si>
  <si>
    <t>21:0389:000597</t>
  </si>
  <si>
    <t>21:0130:000507</t>
  </si>
  <si>
    <t>21:0130:000507:0001:0001:00</t>
  </si>
  <si>
    <t>046N  :773001:80:773017:00</t>
  </si>
  <si>
    <t>21:0389:000598</t>
  </si>
  <si>
    <t>21:0130:000521</t>
  </si>
  <si>
    <t>21:0130:000521:0001:0001:02</t>
  </si>
  <si>
    <t>046N  :773002:00:------:--</t>
  </si>
  <si>
    <t>21:0389:000599</t>
  </si>
  <si>
    <t>21:0130:000508</t>
  </si>
  <si>
    <t>21:0130:000508:0001:0001:00</t>
  </si>
  <si>
    <t>046N  :773003:95:------:--</t>
  </si>
  <si>
    <t>21:0389:000600</t>
  </si>
  <si>
    <t>046N  :773004:00:------:--</t>
  </si>
  <si>
    <t>21:0389:000601</t>
  </si>
  <si>
    <t>21:0130:000509</t>
  </si>
  <si>
    <t>21:0130:000509:0001:0001:00</t>
  </si>
  <si>
    <t>046N  :773005:00:------:--</t>
  </si>
  <si>
    <t>21:0389:000602</t>
  </si>
  <si>
    <t>21:0130:000510</t>
  </si>
  <si>
    <t>21:0130:000510:0001:0001:00</t>
  </si>
  <si>
    <t>046N  :773006:00:------:--</t>
  </si>
  <si>
    <t>21:0389:000603</t>
  </si>
  <si>
    <t>21:0130:000511</t>
  </si>
  <si>
    <t>21:0130:000511:0001:0001:00</t>
  </si>
  <si>
    <t>046N  :773007:00:------:--</t>
  </si>
  <si>
    <t>21:0389:000604</t>
  </si>
  <si>
    <t>21:0130:000512</t>
  </si>
  <si>
    <t>21:0130:000512:0001:0001:00</t>
  </si>
  <si>
    <t>046N  :773008:00:------:--</t>
  </si>
  <si>
    <t>21:0389:000605</t>
  </si>
  <si>
    <t>21:0130:000513</t>
  </si>
  <si>
    <t>21:0130:000513:0001:0001:00</t>
  </si>
  <si>
    <t>3400</t>
  </si>
  <si>
    <t>046N  :773009:00:------:--</t>
  </si>
  <si>
    <t>21:0389:000606</t>
  </si>
  <si>
    <t>21:0130:000514</t>
  </si>
  <si>
    <t>21:0130:000514:0001:0001:00</t>
  </si>
  <si>
    <t>046N  :773010:00:------:--</t>
  </si>
  <si>
    <t>21:0389:000607</t>
  </si>
  <si>
    <t>21:0130:000515</t>
  </si>
  <si>
    <t>21:0130:000515:0001:0001:00</t>
  </si>
  <si>
    <t>046N  :773011:70:773012:10</t>
  </si>
  <si>
    <t>21:0389:000608</t>
  </si>
  <si>
    <t>21:0130:000516</t>
  </si>
  <si>
    <t>21:0130:000516:0001:0001:00</t>
  </si>
  <si>
    <t>046N  :773012:10:------:--</t>
  </si>
  <si>
    <t>21:0389:000609</t>
  </si>
  <si>
    <t>21:0130:000517</t>
  </si>
  <si>
    <t>21:0130:000517:0001:0001:00</t>
  </si>
  <si>
    <t>046N  :773013:20:773012:10</t>
  </si>
  <si>
    <t>21:0389:000610</t>
  </si>
  <si>
    <t>21:0130:000517:0002:0001:00</t>
  </si>
  <si>
    <t>046N  :773014:00:------:--</t>
  </si>
  <si>
    <t>21:0389:000611</t>
  </si>
  <si>
    <t>21:0130:000518</t>
  </si>
  <si>
    <t>21:0130:000518:0001:0001:00</t>
  </si>
  <si>
    <t>046N  :773015:00:------:--</t>
  </si>
  <si>
    <t>21:0389:000612</t>
  </si>
  <si>
    <t>21:0130:000519</t>
  </si>
  <si>
    <t>21:0130:000519:0001:0001:00</t>
  </si>
  <si>
    <t>046N  :773016:00:------:--</t>
  </si>
  <si>
    <t>21:0389:000613</t>
  </si>
  <si>
    <t>21:0130:000520</t>
  </si>
  <si>
    <t>21:0130:000520:0001:0001:00</t>
  </si>
  <si>
    <t>046N  :773017:00:------:--</t>
  </si>
  <si>
    <t>21:0389:000614</t>
  </si>
  <si>
    <t>21:0130:000521:0001:0001:01</t>
  </si>
  <si>
    <t>046N  :773018:00:------:--</t>
  </si>
  <si>
    <t>21:0389:000615</t>
  </si>
  <si>
    <t>21:0130:000522</t>
  </si>
  <si>
    <t>21:0130:000522:0001:0001:00</t>
  </si>
  <si>
    <t>046N  :773019:00:------:--</t>
  </si>
  <si>
    <t>21:0389:000616</t>
  </si>
  <si>
    <t>21:0130:000523</t>
  </si>
  <si>
    <t>21:0130:000523:0001:0001:00</t>
  </si>
  <si>
    <t>046N  :773020:00:------:--</t>
  </si>
  <si>
    <t>21:0389:000617</t>
  </si>
  <si>
    <t>21:0130:000524</t>
  </si>
  <si>
    <t>21:0130:000524:0001:0001:00</t>
  </si>
  <si>
    <t>046N  :773021:80:773034:00</t>
  </si>
  <si>
    <t>21:0389:000618</t>
  </si>
  <si>
    <t>21:0130:000535</t>
  </si>
  <si>
    <t>21:0130:000535:0001:0001:02</t>
  </si>
  <si>
    <t>046N  :773022:00:------:--</t>
  </si>
  <si>
    <t>21:0389:000619</t>
  </si>
  <si>
    <t>21:0130:000525</t>
  </si>
  <si>
    <t>21:0130:000525:0001:0001:00</t>
  </si>
  <si>
    <t>046N  :773023:00:------:--</t>
  </si>
  <si>
    <t>21:0389:000620</t>
  </si>
  <si>
    <t>21:0130:000526</t>
  </si>
  <si>
    <t>21:0130:000526:0001:0001:00</t>
  </si>
  <si>
    <t>046N  :773024:70:773025:10</t>
  </si>
  <si>
    <t>21:0389:000621</t>
  </si>
  <si>
    <t>21:0130:000527</t>
  </si>
  <si>
    <t>21:0130:000527:0001:0001:00</t>
  </si>
  <si>
    <t>046N  :773025:10:------:--</t>
  </si>
  <si>
    <t>21:0389:000622</t>
  </si>
  <si>
    <t>21:0130:000528</t>
  </si>
  <si>
    <t>21:0130:000528:0001:0001:00</t>
  </si>
  <si>
    <t>046N  :773026:20:773025:10</t>
  </si>
  <si>
    <t>21:0389:000623</t>
  </si>
  <si>
    <t>21:0130:000528:0002:0001:00</t>
  </si>
  <si>
    <t>046N  :773027:00:------:--</t>
  </si>
  <si>
    <t>21:0389:000624</t>
  </si>
  <si>
    <t>21:0130:000529</t>
  </si>
  <si>
    <t>21:0130:000529:0001:0001:00</t>
  </si>
  <si>
    <t>046N  :773028:00:------:--</t>
  </si>
  <si>
    <t>21:0389:000625</t>
  </si>
  <si>
    <t>21:0130:000530</t>
  </si>
  <si>
    <t>21:0130:000530:0001:0001:00</t>
  </si>
  <si>
    <t>046N  :773029:00:------:--</t>
  </si>
  <si>
    <t>21:0389:000626</t>
  </si>
  <si>
    <t>21:0130:000531</t>
  </si>
  <si>
    <t>21:0130:000531:0001:0001:00</t>
  </si>
  <si>
    <t>046N  :773030:00:------:--</t>
  </si>
  <si>
    <t>21:0389:000627</t>
  </si>
  <si>
    <t>21:0130:000532</t>
  </si>
  <si>
    <t>21:0130:000532:0001:0001:00</t>
  </si>
  <si>
    <t>046N  :773031:00:------:--</t>
  </si>
  <si>
    <t>21:0389:000628</t>
  </si>
  <si>
    <t>21:0130:000533</t>
  </si>
  <si>
    <t>21:0130:000533:0001:0001:00</t>
  </si>
  <si>
    <t>046N  :773032:9B:------:--</t>
  </si>
  <si>
    <t>21:0389:000629</t>
  </si>
  <si>
    <t>046N  :773033:00:------:--</t>
  </si>
  <si>
    <t>21:0389:000630</t>
  </si>
  <si>
    <t>21:0130:000534</t>
  </si>
  <si>
    <t>21:0130:000534:0001:0001:00</t>
  </si>
  <si>
    <t>046N  :773034:00:------:--</t>
  </si>
  <si>
    <t>21:0389:000631</t>
  </si>
  <si>
    <t>21:0130:000535:0001:0001:01</t>
  </si>
  <si>
    <t>046N  :773035:00:------:--</t>
  </si>
  <si>
    <t>21:0389:000632</t>
  </si>
  <si>
    <t>21:0130:000536</t>
  </si>
  <si>
    <t>21:0130:000536:0001:0001:00</t>
  </si>
  <si>
    <t>046N  :773036:00:------:--</t>
  </si>
  <si>
    <t>21:0389:000633</t>
  </si>
  <si>
    <t>21:0130:000537</t>
  </si>
  <si>
    <t>21:0130:000537:0001:0001:00</t>
  </si>
  <si>
    <t>046N  :773037:00:------:--</t>
  </si>
  <si>
    <t>21:0389:000634</t>
  </si>
  <si>
    <t>21:0130:000538</t>
  </si>
  <si>
    <t>21:0130:000538:0001:0001:00</t>
  </si>
  <si>
    <t>046N  :773038:00:------:--</t>
  </si>
  <si>
    <t>21:0389:000635</t>
  </si>
  <si>
    <t>21:0130:000539</t>
  </si>
  <si>
    <t>21:0130:000539:0001:0001:00</t>
  </si>
  <si>
    <t>046N  :773039:00:------:--</t>
  </si>
  <si>
    <t>21:0389:000636</t>
  </si>
  <si>
    <t>21:0130:000540</t>
  </si>
  <si>
    <t>21:0130:000540:0001:0001:00</t>
  </si>
  <si>
    <t>046N  :773040:00:------:--</t>
  </si>
  <si>
    <t>21:0389:000637</t>
  </si>
  <si>
    <t>21:0130:000541</t>
  </si>
  <si>
    <t>21:0130:000541:0001:0001:00</t>
  </si>
  <si>
    <t>046N  :773041:80:773047:00</t>
  </si>
  <si>
    <t>21:0389:000638</t>
  </si>
  <si>
    <t>21:0130:000546</t>
  </si>
  <si>
    <t>21:0130:000546:0001:0001:02</t>
  </si>
  <si>
    <t>046N  :773042:00:------:--</t>
  </si>
  <si>
    <t>21:0389:000639</t>
  </si>
  <si>
    <t>21:0130:000542</t>
  </si>
  <si>
    <t>21:0130:000542:0001:0001:00</t>
  </si>
  <si>
    <t>046N  :773043:00:------:--</t>
  </si>
  <si>
    <t>21:0389:000640</t>
  </si>
  <si>
    <t>21:0130:000543</t>
  </si>
  <si>
    <t>21:0130:000543:0001:0001:00</t>
  </si>
  <si>
    <t>046N  :773044:70:773045:10</t>
  </si>
  <si>
    <t>21:0389:000641</t>
  </si>
  <si>
    <t>21:0130:000544</t>
  </si>
  <si>
    <t>21:0130:000544:0001:0001:00</t>
  </si>
  <si>
    <t>046N  :773045:10:------:--</t>
  </si>
  <si>
    <t>21:0389:000642</t>
  </si>
  <si>
    <t>21:0130:000545</t>
  </si>
  <si>
    <t>21:0130:000545:0001:0001:00</t>
  </si>
  <si>
    <t>046N  :773046:20:773045:10</t>
  </si>
  <si>
    <t>21:0389:000643</t>
  </si>
  <si>
    <t>21:0130:000545:0002:0001:00</t>
  </si>
  <si>
    <t>046N  :773047:00:------:--</t>
  </si>
  <si>
    <t>21:0389:000644</t>
  </si>
  <si>
    <t>21:0130:000546:0001:0001:01</t>
  </si>
  <si>
    <t>046N  :773048:00:------:--</t>
  </si>
  <si>
    <t>21:0389:000645</t>
  </si>
  <si>
    <t>21:0130:000547</t>
  </si>
  <si>
    <t>21:0130:000547:0001:0001:00</t>
  </si>
  <si>
    <t>046N  :773049:00:------:--</t>
  </si>
  <si>
    <t>21:0389:000646</t>
  </si>
  <si>
    <t>21:0130:000548</t>
  </si>
  <si>
    <t>21:0130:000548:0001:0001:00</t>
  </si>
  <si>
    <t>046N  :773050:00:------:--</t>
  </si>
  <si>
    <t>21:0389:000647</t>
  </si>
  <si>
    <t>21:0130:000549</t>
  </si>
  <si>
    <t>21:0130:000549:0001:0001:00</t>
  </si>
  <si>
    <t>046N  :773051:00:------:--</t>
  </si>
  <si>
    <t>21:0389:000648</t>
  </si>
  <si>
    <t>21:0130:000550</t>
  </si>
  <si>
    <t>21:0130:000550:0001:0001:00</t>
  </si>
  <si>
    <t>046N  :773052:00:------:--</t>
  </si>
  <si>
    <t>21:0389:000649</t>
  </si>
  <si>
    <t>21:0130:000551</t>
  </si>
  <si>
    <t>21:0130:000551:0001:0001:00</t>
  </si>
  <si>
    <t>046N  :773053:00:------:--</t>
  </si>
  <si>
    <t>21:0389:000650</t>
  </si>
  <si>
    <t>21:0130:000552</t>
  </si>
  <si>
    <t>21:0130:000552:0001:0001:00</t>
  </si>
  <si>
    <t>046N  :773054:9C:------:--</t>
  </si>
  <si>
    <t>21:0389:000651</t>
  </si>
  <si>
    <t>046N  :773055:00:------:--</t>
  </si>
  <si>
    <t>21:0389:000652</t>
  </si>
  <si>
    <t>21:0130:000553</t>
  </si>
  <si>
    <t>21:0130:000553:0001:0001:00</t>
  </si>
  <si>
    <t>046N  :773056:00:------:--</t>
  </si>
  <si>
    <t>21:0389:000653</t>
  </si>
  <si>
    <t>21:0130:000554</t>
  </si>
  <si>
    <t>21:0130:000554:0001:0001:00</t>
  </si>
  <si>
    <t>046N  :773057:00:------:--</t>
  </si>
  <si>
    <t>21:0389:000654</t>
  </si>
  <si>
    <t>21:0130:000555</t>
  </si>
  <si>
    <t>21:0130:000555:0001:0001:00</t>
  </si>
  <si>
    <t>046N  :773058:00:------:--</t>
  </si>
  <si>
    <t>21:0389:000655</t>
  </si>
  <si>
    <t>21:0130:000556</t>
  </si>
  <si>
    <t>21:0130:000556:0001:0001:00</t>
  </si>
  <si>
    <t>046N  :773059:00:------:--</t>
  </si>
  <si>
    <t>21:0389:000656</t>
  </si>
  <si>
    <t>21:0130:000557</t>
  </si>
  <si>
    <t>21:0130:000557:0001:0001:00</t>
  </si>
  <si>
    <t>046N  :773060:00:------:--</t>
  </si>
  <si>
    <t>21:0389:000657</t>
  </si>
  <si>
    <t>21:0130:000558</t>
  </si>
  <si>
    <t>21:0130:000558:0001:0001:00</t>
  </si>
  <si>
    <t>046N  :773061:80:773074:00</t>
  </si>
  <si>
    <t>21:0389:000658</t>
  </si>
  <si>
    <t>21:0130:000569</t>
  </si>
  <si>
    <t>21:0130:000569:0001:0001:02</t>
  </si>
  <si>
    <t>046N  :773062:95:------:--</t>
  </si>
  <si>
    <t>21:0389:000659</t>
  </si>
  <si>
    <t>046N  :773063:00:------:--</t>
  </si>
  <si>
    <t>21:0389:000660</t>
  </si>
  <si>
    <t>21:0130:000559</t>
  </si>
  <si>
    <t>21:0130:000559:0001:0001:00</t>
  </si>
  <si>
    <t>046N  :773064:00:------:--</t>
  </si>
  <si>
    <t>21:0389:000661</t>
  </si>
  <si>
    <t>21:0130:000560</t>
  </si>
  <si>
    <t>21:0130:000560:0001:0001:00</t>
  </si>
  <si>
    <t>046N  :773065:00:------:--</t>
  </si>
  <si>
    <t>21:0389:000662</t>
  </si>
  <si>
    <t>21:0130:000561</t>
  </si>
  <si>
    <t>21:0130:000561:0001:0001:00</t>
  </si>
  <si>
    <t>046N  :773066:00:------:--</t>
  </si>
  <si>
    <t>21:0389:000663</t>
  </si>
  <si>
    <t>21:0130:000562</t>
  </si>
  <si>
    <t>21:0130:000562:0001:0001:00</t>
  </si>
  <si>
    <t>046N  :773067:00:------:--</t>
  </si>
  <si>
    <t>21:0389:000664</t>
  </si>
  <si>
    <t>21:0130:000563</t>
  </si>
  <si>
    <t>21:0130:000563:0001:0001:00</t>
  </si>
  <si>
    <t>046N  :773068:70:773069:10</t>
  </si>
  <si>
    <t>21:0389:000665</t>
  </si>
  <si>
    <t>21:0130:000564</t>
  </si>
  <si>
    <t>21:0130:000564:0001:0001:00</t>
  </si>
  <si>
    <t>046N  :773069:10:------:--</t>
  </si>
  <si>
    <t>21:0389:000666</t>
  </si>
  <si>
    <t>21:0130:000565</t>
  </si>
  <si>
    <t>21:0130:000565:0001:0001:00</t>
  </si>
  <si>
    <t>046N  :773070:20:773069:10</t>
  </si>
  <si>
    <t>21:0389:000667</t>
  </si>
  <si>
    <t>21:0130:000565:0002:0001:00</t>
  </si>
  <si>
    <t>046N  :773071:00:------:--</t>
  </si>
  <si>
    <t>21:0389:000668</t>
  </si>
  <si>
    <t>21:0130:000566</t>
  </si>
  <si>
    <t>21:0130:000566:0001:0001:00</t>
  </si>
  <si>
    <t>046N  :773072:00:------:--</t>
  </si>
  <si>
    <t>21:0389:000669</t>
  </si>
  <si>
    <t>21:0130:000567</t>
  </si>
  <si>
    <t>21:0130:000567:0001:0001:00</t>
  </si>
  <si>
    <t>046N  :773073:00:------:--</t>
  </si>
  <si>
    <t>21:0389:000670</t>
  </si>
  <si>
    <t>21:0130:000568</t>
  </si>
  <si>
    <t>21:0130:000568:0001:0001:00</t>
  </si>
  <si>
    <t>046N  :773074:00:------:--</t>
  </si>
  <si>
    <t>21:0389:000671</t>
  </si>
  <si>
    <t>21:0130:000569:0001:0001:01</t>
  </si>
  <si>
    <t>046N  :773075:00:------:--</t>
  </si>
  <si>
    <t>21:0389:000672</t>
  </si>
  <si>
    <t>21:0130:000570</t>
  </si>
  <si>
    <t>21:0130:000570:0001:0001:00</t>
  </si>
  <si>
    <t>046N  :773076:00:------:--</t>
  </si>
  <si>
    <t>21:0389:000673</t>
  </si>
  <si>
    <t>21:0130:000571</t>
  </si>
  <si>
    <t>21:0130:000571:0001:0001:00</t>
  </si>
  <si>
    <t>046N  :773077:00:------:--</t>
  </si>
  <si>
    <t>21:0389:000674</t>
  </si>
  <si>
    <t>21:0130:000572</t>
  </si>
  <si>
    <t>21:0130:000572:0001:0001:00</t>
  </si>
  <si>
    <t>046N  :773078:00:------:--</t>
  </si>
  <si>
    <t>21:0389:000675</t>
  </si>
  <si>
    <t>21:0130:000573</t>
  </si>
  <si>
    <t>21:0130:000573:0001:0001:00</t>
  </si>
  <si>
    <t>046N  :773079:00:------:--</t>
  </si>
  <si>
    <t>21:0389:000676</t>
  </si>
  <si>
    <t>21:0130:000574</t>
  </si>
  <si>
    <t>21:0130:000574:0001:0001:00</t>
  </si>
  <si>
    <t>046N  :773080:00:------:--</t>
  </si>
  <si>
    <t>21:0389:000677</t>
  </si>
  <si>
    <t>21:0130:000575</t>
  </si>
  <si>
    <t>21:0130:000575:0001:0001:00</t>
  </si>
  <si>
    <t>046N  :773081:80:773095:00</t>
  </si>
  <si>
    <t>21:0389:000678</t>
  </si>
  <si>
    <t>21:0130:000587</t>
  </si>
  <si>
    <t>21:0130:000587:0001:0001:02</t>
  </si>
  <si>
    <t>046N  :773082:00:------:--</t>
  </si>
  <si>
    <t>21:0389:000679</t>
  </si>
  <si>
    <t>21:0130:000576</t>
  </si>
  <si>
    <t>21:0130:000576:0001:0001:00</t>
  </si>
  <si>
    <t>046N  :773083:9C:------:--</t>
  </si>
  <si>
    <t>21:0389:000680</t>
  </si>
  <si>
    <t>046N  :773084:00:------:--</t>
  </si>
  <si>
    <t>21:0389:000681</t>
  </si>
  <si>
    <t>21:0130:000577</t>
  </si>
  <si>
    <t>21:0130:000577:0001:0001:00</t>
  </si>
  <si>
    <t>046N  :773085:00:------:--</t>
  </si>
  <si>
    <t>21:0389:000682</t>
  </si>
  <si>
    <t>21:0130:000578</t>
  </si>
  <si>
    <t>21:0130:000578:0001:0001:00</t>
  </si>
  <si>
    <t>046N  :773086:70:773087:10</t>
  </si>
  <si>
    <t>21:0389:000683</t>
  </si>
  <si>
    <t>21:0130:000579</t>
  </si>
  <si>
    <t>21:0130:000579:0001:0001:00</t>
  </si>
  <si>
    <t>046N  :773087:10:------:--</t>
  </si>
  <si>
    <t>21:0389:000684</t>
  </si>
  <si>
    <t>21:0130:000580</t>
  </si>
  <si>
    <t>21:0130:000580:0001:0001:00</t>
  </si>
  <si>
    <t>046N  :773088:20:773087:10</t>
  </si>
  <si>
    <t>21:0389:000685</t>
  </si>
  <si>
    <t>21:0130:000580:0002:0001:00</t>
  </si>
  <si>
    <t>046N  :773089:00:------:--</t>
  </si>
  <si>
    <t>21:0389:000686</t>
  </si>
  <si>
    <t>21:0130:000581</t>
  </si>
  <si>
    <t>21:0130:000581:0001:0001:00</t>
  </si>
  <si>
    <t>046N  :773090:00:------:--</t>
  </si>
  <si>
    <t>21:0389:000687</t>
  </si>
  <si>
    <t>21:0130:000582</t>
  </si>
  <si>
    <t>21:0130:000582:0001:0001:00</t>
  </si>
  <si>
    <t>046N  :773091:00:------:--</t>
  </si>
  <si>
    <t>21:0389:000688</t>
  </si>
  <si>
    <t>21:0130:000583</t>
  </si>
  <si>
    <t>21:0130:000583:0001:0001:00</t>
  </si>
  <si>
    <t>046N  :773092:00:------:--</t>
  </si>
  <si>
    <t>21:0389:000689</t>
  </si>
  <si>
    <t>21:0130:000584</t>
  </si>
  <si>
    <t>21:0130:000584:0001:0001:00</t>
  </si>
  <si>
    <t>046N  :773093:00:------:--</t>
  </si>
  <si>
    <t>21:0389:000690</t>
  </si>
  <si>
    <t>21:0130:000585</t>
  </si>
  <si>
    <t>21:0130:000585:0001:0001:00</t>
  </si>
  <si>
    <t>046N  :773094:00:------:--</t>
  </si>
  <si>
    <t>21:0389:000691</t>
  </si>
  <si>
    <t>21:0130:000586</t>
  </si>
  <si>
    <t>21:0130:000586:0001:0001:00</t>
  </si>
  <si>
    <t>046N  :773095:00:------:--</t>
  </si>
  <si>
    <t>21:0389:000692</t>
  </si>
  <si>
    <t>21:0130:000587:0001:0001:01</t>
  </si>
  <si>
    <t>046N  :773096:00:------:--</t>
  </si>
  <si>
    <t>21:0389:000693</t>
  </si>
  <si>
    <t>21:0130:000588</t>
  </si>
  <si>
    <t>21:0130:000588:0001:0001:00</t>
  </si>
  <si>
    <t>046N  :773097:00:------:--</t>
  </si>
  <si>
    <t>21:0389:000694</t>
  </si>
  <si>
    <t>21:0130:000589</t>
  </si>
  <si>
    <t>21:0130:000589:0001:0001:00</t>
  </si>
  <si>
    <t>046N  :773098:00:------:--</t>
  </si>
  <si>
    <t>21:0389:000695</t>
  </si>
  <si>
    <t>21:0130:000590</t>
  </si>
  <si>
    <t>21:0130:000590:0001:0001:00</t>
  </si>
  <si>
    <t>046N  :773099:00:------:--</t>
  </si>
  <si>
    <t>21:0389:000696</t>
  </si>
  <si>
    <t>21:0130:000591</t>
  </si>
  <si>
    <t>21:0130:000591:0001:0001:00</t>
  </si>
  <si>
    <t>046N  :773100:00:------:--</t>
  </si>
  <si>
    <t>21:0389:000697</t>
  </si>
  <si>
    <t>21:0130:000592</t>
  </si>
  <si>
    <t>21:0130:000592:0001:0001:00</t>
  </si>
  <si>
    <t>046N  :773101:80:773118:00</t>
  </si>
  <si>
    <t>21:0389:000698</t>
  </si>
  <si>
    <t>21:0130:000607</t>
  </si>
  <si>
    <t>21:0130:000607:0001:0001:02</t>
  </si>
  <si>
    <t>046N  :773102:00:------:--</t>
  </si>
  <si>
    <t>21:0389:000699</t>
  </si>
  <si>
    <t>21:0130:000593</t>
  </si>
  <si>
    <t>21:0130:000593:0001:0001:00</t>
  </si>
  <si>
    <t>046N  :773103:00:------:--</t>
  </si>
  <si>
    <t>21:0389:000700</t>
  </si>
  <si>
    <t>21:0130:000594</t>
  </si>
  <si>
    <t>21:0130:000594:0001:0001:00</t>
  </si>
  <si>
    <t>046N  :773104:70:773105:10</t>
  </si>
  <si>
    <t>21:0389:000701</t>
  </si>
  <si>
    <t>21:0130:000595</t>
  </si>
  <si>
    <t>21:0130:000595:0001:0001:00</t>
  </si>
  <si>
    <t>046N  :773105:10:------:--</t>
  </si>
  <si>
    <t>21:0389:000702</t>
  </si>
  <si>
    <t>21:0130:000596</t>
  </si>
  <si>
    <t>21:0130:000596:0001:0001:00</t>
  </si>
  <si>
    <t>046N  :773106:20:773105:10</t>
  </si>
  <si>
    <t>21:0389:000703</t>
  </si>
  <si>
    <t>21:0130:000596:0002:0001:00</t>
  </si>
  <si>
    <t>046N  :773107:00:------:--</t>
  </si>
  <si>
    <t>21:0389:000704</t>
  </si>
  <si>
    <t>21:0130:000597</t>
  </si>
  <si>
    <t>21:0130:000597:0001:0001:00</t>
  </si>
  <si>
    <t>046N  :773108:00:------:--</t>
  </si>
  <si>
    <t>21:0389:000705</t>
  </si>
  <si>
    <t>21:0130:000598</t>
  </si>
  <si>
    <t>21:0130:000598:0001:0001:00</t>
  </si>
  <si>
    <t>046N  :773109:00:------:--</t>
  </si>
  <si>
    <t>21:0389:000706</t>
  </si>
  <si>
    <t>21:0130:000599</t>
  </si>
  <si>
    <t>21:0130:000599:0001:0001:00</t>
  </si>
  <si>
    <t>046N  :773110:00:------:--</t>
  </si>
  <si>
    <t>21:0389:000707</t>
  </si>
  <si>
    <t>21:0130:000600</t>
  </si>
  <si>
    <t>21:0130:000600:0001:0001:00</t>
  </si>
  <si>
    <t>046N  :773111:00:------:--</t>
  </si>
  <si>
    <t>21:0389:000708</t>
  </si>
  <si>
    <t>21:0130:000601</t>
  </si>
  <si>
    <t>21:0130:000601:0001:0001:00</t>
  </si>
  <si>
    <t>046N  :773112:00:------:--</t>
  </si>
  <si>
    <t>21:0389:000709</t>
  </si>
  <si>
    <t>21:0130:000602</t>
  </si>
  <si>
    <t>21:0130:000602:0001:0001:00</t>
  </si>
  <si>
    <t>046N  :773113:00:------:--</t>
  </si>
  <si>
    <t>21:0389:000710</t>
  </si>
  <si>
    <t>21:0130:000603</t>
  </si>
  <si>
    <t>21:0130:000603:0001:0001:00</t>
  </si>
  <si>
    <t>046N  :773114:95:------:--</t>
  </si>
  <si>
    <t>21:0389:000711</t>
  </si>
  <si>
    <t>046N  :773115:00:------:--</t>
  </si>
  <si>
    <t>21:0389:000712</t>
  </si>
  <si>
    <t>21:0130:000604</t>
  </si>
  <si>
    <t>21:0130:000604:0001:0001:00</t>
  </si>
  <si>
    <t>046N  :773116:00:------:--</t>
  </si>
  <si>
    <t>21:0389:000713</t>
  </si>
  <si>
    <t>21:0130:000605</t>
  </si>
  <si>
    <t>21:0130:000605:0001:0001:00</t>
  </si>
  <si>
    <t>046N  :773117:00:------:--</t>
  </si>
  <si>
    <t>21:0389:000714</t>
  </si>
  <si>
    <t>21:0130:000606</t>
  </si>
  <si>
    <t>21:0130:000606:0001:0001:00</t>
  </si>
  <si>
    <t>046N  :773118:00:------:--</t>
  </si>
  <si>
    <t>21:0389:000715</t>
  </si>
  <si>
    <t>21:0130:000607:0001:0001:01</t>
  </si>
  <si>
    <t>046N  :773119:00:------:--</t>
  </si>
  <si>
    <t>21:0389:000716</t>
  </si>
  <si>
    <t>21:0130:000608</t>
  </si>
  <si>
    <t>21:0130:000608:0001:0001:00</t>
  </si>
  <si>
    <t>046N  :773120:00:------:--</t>
  </si>
  <si>
    <t>21:0389:000717</t>
  </si>
  <si>
    <t>21:0130:000609</t>
  </si>
  <si>
    <t>21:0130:000609:0001:0001:00</t>
  </si>
  <si>
    <t>046N  :773121:80:773137:00</t>
  </si>
  <si>
    <t>21:0389:000718</t>
  </si>
  <si>
    <t>21:0130:000624</t>
  </si>
  <si>
    <t>21:0130:000624:0001:0001:02</t>
  </si>
  <si>
    <t>046N  :773122:00:------:--</t>
  </si>
  <si>
    <t>21:0389:000719</t>
  </si>
  <si>
    <t>21:0130:000610</t>
  </si>
  <si>
    <t>21:0130:000610:0001:0001:00</t>
  </si>
  <si>
    <t>046N  :773123:00:------:--</t>
  </si>
  <si>
    <t>21:0389:000720</t>
  </si>
  <si>
    <t>21:0130:000611</t>
  </si>
  <si>
    <t>21:0130:000611:0001:0001:00</t>
  </si>
  <si>
    <t>046N  :773124:00:------:--</t>
  </si>
  <si>
    <t>21:0389:000721</t>
  </si>
  <si>
    <t>21:0130:000612</t>
  </si>
  <si>
    <t>21:0130:000612:0001:0001:00</t>
  </si>
  <si>
    <t>046N  :773125:00:------:--</t>
  </si>
  <si>
    <t>21:0389:000722</t>
  </si>
  <si>
    <t>21:0130:000613</t>
  </si>
  <si>
    <t>21:0130:000613:0001:0001:00</t>
  </si>
  <si>
    <t>046N  :773126:70:773127:10</t>
  </si>
  <si>
    <t>21:0389:000723</t>
  </si>
  <si>
    <t>21:0130:000614</t>
  </si>
  <si>
    <t>21:0130:000614:0001:0001:00</t>
  </si>
  <si>
    <t>046N  :773127:10:------:--</t>
  </si>
  <si>
    <t>21:0389:000724</t>
  </si>
  <si>
    <t>21:0130:000615</t>
  </si>
  <si>
    <t>21:0130:000615:0001:0001:00</t>
  </si>
  <si>
    <t>046N  :773128:20:773127:10</t>
  </si>
  <si>
    <t>21:0389:000725</t>
  </si>
  <si>
    <t>21:0130:000615:0002:0001:00</t>
  </si>
  <si>
    <t>046N  :773129:00:------:--</t>
  </si>
  <si>
    <t>21:0389:000726</t>
  </si>
  <si>
    <t>21:0130:000616</t>
  </si>
  <si>
    <t>21:0130:000616:0001:0001:00</t>
  </si>
  <si>
    <t>046N  :773130:00:------:--</t>
  </si>
  <si>
    <t>21:0389:000727</t>
  </si>
  <si>
    <t>21:0130:000617</t>
  </si>
  <si>
    <t>21:0130:000617:0001:0001:00</t>
  </si>
  <si>
    <t>046N  :773131:00:------:--</t>
  </si>
  <si>
    <t>21:0389:000728</t>
  </si>
  <si>
    <t>21:0130:000618</t>
  </si>
  <si>
    <t>21:0130:000618:0001:0001:00</t>
  </si>
  <si>
    <t>046N  :773132:00:------:--</t>
  </si>
  <si>
    <t>21:0389:000729</t>
  </si>
  <si>
    <t>21:0130:000619</t>
  </si>
  <si>
    <t>21:0130:000619:0001:0001:00</t>
  </si>
  <si>
    <t>046N  :773133:00:------:--</t>
  </si>
  <si>
    <t>21:0389:000730</t>
  </si>
  <si>
    <t>21:0130:000620</t>
  </si>
  <si>
    <t>21:0130:000620:0001:0001:00</t>
  </si>
  <si>
    <t>046N  :773134:00:------:--</t>
  </si>
  <si>
    <t>21:0389:000731</t>
  </si>
  <si>
    <t>21:0130:000621</t>
  </si>
  <si>
    <t>21:0130:000621:0001:0001:00</t>
  </si>
  <si>
    <t>046N  :773135:00:------:--</t>
  </si>
  <si>
    <t>21:0389:000732</t>
  </si>
  <si>
    <t>21:0130:000622</t>
  </si>
  <si>
    <t>21:0130:000622:0001:0001:00</t>
  </si>
  <si>
    <t>046N  :773136:00:------:--</t>
  </si>
  <si>
    <t>21:0389:000733</t>
  </si>
  <si>
    <t>21:0130:000623</t>
  </si>
  <si>
    <t>21:0130:000623:0001:0001:00</t>
  </si>
  <si>
    <t>046N  :773137:00:------:--</t>
  </si>
  <si>
    <t>21:0389:000734</t>
  </si>
  <si>
    <t>21:0130:000624:0001:0001:01</t>
  </si>
  <si>
    <t>046N  :773138:9B:------:--</t>
  </si>
  <si>
    <t>21:0389:000735</t>
  </si>
  <si>
    <t>046N  :773139:00:------:--</t>
  </si>
  <si>
    <t>21:0389:000736</t>
  </si>
  <si>
    <t>21:0130:000625</t>
  </si>
  <si>
    <t>21:0130:000625:0001:0001:00</t>
  </si>
  <si>
    <t>046N  :773140:00:------:--</t>
  </si>
  <si>
    <t>21:0389:000737</t>
  </si>
  <si>
    <t>21:0130:000626</t>
  </si>
  <si>
    <t>21:0130:000626:0001:0001:00</t>
  </si>
  <si>
    <t>046N  :773141:80:773142:00</t>
  </si>
  <si>
    <t>21:0389:000738</t>
  </si>
  <si>
    <t>21:0130:000627</t>
  </si>
  <si>
    <t>21:0130:000627:0001:0001:02</t>
  </si>
  <si>
    <t>046N  :773142:00:------:--</t>
  </si>
  <si>
    <t>21:0389:000739</t>
  </si>
  <si>
    <t>21:0130:000627:0001:0001:01</t>
  </si>
  <si>
    <t>046N  :773143:00:------:--</t>
  </si>
  <si>
    <t>21:0389:000740</t>
  </si>
  <si>
    <t>21:0130:000628</t>
  </si>
  <si>
    <t>21:0130:000628:0001:0001:00</t>
  </si>
  <si>
    <t>046N  :773144:00:------:--</t>
  </si>
  <si>
    <t>21:0389:000741</t>
  </si>
  <si>
    <t>21:0130:000629</t>
  </si>
  <si>
    <t>21:0130:000629:0001:0001:00</t>
  </si>
  <si>
    <t>046N  :773145:00:------:--</t>
  </si>
  <si>
    <t>21:0389:000742</t>
  </si>
  <si>
    <t>21:0130:000630</t>
  </si>
  <si>
    <t>21:0130:000630:0001:0001:00</t>
  </si>
  <si>
    <t>046N  :773146:00:------:--</t>
  </si>
  <si>
    <t>21:0389:000743</t>
  </si>
  <si>
    <t>21:0130:000631</t>
  </si>
  <si>
    <t>21:0130:000631:0001:0001:00</t>
  </si>
  <si>
    <t>046N  :773147:9A:------:--</t>
  </si>
  <si>
    <t>21:0389:000744</t>
  </si>
  <si>
    <t>046N  :773148:70:773149:10</t>
  </si>
  <si>
    <t>21:0389:000745</t>
  </si>
  <si>
    <t>21:0130:000632</t>
  </si>
  <si>
    <t>21:0130:000632:0001:0001:00</t>
  </si>
  <si>
    <t>046N  :773149:10:------:--</t>
  </si>
  <si>
    <t>21:0389:000746</t>
  </si>
  <si>
    <t>21:0130:000633</t>
  </si>
  <si>
    <t>21:0130:000633:0001:0001:00</t>
  </si>
  <si>
    <t>046N  :773150:20:773149:10</t>
  </si>
  <si>
    <t>21:0389:000747</t>
  </si>
  <si>
    <t>21:0130:000633:0002:0001:00</t>
  </si>
  <si>
    <t>046N  :773151:00:------:--</t>
  </si>
  <si>
    <t>21:0389:000748</t>
  </si>
  <si>
    <t>21:0130:000634</t>
  </si>
  <si>
    <t>21:0130:000634:0001:0001:00</t>
  </si>
  <si>
    <t>046N  :773152:00:------:--</t>
  </si>
  <si>
    <t>21:0389:000749</t>
  </si>
  <si>
    <t>21:0130:000635</t>
  </si>
  <si>
    <t>21:0130:000635:0001:0001:00</t>
  </si>
  <si>
    <t>046N  :773153:00:------:--</t>
  </si>
  <si>
    <t>21:0389:000750</t>
  </si>
  <si>
    <t>21:0130:000636</t>
  </si>
  <si>
    <t>21:0130:000636:0001:0001:00</t>
  </si>
  <si>
    <t>046N  :773154:00:------:--</t>
  </si>
  <si>
    <t>21:0389:000751</t>
  </si>
  <si>
    <t>21:0130:000637</t>
  </si>
  <si>
    <t>21:0130:000637:0001:0001:00</t>
  </si>
  <si>
    <t>046N  :773155:00:------:--</t>
  </si>
  <si>
    <t>21:0389:000752</t>
  </si>
  <si>
    <t>21:0130:000638</t>
  </si>
  <si>
    <t>21:0130:000638:0001:0001:00</t>
  </si>
  <si>
    <t>046N  :773156:00:------:--</t>
  </si>
  <si>
    <t>21:0389:000753</t>
  </si>
  <si>
    <t>21:0130:000639</t>
  </si>
  <si>
    <t>21:0130:000639:0001:0001:00</t>
  </si>
  <si>
    <t>046N  :773157:00:------:--</t>
  </si>
  <si>
    <t>21:0389:000754</t>
  </si>
  <si>
    <t>21:0130:000640</t>
  </si>
  <si>
    <t>21:0130:000640:0001:0001:00</t>
  </si>
  <si>
    <t>046N  :773158:00:------:--</t>
  </si>
  <si>
    <t>21:0389:000755</t>
  </si>
  <si>
    <t>21:0130:000641</t>
  </si>
  <si>
    <t>21:0130:000641:0001:0001:00</t>
  </si>
  <si>
    <t>046N  :773159:00:------:--</t>
  </si>
  <si>
    <t>21:0389:000756</t>
  </si>
  <si>
    <t>21:0130:000642</t>
  </si>
  <si>
    <t>21:0130:000642:0001:0001:00</t>
  </si>
  <si>
    <t>046N  :773160:00:------:--</t>
  </si>
  <si>
    <t>21:0389:000757</t>
  </si>
  <si>
    <t>21:0130:000643</t>
  </si>
  <si>
    <t>21:0130:000643:0001:0001:00</t>
  </si>
  <si>
    <t>046N  :773161:80:773169:20</t>
  </si>
  <si>
    <t>21:0389:000758</t>
  </si>
  <si>
    <t>21:0130:000649</t>
  </si>
  <si>
    <t>21:0130:000649:0002:0001:02</t>
  </si>
  <si>
    <t>046N  :773162:00:------:--</t>
  </si>
  <si>
    <t>21:0389:000759</t>
  </si>
  <si>
    <t>21:0130:000644</t>
  </si>
  <si>
    <t>21:0130:000644:0001:0001:00</t>
  </si>
  <si>
    <t>046N  :773163:00:------:--</t>
  </si>
  <si>
    <t>21:0389:000760</t>
  </si>
  <si>
    <t>21:0130:000645</t>
  </si>
  <si>
    <t>21:0130:000645:0001:0001:00</t>
  </si>
  <si>
    <t>046N  :773164:00:------:--</t>
  </si>
  <si>
    <t>21:0389:000761</t>
  </si>
  <si>
    <t>21:0130:000646</t>
  </si>
  <si>
    <t>21:0130:000646:0001:0001:00</t>
  </si>
  <si>
    <t>046N  :773165:00:------:--</t>
  </si>
  <si>
    <t>21:0389:000762</t>
  </si>
  <si>
    <t>21:0130:000647</t>
  </si>
  <si>
    <t>21:0130:000647:0001:0001:00</t>
  </si>
  <si>
    <t>046N  :773166:9C:------:--</t>
  </si>
  <si>
    <t>21:0389:000763</t>
  </si>
  <si>
    <t>046N  :773167:70:773168:10</t>
  </si>
  <si>
    <t>21:0389:000764</t>
  </si>
  <si>
    <t>21:0130:000648</t>
  </si>
  <si>
    <t>21:0130:000648:0001:0001:00</t>
  </si>
  <si>
    <t>046N  :773168:10:------:--</t>
  </si>
  <si>
    <t>21:0389:000765</t>
  </si>
  <si>
    <t>21:0130:000649:0001:0001:00</t>
  </si>
  <si>
    <t>046N  :773169:20:773168:10</t>
  </si>
  <si>
    <t>21:0389:000766</t>
  </si>
  <si>
    <t>21:0130:000649:0002:0001:01</t>
  </si>
  <si>
    <t>046N  :773170:00:------:--</t>
  </si>
  <si>
    <t>21:0389:000767</t>
  </si>
  <si>
    <t>21:0130:000650</t>
  </si>
  <si>
    <t>21:0130:000650:0001:0001:00</t>
  </si>
  <si>
    <t>046N  :773171:00:------:--</t>
  </si>
  <si>
    <t>21:0389:000768</t>
  </si>
  <si>
    <t>21:0130:000651</t>
  </si>
  <si>
    <t>21:0130:000651:0001:0001:00</t>
  </si>
  <si>
    <t>046N  :773172:00:------:--</t>
  </si>
  <si>
    <t>21:0389:000769</t>
  </si>
  <si>
    <t>21:0130:000652</t>
  </si>
  <si>
    <t>21:0130:000652:0001:0001:00</t>
  </si>
  <si>
    <t>046N  :773173:00:------:--</t>
  </si>
  <si>
    <t>21:0389:000770</t>
  </si>
  <si>
    <t>21:0130:000653</t>
  </si>
  <si>
    <t>21:0130:000653:0001:0001:00</t>
  </si>
  <si>
    <t>046N  :773174:00:------:--</t>
  </si>
  <si>
    <t>21:0389:000771</t>
  </si>
  <si>
    <t>21:0130:000654</t>
  </si>
  <si>
    <t>21:0130:000654:0001:0001:00</t>
  </si>
  <si>
    <t>046N  :773175:00:------:--</t>
  </si>
  <si>
    <t>21:0389:000772</t>
  </si>
  <si>
    <t>21:0130:000655</t>
  </si>
  <si>
    <t>21:0130:000655:0001:0001:00</t>
  </si>
  <si>
    <t>046N  :773176:00:------:--</t>
  </si>
  <si>
    <t>21:0389:000773</t>
  </si>
  <si>
    <t>21:0130:000656</t>
  </si>
  <si>
    <t>21:0130:000656:0001:0001:00</t>
  </si>
  <si>
    <t>046N  :773177:00:------:--</t>
  </si>
  <si>
    <t>21:0389:000774</t>
  </si>
  <si>
    <t>21:0130:000657</t>
  </si>
  <si>
    <t>21:0130:000657:0001:0001:00</t>
  </si>
  <si>
    <t>046N  :773178:00:------:--</t>
  </si>
  <si>
    <t>21:0389:000775</t>
  </si>
  <si>
    <t>21:0130:000658</t>
  </si>
  <si>
    <t>21:0130:000658:0001:0001:00</t>
  </si>
  <si>
    <t>046N  :773179:00:------:--</t>
  </si>
  <si>
    <t>21:0389:000776</t>
  </si>
  <si>
    <t>21:0130:000659</t>
  </si>
  <si>
    <t>21:0130:000659:0001:0001:00</t>
  </si>
  <si>
    <t>046N  :773180:00:------:--</t>
  </si>
  <si>
    <t>21:0389:000777</t>
  </si>
  <si>
    <t>21:0130:000660</t>
  </si>
  <si>
    <t>21:0130:000660:0001:0001:00</t>
  </si>
  <si>
    <t>046N  :773181:80:773184:00</t>
  </si>
  <si>
    <t>21:0389:000778</t>
  </si>
  <si>
    <t>21:0130:000663</t>
  </si>
  <si>
    <t>21:0130:000663:0001:0001:02</t>
  </si>
  <si>
    <t>046N  :773182:00:------:--</t>
  </si>
  <si>
    <t>21:0389:000779</t>
  </si>
  <si>
    <t>21:0130:000661</t>
  </si>
  <si>
    <t>21:0130:000661:0001:0001:00</t>
  </si>
  <si>
    <t>046N  :773183:00:------:--</t>
  </si>
  <si>
    <t>21:0389:000780</t>
  </si>
  <si>
    <t>21:0130:000662</t>
  </si>
  <si>
    <t>21:0130:000662:0001:0001:00</t>
  </si>
  <si>
    <t>046N  :773184:00:------:--</t>
  </si>
  <si>
    <t>21:0389:000781</t>
  </si>
  <si>
    <t>21:0130:000663:0001:0001:01</t>
  </si>
  <si>
    <t>046N  :773185:70:773186:10</t>
  </si>
  <si>
    <t>21:0389:000782</t>
  </si>
  <si>
    <t>21:0130:000664</t>
  </si>
  <si>
    <t>21:0130:000664:0001:0001:00</t>
  </si>
  <si>
    <t>046N  :773186:10:------:--</t>
  </si>
  <si>
    <t>21:0389:000783</t>
  </si>
  <si>
    <t>21:0130:000665</t>
  </si>
  <si>
    <t>21:0130:000665:0001:0001:00</t>
  </si>
  <si>
    <t>046N  :773187:20:773186:10</t>
  </si>
  <si>
    <t>21:0389:000784</t>
  </si>
  <si>
    <t>21:0130:000665:0002:0001:00</t>
  </si>
  <si>
    <t>046N  :773188:95:------:--</t>
  </si>
  <si>
    <t>21:0389:000785</t>
  </si>
  <si>
    <t>046N  :773189:00:------:--</t>
  </si>
  <si>
    <t>21:0389:000786</t>
  </si>
  <si>
    <t>21:0130:000666</t>
  </si>
  <si>
    <t>21:0130:000666:0001:0001:00</t>
  </si>
  <si>
    <t>046N  :773190:00:------:--</t>
  </si>
  <si>
    <t>21:0389:000787</t>
  </si>
  <si>
    <t>21:0130:000667</t>
  </si>
  <si>
    <t>21:0130:000667:0001:0001:00</t>
  </si>
  <si>
    <t>046N  :773191:00:------:--</t>
  </si>
  <si>
    <t>21:0389:000788</t>
  </si>
  <si>
    <t>21:0130:000668</t>
  </si>
  <si>
    <t>21:0130:000668:0001:0001:00</t>
  </si>
  <si>
    <t>046N  :773192:00:------:--</t>
  </si>
  <si>
    <t>21:0389:000789</t>
  </si>
  <si>
    <t>21:0130:000669</t>
  </si>
  <si>
    <t>21:0130:000669:0001:0001:00</t>
  </si>
  <si>
    <t>046N  :773193:00:------:--</t>
  </si>
  <si>
    <t>21:0389:000790</t>
  </si>
  <si>
    <t>21:0130:000670</t>
  </si>
  <si>
    <t>21:0130:000670:0001:0001:00</t>
  </si>
  <si>
    <t>046N  :773194:00:------:--</t>
  </si>
  <si>
    <t>21:0389:000791</t>
  </si>
  <si>
    <t>21:0130:000671</t>
  </si>
  <si>
    <t>21:0130:000671:0001:0001:00</t>
  </si>
  <si>
    <t>046N  :773195:00:------:--</t>
  </si>
  <si>
    <t>21:0389:000792</t>
  </si>
  <si>
    <t>21:0130:000672</t>
  </si>
  <si>
    <t>21:0130:000672:0001:0001:00</t>
  </si>
  <si>
    <t>046N  :773196:00:------:--</t>
  </si>
  <si>
    <t>21:0389:000793</t>
  </si>
  <si>
    <t>21:0130:000673</t>
  </si>
  <si>
    <t>21:0130:000673:0001:0001:00</t>
  </si>
  <si>
    <t>046N  :773197:00:------:--</t>
  </si>
  <si>
    <t>21:0389:000794</t>
  </si>
  <si>
    <t>21:0130:000674</t>
  </si>
  <si>
    <t>21:0130:000674:0001:0001:00</t>
  </si>
  <si>
    <t>046N  :773198:00:------:--</t>
  </si>
  <si>
    <t>21:0389:000795</t>
  </si>
  <si>
    <t>21:0130:000675</t>
  </si>
  <si>
    <t>21:0130:000675:0001:0001:00</t>
  </si>
  <si>
    <t>046N  :773199:00:------:--</t>
  </si>
  <si>
    <t>21:0389:000796</t>
  </si>
  <si>
    <t>21:0130:000676</t>
  </si>
  <si>
    <t>21:0130:000676:0001:0001:00</t>
  </si>
  <si>
    <t>046N  :773200:00:------:--</t>
  </si>
  <si>
    <t>21:0389:000797</t>
  </si>
  <si>
    <t>21:0130:000677</t>
  </si>
  <si>
    <t>21:0130:000677:0001:0001:00</t>
  </si>
  <si>
    <t>046N  :773201:80:773207:20</t>
  </si>
  <si>
    <t>21:0389:000798</t>
  </si>
  <si>
    <t>21:0130:000682</t>
  </si>
  <si>
    <t>21:0130:000682:0002:0001:02</t>
  </si>
  <si>
    <t>046N  :773202:00:------:--</t>
  </si>
  <si>
    <t>21:0389:000799</t>
  </si>
  <si>
    <t>21:0130:000678</t>
  </si>
  <si>
    <t>21:0130:000678:0001:0001:00</t>
  </si>
  <si>
    <t>046N  :773203:00:------:--</t>
  </si>
  <si>
    <t>21:0389:000800</t>
  </si>
  <si>
    <t>21:0130:000679</t>
  </si>
  <si>
    <t>21:0130:000679:0001:0001:00</t>
  </si>
  <si>
    <t>046N  :773204:00:------:--</t>
  </si>
  <si>
    <t>21:0389:000801</t>
  </si>
  <si>
    <t>21:0130:000680</t>
  </si>
  <si>
    <t>21:0130:000680:0001:0001:00</t>
  </si>
  <si>
    <t>046N  :773205:70:773206:10</t>
  </si>
  <si>
    <t>21:0389:000802</t>
  </si>
  <si>
    <t>21:0130:000681</t>
  </si>
  <si>
    <t>21:0130:000681:0001:0001:00</t>
  </si>
  <si>
    <t>046N  :773206:10:------:--</t>
  </si>
  <si>
    <t>21:0389:000803</t>
  </si>
  <si>
    <t>21:0130:000682:0001:0001:00</t>
  </si>
  <si>
    <t>046N  :773207:20:773206:10</t>
  </si>
  <si>
    <t>21:0389:000804</t>
  </si>
  <si>
    <t>21:0130:000682:0002:0001:01</t>
  </si>
  <si>
    <t>046N  :773208:00:------:--</t>
  </si>
  <si>
    <t>21:0389:000805</t>
  </si>
  <si>
    <t>21:0130:000683</t>
  </si>
  <si>
    <t>21:0130:000683:0001:0001:00</t>
  </si>
  <si>
    <t>046N  :773209:00:------:--</t>
  </si>
  <si>
    <t>21:0389:000806</t>
  </si>
  <si>
    <t>21:0130:000684</t>
  </si>
  <si>
    <t>21:0130:000684:0001:0001:00</t>
  </si>
  <si>
    <t>046N  :773210:00:------:--</t>
  </si>
  <si>
    <t>21:0389:000807</t>
  </si>
  <si>
    <t>21:0130:000685</t>
  </si>
  <si>
    <t>21:0130:000685:0001:0001:00</t>
  </si>
  <si>
    <t>046N  :773211:00:------:--</t>
  </si>
  <si>
    <t>21:0389:000808</t>
  </si>
  <si>
    <t>21:0130:000686</t>
  </si>
  <si>
    <t>21:0130:000686:0001:0001:00</t>
  </si>
  <si>
    <t>046N  :773212:00:------:--</t>
  </si>
  <si>
    <t>21:0389:000809</t>
  </si>
  <si>
    <t>21:0130:000687</t>
  </si>
  <si>
    <t>21:0130:000687:0001:0001:00</t>
  </si>
  <si>
    <t>046N  :773213:00:------:--</t>
  </si>
  <si>
    <t>21:0389:000810</t>
  </si>
  <si>
    <t>21:0130:000688</t>
  </si>
  <si>
    <t>21:0130:000688:0001:0001:00</t>
  </si>
  <si>
    <t>046N  :773214:00:------:--</t>
  </si>
  <si>
    <t>21:0389:000811</t>
  </si>
  <si>
    <t>21:0130:000689</t>
  </si>
  <si>
    <t>21:0130:000689:0001:0001:00</t>
  </si>
  <si>
    <t>046N  :773215:00:------:--</t>
  </si>
  <si>
    <t>21:0389:000812</t>
  </si>
  <si>
    <t>21:0130:000690</t>
  </si>
  <si>
    <t>21:0130:000690:0001:0001:00</t>
  </si>
  <si>
    <t>046N  :773216:9C:------:--</t>
  </si>
  <si>
    <t>21:0389:000813</t>
  </si>
  <si>
    <t>046N  :773217:00:------:--</t>
  </si>
  <si>
    <t>21:0389:000814</t>
  </si>
  <si>
    <t>21:0130:000691</t>
  </si>
  <si>
    <t>21:0130:000691:0001:0001:00</t>
  </si>
  <si>
    <t>046N  :773218:00:------:--</t>
  </si>
  <si>
    <t>21:0389:000815</t>
  </si>
  <si>
    <t>21:0130:000692</t>
  </si>
  <si>
    <t>21:0130:000692:0001:0001:00</t>
  </si>
  <si>
    <t>046N  :773219:00:------:--</t>
  </si>
  <si>
    <t>21:0389:000816</t>
  </si>
  <si>
    <t>21:0130:000693</t>
  </si>
  <si>
    <t>21:0130:000693:0001:0001:00</t>
  </si>
  <si>
    <t>046N  :773220:00:------:--</t>
  </si>
  <si>
    <t>21:0389:000817</t>
  </si>
  <si>
    <t>21:0130:000694</t>
  </si>
  <si>
    <t>21:0130:000694:0001:0001:00</t>
  </si>
  <si>
    <t>046N  :773221:80:773236:00</t>
  </si>
  <si>
    <t>21:0389:000818</t>
  </si>
  <si>
    <t>21:0130:000707</t>
  </si>
  <si>
    <t>21:0130:000707:0001:0001:02</t>
  </si>
  <si>
    <t>046N  :773222:70:773223:10</t>
  </si>
  <si>
    <t>21:0389:000819</t>
  </si>
  <si>
    <t>21:0130:000695</t>
  </si>
  <si>
    <t>21:0130:000695:0001:0001:00</t>
  </si>
  <si>
    <t>046N  :773223:10:------:--</t>
  </si>
  <si>
    <t>21:0389:000820</t>
  </si>
  <si>
    <t>21:0130:000696</t>
  </si>
  <si>
    <t>21:0130:000696:0001:0001:00</t>
  </si>
  <si>
    <t>046N  :773224:20:773223:10</t>
  </si>
  <si>
    <t>21:0389:000821</t>
  </si>
  <si>
    <t>21:0130:000696:0002:0001:00</t>
  </si>
  <si>
    <t>046N  :773225:00:------:--</t>
  </si>
  <si>
    <t>21:0389:000822</t>
  </si>
  <si>
    <t>21:0130:000697</t>
  </si>
  <si>
    <t>21:0130:000697:0001:0001:00</t>
  </si>
  <si>
    <t>046N  :773226:00:------:--</t>
  </si>
  <si>
    <t>21:0389:000823</t>
  </si>
  <si>
    <t>21:0130:000698</t>
  </si>
  <si>
    <t>21:0130:000698:0001:0001:00</t>
  </si>
  <si>
    <t>046N  :773227:00:------:--</t>
  </si>
  <si>
    <t>21:0389:000824</t>
  </si>
  <si>
    <t>21:0130:000699</t>
  </si>
  <si>
    <t>21:0130:000699:0001:0001:00</t>
  </si>
  <si>
    <t>046N  :773228:00:------:--</t>
  </si>
  <si>
    <t>21:0389:000825</t>
  </si>
  <si>
    <t>21:0130:000700</t>
  </si>
  <si>
    <t>21:0130:000700:0001:0001:00</t>
  </si>
  <si>
    <t>046N  :773229:00:------:--</t>
  </si>
  <si>
    <t>21:0389:000826</t>
  </si>
  <si>
    <t>21:0130:000701</t>
  </si>
  <si>
    <t>21:0130:000701:0001:0001:00</t>
  </si>
  <si>
    <t>046N  :773230:00:------:--</t>
  </si>
  <si>
    <t>21:0389:000827</t>
  </si>
  <si>
    <t>21:0130:000702</t>
  </si>
  <si>
    <t>21:0130:000702:0001:0001:00</t>
  </si>
  <si>
    <t>046N  :773231:00:------:--</t>
  </si>
  <si>
    <t>21:0389:000828</t>
  </si>
  <si>
    <t>21:0130:000703</t>
  </si>
  <si>
    <t>21:0130:000703:0001:0001:00</t>
  </si>
  <si>
    <t>046N  :773232:00:------:--</t>
  </si>
  <si>
    <t>21:0389:000829</t>
  </si>
  <si>
    <t>21:0130:000704</t>
  </si>
  <si>
    <t>21:0130:000704:0001:0001:00</t>
  </si>
  <si>
    <t>046N  :773233:00:------:--</t>
  </si>
  <si>
    <t>21:0389:000830</t>
  </si>
  <si>
    <t>21:0130:000705</t>
  </si>
  <si>
    <t>21:0130:000705:0001:0001:00</t>
  </si>
  <si>
    <t>046N  :773234:9C:------:--</t>
  </si>
  <si>
    <t>21:0389:000831</t>
  </si>
  <si>
    <t>046N  :773235:00:------:--</t>
  </si>
  <si>
    <t>21:0389:000832</t>
  </si>
  <si>
    <t>21:0130:000706</t>
  </si>
  <si>
    <t>21:0130:000706:0001:0001:00</t>
  </si>
  <si>
    <t>046N  :773236:00:------:--</t>
  </si>
  <si>
    <t>21:0389:000833</t>
  </si>
  <si>
    <t>21:0130:000707:0001:0001:01</t>
  </si>
  <si>
    <t>046N  :773237:00:------:--</t>
  </si>
  <si>
    <t>21:0389:000834</t>
  </si>
  <si>
    <t>21:0130:000708</t>
  </si>
  <si>
    <t>21:0130:000708:0001:0001:00</t>
  </si>
  <si>
    <t>046N  :773238:00:------:--</t>
  </si>
  <si>
    <t>21:0389:000835</t>
  </si>
  <si>
    <t>21:0130:000709</t>
  </si>
  <si>
    <t>21:0130:000709:0001:0001:00</t>
  </si>
  <si>
    <t>046N  :773239:00:------:--</t>
  </si>
  <si>
    <t>21:0389:000836</t>
  </si>
  <si>
    <t>21:0130:000710</t>
  </si>
  <si>
    <t>21:0130:000710:0001:0001:00</t>
  </si>
  <si>
    <t>046N  :773240:00:------:--</t>
  </si>
  <si>
    <t>21:0389:000837</t>
  </si>
  <si>
    <t>21:0130:000711</t>
  </si>
  <si>
    <t>21:0130:000711:0001:0001:00</t>
  </si>
  <si>
    <t>046N  :773241:80:773244:00</t>
  </si>
  <si>
    <t>21:0389:000838</t>
  </si>
  <si>
    <t>21:0130:000714</t>
  </si>
  <si>
    <t>21:0130:000714:0001:0001:02</t>
  </si>
  <si>
    <t>046N  :773242:00:------:--</t>
  </si>
  <si>
    <t>21:0389:000839</t>
  </si>
  <si>
    <t>21:0130:000712</t>
  </si>
  <si>
    <t>21:0130:000712:0001:0001:00</t>
  </si>
  <si>
    <t>046N  :773243:00:------:--</t>
  </si>
  <si>
    <t>21:0389:000840</t>
  </si>
  <si>
    <t>21:0130:000713</t>
  </si>
  <si>
    <t>21:0130:000713:0001:0001:00</t>
  </si>
  <si>
    <t>046N  :773244:00:------:--</t>
  </si>
  <si>
    <t>21:0389:000841</t>
  </si>
  <si>
    <t>21:0130:000714:0001:0001:01</t>
  </si>
  <si>
    <t>046N  :773245:00:------:--</t>
  </si>
  <si>
    <t>21:0389:000842</t>
  </si>
  <si>
    <t>21:0130:000715</t>
  </si>
  <si>
    <t>21:0130:000715:0001:0001:00</t>
  </si>
  <si>
    <t>046N  :773246:00:------:--</t>
  </si>
  <si>
    <t>21:0389:000843</t>
  </si>
  <si>
    <t>21:0130:000716</t>
  </si>
  <si>
    <t>21:0130:000716:0001:0001:00</t>
  </si>
  <si>
    <t>046N  :773247:9C:------:--</t>
  </si>
  <si>
    <t>21:0389:000844</t>
  </si>
  <si>
    <t>046N  :773248:00:------:--</t>
  </si>
  <si>
    <t>21:0389:000845</t>
  </si>
  <si>
    <t>21:0130:000717</t>
  </si>
  <si>
    <t>21:0130:000717:0001:0001:00</t>
  </si>
  <si>
    <t>046N  :773249:70:773250:10</t>
  </si>
  <si>
    <t>21:0389:000846</t>
  </si>
  <si>
    <t>21:0130:000718</t>
  </si>
  <si>
    <t>21:0130:000718:0001:0001:00</t>
  </si>
  <si>
    <t>046N  :773250:10:------:--</t>
  </si>
  <si>
    <t>21:0389:000847</t>
  </si>
  <si>
    <t>21:0130:000719</t>
  </si>
  <si>
    <t>21:0130:000719:0001:0001:00</t>
  </si>
  <si>
    <t>046N  :773251:20:773250:10</t>
  </si>
  <si>
    <t>21:0389:000848</t>
  </si>
  <si>
    <t>21:0130:000719:0002:0001:00</t>
  </si>
  <si>
    <t>046N  :773252:00:------:--</t>
  </si>
  <si>
    <t>21:0389:000849</t>
  </si>
  <si>
    <t>21:0130:000720</t>
  </si>
  <si>
    <t>21:0130:000720:0001:0001:00</t>
  </si>
  <si>
    <t>046N  :773253:00:------:--</t>
  </si>
  <si>
    <t>21:0389:000850</t>
  </si>
  <si>
    <t>21:0130:000721</t>
  </si>
  <si>
    <t>21:0130:000721:0001:0001:00</t>
  </si>
  <si>
    <t>046N  :773254:00:------:--</t>
  </si>
  <si>
    <t>21:0389:000851</t>
  </si>
  <si>
    <t>21:0130:000722</t>
  </si>
  <si>
    <t>21:0130:000722:0001:0001:00</t>
  </si>
  <si>
    <t>046N  :773255:00:------:--</t>
  </si>
  <si>
    <t>21:0389:000852</t>
  </si>
  <si>
    <t>21:0130:000723</t>
  </si>
  <si>
    <t>21:0130:000723:0001:0001:00</t>
  </si>
  <si>
    <t>046N  :773256:00:------:--</t>
  </si>
  <si>
    <t>21:0389:000853</t>
  </si>
  <si>
    <t>21:0130:000724</t>
  </si>
  <si>
    <t>21:0130:000724:0001:0001:00</t>
  </si>
  <si>
    <t>046N  :773257:00:------:--</t>
  </si>
  <si>
    <t>21:0389:000854</t>
  </si>
  <si>
    <t>21:0130:000725</t>
  </si>
  <si>
    <t>21:0130:000725:0001:0001:00</t>
  </si>
  <si>
    <t>046N  :773258:00:------:--</t>
  </si>
  <si>
    <t>21:0389:000855</t>
  </si>
  <si>
    <t>21:0130:000726</t>
  </si>
  <si>
    <t>21:0130:000726:0001:0001:00</t>
  </si>
  <si>
    <t>046N  :773259:00:------:--</t>
  </si>
  <si>
    <t>21:0389:000856</t>
  </si>
  <si>
    <t>21:0130:000727</t>
  </si>
  <si>
    <t>21:0130:000727:0001:0001:00</t>
  </si>
  <si>
    <t>046N  :773260:00:------:--</t>
  </si>
  <si>
    <t>21:0389:000857</t>
  </si>
  <si>
    <t>21:0130:000728</t>
  </si>
  <si>
    <t>21:0130:000728:0001:0001:00</t>
  </si>
  <si>
    <t>046N  :773261:80:773280:00</t>
  </si>
  <si>
    <t>21:0389:000858</t>
  </si>
  <si>
    <t>21:0130:000745</t>
  </si>
  <si>
    <t>21:0130:000745:0001:0001:02</t>
  </si>
  <si>
    <t>046N  :773262:00:------:--</t>
  </si>
  <si>
    <t>21:0389:000859</t>
  </si>
  <si>
    <t>21:0130:000729</t>
  </si>
  <si>
    <t>21:0130:000729:0001:0001:00</t>
  </si>
  <si>
    <t>046N  :773263:70:773264:10</t>
  </si>
  <si>
    <t>21:0389:000860</t>
  </si>
  <si>
    <t>21:0130:000730</t>
  </si>
  <si>
    <t>21:0130:000730:0001:0001:00</t>
  </si>
  <si>
    <t>046N  :773264:10:------:--</t>
  </si>
  <si>
    <t>21:0389:000861</t>
  </si>
  <si>
    <t>21:0130:000731</t>
  </si>
  <si>
    <t>21:0130:000731:0001:0001:00</t>
  </si>
  <si>
    <t>046N  :773265:20:773264:10</t>
  </si>
  <si>
    <t>21:0389:000862</t>
  </si>
  <si>
    <t>21:0130:000731:0002:0001:00</t>
  </si>
  <si>
    <t>046N  :773266:00:------:--</t>
  </si>
  <si>
    <t>21:0389:000863</t>
  </si>
  <si>
    <t>21:0130:000732</t>
  </si>
  <si>
    <t>21:0130:000732:0001:0001:00</t>
  </si>
  <si>
    <t>046N  :773267:00:------:--</t>
  </si>
  <si>
    <t>21:0389:000864</t>
  </si>
  <si>
    <t>21:0130:000733</t>
  </si>
  <si>
    <t>21:0130:000733:0001:0001:00</t>
  </si>
  <si>
    <t>046N  :773268:00:------:--</t>
  </si>
  <si>
    <t>21:0389:000865</t>
  </si>
  <si>
    <t>21:0130:000734</t>
  </si>
  <si>
    <t>21:0130:000734:0001:0001:00</t>
  </si>
  <si>
    <t>046N  :773269:00:------:--</t>
  </si>
  <si>
    <t>21:0389:000866</t>
  </si>
  <si>
    <t>21:0130:000735</t>
  </si>
  <si>
    <t>21:0130:000735:0001:0001:00</t>
  </si>
  <si>
    <t>046N  :773270:00:------:--</t>
  </si>
  <si>
    <t>21:0389:000867</t>
  </si>
  <si>
    <t>21:0130:000736</t>
  </si>
  <si>
    <t>21:0130:000736:0001:0001:00</t>
  </si>
  <si>
    <t>046N  :773271:00:------:--</t>
  </si>
  <si>
    <t>21:0389:000868</t>
  </si>
  <si>
    <t>21:0130:000737</t>
  </si>
  <si>
    <t>21:0130:000737:0001:0001:00</t>
  </si>
  <si>
    <t>046N  :773272:00:------:--</t>
  </si>
  <si>
    <t>21:0389:000869</t>
  </si>
  <si>
    <t>21:0130:000738</t>
  </si>
  <si>
    <t>21:0130:000738:0001:0001:00</t>
  </si>
  <si>
    <t>046N  :773273:00:------:--</t>
  </si>
  <si>
    <t>21:0389:000870</t>
  </si>
  <si>
    <t>21:0130:000739</t>
  </si>
  <si>
    <t>21:0130:000739:0001:0001:00</t>
  </si>
  <si>
    <t>046N  :773274:00:------:--</t>
  </si>
  <si>
    <t>21:0389:000871</t>
  </si>
  <si>
    <t>21:0130:000740</t>
  </si>
  <si>
    <t>21:0130:000740:0001:0001:00</t>
  </si>
  <si>
    <t>046N  :773275:95:------:--</t>
  </si>
  <si>
    <t>21:0389:000872</t>
  </si>
  <si>
    <t>16.5</t>
  </si>
  <si>
    <t>046N  :773276:00:------:--</t>
  </si>
  <si>
    <t>21:0389:000873</t>
  </si>
  <si>
    <t>21:0130:000741</t>
  </si>
  <si>
    <t>21:0130:000741:0001:0001:00</t>
  </si>
  <si>
    <t>046N  :773277:00:------:--</t>
  </si>
  <si>
    <t>21:0389:000874</t>
  </si>
  <si>
    <t>21:0130:000742</t>
  </si>
  <si>
    <t>21:0130:000742:0001:0001:00</t>
  </si>
  <si>
    <t>046N  :773278:00:------:--</t>
  </si>
  <si>
    <t>21:0389:000875</t>
  </si>
  <si>
    <t>21:0130:000743</t>
  </si>
  <si>
    <t>21:0130:000743:0001:0001:00</t>
  </si>
  <si>
    <t>046N  :773279:00:------:--</t>
  </si>
  <si>
    <t>21:0389:000876</t>
  </si>
  <si>
    <t>21:0130:000744</t>
  </si>
  <si>
    <t>21:0130:000744:0001:0001:00</t>
  </si>
  <si>
    <t>046N  :773280:00:------:--</t>
  </si>
  <si>
    <t>21:0389:000877</t>
  </si>
  <si>
    <t>21:0130:000745:0001:0001:01</t>
  </si>
  <si>
    <t>046N  :773281:80:773298:00</t>
  </si>
  <si>
    <t>21:0389:000878</t>
  </si>
  <si>
    <t>21:0130:000760</t>
  </si>
  <si>
    <t>21:0130:000760:0001:0001:02</t>
  </si>
  <si>
    <t>046N  :773282:00:------:--</t>
  </si>
  <si>
    <t>21:0389:000879</t>
  </si>
  <si>
    <t>21:0130:000746</t>
  </si>
  <si>
    <t>21:0130:000746:0001:0001:00</t>
  </si>
  <si>
    <t>173</t>
  </si>
  <si>
    <t>046N  :773283:70:773284:10</t>
  </si>
  <si>
    <t>21:0389:000880</t>
  </si>
  <si>
    <t>21:0130:000747</t>
  </si>
  <si>
    <t>21:0130:000747:0001:0001:00</t>
  </si>
  <si>
    <t>046N  :773284:10:------:--</t>
  </si>
  <si>
    <t>21:0389:000881</t>
  </si>
  <si>
    <t>21:0130:000748</t>
  </si>
  <si>
    <t>21:0130:000748:0001:0001:00</t>
  </si>
  <si>
    <t>046N  :773285:20:773284:10</t>
  </si>
  <si>
    <t>21:0389:000882</t>
  </si>
  <si>
    <t>21:0130:000748:0002:0001:00</t>
  </si>
  <si>
    <t>046N  :773286:00:------:--</t>
  </si>
  <si>
    <t>21:0389:000883</t>
  </si>
  <si>
    <t>21:0130:000749</t>
  </si>
  <si>
    <t>21:0130:000749:0001:0001:00</t>
  </si>
  <si>
    <t>046N  :773287:9A:------:--</t>
  </si>
  <si>
    <t>21:0389:000884</t>
  </si>
  <si>
    <t>046N  :773288:00:------:--</t>
  </si>
  <si>
    <t>21:0389:000885</t>
  </si>
  <si>
    <t>21:0130:000750</t>
  </si>
  <si>
    <t>21:0130:000750:0001:0001:00</t>
  </si>
  <si>
    <t>046N  :773289:00:------:--</t>
  </si>
  <si>
    <t>21:0389:000886</t>
  </si>
  <si>
    <t>21:0130:000751</t>
  </si>
  <si>
    <t>21:0130:000751:0001:0001:00</t>
  </si>
  <si>
    <t>046N  :773290:00:------:--</t>
  </si>
  <si>
    <t>21:0389:000887</t>
  </si>
  <si>
    <t>21:0130:000752</t>
  </si>
  <si>
    <t>21:0130:000752:0001:0001:00</t>
  </si>
  <si>
    <t>046N  :773291:00:------:--</t>
  </si>
  <si>
    <t>21:0389:000888</t>
  </si>
  <si>
    <t>21:0130:000753</t>
  </si>
  <si>
    <t>21:0130:000753:0001:0001:00</t>
  </si>
  <si>
    <t>046N  :773292:00:------:--</t>
  </si>
  <si>
    <t>21:0389:000889</t>
  </si>
  <si>
    <t>21:0130:000754</t>
  </si>
  <si>
    <t>21:0130:000754:0001:0001:00</t>
  </si>
  <si>
    <t>046N  :773293:00:------:--</t>
  </si>
  <si>
    <t>21:0389:000890</t>
  </si>
  <si>
    <t>21:0130:000755</t>
  </si>
  <si>
    <t>21:0130:000755:0001:0001:00</t>
  </si>
  <si>
    <t>046N  :773294:00:------:--</t>
  </si>
  <si>
    <t>21:0389:000891</t>
  </si>
  <si>
    <t>21:0130:000756</t>
  </si>
  <si>
    <t>21:0130:000756:0001:0001:00</t>
  </si>
  <si>
    <t>046N  :773295:00:------:--</t>
  </si>
  <si>
    <t>21:0389:000892</t>
  </si>
  <si>
    <t>21:0130:000757</t>
  </si>
  <si>
    <t>21:0130:000757:0001:0001:00</t>
  </si>
  <si>
    <t>046N  :773296:00:------:--</t>
  </si>
  <si>
    <t>21:0389:000893</t>
  </si>
  <si>
    <t>21:0130:000758</t>
  </si>
  <si>
    <t>21:0130:000758:0001:0001:00</t>
  </si>
  <si>
    <t>046N  :773297:00:------:--</t>
  </si>
  <si>
    <t>21:0389:000894</t>
  </si>
  <si>
    <t>21:0130:000759</t>
  </si>
  <si>
    <t>21:0130:000759:0001:0001:00</t>
  </si>
  <si>
    <t>046N  :773298:00:------:--</t>
  </si>
  <si>
    <t>21:0389:000895</t>
  </si>
  <si>
    <t>21:0130:000760:0001:0001:01</t>
  </si>
  <si>
    <t>046N  :773299:00:------:--</t>
  </si>
  <si>
    <t>21:0389:000896</t>
  </si>
  <si>
    <t>21:0130:000761</t>
  </si>
  <si>
    <t>21:0130:000761:0001:0001:00</t>
  </si>
  <si>
    <t>046N  :773300:00:------:--</t>
  </si>
  <si>
    <t>21:0389:000897</t>
  </si>
  <si>
    <t>21:0130:000762</t>
  </si>
  <si>
    <t>21:0130:000762:0001:0001:00</t>
  </si>
  <si>
    <t>046N  :773301:80:773310:00</t>
  </si>
  <si>
    <t>21:0389:000898</t>
  </si>
  <si>
    <t>21:0130:000769</t>
  </si>
  <si>
    <t>21:0130:000769:0001:0001:02</t>
  </si>
  <si>
    <t>046N  :773302:00:------:--</t>
  </si>
  <si>
    <t>21:0389:000899</t>
  </si>
  <si>
    <t>21:0130:000763</t>
  </si>
  <si>
    <t>21:0130:000763:0001:0001:00</t>
  </si>
  <si>
    <t>046N  :773303:00:------:--</t>
  </si>
  <si>
    <t>21:0389:000900</t>
  </si>
  <si>
    <t>21:0130:000764</t>
  </si>
  <si>
    <t>21:0130:000764:0001:0001:00</t>
  </si>
  <si>
    <t>046N  :773304:70:773305:10</t>
  </si>
  <si>
    <t>21:0389:000901</t>
  </si>
  <si>
    <t>21:0130:000765</t>
  </si>
  <si>
    <t>21:0130:000765:0001:0001:00</t>
  </si>
  <si>
    <t>046N  :773305:10:------:--</t>
  </si>
  <si>
    <t>21:0389:000902</t>
  </si>
  <si>
    <t>21:0130:000766</t>
  </si>
  <si>
    <t>21:0130:000766:0001:0001:00</t>
  </si>
  <si>
    <t>046N  :773306:9A:------:--</t>
  </si>
  <si>
    <t>21:0389:000903</t>
  </si>
  <si>
    <t>046N  :773307:20:773305:10</t>
  </si>
  <si>
    <t>21:0389:000904</t>
  </si>
  <si>
    <t>21:0130:000766:0002:0001:00</t>
  </si>
  <si>
    <t>046N  :773308:00:------:--</t>
  </si>
  <si>
    <t>21:0389:000905</t>
  </si>
  <si>
    <t>21:0130:000767</t>
  </si>
  <si>
    <t>21:0130:000767:0001:0001:00</t>
  </si>
  <si>
    <t>046N  :773309:00:------:--</t>
  </si>
  <si>
    <t>21:0389:000906</t>
  </si>
  <si>
    <t>21:0130:000768</t>
  </si>
  <si>
    <t>21:0130:000768:0001:0001:00</t>
  </si>
  <si>
    <t>046N  :773310:00:------:--</t>
  </si>
  <si>
    <t>21:0389:000907</t>
  </si>
  <si>
    <t>21:0130:000769:0001:0001:01</t>
  </si>
  <si>
    <t>046N  :773311:00:------:--</t>
  </si>
  <si>
    <t>21:0389:000908</t>
  </si>
  <si>
    <t>21:0130:000770</t>
  </si>
  <si>
    <t>21:0130:000770:0001:0001:00</t>
  </si>
  <si>
    <t>046N  :773312:00:------:--</t>
  </si>
  <si>
    <t>21:0389:000909</t>
  </si>
  <si>
    <t>21:0130:000771</t>
  </si>
  <si>
    <t>21:0130:000771:0001:0001:00</t>
  </si>
  <si>
    <t>046N  :773313:00:------:--</t>
  </si>
  <si>
    <t>21:0389:000910</t>
  </si>
  <si>
    <t>21:0130:000772</t>
  </si>
  <si>
    <t>21:0130:000772:0001:0001:00</t>
  </si>
  <si>
    <t>046N  :773314:00:------:--</t>
  </si>
  <si>
    <t>21:0389:000911</t>
  </si>
  <si>
    <t>21:0130:000773</t>
  </si>
  <si>
    <t>21:0130:000773:0001:0001:00</t>
  </si>
  <si>
    <t>046N  :773315:00:------:--</t>
  </si>
  <si>
    <t>21:0389:000912</t>
  </si>
  <si>
    <t>21:0130:000774</t>
  </si>
  <si>
    <t>21:0130:000774:0001:0001:00</t>
  </si>
  <si>
    <t>046N  :773316:00:------:--</t>
  </si>
  <si>
    <t>21:0389:000913</t>
  </si>
  <si>
    <t>21:0130:000775</t>
  </si>
  <si>
    <t>21:0130:000775:0001:0001:00</t>
  </si>
  <si>
    <t>046N  :773317:00:------:--</t>
  </si>
  <si>
    <t>21:0389:000914</t>
  </si>
  <si>
    <t>21:0130:000776</t>
  </si>
  <si>
    <t>21:0130:000776:0001:0001:00</t>
  </si>
  <si>
    <t>046N  :773318:00:------:--</t>
  </si>
  <si>
    <t>21:0389:000915</t>
  </si>
  <si>
    <t>21:0130:000777</t>
  </si>
  <si>
    <t>21:0130:000777:0001:0001:00</t>
  </si>
  <si>
    <t>046N  :773319:00:------:--</t>
  </si>
  <si>
    <t>21:0389:000916</t>
  </si>
  <si>
    <t>21:0130:000778</t>
  </si>
  <si>
    <t>21:0130:000778:0001:0001:00</t>
  </si>
  <si>
    <t>046N  :773320:00:------:--</t>
  </si>
  <si>
    <t>21:0389:000917</t>
  </si>
  <si>
    <t>21:0130:000779</t>
  </si>
  <si>
    <t>21:0130:000779:0001:0001:00</t>
  </si>
  <si>
    <t>046N  :773321:80:773328:00</t>
  </si>
  <si>
    <t>21:0389:000918</t>
  </si>
  <si>
    <t>21:0130:000784</t>
  </si>
  <si>
    <t>21:0130:000784:0001:0001:02</t>
  </si>
  <si>
    <t>046N  :773322:9C:------:--</t>
  </si>
  <si>
    <t>21:0389:000919</t>
  </si>
  <si>
    <t>046N  :773323:00:------:--</t>
  </si>
  <si>
    <t>21:0389:000920</t>
  </si>
  <si>
    <t>21:0130:000780</t>
  </si>
  <si>
    <t>21:0130:000780:0001:0001:00</t>
  </si>
  <si>
    <t>046N  :773324:00:------:--</t>
  </si>
  <si>
    <t>21:0389:000921</t>
  </si>
  <si>
    <t>21:0130:000781</t>
  </si>
  <si>
    <t>21:0130:000781:0001:0001:00</t>
  </si>
  <si>
    <t>046N  :773325:70:773326:10</t>
  </si>
  <si>
    <t>21:0389:000922</t>
  </si>
  <si>
    <t>21:0130:000782</t>
  </si>
  <si>
    <t>21:0130:000782:0001:0001:00</t>
  </si>
  <si>
    <t>046N  :773326:10:------:--</t>
  </si>
  <si>
    <t>21:0389:000923</t>
  </si>
  <si>
    <t>21:0130:000783</t>
  </si>
  <si>
    <t>21:0130:000783:0001:0001:00</t>
  </si>
  <si>
    <t>046N  :773327:20:773326:10</t>
  </si>
  <si>
    <t>21:0389:000924</t>
  </si>
  <si>
    <t>21:0130:000783:0002:0001:00</t>
  </si>
  <si>
    <t>046N  :773328:00:------:--</t>
  </si>
  <si>
    <t>21:0389:000925</t>
  </si>
  <si>
    <t>21:0130:000784:0001:0001:01</t>
  </si>
  <si>
    <t>046N  :773329:00:------:--</t>
  </si>
  <si>
    <t>21:0389:000926</t>
  </si>
  <si>
    <t>21:0130:000785</t>
  </si>
  <si>
    <t>21:0130:000785:0001:0001:00</t>
  </si>
  <si>
    <t>046N  :773330:00:------:--</t>
  </si>
  <si>
    <t>21:0389:000927</t>
  </si>
  <si>
    <t>21:0130:000786</t>
  </si>
  <si>
    <t>21:0130:000786:0001:0001:00</t>
  </si>
  <si>
    <t>046N  :773331:00:------:--</t>
  </si>
  <si>
    <t>21:0389:000928</t>
  </si>
  <si>
    <t>21:0130:000787</t>
  </si>
  <si>
    <t>21:0130:000787:0001:0001:00</t>
  </si>
  <si>
    <t>046N  :773332:00:------:--</t>
  </si>
  <si>
    <t>21:0389:000929</t>
  </si>
  <si>
    <t>21:0130:000788</t>
  </si>
  <si>
    <t>21:0130:000788:0001:0001:00</t>
  </si>
  <si>
    <t>046N  :773333:00:------:--</t>
  </si>
  <si>
    <t>21:0389:000930</t>
  </si>
  <si>
    <t>21:0130:000789</t>
  </si>
  <si>
    <t>21:0130:000789:0001:0001:00</t>
  </si>
  <si>
    <t>046N  :773334:00:------:--</t>
  </si>
  <si>
    <t>21:0389:000931</t>
  </si>
  <si>
    <t>21:0130:000790</t>
  </si>
  <si>
    <t>21:0130:000790:0001:0001:00</t>
  </si>
  <si>
    <t>046N  :773335:00:------:--</t>
  </si>
  <si>
    <t>21:0389:000932</t>
  </si>
  <si>
    <t>21:0130:000791</t>
  </si>
  <si>
    <t>21:0130:000791:0001:0001:00</t>
  </si>
  <si>
    <t>046N  :773336:00:------:--</t>
  </si>
  <si>
    <t>21:0389:000933</t>
  </si>
  <si>
    <t>21:0130:000792</t>
  </si>
  <si>
    <t>21:0130:000792:0001:0001:00</t>
  </si>
  <si>
    <t>046N  :773337:00:------:--</t>
  </si>
  <si>
    <t>21:0389:000934</t>
  </si>
  <si>
    <t>21:0130:000793</t>
  </si>
  <si>
    <t>21:0130:000793:0001:0001:00</t>
  </si>
  <si>
    <t>046N  :773338:00:------:--</t>
  </si>
  <si>
    <t>21:0389:000935</t>
  </si>
  <si>
    <t>21:0130:000794</t>
  </si>
  <si>
    <t>21:0130:000794:0001:0001:00</t>
  </si>
  <si>
    <t>046N  :773339:00:------:--</t>
  </si>
  <si>
    <t>21:0389:000936</t>
  </si>
  <si>
    <t>21:0130:000795</t>
  </si>
  <si>
    <t>21:0130:000795:0001:0001:00</t>
  </si>
  <si>
    <t>047B  :771001:80:771010:00</t>
  </si>
  <si>
    <t>21:0389:000937</t>
  </si>
  <si>
    <t>21:0130:000803</t>
  </si>
  <si>
    <t>21:0130:000803:0001:0001:02</t>
  </si>
  <si>
    <t>047B  :771002:00:------:--</t>
  </si>
  <si>
    <t>21:0389:000938</t>
  </si>
  <si>
    <t>21:0130:000796</t>
  </si>
  <si>
    <t>21:0130:000796:0001:0001:00</t>
  </si>
  <si>
    <t>047B  :771003:00:------:--</t>
  </si>
  <si>
    <t>21:0389:000939</t>
  </si>
  <si>
    <t>21:0130:000797</t>
  </si>
  <si>
    <t>21:0130:000797:0001:0001:00</t>
  </si>
  <si>
    <t>047B  :771004:00:------:--</t>
  </si>
  <si>
    <t>21:0389:000940</t>
  </si>
  <si>
    <t>21:0130:000798</t>
  </si>
  <si>
    <t>21:0130:000798:0001:0001:00</t>
  </si>
  <si>
    <t>047B  :771005:70:771006:10</t>
  </si>
  <si>
    <t>21:0389:000941</t>
  </si>
  <si>
    <t>21:0130:000799</t>
  </si>
  <si>
    <t>21:0130:000799:0001:0001:00</t>
  </si>
  <si>
    <t>047B  :771006:10:------:--</t>
  </si>
  <si>
    <t>21:0389:000942</t>
  </si>
  <si>
    <t>21:0130:000800</t>
  </si>
  <si>
    <t>21:0130:000800:0001:0001:00</t>
  </si>
  <si>
    <t>047B  :771007:20:771006:10</t>
  </si>
  <si>
    <t>21:0389:000943</t>
  </si>
  <si>
    <t>21:0130:000800:0002:0001:00</t>
  </si>
  <si>
    <t>047B  :771008:00:------:--</t>
  </si>
  <si>
    <t>21:0389:000944</t>
  </si>
  <si>
    <t>21:0130:000801</t>
  </si>
  <si>
    <t>21:0130:000801:0001:0001:00</t>
  </si>
  <si>
    <t>047B  :771009:00:------:--</t>
  </si>
  <si>
    <t>21:0389:000945</t>
  </si>
  <si>
    <t>21:0130:000802</t>
  </si>
  <si>
    <t>21:0130:000802:0001:0001:00</t>
  </si>
  <si>
    <t>047B  :771010:00:------:--</t>
  </si>
  <si>
    <t>21:0389:000946</t>
  </si>
  <si>
    <t>21:0130:000803:0001:0001:01</t>
  </si>
  <si>
    <t>047B  :771011:00:------:--</t>
  </si>
  <si>
    <t>21:0389:000947</t>
  </si>
  <si>
    <t>21:0130:000804</t>
  </si>
  <si>
    <t>21:0130:000804:0001:0001:00</t>
  </si>
  <si>
    <t>047B  :771012:00:------:--</t>
  </si>
  <si>
    <t>21:0389:000948</t>
  </si>
  <si>
    <t>21:0130:000805</t>
  </si>
  <si>
    <t>21:0130:000805:0001:0001:00</t>
  </si>
  <si>
    <t>047B  :771013:00:------:--</t>
  </si>
  <si>
    <t>21:0389:000949</t>
  </si>
  <si>
    <t>21:0130:000806</t>
  </si>
  <si>
    <t>21:0130:000806:0001:0001:00</t>
  </si>
  <si>
    <t>212</t>
  </si>
  <si>
    <t>047B  :771014:00:------:--</t>
  </si>
  <si>
    <t>21:0389:000950</t>
  </si>
  <si>
    <t>21:0130:000807</t>
  </si>
  <si>
    <t>21:0130:000807:0001:0001:00</t>
  </si>
  <si>
    <t>047B  :771015:9A:------:--</t>
  </si>
  <si>
    <t>21:0389:000951</t>
  </si>
  <si>
    <t>047B  :771016:00:------:--</t>
  </si>
  <si>
    <t>21:0389:000952</t>
  </si>
  <si>
    <t>21:0130:000808</t>
  </si>
  <si>
    <t>21:0130:000808:0001:0001:00</t>
  </si>
  <si>
    <t>047B  :771017:00:------:--</t>
  </si>
  <si>
    <t>21:0389:000953</t>
  </si>
  <si>
    <t>21:0130:000809</t>
  </si>
  <si>
    <t>21:0130:000809:0001:0001:00</t>
  </si>
  <si>
    <t>047B  :771018:00:------:--</t>
  </si>
  <si>
    <t>21:0389:000954</t>
  </si>
  <si>
    <t>21:0130:000810</t>
  </si>
  <si>
    <t>21:0130:000810:0001:0001:00</t>
  </si>
  <si>
    <t>047B  :771019:00:------:--</t>
  </si>
  <si>
    <t>21:0389:000955</t>
  </si>
  <si>
    <t>21:0130:000811</t>
  </si>
  <si>
    <t>21:0130:000811:0001:0001:00</t>
  </si>
  <si>
    <t>047B  :771020:00:------:--</t>
  </si>
  <si>
    <t>21:0389:000956</t>
  </si>
  <si>
    <t>21:0130:000812</t>
  </si>
  <si>
    <t>21:0130:000812:0001:0001:00</t>
  </si>
  <si>
    <t>047B  :771021:80:771024:20</t>
  </si>
  <si>
    <t>21:0389:000957</t>
  </si>
  <si>
    <t>21:0130:000814</t>
  </si>
  <si>
    <t>21:0130:000814:0002:0001:02</t>
  </si>
  <si>
    <t>047B  :771022:70:771023:10</t>
  </si>
  <si>
    <t>21:0389:000958</t>
  </si>
  <si>
    <t>21:0130:000813</t>
  </si>
  <si>
    <t>21:0130:000813:0001:0001:00</t>
  </si>
  <si>
    <t>047B  :771023:10:------:--</t>
  </si>
  <si>
    <t>21:0389:000959</t>
  </si>
  <si>
    <t>21:0130:000814:0001:0001:00</t>
  </si>
  <si>
    <t>047B  :771024:20:771023:10</t>
  </si>
  <si>
    <t>21:0389:000960</t>
  </si>
  <si>
    <t>21:0130:000814:0002:0001:01</t>
  </si>
  <si>
    <t>047B  :771025:00:------:--</t>
  </si>
  <si>
    <t>21:0389:000961</t>
  </si>
  <si>
    <t>21:0130:000815</t>
  </si>
  <si>
    <t>21:0130:000815:0001:0001:00</t>
  </si>
  <si>
    <t>047B  :771026:00:------:--</t>
  </si>
  <si>
    <t>21:0389:000962</t>
  </si>
  <si>
    <t>21:0130:000816</t>
  </si>
  <si>
    <t>21:0130:000816:0001:0001:00</t>
  </si>
  <si>
    <t>047B  :771027:00:------:--</t>
  </si>
  <si>
    <t>21:0389:000963</t>
  </si>
  <si>
    <t>21:0130:000817</t>
  </si>
  <si>
    <t>21:0130:000817:0001:0001:00</t>
  </si>
  <si>
    <t>047B  :771028:9B:------:--</t>
  </si>
  <si>
    <t>21:0389:000964</t>
  </si>
  <si>
    <t>047B  :771029:00:------:--</t>
  </si>
  <si>
    <t>21:0389:000965</t>
  </si>
  <si>
    <t>21:0130:000818</t>
  </si>
  <si>
    <t>21:0130:000818:0001:0001:00</t>
  </si>
  <si>
    <t>047B  :771030:00:------:--</t>
  </si>
  <si>
    <t>21:0389:000966</t>
  </si>
  <si>
    <t>21:0130:000819</t>
  </si>
  <si>
    <t>21:0130:000819:0001:0001:00</t>
  </si>
  <si>
    <t>047B  :771031:00:------:--</t>
  </si>
  <si>
    <t>21:0389:000967</t>
  </si>
  <si>
    <t>21:0130:000820</t>
  </si>
  <si>
    <t>21:0130:000820:0001:0001:00</t>
  </si>
  <si>
    <t>047B  :771032:00:------:--</t>
  </si>
  <si>
    <t>21:0389:000968</t>
  </si>
  <si>
    <t>21:0130:000821</t>
  </si>
  <si>
    <t>21:0130:000821:0001:0001:00</t>
  </si>
  <si>
    <t>047B  :771033:00:------:--</t>
  </si>
  <si>
    <t>21:0389:000969</t>
  </si>
  <si>
    <t>21:0130:000822</t>
  </si>
  <si>
    <t>21:0130:000822:0001:0001:00</t>
  </si>
  <si>
    <t>047B  :771034:00:------:--</t>
  </si>
  <si>
    <t>21:0389:000970</t>
  </si>
  <si>
    <t>21:0130:000823</t>
  </si>
  <si>
    <t>21:0130:000823:0001:0001:00</t>
  </si>
  <si>
    <t>047B  :771035:00:------:--</t>
  </si>
  <si>
    <t>21:0389:000971</t>
  </si>
  <si>
    <t>21:0130:000824</t>
  </si>
  <si>
    <t>21:0130:000824:0001:0001:00</t>
  </si>
  <si>
    <t>047B  :771036:00:------:--</t>
  </si>
  <si>
    <t>21:0389:000972</t>
  </si>
  <si>
    <t>21:0130:000825</t>
  </si>
  <si>
    <t>21:0130:000825:0001:0001:00</t>
  </si>
  <si>
    <t>047B  :771037:00:------:--</t>
  </si>
  <si>
    <t>21:0389:000973</t>
  </si>
  <si>
    <t>21:0130:000826</t>
  </si>
  <si>
    <t>21:0130:000826:0001:0001:00</t>
  </si>
  <si>
    <t>047B  :771038:00:------:--</t>
  </si>
  <si>
    <t>21:0389:000974</t>
  </si>
  <si>
    <t>21:0130:000827</t>
  </si>
  <si>
    <t>21:0130:000827:0001:0001:00</t>
  </si>
  <si>
    <t>047B  :771039:00:------:--</t>
  </si>
  <si>
    <t>21:0389:000975</t>
  </si>
  <si>
    <t>21:0130:000828</t>
  </si>
  <si>
    <t>21:0130:000828:0001:0001:00</t>
  </si>
  <si>
    <t>047B  :771040:00:------:--</t>
  </si>
  <si>
    <t>21:0389:000976</t>
  </si>
  <si>
    <t>21:0130:000829</t>
  </si>
  <si>
    <t>21:0130:000829:0001:0001:00</t>
  </si>
  <si>
    <t>047B  :771041:80:771046:00</t>
  </si>
  <si>
    <t>21:0389:000977</t>
  </si>
  <si>
    <t>21:0130:000833</t>
  </si>
  <si>
    <t>21:0130:000833:0001:0001:02</t>
  </si>
  <si>
    <t>047B  :771042:70:771043:10</t>
  </si>
  <si>
    <t>21:0389:000978</t>
  </si>
  <si>
    <t>21:0130:000830</t>
  </si>
  <si>
    <t>21:0130:000830:0001:0001:00</t>
  </si>
  <si>
    <t>047B  :771043:10:------:--</t>
  </si>
  <si>
    <t>21:0389:000979</t>
  </si>
  <si>
    <t>21:0130:000831</t>
  </si>
  <si>
    <t>21:0130:000831:0001:0001:00</t>
  </si>
  <si>
    <t>047B  :771044:20:771043:10</t>
  </si>
  <si>
    <t>21:0389:000980</t>
  </si>
  <si>
    <t>21:0130:000831:0002:0001:00</t>
  </si>
  <si>
    <t>047B  :771045:00:------:--</t>
  </si>
  <si>
    <t>21:0389:000981</t>
  </si>
  <si>
    <t>21:0130:000832</t>
  </si>
  <si>
    <t>21:0130:000832:0001:0001:00</t>
  </si>
  <si>
    <t>047B  :771046:00:------:--</t>
  </si>
  <si>
    <t>21:0389:000982</t>
  </si>
  <si>
    <t>21:0130:000833:0001:0001:01</t>
  </si>
  <si>
    <t>047B  :771047:00:------:--</t>
  </si>
  <si>
    <t>21:0389:000983</t>
  </si>
  <si>
    <t>21:0130:000834</t>
  </si>
  <si>
    <t>21:0130:000834:0001:0001:00</t>
  </si>
  <si>
    <t>047B  :771048:00:------:--</t>
  </si>
  <si>
    <t>21:0389:000984</t>
  </si>
  <si>
    <t>21:0130:000835</t>
  </si>
  <si>
    <t>21:0130:000835:0001:0001:00</t>
  </si>
  <si>
    <t>047B  :771049:00:------:--</t>
  </si>
  <si>
    <t>21:0389:000985</t>
  </si>
  <si>
    <t>21:0130:000836</t>
  </si>
  <si>
    <t>21:0130:000836:0001:0001:00</t>
  </si>
  <si>
    <t>047B  :771050:00:------:--</t>
  </si>
  <si>
    <t>21:0389:000986</t>
  </si>
  <si>
    <t>21:0130:000837</t>
  </si>
  <si>
    <t>21:0130:000837:0001:0001:00</t>
  </si>
  <si>
    <t>047B  :771051:00:------:--</t>
  </si>
  <si>
    <t>21:0389:000987</t>
  </si>
  <si>
    <t>21:0130:000838</t>
  </si>
  <si>
    <t>21:0130:000838:0001:0001:00</t>
  </si>
  <si>
    <t>047B  :771052:00:------:--</t>
  </si>
  <si>
    <t>21:0389:000988</t>
  </si>
  <si>
    <t>21:0130:000839</t>
  </si>
  <si>
    <t>21:0130:000839:0001:0001:00</t>
  </si>
  <si>
    <t>047B  :771053:00:------:--</t>
  </si>
  <si>
    <t>21:0389:000989</t>
  </si>
  <si>
    <t>21:0130:000840</t>
  </si>
  <si>
    <t>21:0130:000840:0001:0001:00</t>
  </si>
  <si>
    <t>047B  :771054:00:------:--</t>
  </si>
  <si>
    <t>21:0389:000990</t>
  </si>
  <si>
    <t>21:0130:000841</t>
  </si>
  <si>
    <t>21:0130:000841:0001:0001:00</t>
  </si>
  <si>
    <t>047B  :771055:00:------:--</t>
  </si>
  <si>
    <t>21:0389:000991</t>
  </si>
  <si>
    <t>21:0130:000842</t>
  </si>
  <si>
    <t>21:0130:000842:0001:0001:00</t>
  </si>
  <si>
    <t>047B  :771056:00:------:--</t>
  </si>
  <si>
    <t>21:0389:000992</t>
  </si>
  <si>
    <t>21:0130:000843</t>
  </si>
  <si>
    <t>21:0130:000843:0001:0001:00</t>
  </si>
  <si>
    <t>047B  :771057:9A:------:--</t>
  </si>
  <si>
    <t>21:0389:000993</t>
  </si>
  <si>
    <t>047B  :771058:00:------:--</t>
  </si>
  <si>
    <t>21:0389:000994</t>
  </si>
  <si>
    <t>21:0130:000844</t>
  </si>
  <si>
    <t>21:0130:000844:0001:0001:00</t>
  </si>
  <si>
    <t>047B  :771059:00:------:--</t>
  </si>
  <si>
    <t>21:0389:000995</t>
  </si>
  <si>
    <t>21:0130:000845</t>
  </si>
  <si>
    <t>21:0130:000845:0001:0001:00</t>
  </si>
  <si>
    <t>047B  :771060:00:------:--</t>
  </si>
  <si>
    <t>21:0389:000996</t>
  </si>
  <si>
    <t>21:0130:000846</t>
  </si>
  <si>
    <t>21:0130:000846:0001:0001:00</t>
  </si>
  <si>
    <t>047B  :771061:80:771064:00</t>
  </si>
  <si>
    <t>21:0389:000997</t>
  </si>
  <si>
    <t>21:0130:000849</t>
  </si>
  <si>
    <t>21:0130:000849:0001:0001:02</t>
  </si>
  <si>
    <t>047B  :771062:00:------:--</t>
  </si>
  <si>
    <t>21:0389:000998</t>
  </si>
  <si>
    <t>21:0130:000847</t>
  </si>
  <si>
    <t>21:0130:000847:0001:0001:00</t>
  </si>
  <si>
    <t>047B  :771063:00:------:--</t>
  </si>
  <si>
    <t>21:0389:000999</t>
  </si>
  <si>
    <t>21:0130:000848</t>
  </si>
  <si>
    <t>21:0130:000848:0001:0001:00</t>
  </si>
  <si>
    <t>047B  :771064:00:------:--</t>
  </si>
  <si>
    <t>21:0389:001000</t>
  </si>
  <si>
    <t>21:0130:000849:0001:0001:01</t>
  </si>
  <si>
    <t>047B  :771065:00:------:--</t>
  </si>
  <si>
    <t>21:0389:001001</t>
  </si>
  <si>
    <t>21:0130:000850</t>
  </si>
  <si>
    <t>21:0130:000850:0001:0001:00</t>
  </si>
  <si>
    <t>047B  :771066:70:771067:10</t>
  </si>
  <si>
    <t>21:0389:001002</t>
  </si>
  <si>
    <t>21:0130:000851</t>
  </si>
  <si>
    <t>21:0130:000851:0001:0001:00</t>
  </si>
  <si>
    <t>047B  :771067:10:------:--</t>
  </si>
  <si>
    <t>21:0389:001003</t>
  </si>
  <si>
    <t>21:0130:000852</t>
  </si>
  <si>
    <t>21:0130:000852:0001:0001:00</t>
  </si>
  <si>
    <t>047B  :771068:20:771067:10</t>
  </si>
  <si>
    <t>21:0389:001004</t>
  </si>
  <si>
    <t>21:0130:000852:0002:0001:00</t>
  </si>
  <si>
    <t>047B  :771069:00:------:--</t>
  </si>
  <si>
    <t>21:0389:001005</t>
  </si>
  <si>
    <t>21:0130:000853</t>
  </si>
  <si>
    <t>21:0130:000853:0001:0001:00</t>
  </si>
  <si>
    <t>047B  :771070:00:------:--</t>
  </si>
  <si>
    <t>21:0389:001006</t>
  </si>
  <si>
    <t>21:0130:000854</t>
  </si>
  <si>
    <t>21:0130:000854:0001:0001:00</t>
  </si>
  <si>
    <t>047B  :771071:00:------:--</t>
  </si>
  <si>
    <t>21:0389:001007</t>
  </si>
  <si>
    <t>21:0130:000855</t>
  </si>
  <si>
    <t>21:0130:000855:0001:0001:00</t>
  </si>
  <si>
    <t>047B  :771072:00:------:--</t>
  </si>
  <si>
    <t>21:0389:001008</t>
  </si>
  <si>
    <t>21:0130:000856</t>
  </si>
  <si>
    <t>21:0130:000856:0001:0001:00</t>
  </si>
  <si>
    <t>047B  :771073:9C:------:--</t>
  </si>
  <si>
    <t>21:0389:001009</t>
  </si>
  <si>
    <t>047B  :771074:00:------:--</t>
  </si>
  <si>
    <t>21:0389:001010</t>
  </si>
  <si>
    <t>21:0130:000857</t>
  </si>
  <si>
    <t>21:0130:000857:0001:0001:00</t>
  </si>
  <si>
    <t>047B  :771075:00:------:--</t>
  </si>
  <si>
    <t>21:0389:001011</t>
  </si>
  <si>
    <t>21:0130:000858</t>
  </si>
  <si>
    <t>21:0130:000858:0001:0001:00</t>
  </si>
  <si>
    <t>047B  :771076:00:------:--</t>
  </si>
  <si>
    <t>21:0389:001012</t>
  </si>
  <si>
    <t>21:0130:000859</t>
  </si>
  <si>
    <t>21:0130:000859:0001:0001:00</t>
  </si>
  <si>
    <t>047B  :771077:00:------:--</t>
  </si>
  <si>
    <t>21:0389:001013</t>
  </si>
  <si>
    <t>21:0130:000860</t>
  </si>
  <si>
    <t>21:0130:000860:0001:0001:00</t>
  </si>
  <si>
    <t>047B  :771078:00:------:--</t>
  </si>
  <si>
    <t>21:0389:001014</t>
  </si>
  <si>
    <t>21:0130:000861</t>
  </si>
  <si>
    <t>21:0130:000861:0001:0001:00</t>
  </si>
  <si>
    <t>047B  :771079:00:------:--</t>
  </si>
  <si>
    <t>21:0389:001015</t>
  </si>
  <si>
    <t>21:0130:000862</t>
  </si>
  <si>
    <t>21:0130:000862:0001:0001:00</t>
  </si>
  <si>
    <t>047B  :771080:00:------:--</t>
  </si>
  <si>
    <t>21:0389:001016</t>
  </si>
  <si>
    <t>21:0130:000863</t>
  </si>
  <si>
    <t>21:0130:000863:0001:0001:00</t>
  </si>
  <si>
    <t>047B  :771081:80:771088:70</t>
  </si>
  <si>
    <t>21:0389:001017</t>
  </si>
  <si>
    <t>21:0130:000869</t>
  </si>
  <si>
    <t>21:0130:000869:0001:0001:02</t>
  </si>
  <si>
    <t>047B  :771082:00:------:--</t>
  </si>
  <si>
    <t>21:0389:001018</t>
  </si>
  <si>
    <t>21:0130:000864</t>
  </si>
  <si>
    <t>21:0130:000864:0001:0001:00</t>
  </si>
  <si>
    <t>047B  :771083:00:------:--</t>
  </si>
  <si>
    <t>21:0389:001019</t>
  </si>
  <si>
    <t>21:0130:000865</t>
  </si>
  <si>
    <t>21:0130:000865:0001:0001:00</t>
  </si>
  <si>
    <t>047B  :771084:00:------:--</t>
  </si>
  <si>
    <t>21:0389:001020</t>
  </si>
  <si>
    <t>21:0130:000866</t>
  </si>
  <si>
    <t>21:0130:000866:0001:0001:00</t>
  </si>
  <si>
    <t>047B  :771085:00:------:--</t>
  </si>
  <si>
    <t>21:0389:001021</t>
  </si>
  <si>
    <t>21:0130:000867</t>
  </si>
  <si>
    <t>21:0130:000867:0001:0001:00</t>
  </si>
  <si>
    <t>047B  :771086:95:------:--</t>
  </si>
  <si>
    <t>21:0389:001022</t>
  </si>
  <si>
    <t>047B  :771087:00:------:--</t>
  </si>
  <si>
    <t>21:0389:001023</t>
  </si>
  <si>
    <t>21:0130:000868</t>
  </si>
  <si>
    <t>21:0130:000868:0001:0001:00</t>
  </si>
  <si>
    <t>047B  :771088:70:771089:10</t>
  </si>
  <si>
    <t>21:0389:001024</t>
  </si>
  <si>
    <t>21:0130:000869:0001:0001:01</t>
  </si>
  <si>
    <t>047B  :771089:10:------:--</t>
  </si>
  <si>
    <t>21:0389:001025</t>
  </si>
  <si>
    <t>21:0130:000870</t>
  </si>
  <si>
    <t>21:0130:000870:0001:0001:00</t>
  </si>
  <si>
    <t>047B  :771090:20:771089:10</t>
  </si>
  <si>
    <t>21:0389:001026</t>
  </si>
  <si>
    <t>21:0130:000870:0002:0001:00</t>
  </si>
  <si>
    <t>047B  :771091:00:------:--</t>
  </si>
  <si>
    <t>21:0389:001027</t>
  </si>
  <si>
    <t>21:0130:000871</t>
  </si>
  <si>
    <t>21:0130:000871:0001:0001:00</t>
  </si>
  <si>
    <t>047B  :771092:00:------:--</t>
  </si>
  <si>
    <t>21:0389:001028</t>
  </si>
  <si>
    <t>21:0130:000872</t>
  </si>
  <si>
    <t>21:0130:000872:0001:0001:00</t>
  </si>
  <si>
    <t>047B  :771093:00:------:--</t>
  </si>
  <si>
    <t>21:0389:001029</t>
  </si>
  <si>
    <t>21:0130:000873</t>
  </si>
  <si>
    <t>21:0130:000873:0001:0001:00</t>
  </si>
  <si>
    <t>047B  :771094:00:------:--</t>
  </si>
  <si>
    <t>21:0389:001030</t>
  </si>
  <si>
    <t>21:0130:000874</t>
  </si>
  <si>
    <t>21:0130:000874:0001:0001:00</t>
  </si>
  <si>
    <t>047B  :771095:00:------:--</t>
  </si>
  <si>
    <t>21:0389:001031</t>
  </si>
  <si>
    <t>21:0130:000875</t>
  </si>
  <si>
    <t>21:0130:000875:0001:0001:00</t>
  </si>
  <si>
    <t>047B  :771096:00:------:--</t>
  </si>
  <si>
    <t>21:0389:001032</t>
  </si>
  <si>
    <t>21:0130:000876</t>
  </si>
  <si>
    <t>21:0130:000876:0001:0001:00</t>
  </si>
  <si>
    <t>047B  :771097:00:------:--</t>
  </si>
  <si>
    <t>21:0389:001033</t>
  </si>
  <si>
    <t>21:0130:000877</t>
  </si>
  <si>
    <t>21:0130:000877:0001:0001:00</t>
  </si>
  <si>
    <t>047B  :771098:00:------:--</t>
  </si>
  <si>
    <t>21:0389:001034</t>
  </si>
  <si>
    <t>21:0130:000878</t>
  </si>
  <si>
    <t>21:0130:000878:0001:0001:00</t>
  </si>
  <si>
    <t>047B  :771099:00:------:--</t>
  </si>
  <si>
    <t>21:0389:001035</t>
  </si>
  <si>
    <t>21:0130:000879</t>
  </si>
  <si>
    <t>21:0130:000879:0001:0001:00</t>
  </si>
  <si>
    <t>047B  :771100:00:------:--</t>
  </si>
  <si>
    <t>21:0389:001036</t>
  </si>
  <si>
    <t>21:0130:000880</t>
  </si>
  <si>
    <t>21:0130:000880:0001:0001:00</t>
  </si>
  <si>
    <t>047B  :771101:80:771103:70</t>
  </si>
  <si>
    <t>21:0389:001037</t>
  </si>
  <si>
    <t>21:0130:000882</t>
  </si>
  <si>
    <t>21:0130:000882:0001:0001:02</t>
  </si>
  <si>
    <t>047B  :771102:00:------:--</t>
  </si>
  <si>
    <t>21:0389:001038</t>
  </si>
  <si>
    <t>21:0130:000881</t>
  </si>
  <si>
    <t>21:0130:000881:0001:0001:00</t>
  </si>
  <si>
    <t>047B  :771103:70:771104:10</t>
  </si>
  <si>
    <t>21:0389:001039</t>
  </si>
  <si>
    <t>21:0130:000882:0001:0001:01</t>
  </si>
  <si>
    <t>047B  :771104:10:------:--</t>
  </si>
  <si>
    <t>21:0389:001040</t>
  </si>
  <si>
    <t>21:0130:000883</t>
  </si>
  <si>
    <t>21:0130:000883:0001:0001:00</t>
  </si>
  <si>
    <t>047B  :771105:20:771104:10</t>
  </si>
  <si>
    <t>21:0389:001041</t>
  </si>
  <si>
    <t>21:0130:000883:0002:0001:00</t>
  </si>
  <si>
    <t>047B  :771106:00:------:--</t>
  </si>
  <si>
    <t>21:0389:001042</t>
  </si>
  <si>
    <t>21:0130:000884</t>
  </si>
  <si>
    <t>21:0130:000884:0001:0001:00</t>
  </si>
  <si>
    <t>047B  :771107:00:------:--</t>
  </si>
  <si>
    <t>21:0389:001043</t>
  </si>
  <si>
    <t>21:0130:000885</t>
  </si>
  <si>
    <t>21:0130:000885:0001:0001:00</t>
  </si>
  <si>
    <t>047B  :771108:00:------:--</t>
  </si>
  <si>
    <t>21:0389:001044</t>
  </si>
  <si>
    <t>21:0130:000886</t>
  </si>
  <si>
    <t>21:0130:000886:0001:0001:00</t>
  </si>
  <si>
    <t>047B  :771109:00:------:--</t>
  </si>
  <si>
    <t>21:0389:001045</t>
  </si>
  <si>
    <t>21:0130:000887</t>
  </si>
  <si>
    <t>21:0130:000887:0001:0001:00</t>
  </si>
  <si>
    <t>047B  :771110:00:------:--</t>
  </si>
  <si>
    <t>21:0389:001046</t>
  </si>
  <si>
    <t>21:0130:000888</t>
  </si>
  <si>
    <t>21:0130:000888:0001:0001:00</t>
  </si>
  <si>
    <t>047B  :771111:00:------:--</t>
  </si>
  <si>
    <t>21:0389:001047</t>
  </si>
  <si>
    <t>21:0130:000889</t>
  </si>
  <si>
    <t>21:0130:000889:0001:0001:00</t>
  </si>
  <si>
    <t>047B  :771112:00:------:--</t>
  </si>
  <si>
    <t>21:0389:001048</t>
  </si>
  <si>
    <t>21:0130:000890</t>
  </si>
  <si>
    <t>21:0130:000890:0001:0001:00</t>
  </si>
  <si>
    <t>047B  :771113:00:------:--</t>
  </si>
  <si>
    <t>21:0389:001049</t>
  </si>
  <si>
    <t>21:0130:000891</t>
  </si>
  <si>
    <t>21:0130:000891:0001:0001:00</t>
  </si>
  <si>
    <t>047B  :771114:00:------:--</t>
  </si>
  <si>
    <t>21:0389:001050</t>
  </si>
  <si>
    <t>21:0130:000892</t>
  </si>
  <si>
    <t>21:0130:000892:0001:0001:00</t>
  </si>
  <si>
    <t>047B  :771115:95:------:--</t>
  </si>
  <si>
    <t>21:0389:001051</t>
  </si>
  <si>
    <t>047B  :771116:00:------:--</t>
  </si>
  <si>
    <t>21:0389:001052</t>
  </si>
  <si>
    <t>21:0130:000893</t>
  </si>
  <si>
    <t>21:0130:000893:0001:0001:00</t>
  </si>
  <si>
    <t>047B  :771117:00:------:--</t>
  </si>
  <si>
    <t>21:0389:001053</t>
  </si>
  <si>
    <t>21:0130:000894</t>
  </si>
  <si>
    <t>21:0130:000894:0001:0001:00</t>
  </si>
  <si>
    <t>047B  :771118:00:------:--</t>
  </si>
  <si>
    <t>21:0389:001054</t>
  </si>
  <si>
    <t>21:0130:000895</t>
  </si>
  <si>
    <t>21:0130:000895:0001:0001:00</t>
  </si>
  <si>
    <t>047B  :771119:00:------:--</t>
  </si>
  <si>
    <t>21:0389:001055</t>
  </si>
  <si>
    <t>21:0130:000896</t>
  </si>
  <si>
    <t>21:0130:000896:0001:0001:00</t>
  </si>
  <si>
    <t>047B  :771120:00:------:--</t>
  </si>
  <si>
    <t>21:0389:001056</t>
  </si>
  <si>
    <t>21:0130:000897</t>
  </si>
  <si>
    <t>21:0130:000897:0001:0001:00</t>
  </si>
  <si>
    <t>047B  :771121:80:771127:00</t>
  </si>
  <si>
    <t>21:0389:001057</t>
  </si>
  <si>
    <t>21:0130:000902</t>
  </si>
  <si>
    <t>21:0130:000902:0001:0001:02</t>
  </si>
  <si>
    <t>047B  :771122:70:771123:10</t>
  </si>
  <si>
    <t>21:0389:001058</t>
  </si>
  <si>
    <t>21:0130:000898</t>
  </si>
  <si>
    <t>21:0130:000898:0001:0001:00</t>
  </si>
  <si>
    <t>047B  :771123:10:------:--</t>
  </si>
  <si>
    <t>21:0389:001059</t>
  </si>
  <si>
    <t>21:0130:000899</t>
  </si>
  <si>
    <t>21:0130:000899:0001:0001:00</t>
  </si>
  <si>
    <t>047B  :771124:20:771123:10</t>
  </si>
  <si>
    <t>21:0389:001060</t>
  </si>
  <si>
    <t>21:0130:000899:0002:0001:00</t>
  </si>
  <si>
    <t>047B  :771125:00:------:--</t>
  </si>
  <si>
    <t>21:0389:001061</t>
  </si>
  <si>
    <t>21:0130:000900</t>
  </si>
  <si>
    <t>21:0130:000900:0001:0001:00</t>
  </si>
  <si>
    <t>047B  :771126:00:------:--</t>
  </si>
  <si>
    <t>21:0389:001062</t>
  </si>
  <si>
    <t>21:0130:000901</t>
  </si>
  <si>
    <t>21:0130:000901:0001:0001:00</t>
  </si>
  <si>
    <t>047B  :771127:00:------:--</t>
  </si>
  <si>
    <t>21:0389:001063</t>
  </si>
  <si>
    <t>21:0130:000902:0001:0001:01</t>
  </si>
  <si>
    <t>047B  :771128:9B:------:--</t>
  </si>
  <si>
    <t>21:0389:001064</t>
  </si>
  <si>
    <t>047B  :771129:00:------:--</t>
  </si>
  <si>
    <t>21:0389:001065</t>
  </si>
  <si>
    <t>21:0130:000903</t>
  </si>
  <si>
    <t>21:0130:000903:0001:0001:00</t>
  </si>
  <si>
    <t>047B  :771130:00:------:--</t>
  </si>
  <si>
    <t>21:0389:001066</t>
  </si>
  <si>
    <t>21:0130:000904</t>
  </si>
  <si>
    <t>21:0130:000904:0001:0001:00</t>
  </si>
  <si>
    <t>047B  :771131:00:------:--</t>
  </si>
  <si>
    <t>21:0389:001067</t>
  </si>
  <si>
    <t>21:0130:000905</t>
  </si>
  <si>
    <t>21:0130:000905:0001:0001:00</t>
  </si>
  <si>
    <t>047B  :771132:00:------:--</t>
  </si>
  <si>
    <t>21:0389:001068</t>
  </si>
  <si>
    <t>21:0130:000906</t>
  </si>
  <si>
    <t>21:0130:000906:0001:0001:00</t>
  </si>
  <si>
    <t>047B  :771133:00:------:--</t>
  </si>
  <si>
    <t>21:0389:001069</t>
  </si>
  <si>
    <t>21:0130:000907</t>
  </si>
  <si>
    <t>21:0130:000907:0001:0001:00</t>
  </si>
  <si>
    <t>047B  :771134:00:------:--</t>
  </si>
  <si>
    <t>21:0389:001070</t>
  </si>
  <si>
    <t>21:0130:000908</t>
  </si>
  <si>
    <t>21:0130:000908:0001:0001:00</t>
  </si>
  <si>
    <t>047B  :771135:00:------:--</t>
  </si>
  <si>
    <t>21:0389:001071</t>
  </si>
  <si>
    <t>21:0130:000909</t>
  </si>
  <si>
    <t>21:0130:000909:0001:0001:00</t>
  </si>
  <si>
    <t>047B  :771136:00:------:--</t>
  </si>
  <si>
    <t>21:0389:001072</t>
  </si>
  <si>
    <t>21:0130:000910</t>
  </si>
  <si>
    <t>21:0130:000910:0001:0001:00</t>
  </si>
  <si>
    <t>047B  :771137:00:------:--</t>
  </si>
  <si>
    <t>21:0389:001073</t>
  </si>
  <si>
    <t>21:0130:000911</t>
  </si>
  <si>
    <t>21:0130:000911:0001:0001:00</t>
  </si>
  <si>
    <t>047B  :771138:00:------:--</t>
  </si>
  <si>
    <t>21:0389:001074</t>
  </si>
  <si>
    <t>21:0130:000912</t>
  </si>
  <si>
    <t>21:0130:000912:0001:0001:00</t>
  </si>
  <si>
    <t>047B  :771139:00:------:--</t>
  </si>
  <si>
    <t>21:0389:001075</t>
  </si>
  <si>
    <t>21:0130:000913</t>
  </si>
  <si>
    <t>21:0130:000913:0001:0001:00</t>
  </si>
  <si>
    <t>047B  :771140:00:------:--</t>
  </si>
  <si>
    <t>21:0389:001076</t>
  </si>
  <si>
    <t>21:0130:000914</t>
  </si>
  <si>
    <t>21:0130:000914:0001:0001:00</t>
  </si>
  <si>
    <t>047B  :771141:80:771159:00</t>
  </si>
  <si>
    <t>21:0389:001077</t>
  </si>
  <si>
    <t>21:0130:000930</t>
  </si>
  <si>
    <t>21:0130:000930:0001:0001:02</t>
  </si>
  <si>
    <t>047B  :771142:00:------:--</t>
  </si>
  <si>
    <t>21:0389:001078</t>
  </si>
  <si>
    <t>21:0130:000915</t>
  </si>
  <si>
    <t>21:0130:000915:0001:0001:00</t>
  </si>
  <si>
    <t>047B  :771143:70:771145:10</t>
  </si>
  <si>
    <t>21:0389:001079</t>
  </si>
  <si>
    <t>21:0130:000916</t>
  </si>
  <si>
    <t>21:0130:000916:0001:0001:00</t>
  </si>
  <si>
    <t>047B  :771144:9B:------:--</t>
  </si>
  <si>
    <t>21:0389:001080</t>
  </si>
  <si>
    <t>047B  :771145:10:------:--</t>
  </si>
  <si>
    <t>21:0389:001081</t>
  </si>
  <si>
    <t>21:0130:000917</t>
  </si>
  <si>
    <t>21:0130:000917:0001:0001:00</t>
  </si>
  <si>
    <t>047B  :771146:20:771145:10</t>
  </si>
  <si>
    <t>21:0389:001082</t>
  </si>
  <si>
    <t>21:0130:000917:0002:0001:00</t>
  </si>
  <si>
    <t>047B  :771147:00:------:--</t>
  </si>
  <si>
    <t>21:0389:001083</t>
  </si>
  <si>
    <t>21:0130:000918</t>
  </si>
  <si>
    <t>21:0130:000918:0001:0001:00</t>
  </si>
  <si>
    <t>047B  :771148:00:------:--</t>
  </si>
  <si>
    <t>21:0389:001084</t>
  </si>
  <si>
    <t>21:0130:000919</t>
  </si>
  <si>
    <t>21:0130:000919:0001:0001:00</t>
  </si>
  <si>
    <t>047B  :771149:00:------:--</t>
  </si>
  <si>
    <t>21:0389:001085</t>
  </si>
  <si>
    <t>21:0130:000920</t>
  </si>
  <si>
    <t>21:0130:000920:0001:0001:00</t>
  </si>
  <si>
    <t>047B  :771150:00:------:--</t>
  </si>
  <si>
    <t>21:0389:001086</t>
  </si>
  <si>
    <t>21:0130:000921</t>
  </si>
  <si>
    <t>21:0130:000921:0001:0001:00</t>
  </si>
  <si>
    <t>047B  :771151:00:------:--</t>
  </si>
  <si>
    <t>21:0389:001087</t>
  </si>
  <si>
    <t>21:0130:000922</t>
  </si>
  <si>
    <t>21:0130:000922:0001:0001:00</t>
  </si>
  <si>
    <t>047B  :771152:00:------:--</t>
  </si>
  <si>
    <t>21:0389:001088</t>
  </si>
  <si>
    <t>21:0130:000923</t>
  </si>
  <si>
    <t>21:0130:000923:0001:0001:00</t>
  </si>
  <si>
    <t>047B  :771153:00:------:--</t>
  </si>
  <si>
    <t>21:0389:001089</t>
  </si>
  <si>
    <t>21:0130:000924</t>
  </si>
  <si>
    <t>21:0130:000924:0001:0001:00</t>
  </si>
  <si>
    <t>047B  :771154:00:------:--</t>
  </si>
  <si>
    <t>21:0389:001090</t>
  </si>
  <si>
    <t>21:0130:000925</t>
  </si>
  <si>
    <t>21:0130:000925:0001:0001:00</t>
  </si>
  <si>
    <t>047B  :771155:00:------:--</t>
  </si>
  <si>
    <t>21:0389:001091</t>
  </si>
  <si>
    <t>21:0130:000926</t>
  </si>
  <si>
    <t>21:0130:000926:0001:0001:00</t>
  </si>
  <si>
    <t>047B  :771156:00:------:--</t>
  </si>
  <si>
    <t>21:0389:001092</t>
  </si>
  <si>
    <t>21:0130:000927</t>
  </si>
  <si>
    <t>21:0130:000927:0001:0001:00</t>
  </si>
  <si>
    <t>047B  :771157:00:------:--</t>
  </si>
  <si>
    <t>21:0389:001093</t>
  </si>
  <si>
    <t>21:0130:000928</t>
  </si>
  <si>
    <t>21:0130:000928:0001:0001:00</t>
  </si>
  <si>
    <t>047B  :771158:00:------:--</t>
  </si>
  <si>
    <t>21:0389:001094</t>
  </si>
  <si>
    <t>21:0130:000929</t>
  </si>
  <si>
    <t>21:0130:000929:0001:0001:00</t>
  </si>
  <si>
    <t>047B  :771159:00:------:--</t>
  </si>
  <si>
    <t>21:0389:001095</t>
  </si>
  <si>
    <t>21:0130:000930:0001:0001:01</t>
  </si>
  <si>
    <t>047B  :771160:00:------:--</t>
  </si>
  <si>
    <t>21:0389:001096</t>
  </si>
  <si>
    <t>21:0130:000931</t>
  </si>
  <si>
    <t>21:0130:000931:0001:0001:00</t>
  </si>
  <si>
    <t>047B  :771161:80:771163:00</t>
  </si>
  <si>
    <t>21:0389:001097</t>
  </si>
  <si>
    <t>21:0130:000933</t>
  </si>
  <si>
    <t>21:0130:000933:0001:0001:02</t>
  </si>
  <si>
    <t>047B  :771162:00:------:--</t>
  </si>
  <si>
    <t>21:0389:001098</t>
  </si>
  <si>
    <t>21:0130:000932</t>
  </si>
  <si>
    <t>21:0130:000932:0001:0001:00</t>
  </si>
  <si>
    <t>047B  :771163:00:------:--</t>
  </si>
  <si>
    <t>21:0389:001099</t>
  </si>
  <si>
    <t>21:0130:000933:0001:0001:01</t>
  </si>
  <si>
    <t>047B  :771164:00:------:--</t>
  </si>
  <si>
    <t>21:0389:001100</t>
  </si>
  <si>
    <t>21:0130:000934</t>
  </si>
  <si>
    <t>21:0130:000934:0001:0001:00</t>
  </si>
  <si>
    <t>047B  :771165:70:771166:10</t>
  </si>
  <si>
    <t>21:0389:001101</t>
  </si>
  <si>
    <t>21:0130:000935</t>
  </si>
  <si>
    <t>21:0130:000935:0001:0001:00</t>
  </si>
  <si>
    <t>047B  :771166:10:------:--</t>
  </si>
  <si>
    <t>21:0389:001102</t>
  </si>
  <si>
    <t>21:0130:000936</t>
  </si>
  <si>
    <t>21:0130:000936:0001:0001:00</t>
  </si>
  <si>
    <t>047B  :771167:20:771166:10</t>
  </si>
  <si>
    <t>21:0389:001103</t>
  </si>
  <si>
    <t>21:0130:000936:0002:0001:00</t>
  </si>
  <si>
    <t>047B  :771168:9B:------:--</t>
  </si>
  <si>
    <t>21:0389:001104</t>
  </si>
  <si>
    <t>047B  :771169:00:------:--</t>
  </si>
  <si>
    <t>21:0389:001105</t>
  </si>
  <si>
    <t>21:0130:000937</t>
  </si>
  <si>
    <t>21:0130:000937:0001:0001:00</t>
  </si>
  <si>
    <t>047B  :771170:00:------:--</t>
  </si>
  <si>
    <t>21:0389:001106</t>
  </si>
  <si>
    <t>21:0130:000938</t>
  </si>
  <si>
    <t>21:0130:000938:0001:0001:00</t>
  </si>
  <si>
    <t>047B  :771171:00:------:--</t>
  </si>
  <si>
    <t>21:0389:001107</t>
  </si>
  <si>
    <t>21:0130:000939</t>
  </si>
  <si>
    <t>21:0130:000939:0001:0001:00</t>
  </si>
  <si>
    <t>047B  :771172:00:------:--</t>
  </si>
  <si>
    <t>21:0389:001108</t>
  </si>
  <si>
    <t>21:0130:000940</t>
  </si>
  <si>
    <t>21:0130:000940:0001:0001:00</t>
  </si>
  <si>
    <t>047B  :771173:00:------:--</t>
  </si>
  <si>
    <t>21:0389:001109</t>
  </si>
  <si>
    <t>21:0130:000941</t>
  </si>
  <si>
    <t>21:0130:000941:0001:0001:00</t>
  </si>
  <si>
    <t>047B  :771174:00:------:--</t>
  </si>
  <si>
    <t>21:0389:001110</t>
  </si>
  <si>
    <t>21:0130:000942</t>
  </si>
  <si>
    <t>21:0130:000942:0001:0001:00</t>
  </si>
  <si>
    <t>047B  :771175:00:------:--</t>
  </si>
  <si>
    <t>21:0389:001111</t>
  </si>
  <si>
    <t>21:0130:000943</t>
  </si>
  <si>
    <t>21:0130:000943:0001:0001:00</t>
  </si>
  <si>
    <t>047B  :771176:00:------:--</t>
  </si>
  <si>
    <t>21:0389:001112</t>
  </si>
  <si>
    <t>21:0130:000944</t>
  </si>
  <si>
    <t>21:0130:000944:0001:0001:00</t>
  </si>
  <si>
    <t>047B  :771177:00:------:--</t>
  </si>
  <si>
    <t>21:0389:001113</t>
  </si>
  <si>
    <t>21:0130:000945</t>
  </si>
  <si>
    <t>21:0130:000945:0001:0001:00</t>
  </si>
  <si>
    <t>047B  :771178:00:------:--</t>
  </si>
  <si>
    <t>21:0389:001114</t>
  </si>
  <si>
    <t>21:0130:000946</t>
  </si>
  <si>
    <t>21:0130:000946:0001:0001:00</t>
  </si>
  <si>
    <t>047B  :771179:00:------:--</t>
  </si>
  <si>
    <t>21:0389:001115</t>
  </si>
  <si>
    <t>21:0130:000947</t>
  </si>
  <si>
    <t>21:0130:000947:0001:0001:00</t>
  </si>
  <si>
    <t>047B  :771180:00:------:--</t>
  </si>
  <si>
    <t>21:0389:001116</t>
  </si>
  <si>
    <t>21:0130:000948</t>
  </si>
  <si>
    <t>21:0130:000948:0001:0001:00</t>
  </si>
  <si>
    <t>047B  :771181:80:771185:20</t>
  </si>
  <si>
    <t>21:0389:001117</t>
  </si>
  <si>
    <t>21:0130:000951</t>
  </si>
  <si>
    <t>21:0130:000951:0002:0001:02</t>
  </si>
  <si>
    <t>047B  :771182:00:------:--</t>
  </si>
  <si>
    <t>21:0389:001118</t>
  </si>
  <si>
    <t>21:0130:000949</t>
  </si>
  <si>
    <t>21:0130:000949:0001:0001:00</t>
  </si>
  <si>
    <t>047B  :771183:70:771184:10</t>
  </si>
  <si>
    <t>21:0389:001119</t>
  </si>
  <si>
    <t>21:0130:000950</t>
  </si>
  <si>
    <t>21:0130:000950:0001:0001:00</t>
  </si>
  <si>
    <t>047B  :771184:10:------:--</t>
  </si>
  <si>
    <t>21:0389:001120</t>
  </si>
  <si>
    <t>21:0130:000951:0001:0001:00</t>
  </si>
  <si>
    <t>047B  :771185:20:771184:10</t>
  </si>
  <si>
    <t>21:0389:001121</t>
  </si>
  <si>
    <t>21:0130:000951:0002:0001:01</t>
  </si>
  <si>
    <t>047B  :771186:95:------:--</t>
  </si>
  <si>
    <t>21:0389:001122</t>
  </si>
  <si>
    <t>047B  :773001:80:773019:00</t>
  </si>
  <si>
    <t>21:0389:001123</t>
  </si>
  <si>
    <t>21:0130:000967</t>
  </si>
  <si>
    <t>21:0130:000967:0001:0001:02</t>
  </si>
  <si>
    <t>047B  :773002:00:------:--</t>
  </si>
  <si>
    <t>21:0389:001124</t>
  </si>
  <si>
    <t>21:0130:000952</t>
  </si>
  <si>
    <t>21:0130:000952:0001:0001:00</t>
  </si>
  <si>
    <t>047B  :773003:00:------:--</t>
  </si>
  <si>
    <t>21:0389:001125</t>
  </si>
  <si>
    <t>21:0130:000953</t>
  </si>
  <si>
    <t>21:0130:000953:0001:0001:00</t>
  </si>
  <si>
    <t>047B  :773004:9A:------:--</t>
  </si>
  <si>
    <t>21:0389:001126</t>
  </si>
  <si>
    <t>047B  :773005:00:------:--</t>
  </si>
  <si>
    <t>21:0389:001127</t>
  </si>
  <si>
    <t>21:0130:000954</t>
  </si>
  <si>
    <t>21:0130:000954:0001:0001:00</t>
  </si>
  <si>
    <t>047B  :773006:00:------:--</t>
  </si>
  <si>
    <t>21:0389:001128</t>
  </si>
  <si>
    <t>21:0130:000955</t>
  </si>
  <si>
    <t>21:0130:000955:0001:0001:00</t>
  </si>
  <si>
    <t>047B  :773007:00:------:--</t>
  </si>
  <si>
    <t>21:0389:001129</t>
  </si>
  <si>
    <t>21:0130:000956</t>
  </si>
  <si>
    <t>21:0130:000956:0001:0001:00</t>
  </si>
  <si>
    <t>047B  :773008:00:------:--</t>
  </si>
  <si>
    <t>21:0389:001130</t>
  </si>
  <si>
    <t>21:0130:000957</t>
  </si>
  <si>
    <t>21:0130:000957:0001:0001:00</t>
  </si>
  <si>
    <t>047B  :773009:70:773010:10</t>
  </si>
  <si>
    <t>21:0389:001131</t>
  </si>
  <si>
    <t>21:0130:000958</t>
  </si>
  <si>
    <t>21:0130:000958:0001:0001:00</t>
  </si>
  <si>
    <t>047B  :773010:10:------:--</t>
  </si>
  <si>
    <t>21:0389:001132</t>
  </si>
  <si>
    <t>21:0130:000959</t>
  </si>
  <si>
    <t>21:0130:000959:0001:0001:00</t>
  </si>
  <si>
    <t>047B  :773011:20:773010:10</t>
  </si>
  <si>
    <t>21:0389:001133</t>
  </si>
  <si>
    <t>21:0130:000959:0002:0001:00</t>
  </si>
  <si>
    <t>047B  :773012:00:------:--</t>
  </si>
  <si>
    <t>21:0389:001134</t>
  </si>
  <si>
    <t>21:0130:000960</t>
  </si>
  <si>
    <t>21:0130:000960:0001:0001:00</t>
  </si>
  <si>
    <t>047B  :773013:00:------:--</t>
  </si>
  <si>
    <t>21:0389:001135</t>
  </si>
  <si>
    <t>21:0130:000961</t>
  </si>
  <si>
    <t>21:0130:000961:0001:0001:00</t>
  </si>
  <si>
    <t>047B  :773014:00:------:--</t>
  </si>
  <si>
    <t>21:0389:001136</t>
  </si>
  <si>
    <t>21:0130:000962</t>
  </si>
  <si>
    <t>21:0130:000962:0001:0001:00</t>
  </si>
  <si>
    <t>047B  :773015:00:------:--</t>
  </si>
  <si>
    <t>21:0389:001137</t>
  </si>
  <si>
    <t>21:0130:000963</t>
  </si>
  <si>
    <t>21:0130:000963:0001:0001:00</t>
  </si>
  <si>
    <t>047B  :773016:00:------:--</t>
  </si>
  <si>
    <t>21:0389:001138</t>
  </si>
  <si>
    <t>21:0130:000964</t>
  </si>
  <si>
    <t>21:0130:000964:0001:0001:00</t>
  </si>
  <si>
    <t>047B  :773017:00:------:--</t>
  </si>
  <si>
    <t>21:0389:001139</t>
  </si>
  <si>
    <t>21:0130:000965</t>
  </si>
  <si>
    <t>21:0130:000965:0001:0001:00</t>
  </si>
  <si>
    <t>047B  :773018:00:------:--</t>
  </si>
  <si>
    <t>21:0389:001140</t>
  </si>
  <si>
    <t>21:0130:000966</t>
  </si>
  <si>
    <t>21:0130:000966:0001:0001:00</t>
  </si>
  <si>
    <t>047B  :773019:00:------:--</t>
  </si>
  <si>
    <t>21:0389:001141</t>
  </si>
  <si>
    <t>21:0130:000967:0001:0001:01</t>
  </si>
  <si>
    <t>047B  :773020:00:------:--</t>
  </si>
  <si>
    <t>21:0389:001142</t>
  </si>
  <si>
    <t>21:0130:000968</t>
  </si>
  <si>
    <t>21:0130:000968:0001:0001:00</t>
  </si>
  <si>
    <t>047B  :773021:80:773027:00</t>
  </si>
  <si>
    <t>21:0389:001143</t>
  </si>
  <si>
    <t>21:0130:000974</t>
  </si>
  <si>
    <t>21:0130:000974:0001:0001:02</t>
  </si>
  <si>
    <t>047B  :773022:00:------:--</t>
  </si>
  <si>
    <t>21:0389:001144</t>
  </si>
  <si>
    <t>21:0130:000969</t>
  </si>
  <si>
    <t>21:0130:000969:0001:0001:00</t>
  </si>
  <si>
    <t>047B  :773023:00:------:--</t>
  </si>
  <si>
    <t>21:0389:001145</t>
  </si>
  <si>
    <t>21:0130:000970</t>
  </si>
  <si>
    <t>21:0130:000970:0001:0001:00</t>
  </si>
  <si>
    <t>047B  :773024:00:------:--</t>
  </si>
  <si>
    <t>21:0389:001146</t>
  </si>
  <si>
    <t>21:0130:000971</t>
  </si>
  <si>
    <t>21:0130:000971:0001:0001:00</t>
  </si>
  <si>
    <t>047B  :773025:00:------:--</t>
  </si>
  <si>
    <t>21:0389:001147</t>
  </si>
  <si>
    <t>21:0130:000972</t>
  </si>
  <si>
    <t>21:0130:000972:0001:0001:00</t>
  </si>
  <si>
    <t>047B  :773026:00:------:--</t>
  </si>
  <si>
    <t>21:0389:001148</t>
  </si>
  <si>
    <t>21:0130:000973</t>
  </si>
  <si>
    <t>21:0130:000973:0001:0001:00</t>
  </si>
  <si>
    <t>047B  :773027:00:------:--</t>
  </si>
  <si>
    <t>21:0389:001149</t>
  </si>
  <si>
    <t>21:0130:000974:0001:0001:01</t>
  </si>
  <si>
    <t>047B  :773028:00:------:--</t>
  </si>
  <si>
    <t>21:0389:001150</t>
  </si>
  <si>
    <t>21:0130:000975</t>
  </si>
  <si>
    <t>21:0130:000975:0001:0001:00</t>
  </si>
  <si>
    <t>047B  :773029:70:773030:10</t>
  </si>
  <si>
    <t>21:0389:001151</t>
  </si>
  <si>
    <t>21:0130:000976</t>
  </si>
  <si>
    <t>21:0130:000976:0001:0001:00</t>
  </si>
  <si>
    <t>047B  :773030:10:------:--</t>
  </si>
  <si>
    <t>21:0389:001152</t>
  </si>
  <si>
    <t>21:0130:000977</t>
  </si>
  <si>
    <t>21:0130:000977:0001:0001:00</t>
  </si>
  <si>
    <t>047B  :773031:20:773030:10</t>
  </si>
  <si>
    <t>21:0389:001153</t>
  </si>
  <si>
    <t>21:0130:000977:0002:0001:00</t>
  </si>
  <si>
    <t>047B  :773032:00:------:--</t>
  </si>
  <si>
    <t>21:0389:001154</t>
  </si>
  <si>
    <t>21:0130:000978</t>
  </si>
  <si>
    <t>21:0130:000978:0001:0001:00</t>
  </si>
  <si>
    <t>047B  :773033:00:------:--</t>
  </si>
  <si>
    <t>21:0389:001155</t>
  </si>
  <si>
    <t>21:0130:000979</t>
  </si>
  <si>
    <t>21:0130:000979:0001:0001:00</t>
  </si>
  <si>
    <t>047B  :773034:95:------:--</t>
  </si>
  <si>
    <t>21:0389:001156</t>
  </si>
  <si>
    <t>047B  :773035:00:------:--</t>
  </si>
  <si>
    <t>21:0389:001157</t>
  </si>
  <si>
    <t>21:0130:000980</t>
  </si>
  <si>
    <t>21:0130:000980:0001:0001:00</t>
  </si>
  <si>
    <t>047B  :773036:00:------:--</t>
  </si>
  <si>
    <t>21:0389:001158</t>
  </si>
  <si>
    <t>21:0130:000981</t>
  </si>
  <si>
    <t>21:0130:000981:0001:0001:00</t>
  </si>
  <si>
    <t>047B  :773037:00:------:--</t>
  </si>
  <si>
    <t>21:0389:001159</t>
  </si>
  <si>
    <t>21:0130:000982</t>
  </si>
  <si>
    <t>21:0130:000982:0001:0001:00</t>
  </si>
  <si>
    <t>047B  :773038:00:------:--</t>
  </si>
  <si>
    <t>21:0389:001160</t>
  </si>
  <si>
    <t>21:0130:000983</t>
  </si>
  <si>
    <t>21:0130:000983:0001:0001:00</t>
  </si>
  <si>
    <t>047B  :773039:00:------:--</t>
  </si>
  <si>
    <t>21:0389:001161</t>
  </si>
  <si>
    <t>21:0130:000984</t>
  </si>
  <si>
    <t>21:0130:000984:0001:0001:00</t>
  </si>
  <si>
    <t>047B  :773040:00:------:--</t>
  </si>
  <si>
    <t>21:0389:001162</t>
  </si>
  <si>
    <t>21:0130:000985</t>
  </si>
  <si>
    <t>21:0130:000985:0001:0001:00</t>
  </si>
  <si>
    <t>047B  :773041:80:773059:00</t>
  </si>
  <si>
    <t>21:0389:001163</t>
  </si>
  <si>
    <t>21:0130:001001</t>
  </si>
  <si>
    <t>21:0130:001001:0001:0001:02</t>
  </si>
  <si>
    <t>047B  :773042:00:------:--</t>
  </si>
  <si>
    <t>21:0389:001164</t>
  </si>
  <si>
    <t>21:0130:000986</t>
  </si>
  <si>
    <t>21:0130:000986:0001:0001:00</t>
  </si>
  <si>
    <t>047B  :773043:00:------:--</t>
  </si>
  <si>
    <t>21:0389:001165</t>
  </si>
  <si>
    <t>21:0130:000987</t>
  </si>
  <si>
    <t>21:0130:000987:0001:0001:00</t>
  </si>
  <si>
    <t>047B  :773044:70:773045:10</t>
  </si>
  <si>
    <t>21:0389:001166</t>
  </si>
  <si>
    <t>21:0130:000988</t>
  </si>
  <si>
    <t>21:0130:000988:0001:0001:00</t>
  </si>
  <si>
    <t>047B  :773045:10:------:--</t>
  </si>
  <si>
    <t>21:0389:001167</t>
  </si>
  <si>
    <t>21:0130:000989</t>
  </si>
  <si>
    <t>21:0130:000989:0001:0001:00</t>
  </si>
  <si>
    <t>047B  :773046:20:773045:10</t>
  </si>
  <si>
    <t>21:0389:001168</t>
  </si>
  <si>
    <t>21:0130:000989:0002:0001:00</t>
  </si>
  <si>
    <t>047B  :773047:00:------:--</t>
  </si>
  <si>
    <t>21:0389:001169</t>
  </si>
  <si>
    <t>21:0130:000990</t>
  </si>
  <si>
    <t>21:0130:000990:0001:0001:00</t>
  </si>
  <si>
    <t>047B  :773048:9B:------:--</t>
  </si>
  <si>
    <t>21:0389:001170</t>
  </si>
  <si>
    <t>047B  :773049:00:------:--</t>
  </si>
  <si>
    <t>21:0389:001171</t>
  </si>
  <si>
    <t>21:0130:000991</t>
  </si>
  <si>
    <t>21:0130:000991:0001:0001:00</t>
  </si>
  <si>
    <t>047B  :773050:00:------:--</t>
  </si>
  <si>
    <t>21:0389:001172</t>
  </si>
  <si>
    <t>21:0130:000992</t>
  </si>
  <si>
    <t>21:0130:000992:0001:0001:00</t>
  </si>
  <si>
    <t>047B  :773051:00:------:--</t>
  </si>
  <si>
    <t>21:0389:001173</t>
  </si>
  <si>
    <t>21:0130:000993</t>
  </si>
  <si>
    <t>21:0130:000993:0001:0001:00</t>
  </si>
  <si>
    <t>047B  :773052:00:------:--</t>
  </si>
  <si>
    <t>21:0389:001174</t>
  </si>
  <si>
    <t>21:0130:000994</t>
  </si>
  <si>
    <t>21:0130:000994:0001:0001:00</t>
  </si>
  <si>
    <t>047B  :773053:00:------:--</t>
  </si>
  <si>
    <t>21:0389:001175</t>
  </si>
  <si>
    <t>21:0130:000995</t>
  </si>
  <si>
    <t>21:0130:000995:0001:0001:00</t>
  </si>
  <si>
    <t>047B  :773054:00:------:--</t>
  </si>
  <si>
    <t>21:0389:001176</t>
  </si>
  <si>
    <t>21:0130:000996</t>
  </si>
  <si>
    <t>21:0130:000996:0001:0001:00</t>
  </si>
  <si>
    <t>047B  :773055:00:------:--</t>
  </si>
  <si>
    <t>21:0389:001177</t>
  </si>
  <si>
    <t>21:0130:000997</t>
  </si>
  <si>
    <t>21:0130:000997:0001:0001:00</t>
  </si>
  <si>
    <t>047B  :773056:00:------:--</t>
  </si>
  <si>
    <t>21:0389:001178</t>
  </si>
  <si>
    <t>21:0130:000998</t>
  </si>
  <si>
    <t>21:0130:000998:0001:0001:00</t>
  </si>
  <si>
    <t>047B  :773057:00:------:--</t>
  </si>
  <si>
    <t>21:0389:001179</t>
  </si>
  <si>
    <t>21:0130:000999</t>
  </si>
  <si>
    <t>21:0130:000999:0001:0001:00</t>
  </si>
  <si>
    <t>047B  :773058:00:------:--</t>
  </si>
  <si>
    <t>21:0389:001180</t>
  </si>
  <si>
    <t>21:0130:001000</t>
  </si>
  <si>
    <t>21:0130:001000:0001:0001:00</t>
  </si>
  <si>
    <t>047B  :773059:00:------:--</t>
  </si>
  <si>
    <t>21:0389:001181</t>
  </si>
  <si>
    <t>21:0130:001001:0001:0001:01</t>
  </si>
  <si>
    <t>047B  :773060:00:------:--</t>
  </si>
  <si>
    <t>21:0389:001182</t>
  </si>
  <si>
    <t>21:0130:001002</t>
  </si>
  <si>
    <t>21:0130:001002:0001:0001:00</t>
  </si>
  <si>
    <t>047B  :773061:80:773067:00</t>
  </si>
  <si>
    <t>21:0389:001183</t>
  </si>
  <si>
    <t>21:0130:001007</t>
  </si>
  <si>
    <t>21:0130:001007:0001:0001:02</t>
  </si>
  <si>
    <t>047B  :773062:70:773063:10</t>
  </si>
  <si>
    <t>21:0389:001184</t>
  </si>
  <si>
    <t>21:0130:001003</t>
  </si>
  <si>
    <t>21:0130:001003:0001:0001:00</t>
  </si>
  <si>
    <t>047B  :773063:10:------:--</t>
  </si>
  <si>
    <t>21:0389:001185</t>
  </si>
  <si>
    <t>21:0130:001004</t>
  </si>
  <si>
    <t>21:0130:001004:0001:0001:00</t>
  </si>
  <si>
    <t>047B  :773064:20:773063:10</t>
  </si>
  <si>
    <t>21:0389:001186</t>
  </si>
  <si>
    <t>21:0130:001004:0002:0001:00</t>
  </si>
  <si>
    <t>047B  :773065:00:------:--</t>
  </si>
  <si>
    <t>21:0389:001187</t>
  </si>
  <si>
    <t>21:0130:001005</t>
  </si>
  <si>
    <t>21:0130:001005:0001:0001:00</t>
  </si>
  <si>
    <t>047B  :773066:00:------:--</t>
  </si>
  <si>
    <t>21:0389:001188</t>
  </si>
  <si>
    <t>21:0130:001006</t>
  </si>
  <si>
    <t>21:0130:001006:0001:0001:00</t>
  </si>
  <si>
    <t>047B  :773067:00:------:--</t>
  </si>
  <si>
    <t>21:0389:001189</t>
  </si>
  <si>
    <t>21:0130:001007:0001:0001:01</t>
  </si>
  <si>
    <t>047B  :773068:00:------:--</t>
  </si>
  <si>
    <t>21:0389:001190</t>
  </si>
  <si>
    <t>21:0130:001008</t>
  </si>
  <si>
    <t>21:0130:001008:0001:0001:00</t>
  </si>
  <si>
    <t>047B  :773069:9B:------:--</t>
  </si>
  <si>
    <t>21:0389:001191</t>
  </si>
  <si>
    <t>047B  :773070:00:------:--</t>
  </si>
  <si>
    <t>21:0389:001192</t>
  </si>
  <si>
    <t>21:0130:001009</t>
  </si>
  <si>
    <t>21:0130:001009:0001:0001:00</t>
  </si>
  <si>
    <t>047B  :773071:00:------:--</t>
  </si>
  <si>
    <t>21:0389:001193</t>
  </si>
  <si>
    <t>21:0130:001010</t>
  </si>
  <si>
    <t>21:0130:001010:0001:0001:00</t>
  </si>
  <si>
    <t>047B  :773072:00:------:--</t>
  </si>
  <si>
    <t>21:0389:001194</t>
  </si>
  <si>
    <t>21:0130:001011</t>
  </si>
  <si>
    <t>21:0130:001011:0001:0001:00</t>
  </si>
  <si>
    <t>047B  :773073:00:------:--</t>
  </si>
  <si>
    <t>21:0389:001195</t>
  </si>
  <si>
    <t>21:0130:001012</t>
  </si>
  <si>
    <t>21:0130:001012:0001:0001:00</t>
  </si>
  <si>
    <t>047B  :773074:00:------:--</t>
  </si>
  <si>
    <t>21:0389:001196</t>
  </si>
  <si>
    <t>21:0130:001013</t>
  </si>
  <si>
    <t>21:0130:001013:0001:0001:00</t>
  </si>
  <si>
    <t>047B  :773075:00:------:--</t>
  </si>
  <si>
    <t>21:0389:001197</t>
  </si>
  <si>
    <t>21:0130:001014</t>
  </si>
  <si>
    <t>21:0130:001014:0001:0001:00</t>
  </si>
  <si>
    <t>047B  :773076:00:------:--</t>
  </si>
  <si>
    <t>21:0389:001198</t>
  </si>
  <si>
    <t>21:0130:001015</t>
  </si>
  <si>
    <t>21:0130:001015:0001:0001:00</t>
  </si>
  <si>
    <t>047B  :773077:00:------:--</t>
  </si>
  <si>
    <t>21:0389:001199</t>
  </si>
  <si>
    <t>21:0130:001016</t>
  </si>
  <si>
    <t>21:0130:001016:0001:0001:00</t>
  </si>
  <si>
    <t>047B  :773078:00:------:--</t>
  </si>
  <si>
    <t>21:0389:001200</t>
  </si>
  <si>
    <t>21:0130:001017</t>
  </si>
  <si>
    <t>21:0130:001017:0001:0001:00</t>
  </si>
  <si>
    <t>047B  :773079:00:------:--</t>
  </si>
  <si>
    <t>21:0389:001201</t>
  </si>
  <si>
    <t>21:0130:001018</t>
  </si>
  <si>
    <t>21:0130:001018:0001:0001:00</t>
  </si>
  <si>
    <t>047B  :773080:00:------:--</t>
  </si>
  <si>
    <t>21:0389:001202</t>
  </si>
  <si>
    <t>21:0130:001019</t>
  </si>
  <si>
    <t>21:0130:001019:0001:0001:00</t>
  </si>
  <si>
    <t>047B  :773081:80:773094:00</t>
  </si>
  <si>
    <t>21:0389:001203</t>
  </si>
  <si>
    <t>21:0130:001031</t>
  </si>
  <si>
    <t>21:0130:001031:0001:0001:02</t>
  </si>
  <si>
    <t>97</t>
  </si>
  <si>
    <t>8.15</t>
  </si>
  <si>
    <t>047B  :773082:00:------:--</t>
  </si>
  <si>
    <t>21:0389:001204</t>
  </si>
  <si>
    <t>21:0130:001020</t>
  </si>
  <si>
    <t>21:0130:001020:0001:0001:00</t>
  </si>
  <si>
    <t>047B  :773083:00:------:--</t>
  </si>
  <si>
    <t>21:0389:001205</t>
  </si>
  <si>
    <t>21:0130:001021</t>
  </si>
  <si>
    <t>21:0130:001021:0001:0001:00</t>
  </si>
  <si>
    <t>047B  :773084:70:773085:10</t>
  </si>
  <si>
    <t>21:0389:001206</t>
  </si>
  <si>
    <t>21:0130:001022</t>
  </si>
  <si>
    <t>21:0130:001022:0001:0001:00</t>
  </si>
  <si>
    <t>047B  :773085:10:------:--</t>
  </si>
  <si>
    <t>21:0389:001207</t>
  </si>
  <si>
    <t>21:0130:001023</t>
  </si>
  <si>
    <t>21:0130:001023:0001:0001:00</t>
  </si>
  <si>
    <t>047B  :773086:20:773085:10</t>
  </si>
  <si>
    <t>21:0389:001208</t>
  </si>
  <si>
    <t>21:0130:001023:0002:0001:00</t>
  </si>
  <si>
    <t>047B  :773087:00:------:--</t>
  </si>
  <si>
    <t>21:0389:001209</t>
  </si>
  <si>
    <t>21:0130:001024</t>
  </si>
  <si>
    <t>21:0130:001024:0001:0001:00</t>
  </si>
  <si>
    <t>047B  :773088:00:------:--</t>
  </si>
  <si>
    <t>21:0389:001210</t>
  </si>
  <si>
    <t>21:0130:001025</t>
  </si>
  <si>
    <t>21:0130:001025:0001:0001:00</t>
  </si>
  <si>
    <t>047B  :773089:00:------:--</t>
  </si>
  <si>
    <t>21:0389:001211</t>
  </si>
  <si>
    <t>21:0130:001026</t>
  </si>
  <si>
    <t>21:0130:001026:0001:0001:00</t>
  </si>
  <si>
    <t>047B  :773090:00:------:--</t>
  </si>
  <si>
    <t>21:0389:001212</t>
  </si>
  <si>
    <t>21:0130:001027</t>
  </si>
  <si>
    <t>21:0130:001027:0001:0001:00</t>
  </si>
  <si>
    <t>047B  :773091:00:------:--</t>
  </si>
  <si>
    <t>21:0389:001213</t>
  </si>
  <si>
    <t>21:0130:001028</t>
  </si>
  <si>
    <t>21:0130:001028:0001:0001:00</t>
  </si>
  <si>
    <t>047B  :773092:00:------:--</t>
  </si>
  <si>
    <t>21:0389:001214</t>
  </si>
  <si>
    <t>21:0130:001029</t>
  </si>
  <si>
    <t>21:0130:001029:0001:0001:00</t>
  </si>
  <si>
    <t>047B  :773093:00:------:--</t>
  </si>
  <si>
    <t>21:0389:001215</t>
  </si>
  <si>
    <t>21:0130:001030</t>
  </si>
  <si>
    <t>21:0130:001030:0001:0001:00</t>
  </si>
  <si>
    <t>047B  :773094:00:------:--</t>
  </si>
  <si>
    <t>21:0389:001216</t>
  </si>
  <si>
    <t>21:0130:001031:0001:0001:01</t>
  </si>
  <si>
    <t>047B  :773095:00:------:--</t>
  </si>
  <si>
    <t>21:0389:001217</t>
  </si>
  <si>
    <t>21:0130:001032</t>
  </si>
  <si>
    <t>21:0130:001032:0001:0001:00</t>
  </si>
  <si>
    <t>047B  :773096:00:------:--</t>
  </si>
  <si>
    <t>21:0389:001218</t>
  </si>
  <si>
    <t>21:0130:001033</t>
  </si>
  <si>
    <t>21:0130:001033:0001:0001:00</t>
  </si>
  <si>
    <t>047B  :773097:9B:------:--</t>
  </si>
  <si>
    <t>21:0389:001219</t>
  </si>
  <si>
    <t>047B  :773098:00:------:--</t>
  </si>
  <si>
    <t>21:0389:001220</t>
  </si>
  <si>
    <t>21:0130:001034</t>
  </si>
  <si>
    <t>21:0130:001034:0001:0001:00</t>
  </si>
  <si>
    <t>047B  :773099:00:------:--</t>
  </si>
  <si>
    <t>21:0389:001221</t>
  </si>
  <si>
    <t>21:0130:001035</t>
  </si>
  <si>
    <t>21:0130:001035:0001:0001:00</t>
  </si>
  <si>
    <t>047B  :773100:00:------:--</t>
  </si>
  <si>
    <t>21:0389:001222</t>
  </si>
  <si>
    <t>21:0130:001036</t>
  </si>
  <si>
    <t>21:0130:001036:0001:0001:00</t>
  </si>
  <si>
    <t>047B  :773101:80:773118:00</t>
  </si>
  <si>
    <t>21:0389:001223</t>
  </si>
  <si>
    <t>21:0130:001051</t>
  </si>
  <si>
    <t>21:0130:001051:0001:0001:02</t>
  </si>
  <si>
    <t>047B  :773102:00:------:--</t>
  </si>
  <si>
    <t>21:0389:001224</t>
  </si>
  <si>
    <t>21:0130:001037</t>
  </si>
  <si>
    <t>21:0130:001037:0001:0001:00</t>
  </si>
  <si>
    <t>047B  :773103:00:------:--</t>
  </si>
  <si>
    <t>21:0389:001225</t>
  </si>
  <si>
    <t>21:0130:001038</t>
  </si>
  <si>
    <t>21:0130:001038:0001:0001:00</t>
  </si>
  <si>
    <t>047B  :773104:00:------:--</t>
  </si>
  <si>
    <t>21:0389:001226</t>
  </si>
  <si>
    <t>21:0130:001039</t>
  </si>
  <si>
    <t>21:0130:001039:0001:0001:00</t>
  </si>
  <si>
    <t>047B  :773105:00:------:--</t>
  </si>
  <si>
    <t>21:0389:001227</t>
  </si>
  <si>
    <t>21:0130:001040</t>
  </si>
  <si>
    <t>21:0130:001040:0001:0001:00</t>
  </si>
  <si>
    <t>047B  :773106:00:------:--</t>
  </si>
  <si>
    <t>21:0389:001228</t>
  </si>
  <si>
    <t>21:0130:001041</t>
  </si>
  <si>
    <t>21:0130:001041:0001:0001:00</t>
  </si>
  <si>
    <t>047B  :773107:00:------:--</t>
  </si>
  <si>
    <t>21:0389:001229</t>
  </si>
  <si>
    <t>21:0130:001042</t>
  </si>
  <si>
    <t>21:0130:001042:0001:0001:00</t>
  </si>
  <si>
    <t>047B  :773108:00:------:--</t>
  </si>
  <si>
    <t>21:0389:001230</t>
  </si>
  <si>
    <t>21:0130:001043</t>
  </si>
  <si>
    <t>21:0130:001043:0001:0001:00</t>
  </si>
  <si>
    <t>047B  :773109:00:------:--</t>
  </si>
  <si>
    <t>21:0389:001231</t>
  </si>
  <si>
    <t>21:0130:001044</t>
  </si>
  <si>
    <t>21:0130:001044:0001:0001:00</t>
  </si>
  <si>
    <t>047B  :773110:00:------:--</t>
  </si>
  <si>
    <t>21:0389:001232</t>
  </si>
  <si>
    <t>21:0130:001045</t>
  </si>
  <si>
    <t>21:0130:001045:0001:0001:00</t>
  </si>
  <si>
    <t>047B  :773111:70:773112:10</t>
  </si>
  <si>
    <t>21:0389:001233</t>
  </si>
  <si>
    <t>21:0130:001046</t>
  </si>
  <si>
    <t>21:0130:001046:0001:0001:00</t>
  </si>
  <si>
    <t>047B  :773112:10:------:--</t>
  </si>
  <si>
    <t>21:0389:001234</t>
  </si>
  <si>
    <t>21:0130:001047</t>
  </si>
  <si>
    <t>21:0130:001047:0001:0001:00</t>
  </si>
  <si>
    <t>047B  :773113:9A:------:--</t>
  </si>
  <si>
    <t>21:0389:001235</t>
  </si>
  <si>
    <t>047B  :773114:20:773112:10</t>
  </si>
  <si>
    <t>21:0389:001236</t>
  </si>
  <si>
    <t>21:0130:001047:0002:0001:00</t>
  </si>
  <si>
    <t>047B  :773115:00:------:--</t>
  </si>
  <si>
    <t>21:0389:001237</t>
  </si>
  <si>
    <t>21:0130:001048</t>
  </si>
  <si>
    <t>21:0130:001048:0001:0001:00</t>
  </si>
  <si>
    <t>047B  :773116:00:------:--</t>
  </si>
  <si>
    <t>21:0389:001238</t>
  </si>
  <si>
    <t>21:0130:001049</t>
  </si>
  <si>
    <t>21:0130:001049:0001:0001:00</t>
  </si>
  <si>
    <t>047B  :773117:00:------:--</t>
  </si>
  <si>
    <t>21:0389:001239</t>
  </si>
  <si>
    <t>21:0130:001050</t>
  </si>
  <si>
    <t>21:0130:001050:0001:0001:00</t>
  </si>
  <si>
    <t>047B  :773118:00:------:--</t>
  </si>
  <si>
    <t>21:0389:001240</t>
  </si>
  <si>
    <t>21:0130:001051:0001:0001:01</t>
  </si>
  <si>
    <t>047B  :773119:00:------:--</t>
  </si>
  <si>
    <t>21:0389:001241</t>
  </si>
  <si>
    <t>21:0130:001052</t>
  </si>
  <si>
    <t>21:0130:001052:0001:0001:00</t>
  </si>
  <si>
    <t>047B  :773120:00:------:--</t>
  </si>
  <si>
    <t>21:0389:001242</t>
  </si>
  <si>
    <t>21:0130:001053</t>
  </si>
  <si>
    <t>21:0130:001053:0001:0001:00</t>
  </si>
  <si>
    <t>047B  :773121:80:773139:00</t>
  </si>
  <si>
    <t>21:0389:001243</t>
  </si>
  <si>
    <t>21:0130:001069</t>
  </si>
  <si>
    <t>21:0130:001069:0001:0001:02</t>
  </si>
  <si>
    <t>047B  :773122:00:------:--</t>
  </si>
  <si>
    <t>21:0389:001244</t>
  </si>
  <si>
    <t>21:0130:001054</t>
  </si>
  <si>
    <t>21:0130:001054:0001:0001:00</t>
  </si>
  <si>
    <t>047B  :773123:00:------:--</t>
  </si>
  <si>
    <t>21:0389:001245</t>
  </si>
  <si>
    <t>21:0130:001055</t>
  </si>
  <si>
    <t>21:0130:001055:0001:0001:00</t>
  </si>
  <si>
    <t>047B  :773124:00:------:--</t>
  </si>
  <si>
    <t>21:0389:001246</t>
  </si>
  <si>
    <t>21:0130:001056</t>
  </si>
  <si>
    <t>21:0130:001056:0001:0001:00</t>
  </si>
  <si>
    <t>047B  :773125:00:------:--</t>
  </si>
  <si>
    <t>21:0389:001247</t>
  </si>
  <si>
    <t>21:0130:001057</t>
  </si>
  <si>
    <t>21:0130:001057:0001:0001:00</t>
  </si>
  <si>
    <t>047B  :773126:70:773127:10</t>
  </si>
  <si>
    <t>21:0389:001248</t>
  </si>
  <si>
    <t>21:0130:001058</t>
  </si>
  <si>
    <t>21:0130:001058:0001:0001:00</t>
  </si>
  <si>
    <t>047B  :773127:10:------:--</t>
  </si>
  <si>
    <t>21:0389:001249</t>
  </si>
  <si>
    <t>21:0130:001059</t>
  </si>
  <si>
    <t>21:0130:001059:0001:0001:00</t>
  </si>
  <si>
    <t>047B  :773128:20:773127:10</t>
  </si>
  <si>
    <t>21:0389:001250</t>
  </si>
  <si>
    <t>21:0130:001059:0002:0001:00</t>
  </si>
  <si>
    <t>047B  :773129:00:------:--</t>
  </si>
  <si>
    <t>21:0389:001251</t>
  </si>
  <si>
    <t>21:0130:001060</t>
  </si>
  <si>
    <t>21:0130:001060:0001:0001:00</t>
  </si>
  <si>
    <t>047B  :773130:00:------:--</t>
  </si>
  <si>
    <t>21:0389:001252</t>
  </si>
  <si>
    <t>21:0130:001061</t>
  </si>
  <si>
    <t>21:0130:001061:0001:0001:00</t>
  </si>
  <si>
    <t>047B  :773131:00:------:--</t>
  </si>
  <si>
    <t>21:0389:001253</t>
  </si>
  <si>
    <t>21:0130:001062</t>
  </si>
  <si>
    <t>21:0130:001062:0001:0001:00</t>
  </si>
  <si>
    <t>047B  :773132:00:------:--</t>
  </si>
  <si>
    <t>21:0389:001254</t>
  </si>
  <si>
    <t>21:0130:001063</t>
  </si>
  <si>
    <t>21:0130:001063:0001:0001:00</t>
  </si>
  <si>
    <t>047B  :773133:00:------:--</t>
  </si>
  <si>
    <t>21:0389:001255</t>
  </si>
  <si>
    <t>21:0130:001064</t>
  </si>
  <si>
    <t>21:0130:001064:0001:0001:00</t>
  </si>
  <si>
    <t>047B  :773134:00:------:--</t>
  </si>
  <si>
    <t>21:0389:001256</t>
  </si>
  <si>
    <t>21:0130:001065</t>
  </si>
  <si>
    <t>21:0130:001065:0001:0001:00</t>
  </si>
  <si>
    <t>047B  :773135:00:------:--</t>
  </si>
  <si>
    <t>21:0389:001257</t>
  </si>
  <si>
    <t>21:0130:001066</t>
  </si>
  <si>
    <t>21:0130:001066:0001:0001:00</t>
  </si>
  <si>
    <t>047B  :773136:9B:------:--</t>
  </si>
  <si>
    <t>21:0389:001258</t>
  </si>
  <si>
    <t>047B  :773137:00:------:--</t>
  </si>
  <si>
    <t>21:0389:001259</t>
  </si>
  <si>
    <t>21:0130:001067</t>
  </si>
  <si>
    <t>21:0130:001067:0001:0001:00</t>
  </si>
  <si>
    <t>047B  :773138:00:------:--</t>
  </si>
  <si>
    <t>21:0389:001260</t>
  </si>
  <si>
    <t>21:0130:001068</t>
  </si>
  <si>
    <t>21:0130:001068:0001:0001:00</t>
  </si>
  <si>
    <t>047B  :773139:00:------:--</t>
  </si>
  <si>
    <t>21:0389:001261</t>
  </si>
  <si>
    <t>21:0130:001069:0001:0001:01</t>
  </si>
  <si>
    <t>047B  :773140:00:------:--</t>
  </si>
  <si>
    <t>21:0389:001262</t>
  </si>
  <si>
    <t>21:0130:001070</t>
  </si>
  <si>
    <t>21:0130:001070:0001:0001:00</t>
  </si>
  <si>
    <t>047B  :773141:80:773150:00</t>
  </si>
  <si>
    <t>21:0389:001263</t>
  </si>
  <si>
    <t>21:0130:001078</t>
  </si>
  <si>
    <t>21:0130:001078:0001:0001:02</t>
  </si>
  <si>
    <t>047B  :773142:00:------:--</t>
  </si>
  <si>
    <t>21:0389:001264</t>
  </si>
  <si>
    <t>21:0130:001071</t>
  </si>
  <si>
    <t>21:0130:001071:0001:0001:00</t>
  </si>
  <si>
    <t>047B  :773143:00:------:--</t>
  </si>
  <si>
    <t>21:0389:001265</t>
  </si>
  <si>
    <t>21:0130:001072</t>
  </si>
  <si>
    <t>21:0130:001072:0001:0001:00</t>
  </si>
  <si>
    <t>047B  :773144:70:773145:10</t>
  </si>
  <si>
    <t>21:0389:001266</t>
  </si>
  <si>
    <t>21:0130:001073</t>
  </si>
  <si>
    <t>21:0130:001073:0001:0001:00</t>
  </si>
  <si>
    <t>047B  :773145:10:------:--</t>
  </si>
  <si>
    <t>21:0389:001267</t>
  </si>
  <si>
    <t>21:0130:001074</t>
  </si>
  <si>
    <t>21:0130:001074:0001:0001:00</t>
  </si>
  <si>
    <t>047B  :773146:20:773145:10</t>
  </si>
  <si>
    <t>21:0389:001268</t>
  </si>
  <si>
    <t>21:0130:001074:0002:0001:00</t>
  </si>
  <si>
    <t>047B  :773147:00:------:--</t>
  </si>
  <si>
    <t>21:0389:001269</t>
  </si>
  <si>
    <t>21:0130:001075</t>
  </si>
  <si>
    <t>21:0130:001075:0001:0001:00</t>
  </si>
  <si>
    <t>047B  :773148:00:------:--</t>
  </si>
  <si>
    <t>21:0389:001270</t>
  </si>
  <si>
    <t>21:0130:001076</t>
  </si>
  <si>
    <t>21:0130:001076:0001:0001:00</t>
  </si>
  <si>
    <t>047B  :773149:00:------:--</t>
  </si>
  <si>
    <t>21:0389:001271</t>
  </si>
  <si>
    <t>21:0130:001077</t>
  </si>
  <si>
    <t>21:0130:001077:0001:0001:00</t>
  </si>
  <si>
    <t>047B  :773150:00:------:--</t>
  </si>
  <si>
    <t>21:0389:001272</t>
  </si>
  <si>
    <t>21:0130:001078:0001:0001:01</t>
  </si>
  <si>
    <t>047B  :773151:00:------:--</t>
  </si>
  <si>
    <t>21:0389:001273</t>
  </si>
  <si>
    <t>21:0130:001079</t>
  </si>
  <si>
    <t>21:0130:001079:0001:0001:00</t>
  </si>
  <si>
    <t>047B  :773152:00:------:--</t>
  </si>
  <si>
    <t>21:0389:001274</t>
  </si>
  <si>
    <t>21:0130:001080</t>
  </si>
  <si>
    <t>21:0130:001080:0001:0001:00</t>
  </si>
  <si>
    <t>047B  :773153:00:------:--</t>
  </si>
  <si>
    <t>21:0389:001275</t>
  </si>
  <si>
    <t>21:0130:001081</t>
  </si>
  <si>
    <t>21:0130:001081:0001:0001:00</t>
  </si>
  <si>
    <t>047B  :773154:00:------:--</t>
  </si>
  <si>
    <t>21:0389:001276</t>
  </si>
  <si>
    <t>21:0130:001082</t>
  </si>
  <si>
    <t>21:0130:001082:0001:0001:00</t>
  </si>
  <si>
    <t>047B  :773155:00:------:--</t>
  </si>
  <si>
    <t>21:0389:001277</t>
  </si>
  <si>
    <t>21:0130:001083</t>
  </si>
  <si>
    <t>21:0130:001083:0001:0001:00</t>
  </si>
  <si>
    <t>047B  :773156:00:------:--</t>
  </si>
  <si>
    <t>21:0389:001278</t>
  </si>
  <si>
    <t>21:0130:001084</t>
  </si>
  <si>
    <t>21:0130:001084:0001:0001:00</t>
  </si>
  <si>
    <t>047B  :773157:00:------:--</t>
  </si>
  <si>
    <t>21:0389:001279</t>
  </si>
  <si>
    <t>21:0130:001085</t>
  </si>
  <si>
    <t>21:0130:001085:0001:0001:00</t>
  </si>
  <si>
    <t>047B  :773158:95:------:--</t>
  </si>
  <si>
    <t>21:0389:001280</t>
  </si>
  <si>
    <t>047B  :773159:00:------:--</t>
  </si>
  <si>
    <t>21:0389:001281</t>
  </si>
  <si>
    <t>21:0130:001086</t>
  </si>
  <si>
    <t>21:0130:001086:0001:0001:00</t>
  </si>
  <si>
    <t>047B  :773160:00:------:--</t>
  </si>
  <si>
    <t>21:0389:001282</t>
  </si>
  <si>
    <t>21:0130:001087</t>
  </si>
  <si>
    <t>21:0130:001087:0001:0001:00</t>
  </si>
  <si>
    <t>047B  :773161:80:773176:00</t>
  </si>
  <si>
    <t>21:0389:001283</t>
  </si>
  <si>
    <t>21:0130:001100</t>
  </si>
  <si>
    <t>21:0130:001100:0001:0001:02</t>
  </si>
  <si>
    <t>047B  :773162:00:------:--</t>
  </si>
  <si>
    <t>21:0389:001284</t>
  </si>
  <si>
    <t>21:0130:001088</t>
  </si>
  <si>
    <t>21:0130:001088:0001:0001:00</t>
  </si>
  <si>
    <t>047B  :773163:00:------:--</t>
  </si>
  <si>
    <t>21:0389:001285</t>
  </si>
  <si>
    <t>21:0130:001089</t>
  </si>
  <si>
    <t>21:0130:001089:0001:0001:00</t>
  </si>
  <si>
    <t>047B  :773164:00:------:--</t>
  </si>
  <si>
    <t>21:0389:001286</t>
  </si>
  <si>
    <t>21:0130:001090</t>
  </si>
  <si>
    <t>21:0130:001090:0001:0001:00</t>
  </si>
  <si>
    <t>047B  :773165:70:773167:10</t>
  </si>
  <si>
    <t>21:0389:001287</t>
  </si>
  <si>
    <t>21:0130:001091</t>
  </si>
  <si>
    <t>21:0130:001091:0001:0001:00</t>
  </si>
  <si>
    <t>047B  :773166:9B:------:--</t>
  </si>
  <si>
    <t>21:0389:001288</t>
  </si>
  <si>
    <t>047B  :773167:10:------:--</t>
  </si>
  <si>
    <t>21:0389:001289</t>
  </si>
  <si>
    <t>21:0130:001092</t>
  </si>
  <si>
    <t>21:0130:001092:0001:0001:00</t>
  </si>
  <si>
    <t>047B  :773168:20:773167:10</t>
  </si>
  <si>
    <t>21:0389:001290</t>
  </si>
  <si>
    <t>21:0130:001092:0002:0001:00</t>
  </si>
  <si>
    <t>047B  :773169:00:------:--</t>
  </si>
  <si>
    <t>21:0389:001291</t>
  </si>
  <si>
    <t>21:0130:001093</t>
  </si>
  <si>
    <t>21:0130:001093:0001:0001:00</t>
  </si>
  <si>
    <t>047B  :773170:00:------:--</t>
  </si>
  <si>
    <t>21:0389:001292</t>
  </si>
  <si>
    <t>21:0130:001094</t>
  </si>
  <si>
    <t>21:0130:001094:0001:0001:00</t>
  </si>
  <si>
    <t>047B  :773171:00:------:--</t>
  </si>
  <si>
    <t>21:0389:001293</t>
  </si>
  <si>
    <t>21:0130:001095</t>
  </si>
  <si>
    <t>21:0130:001095:0001:0001:00</t>
  </si>
  <si>
    <t>047B  :773172:00:------:--</t>
  </si>
  <si>
    <t>21:0389:001294</t>
  </si>
  <si>
    <t>21:0130:001096</t>
  </si>
  <si>
    <t>21:0130:001096:0001:0001:00</t>
  </si>
  <si>
    <t>047B  :773173:00:------:--</t>
  </si>
  <si>
    <t>21:0389:001295</t>
  </si>
  <si>
    <t>21:0130:001097</t>
  </si>
  <si>
    <t>21:0130:001097:0001:0001:00</t>
  </si>
  <si>
    <t>047B  :773174:00:------:--</t>
  </si>
  <si>
    <t>21:0389:001296</t>
  </si>
  <si>
    <t>21:0130:001098</t>
  </si>
  <si>
    <t>21:0130:001098:0001:0001:00</t>
  </si>
  <si>
    <t>047B  :773175:00:------:--</t>
  </si>
  <si>
    <t>21:0389:001297</t>
  </si>
  <si>
    <t>21:0130:001099</t>
  </si>
  <si>
    <t>21:0130:001099:0001:0001:00</t>
  </si>
  <si>
    <t>047B  :773176:00:------:--</t>
  </si>
  <si>
    <t>21:0389:001298</t>
  </si>
  <si>
    <t>21:0130:001100:0001:0001:01</t>
  </si>
  <si>
    <t>047B  :773177:00:------:--</t>
  </si>
  <si>
    <t>21:0389:001299</t>
  </si>
  <si>
    <t>21:0130:001101</t>
  </si>
  <si>
    <t>21:0130:001101:0001:0001:00</t>
  </si>
  <si>
    <t>047B  :773178:00:------:--</t>
  </si>
  <si>
    <t>21:0389:001300</t>
  </si>
  <si>
    <t>21:0130:001102</t>
  </si>
  <si>
    <t>21:0130:001102:0001:0001:00</t>
  </si>
  <si>
    <t>047B  :773179:00:------:--</t>
  </si>
  <si>
    <t>21:0389:001301</t>
  </si>
  <si>
    <t>21:0130:001103</t>
  </si>
  <si>
    <t>21:0130:001103:0001:0001:00</t>
  </si>
  <si>
    <t>047B  :773180:00:------:--</t>
  </si>
  <si>
    <t>21:0389:001302</t>
  </si>
  <si>
    <t>21:0130:001104</t>
  </si>
  <si>
    <t>21:0130:001104:0001:0001:00</t>
  </si>
  <si>
    <t>047B  :773181:80:773184:70</t>
  </si>
  <si>
    <t>21:0389:001303</t>
  </si>
  <si>
    <t>21:0130:001107</t>
  </si>
  <si>
    <t>21:0130:001107:0001:0001:02</t>
  </si>
  <si>
    <t>047B  :773182:00:------:--</t>
  </si>
  <si>
    <t>21:0389:001304</t>
  </si>
  <si>
    <t>21:0130:001105</t>
  </si>
  <si>
    <t>21:0130:001105:0001:0001:00</t>
  </si>
  <si>
    <t>047B  :773183:00:------:--</t>
  </si>
  <si>
    <t>21:0389:001305</t>
  </si>
  <si>
    <t>21:0130:001106</t>
  </si>
  <si>
    <t>21:0130:001106:0001:0001:00</t>
  </si>
  <si>
    <t>047B  :773184:70:773185:10</t>
  </si>
  <si>
    <t>21:0389:001306</t>
  </si>
  <si>
    <t>21:0130:001107:0001:0001:01</t>
  </si>
  <si>
    <t>047B  :773185:10:------:--</t>
  </si>
  <si>
    <t>21:0389:001307</t>
  </si>
  <si>
    <t>21:0130:001108</t>
  </si>
  <si>
    <t>21:0130:001108:0001:0001:00</t>
  </si>
  <si>
    <t>047B  :773186:20:773185:10</t>
  </si>
  <si>
    <t>21:0389:001308</t>
  </si>
  <si>
    <t>21:0130:001108:0002:0001:00</t>
  </si>
  <si>
    <t>047B  :773187:9B:------:--</t>
  </si>
  <si>
    <t>21:0389:001309</t>
  </si>
  <si>
    <t>046O  :771001:80:771012:00</t>
  </si>
  <si>
    <t>21:0392:000001</t>
  </si>
  <si>
    <t>21:0131:000010</t>
  </si>
  <si>
    <t>21:0131:000010:0001:0001:02</t>
  </si>
  <si>
    <t>046O  :771002:00:------:--</t>
  </si>
  <si>
    <t>21:0392:000002</t>
  </si>
  <si>
    <t>21:0131:000001</t>
  </si>
  <si>
    <t>21:0131:000001:0001:0001:00</t>
  </si>
  <si>
    <t>046O  :771003:70:771004:10</t>
  </si>
  <si>
    <t>21:0392:000003</t>
  </si>
  <si>
    <t>21:0131:000002</t>
  </si>
  <si>
    <t>21:0131:000002:0001:0001:00</t>
  </si>
  <si>
    <t>046O  :771004:10:------:--</t>
  </si>
  <si>
    <t>21:0392:000004</t>
  </si>
  <si>
    <t>21:0131:000003</t>
  </si>
  <si>
    <t>21:0131:000003:0001:0001:00</t>
  </si>
  <si>
    <t>046O  :771005:20:771004:10</t>
  </si>
  <si>
    <t>21:0392:000005</t>
  </si>
  <si>
    <t>21:0131:000003:0002:0001:00</t>
  </si>
  <si>
    <t>046O  :771006:00:------:--</t>
  </si>
  <si>
    <t>21:0392:000006</t>
  </si>
  <si>
    <t>21:0131:000004</t>
  </si>
  <si>
    <t>21:0131:000004:0001:0001:00</t>
  </si>
  <si>
    <t>046O  :771007:00:------:--</t>
  </si>
  <si>
    <t>21:0392:000007</t>
  </si>
  <si>
    <t>21:0131:000005</t>
  </si>
  <si>
    <t>21:0131:000005:0001:0001:00</t>
  </si>
  <si>
    <t>046O  :771008:00:------:--</t>
  </si>
  <si>
    <t>21:0392:000008</t>
  </si>
  <si>
    <t>21:0131:000006</t>
  </si>
  <si>
    <t>21:0131:000006:0001:0001:00</t>
  </si>
  <si>
    <t>046O  :771009:00:------:--</t>
  </si>
  <si>
    <t>21:0392:000009</t>
  </si>
  <si>
    <t>21:0131:000007</t>
  </si>
  <si>
    <t>21:0131:000007:0001:0001:00</t>
  </si>
  <si>
    <t>046O  :771010:00:------:--</t>
  </si>
  <si>
    <t>21:0392:000010</t>
  </si>
  <si>
    <t>21:0131:000008</t>
  </si>
  <si>
    <t>21:0131:000008:0001:0001:00</t>
  </si>
  <si>
    <t>046O  :771011:00:------:--</t>
  </si>
  <si>
    <t>21:0392:000011</t>
  </si>
  <si>
    <t>21:0131:000009</t>
  </si>
  <si>
    <t>21:0131:000009:0001:0001:00</t>
  </si>
  <si>
    <t>046O  :771012:00:------:--</t>
  </si>
  <si>
    <t>21:0392:000012</t>
  </si>
  <si>
    <t>21:0131:000010:0001:0001:01</t>
  </si>
  <si>
    <t>046O  :771013:00:------:--</t>
  </si>
  <si>
    <t>21:0392:000013</t>
  </si>
  <si>
    <t>21:0131:000011</t>
  </si>
  <si>
    <t>21:0131:000011:0001:0001:00</t>
  </si>
  <si>
    <t>046O  :771014:00:------:--</t>
  </si>
  <si>
    <t>21:0392:000014</t>
  </si>
  <si>
    <t>21:0131:000012</t>
  </si>
  <si>
    <t>21:0131:000012:0001:0001:00</t>
  </si>
  <si>
    <t>046O  :771015:00:------:--</t>
  </si>
  <si>
    <t>21:0392:000015</t>
  </si>
  <si>
    <t>21:0131:000013</t>
  </si>
  <si>
    <t>21:0131:000013:0001:0001:00</t>
  </si>
  <si>
    <t>046O  :771016:00:------:--</t>
  </si>
  <si>
    <t>21:0392:000016</t>
  </si>
  <si>
    <t>21:0131:000014</t>
  </si>
  <si>
    <t>21:0131:000014:0001:0001:00</t>
  </si>
  <si>
    <t>046O  :771017:9C:------:--</t>
  </si>
  <si>
    <t>21:0392:000017</t>
  </si>
  <si>
    <t>046O  :771018:00:------:--</t>
  </si>
  <si>
    <t>21:0392:000018</t>
  </si>
  <si>
    <t>21:0131:000015</t>
  </si>
  <si>
    <t>21:0131:000015:0001:0001:00</t>
  </si>
  <si>
    <t>046O  :771019:00:------:--</t>
  </si>
  <si>
    <t>21:0392:000019</t>
  </si>
  <si>
    <t>21:0131:000016</t>
  </si>
  <si>
    <t>21:0131:000016:0001:0001:00</t>
  </si>
  <si>
    <t>046O  :771020:00:------:--</t>
  </si>
  <si>
    <t>21:0392:000020</t>
  </si>
  <si>
    <t>21:0131:000017</t>
  </si>
  <si>
    <t>21:0131:000017:0001:0001:00</t>
  </si>
  <si>
    <t>046O  :771021:80:771026:00</t>
  </si>
  <si>
    <t>21:0392:000021</t>
  </si>
  <si>
    <t>21:0131:000020</t>
  </si>
  <si>
    <t>21:0131:000020:0001:0001:02</t>
  </si>
  <si>
    <t>046O  :771022:70:771023:10</t>
  </si>
  <si>
    <t>21:0392:000022</t>
  </si>
  <si>
    <t>21:0131:000018</t>
  </si>
  <si>
    <t>21:0131:000018:0001:0001:00</t>
  </si>
  <si>
    <t>046O  :771023:10:------:--</t>
  </si>
  <si>
    <t>21:0392:000023</t>
  </si>
  <si>
    <t>21:0131:000019</t>
  </si>
  <si>
    <t>21:0131:000019:0001:0001:00</t>
  </si>
  <si>
    <t>046O  :771024:95:------:--</t>
  </si>
  <si>
    <t>21:0392:000024</t>
  </si>
  <si>
    <t>046O  :771025:20:771023:10</t>
  </si>
  <si>
    <t>21:0392:000025</t>
  </si>
  <si>
    <t>21:0131:000019:0002:0001:00</t>
  </si>
  <si>
    <t>046O  :771026:00:------:--</t>
  </si>
  <si>
    <t>21:0392:000026</t>
  </si>
  <si>
    <t>21:0131:000020:0001:0001:01</t>
  </si>
  <si>
    <t>046O  :771027:00:------:--</t>
  </si>
  <si>
    <t>21:0392:000027</t>
  </si>
  <si>
    <t>21:0131:000021</t>
  </si>
  <si>
    <t>21:0131:000021:0001:0001:00</t>
  </si>
  <si>
    <t>046O  :771028:00:------:--</t>
  </si>
  <si>
    <t>21:0392:000028</t>
  </si>
  <si>
    <t>21:0131:000022</t>
  </si>
  <si>
    <t>21:0131:000022:0001:0001:00</t>
  </si>
  <si>
    <t>046O  :771029:00:------:--</t>
  </si>
  <si>
    <t>21:0392:000029</t>
  </si>
  <si>
    <t>21:0131:000023</t>
  </si>
  <si>
    <t>21:0131:000023:0001:0001:00</t>
  </si>
  <si>
    <t>046O  :771030:00:------:--</t>
  </si>
  <si>
    <t>21:0392:000030</t>
  </si>
  <si>
    <t>21:0131:000024</t>
  </si>
  <si>
    <t>21:0131:000024:0001:0001:00</t>
  </si>
  <si>
    <t>046O  :771031:00:------:--</t>
  </si>
  <si>
    <t>21:0392:000031</t>
  </si>
  <si>
    <t>21:0131:000025</t>
  </si>
  <si>
    <t>21:0131:000025:0001:0001:00</t>
  </si>
  <si>
    <t>046O  :771032:00:------:--</t>
  </si>
  <si>
    <t>21:0392:000032</t>
  </si>
  <si>
    <t>21:0131:000026</t>
  </si>
  <si>
    <t>21:0131:000026:0001:0001:00</t>
  </si>
  <si>
    <t>046O  :771033:00:------:--</t>
  </si>
  <si>
    <t>21:0392:000033</t>
  </si>
  <si>
    <t>21:0131:000027</t>
  </si>
  <si>
    <t>21:0131:000027:0001:0001:00</t>
  </si>
  <si>
    <t>046O  :771034:00:------:--</t>
  </si>
  <si>
    <t>21:0392:000034</t>
  </si>
  <si>
    <t>21:0131:000028</t>
  </si>
  <si>
    <t>21:0131:000028:0001:0001:00</t>
  </si>
  <si>
    <t>046O  :771035:00:------:--</t>
  </si>
  <si>
    <t>21:0392:000035</t>
  </si>
  <si>
    <t>21:0131:000029</t>
  </si>
  <si>
    <t>21:0131:000029:0001:0001:00</t>
  </si>
  <si>
    <t>046O  :771036:00:------:--</t>
  </si>
  <si>
    <t>21:0392:000036</t>
  </si>
  <si>
    <t>21:0131:000030</t>
  </si>
  <si>
    <t>21:0131:000030:0001:0001:00</t>
  </si>
  <si>
    <t>046O  :771037:00:------:--</t>
  </si>
  <si>
    <t>21:0392:000037</t>
  </si>
  <si>
    <t>21:0131:000031</t>
  </si>
  <si>
    <t>21:0131:000031:0001:0001:00</t>
  </si>
  <si>
    <t>046O  :771038:00:------:--</t>
  </si>
  <si>
    <t>21:0392:000038</t>
  </si>
  <si>
    <t>21:0131:000032</t>
  </si>
  <si>
    <t>21:0131:000032:0001:0001:00</t>
  </si>
  <si>
    <t>046O  :771039:00:------:--</t>
  </si>
  <si>
    <t>21:0392:000039</t>
  </si>
  <si>
    <t>21:0131:000033</t>
  </si>
  <si>
    <t>21:0131:000033:0001:0001:00</t>
  </si>
  <si>
    <t>046O  :771040:00:------:--</t>
  </si>
  <si>
    <t>21:0392:000040</t>
  </si>
  <si>
    <t>21:0131:000034</t>
  </si>
  <si>
    <t>21:0131:000034:0001:0001:00</t>
  </si>
  <si>
    <t>046O  :771041:80:771050:00</t>
  </si>
  <si>
    <t>21:0392:000041</t>
  </si>
  <si>
    <t>21:0131:000042</t>
  </si>
  <si>
    <t>21:0131:000042:0001:0001:02</t>
  </si>
  <si>
    <t>046O  :771042:70:771043:10</t>
  </si>
  <si>
    <t>21:0392:000042</t>
  </si>
  <si>
    <t>21:0131:000035</t>
  </si>
  <si>
    <t>21:0131:000035:0001:0001:00</t>
  </si>
  <si>
    <t>046O  :771043:10:------:--</t>
  </si>
  <si>
    <t>21:0392:000043</t>
  </si>
  <si>
    <t>21:0131:000036</t>
  </si>
  <si>
    <t>21:0131:000036:0001:0001:00</t>
  </si>
  <si>
    <t>046O  :771044:20:771043:10</t>
  </si>
  <si>
    <t>21:0392:000044</t>
  </si>
  <si>
    <t>21:0131:000036:0002:0001:00</t>
  </si>
  <si>
    <t>046O  :771045:00:------:--</t>
  </si>
  <si>
    <t>21:0392:000045</t>
  </si>
  <si>
    <t>21:0131:000037</t>
  </si>
  <si>
    <t>21:0131:000037:0001:0001:00</t>
  </si>
  <si>
    <t>046O  :771046:00:------:--</t>
  </si>
  <si>
    <t>21:0392:000046</t>
  </si>
  <si>
    <t>21:0131:000038</t>
  </si>
  <si>
    <t>21:0131:000038:0001:0001:00</t>
  </si>
  <si>
    <t>046O  :771047:00:------:--</t>
  </si>
  <si>
    <t>21:0392:000047</t>
  </si>
  <si>
    <t>21:0131:000039</t>
  </si>
  <si>
    <t>21:0131:000039:0001:0001:00</t>
  </si>
  <si>
    <t>046O  :771048:00:------:--</t>
  </si>
  <si>
    <t>21:0392:000048</t>
  </si>
  <si>
    <t>21:0131:000040</t>
  </si>
  <si>
    <t>21:0131:000040:0001:0001:00</t>
  </si>
  <si>
    <t>046O  :771049:00:------:--</t>
  </si>
  <si>
    <t>21:0392:000049</t>
  </si>
  <si>
    <t>21:0131:000041</t>
  </si>
  <si>
    <t>21:0131:000041:0001:0001:00</t>
  </si>
  <si>
    <t>046O  :771050:00:------:--</t>
  </si>
  <si>
    <t>21:0392:000050</t>
  </si>
  <si>
    <t>21:0131:000042:0001:0001:01</t>
  </si>
  <si>
    <t>1160</t>
  </si>
  <si>
    <t>046O  :771051:00:------:--</t>
  </si>
  <si>
    <t>21:0392:000051</t>
  </si>
  <si>
    <t>21:0131:000043</t>
  </si>
  <si>
    <t>21:0131:000043:0001:0001:00</t>
  </si>
  <si>
    <t>046O  :771052:00:------:--</t>
  </si>
  <si>
    <t>21:0392:000052</t>
  </si>
  <si>
    <t>21:0131:000044</t>
  </si>
  <si>
    <t>21:0131:000044:0001:0001:00</t>
  </si>
  <si>
    <t>046O  :771053:00:------:--</t>
  </si>
  <si>
    <t>21:0392:000053</t>
  </si>
  <si>
    <t>21:0131:000045</t>
  </si>
  <si>
    <t>21:0131:000045:0001:0001:00</t>
  </si>
  <si>
    <t>046O  :771054:9B:------:--</t>
  </si>
  <si>
    <t>21:0392:000054</t>
  </si>
  <si>
    <t>046O  :771055:00:------:--</t>
  </si>
  <si>
    <t>21:0392:000055</t>
  </si>
  <si>
    <t>21:0131:000046</t>
  </si>
  <si>
    <t>21:0131:000046:0001:0001:00</t>
  </si>
  <si>
    <t>046O  :771056:00:------:--</t>
  </si>
  <si>
    <t>21:0392:000056</t>
  </si>
  <si>
    <t>21:0131:000047</t>
  </si>
  <si>
    <t>21:0131:000047:0001:0001:00</t>
  </si>
  <si>
    <t>046O  :771057:00:------:--</t>
  </si>
  <si>
    <t>21:0392:000057</t>
  </si>
  <si>
    <t>21:0131:000048</t>
  </si>
  <si>
    <t>21:0131:000048:0001:0001:00</t>
  </si>
  <si>
    <t>046O  :771058:00:------:--</t>
  </si>
  <si>
    <t>21:0392:000058</t>
  </si>
  <si>
    <t>21:0131:000049</t>
  </si>
  <si>
    <t>21:0131:000049:0001:0001:00</t>
  </si>
  <si>
    <t>046O  :771059:00:------:--</t>
  </si>
  <si>
    <t>21:0392:000059</t>
  </si>
  <si>
    <t>21:0131:000050</t>
  </si>
  <si>
    <t>21:0131:000050:0001:0001:00</t>
  </si>
  <si>
    <t>046O  :771060:00:------:--</t>
  </si>
  <si>
    <t>21:0392:000060</t>
  </si>
  <si>
    <t>21:0131:000051</t>
  </si>
  <si>
    <t>21:0131:000051:0001:0001:00</t>
  </si>
  <si>
    <t>046O  :771061:80:771077:00</t>
  </si>
  <si>
    <t>21:0392:000061</t>
  </si>
  <si>
    <t>21:0131:000065</t>
  </si>
  <si>
    <t>21:0131:000065:0001:0001:02</t>
  </si>
  <si>
    <t>046O  :771062:00:------:--</t>
  </si>
  <si>
    <t>21:0392:000062</t>
  </si>
  <si>
    <t>21:0131:000052</t>
  </si>
  <si>
    <t>21:0131:000052:0001:0001:00</t>
  </si>
  <si>
    <t>046O  :771063:00:------:--</t>
  </si>
  <si>
    <t>21:0392:000063</t>
  </si>
  <si>
    <t>21:0131:000053</t>
  </si>
  <si>
    <t>21:0131:000053:0001:0001:00</t>
  </si>
  <si>
    <t>046O  :771064:9C:------:--</t>
  </si>
  <si>
    <t>21:0392:000064</t>
  </si>
  <si>
    <t>046O  :771065:00:------:--</t>
  </si>
  <si>
    <t>21:0392:000065</t>
  </si>
  <si>
    <t>21:0131:000054</t>
  </si>
  <si>
    <t>21:0131:000054:0001:0001:00</t>
  </si>
  <si>
    <t>046O  :771066:00:------:--</t>
  </si>
  <si>
    <t>21:0392:000066</t>
  </si>
  <si>
    <t>21:0131:000055</t>
  </si>
  <si>
    <t>21:0131:000055:0001:0001:00</t>
  </si>
  <si>
    <t>046O  :771067:00:------:--</t>
  </si>
  <si>
    <t>21:0392:000067</t>
  </si>
  <si>
    <t>21:0131:000056</t>
  </si>
  <si>
    <t>21:0131:000056:0001:0001:00</t>
  </si>
  <si>
    <t>046O  :771068:00:------:--</t>
  </si>
  <si>
    <t>21:0392:000068</t>
  </si>
  <si>
    <t>21:0131:000057</t>
  </si>
  <si>
    <t>21:0131:000057:0001:0001:00</t>
  </si>
  <si>
    <t>046O  :771069:70:771070:10</t>
  </si>
  <si>
    <t>21:0392:000069</t>
  </si>
  <si>
    <t>21:0131:000058</t>
  </si>
  <si>
    <t>21:0131:000058:0001:0001:00</t>
  </si>
  <si>
    <t>046O  :771070:10:------:--</t>
  </si>
  <si>
    <t>21:0392:000070</t>
  </si>
  <si>
    <t>21:0131:000059</t>
  </si>
  <si>
    <t>21:0131:000059:0001:0001:00</t>
  </si>
  <si>
    <t>046O  :771071:20:771070:10</t>
  </si>
  <si>
    <t>21:0392:000071</t>
  </si>
  <si>
    <t>21:0131:000059:0002:0001:00</t>
  </si>
  <si>
    <t>046O  :771072:00:------:--</t>
  </si>
  <si>
    <t>21:0392:000072</t>
  </si>
  <si>
    <t>21:0131:000060</t>
  </si>
  <si>
    <t>21:0131:000060:0001:0001:00</t>
  </si>
  <si>
    <t>046O  :771073:00:------:--</t>
  </si>
  <si>
    <t>21:0392:000073</t>
  </si>
  <si>
    <t>21:0131:000061</t>
  </si>
  <si>
    <t>21:0131:000061:0001:0001:00</t>
  </si>
  <si>
    <t>046O  :771074:00:------:--</t>
  </si>
  <si>
    <t>21:0392:000074</t>
  </si>
  <si>
    <t>21:0131:000062</t>
  </si>
  <si>
    <t>21:0131:000062:0001:0001:00</t>
  </si>
  <si>
    <t>046O  :771075:00:------:--</t>
  </si>
  <si>
    <t>21:0392:000075</t>
  </si>
  <si>
    <t>21:0131:000063</t>
  </si>
  <si>
    <t>21:0131:000063:0001:0001:00</t>
  </si>
  <si>
    <t>046O  :771076:00:------:--</t>
  </si>
  <si>
    <t>21:0392:000076</t>
  </si>
  <si>
    <t>21:0131:000064</t>
  </si>
  <si>
    <t>21:0131:000064:0001:0001:00</t>
  </si>
  <si>
    <t>046O  :771077:00:------:--</t>
  </si>
  <si>
    <t>21:0392:000077</t>
  </si>
  <si>
    <t>21:0131:000065:0001:0001:01</t>
  </si>
  <si>
    <t>046O  :771078:00:------:--</t>
  </si>
  <si>
    <t>21:0392:000078</t>
  </si>
  <si>
    <t>21:0131:000066</t>
  </si>
  <si>
    <t>21:0131:000066:0001:0001:00</t>
  </si>
  <si>
    <t>046O  :771079:00:------:--</t>
  </si>
  <si>
    <t>21:0392:000079</t>
  </si>
  <si>
    <t>21:0131:000067</t>
  </si>
  <si>
    <t>21:0131:000067:0001:0001:00</t>
  </si>
  <si>
    <t>046O  :771080:00:------:--</t>
  </si>
  <si>
    <t>21:0392:000080</t>
  </si>
  <si>
    <t>21:0131:000068</t>
  </si>
  <si>
    <t>21:0131:000068:0001:0001:00</t>
  </si>
  <si>
    <t>046O  :771081:80:771092:00</t>
  </si>
  <si>
    <t>21:0392:000081</t>
  </si>
  <si>
    <t>21:0131:000077</t>
  </si>
  <si>
    <t>21:0131:000077:0001:0001:02</t>
  </si>
  <si>
    <t>046O  :771082:00:------:--</t>
  </si>
  <si>
    <t>21:0392:000082</t>
  </si>
  <si>
    <t>21:0131:000069</t>
  </si>
  <si>
    <t>21:0131:000069:0001:0001:00</t>
  </si>
  <si>
    <t>046O  :771083:00:------:--</t>
  </si>
  <si>
    <t>21:0392:000083</t>
  </si>
  <si>
    <t>21:0131:000070</t>
  </si>
  <si>
    <t>21:0131:000070:0001:0001:00</t>
  </si>
  <si>
    <t>046O  :771084:00:------:--</t>
  </si>
  <si>
    <t>21:0392:000084</t>
  </si>
  <si>
    <t>21:0131:000071</t>
  </si>
  <si>
    <t>21:0131:000071:0001:0001:00</t>
  </si>
  <si>
    <t>046O  :771085:00:------:--</t>
  </si>
  <si>
    <t>21:0392:000085</t>
  </si>
  <si>
    <t>21:0131:000072</t>
  </si>
  <si>
    <t>21:0131:000072:0001:0001:00</t>
  </si>
  <si>
    <t>046O  :771086:00:------:--</t>
  </si>
  <si>
    <t>21:0392:000086</t>
  </si>
  <si>
    <t>21:0131:000073</t>
  </si>
  <si>
    <t>21:0131:000073:0001:0001:00</t>
  </si>
  <si>
    <t>046O  :771087:00:------:--</t>
  </si>
  <si>
    <t>21:0392:000087</t>
  </si>
  <si>
    <t>21:0131:000074</t>
  </si>
  <si>
    <t>21:0131:000074:0001:0001:00</t>
  </si>
  <si>
    <t>046O  :771088:70:771089:10</t>
  </si>
  <si>
    <t>21:0392:000088</t>
  </si>
  <si>
    <t>21:0131:000075</t>
  </si>
  <si>
    <t>21:0131:000075:0001:0001:00</t>
  </si>
  <si>
    <t>046O  :771089:10:------:--</t>
  </si>
  <si>
    <t>21:0392:000089</t>
  </si>
  <si>
    <t>21:0131:000076</t>
  </si>
  <si>
    <t>21:0131:000076:0001:0001:00</t>
  </si>
  <si>
    <t>046O  :771090:20:771089:10</t>
  </si>
  <si>
    <t>21:0392:000090</t>
  </si>
  <si>
    <t>21:0131:000076:0002:0001:00</t>
  </si>
  <si>
    <t>046O  :771091:9C:------:--</t>
  </si>
  <si>
    <t>21:0392:000091</t>
  </si>
  <si>
    <t>046O  :771092:00:------:--</t>
  </si>
  <si>
    <t>21:0392:000092</t>
  </si>
  <si>
    <t>21:0131:000077:0001:0001:01</t>
  </si>
  <si>
    <t>046O  :771093:00:------:--</t>
  </si>
  <si>
    <t>21:0392:000093</t>
  </si>
  <si>
    <t>21:0131:000078</t>
  </si>
  <si>
    <t>21:0131:000078:0001:0001:00</t>
  </si>
  <si>
    <t>046O  :771094:00:------:--</t>
  </si>
  <si>
    <t>21:0392:000094</t>
  </si>
  <si>
    <t>21:0131:000079</t>
  </si>
  <si>
    <t>21:0131:000079:0001:0001:00</t>
  </si>
  <si>
    <t>046O  :771095:00:------:--</t>
  </si>
  <si>
    <t>21:0392:000095</t>
  </si>
  <si>
    <t>21:0131:000080</t>
  </si>
  <si>
    <t>21:0131:000080:0001:0001:00</t>
  </si>
  <si>
    <t>046O  :771096:00:------:--</t>
  </si>
  <si>
    <t>21:0392:000096</t>
  </si>
  <si>
    <t>21:0131:000081</t>
  </si>
  <si>
    <t>21:0131:000081:0001:0001:00</t>
  </si>
  <si>
    <t>046O  :771097:00:------:--</t>
  </si>
  <si>
    <t>21:0392:000097</t>
  </si>
  <si>
    <t>21:0131:000082</t>
  </si>
  <si>
    <t>21:0131:000082:0001:0001:00</t>
  </si>
  <si>
    <t>046O  :771098:00:------:--</t>
  </si>
  <si>
    <t>21:0392:000098</t>
  </si>
  <si>
    <t>21:0131:000083</t>
  </si>
  <si>
    <t>21:0131:000083:0001:0001:00</t>
  </si>
  <si>
    <t>046O  :771099:00:------:--</t>
  </si>
  <si>
    <t>21:0392:000099</t>
  </si>
  <si>
    <t>21:0131:000084</t>
  </si>
  <si>
    <t>21:0131:000084:0001:0001:00</t>
  </si>
  <si>
    <t>046O  :771100:00:------:--</t>
  </si>
  <si>
    <t>21:0392:000100</t>
  </si>
  <si>
    <t>21:0131:000085</t>
  </si>
  <si>
    <t>21:0131:000085:0001:0001:00</t>
  </si>
  <si>
    <t>046O  :771101:80:771109:00</t>
  </si>
  <si>
    <t>21:0392:000101</t>
  </si>
  <si>
    <t>21:0131:000091</t>
  </si>
  <si>
    <t>21:0131:000091:0001:0001:02</t>
  </si>
  <si>
    <t>046O  :771102:9A:------:--</t>
  </si>
  <si>
    <t>21:0392:000102</t>
  </si>
  <si>
    <t>046O  :771103:00:------:--</t>
  </si>
  <si>
    <t>21:0392:000103</t>
  </si>
  <si>
    <t>21:0131:000086</t>
  </si>
  <si>
    <t>21:0131:000086:0001:0001:00</t>
  </si>
  <si>
    <t>046O  :771104:00:------:--</t>
  </si>
  <si>
    <t>21:0392:000104</t>
  </si>
  <si>
    <t>21:0131:000087</t>
  </si>
  <si>
    <t>21:0131:000087:0001:0001:00</t>
  </si>
  <si>
    <t>046O  :771105:70:771106:10</t>
  </si>
  <si>
    <t>21:0392:000105</t>
  </si>
  <si>
    <t>21:0131:000088</t>
  </si>
  <si>
    <t>21:0131:000088:0001:0001:00</t>
  </si>
  <si>
    <t>046O  :771106:10:------:--</t>
  </si>
  <si>
    <t>21:0392:000106</t>
  </si>
  <si>
    <t>21:0131:000089</t>
  </si>
  <si>
    <t>21:0131:000089:0001:0001:00</t>
  </si>
  <si>
    <t>046O  :771107:20:771106:10</t>
  </si>
  <si>
    <t>21:0392:000107</t>
  </si>
  <si>
    <t>21:0131:000089:0002:0001:00</t>
  </si>
  <si>
    <t>046O  :771108:00:------:--</t>
  </si>
  <si>
    <t>21:0392:000108</t>
  </si>
  <si>
    <t>21:0131:000090</t>
  </si>
  <si>
    <t>21:0131:000090:0001:0001:00</t>
  </si>
  <si>
    <t>046O  :771109:00:------:--</t>
  </si>
  <si>
    <t>21:0392:000109</t>
  </si>
  <si>
    <t>21:0131:000091:0001:0001:01</t>
  </si>
  <si>
    <t>046O  :771110:00:------:--</t>
  </si>
  <si>
    <t>21:0392:000110</t>
  </si>
  <si>
    <t>21:0131:000092</t>
  </si>
  <si>
    <t>21:0131:000092:0001:0001:00</t>
  </si>
  <si>
    <t>046O  :771111:00:------:--</t>
  </si>
  <si>
    <t>21:0392:000111</t>
  </si>
  <si>
    <t>21:0131:000093</t>
  </si>
  <si>
    <t>21:0131:000093:0001:0001:00</t>
  </si>
  <si>
    <t>046O  :771112:00:------:--</t>
  </si>
  <si>
    <t>21:0392:000112</t>
  </si>
  <si>
    <t>21:0131:000094</t>
  </si>
  <si>
    <t>21:0131:000094:0001:0001:00</t>
  </si>
  <si>
    <t>046O  :771113:00:------:--</t>
  </si>
  <si>
    <t>21:0392:000113</t>
  </si>
  <si>
    <t>21:0131:000095</t>
  </si>
  <si>
    <t>21:0131:000095:0001:0001:00</t>
  </si>
  <si>
    <t>046O  :771114:00:------:--</t>
  </si>
  <si>
    <t>21:0392:000114</t>
  </si>
  <si>
    <t>21:0131:000096</t>
  </si>
  <si>
    <t>21:0131:000096:0001:0001:00</t>
  </si>
  <si>
    <t>046O  :771115:00:------:--</t>
  </si>
  <si>
    <t>21:0392:000115</t>
  </si>
  <si>
    <t>21:0131:000097</t>
  </si>
  <si>
    <t>21:0131:000097:0001:0001:00</t>
  </si>
  <si>
    <t>046O  :771116:00:------:--</t>
  </si>
  <si>
    <t>21:0392:000116</t>
  </si>
  <si>
    <t>21:0131:000098</t>
  </si>
  <si>
    <t>21:0131:000098:0001:0001:00</t>
  </si>
  <si>
    <t>046O  :771117:00:------:--</t>
  </si>
  <si>
    <t>21:0392:000117</t>
  </si>
  <si>
    <t>21:0131:000099</t>
  </si>
  <si>
    <t>21:0131:000099:0001:0001:00</t>
  </si>
  <si>
    <t>046O  :771118:00:------:--</t>
  </si>
  <si>
    <t>21:0392:000118</t>
  </si>
  <si>
    <t>21:0131:000100</t>
  </si>
  <si>
    <t>21:0131:000100:0001:0001:00</t>
  </si>
  <si>
    <t>046O  :771119:00:------:--</t>
  </si>
  <si>
    <t>21:0392:000119</t>
  </si>
  <si>
    <t>21:0131:000101</t>
  </si>
  <si>
    <t>21:0131:000101:0001:0001:00</t>
  </si>
  <si>
    <t>046O  :771120:00:------:--</t>
  </si>
  <si>
    <t>21:0392:000120</t>
  </si>
  <si>
    <t>21:0131:000102</t>
  </si>
  <si>
    <t>21:0131:000102:0001:0001:00</t>
  </si>
  <si>
    <t>046O  :771121:80:771140:00</t>
  </si>
  <si>
    <t>21:0392:000121</t>
  </si>
  <si>
    <t>21:0131:000119</t>
  </si>
  <si>
    <t>21:0131:000119:0001:0001:02</t>
  </si>
  <si>
    <t>046O  :771122:00:------:--</t>
  </si>
  <si>
    <t>21:0392:000122</t>
  </si>
  <si>
    <t>21:0131:000103</t>
  </si>
  <si>
    <t>21:0131:000103:0001:0001:00</t>
  </si>
  <si>
    <t>046O  :771123:00:------:--</t>
  </si>
  <si>
    <t>21:0392:000123</t>
  </si>
  <si>
    <t>21:0131:000104</t>
  </si>
  <si>
    <t>21:0131:000104:0001:0001:00</t>
  </si>
  <si>
    <t>046O  :771124:00:------:--</t>
  </si>
  <si>
    <t>21:0392:000124</t>
  </si>
  <si>
    <t>21:0131:000105</t>
  </si>
  <si>
    <t>21:0131:000105:0001:0001:00</t>
  </si>
  <si>
    <t>046O  :771125:00:------:--</t>
  </si>
  <si>
    <t>21:0392:000125</t>
  </si>
  <si>
    <t>21:0131:000106</t>
  </si>
  <si>
    <t>21:0131:000106:0001:0001:00</t>
  </si>
  <si>
    <t>046O  :771126:00:------:--</t>
  </si>
  <si>
    <t>21:0392:000126</t>
  </si>
  <si>
    <t>21:0131:000107</t>
  </si>
  <si>
    <t>21:0131:000107:0001:0001:00</t>
  </si>
  <si>
    <t>046O  :771127:70:771128:10</t>
  </si>
  <si>
    <t>21:0392:000127</t>
  </si>
  <si>
    <t>21:0131:000108</t>
  </si>
  <si>
    <t>21:0131:000108:0001:0001:00</t>
  </si>
  <si>
    <t>046O  :771128:10:------:--</t>
  </si>
  <si>
    <t>21:0392:000128</t>
  </si>
  <si>
    <t>21:0131:000109</t>
  </si>
  <si>
    <t>21:0131:000109:0001:0001:00</t>
  </si>
  <si>
    <t>046O  :771129:20:771128:10</t>
  </si>
  <si>
    <t>21:0392:000129</t>
  </si>
  <si>
    <t>21:0131:000109:0002:0001:00</t>
  </si>
  <si>
    <t>046O  :771130:00:------:--</t>
  </si>
  <si>
    <t>21:0392:000130</t>
  </si>
  <si>
    <t>21:0131:000110</t>
  </si>
  <si>
    <t>21:0131:000110:0001:0001:00</t>
  </si>
  <si>
    <t>046O  :771131:00:------:--</t>
  </si>
  <si>
    <t>21:0392:000131</t>
  </si>
  <si>
    <t>21:0131:000111</t>
  </si>
  <si>
    <t>21:0131:000111:0001:0001:00</t>
  </si>
  <si>
    <t>046O  :771132:00:------:--</t>
  </si>
  <si>
    <t>21:0392:000132</t>
  </si>
  <si>
    <t>21:0131:000112</t>
  </si>
  <si>
    <t>21:0131:000112:0001:0001:00</t>
  </si>
  <si>
    <t>046O  :771133:00:------:--</t>
  </si>
  <si>
    <t>21:0392:000133</t>
  </si>
  <si>
    <t>21:0131:000113</t>
  </si>
  <si>
    <t>21:0131:000113:0001:0001:00</t>
  </si>
  <si>
    <t>046O  :771134:00:------:--</t>
  </si>
  <si>
    <t>21:0392:000134</t>
  </si>
  <si>
    <t>21:0131:000114</t>
  </si>
  <si>
    <t>21:0131:000114:0001:0001:00</t>
  </si>
  <si>
    <t>046O  :771135:00:------:--</t>
  </si>
  <si>
    <t>21:0392:000135</t>
  </si>
  <si>
    <t>21:0131:000115</t>
  </si>
  <si>
    <t>21:0131:000115:0001:0001:00</t>
  </si>
  <si>
    <t>046O  :771136:9A:------:--</t>
  </si>
  <si>
    <t>21:0392:000136</t>
  </si>
  <si>
    <t>046O  :771137:00:------:--</t>
  </si>
  <si>
    <t>21:0392:000137</t>
  </si>
  <si>
    <t>21:0131:000116</t>
  </si>
  <si>
    <t>21:0131:000116:0001:0001:00</t>
  </si>
  <si>
    <t>046O  :771138:00:------:--</t>
  </si>
  <si>
    <t>21:0392:000138</t>
  </si>
  <si>
    <t>21:0131:000117</t>
  </si>
  <si>
    <t>21:0131:000117:0001:0001:00</t>
  </si>
  <si>
    <t>046O  :771139:00:------:--</t>
  </si>
  <si>
    <t>21:0392:000139</t>
  </si>
  <si>
    <t>21:0131:000118</t>
  </si>
  <si>
    <t>21:0131:000118:0001:0001:00</t>
  </si>
  <si>
    <t>046O  :771140:00:------:--</t>
  </si>
  <si>
    <t>21:0392:000140</t>
  </si>
  <si>
    <t>21:0131:000119:0001:0001:01</t>
  </si>
  <si>
    <t>046O  :771141:80:771147:20</t>
  </si>
  <si>
    <t>21:0392:000141</t>
  </si>
  <si>
    <t>21:0131:000123</t>
  </si>
  <si>
    <t>21:0131:000123:0002:0001:02</t>
  </si>
  <si>
    <t>046O  :771142:00:------:--</t>
  </si>
  <si>
    <t>21:0392:000142</t>
  </si>
  <si>
    <t>21:0131:000120</t>
  </si>
  <si>
    <t>21:0131:000120:0001:0001:00</t>
  </si>
  <si>
    <t>046O  :771143:00:------:--</t>
  </si>
  <si>
    <t>21:0392:000143</t>
  </si>
  <si>
    <t>21:0131:000121</t>
  </si>
  <si>
    <t>21:0131:000121:0001:0001:00</t>
  </si>
  <si>
    <t>046O  :771144:70:771145:10</t>
  </si>
  <si>
    <t>21:0392:000144</t>
  </si>
  <si>
    <t>21:0131:000122</t>
  </si>
  <si>
    <t>21:0131:000122:0001:0001:00</t>
  </si>
  <si>
    <t>046O  :771145:10:------:--</t>
  </si>
  <si>
    <t>21:0392:000145</t>
  </si>
  <si>
    <t>21:0131:000123:0001:0001:00</t>
  </si>
  <si>
    <t>046O  :771146:9A:------:--</t>
  </si>
  <si>
    <t>21:0392:000146</t>
  </si>
  <si>
    <t>046O  :771147:20:771145:10</t>
  </si>
  <si>
    <t>21:0392:000147</t>
  </si>
  <si>
    <t>21:0131:000123:0002:0001:01</t>
  </si>
  <si>
    <t>046O  :771148:00:------:--</t>
  </si>
  <si>
    <t>21:0392:000148</t>
  </si>
  <si>
    <t>21:0131:000124</t>
  </si>
  <si>
    <t>21:0131:000124:0001:0001:00</t>
  </si>
  <si>
    <t>046O  :771149:00:------:--</t>
  </si>
  <si>
    <t>21:0392:000149</t>
  </si>
  <si>
    <t>21:0131:000125</t>
  </si>
  <si>
    <t>21:0131:000125:0001:0001:00</t>
  </si>
  <si>
    <t>046O  :771150:00:------:--</t>
  </si>
  <si>
    <t>21:0392:000150</t>
  </si>
  <si>
    <t>21:0131:000126</t>
  </si>
  <si>
    <t>21:0131:000126:0001:0001:00</t>
  </si>
  <si>
    <t>046O  :771151:00:------:--</t>
  </si>
  <si>
    <t>21:0392:000151</t>
  </si>
  <si>
    <t>21:0131:000127</t>
  </si>
  <si>
    <t>21:0131:000127:0001:0001:00</t>
  </si>
  <si>
    <t>046O  :771152:00:------:--</t>
  </si>
  <si>
    <t>21:0392:000152</t>
  </si>
  <si>
    <t>21:0131:000128</t>
  </si>
  <si>
    <t>21:0131:000128:0001:0001:00</t>
  </si>
  <si>
    <t>046O  :771153:00:------:--</t>
  </si>
  <si>
    <t>21:0392:000153</t>
  </si>
  <si>
    <t>21:0131:000129</t>
  </si>
  <si>
    <t>21:0131:000129:0001:0001:00</t>
  </si>
  <si>
    <t>046O  :771154:00:------:--</t>
  </si>
  <si>
    <t>21:0392:000154</t>
  </si>
  <si>
    <t>21:0131:000130</t>
  </si>
  <si>
    <t>21:0131:000130:0001:0001:00</t>
  </si>
  <si>
    <t>046O  :771155:00:------:--</t>
  </si>
  <si>
    <t>21:0392:000155</t>
  </si>
  <si>
    <t>21:0131:000131</t>
  </si>
  <si>
    <t>21:0131:000131:0001:0001:00</t>
  </si>
  <si>
    <t>046O  :771156:00:------:--</t>
  </si>
  <si>
    <t>21:0392:000156</t>
  </si>
  <si>
    <t>21:0131:000132</t>
  </si>
  <si>
    <t>21:0131:000132:0001:0001:00</t>
  </si>
  <si>
    <t>046O  :771157:00:------:--</t>
  </si>
  <si>
    <t>21:0392:000157</t>
  </si>
  <si>
    <t>21:0131:000133</t>
  </si>
  <si>
    <t>21:0131:000133:0001:0001:00</t>
  </si>
  <si>
    <t>046O  :771158:00:------:--</t>
  </si>
  <si>
    <t>21:0392:000158</t>
  </si>
  <si>
    <t>21:0131:000134</t>
  </si>
  <si>
    <t>21:0131:000134:0001:0001:00</t>
  </si>
  <si>
    <t>046O  :771159:00:------:--</t>
  </si>
  <si>
    <t>21:0392:000159</t>
  </si>
  <si>
    <t>21:0131:000135</t>
  </si>
  <si>
    <t>21:0131:000135:0001:0001:00</t>
  </si>
  <si>
    <t>046O  :771160:00:------:--</t>
  </si>
  <si>
    <t>21:0392:000160</t>
  </si>
  <si>
    <t>21:0131:000136</t>
  </si>
  <si>
    <t>21:0131:000136:0001:0001:00</t>
  </si>
  <si>
    <t>046O  :771161:80:771166:00</t>
  </si>
  <si>
    <t>21:0392:000161</t>
  </si>
  <si>
    <t>21:0131:000140</t>
  </si>
  <si>
    <t>21:0131:000140:0001:0001:02</t>
  </si>
  <si>
    <t>046O  :771162:00:------:--</t>
  </si>
  <si>
    <t>21:0392:000162</t>
  </si>
  <si>
    <t>21:0131:000137</t>
  </si>
  <si>
    <t>21:0131:000137:0001:0001:00</t>
  </si>
  <si>
    <t>046O  :771163:70:771164:10</t>
  </si>
  <si>
    <t>21:0392:000163</t>
  </si>
  <si>
    <t>21:0131:000138</t>
  </si>
  <si>
    <t>21:0131:000138:0001:0001:00</t>
  </si>
  <si>
    <t>046O  :771164:10:------:--</t>
  </si>
  <si>
    <t>21:0392:000164</t>
  </si>
  <si>
    <t>21:0131:000139</t>
  </si>
  <si>
    <t>21:0131:000139:0001:0001:00</t>
  </si>
  <si>
    <t>046O  :771165:20:771164:10</t>
  </si>
  <si>
    <t>21:0392:000165</t>
  </si>
  <si>
    <t>21:0131:000139:0002:0001:00</t>
  </si>
  <si>
    <t>272</t>
  </si>
  <si>
    <t>046O  :771166:00:------:--</t>
  </si>
  <si>
    <t>21:0392:000166</t>
  </si>
  <si>
    <t>21:0131:000140:0001:0001:01</t>
  </si>
  <si>
    <t>046O  :771167:00:------:--</t>
  </si>
  <si>
    <t>21:0392:000167</t>
  </si>
  <si>
    <t>21:0131:000141</t>
  </si>
  <si>
    <t>21:0131:000141:0001:0001:00</t>
  </si>
  <si>
    <t>046O  :771168:00:------:--</t>
  </si>
  <si>
    <t>21:0392:000168</t>
  </si>
  <si>
    <t>21:0131:000142</t>
  </si>
  <si>
    <t>21:0131:000142:0001:0001:00</t>
  </si>
  <si>
    <t>046O  :771169:00:------:--</t>
  </si>
  <si>
    <t>21:0392:000169</t>
  </si>
  <si>
    <t>21:0131:000143</t>
  </si>
  <si>
    <t>21:0131:000143:0001:0001:00</t>
  </si>
  <si>
    <t>046O  :771170:00:------:--</t>
  </si>
  <si>
    <t>21:0392:000170</t>
  </si>
  <si>
    <t>21:0131:000144</t>
  </si>
  <si>
    <t>21:0131:000144:0001:0001:00</t>
  </si>
  <si>
    <t>046O  :771171:00:------:--</t>
  </si>
  <si>
    <t>21:0392:000171</t>
  </si>
  <si>
    <t>21:0131:000145</t>
  </si>
  <si>
    <t>21:0131:000145:0001:0001:00</t>
  </si>
  <si>
    <t>1280</t>
  </si>
  <si>
    <t>046O  :771172:00:------:--</t>
  </si>
  <si>
    <t>21:0392:000172</t>
  </si>
  <si>
    <t>21:0131:000146</t>
  </si>
  <si>
    <t>21:0131:000146:0001:0001:00</t>
  </si>
  <si>
    <t>046O  :771173:00:------:--</t>
  </si>
  <si>
    <t>21:0392:000173</t>
  </si>
  <si>
    <t>21:0131:000147</t>
  </si>
  <si>
    <t>21:0131:000147:0001:0001:00</t>
  </si>
  <si>
    <t>046O  :771174:00:------:--</t>
  </si>
  <si>
    <t>21:0392:000174</t>
  </si>
  <si>
    <t>21:0131:000148</t>
  </si>
  <si>
    <t>21:0131:000148:0001:0001:00</t>
  </si>
  <si>
    <t>324</t>
  </si>
  <si>
    <t>046O  :771175:9B:------:--</t>
  </si>
  <si>
    <t>21:0392:000175</t>
  </si>
  <si>
    <t>046O  :771176:00:------:--</t>
  </si>
  <si>
    <t>21:0392:000176</t>
  </si>
  <si>
    <t>21:0131:000149</t>
  </si>
  <si>
    <t>21:0131:000149:0001:0001:00</t>
  </si>
  <si>
    <t>046O  :771177:00:------:--</t>
  </si>
  <si>
    <t>21:0392:000177</t>
  </si>
  <si>
    <t>21:0131:000150</t>
  </si>
  <si>
    <t>21:0131:000150:0001:0001:00</t>
  </si>
  <si>
    <t>046O  :771178:00:------:--</t>
  </si>
  <si>
    <t>21:0392:000178</t>
  </si>
  <si>
    <t>21:0131:000151</t>
  </si>
  <si>
    <t>21:0131:000151:0001:0001:00</t>
  </si>
  <si>
    <t>046O  :771179:00:------:--</t>
  </si>
  <si>
    <t>21:0392:000179</t>
  </si>
  <si>
    <t>21:0131:000152</t>
  </si>
  <si>
    <t>21:0131:000152:0001:0001:00</t>
  </si>
  <si>
    <t>046O  :771180:00:------:--</t>
  </si>
  <si>
    <t>21:0392:000180</t>
  </si>
  <si>
    <t>21:0131:000153</t>
  </si>
  <si>
    <t>21:0131:000153:0001:0001:00</t>
  </si>
  <si>
    <t>046O  :771181:80:771196:00</t>
  </si>
  <si>
    <t>21:0392:000181</t>
  </si>
  <si>
    <t>21:0131:000166</t>
  </si>
  <si>
    <t>21:0131:000166:0001:0001:02</t>
  </si>
  <si>
    <t>1320</t>
  </si>
  <si>
    <t>046O  :771182:00:------:--</t>
  </si>
  <si>
    <t>21:0392:000182</t>
  </si>
  <si>
    <t>21:0131:000154</t>
  </si>
  <si>
    <t>21:0131:000154:0001:0001:00</t>
  </si>
  <si>
    <t>046O  :771183:70:771184:10</t>
  </si>
  <si>
    <t>21:0392:000183</t>
  </si>
  <si>
    <t>21:0131:000155</t>
  </si>
  <si>
    <t>21:0131:000155:0001:0001:00</t>
  </si>
  <si>
    <t>046O  :771184:10:------:--</t>
  </si>
  <si>
    <t>21:0392:000184</t>
  </si>
  <si>
    <t>21:0131:000156</t>
  </si>
  <si>
    <t>21:0131:000156:0001:0001:00</t>
  </si>
  <si>
    <t>046O  :771185:20:771184:10</t>
  </si>
  <si>
    <t>21:0392:000185</t>
  </si>
  <si>
    <t>21:0131:000156:0002:0001:00</t>
  </si>
  <si>
    <t>3850</t>
  </si>
  <si>
    <t>046O  :771186:00:------:--</t>
  </si>
  <si>
    <t>21:0392:000186</t>
  </si>
  <si>
    <t>21:0131:000157</t>
  </si>
  <si>
    <t>21:0131:000157:0001:0001:00</t>
  </si>
  <si>
    <t>046O  :771187:00:------:--</t>
  </si>
  <si>
    <t>21:0392:000187</t>
  </si>
  <si>
    <t>21:0131:000158</t>
  </si>
  <si>
    <t>21:0131:000158:0001:0001:00</t>
  </si>
  <si>
    <t>046O  :771188:00:------:--</t>
  </si>
  <si>
    <t>21:0392:000188</t>
  </si>
  <si>
    <t>21:0131:000159</t>
  </si>
  <si>
    <t>21:0131:000159:0001:0001:00</t>
  </si>
  <si>
    <t>046O  :771189:9B:------:--</t>
  </si>
  <si>
    <t>21:0392:000189</t>
  </si>
  <si>
    <t>046O  :771190:00:------:--</t>
  </si>
  <si>
    <t>21:0392:000190</t>
  </si>
  <si>
    <t>21:0131:000160</t>
  </si>
  <si>
    <t>21:0131:000160:0001:0001:00</t>
  </si>
  <si>
    <t>046O  :771191:00:------:--</t>
  </si>
  <si>
    <t>21:0392:000191</t>
  </si>
  <si>
    <t>21:0131:000161</t>
  </si>
  <si>
    <t>21:0131:000161:0001:0001:00</t>
  </si>
  <si>
    <t>046O  :771192:00:------:--</t>
  </si>
  <si>
    <t>21:0392:000192</t>
  </si>
  <si>
    <t>21:0131:000162</t>
  </si>
  <si>
    <t>21:0131:000162:0001:0001:00</t>
  </si>
  <si>
    <t>046O  :771193:00:------:--</t>
  </si>
  <si>
    <t>21:0392:000193</t>
  </si>
  <si>
    <t>21:0131:000163</t>
  </si>
  <si>
    <t>21:0131:000163:0001:0001:00</t>
  </si>
  <si>
    <t>046O  :771194:00:------:--</t>
  </si>
  <si>
    <t>21:0392:000194</t>
  </si>
  <si>
    <t>21:0131:000164</t>
  </si>
  <si>
    <t>21:0131:000164:0001:0001:00</t>
  </si>
  <si>
    <t>32.5</t>
  </si>
  <si>
    <t>046O  :771195:00:------:--</t>
  </si>
  <si>
    <t>21:0392:000195</t>
  </si>
  <si>
    <t>21:0131:000165</t>
  </si>
  <si>
    <t>21:0131:000165:0001:0001:00</t>
  </si>
  <si>
    <t>046O  :771196:00:------:--</t>
  </si>
  <si>
    <t>21:0392:000196</t>
  </si>
  <si>
    <t>21:0131:000166:0001:0001:01</t>
  </si>
  <si>
    <t>046O  :771197:00:------:--</t>
  </si>
  <si>
    <t>21:0392:000197</t>
  </si>
  <si>
    <t>21:0131:000167</t>
  </si>
  <si>
    <t>21:0131:000167:0001:0001:00</t>
  </si>
  <si>
    <t>046O  :771198:00:------:--</t>
  </si>
  <si>
    <t>21:0392:000198</t>
  </si>
  <si>
    <t>21:0131:000168</t>
  </si>
  <si>
    <t>21:0131:000168:0001:0001:00</t>
  </si>
  <si>
    <t>046O  :771199:00:------:--</t>
  </si>
  <si>
    <t>21:0392:000199</t>
  </si>
  <si>
    <t>21:0131:000169</t>
  </si>
  <si>
    <t>21:0131:000169:0001:0001:00</t>
  </si>
  <si>
    <t>046O  :771200:00:------:--</t>
  </si>
  <si>
    <t>21:0392:000200</t>
  </si>
  <si>
    <t>21:0131:000170</t>
  </si>
  <si>
    <t>21:0131:000170:0001:0001:00</t>
  </si>
  <si>
    <t>046O  :771201:80:771218:00</t>
  </si>
  <si>
    <t>21:0392:000201</t>
  </si>
  <si>
    <t>21:0131:000185</t>
  </si>
  <si>
    <t>21:0131:000185:0001:0001:02</t>
  </si>
  <si>
    <t>046O  :771202:9A:------:--</t>
  </si>
  <si>
    <t>21:0392:000202</t>
  </si>
  <si>
    <t>046O  :771203:00:------:--</t>
  </si>
  <si>
    <t>21:0392:000203</t>
  </si>
  <si>
    <t>21:0131:000171</t>
  </si>
  <si>
    <t>21:0131:000171:0001:0001:00</t>
  </si>
  <si>
    <t>046O  :771204:00:------:--</t>
  </si>
  <si>
    <t>21:0392:000204</t>
  </si>
  <si>
    <t>21:0131:000172</t>
  </si>
  <si>
    <t>21:0131:000172:0001:0001:00</t>
  </si>
  <si>
    <t>046O  :771205:00:------:--</t>
  </si>
  <si>
    <t>21:0392:000205</t>
  </si>
  <si>
    <t>21:0131:000173</t>
  </si>
  <si>
    <t>21:0131:000173:0001:0001:00</t>
  </si>
  <si>
    <t>046O  :771206:00:------:--</t>
  </si>
  <si>
    <t>21:0392:000206</t>
  </si>
  <si>
    <t>21:0131:000174</t>
  </si>
  <si>
    <t>21:0131:000174:0001:0001:00</t>
  </si>
  <si>
    <t>046O  :771207:00:------:--</t>
  </si>
  <si>
    <t>21:0392:000207</t>
  </si>
  <si>
    <t>21:0131:000175</t>
  </si>
  <si>
    <t>21:0131:000175:0001:0001:00</t>
  </si>
  <si>
    <t>046O  :771208:00:------:--</t>
  </si>
  <si>
    <t>21:0392:000208</t>
  </si>
  <si>
    <t>21:0131:000176</t>
  </si>
  <si>
    <t>21:0131:000176:0001:0001:00</t>
  </si>
  <si>
    <t>046O  :771209:70:771210:10</t>
  </si>
  <si>
    <t>21:0392:000209</t>
  </si>
  <si>
    <t>21:0131:000177</t>
  </si>
  <si>
    <t>21:0131:000177:0001:0001:00</t>
  </si>
  <si>
    <t>046O  :771210:10:------:--</t>
  </si>
  <si>
    <t>21:0392:000210</t>
  </si>
  <si>
    <t>21:0131:000178</t>
  </si>
  <si>
    <t>21:0131:000178:0001:0001:00</t>
  </si>
  <si>
    <t>046O  :771211:20:771210:10</t>
  </si>
  <si>
    <t>21:0392:000211</t>
  </si>
  <si>
    <t>21:0131:000178:0002:0001:00</t>
  </si>
  <si>
    <t>046O  :771212:00:------:--</t>
  </si>
  <si>
    <t>21:0392:000212</t>
  </si>
  <si>
    <t>21:0131:000179</t>
  </si>
  <si>
    <t>21:0131:000179:0001:0001:00</t>
  </si>
  <si>
    <t>046O  :771213:00:------:--</t>
  </si>
  <si>
    <t>21:0392:000213</t>
  </si>
  <si>
    <t>21:0131:000180</t>
  </si>
  <si>
    <t>21:0131:000180:0001:0001:00</t>
  </si>
  <si>
    <t>046O  :771214:00:------:--</t>
  </si>
  <si>
    <t>21:0392:000214</t>
  </si>
  <si>
    <t>21:0131:000181</t>
  </si>
  <si>
    <t>21:0131:000181:0001:0001:00</t>
  </si>
  <si>
    <t>046O  :771215:00:------:--</t>
  </si>
  <si>
    <t>21:0392:000215</t>
  </si>
  <si>
    <t>21:0131:000182</t>
  </si>
  <si>
    <t>21:0131:000182:0001:0001:00</t>
  </si>
  <si>
    <t>046O  :771216:00:------:--</t>
  </si>
  <si>
    <t>21:0392:000216</t>
  </si>
  <si>
    <t>21:0131:000183</t>
  </si>
  <si>
    <t>21:0131:000183:0001:0001:00</t>
  </si>
  <si>
    <t>046O  :771217:00:------:--</t>
  </si>
  <si>
    <t>21:0392:000217</t>
  </si>
  <si>
    <t>21:0131:000184</t>
  </si>
  <si>
    <t>21:0131:000184:0001:0001:00</t>
  </si>
  <si>
    <t>046O  :771218:00:------:--</t>
  </si>
  <si>
    <t>21:0392:000218</t>
  </si>
  <si>
    <t>21:0131:000185:0001:0001:01</t>
  </si>
  <si>
    <t>046O  :771219:00:------:--</t>
  </si>
  <si>
    <t>21:0392:000219</t>
  </si>
  <si>
    <t>21:0131:000186</t>
  </si>
  <si>
    <t>21:0131:000186:0001:0001:00</t>
  </si>
  <si>
    <t>046O  :771220:00:------:--</t>
  </si>
  <si>
    <t>21:0392:000220</t>
  </si>
  <si>
    <t>21:0131:000187</t>
  </si>
  <si>
    <t>21:0131:000187:0001:0001:00</t>
  </si>
  <si>
    <t>5250</t>
  </si>
  <si>
    <t>046O  :771221:80:771232:00</t>
  </si>
  <si>
    <t>21:0392:000221</t>
  </si>
  <si>
    <t>21:0131:000196</t>
  </si>
  <si>
    <t>21:0131:000196:0001:0001:02</t>
  </si>
  <si>
    <t>046O  :771222:70:771223:10</t>
  </si>
  <si>
    <t>21:0392:000222</t>
  </si>
  <si>
    <t>21:0131:000188</t>
  </si>
  <si>
    <t>21:0131:000188:0001:0001:00</t>
  </si>
  <si>
    <t>046O  :771223:10:------:--</t>
  </si>
  <si>
    <t>21:0392:000223</t>
  </si>
  <si>
    <t>21:0131:000189</t>
  </si>
  <si>
    <t>21:0131:000189:0001:0001:00</t>
  </si>
  <si>
    <t>046O  :771224:20:771223:10</t>
  </si>
  <si>
    <t>21:0392:000224</t>
  </si>
  <si>
    <t>21:0131:000189:0002:0001:00</t>
  </si>
  <si>
    <t>046O  :771225:00:------:--</t>
  </si>
  <si>
    <t>21:0392:000225</t>
  </si>
  <si>
    <t>21:0131:000190</t>
  </si>
  <si>
    <t>21:0131:000190:0001:0001:00</t>
  </si>
  <si>
    <t>046O  :771226:00:------:--</t>
  </si>
  <si>
    <t>21:0392:000226</t>
  </si>
  <si>
    <t>21:0131:000191</t>
  </si>
  <si>
    <t>21:0131:000191:0001:0001:00</t>
  </si>
  <si>
    <t>046O  :771227:00:------:--</t>
  </si>
  <si>
    <t>21:0392:000227</t>
  </si>
  <si>
    <t>21:0131:000192</t>
  </si>
  <si>
    <t>21:0131:000192:0001:0001:00</t>
  </si>
  <si>
    <t>26000</t>
  </si>
  <si>
    <t>046O  :771228:00:------:--</t>
  </si>
  <si>
    <t>21:0392:000228</t>
  </si>
  <si>
    <t>21:0131:000193</t>
  </si>
  <si>
    <t>21:0131:000193:0001:0001:00</t>
  </si>
  <si>
    <t>046O  :771229:00:------:--</t>
  </si>
  <si>
    <t>21:0392:000229</t>
  </si>
  <si>
    <t>21:0131:000194</t>
  </si>
  <si>
    <t>21:0131:000194:0001:0001:00</t>
  </si>
  <si>
    <t>046O  :771230:95:------:--</t>
  </si>
  <si>
    <t>21:0392:000230</t>
  </si>
  <si>
    <t>046O  :771231:00:------:--</t>
  </si>
  <si>
    <t>21:0392:000231</t>
  </si>
  <si>
    <t>21:0131:000195</t>
  </si>
  <si>
    <t>21:0131:000195:0001:0001:00</t>
  </si>
  <si>
    <t>046O  :771232:00:------:--</t>
  </si>
  <si>
    <t>21:0392:000232</t>
  </si>
  <si>
    <t>21:0131:000196:0001:0001:01</t>
  </si>
  <si>
    <t>046O  :771233:00:------:--</t>
  </si>
  <si>
    <t>21:0392:000233</t>
  </si>
  <si>
    <t>21:0131:000197</t>
  </si>
  <si>
    <t>21:0131:000197:0001:0001:00</t>
  </si>
  <si>
    <t>046O  :771234:00:------:--</t>
  </si>
  <si>
    <t>21:0392:000234</t>
  </si>
  <si>
    <t>21:0131:000198</t>
  </si>
  <si>
    <t>21:0131:000198:0001:0001:00</t>
  </si>
  <si>
    <t>046O  :771235:00:------:--</t>
  </si>
  <si>
    <t>21:0392:000235</t>
  </si>
  <si>
    <t>21:0131:000199</t>
  </si>
  <si>
    <t>21:0131:000199:0001:0001:00</t>
  </si>
  <si>
    <t>046O  :771236:00:------:--</t>
  </si>
  <si>
    <t>21:0392:000236</t>
  </si>
  <si>
    <t>21:0131:000200</t>
  </si>
  <si>
    <t>21:0131:000200:0001:0001:00</t>
  </si>
  <si>
    <t>046O  :771237:00:------:--</t>
  </si>
  <si>
    <t>21:0392:000237</t>
  </si>
  <si>
    <t>21:0131:000201</t>
  </si>
  <si>
    <t>21:0131:000201:0001:0001:00</t>
  </si>
  <si>
    <t>046O  :771238:00:------:--</t>
  </si>
  <si>
    <t>21:0392:000238</t>
  </si>
  <si>
    <t>21:0131:000202</t>
  </si>
  <si>
    <t>21:0131:000202:0001:0001:00</t>
  </si>
  <si>
    <t>046O  :771239:00:------:--</t>
  </si>
  <si>
    <t>21:0392:000239</t>
  </si>
  <si>
    <t>21:0131:000203</t>
  </si>
  <si>
    <t>21:0131:000203:0001:0001:00</t>
  </si>
  <si>
    <t>046O  :771240:00:------:--</t>
  </si>
  <si>
    <t>21:0392:000240</t>
  </si>
  <si>
    <t>21:0131:000204</t>
  </si>
  <si>
    <t>21:0131:000204:0001:0001:00</t>
  </si>
  <si>
    <t>046O  :771241:80:771257:00</t>
  </si>
  <si>
    <t>21:0392:000241</t>
  </si>
  <si>
    <t>21:0131:000218</t>
  </si>
  <si>
    <t>21:0131:000218:0001:0001:02</t>
  </si>
  <si>
    <t>046O  :771242:9C:------:--</t>
  </si>
  <si>
    <t>21:0392:000242</t>
  </si>
  <si>
    <t>046O  :771243:00:------:--</t>
  </si>
  <si>
    <t>21:0392:000243</t>
  </si>
  <si>
    <t>21:0131:000205</t>
  </si>
  <si>
    <t>21:0131:000205:0001:0001:00</t>
  </si>
  <si>
    <t>046O  :771244:00:------:--</t>
  </si>
  <si>
    <t>21:0392:000244</t>
  </si>
  <si>
    <t>21:0131:000206</t>
  </si>
  <si>
    <t>21:0131:000206:0001:0001:00</t>
  </si>
  <si>
    <t>046O  :771245:00:------:--</t>
  </si>
  <si>
    <t>21:0392:000245</t>
  </si>
  <si>
    <t>21:0131:000207</t>
  </si>
  <si>
    <t>21:0131:000207:0001:0001:00</t>
  </si>
  <si>
    <t>046O  :771246:70:771247:10</t>
  </si>
  <si>
    <t>21:0392:000246</t>
  </si>
  <si>
    <t>21:0131:000208</t>
  </si>
  <si>
    <t>21:0131:000208:0001:0001:00</t>
  </si>
  <si>
    <t>046O  :771247:10:------:--</t>
  </si>
  <si>
    <t>21:0392:000247</t>
  </si>
  <si>
    <t>21:0131:000209</t>
  </si>
  <si>
    <t>21:0131:000209:0001:0001:00</t>
  </si>
  <si>
    <t>046O  :771248:20:771247:10</t>
  </si>
  <si>
    <t>21:0392:000248</t>
  </si>
  <si>
    <t>21:0131:000209:0002:0001:00</t>
  </si>
  <si>
    <t>046O  :771249:00:------:--</t>
  </si>
  <si>
    <t>21:0392:000249</t>
  </si>
  <si>
    <t>21:0131:000210</t>
  </si>
  <si>
    <t>21:0131:000210:0001:0001:00</t>
  </si>
  <si>
    <t>046O  :771250:00:------:--</t>
  </si>
  <si>
    <t>21:0392:000250</t>
  </si>
  <si>
    <t>21:0131:000211</t>
  </si>
  <si>
    <t>21:0131:000211:0001:0001:00</t>
  </si>
  <si>
    <t>046O  :771251:00:------:--</t>
  </si>
  <si>
    <t>21:0392:000251</t>
  </si>
  <si>
    <t>21:0131:000212</t>
  </si>
  <si>
    <t>21:0131:000212:0001:0001:00</t>
  </si>
  <si>
    <t>046O  :771252:00:------:--</t>
  </si>
  <si>
    <t>21:0392:000252</t>
  </si>
  <si>
    <t>21:0131:000213</t>
  </si>
  <si>
    <t>21:0131:000213:0001:0001:00</t>
  </si>
  <si>
    <t>046O  :771253:00:------:--</t>
  </si>
  <si>
    <t>21:0392:000253</t>
  </si>
  <si>
    <t>21:0131:000214</t>
  </si>
  <si>
    <t>21:0131:000214:0001:0001:00</t>
  </si>
  <si>
    <t>046O  :771254:00:------:--</t>
  </si>
  <si>
    <t>21:0392:000254</t>
  </si>
  <si>
    <t>21:0131:000215</t>
  </si>
  <si>
    <t>21:0131:000215:0001:0001:00</t>
  </si>
  <si>
    <t>046O  :771255:00:------:--</t>
  </si>
  <si>
    <t>21:0392:000255</t>
  </si>
  <si>
    <t>21:0131:000216</t>
  </si>
  <si>
    <t>21:0131:000216:0001:0001:00</t>
  </si>
  <si>
    <t>046O  :771256:00:------:--</t>
  </si>
  <si>
    <t>21:0392:000256</t>
  </si>
  <si>
    <t>21:0131:000217</t>
  </si>
  <si>
    <t>21:0131:000217:0001:0001:00</t>
  </si>
  <si>
    <t>046O  :771257:00:------:--</t>
  </si>
  <si>
    <t>21:0392:000257</t>
  </si>
  <si>
    <t>21:0131:000218:0001:0001:01</t>
  </si>
  <si>
    <t>046O  :771258:00:------:--</t>
  </si>
  <si>
    <t>21:0392:000258</t>
  </si>
  <si>
    <t>21:0131:000219</t>
  </si>
  <si>
    <t>21:0131:000219:0001:0001:00</t>
  </si>
  <si>
    <t>046O  :771259:00:------:--</t>
  </si>
  <si>
    <t>21:0392:000259</t>
  </si>
  <si>
    <t>21:0131:000220</t>
  </si>
  <si>
    <t>21:0131:000220:0001:0001:00</t>
  </si>
  <si>
    <t>046O  :771260:00:------:--</t>
  </si>
  <si>
    <t>21:0392:000260</t>
  </si>
  <si>
    <t>21:0131:000221</t>
  </si>
  <si>
    <t>21:0131:000221:0001:0001:00</t>
  </si>
  <si>
    <t>046O  :771261:80:771266:00</t>
  </si>
  <si>
    <t>21:0392:000261</t>
  </si>
  <si>
    <t>21:0131:000225</t>
  </si>
  <si>
    <t>21:0131:000225:0001:0001:02</t>
  </si>
  <si>
    <t>046O  :771262:70:771263:10</t>
  </si>
  <si>
    <t>21:0392:000262</t>
  </si>
  <si>
    <t>21:0131:000222</t>
  </si>
  <si>
    <t>21:0131:000222:0001:0001:00</t>
  </si>
  <si>
    <t>046O  :771263:10:------:--</t>
  </si>
  <si>
    <t>21:0392:000263</t>
  </si>
  <si>
    <t>21:0131:000223</t>
  </si>
  <si>
    <t>21:0131:000223:0001:0001:00</t>
  </si>
  <si>
    <t>046O  :771264:20:771263:10</t>
  </si>
  <si>
    <t>21:0392:000264</t>
  </si>
  <si>
    <t>21:0131:000223:0002:0001:00</t>
  </si>
  <si>
    <t>046O  :771265:00:------:--</t>
  </si>
  <si>
    <t>21:0392:000265</t>
  </si>
  <si>
    <t>21:0131:000224</t>
  </si>
  <si>
    <t>21:0131:000224:0001:0001:00</t>
  </si>
  <si>
    <t>1110</t>
  </si>
  <si>
    <t>046O  :771266:00:------:--</t>
  </si>
  <si>
    <t>21:0392:000266</t>
  </si>
  <si>
    <t>21:0131:000225:0001:0001:01</t>
  </si>
  <si>
    <t>046O  :771267:00:------:--</t>
  </si>
  <si>
    <t>21:0392:000267</t>
  </si>
  <si>
    <t>21:0131:000226</t>
  </si>
  <si>
    <t>21:0131:000226:0001:0001:00</t>
  </si>
  <si>
    <t>046O  :771268:00:------:--</t>
  </si>
  <si>
    <t>21:0392:000268</t>
  </si>
  <si>
    <t>21:0131:000227</t>
  </si>
  <si>
    <t>21:0131:000227:0001:0001:00</t>
  </si>
  <si>
    <t>3950</t>
  </si>
  <si>
    <t>046O  :771269:00:------:--</t>
  </si>
  <si>
    <t>21:0392:000269</t>
  </si>
  <si>
    <t>21:0131:000228</t>
  </si>
  <si>
    <t>21:0131:000228:0001:0001:00</t>
  </si>
  <si>
    <t>046O  :771270:00:------:--</t>
  </si>
  <si>
    <t>21:0392:000270</t>
  </si>
  <si>
    <t>21:0131:000229</t>
  </si>
  <si>
    <t>21:0131:000229:0001:0001:00</t>
  </si>
  <si>
    <t>046O  :771271:00:------:--</t>
  </si>
  <si>
    <t>21:0392:000271</t>
  </si>
  <si>
    <t>21:0131:000230</t>
  </si>
  <si>
    <t>21:0131:000230:0001:0001:00</t>
  </si>
  <si>
    <t>046O  :771272:00:------:--</t>
  </si>
  <si>
    <t>21:0392:000272</t>
  </si>
  <si>
    <t>21:0131:000231</t>
  </si>
  <si>
    <t>21:0131:000231:0001:0001:00</t>
  </si>
  <si>
    <t>046O  :771273:00:------:--</t>
  </si>
  <si>
    <t>21:0392:000273</t>
  </si>
  <si>
    <t>21:0131:000232</t>
  </si>
  <si>
    <t>21:0131:000232:0001:0001:00</t>
  </si>
  <si>
    <t>046O  :771274:00:------:--</t>
  </si>
  <si>
    <t>21:0392:000274</t>
  </si>
  <si>
    <t>21:0131:000233</t>
  </si>
  <si>
    <t>21:0131:000233:0001:0001:00</t>
  </si>
  <si>
    <t>046O  :771275:00:------:--</t>
  </si>
  <si>
    <t>21:0392:000275</t>
  </si>
  <si>
    <t>21:0131:000234</t>
  </si>
  <si>
    <t>21:0131:000234:0001:0001:00</t>
  </si>
  <si>
    <t>3600</t>
  </si>
  <si>
    <t>046O  :771276:00:------:--</t>
  </si>
  <si>
    <t>21:0392:000276</t>
  </si>
  <si>
    <t>21:0131:000235</t>
  </si>
  <si>
    <t>21:0131:000235:0001:0001:00</t>
  </si>
  <si>
    <t>046O  :771277:00:------:--</t>
  </si>
  <si>
    <t>21:0392:000277</t>
  </si>
  <si>
    <t>21:0131:000236</t>
  </si>
  <si>
    <t>21:0131:000236:0001:0001:00</t>
  </si>
  <si>
    <t>046O  :771278:00:------:--</t>
  </si>
  <si>
    <t>21:0392:000278</t>
  </si>
  <si>
    <t>21:0131:000237</t>
  </si>
  <si>
    <t>21:0131:000237:0001:0001:00</t>
  </si>
  <si>
    <t>046O  :771279:00:------:--</t>
  </si>
  <si>
    <t>21:0392:000279</t>
  </si>
  <si>
    <t>21:0131:000238</t>
  </si>
  <si>
    <t>21:0131:000238:0001:0001:00</t>
  </si>
  <si>
    <t>046O  :771280:9A:------:--</t>
  </si>
  <si>
    <t>21:0392:000280</t>
  </si>
  <si>
    <t>046O  :771281:80:771295:00</t>
  </si>
  <si>
    <t>21:0392:000281</t>
  </si>
  <si>
    <t>21:0131:000250</t>
  </si>
  <si>
    <t>21:0131:000250:0001:0001:02</t>
  </si>
  <si>
    <t>046O  :771282:00:------:--</t>
  </si>
  <si>
    <t>21:0392:000282</t>
  </si>
  <si>
    <t>21:0131:000239</t>
  </si>
  <si>
    <t>21:0131:000239:0001:0001:00</t>
  </si>
  <si>
    <t>046O  :771283:70:771284:10</t>
  </si>
  <si>
    <t>21:0392:000283</t>
  </si>
  <si>
    <t>21:0131:000240</t>
  </si>
  <si>
    <t>21:0131:000240:0001:0001:00</t>
  </si>
  <si>
    <t>046O  :771284:10:------:--</t>
  </si>
  <si>
    <t>21:0392:000284</t>
  </si>
  <si>
    <t>21:0131:000241</t>
  </si>
  <si>
    <t>21:0131:000241:0001:0001:00</t>
  </si>
  <si>
    <t>046O  :771285:20:771284:10</t>
  </si>
  <si>
    <t>21:0392:000285</t>
  </si>
  <si>
    <t>21:0131:000241:0002:0001:00</t>
  </si>
  <si>
    <t>046O  :771286:00:------:--</t>
  </si>
  <si>
    <t>21:0392:000286</t>
  </si>
  <si>
    <t>21:0131:000242</t>
  </si>
  <si>
    <t>21:0131:000242:0001:0001:00</t>
  </si>
  <si>
    <t>046O  :771287:00:------:--</t>
  </si>
  <si>
    <t>21:0392:000287</t>
  </si>
  <si>
    <t>21:0131:000243</t>
  </si>
  <si>
    <t>21:0131:000243:0001:0001:00</t>
  </si>
  <si>
    <t>10500</t>
  </si>
  <si>
    <t>14.9</t>
  </si>
  <si>
    <t>046O  :771288:00:------:--</t>
  </si>
  <si>
    <t>21:0392:000288</t>
  </si>
  <si>
    <t>21:0131:000244</t>
  </si>
  <si>
    <t>21:0131:000244:0001:0001:00</t>
  </si>
  <si>
    <t>046O  :771289:00:------:--</t>
  </si>
  <si>
    <t>21:0392:000289</t>
  </si>
  <si>
    <t>21:0131:000245</t>
  </si>
  <si>
    <t>21:0131:000245:0001:0001:00</t>
  </si>
  <si>
    <t>046O  :771290:00:------:--</t>
  </si>
  <si>
    <t>21:0392:000290</t>
  </si>
  <si>
    <t>21:0131:000246</t>
  </si>
  <si>
    <t>21:0131:000246:0001:0001:00</t>
  </si>
  <si>
    <t>4000</t>
  </si>
  <si>
    <t>046O  :771291:00:------:--</t>
  </si>
  <si>
    <t>21:0392:000291</t>
  </si>
  <si>
    <t>21:0131:000247</t>
  </si>
  <si>
    <t>21:0131:000247:0001:0001:00</t>
  </si>
  <si>
    <t>046O  :771292:00:------:--</t>
  </si>
  <si>
    <t>21:0392:000292</t>
  </si>
  <si>
    <t>21:0131:000248</t>
  </si>
  <si>
    <t>21:0131:000248:0001:0001:00</t>
  </si>
  <si>
    <t>1840</t>
  </si>
  <si>
    <t>046O  :771293:9B:------:--</t>
  </si>
  <si>
    <t>21:0392:000293</t>
  </si>
  <si>
    <t>046O  :771294:00:------:--</t>
  </si>
  <si>
    <t>21:0392:000294</t>
  </si>
  <si>
    <t>21:0131:000249</t>
  </si>
  <si>
    <t>21:0131:000249:0001:0001:00</t>
  </si>
  <si>
    <t>046O  :771295:00:------:--</t>
  </si>
  <si>
    <t>21:0392:000295</t>
  </si>
  <si>
    <t>21:0131:000250:0001:0001:01</t>
  </si>
  <si>
    <t>046O  :771296:00:------:--</t>
  </si>
  <si>
    <t>21:0392:000296</t>
  </si>
  <si>
    <t>21:0131:000251</t>
  </si>
  <si>
    <t>21:0131:000251:0001:0001:00</t>
  </si>
  <si>
    <t>046O  :771297:00:------:--</t>
  </si>
  <si>
    <t>21:0392:000297</t>
  </si>
  <si>
    <t>21:0131:000252</t>
  </si>
  <si>
    <t>21:0131:000252:0001:0001:00</t>
  </si>
  <si>
    <t>046O  :771298:00:------:--</t>
  </si>
  <si>
    <t>21:0392:000298</t>
  </si>
  <si>
    <t>21:0131:000253</t>
  </si>
  <si>
    <t>21:0131:000253:0001:0001:00</t>
  </si>
  <si>
    <t>046O  :771299:00:------:--</t>
  </si>
  <si>
    <t>21:0392:000299</t>
  </si>
  <si>
    <t>21:0131:000254</t>
  </si>
  <si>
    <t>21:0131:000254:0001:0001:00</t>
  </si>
  <si>
    <t>046O  :771300:00:------:--</t>
  </si>
  <si>
    <t>21:0392:000300</t>
  </si>
  <si>
    <t>21:0131:000255</t>
  </si>
  <si>
    <t>21:0131:000255:0001:0001:00</t>
  </si>
  <si>
    <t>046O  :771301:80:771314:00</t>
  </si>
  <si>
    <t>21:0392:000301</t>
  </si>
  <si>
    <t>21:0131:000267</t>
  </si>
  <si>
    <t>21:0131:000267:0001:0001:02</t>
  </si>
  <si>
    <t>046O  :771302:00:------:--</t>
  </si>
  <si>
    <t>21:0392:000302</t>
  </si>
  <si>
    <t>21:0131:000256</t>
  </si>
  <si>
    <t>21:0131:000256:0001:0001:00</t>
  </si>
  <si>
    <t>046O  :771303:00:------:--</t>
  </si>
  <si>
    <t>21:0392:000303</t>
  </si>
  <si>
    <t>21:0131:000257</t>
  </si>
  <si>
    <t>21:0131:000257:0001:0001:00</t>
  </si>
  <si>
    <t>046O  :771304:00:------:--</t>
  </si>
  <si>
    <t>21:0392:000304</t>
  </si>
  <si>
    <t>21:0131:000258</t>
  </si>
  <si>
    <t>21:0131:000258:0001:0001:00</t>
  </si>
  <si>
    <t>046O  :771305:00:------:--</t>
  </si>
  <si>
    <t>21:0392:000305</t>
  </si>
  <si>
    <t>21:0131:000259</t>
  </si>
  <si>
    <t>21:0131:000259:0001:0001:00</t>
  </si>
  <si>
    <t>046O  :771306:70:771307:10</t>
  </si>
  <si>
    <t>21:0392:000306</t>
  </si>
  <si>
    <t>21:0131:000260</t>
  </si>
  <si>
    <t>21:0131:000260:0001:0001:00</t>
  </si>
  <si>
    <t>046O  :771307:10:------:--</t>
  </si>
  <si>
    <t>21:0392:000307</t>
  </si>
  <si>
    <t>21:0131:000261</t>
  </si>
  <si>
    <t>21:0131:000261:0001:0001:00</t>
  </si>
  <si>
    <t>046O  :771308:20:771307:10</t>
  </si>
  <si>
    <t>21:0392:000308</t>
  </si>
  <si>
    <t>21:0131:000261:0002:0001:00</t>
  </si>
  <si>
    <t>046O  :771309:00:------:--</t>
  </si>
  <si>
    <t>21:0392:000309</t>
  </si>
  <si>
    <t>21:0131:000262</t>
  </si>
  <si>
    <t>21:0131:000262:0001:0001:00</t>
  </si>
  <si>
    <t>046O  :771310:00:------:--</t>
  </si>
  <si>
    <t>21:0392:000310</t>
  </si>
  <si>
    <t>21:0131:000263</t>
  </si>
  <si>
    <t>21:0131:000263:0001:0001:00</t>
  </si>
  <si>
    <t>046O  :771311:00:------:--</t>
  </si>
  <si>
    <t>21:0392:000311</t>
  </si>
  <si>
    <t>21:0131:000264</t>
  </si>
  <si>
    <t>21:0131:000264:0001:0001:00</t>
  </si>
  <si>
    <t>046O  :771312:00:------:--</t>
  </si>
  <si>
    <t>21:0392:000312</t>
  </si>
  <si>
    <t>21:0131:000265</t>
  </si>
  <si>
    <t>21:0131:000265:0001:0001:00</t>
  </si>
  <si>
    <t>046O  :771313:00:------:--</t>
  </si>
  <si>
    <t>21:0392:000313</t>
  </si>
  <si>
    <t>21:0131:000266</t>
  </si>
  <si>
    <t>21:0131:000266:0001:0001:00</t>
  </si>
  <si>
    <t>10.7</t>
  </si>
  <si>
    <t>046O  :771314:00:------:--</t>
  </si>
  <si>
    <t>21:0392:000314</t>
  </si>
  <si>
    <t>21:0131:000267:0001:0001:01</t>
  </si>
  <si>
    <t>046O  :771315:00:------:--</t>
  </si>
  <si>
    <t>21:0392:000315</t>
  </si>
  <si>
    <t>21:0131:000268</t>
  </si>
  <si>
    <t>21:0131:000268:0001:0001:00</t>
  </si>
  <si>
    <t>046O  :771316:95:------:--</t>
  </si>
  <si>
    <t>21:0392:000316</t>
  </si>
  <si>
    <t>23.5</t>
  </si>
  <si>
    <t>046O  :771317:00:------:--</t>
  </si>
  <si>
    <t>21:0392:000317</t>
  </si>
  <si>
    <t>21:0131:000269</t>
  </si>
  <si>
    <t>21:0131:000269:0001:0001:00</t>
  </si>
  <si>
    <t>046O  :771318:00:------:--</t>
  </si>
  <si>
    <t>21:0392:000318</t>
  </si>
  <si>
    <t>21:0131:000270</t>
  </si>
  <si>
    <t>21:0131:000270:0001:0001:00</t>
  </si>
  <si>
    <t>1680</t>
  </si>
  <si>
    <t>046O  :771319:00:------:--</t>
  </si>
  <si>
    <t>21:0392:000319</t>
  </si>
  <si>
    <t>21:0131:000271</t>
  </si>
  <si>
    <t>21:0131:000271:0001:0001:00</t>
  </si>
  <si>
    <t>046O  :771320:00:------:--</t>
  </si>
  <si>
    <t>21:0392:000320</t>
  </si>
  <si>
    <t>21:0131:000272</t>
  </si>
  <si>
    <t>21:0131:000272:0001:0001:00</t>
  </si>
  <si>
    <t>046O  :771321:80:771334:00</t>
  </si>
  <si>
    <t>21:0392:000321</t>
  </si>
  <si>
    <t>21:0131:000284</t>
  </si>
  <si>
    <t>21:0131:000284:0001:0001:02</t>
  </si>
  <si>
    <t>046O  :771322:70:771323:10</t>
  </si>
  <si>
    <t>21:0392:000322</t>
  </si>
  <si>
    <t>21:0131:000273</t>
  </si>
  <si>
    <t>21:0131:000273:0001:0001:00</t>
  </si>
  <si>
    <t>046O  :771323:10:------:--</t>
  </si>
  <si>
    <t>21:0392:000323</t>
  </si>
  <si>
    <t>21:0131:000274</t>
  </si>
  <si>
    <t>21:0131:000274:0001:0001:00</t>
  </si>
  <si>
    <t>046O  :771324:20:771323:10</t>
  </si>
  <si>
    <t>21:0392:000324</t>
  </si>
  <si>
    <t>21:0131:000274:0002:0001:00</t>
  </si>
  <si>
    <t>046O  :771325:00:------:--</t>
  </si>
  <si>
    <t>21:0392:000325</t>
  </si>
  <si>
    <t>21:0131:000275</t>
  </si>
  <si>
    <t>21:0131:000275:0001:0001:00</t>
  </si>
  <si>
    <t>046O  :771326:00:------:--</t>
  </si>
  <si>
    <t>21:0392:000326</t>
  </si>
  <si>
    <t>21:0131:000276</t>
  </si>
  <si>
    <t>21:0131:000276:0001:0001:00</t>
  </si>
  <si>
    <t>046O  :771327:00:------:--</t>
  </si>
  <si>
    <t>21:0392:000327</t>
  </si>
  <si>
    <t>21:0131:000277</t>
  </si>
  <si>
    <t>21:0131:000277:0001:0001:00</t>
  </si>
  <si>
    <t>046O  :771328:00:------:--</t>
  </si>
  <si>
    <t>21:0392:000328</t>
  </si>
  <si>
    <t>21:0131:000278</t>
  </si>
  <si>
    <t>21:0131:000278:0001:0001:00</t>
  </si>
  <si>
    <t>046O  :771329:00:------:--</t>
  </si>
  <si>
    <t>21:0392:000329</t>
  </si>
  <si>
    <t>21:0131:000279</t>
  </si>
  <si>
    <t>21:0131:000279:0001:0001:00</t>
  </si>
  <si>
    <t>046O  :771330:00:------:--</t>
  </si>
  <si>
    <t>21:0392:000330</t>
  </si>
  <si>
    <t>21:0131:000280</t>
  </si>
  <si>
    <t>21:0131:000280:0001:0001:00</t>
  </si>
  <si>
    <t>046O  :771331:00:------:--</t>
  </si>
  <si>
    <t>21:0392:000331</t>
  </si>
  <si>
    <t>21:0131:000281</t>
  </si>
  <si>
    <t>21:0131:000281:0001:0001:00</t>
  </si>
  <si>
    <t>046O  :771332:00:------:--</t>
  </si>
  <si>
    <t>21:0392:000332</t>
  </si>
  <si>
    <t>21:0131:000282</t>
  </si>
  <si>
    <t>21:0131:000282:0001:0001:00</t>
  </si>
  <si>
    <t>046O  :771333:00:------:--</t>
  </si>
  <si>
    <t>21:0392:000333</t>
  </si>
  <si>
    <t>21:0131:000283</t>
  </si>
  <si>
    <t>21:0131:000283:0001:0001:00</t>
  </si>
  <si>
    <t>046O  :771334:00:------:--</t>
  </si>
  <si>
    <t>21:0392:000334</t>
  </si>
  <si>
    <t>21:0131:000284:0001:0001:01</t>
  </si>
  <si>
    <t>046O  :771335:00:------:--</t>
  </si>
  <si>
    <t>21:0392:000335</t>
  </si>
  <si>
    <t>21:0131:000285</t>
  </si>
  <si>
    <t>21:0131:000285:0001:0001:00</t>
  </si>
  <si>
    <t>046O  :771336:95:------:--</t>
  </si>
  <si>
    <t>21:0392:000336</t>
  </si>
  <si>
    <t>046O  :771337:00:------:--</t>
  </si>
  <si>
    <t>21:0392:000337</t>
  </si>
  <si>
    <t>21:0131:000286</t>
  </si>
  <si>
    <t>21:0131:000286:0001:0001:00</t>
  </si>
  <si>
    <t>046O  :771338:00:------:--</t>
  </si>
  <si>
    <t>21:0392:000338</t>
  </si>
  <si>
    <t>21:0131:000287</t>
  </si>
  <si>
    <t>21:0131:000287:0001:0001:00</t>
  </si>
  <si>
    <t>046O  :771339:00:------:--</t>
  </si>
  <si>
    <t>21:0392:000339</t>
  </si>
  <si>
    <t>21:0131:000288</t>
  </si>
  <si>
    <t>21:0131:000288:0001:0001:00</t>
  </si>
  <si>
    <t>046O  :771340:00:------:--</t>
  </si>
  <si>
    <t>21:0392:000340</t>
  </si>
  <si>
    <t>21:0131:000289</t>
  </si>
  <si>
    <t>21:0131:000289:0001:0001:00</t>
  </si>
  <si>
    <t>046O  :771341:80:771350:00</t>
  </si>
  <si>
    <t>21:0392:000341</t>
  </si>
  <si>
    <t>21:0131:000297</t>
  </si>
  <si>
    <t>21:0131:000297:0001:0001:02</t>
  </si>
  <si>
    <t>046O  :771342:70:771343:10</t>
  </si>
  <si>
    <t>21:0392:000342</t>
  </si>
  <si>
    <t>21:0131:000290</t>
  </si>
  <si>
    <t>21:0131:000290:0001:0001:00</t>
  </si>
  <si>
    <t>046O  :771343:10:------:--</t>
  </si>
  <si>
    <t>21:0392:000343</t>
  </si>
  <si>
    <t>21:0131:000291</t>
  </si>
  <si>
    <t>21:0131:000291:0001:0001:00</t>
  </si>
  <si>
    <t>046O  :771344:20:771343:10</t>
  </si>
  <si>
    <t>21:0392:000344</t>
  </si>
  <si>
    <t>21:0131:000291:0002:0001:00</t>
  </si>
  <si>
    <t>046O  :771345:00:------:--</t>
  </si>
  <si>
    <t>21:0392:000345</t>
  </si>
  <si>
    <t>21:0131:000292</t>
  </si>
  <si>
    <t>21:0131:000292:0001:0001:00</t>
  </si>
  <si>
    <t>046O  :771346:00:------:--</t>
  </si>
  <si>
    <t>21:0392:000346</t>
  </si>
  <si>
    <t>21:0131:000293</t>
  </si>
  <si>
    <t>21:0131:000293:0001:0001:00</t>
  </si>
  <si>
    <t>046O  :771347:00:------:--</t>
  </si>
  <si>
    <t>21:0392:000347</t>
  </si>
  <si>
    <t>21:0131:000294</t>
  </si>
  <si>
    <t>21:0131:000294:0001:0001:00</t>
  </si>
  <si>
    <t>046O  :771348:00:------:--</t>
  </si>
  <si>
    <t>21:0392:000348</t>
  </si>
  <si>
    <t>21:0131:000295</t>
  </si>
  <si>
    <t>21:0131:000295:0001:0001:00</t>
  </si>
  <si>
    <t>046O  :771349:00:------:--</t>
  </si>
  <si>
    <t>21:0392:000349</t>
  </si>
  <si>
    <t>21:0131:000296</t>
  </si>
  <si>
    <t>21:0131:000296:0001:0001:00</t>
  </si>
  <si>
    <t>046O  :771350:00:------:--</t>
  </si>
  <si>
    <t>21:0392:000350</t>
  </si>
  <si>
    <t>21:0131:000297:0001:0001:01</t>
  </si>
  <si>
    <t>046O  :771351:00:------:--</t>
  </si>
  <si>
    <t>21:0392:000351</t>
  </si>
  <si>
    <t>21:0131:000298</t>
  </si>
  <si>
    <t>21:0131:000298:0001:0001:00</t>
  </si>
  <si>
    <t>046O  :771352:00:------:--</t>
  </si>
  <si>
    <t>21:0392:000352</t>
  </si>
  <si>
    <t>21:0131:000299</t>
  </si>
  <si>
    <t>21:0131:000299:0001:0001:00</t>
  </si>
  <si>
    <t>046O  :771353:00:------:--</t>
  </si>
  <si>
    <t>21:0392:000353</t>
  </si>
  <si>
    <t>21:0131:000300</t>
  </si>
  <si>
    <t>21:0131:000300:0001:0001:00</t>
  </si>
  <si>
    <t>046O  :771354:00:------:--</t>
  </si>
  <si>
    <t>21:0392:000354</t>
  </si>
  <si>
    <t>21:0131:000301</t>
  </si>
  <si>
    <t>21:0131:000301:0001:0001:00</t>
  </si>
  <si>
    <t>046O  :771355:00:------:--</t>
  </si>
  <si>
    <t>21:0392:000355</t>
  </si>
  <si>
    <t>21:0131:000302</t>
  </si>
  <si>
    <t>21:0131:000302:0001:0001:00</t>
  </si>
  <si>
    <t>046O  :771356:9C:------:--</t>
  </si>
  <si>
    <t>21:0392:000356</t>
  </si>
  <si>
    <t>046O  :771357:00:------:--</t>
  </si>
  <si>
    <t>21:0392:000357</t>
  </si>
  <si>
    <t>21:0131:000303</t>
  </si>
  <si>
    <t>21:0131:000303:0001:0001:00</t>
  </si>
  <si>
    <t>046O  :771358:00:------:--</t>
  </si>
  <si>
    <t>21:0392:000358</t>
  </si>
  <si>
    <t>21:0131:000304</t>
  </si>
  <si>
    <t>21:0131:000304:0001:0001:00</t>
  </si>
  <si>
    <t>046O  :771359:00:------:--</t>
  </si>
  <si>
    <t>21:0392:000359</t>
  </si>
  <si>
    <t>21:0131:000305</t>
  </si>
  <si>
    <t>21:0131:000305:0001:0001:00</t>
  </si>
  <si>
    <t>046O  :771360:00:------:--</t>
  </si>
  <si>
    <t>21:0392:000360</t>
  </si>
  <si>
    <t>21:0131:000306</t>
  </si>
  <si>
    <t>21:0131:000306:0001:0001:00</t>
  </si>
  <si>
    <t>046O  :771361:80:771377:00</t>
  </si>
  <si>
    <t>21:0392:000361</t>
  </si>
  <si>
    <t>21:0131:000320</t>
  </si>
  <si>
    <t>21:0131:000320:0001:0001:02</t>
  </si>
  <si>
    <t>046O  :771362:00:------:--</t>
  </si>
  <si>
    <t>21:0392:000362</t>
  </si>
  <si>
    <t>21:0131:000307</t>
  </si>
  <si>
    <t>21:0131:000307:0001:0001:00</t>
  </si>
  <si>
    <t>046O  :771363:70:771364:10</t>
  </si>
  <si>
    <t>21:0392:000363</t>
  </si>
  <si>
    <t>21:0131:000308</t>
  </si>
  <si>
    <t>21:0131:000308:0001:0001:00</t>
  </si>
  <si>
    <t>5050</t>
  </si>
  <si>
    <t>046O  :771364:10:------:--</t>
  </si>
  <si>
    <t>21:0392:000364</t>
  </si>
  <si>
    <t>21:0131:000309</t>
  </si>
  <si>
    <t>21:0131:000309:0001:0001:00</t>
  </si>
  <si>
    <t>046O  :771365:20:771364:10</t>
  </si>
  <si>
    <t>21:0392:000365</t>
  </si>
  <si>
    <t>21:0131:000309:0002:0001:00</t>
  </si>
  <si>
    <t>046O  :771366:95:------:--</t>
  </si>
  <si>
    <t>21:0392:000366</t>
  </si>
  <si>
    <t>046O  :771367:00:------:--</t>
  </si>
  <si>
    <t>21:0392:000367</t>
  </si>
  <si>
    <t>21:0131:000310</t>
  </si>
  <si>
    <t>21:0131:000310:0001:0001:00</t>
  </si>
  <si>
    <t>1480</t>
  </si>
  <si>
    <t>046O  :771368:00:------:--</t>
  </si>
  <si>
    <t>21:0392:000368</t>
  </si>
  <si>
    <t>21:0131:000311</t>
  </si>
  <si>
    <t>21:0131:000311:0001:0001:00</t>
  </si>
  <si>
    <t>046O  :771369:00:------:--</t>
  </si>
  <si>
    <t>21:0392:000369</t>
  </si>
  <si>
    <t>21:0131:000312</t>
  </si>
  <si>
    <t>21:0131:000312:0001:0001:00</t>
  </si>
  <si>
    <t>046O  :771370:00:------:--</t>
  </si>
  <si>
    <t>21:0392:000370</t>
  </si>
  <si>
    <t>21:0131:000313</t>
  </si>
  <si>
    <t>21:0131:000313:0001:0001:00</t>
  </si>
  <si>
    <t>046O  :771371:00:------:--</t>
  </si>
  <si>
    <t>21:0392:000371</t>
  </si>
  <si>
    <t>21:0131:000314</t>
  </si>
  <si>
    <t>21:0131:000314:0001:0001:00</t>
  </si>
  <si>
    <t>046O  :771372:00:------:--</t>
  </si>
  <si>
    <t>21:0392:000372</t>
  </si>
  <si>
    <t>21:0131:000315</t>
  </si>
  <si>
    <t>21:0131:000315:0001:0001:00</t>
  </si>
  <si>
    <t>046O  :771373:00:------:--</t>
  </si>
  <si>
    <t>21:0392:000373</t>
  </si>
  <si>
    <t>21:0131:000316</t>
  </si>
  <si>
    <t>21:0131:000316:0001:0001:00</t>
  </si>
  <si>
    <t>046O  :771374:00:------:--</t>
  </si>
  <si>
    <t>21:0392:000374</t>
  </si>
  <si>
    <t>21:0131:000317</t>
  </si>
  <si>
    <t>21:0131:000317:0001:0001:00</t>
  </si>
  <si>
    <t>046O  :771375:00:------:--</t>
  </si>
  <si>
    <t>21:0392:000375</t>
  </si>
  <si>
    <t>21:0131:000318</t>
  </si>
  <si>
    <t>21:0131:000318:0001:0001:00</t>
  </si>
  <si>
    <t>046O  :771376:00:------:--</t>
  </si>
  <si>
    <t>21:0392:000376</t>
  </si>
  <si>
    <t>21:0131:000319</t>
  </si>
  <si>
    <t>21:0131:000319:0001:0001:00</t>
  </si>
  <si>
    <t>046O  :771377:00:------:--</t>
  </si>
  <si>
    <t>21:0392:000377</t>
  </si>
  <si>
    <t>21:0131:000320:0001:0001:01</t>
  </si>
  <si>
    <t>046O  :771378:00:------:--</t>
  </si>
  <si>
    <t>21:0392:000378</t>
  </si>
  <si>
    <t>21:0131:000321</t>
  </si>
  <si>
    <t>21:0131:000321:0001:0001:00</t>
  </si>
  <si>
    <t>046O  :771379:00:------:--</t>
  </si>
  <si>
    <t>21:0392:000379</t>
  </si>
  <si>
    <t>21:0131:000322</t>
  </si>
  <si>
    <t>21:0131:000322:0001:0001:00</t>
  </si>
  <si>
    <t>046O  :771380:00:------:--</t>
  </si>
  <si>
    <t>21:0392:000380</t>
  </si>
  <si>
    <t>21:0131:000323</t>
  </si>
  <si>
    <t>21:0131:000323:0001:0001:00</t>
  </si>
  <si>
    <t>046O  :771381:80:771383:00</t>
  </si>
  <si>
    <t>21:0392:000381</t>
  </si>
  <si>
    <t>21:0131:000325</t>
  </si>
  <si>
    <t>21:0131:000325:0001:0001:02</t>
  </si>
  <si>
    <t>046O  :771382:00:------:--</t>
  </si>
  <si>
    <t>21:0392:000382</t>
  </si>
  <si>
    <t>21:0131:000324</t>
  </si>
  <si>
    <t>21:0131:000324:0001:0001:00</t>
  </si>
  <si>
    <t>046O  :771383:00:------:--</t>
  </si>
  <si>
    <t>21:0392:000383</t>
  </si>
  <si>
    <t>21:0131:000325:0001:0001:01</t>
  </si>
  <si>
    <t>046O  :771384:00:------:--</t>
  </si>
  <si>
    <t>21:0392:000384</t>
  </si>
  <si>
    <t>21:0131:000326</t>
  </si>
  <si>
    <t>21:0131:000326:0001:0001:00</t>
  </si>
  <si>
    <t>046O  :771385:00:------:--</t>
  </si>
  <si>
    <t>21:0392:000385</t>
  </si>
  <si>
    <t>21:0131:000327</t>
  </si>
  <si>
    <t>21:0131:000327:0001:0001:00</t>
  </si>
  <si>
    <t>046O  :771386:9C:------:--</t>
  </si>
  <si>
    <t>21:0392:000386</t>
  </si>
  <si>
    <t>046O  :771387:00:------:--</t>
  </si>
  <si>
    <t>21:0392:000387</t>
  </si>
  <si>
    <t>21:0131:000328</t>
  </si>
  <si>
    <t>21:0131:000328:0001:0001:00</t>
  </si>
  <si>
    <t>046O  :771388:00:------:--</t>
  </si>
  <si>
    <t>21:0392:000388</t>
  </si>
  <si>
    <t>21:0131:000329</t>
  </si>
  <si>
    <t>21:0131:000329:0001:0001:00</t>
  </si>
  <si>
    <t>046O  :771389:00:------:--</t>
  </si>
  <si>
    <t>21:0392:000389</t>
  </si>
  <si>
    <t>21:0131:000330</t>
  </si>
  <si>
    <t>21:0131:000330:0001:0001:00</t>
  </si>
  <si>
    <t>046O  :771390:00:------:--</t>
  </si>
  <si>
    <t>21:0392:000390</t>
  </si>
  <si>
    <t>21:0131:000331</t>
  </si>
  <si>
    <t>21:0131:000331:0001:0001:00</t>
  </si>
  <si>
    <t>046O  :771391:00:------:--</t>
  </si>
  <si>
    <t>21:0392:000391</t>
  </si>
  <si>
    <t>21:0131:000332</t>
  </si>
  <si>
    <t>21:0131:000332:0001:0001:00</t>
  </si>
  <si>
    <t>046O  :771392:00:------:--</t>
  </si>
  <si>
    <t>21:0392:000392</t>
  </si>
  <si>
    <t>21:0131:000333</t>
  </si>
  <si>
    <t>21:0131:000333:0001:0001:00</t>
  </si>
  <si>
    <t>046O  :771393:00:------:--</t>
  </si>
  <si>
    <t>21:0392:000393</t>
  </si>
  <si>
    <t>21:0131:000334</t>
  </si>
  <si>
    <t>21:0131:000334:0001:0001:00</t>
  </si>
  <si>
    <t>046O  :771394:00:------:--</t>
  </si>
  <si>
    <t>21:0392:000394</t>
  </si>
  <si>
    <t>21:0131:000335</t>
  </si>
  <si>
    <t>21:0131:000335:0001:0001:00</t>
  </si>
  <si>
    <t>046O  :771395:70:771396:10</t>
  </si>
  <si>
    <t>21:0392:000395</t>
  </si>
  <si>
    <t>21:0131:000336</t>
  </si>
  <si>
    <t>21:0131:000336:0001:0001:00</t>
  </si>
  <si>
    <t>046O  :771396:10:------:--</t>
  </si>
  <si>
    <t>21:0392:000396</t>
  </si>
  <si>
    <t>21:0131:000337</t>
  </si>
  <si>
    <t>21:0131:000337:0001:0001:00</t>
  </si>
  <si>
    <t>046O  :771397:20:771396:10</t>
  </si>
  <si>
    <t>21:0392:000397</t>
  </si>
  <si>
    <t>21:0131:000337:0002:0001:00</t>
  </si>
  <si>
    <t>046O  :771398:00:------:--</t>
  </si>
  <si>
    <t>21:0392:000398</t>
  </si>
  <si>
    <t>21:0131:000338</t>
  </si>
  <si>
    <t>21:0131:000338:0001:0001:00</t>
  </si>
  <si>
    <t>046O  :771399:00:------:--</t>
  </si>
  <si>
    <t>21:0392:000399</t>
  </si>
  <si>
    <t>21:0131:000339</t>
  </si>
  <si>
    <t>21:0131:000339:0001:0001:00</t>
  </si>
  <si>
    <t>046O  :771400:00:------:--</t>
  </si>
  <si>
    <t>21:0392:000400</t>
  </si>
  <si>
    <t>21:0131:000340</t>
  </si>
  <si>
    <t>21:0131:000340:0001:0001:00</t>
  </si>
  <si>
    <t>046O  :771401:80:771419:00</t>
  </si>
  <si>
    <t>21:0392:000401</t>
  </si>
  <si>
    <t>21:0131:000356</t>
  </si>
  <si>
    <t>21:0131:000356:0001:0001:02</t>
  </si>
  <si>
    <t>046O  :771402:70:771403:10</t>
  </si>
  <si>
    <t>21:0392:000402</t>
  </si>
  <si>
    <t>21:0131:000341</t>
  </si>
  <si>
    <t>21:0131:000341:0001:0001:00</t>
  </si>
  <si>
    <t>046O  :771403:10:------:--</t>
  </si>
  <si>
    <t>21:0392:000403</t>
  </si>
  <si>
    <t>21:0131:000342</t>
  </si>
  <si>
    <t>21:0131:000342:0001:0001:00</t>
  </si>
  <si>
    <t>046O  :771404:20:771403:10</t>
  </si>
  <si>
    <t>21:0392:000404</t>
  </si>
  <si>
    <t>21:0131:000342:0002:0001:00</t>
  </si>
  <si>
    <t>046O  :771405:00:------:--</t>
  </si>
  <si>
    <t>21:0392:000405</t>
  </si>
  <si>
    <t>21:0131:000343</t>
  </si>
  <si>
    <t>21:0131:000343:0001:0001:00</t>
  </si>
  <si>
    <t>046O  :771406:00:------:--</t>
  </si>
  <si>
    <t>21:0392:000406</t>
  </si>
  <si>
    <t>21:0131:000344</t>
  </si>
  <si>
    <t>21:0131:000344:0001:0001:00</t>
  </si>
  <si>
    <t>046O  :771407:00:------:--</t>
  </si>
  <si>
    <t>21:0392:000407</t>
  </si>
  <si>
    <t>21:0131:000345</t>
  </si>
  <si>
    <t>21:0131:000345:0001:0001:00</t>
  </si>
  <si>
    <t>046O  :771408:00:------:--</t>
  </si>
  <si>
    <t>21:0392:000408</t>
  </si>
  <si>
    <t>21:0131:000346</t>
  </si>
  <si>
    <t>21:0131:000346:0001:0001:00</t>
  </si>
  <si>
    <t>046O  :771409:00:------:--</t>
  </si>
  <si>
    <t>21:0392:000409</t>
  </si>
  <si>
    <t>21:0131:000347</t>
  </si>
  <si>
    <t>21:0131:000347:0001:0001:00</t>
  </si>
  <si>
    <t>046O  :771410:9B:------:--</t>
  </si>
  <si>
    <t>21:0392:000410</t>
  </si>
  <si>
    <t>046O  :771411:00:------:--</t>
  </si>
  <si>
    <t>21:0392:000411</t>
  </si>
  <si>
    <t>21:0131:000348</t>
  </si>
  <si>
    <t>21:0131:000348:0001:0001:00</t>
  </si>
  <si>
    <t>046O  :771412:00:------:--</t>
  </si>
  <si>
    <t>21:0392:000412</t>
  </si>
  <si>
    <t>21:0131:000349</t>
  </si>
  <si>
    <t>21:0131:000349:0001:0001:00</t>
  </si>
  <si>
    <t>046O  :771413:00:------:--</t>
  </si>
  <si>
    <t>21:0392:000413</t>
  </si>
  <si>
    <t>21:0131:000350</t>
  </si>
  <si>
    <t>21:0131:000350:0001:0001:00</t>
  </si>
  <si>
    <t>046O  :771414:00:------:--</t>
  </si>
  <si>
    <t>21:0392:000414</t>
  </si>
  <si>
    <t>21:0131:000351</t>
  </si>
  <si>
    <t>21:0131:000351:0001:0001:00</t>
  </si>
  <si>
    <t>046O  :771415:00:------:--</t>
  </si>
  <si>
    <t>21:0392:000415</t>
  </si>
  <si>
    <t>21:0131:000352</t>
  </si>
  <si>
    <t>21:0131:000352:0001:0001:00</t>
  </si>
  <si>
    <t>046O  :771416:00:------:--</t>
  </si>
  <si>
    <t>21:0392:000416</t>
  </si>
  <si>
    <t>21:0131:000353</t>
  </si>
  <si>
    <t>21:0131:000353:0001:0001:00</t>
  </si>
  <si>
    <t>046O  :771417:00:------:--</t>
  </si>
  <si>
    <t>21:0392:000417</t>
  </si>
  <si>
    <t>21:0131:000354</t>
  </si>
  <si>
    <t>21:0131:000354:0001:0001:00</t>
  </si>
  <si>
    <t>046O  :771418:00:------:--</t>
  </si>
  <si>
    <t>21:0392:000418</t>
  </si>
  <si>
    <t>21:0131:000355</t>
  </si>
  <si>
    <t>21:0131:000355:0001:0001:00</t>
  </si>
  <si>
    <t>046O  :771419:00:------:--</t>
  </si>
  <si>
    <t>21:0392:000419</t>
  </si>
  <si>
    <t>21:0131:000356:0001:0001:01</t>
  </si>
  <si>
    <t>046O  :771420:00:------:--</t>
  </si>
  <si>
    <t>21:0392:000420</t>
  </si>
  <si>
    <t>21:0131:000357</t>
  </si>
  <si>
    <t>21:0131:000357:0001:0001:00</t>
  </si>
  <si>
    <t>046O  :771421:80:771434:00</t>
  </si>
  <si>
    <t>21:0392:000421</t>
  </si>
  <si>
    <t>21:0131:000368</t>
  </si>
  <si>
    <t>21:0131:000368:0001:0001:02</t>
  </si>
  <si>
    <t>046O  :771422:00:------:--</t>
  </si>
  <si>
    <t>21:0392:000422</t>
  </si>
  <si>
    <t>21:0131:000358</t>
  </si>
  <si>
    <t>21:0131:000358:0001:0001:00</t>
  </si>
  <si>
    <t>046O  :771423:00:------:--</t>
  </si>
  <si>
    <t>21:0392:000423</t>
  </si>
  <si>
    <t>21:0131:000359</t>
  </si>
  <si>
    <t>21:0131:000359:0001:0001:00</t>
  </si>
  <si>
    <t>046O  :771424:70:771425:10</t>
  </si>
  <si>
    <t>21:0392:000424</t>
  </si>
  <si>
    <t>21:0131:000360</t>
  </si>
  <si>
    <t>21:0131:000360:0001:0001:00</t>
  </si>
  <si>
    <t>046O  :771425:10:------:--</t>
  </si>
  <si>
    <t>21:0392:000425</t>
  </si>
  <si>
    <t>21:0131:000361</t>
  </si>
  <si>
    <t>21:0131:000361:0001:0001:00</t>
  </si>
  <si>
    <t>046O  :771426:9A:------:--</t>
  </si>
  <si>
    <t>21:0392:000426</t>
  </si>
  <si>
    <t>046O  :771427:20:771425:10</t>
  </si>
  <si>
    <t>21:0392:000427</t>
  </si>
  <si>
    <t>21:0131:000361:0002:0001:00</t>
  </si>
  <si>
    <t>046O  :771428:00:------:--</t>
  </si>
  <si>
    <t>21:0392:000428</t>
  </si>
  <si>
    <t>21:0131:000362</t>
  </si>
  <si>
    <t>21:0131:000362:0001:0001:00</t>
  </si>
  <si>
    <t>046O  :771429:00:------:--</t>
  </si>
  <si>
    <t>21:0392:000429</t>
  </si>
  <si>
    <t>21:0131:000363</t>
  </si>
  <si>
    <t>21:0131:000363:0001:0001:00</t>
  </si>
  <si>
    <t>046O  :771430:00:------:--</t>
  </si>
  <si>
    <t>21:0392:000430</t>
  </si>
  <si>
    <t>21:0131:000364</t>
  </si>
  <si>
    <t>21:0131:000364:0001:0001:00</t>
  </si>
  <si>
    <t>046O  :771431:00:------:--</t>
  </si>
  <si>
    <t>21:0392:000431</t>
  </si>
  <si>
    <t>21:0131:000365</t>
  </si>
  <si>
    <t>21:0131:000365:0001:0001:00</t>
  </si>
  <si>
    <t>046O  :771432:00:------:--</t>
  </si>
  <si>
    <t>21:0392:000432</t>
  </si>
  <si>
    <t>21:0131:000366</t>
  </si>
  <si>
    <t>21:0131:000366:0001:0001:00</t>
  </si>
  <si>
    <t>046O  :771433:00:------:--</t>
  </si>
  <si>
    <t>21:0392:000433</t>
  </si>
  <si>
    <t>21:0131:000367</t>
  </si>
  <si>
    <t>21:0131:000367:0001:0001:00</t>
  </si>
  <si>
    <t>046O  :771434:00:------:--</t>
  </si>
  <si>
    <t>21:0392:000434</t>
  </si>
  <si>
    <t>21:0131:000368:0001:0001:01</t>
  </si>
  <si>
    <t>046O  :771435:00:------:--</t>
  </si>
  <si>
    <t>21:0392:000435</t>
  </si>
  <si>
    <t>21:0131:000369</t>
  </si>
  <si>
    <t>21:0131:000369:0001:0001:00</t>
  </si>
  <si>
    <t>046O  :771436:00:------:--</t>
  </si>
  <si>
    <t>21:0392:000436</t>
  </si>
  <si>
    <t>21:0131:000370</t>
  </si>
  <si>
    <t>21:0131:000370:0001:0001:00</t>
  </si>
  <si>
    <t>046O  :771437:00:------:--</t>
  </si>
  <si>
    <t>21:0392:000437</t>
  </si>
  <si>
    <t>21:0131:000371</t>
  </si>
  <si>
    <t>21:0131:000371:0001:0001:00</t>
  </si>
  <si>
    <t>046O  :771438:00:------:--</t>
  </si>
  <si>
    <t>21:0392:000438</t>
  </si>
  <si>
    <t>21:0131:000372</t>
  </si>
  <si>
    <t>21:0131:000372:0001:0001:00</t>
  </si>
  <si>
    <t>046O  :771439:00:------:--</t>
  </si>
  <si>
    <t>21:0392:000439</t>
  </si>
  <si>
    <t>21:0131:000373</t>
  </si>
  <si>
    <t>21:0131:000373:0001:0001:00</t>
  </si>
  <si>
    <t>046O  :771440:00:------:--</t>
  </si>
  <si>
    <t>21:0392:000440</t>
  </si>
  <si>
    <t>21:0131:000374</t>
  </si>
  <si>
    <t>21:0131:000374:0001:0001:00</t>
  </si>
  <si>
    <t>046O  :771441:80:771457:00</t>
  </si>
  <si>
    <t>21:0392:000441</t>
  </si>
  <si>
    <t>21:0131:000388</t>
  </si>
  <si>
    <t>21:0131:000388:0001:0001:02</t>
  </si>
  <si>
    <t>046O  :771442:70:771443:10</t>
  </si>
  <si>
    <t>21:0392:000442</t>
  </si>
  <si>
    <t>21:0131:000375</t>
  </si>
  <si>
    <t>21:0131:000375:0001:0001:00</t>
  </si>
  <si>
    <t>046O  :771443:10:------:--</t>
  </si>
  <si>
    <t>21:0392:000443</t>
  </si>
  <si>
    <t>21:0131:000376</t>
  </si>
  <si>
    <t>21:0131:000376:0001:0001:00</t>
  </si>
  <si>
    <t>046O  :771444:20:771443:10</t>
  </si>
  <si>
    <t>21:0392:000444</t>
  </si>
  <si>
    <t>21:0131:000376:0002:0001:00</t>
  </si>
  <si>
    <t>046O  :771445:00:------:--</t>
  </si>
  <si>
    <t>21:0392:000445</t>
  </si>
  <si>
    <t>21:0131:000377</t>
  </si>
  <si>
    <t>21:0131:000377:0001:0001:00</t>
  </si>
  <si>
    <t>046O  :771446:00:------:--</t>
  </si>
  <si>
    <t>21:0392:000446</t>
  </si>
  <si>
    <t>21:0131:000378</t>
  </si>
  <si>
    <t>21:0131:000378:0001:0001:00</t>
  </si>
  <si>
    <t>046O  :771447:00:------:--</t>
  </si>
  <si>
    <t>21:0392:000447</t>
  </si>
  <si>
    <t>21:0131:000379</t>
  </si>
  <si>
    <t>21:0131:000379:0001:0001:00</t>
  </si>
  <si>
    <t>046O  :771448:00:------:--</t>
  </si>
  <si>
    <t>21:0392:000448</t>
  </si>
  <si>
    <t>21:0131:000380</t>
  </si>
  <si>
    <t>21:0131:000380:0001:0001:00</t>
  </si>
  <si>
    <t>046O  :771449:00:------:--</t>
  </si>
  <si>
    <t>21:0392:000449</t>
  </si>
  <si>
    <t>21:0131:000381</t>
  </si>
  <si>
    <t>21:0131:000381:0001:0001:00</t>
  </si>
  <si>
    <t>046O  :771450:00:------:--</t>
  </si>
  <si>
    <t>21:0392:000450</t>
  </si>
  <si>
    <t>21:0131:000382</t>
  </si>
  <si>
    <t>21:0131:000382:0001:0001:00</t>
  </si>
  <si>
    <t>046O  :771451:00:------:--</t>
  </si>
  <si>
    <t>21:0392:000451</t>
  </si>
  <si>
    <t>21:0131:000383</t>
  </si>
  <si>
    <t>21:0131:000383:0001:0001:00</t>
  </si>
  <si>
    <t>236</t>
  </si>
  <si>
    <t>046O  :771452:95:------:--</t>
  </si>
  <si>
    <t>21:0392:000452</t>
  </si>
  <si>
    <t>046O  :771453:00:------:--</t>
  </si>
  <si>
    <t>21:0392:000453</t>
  </si>
  <si>
    <t>21:0131:000384</t>
  </si>
  <si>
    <t>21:0131:000384:0001:0001:00</t>
  </si>
  <si>
    <t>046O  :771454:00:------:--</t>
  </si>
  <si>
    <t>21:0392:000454</t>
  </si>
  <si>
    <t>21:0131:000385</t>
  </si>
  <si>
    <t>21:0131:000385:0001:0001:00</t>
  </si>
  <si>
    <t>046O  :771455:00:------:--</t>
  </si>
  <si>
    <t>21:0392:000455</t>
  </si>
  <si>
    <t>21:0131:000386</t>
  </si>
  <si>
    <t>21:0131:000386:0001:0001:00</t>
  </si>
  <si>
    <t>046O  :771456:00:------:--</t>
  </si>
  <si>
    <t>21:0392:000456</t>
  </si>
  <si>
    <t>21:0131:000387</t>
  </si>
  <si>
    <t>21:0131:000387:0001:0001:00</t>
  </si>
  <si>
    <t>046O  :771457:00:------:--</t>
  </si>
  <si>
    <t>21:0392:000457</t>
  </si>
  <si>
    <t>21:0131:000388:0001:0001:01</t>
  </si>
  <si>
    <t>046O  :771458:00:------:--</t>
  </si>
  <si>
    <t>21:0392:000458</t>
  </si>
  <si>
    <t>21:0131:000389</t>
  </si>
  <si>
    <t>21:0131:000389:0001:0001:00</t>
  </si>
  <si>
    <t>046O  :771459:00:------:--</t>
  </si>
  <si>
    <t>21:0392:000459</t>
  </si>
  <si>
    <t>21:0131:000390</t>
  </si>
  <si>
    <t>21:0131:000390:0001:0001:00</t>
  </si>
  <si>
    <t>046O  :771460:00:------:--</t>
  </si>
  <si>
    <t>21:0392:000460</t>
  </si>
  <si>
    <t>21:0131:000391</t>
  </si>
  <si>
    <t>21:0131:000391:0001:0001:00</t>
  </si>
  <si>
    <t>046O  :771461:80:771463:70</t>
  </si>
  <si>
    <t>21:0392:000461</t>
  </si>
  <si>
    <t>21:0131:000393</t>
  </si>
  <si>
    <t>21:0131:000393:0001:0001:02</t>
  </si>
  <si>
    <t>046O  :771462:00:------:--</t>
  </si>
  <si>
    <t>21:0392:000462</t>
  </si>
  <si>
    <t>21:0131:000392</t>
  </si>
  <si>
    <t>21:0131:000392:0001:0001:00</t>
  </si>
  <si>
    <t>046O  :771463:70:771465:10</t>
  </si>
  <si>
    <t>21:0392:000463</t>
  </si>
  <si>
    <t>21:0131:000393:0001:0001:01</t>
  </si>
  <si>
    <t>046O  :771464:9A:------:--</t>
  </si>
  <si>
    <t>21:0392:000464</t>
  </si>
  <si>
    <t>046O  :771465:10:------:--</t>
  </si>
  <si>
    <t>21:0392:000465</t>
  </si>
  <si>
    <t>21:0131:000394</t>
  </si>
  <si>
    <t>21:0131:000394:0001:0001:00</t>
  </si>
  <si>
    <t>046O  :771466:20:771465:10</t>
  </si>
  <si>
    <t>21:0392:000466</t>
  </si>
  <si>
    <t>21:0131:000394:0002:0001:00</t>
  </si>
  <si>
    <t>046O  :771467:00:------:--</t>
  </si>
  <si>
    <t>21:0392:000467</t>
  </si>
  <si>
    <t>21:0131:000395</t>
  </si>
  <si>
    <t>21:0131:000395:0001:0001:00</t>
  </si>
  <si>
    <t>046O  :771468:00:------:--</t>
  </si>
  <si>
    <t>21:0392:000468</t>
  </si>
  <si>
    <t>21:0131:000396</t>
  </si>
  <si>
    <t>21:0131:000396:0001:0001:00</t>
  </si>
  <si>
    <t>046O  :771469:00:------:--</t>
  </si>
  <si>
    <t>21:0392:000469</t>
  </si>
  <si>
    <t>21:0131:000397</t>
  </si>
  <si>
    <t>21:0131:000397:0001:0001:00</t>
  </si>
  <si>
    <t>046O  :771470:00:------:--</t>
  </si>
  <si>
    <t>21:0392:000470</t>
  </si>
  <si>
    <t>21:0131:000398</t>
  </si>
  <si>
    <t>21:0131:000398:0001:0001:00</t>
  </si>
  <si>
    <t>046O  :771471:00:------:--</t>
  </si>
  <si>
    <t>21:0392:000471</t>
  </si>
  <si>
    <t>21:0131:000399</t>
  </si>
  <si>
    <t>21:0131:000399:0001:0001:00</t>
  </si>
  <si>
    <t>046O  :771472:00:------:--</t>
  </si>
  <si>
    <t>21:0392:000472</t>
  </si>
  <si>
    <t>21:0131:000400</t>
  </si>
  <si>
    <t>21:0131:000400:0001:0001:00</t>
  </si>
  <si>
    <t>046O  :771473:00:------:--</t>
  </si>
  <si>
    <t>21:0392:000473</t>
  </si>
  <si>
    <t>21:0131:000401</t>
  </si>
  <si>
    <t>21:0131:000401:0001:0001:00</t>
  </si>
  <si>
    <t>046O  :771474:00:------:--</t>
  </si>
  <si>
    <t>21:0392:000474</t>
  </si>
  <si>
    <t>21:0131:000402</t>
  </si>
  <si>
    <t>21:0131:000402:0001:0001:00</t>
  </si>
  <si>
    <t>046O  :771475:00:------:--</t>
  </si>
  <si>
    <t>21:0392:000475</t>
  </si>
  <si>
    <t>21:0131:000403</t>
  </si>
  <si>
    <t>21:0131:000403:0001:0001:00</t>
  </si>
  <si>
    <t>046O  :771476:00:------:--</t>
  </si>
  <si>
    <t>21:0392:000476</t>
  </si>
  <si>
    <t>21:0131:000404</t>
  </si>
  <si>
    <t>21:0131:000404:0001:0001:00</t>
  </si>
  <si>
    <t>046O  :771477:00:------:--</t>
  </si>
  <si>
    <t>21:0392:000477</t>
  </si>
  <si>
    <t>21:0131:000405</t>
  </si>
  <si>
    <t>21:0131:000405:0001:0001:00</t>
  </si>
  <si>
    <t>046O  :771478:00:------:--</t>
  </si>
  <si>
    <t>21:0392:000478</t>
  </si>
  <si>
    <t>21:0131:000406</t>
  </si>
  <si>
    <t>21:0131:000406:0001:0001:00</t>
  </si>
  <si>
    <t>046O  :771479:00:------:--</t>
  </si>
  <si>
    <t>21:0392:000479</t>
  </si>
  <si>
    <t>21:0131:000407</t>
  </si>
  <si>
    <t>21:0131:000407:0001:0001:00</t>
  </si>
  <si>
    <t>046O  :771480:00:------:--</t>
  </si>
  <si>
    <t>21:0392:000480</t>
  </si>
  <si>
    <t>21:0131:000408</t>
  </si>
  <si>
    <t>21:0131:000408:0001:0001:00</t>
  </si>
  <si>
    <t>046O  :771481:80:771483:10</t>
  </si>
  <si>
    <t>21:0392:000481</t>
  </si>
  <si>
    <t>21:0131:000410</t>
  </si>
  <si>
    <t>21:0131:000410:0001:0001:02</t>
  </si>
  <si>
    <t>046O  :771482:70:771483:10</t>
  </si>
  <si>
    <t>21:0392:000482</t>
  </si>
  <si>
    <t>21:0131:000409</t>
  </si>
  <si>
    <t>21:0131:000409:0001:0001:00</t>
  </si>
  <si>
    <t>046O  :771483:10:------:--</t>
  </si>
  <si>
    <t>21:0392:000483</t>
  </si>
  <si>
    <t>21:0131:000410:0001:0001:01</t>
  </si>
  <si>
    <t>046O  :771484:20:771483:10</t>
  </si>
  <si>
    <t>21:0392:000484</t>
  </si>
  <si>
    <t>21:0131:000410:0002:0001:00</t>
  </si>
  <si>
    <t>046O  :771485:9A:------:--</t>
  </si>
  <si>
    <t>21:0392:000485</t>
  </si>
  <si>
    <t>046O  :773001:80:773010:20</t>
  </si>
  <si>
    <t>21:0392:000486</t>
  </si>
  <si>
    <t>21:0131:000418</t>
  </si>
  <si>
    <t>21:0131:000418:0002:0001:02</t>
  </si>
  <si>
    <t>12300</t>
  </si>
  <si>
    <t>046O  :773002:00:------:--</t>
  </si>
  <si>
    <t>21:0392:000487</t>
  </si>
  <si>
    <t>21:0131:000411</t>
  </si>
  <si>
    <t>21:0131:000411:0001:0001:00</t>
  </si>
  <si>
    <t>046O  :773003:00:------:--</t>
  </si>
  <si>
    <t>21:0392:000488</t>
  </si>
  <si>
    <t>21:0131:000412</t>
  </si>
  <si>
    <t>21:0131:000412:0001:0001:00</t>
  </si>
  <si>
    <t>046O  :773004:00:------:--</t>
  </si>
  <si>
    <t>21:0392:000489</t>
  </si>
  <si>
    <t>21:0131:000413</t>
  </si>
  <si>
    <t>21:0131:000413:0001:0001:00</t>
  </si>
  <si>
    <t>046O  :773005:00:------:--</t>
  </si>
  <si>
    <t>21:0392:000490</t>
  </si>
  <si>
    <t>21:0131:000414</t>
  </si>
  <si>
    <t>21:0131:000414:0001:0001:00</t>
  </si>
  <si>
    <t>046O  :773006:00:------:--</t>
  </si>
  <si>
    <t>21:0392:000491</t>
  </si>
  <si>
    <t>21:0131:000415</t>
  </si>
  <si>
    <t>21:0131:000415:0001:0001:00</t>
  </si>
  <si>
    <t>046O  :773007:00:------:--</t>
  </si>
  <si>
    <t>21:0392:000492</t>
  </si>
  <si>
    <t>21:0131:000416</t>
  </si>
  <si>
    <t>21:0131:000416:0001:0001:00</t>
  </si>
  <si>
    <t>046O  :773008:70:773009:10</t>
  </si>
  <si>
    <t>21:0392:000493</t>
  </si>
  <si>
    <t>21:0131:000417</t>
  </si>
  <si>
    <t>21:0131:000417:0001:0001:00</t>
  </si>
  <si>
    <t>046O  :773009:10:------:--</t>
  </si>
  <si>
    <t>21:0392:000494</t>
  </si>
  <si>
    <t>21:0131:000418:0001:0001:00</t>
  </si>
  <si>
    <t>046O  :773010:20:773009:10</t>
  </si>
  <si>
    <t>21:0392:000495</t>
  </si>
  <si>
    <t>21:0131:000418:0002:0001:01</t>
  </si>
  <si>
    <t>12800</t>
  </si>
  <si>
    <t>046O  :773011:00:------:--</t>
  </si>
  <si>
    <t>21:0392:000496</t>
  </si>
  <si>
    <t>21:0131:000419</t>
  </si>
  <si>
    <t>21:0131:000419:0001:0001:00</t>
  </si>
  <si>
    <t>046O  :773012:00:------:--</t>
  </si>
  <si>
    <t>21:0392:000497</t>
  </si>
  <si>
    <t>21:0131:000420</t>
  </si>
  <si>
    <t>21:0131:000420:0001:0001:00</t>
  </si>
  <si>
    <t>046O  :773013:00:------:--</t>
  </si>
  <si>
    <t>21:0392:000498</t>
  </si>
  <si>
    <t>21:0131:000421</t>
  </si>
  <si>
    <t>21:0131:000421:0001:0001:00</t>
  </si>
  <si>
    <t>046O  :773014:9C:------:--</t>
  </si>
  <si>
    <t>21:0392:000499</t>
  </si>
  <si>
    <t>046O  :773015:00:------:--</t>
  </si>
  <si>
    <t>21:0392:000500</t>
  </si>
  <si>
    <t>21:0131:000422</t>
  </si>
  <si>
    <t>21:0131:000422:0001:0001:00</t>
  </si>
  <si>
    <t>046O  :773016:00:------:--</t>
  </si>
  <si>
    <t>21:0392:000501</t>
  </si>
  <si>
    <t>21:0131:000423</t>
  </si>
  <si>
    <t>21:0131:000423:0001:0001:00</t>
  </si>
  <si>
    <t>046O  :773017:00:------:--</t>
  </si>
  <si>
    <t>21:0392:000502</t>
  </si>
  <si>
    <t>21:0131:000424</t>
  </si>
  <si>
    <t>21:0131:000424:0001:0001:00</t>
  </si>
  <si>
    <t>046O  :773018:00:------:--</t>
  </si>
  <si>
    <t>21:0392:000503</t>
  </si>
  <si>
    <t>21:0131:000425</t>
  </si>
  <si>
    <t>21:0131:000425:0001:0001:00</t>
  </si>
  <si>
    <t>046O  :773019:00:------:--</t>
  </si>
  <si>
    <t>21:0392:000504</t>
  </si>
  <si>
    <t>21:0131:000426</t>
  </si>
  <si>
    <t>21:0131:000426:0001:0001:00</t>
  </si>
  <si>
    <t>046O  :773020:00:------:--</t>
  </si>
  <si>
    <t>21:0392:000505</t>
  </si>
  <si>
    <t>21:0131:000427</t>
  </si>
  <si>
    <t>21:0131:000427:0001:0001:00</t>
  </si>
  <si>
    <t>046O  :773021:80:773031:00</t>
  </si>
  <si>
    <t>21:0392:000506</t>
  </si>
  <si>
    <t>21:0131:000435</t>
  </si>
  <si>
    <t>21:0131:000435:0001:0001:02</t>
  </si>
  <si>
    <t>046O  :773022:00:------:--</t>
  </si>
  <si>
    <t>21:0392:000507</t>
  </si>
  <si>
    <t>21:0131:000428</t>
  </si>
  <si>
    <t>21:0131:000428:0001:0001:00</t>
  </si>
  <si>
    <t>046O  :773023:00:------:--</t>
  </si>
  <si>
    <t>21:0392:000508</t>
  </si>
  <si>
    <t>21:0131:000429</t>
  </si>
  <si>
    <t>21:0131:000429:0001:0001:00</t>
  </si>
  <si>
    <t>046O  :773024:00:------:--</t>
  </si>
  <si>
    <t>21:0392:000509</t>
  </si>
  <si>
    <t>21:0131:000430</t>
  </si>
  <si>
    <t>21:0131:000430:0001:0001:00</t>
  </si>
  <si>
    <t>046O  :773025:70:773026:10</t>
  </si>
  <si>
    <t>21:0392:000510</t>
  </si>
  <si>
    <t>21:0131:000431</t>
  </si>
  <si>
    <t>21:0131:000431:0001:0001:00</t>
  </si>
  <si>
    <t>046O  :773026:10:------:--</t>
  </si>
  <si>
    <t>21:0392:000511</t>
  </si>
  <si>
    <t>21:0131:000432</t>
  </si>
  <si>
    <t>21:0131:000432:0001:0001:00</t>
  </si>
  <si>
    <t>046O  :773027:20:773026:10</t>
  </si>
  <si>
    <t>21:0392:000512</t>
  </si>
  <si>
    <t>21:0131:000432:0002:0001:00</t>
  </si>
  <si>
    <t>046O  :773028:00:------:--</t>
  </si>
  <si>
    <t>21:0392:000513</t>
  </si>
  <si>
    <t>21:0131:000433</t>
  </si>
  <si>
    <t>21:0131:000433:0001:0001:00</t>
  </si>
  <si>
    <t>046O  :773029:9B:------:--</t>
  </si>
  <si>
    <t>21:0392:000514</t>
  </si>
  <si>
    <t>046O  :773030:00:------:--</t>
  </si>
  <si>
    <t>21:0392:000515</t>
  </si>
  <si>
    <t>21:0131:000434</t>
  </si>
  <si>
    <t>21:0131:000434:0001:0001:00</t>
  </si>
  <si>
    <t>046O  :773031:00:------:--</t>
  </si>
  <si>
    <t>21:0392:000516</t>
  </si>
  <si>
    <t>21:0131:000435:0001:0001:01</t>
  </si>
  <si>
    <t>046O  :773032:00:------:--</t>
  </si>
  <si>
    <t>21:0392:000517</t>
  </si>
  <si>
    <t>21:0131:000436</t>
  </si>
  <si>
    <t>21:0131:000436:0001:0001:00</t>
  </si>
  <si>
    <t>046O  :773033:00:------:--</t>
  </si>
  <si>
    <t>21:0392:000518</t>
  </si>
  <si>
    <t>21:0131:000437</t>
  </si>
  <si>
    <t>21:0131:000437:0001:0001:00</t>
  </si>
  <si>
    <t>046O  :773034:00:------:--</t>
  </si>
  <si>
    <t>21:0392:000519</t>
  </si>
  <si>
    <t>21:0131:000438</t>
  </si>
  <si>
    <t>21:0131:000438:0001:0001:00</t>
  </si>
  <si>
    <t>046O  :773035:00:------:--</t>
  </si>
  <si>
    <t>21:0392:000520</t>
  </si>
  <si>
    <t>21:0131:000439</t>
  </si>
  <si>
    <t>21:0131:000439:0001:0001:00</t>
  </si>
  <si>
    <t>046O  :773036:00:------:--</t>
  </si>
  <si>
    <t>21:0392:000521</t>
  </si>
  <si>
    <t>21:0131:000440</t>
  </si>
  <si>
    <t>21:0131:000440:0001:0001:00</t>
  </si>
  <si>
    <t>046O  :773037:00:------:--</t>
  </si>
  <si>
    <t>21:0392:000522</t>
  </si>
  <si>
    <t>21:0131:000441</t>
  </si>
  <si>
    <t>21:0131:000441:0001:0001:00</t>
  </si>
  <si>
    <t>046O  :773038:00:------:--</t>
  </si>
  <si>
    <t>21:0392:000523</t>
  </si>
  <si>
    <t>21:0131:000442</t>
  </si>
  <si>
    <t>21:0131:000442:0001:0001:00</t>
  </si>
  <si>
    <t>046O  :773039:00:------:--</t>
  </si>
  <si>
    <t>21:0392:000524</t>
  </si>
  <si>
    <t>21:0131:000443</t>
  </si>
  <si>
    <t>21:0131:000443:0001:0001:00</t>
  </si>
  <si>
    <t>046O  :773040:00:------:--</t>
  </si>
  <si>
    <t>21:0392:000525</t>
  </si>
  <si>
    <t>21:0131:000444</t>
  </si>
  <si>
    <t>21:0131:000444:0001:0001:00</t>
  </si>
  <si>
    <t>046O  :773041:80:773047:20</t>
  </si>
  <si>
    <t>21:0392:000526</t>
  </si>
  <si>
    <t>21:0131:000449</t>
  </si>
  <si>
    <t>21:0131:000449:0002:0001:02</t>
  </si>
  <si>
    <t>046O  :773042:00:------:--</t>
  </si>
  <si>
    <t>21:0392:000527</t>
  </si>
  <si>
    <t>21:0131:000445</t>
  </si>
  <si>
    <t>21:0131:000445:0001:0001:00</t>
  </si>
  <si>
    <t>046O  :773043:00:------:--</t>
  </si>
  <si>
    <t>21:0392:000528</t>
  </si>
  <si>
    <t>21:0131:000446</t>
  </si>
  <si>
    <t>21:0131:000446:0001:0001:00</t>
  </si>
  <si>
    <t>046O  :773044:00:------:--</t>
  </si>
  <si>
    <t>21:0392:000529</t>
  </si>
  <si>
    <t>21:0131:000447</t>
  </si>
  <si>
    <t>21:0131:000447:0001:0001:00</t>
  </si>
  <si>
    <t>046O  :773045:70:773046:10</t>
  </si>
  <si>
    <t>21:0392:000530</t>
  </si>
  <si>
    <t>21:0131:000448</t>
  </si>
  <si>
    <t>21:0131:000448:0001:0001:00</t>
  </si>
  <si>
    <t>046O  :773046:10:------:--</t>
  </si>
  <si>
    <t>21:0392:000531</t>
  </si>
  <si>
    <t>21:0131:000449:0001:0001:00</t>
  </si>
  <si>
    <t>046O  :773047:20:773046:10</t>
  </si>
  <si>
    <t>21:0392:000532</t>
  </si>
  <si>
    <t>21:0131:000449:0002:0001:01</t>
  </si>
  <si>
    <t>046O  :773048:9B:------:--</t>
  </si>
  <si>
    <t>21:0392:000533</t>
  </si>
  <si>
    <t>046O  :773049:00:------:--</t>
  </si>
  <si>
    <t>21:0392:000534</t>
  </si>
  <si>
    <t>21:0131:000450</t>
  </si>
  <si>
    <t>21:0131:000450:0001:0001:00</t>
  </si>
  <si>
    <t>046O  :773050:00:------:--</t>
  </si>
  <si>
    <t>21:0392:000535</t>
  </si>
  <si>
    <t>21:0131:000451</t>
  </si>
  <si>
    <t>21:0131:000451:0001:0001:00</t>
  </si>
  <si>
    <t>046O  :773051:00:------:--</t>
  </si>
  <si>
    <t>21:0392:000536</t>
  </si>
  <si>
    <t>21:0131:000452</t>
  </si>
  <si>
    <t>21:0131:000452:0001:0001:00</t>
  </si>
  <si>
    <t>046O  :773052:00:------:--</t>
  </si>
  <si>
    <t>21:0392:000537</t>
  </si>
  <si>
    <t>21:0131:000453</t>
  </si>
  <si>
    <t>21:0131:000453:0001:0001:00</t>
  </si>
  <si>
    <t>046O  :773053:00:------:--</t>
  </si>
  <si>
    <t>21:0392:000538</t>
  </si>
  <si>
    <t>21:0131:000454</t>
  </si>
  <si>
    <t>21:0131:000454:0001:0001:00</t>
  </si>
  <si>
    <t>046O  :773054:00:------:--</t>
  </si>
  <si>
    <t>21:0392:000539</t>
  </si>
  <si>
    <t>21:0131:000455</t>
  </si>
  <si>
    <t>21:0131:000455:0001:0001:00</t>
  </si>
  <si>
    <t>046O  :773055:00:------:--</t>
  </si>
  <si>
    <t>21:0392:000540</t>
  </si>
  <si>
    <t>21:0131:000456</t>
  </si>
  <si>
    <t>21:0131:000456:0001:0001:00</t>
  </si>
  <si>
    <t>046O  :773056:00:------:--</t>
  </si>
  <si>
    <t>21:0392:000541</t>
  </si>
  <si>
    <t>21:0131:000457</t>
  </si>
  <si>
    <t>21:0131:000457:0001:0001:00</t>
  </si>
  <si>
    <t>046O  :773057:00:------:--</t>
  </si>
  <si>
    <t>21:0392:000542</t>
  </si>
  <si>
    <t>21:0131:000458</t>
  </si>
  <si>
    <t>21:0131:000458:0001:0001:00</t>
  </si>
  <si>
    <t>046O  :773058:00:------:--</t>
  </si>
  <si>
    <t>21:0392:000543</t>
  </si>
  <si>
    <t>21:0131:000459</t>
  </si>
  <si>
    <t>21:0131:000459:0001:0001:00</t>
  </si>
  <si>
    <t>046O  :773059:00:------:--</t>
  </si>
  <si>
    <t>21:0392:000544</t>
  </si>
  <si>
    <t>21:0131:000460</t>
  </si>
  <si>
    <t>21:0131:000460:0001:0001:00</t>
  </si>
  <si>
    <t>046O  :773060:00:------:--</t>
  </si>
  <si>
    <t>21:0392:000545</t>
  </si>
  <si>
    <t>21:0131:000461</t>
  </si>
  <si>
    <t>21:0131:000461:0001:0001:00</t>
  </si>
  <si>
    <t>046O  :773061:80:773080:00</t>
  </si>
  <si>
    <t>21:0392:000546</t>
  </si>
  <si>
    <t>21:0131:000478</t>
  </si>
  <si>
    <t>21:0131:000478:0001:0001:02</t>
  </si>
  <si>
    <t>046O  :773062:00:------:--</t>
  </si>
  <si>
    <t>21:0392:000547</t>
  </si>
  <si>
    <t>21:0131:000462</t>
  </si>
  <si>
    <t>21:0131:000462:0001:0001:00</t>
  </si>
  <si>
    <t>046O  :773063:00:------:--</t>
  </si>
  <si>
    <t>21:0392:000548</t>
  </si>
  <si>
    <t>21:0131:000463</t>
  </si>
  <si>
    <t>21:0131:000463:0001:0001:00</t>
  </si>
  <si>
    <t>046O  :773064:00:------:--</t>
  </si>
  <si>
    <t>21:0392:000549</t>
  </si>
  <si>
    <t>21:0131:000464</t>
  </si>
  <si>
    <t>21:0131:000464:0001:0001:00</t>
  </si>
  <si>
    <t>046O  :773065:00:------:--</t>
  </si>
  <si>
    <t>21:0392:000550</t>
  </si>
  <si>
    <t>21:0131:000465</t>
  </si>
  <si>
    <t>21:0131:000465:0001:0001:00</t>
  </si>
  <si>
    <t>046O  :773066:70:773067:10</t>
  </si>
  <si>
    <t>21:0392:000551</t>
  </si>
  <si>
    <t>21:0131:000466</t>
  </si>
  <si>
    <t>21:0131:000466:0001:0001:00</t>
  </si>
  <si>
    <t>046O  :773067:10:------:--</t>
  </si>
  <si>
    <t>21:0392:000552</t>
  </si>
  <si>
    <t>21:0131:000467</t>
  </si>
  <si>
    <t>21:0131:000467:0001:0001:00</t>
  </si>
  <si>
    <t>046O  :773068:20:773067:10</t>
  </si>
  <si>
    <t>21:0392:000553</t>
  </si>
  <si>
    <t>21:0131:000467:0002:0001:00</t>
  </si>
  <si>
    <t>046O  :773069:00:------:--</t>
  </si>
  <si>
    <t>21:0392:000554</t>
  </si>
  <si>
    <t>21:0131:000468</t>
  </si>
  <si>
    <t>21:0131:000468:0001:0001:00</t>
  </si>
  <si>
    <t>21.1</t>
  </si>
  <si>
    <t>046O  :773070:00:------:--</t>
  </si>
  <si>
    <t>21:0392:000555</t>
  </si>
  <si>
    <t>21:0131:000469</t>
  </si>
  <si>
    <t>21:0131:000469:0001:0001:00</t>
  </si>
  <si>
    <t>046O  :773071:00:------:--</t>
  </si>
  <si>
    <t>21:0392:000556</t>
  </si>
  <si>
    <t>21:0131:000470</t>
  </si>
  <si>
    <t>21:0131:000470:0001:0001:00</t>
  </si>
  <si>
    <t>046O  :773072:00:------:--</t>
  </si>
  <si>
    <t>21:0392:000557</t>
  </si>
  <si>
    <t>21:0131:000471</t>
  </si>
  <si>
    <t>21:0131:000471:0001:0001:00</t>
  </si>
  <si>
    <t>046O  :773073:00:------:--</t>
  </si>
  <si>
    <t>21:0392:000558</t>
  </si>
  <si>
    <t>21:0131:000472</t>
  </si>
  <si>
    <t>21:0131:000472:0001:0001:00</t>
  </si>
  <si>
    <t>046O  :773074:00:------:--</t>
  </si>
  <si>
    <t>21:0392:000559</t>
  </si>
  <si>
    <t>21:0131:000473</t>
  </si>
  <si>
    <t>21:0131:000473:0001:0001:00</t>
  </si>
  <si>
    <t>046O  :773075:00:------:--</t>
  </si>
  <si>
    <t>21:0392:000560</t>
  </si>
  <si>
    <t>21:0131:000474</t>
  </si>
  <si>
    <t>21:0131:000474:0001:0001:00</t>
  </si>
  <si>
    <t>046O  :773076:00:------:--</t>
  </si>
  <si>
    <t>21:0392:000561</t>
  </si>
  <si>
    <t>21:0131:000475</t>
  </si>
  <si>
    <t>21:0131:000475:0001:0001:00</t>
  </si>
  <si>
    <t>046O  :773077:00:------:--</t>
  </si>
  <si>
    <t>21:0392:000562</t>
  </si>
  <si>
    <t>21:0131:000476</t>
  </si>
  <si>
    <t>21:0131:000476:0001:0001:00</t>
  </si>
  <si>
    <t>046O  :773078:00:------:--</t>
  </si>
  <si>
    <t>21:0392:000563</t>
  </si>
  <si>
    <t>21:0131:000477</t>
  </si>
  <si>
    <t>21:0131:000477:0001:0001:00</t>
  </si>
  <si>
    <t>046O  :773079:9A:------:--</t>
  </si>
  <si>
    <t>21:0392:000564</t>
  </si>
  <si>
    <t>046O  :773080:00:------:--</t>
  </si>
  <si>
    <t>21:0392:000565</t>
  </si>
  <si>
    <t>21:0131:000478:0001:0001:01</t>
  </si>
  <si>
    <t>046O  :773081:80:773085:10</t>
  </si>
  <si>
    <t>21:0392:000566</t>
  </si>
  <si>
    <t>21:0131:000482</t>
  </si>
  <si>
    <t>21:0131:000482:0001:0001:02</t>
  </si>
  <si>
    <t>046O  :773082:00:------:--</t>
  </si>
  <si>
    <t>21:0392:000567</t>
  </si>
  <si>
    <t>21:0131:000479</t>
  </si>
  <si>
    <t>21:0131:000479:0001:0001:00</t>
  </si>
  <si>
    <t>046O  :773083:00:------:--</t>
  </si>
  <si>
    <t>21:0392:000568</t>
  </si>
  <si>
    <t>21:0131:000480</t>
  </si>
  <si>
    <t>21:0131:000480:0001:0001:00</t>
  </si>
  <si>
    <t>046O  :773084:70:773085:10</t>
  </si>
  <si>
    <t>21:0392:000569</t>
  </si>
  <si>
    <t>21:0131:000481</t>
  </si>
  <si>
    <t>21:0131:000481:0001:0001:00</t>
  </si>
  <si>
    <t>046O  :773085:10:------:--</t>
  </si>
  <si>
    <t>21:0392:000570</t>
  </si>
  <si>
    <t>21:0131:000482:0001:0001:01</t>
  </si>
  <si>
    <t>046O  :773086:20:773085:10</t>
  </si>
  <si>
    <t>21:0392:000571</t>
  </si>
  <si>
    <t>21:0131:000482:0002:0001:00</t>
  </si>
  <si>
    <t>82.2</t>
  </si>
  <si>
    <t>046O  :773087:00:------:--</t>
  </si>
  <si>
    <t>21:0392:000572</t>
  </si>
  <si>
    <t>21:0131:000483</t>
  </si>
  <si>
    <t>21:0131:000483:0001:0001:00</t>
  </si>
  <si>
    <t>046O  :773088:00:------:--</t>
  </si>
  <si>
    <t>21:0392:000573</t>
  </si>
  <si>
    <t>21:0131:000484</t>
  </si>
  <si>
    <t>21:0131:000484:0001:0001:00</t>
  </si>
  <si>
    <t>046O  :773089:00:------:--</t>
  </si>
  <si>
    <t>21:0392:000574</t>
  </si>
  <si>
    <t>21:0131:000485</t>
  </si>
  <si>
    <t>21:0131:000485:0001:0001:00</t>
  </si>
  <si>
    <t>046O  :773090:00:------:--</t>
  </si>
  <si>
    <t>21:0392:000575</t>
  </si>
  <si>
    <t>21:0131:000486</t>
  </si>
  <si>
    <t>21:0131:000486:0001:0001:00</t>
  </si>
  <si>
    <t>046O  :773091:00:------:--</t>
  </si>
  <si>
    <t>21:0392:000576</t>
  </si>
  <si>
    <t>21:0131:000487</t>
  </si>
  <si>
    <t>21:0131:000487:0001:0001:00</t>
  </si>
  <si>
    <t>046O  :773092:00:------:--</t>
  </si>
  <si>
    <t>21:0392:000577</t>
  </si>
  <si>
    <t>21:0131:000488</t>
  </si>
  <si>
    <t>21:0131:000488:0001:0001:00</t>
  </si>
  <si>
    <t>046O  :773093:00:------:--</t>
  </si>
  <si>
    <t>21:0392:000578</t>
  </si>
  <si>
    <t>21:0131:000489</t>
  </si>
  <si>
    <t>21:0131:000489:0001:0001:00</t>
  </si>
  <si>
    <t>046O  :773094:00:------:--</t>
  </si>
  <si>
    <t>21:0392:000579</t>
  </si>
  <si>
    <t>21:0131:000490</t>
  </si>
  <si>
    <t>21:0131:000490:0001:0001:00</t>
  </si>
  <si>
    <t>046O  :773095:00:------:--</t>
  </si>
  <si>
    <t>21:0392:000580</t>
  </si>
  <si>
    <t>21:0131:000491</t>
  </si>
  <si>
    <t>21:0131:000491:0001:0001:00</t>
  </si>
  <si>
    <t>046O  :773096:00:------:--</t>
  </si>
  <si>
    <t>21:0392:000581</t>
  </si>
  <si>
    <t>21:0131:000492</t>
  </si>
  <si>
    <t>21:0131:000492:0001:0001:00</t>
  </si>
  <si>
    <t>046O  :773097:9C:------:--</t>
  </si>
  <si>
    <t>21:0392:000582</t>
  </si>
  <si>
    <t>046O  :773098:00:------:--</t>
  </si>
  <si>
    <t>21:0392:000583</t>
  </si>
  <si>
    <t>21:0131:000493</t>
  </si>
  <si>
    <t>21:0131:000493:0001:0001:00</t>
  </si>
  <si>
    <t>046O  :773099:00:------:--</t>
  </si>
  <si>
    <t>21:0392:000584</t>
  </si>
  <si>
    <t>21:0131:000494</t>
  </si>
  <si>
    <t>21:0131:000494:0001:0001:00</t>
  </si>
  <si>
    <t>046O  :773100:00:------:--</t>
  </si>
  <si>
    <t>21:0392:000585</t>
  </si>
  <si>
    <t>21:0131:000495</t>
  </si>
  <si>
    <t>21:0131:000495:0001:0001:00</t>
  </si>
  <si>
    <t>046O  :773101:80:773119:00</t>
  </si>
  <si>
    <t>21:0392:000586</t>
  </si>
  <si>
    <t>21:0131:000511</t>
  </si>
  <si>
    <t>21:0131:000511:0001:0001:02</t>
  </si>
  <si>
    <t>046O  :773102:9B:------:--</t>
  </si>
  <si>
    <t>21:0392:000587</t>
  </si>
  <si>
    <t>046O  :773103:00:------:--</t>
  </si>
  <si>
    <t>21:0392:000588</t>
  </si>
  <si>
    <t>21:0131:000496</t>
  </si>
  <si>
    <t>21:0131:000496:0001:0001:00</t>
  </si>
  <si>
    <t>046O  :773104:70:773105:10</t>
  </si>
  <si>
    <t>21:0392:000589</t>
  </si>
  <si>
    <t>21:0131:000497</t>
  </si>
  <si>
    <t>21:0131:000497:0001:0001:00</t>
  </si>
  <si>
    <t>046O  :773105:10:------:--</t>
  </si>
  <si>
    <t>21:0392:000590</t>
  </si>
  <si>
    <t>21:0131:000498</t>
  </si>
  <si>
    <t>21:0131:000498:0001:0001:00</t>
  </si>
  <si>
    <t>046O  :773106:20:773105:10</t>
  </si>
  <si>
    <t>21:0392:000591</t>
  </si>
  <si>
    <t>21:0131:000498:0002:0001:00</t>
  </si>
  <si>
    <t>31.5</t>
  </si>
  <si>
    <t>046O  :773107:00:------:--</t>
  </si>
  <si>
    <t>21:0392:000592</t>
  </si>
  <si>
    <t>21:0131:000499</t>
  </si>
  <si>
    <t>21:0131:000499:0001:0001:00</t>
  </si>
  <si>
    <t>046O  :773108:00:------:--</t>
  </si>
  <si>
    <t>21:0392:000593</t>
  </si>
  <si>
    <t>21:0131:000500</t>
  </si>
  <si>
    <t>21:0131:000500:0001:0001:00</t>
  </si>
  <si>
    <t>046O  :773109:00:------:--</t>
  </si>
  <si>
    <t>21:0392:000594</t>
  </si>
  <si>
    <t>21:0131:000501</t>
  </si>
  <si>
    <t>21:0131:000501:0001:0001:00</t>
  </si>
  <si>
    <t>046O  :773110:00:------:--</t>
  </si>
  <si>
    <t>21:0392:000595</t>
  </si>
  <si>
    <t>21:0131:000502</t>
  </si>
  <si>
    <t>21:0131:000502:0001:0001:00</t>
  </si>
  <si>
    <t>046O  :773111:00:------:--</t>
  </si>
  <si>
    <t>21:0392:000596</t>
  </si>
  <si>
    <t>21:0131:000503</t>
  </si>
  <si>
    <t>21:0131:000503:0001:0001:00</t>
  </si>
  <si>
    <t>046O  :773112:00:------:--</t>
  </si>
  <si>
    <t>21:0392:000597</t>
  </si>
  <si>
    <t>21:0131:000504</t>
  </si>
  <si>
    <t>21:0131:000504:0001:0001:00</t>
  </si>
  <si>
    <t>046O  :773113:00:------:--</t>
  </si>
  <si>
    <t>21:0392:000598</t>
  </si>
  <si>
    <t>21:0131:000505</t>
  </si>
  <si>
    <t>21:0131:000505:0001:0001:00</t>
  </si>
  <si>
    <t>046O  :773114:00:------:--</t>
  </si>
  <si>
    <t>21:0392:000599</t>
  </si>
  <si>
    <t>21:0131:000506</t>
  </si>
  <si>
    <t>21:0131:000506:0001:0001:00</t>
  </si>
  <si>
    <t>046O  :773115:00:------:--</t>
  </si>
  <si>
    <t>21:0392:000600</t>
  </si>
  <si>
    <t>21:0131:000507</t>
  </si>
  <si>
    <t>21:0131:000507:0001:0001:00</t>
  </si>
  <si>
    <t>046O  :773116:00:------:--</t>
  </si>
  <si>
    <t>21:0392:000601</t>
  </si>
  <si>
    <t>21:0131:000508</t>
  </si>
  <si>
    <t>21:0131:000508:0001:0001:00</t>
  </si>
  <si>
    <t>046O  :773117:00:------:--</t>
  </si>
  <si>
    <t>21:0392:000602</t>
  </si>
  <si>
    <t>21:0131:000509</t>
  </si>
  <si>
    <t>21:0131:000509:0001:0001:00</t>
  </si>
  <si>
    <t>046O  :773118:00:------:--</t>
  </si>
  <si>
    <t>21:0392:000603</t>
  </si>
  <si>
    <t>21:0131:000510</t>
  </si>
  <si>
    <t>21:0131:000510:0001:0001:00</t>
  </si>
  <si>
    <t>046O  :773119:00:------:--</t>
  </si>
  <si>
    <t>21:0392:000604</t>
  </si>
  <si>
    <t>21:0131:000511:0001:0001:01</t>
  </si>
  <si>
    <t>046O  :773120:00:------:--</t>
  </si>
  <si>
    <t>21:0392:000605</t>
  </si>
  <si>
    <t>21:0131:000512</t>
  </si>
  <si>
    <t>21:0131:000512:0001:0001:00</t>
  </si>
  <si>
    <t>046O  :773121:80:773128:70</t>
  </si>
  <si>
    <t>21:0392:000606</t>
  </si>
  <si>
    <t>21:0131:000518</t>
  </si>
  <si>
    <t>21:0131:000518:0001:0001:02</t>
  </si>
  <si>
    <t>046O  :773122:00:------:--</t>
  </si>
  <si>
    <t>21:0392:000607</t>
  </si>
  <si>
    <t>21:0131:000513</t>
  </si>
  <si>
    <t>21:0131:000513:0001:0001:00</t>
  </si>
  <si>
    <t>046O  :773123:9C:------:--</t>
  </si>
  <si>
    <t>21:0392:000608</t>
  </si>
  <si>
    <t>046O  :773124:00:------:--</t>
  </si>
  <si>
    <t>21:0392:000609</t>
  </si>
  <si>
    <t>21:0131:000514</t>
  </si>
  <si>
    <t>21:0131:000514:0001:0001:00</t>
  </si>
  <si>
    <t>046O  :773125:00:------:--</t>
  </si>
  <si>
    <t>21:0392:000610</t>
  </si>
  <si>
    <t>21:0131:000515</t>
  </si>
  <si>
    <t>21:0131:000515:0001:0001:00</t>
  </si>
  <si>
    <t>046O  :773126:00:------:--</t>
  </si>
  <si>
    <t>21:0392:000611</t>
  </si>
  <si>
    <t>21:0131:000516</t>
  </si>
  <si>
    <t>21:0131:000516:0001:0001:00</t>
  </si>
  <si>
    <t>046O  :773127:00:------:--</t>
  </si>
  <si>
    <t>21:0392:000612</t>
  </si>
  <si>
    <t>21:0131:000517</t>
  </si>
  <si>
    <t>21:0131:000517:0001:0001:00</t>
  </si>
  <si>
    <t>046O  :773128:70:773129:10</t>
  </si>
  <si>
    <t>21:0392:000613</t>
  </si>
  <si>
    <t>21:0131:000518:0001:0001:01</t>
  </si>
  <si>
    <t>046O  :773129:10:------:--</t>
  </si>
  <si>
    <t>21:0392:000614</t>
  </si>
  <si>
    <t>21:0131:000519</t>
  </si>
  <si>
    <t>21:0131:000519:0001:0001:00</t>
  </si>
  <si>
    <t>046O  :773130:20:773129:10</t>
  </si>
  <si>
    <t>21:0392:000615</t>
  </si>
  <si>
    <t>21:0131:000519:0002:0001:00</t>
  </si>
  <si>
    <t>046O  :773131:00:------:--</t>
  </si>
  <si>
    <t>21:0392:000616</t>
  </si>
  <si>
    <t>21:0131:000520</t>
  </si>
  <si>
    <t>21:0131:000520:0001:0001:00</t>
  </si>
  <si>
    <t>046O  :773132:00:------:--</t>
  </si>
  <si>
    <t>21:0392:000617</t>
  </si>
  <si>
    <t>21:0131:000521</t>
  </si>
  <si>
    <t>21:0131:000521:0001:0001:00</t>
  </si>
  <si>
    <t>046O  :773133:00:------:--</t>
  </si>
  <si>
    <t>21:0392:000618</t>
  </si>
  <si>
    <t>21:0131:000522</t>
  </si>
  <si>
    <t>21:0131:000522:0001:0001:00</t>
  </si>
  <si>
    <t>046O  :773134:00:------:--</t>
  </si>
  <si>
    <t>21:0392:000619</t>
  </si>
  <si>
    <t>21:0131:000523</t>
  </si>
  <si>
    <t>21:0131:000523:0001:0001:00</t>
  </si>
  <si>
    <t>046O  :773135:00:------:--</t>
  </si>
  <si>
    <t>21:0392:000620</t>
  </si>
  <si>
    <t>21:0131:000524</t>
  </si>
  <si>
    <t>21:0131:000524:0001:0001:00</t>
  </si>
  <si>
    <t>046O  :773136:00:------:--</t>
  </si>
  <si>
    <t>21:0392:000621</t>
  </si>
  <si>
    <t>21:0131:000525</t>
  </si>
  <si>
    <t>21:0131:000525:0001:0001:00</t>
  </si>
  <si>
    <t>046O  :773137:00:------:--</t>
  </si>
  <si>
    <t>21:0392:000622</t>
  </si>
  <si>
    <t>21:0131:000526</t>
  </si>
  <si>
    <t>21:0131:000526:0001:0001:00</t>
  </si>
  <si>
    <t>046O  :773138:00:------:--</t>
  </si>
  <si>
    <t>21:0392:000623</t>
  </si>
  <si>
    <t>21:0131:000527</t>
  </si>
  <si>
    <t>21:0131:000527:0001:0001:00</t>
  </si>
  <si>
    <t>046O  :773139:00:------:--</t>
  </si>
  <si>
    <t>21:0392:000624</t>
  </si>
  <si>
    <t>21:0131:000528</t>
  </si>
  <si>
    <t>21:0131:000528:0001:0001:00</t>
  </si>
  <si>
    <t>046O  :773140:00:------:--</t>
  </si>
  <si>
    <t>21:0392:000625</t>
  </si>
  <si>
    <t>21:0131:000529</t>
  </si>
  <si>
    <t>21:0131:000529:0001:0001:00</t>
  </si>
  <si>
    <t>046O  :773141:80:773148:00</t>
  </si>
  <si>
    <t>21:0392:000626</t>
  </si>
  <si>
    <t>21:0131:000535</t>
  </si>
  <si>
    <t>21:0131:000535:0001:0001:02</t>
  </si>
  <si>
    <t>046O  :773142:00:------:--</t>
  </si>
  <si>
    <t>21:0392:000627</t>
  </si>
  <si>
    <t>21:0131:000530</t>
  </si>
  <si>
    <t>21:0131:000530:0001:0001:00</t>
  </si>
  <si>
    <t>046O  :773143:70:773144:10</t>
  </si>
  <si>
    <t>21:0392:000628</t>
  </si>
  <si>
    <t>21:0131:000531</t>
  </si>
  <si>
    <t>21:0131:000531:0001:0001:00</t>
  </si>
  <si>
    <t>046O  :773144:10:------:--</t>
  </si>
  <si>
    <t>21:0392:000629</t>
  </si>
  <si>
    <t>21:0131:000532</t>
  </si>
  <si>
    <t>21:0131:000532:0001:0001:00</t>
  </si>
  <si>
    <t>046O  :773145:20:773144:10</t>
  </si>
  <si>
    <t>21:0392:000630</t>
  </si>
  <si>
    <t>21:0131:000532:0002:0001:00</t>
  </si>
  <si>
    <t>046O  :773146:00:------:--</t>
  </si>
  <si>
    <t>21:0392:000631</t>
  </si>
  <si>
    <t>21:0131:000533</t>
  </si>
  <si>
    <t>21:0131:000533:0001:0001:00</t>
  </si>
  <si>
    <t>046O  :773147:00:------:--</t>
  </si>
  <si>
    <t>21:0392:000632</t>
  </si>
  <si>
    <t>21:0131:000534</t>
  </si>
  <si>
    <t>21:0131:000534:0001:0001:00</t>
  </si>
  <si>
    <t>046O  :773148:00:------:--</t>
  </si>
  <si>
    <t>21:0392:000633</t>
  </si>
  <si>
    <t>21:0131:000535:0001:0001:01</t>
  </si>
  <si>
    <t>046O  :773149:00:------:--</t>
  </si>
  <si>
    <t>21:0392:000634</t>
  </si>
  <si>
    <t>21:0131:000536</t>
  </si>
  <si>
    <t>21:0131:000536:0001:0001:00</t>
  </si>
  <si>
    <t>046O  :773150:00:------:--</t>
  </si>
  <si>
    <t>21:0392:000635</t>
  </si>
  <si>
    <t>21:0131:000537</t>
  </si>
  <si>
    <t>21:0131:000537:0001:0001:00</t>
  </si>
  <si>
    <t>046O  :773151:00:------:--</t>
  </si>
  <si>
    <t>21:0392:000636</t>
  </si>
  <si>
    <t>21:0131:000538</t>
  </si>
  <si>
    <t>21:0131:000538:0001:0001:00</t>
  </si>
  <si>
    <t>046O  :773152:00:------:--</t>
  </si>
  <si>
    <t>21:0392:000637</t>
  </si>
  <si>
    <t>21:0131:000539</t>
  </si>
  <si>
    <t>21:0131:000539:0001:0001:00</t>
  </si>
  <si>
    <t>046O  :773153:00:------:--</t>
  </si>
  <si>
    <t>21:0392:000638</t>
  </si>
  <si>
    <t>21:0131:000540</t>
  </si>
  <si>
    <t>21:0131:000540:0001:0001:00</t>
  </si>
  <si>
    <t>046O  :773154:00:------:--</t>
  </si>
  <si>
    <t>21:0392:000639</t>
  </si>
  <si>
    <t>21:0131:000541</t>
  </si>
  <si>
    <t>21:0131:000541:0001:0001:00</t>
  </si>
  <si>
    <t>046O  :773155:00:------:--</t>
  </si>
  <si>
    <t>21:0392:000640</t>
  </si>
  <si>
    <t>21:0131:000542</t>
  </si>
  <si>
    <t>21:0131:000542:0001:0001:00</t>
  </si>
  <si>
    <t>046O  :773156:00:------:--</t>
  </si>
  <si>
    <t>21:0392:000641</t>
  </si>
  <si>
    <t>21:0131:000543</t>
  </si>
  <si>
    <t>21:0131:000543:0001:0001:00</t>
  </si>
  <si>
    <t>046O  :773157:00:------:--</t>
  </si>
  <si>
    <t>21:0392:000642</t>
  </si>
  <si>
    <t>21:0131:000544</t>
  </si>
  <si>
    <t>21:0131:000544:0001:0001:00</t>
  </si>
  <si>
    <t>046O  :773158:00:------:--</t>
  </si>
  <si>
    <t>21:0392:000643</t>
  </si>
  <si>
    <t>21:0131:000545</t>
  </si>
  <si>
    <t>21:0131:000545:0001:0001:00</t>
  </si>
  <si>
    <t>046O  :773159:9A:------:--</t>
  </si>
  <si>
    <t>21:0392:000644</t>
  </si>
  <si>
    <t>046O  :773160:00:------:--</t>
  </si>
  <si>
    <t>21:0392:000645</t>
  </si>
  <si>
    <t>21:0131:000546</t>
  </si>
  <si>
    <t>21:0131:000546:0001:0001:00</t>
  </si>
  <si>
    <t>046O  :773161:80:773166:00</t>
  </si>
  <si>
    <t>21:0392:000646</t>
  </si>
  <si>
    <t>21:0131:000551</t>
  </si>
  <si>
    <t>21:0131:000551:0001:0001:02</t>
  </si>
  <si>
    <t>046O  :773162:00:------:--</t>
  </si>
  <si>
    <t>21:0392:000647</t>
  </si>
  <si>
    <t>21:0131:000547</t>
  </si>
  <si>
    <t>21:0131:000547:0001:0001:00</t>
  </si>
  <si>
    <t>046O  :773163:00:------:--</t>
  </si>
  <si>
    <t>21:0392:000648</t>
  </si>
  <si>
    <t>21:0131:000548</t>
  </si>
  <si>
    <t>21:0131:000548:0001:0001:00</t>
  </si>
  <si>
    <t>046O  :773164:00:------:--</t>
  </si>
  <si>
    <t>21:0392:000649</t>
  </si>
  <si>
    <t>21:0131:000549</t>
  </si>
  <si>
    <t>21:0131:000549:0001:0001:00</t>
  </si>
  <si>
    <t>046O  :773165:00:------:--</t>
  </si>
  <si>
    <t>21:0392:000650</t>
  </si>
  <si>
    <t>21:0131:000550</t>
  </si>
  <si>
    <t>21:0131:000550:0001:0001:00</t>
  </si>
  <si>
    <t>046O  :773166:00:------:--</t>
  </si>
  <si>
    <t>21:0392:000651</t>
  </si>
  <si>
    <t>21:0131:000551:0001:0001:01</t>
  </si>
  <si>
    <t>046O  :773167:70:773168:10</t>
  </si>
  <si>
    <t>21:0392:000652</t>
  </si>
  <si>
    <t>21:0131:000552</t>
  </si>
  <si>
    <t>21:0131:000552:0001:0001:00</t>
  </si>
  <si>
    <t>046O  :773168:10:------:--</t>
  </si>
  <si>
    <t>21:0392:000653</t>
  </si>
  <si>
    <t>21:0131:000553</t>
  </si>
  <si>
    <t>21:0131:000553:0001:0001:00</t>
  </si>
  <si>
    <t>046O  :773169:20:773168:10</t>
  </si>
  <si>
    <t>21:0392:000654</t>
  </si>
  <si>
    <t>21:0131:000553:0002:0001:00</t>
  </si>
  <si>
    <t>046O  :773170:95:------:--</t>
  </si>
  <si>
    <t>21:0392:000655</t>
  </si>
  <si>
    <t>046O  :773171:00:------:--</t>
  </si>
  <si>
    <t>21:0392:000656</t>
  </si>
  <si>
    <t>21:0131:000554</t>
  </si>
  <si>
    <t>21:0131:000554:0001:0001:00</t>
  </si>
  <si>
    <t>046O  :773172:00:------:--</t>
  </si>
  <si>
    <t>21:0392:000657</t>
  </si>
  <si>
    <t>21:0131:000555</t>
  </si>
  <si>
    <t>21:0131:000555:0001:0001:00</t>
  </si>
  <si>
    <t>046O  :773173:00:------:--</t>
  </si>
  <si>
    <t>21:0392:000658</t>
  </si>
  <si>
    <t>21:0131:000556</t>
  </si>
  <si>
    <t>21:0131:000556:0001:0001:00</t>
  </si>
  <si>
    <t>046O  :773174:00:------:--</t>
  </si>
  <si>
    <t>21:0392:000659</t>
  </si>
  <si>
    <t>21:0131:000557</t>
  </si>
  <si>
    <t>21:0131:000557:0001:0001:00</t>
  </si>
  <si>
    <t>046O  :773175:00:------:--</t>
  </si>
  <si>
    <t>21:0392:000660</t>
  </si>
  <si>
    <t>21:0131:000558</t>
  </si>
  <si>
    <t>21:0131:000558:0001:0001:00</t>
  </si>
  <si>
    <t>046O  :773176:00:------:--</t>
  </si>
  <si>
    <t>21:0392:000661</t>
  </si>
  <si>
    <t>21:0131:000559</t>
  </si>
  <si>
    <t>21:0131:000559:0001:0001:00</t>
  </si>
  <si>
    <t>046O  :773177:00:------:--</t>
  </si>
  <si>
    <t>21:0392:000662</t>
  </si>
  <si>
    <t>21:0131:000560</t>
  </si>
  <si>
    <t>21:0131:000560:0001:0001:00</t>
  </si>
  <si>
    <t>046O  :773178:00:------:--</t>
  </si>
  <si>
    <t>21:0392:000663</t>
  </si>
  <si>
    <t>21:0131:000561</t>
  </si>
  <si>
    <t>21:0131:000561:0001:0001:00</t>
  </si>
  <si>
    <t>046O  :773179:00:------:--</t>
  </si>
  <si>
    <t>21:0392:000664</t>
  </si>
  <si>
    <t>21:0131:000562</t>
  </si>
  <si>
    <t>21:0131:000562:0001:0001:00</t>
  </si>
  <si>
    <t>046O  :773180:00:------:--</t>
  </si>
  <si>
    <t>21:0392:000665</t>
  </si>
  <si>
    <t>21:0131:000563</t>
  </si>
  <si>
    <t>21:0131:000563:0001:0001:00</t>
  </si>
  <si>
    <t>046O  :773181:80:773196:00</t>
  </si>
  <si>
    <t>21:0392:000666</t>
  </si>
  <si>
    <t>21:0131:000576</t>
  </si>
  <si>
    <t>21:0131:000576:0001:0001:02</t>
  </si>
  <si>
    <t>046O  :773182:00:------:--</t>
  </si>
  <si>
    <t>21:0392:000667</t>
  </si>
  <si>
    <t>21:0131:000564</t>
  </si>
  <si>
    <t>21:0131:000564:0001:0001:00</t>
  </si>
  <si>
    <t>046O  :773183:00:------:--</t>
  </si>
  <si>
    <t>21:0392:000668</t>
  </si>
  <si>
    <t>21:0131:000565</t>
  </si>
  <si>
    <t>21:0131:000565:0001:0001:00</t>
  </si>
  <si>
    <t>046O  :773184:00:------:--</t>
  </si>
  <si>
    <t>21:0392:000669</t>
  </si>
  <si>
    <t>21:0131:000566</t>
  </si>
  <si>
    <t>21:0131:000566:0001:0001:00</t>
  </si>
  <si>
    <t>046O  :773185:9B:------:--</t>
  </si>
  <si>
    <t>21:0392:000670</t>
  </si>
  <si>
    <t>046O  :773186:70:773187:10</t>
  </si>
  <si>
    <t>21:0392:000671</t>
  </si>
  <si>
    <t>21:0131:000567</t>
  </si>
  <si>
    <t>21:0131:000567:0001:0001:00</t>
  </si>
  <si>
    <t>9.45</t>
  </si>
  <si>
    <t>046O  :773187:10:------:--</t>
  </si>
  <si>
    <t>21:0392:000672</t>
  </si>
  <si>
    <t>21:0131:000568</t>
  </si>
  <si>
    <t>21:0131:000568:0001:0001:00</t>
  </si>
  <si>
    <t>046O  :773188:20:773187:10</t>
  </si>
  <si>
    <t>21:0392:000673</t>
  </si>
  <si>
    <t>21:0131:000568:0002:0001:00</t>
  </si>
  <si>
    <t>046O  :773189:00:------:--</t>
  </si>
  <si>
    <t>21:0392:000674</t>
  </si>
  <si>
    <t>21:0131:000569</t>
  </si>
  <si>
    <t>21:0131:000569:0001:0001:00</t>
  </si>
  <si>
    <t>046O  :773190:00:------:--</t>
  </si>
  <si>
    <t>21:0392:000675</t>
  </si>
  <si>
    <t>21:0131:000570</t>
  </si>
  <si>
    <t>21:0131:000570:0001:0001:00</t>
  </si>
  <si>
    <t>046O  :773191:00:------:--</t>
  </si>
  <si>
    <t>21:0392:000676</t>
  </si>
  <si>
    <t>21:0131:000571</t>
  </si>
  <si>
    <t>21:0131:000571:0001:0001:00</t>
  </si>
  <si>
    <t>046O  :773192:00:------:--</t>
  </si>
  <si>
    <t>21:0392:000677</t>
  </si>
  <si>
    <t>21:0131:000572</t>
  </si>
  <si>
    <t>21:0131:000572:0001:0001:00</t>
  </si>
  <si>
    <t>046O  :773193:00:------:--</t>
  </si>
  <si>
    <t>21:0392:000678</t>
  </si>
  <si>
    <t>21:0131:000573</t>
  </si>
  <si>
    <t>21:0131:000573:0001:0001:00</t>
  </si>
  <si>
    <t>046O  :773194:00:------:--</t>
  </si>
  <si>
    <t>21:0392:000679</t>
  </si>
  <si>
    <t>21:0131:000574</t>
  </si>
  <si>
    <t>21:0131:000574:0001:0001:00</t>
  </si>
  <si>
    <t>046O  :773195:00:------:--</t>
  </si>
  <si>
    <t>21:0392:000680</t>
  </si>
  <si>
    <t>21:0131:000575</t>
  </si>
  <si>
    <t>21:0131:000575:0001:0001:00</t>
  </si>
  <si>
    <t>046O  :773196:00:------:--</t>
  </si>
  <si>
    <t>21:0392:000681</t>
  </si>
  <si>
    <t>21:0131:000576:0001:0001:01</t>
  </si>
  <si>
    <t>046O  :773197:00:------:--</t>
  </si>
  <si>
    <t>21:0392:000682</t>
  </si>
  <si>
    <t>21:0131:000577</t>
  </si>
  <si>
    <t>21:0131:000577:0001:0001:00</t>
  </si>
  <si>
    <t>046O  :773198:00:------:--</t>
  </si>
  <si>
    <t>21:0392:000683</t>
  </si>
  <si>
    <t>21:0131:000578</t>
  </si>
  <si>
    <t>21:0131:000578:0001:0001:00</t>
  </si>
  <si>
    <t>046O  :773199:00:------:--</t>
  </si>
  <si>
    <t>21:0392:000684</t>
  </si>
  <si>
    <t>21:0131:000579</t>
  </si>
  <si>
    <t>21:0131:000579:0001:0001:00</t>
  </si>
  <si>
    <t>046O  :773200:00:------:--</t>
  </si>
  <si>
    <t>21:0392:000685</t>
  </si>
  <si>
    <t>21:0131:000580</t>
  </si>
  <si>
    <t>21:0131:000580:0001:0001:00</t>
  </si>
  <si>
    <t>046O  :773201:80:773207:00</t>
  </si>
  <si>
    <t>21:0392:000686</t>
  </si>
  <si>
    <t>21:0131:000585</t>
  </si>
  <si>
    <t>21:0131:000585:0001:0001:02</t>
  </si>
  <si>
    <t>046O  :773202:00:------:--</t>
  </si>
  <si>
    <t>21:0392:000687</t>
  </si>
  <si>
    <t>21:0131:000581</t>
  </si>
  <si>
    <t>21:0131:000581:0001:0001:00</t>
  </si>
  <si>
    <t>046O  :773203:70:773204:10</t>
  </si>
  <si>
    <t>21:0392:000688</t>
  </si>
  <si>
    <t>21:0131:000582</t>
  </si>
  <si>
    <t>21:0131:000582:0001:0001:00</t>
  </si>
  <si>
    <t>046O  :773204:10:------:--</t>
  </si>
  <si>
    <t>21:0392:000689</t>
  </si>
  <si>
    <t>21:0131:000583</t>
  </si>
  <si>
    <t>21:0131:000583:0001:0001:00</t>
  </si>
  <si>
    <t>046O  :773205:20:773204:10</t>
  </si>
  <si>
    <t>21:0392:000690</t>
  </si>
  <si>
    <t>21:0131:000583:0002:0001:00</t>
  </si>
  <si>
    <t>046O  :773206:00:------:--</t>
  </si>
  <si>
    <t>21:0392:000691</t>
  </si>
  <si>
    <t>21:0131:000584</t>
  </si>
  <si>
    <t>21:0131:000584:0001:0001:00</t>
  </si>
  <si>
    <t>046O  :773207:00:------:--</t>
  </si>
  <si>
    <t>21:0392:000692</t>
  </si>
  <si>
    <t>21:0131:000585:0001:0001:01</t>
  </si>
  <si>
    <t>046O  :773208:00:------:--</t>
  </si>
  <si>
    <t>21:0392:000693</t>
  </si>
  <si>
    <t>21:0131:000586</t>
  </si>
  <si>
    <t>21:0131:000586:0001:0001:00</t>
  </si>
  <si>
    <t>046O  :773209:00:------:--</t>
  </si>
  <si>
    <t>21:0392:000694</t>
  </si>
  <si>
    <t>21:0131:000587</t>
  </si>
  <si>
    <t>21:0131:000587:0001:0001:00</t>
  </si>
  <si>
    <t>046O  :773210:00:------:--</t>
  </si>
  <si>
    <t>21:0392:000695</t>
  </si>
  <si>
    <t>21:0131:000588</t>
  </si>
  <si>
    <t>21:0131:000588:0001:0001:00</t>
  </si>
  <si>
    <t>046O  :773211:00:------:--</t>
  </si>
  <si>
    <t>21:0392:000696</t>
  </si>
  <si>
    <t>21:0131:000589</t>
  </si>
  <si>
    <t>21:0131:000589:0001:0001:00</t>
  </si>
  <si>
    <t>046O  :773212:00:------:--</t>
  </si>
  <si>
    <t>21:0392:000697</t>
  </si>
  <si>
    <t>21:0131:000590</t>
  </si>
  <si>
    <t>21:0131:000590:0001:0001:00</t>
  </si>
  <si>
    <t>046O  :773213:00:------:--</t>
  </si>
  <si>
    <t>21:0392:000698</t>
  </si>
  <si>
    <t>21:0131:000591</t>
  </si>
  <si>
    <t>21:0131:000591:0001:0001:00</t>
  </si>
  <si>
    <t>046O  :773214:95:------:--</t>
  </si>
  <si>
    <t>21:0392:000699</t>
  </si>
  <si>
    <t>046O  :773215:00:------:--</t>
  </si>
  <si>
    <t>21:0392:000700</t>
  </si>
  <si>
    <t>21:0131:000592</t>
  </si>
  <si>
    <t>21:0131:000592:0001:0001:00</t>
  </si>
  <si>
    <t>046O  :773216:00:------:--</t>
  </si>
  <si>
    <t>21:0392:000701</t>
  </si>
  <si>
    <t>21:0131:000593</t>
  </si>
  <si>
    <t>21:0131:000593:0001:0001:00</t>
  </si>
  <si>
    <t>046O  :773217:00:------:--</t>
  </si>
  <si>
    <t>21:0392:000702</t>
  </si>
  <si>
    <t>21:0131:000594</t>
  </si>
  <si>
    <t>21:0131:000594:0001:0001:00</t>
  </si>
  <si>
    <t>046O  :773218:00:------:--</t>
  </si>
  <si>
    <t>21:0392:000703</t>
  </si>
  <si>
    <t>21:0131:000595</t>
  </si>
  <si>
    <t>21:0131:000595:0001:0001:00</t>
  </si>
  <si>
    <t>046O  :773219:00:------:--</t>
  </si>
  <si>
    <t>21:0392:000704</t>
  </si>
  <si>
    <t>21:0131:000596</t>
  </si>
  <si>
    <t>21:0131:000596:0001:0001:00</t>
  </si>
  <si>
    <t>046O  :773220:00:------:--</t>
  </si>
  <si>
    <t>21:0392:000705</t>
  </si>
  <si>
    <t>21:0131:000597</t>
  </si>
  <si>
    <t>21:0131:000597:0001:0001:00</t>
  </si>
  <si>
    <t>046O  :773221:80:773235:00</t>
  </si>
  <si>
    <t>21:0392:000706</t>
  </si>
  <si>
    <t>21:0131:000609</t>
  </si>
  <si>
    <t>21:0131:000609:0001:0001:02</t>
  </si>
  <si>
    <t>046O  :773222:70:773223:10</t>
  </si>
  <si>
    <t>21:0392:000707</t>
  </si>
  <si>
    <t>21:0131:000598</t>
  </si>
  <si>
    <t>21:0131:000598:0001:0001:00</t>
  </si>
  <si>
    <t>046O  :773223:10:------:--</t>
  </si>
  <si>
    <t>21:0392:000708</t>
  </si>
  <si>
    <t>21:0131:000599</t>
  </si>
  <si>
    <t>21:0131:000599:0001:0001:00</t>
  </si>
  <si>
    <t>046O  :773224:9C:------:--</t>
  </si>
  <si>
    <t>21:0392:000709</t>
  </si>
  <si>
    <t>046O  :773225:20:773223:10</t>
  </si>
  <si>
    <t>21:0392:000710</t>
  </si>
  <si>
    <t>21:0131:000599:0002:0001:00</t>
  </si>
  <si>
    <t>046O  :773226:00:------:--</t>
  </si>
  <si>
    <t>21:0392:000711</t>
  </si>
  <si>
    <t>21:0131:000600</t>
  </si>
  <si>
    <t>21:0131:000600:0001:0001:00</t>
  </si>
  <si>
    <t>046O  :773227:00:------:--</t>
  </si>
  <si>
    <t>21:0392:000712</t>
  </si>
  <si>
    <t>21:0131:000601</t>
  </si>
  <si>
    <t>21:0131:000601:0001:0001:00</t>
  </si>
  <si>
    <t>046O  :773228:00:------:--</t>
  </si>
  <si>
    <t>21:0392:000713</t>
  </si>
  <si>
    <t>21:0131:000602</t>
  </si>
  <si>
    <t>21:0131:000602:0001:0001:00</t>
  </si>
  <si>
    <t>046O  :773229:00:------:--</t>
  </si>
  <si>
    <t>21:0392:000714</t>
  </si>
  <si>
    <t>21:0131:000603</t>
  </si>
  <si>
    <t>21:0131:000603:0001:0001:00</t>
  </si>
  <si>
    <t>046O  :773230:00:------:--</t>
  </si>
  <si>
    <t>21:0392:000715</t>
  </si>
  <si>
    <t>21:0131:000604</t>
  </si>
  <si>
    <t>21:0131:000604:0001:0001:00</t>
  </si>
  <si>
    <t>046O  :773231:00:------:--</t>
  </si>
  <si>
    <t>21:0392:000716</t>
  </si>
  <si>
    <t>21:0131:000605</t>
  </si>
  <si>
    <t>21:0131:000605:0001:0001:00</t>
  </si>
  <si>
    <t>046O  :773232:00:------:--</t>
  </si>
  <si>
    <t>21:0392:000717</t>
  </si>
  <si>
    <t>21:0131:000606</t>
  </si>
  <si>
    <t>21:0131:000606:0001:0001:00</t>
  </si>
  <si>
    <t>046O  :773233:00:------:--</t>
  </si>
  <si>
    <t>21:0392:000718</t>
  </si>
  <si>
    <t>21:0131:000607</t>
  </si>
  <si>
    <t>21:0131:000607:0001:0001:00</t>
  </si>
  <si>
    <t>046O  :773234:00:------:--</t>
  </si>
  <si>
    <t>21:0392:000719</t>
  </si>
  <si>
    <t>21:0131:000608</t>
  </si>
  <si>
    <t>21:0131:000608:0001:0001:00</t>
  </si>
  <si>
    <t>046O  :773235:00:------:--</t>
  </si>
  <si>
    <t>21:0392:000720</t>
  </si>
  <si>
    <t>21:0131:000609:0001:0001:01</t>
  </si>
  <si>
    <t>046O  :773236:00:------:--</t>
  </si>
  <si>
    <t>21:0392:000721</t>
  </si>
  <si>
    <t>21:0131:000610</t>
  </si>
  <si>
    <t>21:0131:000610:0001:0001:00</t>
  </si>
  <si>
    <t>046O  :773237:00:------:--</t>
  </si>
  <si>
    <t>21:0392:000722</t>
  </si>
  <si>
    <t>21:0131:000611</t>
  </si>
  <si>
    <t>21:0131:000611:0001:0001:00</t>
  </si>
  <si>
    <t>046O  :773238:00:------:--</t>
  </si>
  <si>
    <t>21:0392:000723</t>
  </si>
  <si>
    <t>21:0131:000612</t>
  </si>
  <si>
    <t>21:0131:000612:0001:0001:00</t>
  </si>
  <si>
    <t>046O  :773239:00:------:--</t>
  </si>
  <si>
    <t>21:0392:000724</t>
  </si>
  <si>
    <t>21:0131:000613</t>
  </si>
  <si>
    <t>21:0131:000613:0001:0001:00</t>
  </si>
  <si>
    <t>046O  :773240:00:------:--</t>
  </si>
  <si>
    <t>21:0392:000725</t>
  </si>
  <si>
    <t>21:0131:000614</t>
  </si>
  <si>
    <t>21:0131:000614:0001:0001:00</t>
  </si>
  <si>
    <t>046O  :773241:80:773249:00</t>
  </si>
  <si>
    <t>21:0392:000726</t>
  </si>
  <si>
    <t>21:0131:000620</t>
  </si>
  <si>
    <t>21:0131:000620:0001:0001:02</t>
  </si>
  <si>
    <t>046O  :773242:00:------:--</t>
  </si>
  <si>
    <t>21:0392:000727</t>
  </si>
  <si>
    <t>21:0131:000615</t>
  </si>
  <si>
    <t>21:0131:000615:0001:0001:00</t>
  </si>
  <si>
    <t>046O  :773243:00:------:--</t>
  </si>
  <si>
    <t>21:0392:000728</t>
  </si>
  <si>
    <t>21:0131:000616</t>
  </si>
  <si>
    <t>21:0131:000616:0001:0001:00</t>
  </si>
  <si>
    <t>046O  :773244:70:773245:10</t>
  </si>
  <si>
    <t>21:0392:000729</t>
  </si>
  <si>
    <t>21:0131:000617</t>
  </si>
  <si>
    <t>21:0131:000617:0001:0001:00</t>
  </si>
  <si>
    <t>046O  :773245:10:------:--</t>
  </si>
  <si>
    <t>21:0392:000730</t>
  </si>
  <si>
    <t>21:0131:000618</t>
  </si>
  <si>
    <t>21:0131:000618:0001:0001:00</t>
  </si>
  <si>
    <t>046O  :773246:20:773245:10</t>
  </si>
  <si>
    <t>21:0392:000731</t>
  </si>
  <si>
    <t>21:0131:000618:0002:0001:00</t>
  </si>
  <si>
    <t>046O  :773247:95:------:--</t>
  </si>
  <si>
    <t>21:0392:000732</t>
  </si>
  <si>
    <t>046O  :773248:00:------:--</t>
  </si>
  <si>
    <t>21:0392:000733</t>
  </si>
  <si>
    <t>21:0131:000619</t>
  </si>
  <si>
    <t>21:0131:000619:0001:0001:00</t>
  </si>
  <si>
    <t>046O  :773249:00:------:--</t>
  </si>
  <si>
    <t>21:0392:000734</t>
  </si>
  <si>
    <t>21:0131:000620:0001:0001:01</t>
  </si>
  <si>
    <t>046O  :773250:00:------:--</t>
  </si>
  <si>
    <t>21:0392:000735</t>
  </si>
  <si>
    <t>21:0131:000621</t>
  </si>
  <si>
    <t>21:0131:000621:0001:0001:00</t>
  </si>
  <si>
    <t>046O  :773251:00:------:--</t>
  </si>
  <si>
    <t>21:0392:000736</t>
  </si>
  <si>
    <t>21:0131:000622</t>
  </si>
  <si>
    <t>21:0131:000622:0001:0001:00</t>
  </si>
  <si>
    <t>046O  :773252:00:------:--</t>
  </si>
  <si>
    <t>21:0392:000737</t>
  </si>
  <si>
    <t>21:0131:000623</t>
  </si>
  <si>
    <t>21:0131:000623:0001:0001:00</t>
  </si>
  <si>
    <t>1740</t>
  </si>
  <si>
    <t>046O  :773253:00:------:--</t>
  </si>
  <si>
    <t>21:0392:000738</t>
  </si>
  <si>
    <t>21:0131:000624</t>
  </si>
  <si>
    <t>21:0131:000624:0001:0001:00</t>
  </si>
  <si>
    <t>046O  :773254:00:------:--</t>
  </si>
  <si>
    <t>21:0392:000739</t>
  </si>
  <si>
    <t>21:0131:000625</t>
  </si>
  <si>
    <t>21:0131:000625:0001:0001:00</t>
  </si>
  <si>
    <t>046O  :773255:00:------:--</t>
  </si>
  <si>
    <t>21:0392:000740</t>
  </si>
  <si>
    <t>21:0131:000626</t>
  </si>
  <si>
    <t>21:0131:000626:0001:0001:00</t>
  </si>
  <si>
    <t>046O  :773256:00:------:--</t>
  </si>
  <si>
    <t>21:0392:000741</t>
  </si>
  <si>
    <t>21:0131:000627</t>
  </si>
  <si>
    <t>21:0131:000627:0001:0001:00</t>
  </si>
  <si>
    <t>046O  :773257:00:------:--</t>
  </si>
  <si>
    <t>21:0392:000742</t>
  </si>
  <si>
    <t>21:0131:000628</t>
  </si>
  <si>
    <t>21:0131:000628:0001:0001:00</t>
  </si>
  <si>
    <t>046O  :773258:00:------:--</t>
  </si>
  <si>
    <t>21:0392:000743</t>
  </si>
  <si>
    <t>21:0131:000629</t>
  </si>
  <si>
    <t>21:0131:000629:0001:0001:00</t>
  </si>
  <si>
    <t>046O  :773259:00:------:--</t>
  </si>
  <si>
    <t>21:0392:000744</t>
  </si>
  <si>
    <t>21:0131:000630</t>
  </si>
  <si>
    <t>21:0131:000630:0001:0001:00</t>
  </si>
  <si>
    <t>046O  :773260:00:------:--</t>
  </si>
  <si>
    <t>21:0392:000745</t>
  </si>
  <si>
    <t>21:0131:000631</t>
  </si>
  <si>
    <t>21:0131:000631:0001:0001:00</t>
  </si>
  <si>
    <t>046O  :773261:80:773274:00</t>
  </si>
  <si>
    <t>21:0392:000746</t>
  </si>
  <si>
    <t>21:0131:000642</t>
  </si>
  <si>
    <t>21:0131:000642:0001:0001:02</t>
  </si>
  <si>
    <t>046O  :773262:00:------:--</t>
  </si>
  <si>
    <t>21:0392:000747</t>
  </si>
  <si>
    <t>21:0131:000632</t>
  </si>
  <si>
    <t>21:0131:000632:0001:0001:00</t>
  </si>
  <si>
    <t>046O  :773263:70:773264:10</t>
  </si>
  <si>
    <t>21:0392:000748</t>
  </si>
  <si>
    <t>21:0131:000633</t>
  </si>
  <si>
    <t>21:0131:000633:0001:0001:00</t>
  </si>
  <si>
    <t>046O  :773264:10:------:--</t>
  </si>
  <si>
    <t>21:0392:000749</t>
  </si>
  <si>
    <t>21:0131:000634</t>
  </si>
  <si>
    <t>21:0131:000634:0001:0001:00</t>
  </si>
  <si>
    <t>046O  :773265:20:773264:10</t>
  </si>
  <si>
    <t>21:0392:000750</t>
  </si>
  <si>
    <t>21:0131:000634:0002:0001:00</t>
  </si>
  <si>
    <t>046O  :773266:95:------:--</t>
  </si>
  <si>
    <t>21:0392:000751</t>
  </si>
  <si>
    <t>046O  :773267:00:------:--</t>
  </si>
  <si>
    <t>21:0392:000752</t>
  </si>
  <si>
    <t>21:0131:000635</t>
  </si>
  <si>
    <t>21:0131:000635:0001:0001:00</t>
  </si>
  <si>
    <t>046O  :773268:00:------:--</t>
  </si>
  <si>
    <t>21:0392:000753</t>
  </si>
  <si>
    <t>21:0131:000636</t>
  </si>
  <si>
    <t>21:0131:000636:0001:0001:00</t>
  </si>
  <si>
    <t>046O  :773269:00:------:--</t>
  </si>
  <si>
    <t>21:0392:000754</t>
  </si>
  <si>
    <t>21:0131:000637</t>
  </si>
  <si>
    <t>21:0131:000637:0001:0001:00</t>
  </si>
  <si>
    <t>046O  :773270:00:------:--</t>
  </si>
  <si>
    <t>21:0392:000755</t>
  </si>
  <si>
    <t>21:0131:000638</t>
  </si>
  <si>
    <t>21:0131:000638:0001:0001:00</t>
  </si>
  <si>
    <t>046O  :773271:00:------:--</t>
  </si>
  <si>
    <t>21:0392:000756</t>
  </si>
  <si>
    <t>21:0131:000639</t>
  </si>
  <si>
    <t>21:0131:000639:0001:0001:00</t>
  </si>
  <si>
    <t>046O  :773272:00:------:--</t>
  </si>
  <si>
    <t>21:0392:000757</t>
  </si>
  <si>
    <t>21:0131:000640</t>
  </si>
  <si>
    <t>21:0131:000640:0001:0001:00</t>
  </si>
  <si>
    <t>046O  :773273:00:------:--</t>
  </si>
  <si>
    <t>21:0392:000758</t>
  </si>
  <si>
    <t>21:0131:000641</t>
  </si>
  <si>
    <t>21:0131:000641:0001:0001:00</t>
  </si>
  <si>
    <t>046O  :773274:00:------:--</t>
  </si>
  <si>
    <t>21:0392:000759</t>
  </si>
  <si>
    <t>21:0131:000642:0001:0001:01</t>
  </si>
  <si>
    <t>046O  :773275:00:------:--</t>
  </si>
  <si>
    <t>21:0392:000760</t>
  </si>
  <si>
    <t>21:0131:000643</t>
  </si>
  <si>
    <t>21:0131:000643:0001:0001:00</t>
  </si>
  <si>
    <t>046O  :773276:00:------:--</t>
  </si>
  <si>
    <t>21:0392:000761</t>
  </si>
  <si>
    <t>21:0131:000644</t>
  </si>
  <si>
    <t>21:0131:000644:0001:0001:00</t>
  </si>
  <si>
    <t>046O  :773277:00:------:--</t>
  </si>
  <si>
    <t>21:0392:000762</t>
  </si>
  <si>
    <t>21:0131:000645</t>
  </si>
  <si>
    <t>21:0131:000645:0001:0001:00</t>
  </si>
  <si>
    <t>046O  :773278:00:------:--</t>
  </si>
  <si>
    <t>21:0392:000763</t>
  </si>
  <si>
    <t>21:0131:000646</t>
  </si>
  <si>
    <t>21:0131:000646:0001:0001:00</t>
  </si>
  <si>
    <t>046O  :773279:00:------:--</t>
  </si>
  <si>
    <t>21:0392:000764</t>
  </si>
  <si>
    <t>21:0131:000647</t>
  </si>
  <si>
    <t>21:0131:000647:0001:0001:00</t>
  </si>
  <si>
    <t>1920</t>
  </si>
  <si>
    <t>046O  :773280:00:------:--</t>
  </si>
  <si>
    <t>21:0392:000765</t>
  </si>
  <si>
    <t>21:0131:000648</t>
  </si>
  <si>
    <t>21:0131:000648:0001:0001:00</t>
  </si>
  <si>
    <t>046O  :773281:80:773300:00</t>
  </si>
  <si>
    <t>21:0392:000766</t>
  </si>
  <si>
    <t>21:0131:000665</t>
  </si>
  <si>
    <t>21:0131:000665:0001:0001:02</t>
  </si>
  <si>
    <t>046O  :773282:00:------:--</t>
  </si>
  <si>
    <t>21:0392:000767</t>
  </si>
  <si>
    <t>21:0131:000649</t>
  </si>
  <si>
    <t>21:0131:000649:0001:0001:00</t>
  </si>
  <si>
    <t>046O  :773283:9B:------:--</t>
  </si>
  <si>
    <t>21:0392:000768</t>
  </si>
  <si>
    <t>046O  :773284:70:773285:10</t>
  </si>
  <si>
    <t>21:0392:000769</t>
  </si>
  <si>
    <t>21:0131:000650</t>
  </si>
  <si>
    <t>21:0131:000650:0001:0001:00</t>
  </si>
  <si>
    <t>046O  :773285:10:------:--</t>
  </si>
  <si>
    <t>21:0392:000770</t>
  </si>
  <si>
    <t>21:0131:000651</t>
  </si>
  <si>
    <t>21:0131:000651:0001:0001:00</t>
  </si>
  <si>
    <t>046O  :773286:20:773285:10</t>
  </si>
  <si>
    <t>21:0392:000771</t>
  </si>
  <si>
    <t>21:0131:000651:0002:0001:00</t>
  </si>
  <si>
    <t>046O  :773287:00:------:--</t>
  </si>
  <si>
    <t>21:0392:000772</t>
  </si>
  <si>
    <t>21:0131:000652</t>
  </si>
  <si>
    <t>21:0131:000652:0001:0001:00</t>
  </si>
  <si>
    <t>046O  :773288:00:------:--</t>
  </si>
  <si>
    <t>21:0392:000773</t>
  </si>
  <si>
    <t>21:0131:000653</t>
  </si>
  <si>
    <t>21:0131:000653:0001:0001:00</t>
  </si>
  <si>
    <t>046O  :773289:00:------:--</t>
  </si>
  <si>
    <t>21:0392:000774</t>
  </si>
  <si>
    <t>21:0131:000654</t>
  </si>
  <si>
    <t>21:0131:000654:0001:0001:00</t>
  </si>
  <si>
    <t>046O  :773290:00:------:--</t>
  </si>
  <si>
    <t>21:0392:000775</t>
  </si>
  <si>
    <t>21:0131:000655</t>
  </si>
  <si>
    <t>21:0131:000655:0001:0001:00</t>
  </si>
  <si>
    <t>046O  :773291:00:------:--</t>
  </si>
  <si>
    <t>21:0392:000776</t>
  </si>
  <si>
    <t>21:0131:000656</t>
  </si>
  <si>
    <t>21:0131:000656:0001:0001:00</t>
  </si>
  <si>
    <t>046O  :773292:00:------:--</t>
  </si>
  <si>
    <t>21:0392:000777</t>
  </si>
  <si>
    <t>21:0131:000657</t>
  </si>
  <si>
    <t>21:0131:000657:0001:0001:00</t>
  </si>
  <si>
    <t>046O  :773293:00:------:--</t>
  </si>
  <si>
    <t>21:0392:000778</t>
  </si>
  <si>
    <t>21:0131:000658</t>
  </si>
  <si>
    <t>21:0131:000658:0001:0001:00</t>
  </si>
  <si>
    <t>046O  :773294:00:------:--</t>
  </si>
  <si>
    <t>21:0392:000779</t>
  </si>
  <si>
    <t>21:0131:000659</t>
  </si>
  <si>
    <t>21:0131:000659:0001:0001:00</t>
  </si>
  <si>
    <t>046O  :773295:00:------:--</t>
  </si>
  <si>
    <t>21:0392:000780</t>
  </si>
  <si>
    <t>21:0131:000660</t>
  </si>
  <si>
    <t>21:0131:000660:0001:0001:00</t>
  </si>
  <si>
    <t>046O  :773296:00:------:--</t>
  </si>
  <si>
    <t>21:0392:000781</t>
  </si>
  <si>
    <t>21:0131:000661</t>
  </si>
  <si>
    <t>21:0131:000661:0001:0001:00</t>
  </si>
  <si>
    <t>046O  :773297:00:------:--</t>
  </si>
  <si>
    <t>21:0392:000782</t>
  </si>
  <si>
    <t>21:0131:000662</t>
  </si>
  <si>
    <t>21:0131:000662:0001:0001:00</t>
  </si>
  <si>
    <t>046O  :773298:00:------:--</t>
  </si>
  <si>
    <t>21:0392:000783</t>
  </si>
  <si>
    <t>21:0131:000663</t>
  </si>
  <si>
    <t>21:0131:000663:0001:0001:00</t>
  </si>
  <si>
    <t>046O  :773299:00:------:--</t>
  </si>
  <si>
    <t>21:0392:000784</t>
  </si>
  <si>
    <t>21:0131:000664</t>
  </si>
  <si>
    <t>21:0131:000664:0001:0001:00</t>
  </si>
  <si>
    <t>046O  :773300:00:------:--</t>
  </si>
  <si>
    <t>21:0392:000785</t>
  </si>
  <si>
    <t>21:0131:000665:0001:0001:01</t>
  </si>
  <si>
    <t>046O  :773301:80:773317:00</t>
  </si>
  <si>
    <t>21:0392:000786</t>
  </si>
  <si>
    <t>21:0131:000679</t>
  </si>
  <si>
    <t>21:0131:000679:0001:0001:02</t>
  </si>
  <si>
    <t>046O  :773302:00:------:--</t>
  </si>
  <si>
    <t>21:0392:000787</t>
  </si>
  <si>
    <t>21:0131:000666</t>
  </si>
  <si>
    <t>21:0131:000666:0001:0001:00</t>
  </si>
  <si>
    <t>046O  :773303:70:773304:10</t>
  </si>
  <si>
    <t>21:0392:000788</t>
  </si>
  <si>
    <t>21:0131:000667</t>
  </si>
  <si>
    <t>21:0131:000667:0001:0001:00</t>
  </si>
  <si>
    <t>046O  :773304:10:------:--</t>
  </si>
  <si>
    <t>21:0392:000789</t>
  </si>
  <si>
    <t>21:0131:000668</t>
  </si>
  <si>
    <t>21:0131:000668:0001:0001:00</t>
  </si>
  <si>
    <t>1240</t>
  </si>
  <si>
    <t>046O  :773305:20:773304:10</t>
  </si>
  <si>
    <t>21:0392:000790</t>
  </si>
  <si>
    <t>21:0131:000668:0002:0001:00</t>
  </si>
  <si>
    <t>1640</t>
  </si>
  <si>
    <t>046O  :773306:00:------:--</t>
  </si>
  <si>
    <t>21:0392:000791</t>
  </si>
  <si>
    <t>21:0131:000669</t>
  </si>
  <si>
    <t>21:0131:000669:0001:0001:00</t>
  </si>
  <si>
    <t>046O  :773307:00:------:--</t>
  </si>
  <si>
    <t>21:0392:000792</t>
  </si>
  <si>
    <t>21:0131:000670</t>
  </si>
  <si>
    <t>21:0131:000670:0001:0001:00</t>
  </si>
  <si>
    <t>046O  :773308:00:------:--</t>
  </si>
  <si>
    <t>21:0392:000793</t>
  </si>
  <si>
    <t>21:0131:000671</t>
  </si>
  <si>
    <t>21:0131:000671:0001:0001:00</t>
  </si>
  <si>
    <t>046O  :773309:00:------:--</t>
  </si>
  <si>
    <t>21:0392:000794</t>
  </si>
  <si>
    <t>21:0131:000672</t>
  </si>
  <si>
    <t>21:0131:000672:0001:0001:00</t>
  </si>
  <si>
    <t>046O  :773310:00:------:--</t>
  </si>
  <si>
    <t>21:0392:000795</t>
  </si>
  <si>
    <t>21:0131:000673</t>
  </si>
  <si>
    <t>21:0131:000673:0001:0001:00</t>
  </si>
  <si>
    <t>046O  :773311:9A:------:--</t>
  </si>
  <si>
    <t>21:0392:000796</t>
  </si>
  <si>
    <t>046O  :773312:00:------:--</t>
  </si>
  <si>
    <t>21:0392:000797</t>
  </si>
  <si>
    <t>21:0131:000674</t>
  </si>
  <si>
    <t>21:0131:000674:0001:0001:00</t>
  </si>
  <si>
    <t>046O  :773313:00:------:--</t>
  </si>
  <si>
    <t>21:0392:000798</t>
  </si>
  <si>
    <t>21:0131:000675</t>
  </si>
  <si>
    <t>21:0131:000675:0001:0001:00</t>
  </si>
  <si>
    <t>046O  :773314:00:------:--</t>
  </si>
  <si>
    <t>21:0392:000799</t>
  </si>
  <si>
    <t>21:0131:000676</t>
  </si>
  <si>
    <t>21:0131:000676:0001:0001:00</t>
  </si>
  <si>
    <t>046O  :773315:00:------:--</t>
  </si>
  <si>
    <t>21:0392:000800</t>
  </si>
  <si>
    <t>21:0131:000677</t>
  </si>
  <si>
    <t>21:0131:000677:0001:0001:00</t>
  </si>
  <si>
    <t>046O  :773316:00:------:--</t>
  </si>
  <si>
    <t>21:0392:000801</t>
  </si>
  <si>
    <t>21:0131:000678</t>
  </si>
  <si>
    <t>21:0131:000678:0001:0001:00</t>
  </si>
  <si>
    <t>046O  :773317:00:------:--</t>
  </si>
  <si>
    <t>21:0392:000802</t>
  </si>
  <si>
    <t>21:0131:000679:0001:0001:01</t>
  </si>
  <si>
    <t>046O  :773318:00:------:--</t>
  </si>
  <si>
    <t>21:0392:000803</t>
  </si>
  <si>
    <t>21:0131:000680</t>
  </si>
  <si>
    <t>21:0131:000680:0001:0001:00</t>
  </si>
  <si>
    <t>046O  :773319:00:------:--</t>
  </si>
  <si>
    <t>21:0392:000804</t>
  </si>
  <si>
    <t>21:0131:000681</t>
  </si>
  <si>
    <t>21:0131:000681:0001:0001:00</t>
  </si>
  <si>
    <t>046O  :773320:00:------:--</t>
  </si>
  <si>
    <t>21:0392:000805</t>
  </si>
  <si>
    <t>21:0131:000682</t>
  </si>
  <si>
    <t>21:0131:000682:0001:0001:00</t>
  </si>
  <si>
    <t>046O  :773321:80:773327:00</t>
  </si>
  <si>
    <t>21:0392:000806</t>
  </si>
  <si>
    <t>21:0131:000687</t>
  </si>
  <si>
    <t>21:0131:000687:0001:0001:02</t>
  </si>
  <si>
    <t>046O  :773322:70:773323:10</t>
  </si>
  <si>
    <t>21:0392:000807</t>
  </si>
  <si>
    <t>21:0131:000683</t>
  </si>
  <si>
    <t>21:0131:000683:0001:0001:00</t>
  </si>
  <si>
    <t>046O  :773323:10:------:--</t>
  </si>
  <si>
    <t>21:0392:000808</t>
  </si>
  <si>
    <t>21:0131:000684</t>
  </si>
  <si>
    <t>21:0131:000684:0001:0001:00</t>
  </si>
  <si>
    <t>046O  :773324:20:773323:10</t>
  </si>
  <si>
    <t>21:0392:000809</t>
  </si>
  <si>
    <t>21:0131:000684:0002:0001:00</t>
  </si>
  <si>
    <t>046O  :773325:00:------:--</t>
  </si>
  <si>
    <t>21:0392:000810</t>
  </si>
  <si>
    <t>21:0131:000685</t>
  </si>
  <si>
    <t>21:0131:000685:0001:0001:00</t>
  </si>
  <si>
    <t>046O  :773326:00:------:--</t>
  </si>
  <si>
    <t>21:0392:000811</t>
  </si>
  <si>
    <t>21:0131:000686</t>
  </si>
  <si>
    <t>21:0131:000686:0001:0001:00</t>
  </si>
  <si>
    <t>046O  :773327:00:------:--</t>
  </si>
  <si>
    <t>21:0392:000812</t>
  </si>
  <si>
    <t>21:0131:000687:0001:0001:01</t>
  </si>
  <si>
    <t>046O  :773328:00:------:--</t>
  </si>
  <si>
    <t>21:0392:000813</t>
  </si>
  <si>
    <t>21:0131:000688</t>
  </si>
  <si>
    <t>21:0131:000688:0001:0001:00</t>
  </si>
  <si>
    <t>046O  :773329:00:------:--</t>
  </si>
  <si>
    <t>21:0392:000814</t>
  </si>
  <si>
    <t>21:0131:000689</t>
  </si>
  <si>
    <t>21:0131:000689:0001:0001:00</t>
  </si>
  <si>
    <t>046O  :773330:00:------:--</t>
  </si>
  <si>
    <t>21:0392:000815</t>
  </si>
  <si>
    <t>21:0131:000690</t>
  </si>
  <si>
    <t>21:0131:000690:0001:0001:00</t>
  </si>
  <si>
    <t>046O  :773331:9C:------:--</t>
  </si>
  <si>
    <t>21:0392:000816</t>
  </si>
  <si>
    <t>046P  :771001:80:771014:00</t>
  </si>
  <si>
    <t>21:0392:000817</t>
  </si>
  <si>
    <t>21:0131:000702</t>
  </si>
  <si>
    <t>21:0131:000702:0001:0001:02</t>
  </si>
  <si>
    <t>046P  :771002:00:------:--</t>
  </si>
  <si>
    <t>21:0392:000818</t>
  </si>
  <si>
    <t>21:0131:000691</t>
  </si>
  <si>
    <t>21:0131:000691:0001:0001:00</t>
  </si>
  <si>
    <t>046P  :771003:00:------:--</t>
  </si>
  <si>
    <t>21:0392:000819</t>
  </si>
  <si>
    <t>21:0131:000692</t>
  </si>
  <si>
    <t>21:0131:000692:0001:0001:00</t>
  </si>
  <si>
    <t>046P  :771004:70:771005:10</t>
  </si>
  <si>
    <t>21:0392:000820</t>
  </si>
  <si>
    <t>21:0131:000693</t>
  </si>
  <si>
    <t>21:0131:000693:0001:0001:00</t>
  </si>
  <si>
    <t>13.7</t>
  </si>
  <si>
    <t>046P  :771005:10:------:--</t>
  </si>
  <si>
    <t>21:0392:000821</t>
  </si>
  <si>
    <t>21:0131:000694</t>
  </si>
  <si>
    <t>21:0131:000694:0001:0001:00</t>
  </si>
  <si>
    <t>046P  :771006:20:771005:10</t>
  </si>
  <si>
    <t>21:0392:000822</t>
  </si>
  <si>
    <t>21:0131:000694:0002:0001:00</t>
  </si>
  <si>
    <t>046P  :771007:00:------:--</t>
  </si>
  <si>
    <t>21:0392:000823</t>
  </si>
  <si>
    <t>21:0131:000695</t>
  </si>
  <si>
    <t>21:0131:000695:0001:0001:00</t>
  </si>
  <si>
    <t>046P  :771008:00:------:--</t>
  </si>
  <si>
    <t>21:0392:000824</t>
  </si>
  <si>
    <t>21:0131:000696</t>
  </si>
  <si>
    <t>21:0131:000696:0001:0001:00</t>
  </si>
  <si>
    <t>046P  :771009:00:------:--</t>
  </si>
  <si>
    <t>21:0392:000825</t>
  </si>
  <si>
    <t>21:0131:000697</t>
  </si>
  <si>
    <t>21:0131:000697:0001:0001:00</t>
  </si>
  <si>
    <t>81.8</t>
  </si>
  <si>
    <t>046P  :771010:00:------:--</t>
  </si>
  <si>
    <t>21:0392:000826</t>
  </si>
  <si>
    <t>21:0131:000698</t>
  </si>
  <si>
    <t>21:0131:000698:0001:0001:00</t>
  </si>
  <si>
    <t>046P  :771011:00:------:--</t>
  </si>
  <si>
    <t>21:0392:000827</t>
  </si>
  <si>
    <t>21:0131:000699</t>
  </si>
  <si>
    <t>21:0131:000699:0001:0001:00</t>
  </si>
  <si>
    <t>046P  :771012:00:------:--</t>
  </si>
  <si>
    <t>21:0392:000828</t>
  </si>
  <si>
    <t>21:0131:000700</t>
  </si>
  <si>
    <t>21:0131:000700:0001:0001:00</t>
  </si>
  <si>
    <t>046P  :771013:00:------:--</t>
  </si>
  <si>
    <t>21:0392:000829</t>
  </si>
  <si>
    <t>21:0131:000701</t>
  </si>
  <si>
    <t>21:0131:000701:0001:0001:00</t>
  </si>
  <si>
    <t>046P  :771014:00:------:--</t>
  </si>
  <si>
    <t>21:0392:000830</t>
  </si>
  <si>
    <t>21:0131:000702:0001:0001:01</t>
  </si>
  <si>
    <t>046P  :771015:00:------:--</t>
  </si>
  <si>
    <t>21:0392:000831</t>
  </si>
  <si>
    <t>21:0131:000703</t>
  </si>
  <si>
    <t>21:0131:000703:0001:0001:00</t>
  </si>
  <si>
    <t>046P  :771016:00:------:--</t>
  </si>
  <si>
    <t>21:0392:000832</t>
  </si>
  <si>
    <t>21:0131:000704</t>
  </si>
  <si>
    <t>21:0131:000704:0001:0001:00</t>
  </si>
  <si>
    <t>046P  :771017:00:------:--</t>
  </si>
  <si>
    <t>21:0392:000833</t>
  </si>
  <si>
    <t>21:0131:000705</t>
  </si>
  <si>
    <t>21:0131:000705:0001:0001:00</t>
  </si>
  <si>
    <t>046P  :771018:00:------:--</t>
  </si>
  <si>
    <t>21:0392:000834</t>
  </si>
  <si>
    <t>21:0131:000706</t>
  </si>
  <si>
    <t>21:0131:000706:0001:0001:00</t>
  </si>
  <si>
    <t>046P  :771019:00:------:--</t>
  </si>
  <si>
    <t>21:0392:000835</t>
  </si>
  <si>
    <t>21:0131:000707</t>
  </si>
  <si>
    <t>21:0131:000707:0001:0001:00</t>
  </si>
  <si>
    <t>046P  :771020:95:------:--</t>
  </si>
  <si>
    <t>21:0392:000836</t>
  </si>
  <si>
    <t>046P  :771021:80:771038:00</t>
  </si>
  <si>
    <t>21:0392:000837</t>
  </si>
  <si>
    <t>21:0131:000723</t>
  </si>
  <si>
    <t>21:0131:000723:0001:0001:02</t>
  </si>
  <si>
    <t>5400</t>
  </si>
  <si>
    <t>046P  :771022:00:------:--</t>
  </si>
  <si>
    <t>21:0392:000838</t>
  </si>
  <si>
    <t>21:0131:000708</t>
  </si>
  <si>
    <t>21:0131:000708:0001:0001:00</t>
  </si>
  <si>
    <t>046P  :771023:00:------:--</t>
  </si>
  <si>
    <t>21:0392:000839</t>
  </si>
  <si>
    <t>21:0131:000709</t>
  </si>
  <si>
    <t>21:0131:000709:0001:0001:00</t>
  </si>
  <si>
    <t>046P  :771024:00:------:--</t>
  </si>
  <si>
    <t>21:0392:000840</t>
  </si>
  <si>
    <t>21:0131:000710</t>
  </si>
  <si>
    <t>21:0131:000710:0001:0001:00</t>
  </si>
  <si>
    <t>046P  :771025:00:------:--</t>
  </si>
  <si>
    <t>21:0392:000841</t>
  </si>
  <si>
    <t>21:0131:000711</t>
  </si>
  <si>
    <t>21:0131:000711:0001:0001:00</t>
  </si>
  <si>
    <t>046P  :771026:00:------:--</t>
  </si>
  <si>
    <t>21:0392:000842</t>
  </si>
  <si>
    <t>21:0131:000712</t>
  </si>
  <si>
    <t>21:0131:000712:0001:0001:00</t>
  </si>
  <si>
    <t>046P  :771027:00:------:--</t>
  </si>
  <si>
    <t>21:0392:000843</t>
  </si>
  <si>
    <t>21:0131:000713</t>
  </si>
  <si>
    <t>21:0131:000713:0001:0001:00</t>
  </si>
  <si>
    <t>046P  :771028:70:771029:10</t>
  </si>
  <si>
    <t>21:0392:000844</t>
  </si>
  <si>
    <t>21:0131:000714</t>
  </si>
  <si>
    <t>21:0131:000714:0001:0001:00</t>
  </si>
  <si>
    <t>046P  :771029:10:------:--</t>
  </si>
  <si>
    <t>21:0392:000845</t>
  </si>
  <si>
    <t>21:0131:000715</t>
  </si>
  <si>
    <t>21:0131:000715:0001:0001:00</t>
  </si>
  <si>
    <t>046P  :771030:20:771029:10</t>
  </si>
  <si>
    <t>21:0392:000846</t>
  </si>
  <si>
    <t>21:0131:000715:0002:0001:00</t>
  </si>
  <si>
    <t>046P  :771031:00:------:--</t>
  </si>
  <si>
    <t>21:0392:000847</t>
  </si>
  <si>
    <t>21:0131:000716</t>
  </si>
  <si>
    <t>21:0131:000716:0001:0001:00</t>
  </si>
  <si>
    <t>046P  :771032:00:------:--</t>
  </si>
  <si>
    <t>21:0392:000848</t>
  </si>
  <si>
    <t>21:0131:000717</t>
  </si>
  <si>
    <t>21:0131:000717:0001:0001:00</t>
  </si>
  <si>
    <t>046P  :771033:00:------:--</t>
  </si>
  <si>
    <t>21:0392:000849</t>
  </si>
  <si>
    <t>21:0131:000718</t>
  </si>
  <si>
    <t>21:0131:000718:0001:0001:00</t>
  </si>
  <si>
    <t>046P  :771034:00:------:--</t>
  </si>
  <si>
    <t>21:0392:000850</t>
  </si>
  <si>
    <t>21:0131:000719</t>
  </si>
  <si>
    <t>21:0131:000719:0001:0001:00</t>
  </si>
  <si>
    <t>046P  :771035:00:------:--</t>
  </si>
  <si>
    <t>21:0392:000851</t>
  </si>
  <si>
    <t>21:0131:000720</t>
  </si>
  <si>
    <t>21:0131:000720:0001:0001:00</t>
  </si>
  <si>
    <t>046P  :771036:00:------:--</t>
  </si>
  <si>
    <t>21:0392:000852</t>
  </si>
  <si>
    <t>21:0131:000721</t>
  </si>
  <si>
    <t>21:0131:000721:0001:0001:00</t>
  </si>
  <si>
    <t>046P  :771037:00:------:--</t>
  </si>
  <si>
    <t>21:0392:000853</t>
  </si>
  <si>
    <t>21:0131:000722</t>
  </si>
  <si>
    <t>21:0131:000722:0001:0001:00</t>
  </si>
  <si>
    <t>046P  :771038:00:------:--</t>
  </si>
  <si>
    <t>21:0392:000854</t>
  </si>
  <si>
    <t>21:0131:000723:0001:0001:01</t>
  </si>
  <si>
    <t>5300</t>
  </si>
  <si>
    <t>046P  :771039:00:------:--</t>
  </si>
  <si>
    <t>21:0392:000855</t>
  </si>
  <si>
    <t>21:0131:000724</t>
  </si>
  <si>
    <t>21:0131:000724:0001:0001:00</t>
  </si>
  <si>
    <t>046P  :771040:9C:------:--</t>
  </si>
  <si>
    <t>21:0392:000856</t>
  </si>
  <si>
    <t>046P  :771041:80:771050:00</t>
  </si>
  <si>
    <t>21:0392:000857</t>
  </si>
  <si>
    <t>21:0131:000732</t>
  </si>
  <si>
    <t>21:0131:000732:0001:0001:02</t>
  </si>
  <si>
    <t>046P  :771042:70:771043:10</t>
  </si>
  <si>
    <t>21:0392:000858</t>
  </si>
  <si>
    <t>21:0131:000725</t>
  </si>
  <si>
    <t>21:0131:000725:0001:0001:00</t>
  </si>
  <si>
    <t>046P  :771043:10:------:--</t>
  </si>
  <si>
    <t>21:0392:000859</t>
  </si>
  <si>
    <t>21:0131:000726</t>
  </si>
  <si>
    <t>21:0131:000726:0001:0001:00</t>
  </si>
  <si>
    <t>046P  :771044:20:771043:10</t>
  </si>
  <si>
    <t>21:0392:000860</t>
  </si>
  <si>
    <t>21:0131:000726:0002:0001:00</t>
  </si>
  <si>
    <t>046P  :771045:00:------:--</t>
  </si>
  <si>
    <t>21:0392:000861</t>
  </si>
  <si>
    <t>21:0131:000727</t>
  </si>
  <si>
    <t>21:0131:000727:0001:0001:00</t>
  </si>
  <si>
    <t>046P  :771046:00:------:--</t>
  </si>
  <si>
    <t>21:0392:000862</t>
  </si>
  <si>
    <t>21:0131:000728</t>
  </si>
  <si>
    <t>21:0131:000728:0001:0001:00</t>
  </si>
  <si>
    <t>046P  :771047:00:------:--</t>
  </si>
  <si>
    <t>21:0392:000863</t>
  </si>
  <si>
    <t>21:0131:000729</t>
  </si>
  <si>
    <t>21:0131:000729:0001:0001:00</t>
  </si>
  <si>
    <t>046P  :771048:00:------:--</t>
  </si>
  <si>
    <t>21:0392:000864</t>
  </si>
  <si>
    <t>21:0131:000730</t>
  </si>
  <si>
    <t>21:0131:000730:0001:0001:00</t>
  </si>
  <si>
    <t>046P  :771049:00:------:--</t>
  </si>
  <si>
    <t>21:0392:000865</t>
  </si>
  <si>
    <t>21:0131:000731</t>
  </si>
  <si>
    <t>21:0131:000731:0001:0001:00</t>
  </si>
  <si>
    <t>046P  :771050:00:------:--</t>
  </si>
  <si>
    <t>21:0392:000866</t>
  </si>
  <si>
    <t>21:0131:000732:0001:0001:01</t>
  </si>
  <si>
    <t>046P  :771051:00:------:--</t>
  </si>
  <si>
    <t>21:0392:000867</t>
  </si>
  <si>
    <t>21:0131:000733</t>
  </si>
  <si>
    <t>21:0131:000733:0001:0001:00</t>
  </si>
  <si>
    <t>046P  :771052:00:------:--</t>
  </si>
  <si>
    <t>21:0392:000868</t>
  </si>
  <si>
    <t>21:0131:000734</t>
  </si>
  <si>
    <t>21:0131:000734:0001:0001:00</t>
  </si>
  <si>
    <t>046P  :771053:00:------:--</t>
  </si>
  <si>
    <t>21:0392:000869</t>
  </si>
  <si>
    <t>21:0131:000735</t>
  </si>
  <si>
    <t>21:0131:000735:0001:0001:00</t>
  </si>
  <si>
    <t>046P  :771054:00:------:--</t>
  </si>
  <si>
    <t>21:0392:000870</t>
  </si>
  <si>
    <t>21:0131:000736</t>
  </si>
  <si>
    <t>21:0131:000736:0001:0001:00</t>
  </si>
  <si>
    <t>046P  :771055:00:------:--</t>
  </si>
  <si>
    <t>21:0392:000871</t>
  </si>
  <si>
    <t>21:0131:000737</t>
  </si>
  <si>
    <t>21:0131:000737:0001:0001:00</t>
  </si>
  <si>
    <t>046P  :771056:00:------:--</t>
  </si>
  <si>
    <t>21:0392:000872</t>
  </si>
  <si>
    <t>21:0131:000738</t>
  </si>
  <si>
    <t>21:0131:000738:0001:0001:00</t>
  </si>
  <si>
    <t>046P  :771057:00:------:--</t>
  </si>
  <si>
    <t>21:0392:000873</t>
  </si>
  <si>
    <t>21:0131:000739</t>
  </si>
  <si>
    <t>21:0131:000739:0001:0001:00</t>
  </si>
  <si>
    <t>046P  :771058:00:------:--</t>
  </si>
  <si>
    <t>21:0392:000874</t>
  </si>
  <si>
    <t>21:0131:000740</t>
  </si>
  <si>
    <t>21:0131:000740:0001:0001:00</t>
  </si>
  <si>
    <t>046P  :771059:00:------:--</t>
  </si>
  <si>
    <t>21:0392:000875</t>
  </si>
  <si>
    <t>21:0131:000741</t>
  </si>
  <si>
    <t>21:0131:000741:0001:0001:00</t>
  </si>
  <si>
    <t>046P  :771060:9C:------:--</t>
  </si>
  <si>
    <t>21:0392:000876</t>
  </si>
  <si>
    <t>046P  :771061:80:771066:00</t>
  </si>
  <si>
    <t>21:0392:000877</t>
  </si>
  <si>
    <t>21:0131:000745</t>
  </si>
  <si>
    <t>21:0131:000745:0001:0001:02</t>
  </si>
  <si>
    <t>046P  :771062:00:------:--</t>
  </si>
  <si>
    <t>21:0392:000878</t>
  </si>
  <si>
    <t>21:0131:000742</t>
  </si>
  <si>
    <t>21:0131:000742:0001:0001:00</t>
  </si>
  <si>
    <t>046P  :771063:70:771064:10</t>
  </si>
  <si>
    <t>21:0392:000879</t>
  </si>
  <si>
    <t>21:0131:000743</t>
  </si>
  <si>
    <t>21:0131:000743:0001:0001:00</t>
  </si>
  <si>
    <t>046P  :771064:10:------:--</t>
  </si>
  <si>
    <t>21:0392:000880</t>
  </si>
  <si>
    <t>21:0131:000744</t>
  </si>
  <si>
    <t>21:0131:000744:0001:0001:00</t>
  </si>
  <si>
    <t>046P  :771065:20:771064:10</t>
  </si>
  <si>
    <t>21:0392:000881</t>
  </si>
  <si>
    <t>21:0131:000744:0002:0001:00</t>
  </si>
  <si>
    <t>046P  :771066:00:------:--</t>
  </si>
  <si>
    <t>21:0392:000882</t>
  </si>
  <si>
    <t>21:0131:000745:0001:0001:01</t>
  </si>
  <si>
    <t>046P  :771067:00:------:--</t>
  </si>
  <si>
    <t>21:0392:000883</t>
  </si>
  <si>
    <t>21:0131:000746</t>
  </si>
  <si>
    <t>21:0131:000746:0001:0001:00</t>
  </si>
  <si>
    <t>046P  :771068:9B:------:--</t>
  </si>
  <si>
    <t>21:0392:000884</t>
  </si>
  <si>
    <t>046P  :773001:80:773003:00</t>
  </si>
  <si>
    <t>21:0392:000885</t>
  </si>
  <si>
    <t>21:0131:000748</t>
  </si>
  <si>
    <t>21:0131:000748:0001:0001:02</t>
  </si>
  <si>
    <t>26.5</t>
  </si>
  <si>
    <t>046P  :773002:00:------:--</t>
  </si>
  <si>
    <t>21:0392:000886</t>
  </si>
  <si>
    <t>21:0131:000747</t>
  </si>
  <si>
    <t>21:0131:000747:0001:0001:00</t>
  </si>
  <si>
    <t>046P  :773003:00:------:--</t>
  </si>
  <si>
    <t>21:0392:000887</t>
  </si>
  <si>
    <t>21:0131:000748:0001:0001:01</t>
  </si>
  <si>
    <t>046P  :773004:00:------:--</t>
  </si>
  <si>
    <t>21:0392:000888</t>
  </si>
  <si>
    <t>21:0131:000749</t>
  </si>
  <si>
    <t>21:0131:000749:0001:0001:00</t>
  </si>
  <si>
    <t>046P  :773005:70:773006:10</t>
  </si>
  <si>
    <t>21:0392:000889</t>
  </si>
  <si>
    <t>21:0131:000750</t>
  </si>
  <si>
    <t>21:0131:000750:0001:0001:00</t>
  </si>
  <si>
    <t>254</t>
  </si>
  <si>
    <t>046P  :773006:10:------:--</t>
  </si>
  <si>
    <t>21:0392:000890</t>
  </si>
  <si>
    <t>21:0131:000751</t>
  </si>
  <si>
    <t>21:0131:000751:0001:0001:00</t>
  </si>
  <si>
    <t>046P  :773007:20:773006:10</t>
  </si>
  <si>
    <t>21:0392:000891</t>
  </si>
  <si>
    <t>21:0131:000751:0002:0001:00</t>
  </si>
  <si>
    <t>046P  :773008:00:------:--</t>
  </si>
  <si>
    <t>21:0392:000892</t>
  </si>
  <si>
    <t>21:0131:000752</t>
  </si>
  <si>
    <t>21:0131:000752:0001:0001:00</t>
  </si>
  <si>
    <t>046P  :773009:00:------:--</t>
  </si>
  <si>
    <t>21:0392:000893</t>
  </si>
  <si>
    <t>21:0131:000753</t>
  </si>
  <si>
    <t>21:0131:000753:0001:0001:00</t>
  </si>
  <si>
    <t>046P  :773010:00:------:--</t>
  </si>
  <si>
    <t>21:0392:000894</t>
  </si>
  <si>
    <t>21:0131:000754</t>
  </si>
  <si>
    <t>21:0131:000754:0001:0001:00</t>
  </si>
  <si>
    <t>046P  :773011:00:------:--</t>
  </si>
  <si>
    <t>21:0392:000895</t>
  </si>
  <si>
    <t>21:0131:000755</t>
  </si>
  <si>
    <t>21:0131:000755:0001:0001:00</t>
  </si>
  <si>
    <t>046P  :773012:00:------:--</t>
  </si>
  <si>
    <t>21:0392:000896</t>
  </si>
  <si>
    <t>21:0131:000756</t>
  </si>
  <si>
    <t>21:0131:000756:0001:0001:00</t>
  </si>
  <si>
    <t>046P  :773013:95:------:--</t>
  </si>
  <si>
    <t>21:0392:000897</t>
  </si>
  <si>
    <t>046P  :773014:00:------:--</t>
  </si>
  <si>
    <t>21:0392:000898</t>
  </si>
  <si>
    <t>21:0131:000757</t>
  </si>
  <si>
    <t>21:0131:000757:0001:0001:00</t>
  </si>
  <si>
    <t>046P  :773015:00:------:--</t>
  </si>
  <si>
    <t>21:0392:000899</t>
  </si>
  <si>
    <t>21:0131:000758</t>
  </si>
  <si>
    <t>21:0131:000758:0001:0001:00</t>
  </si>
  <si>
    <t>046P  :773016:00:------:--</t>
  </si>
  <si>
    <t>21:0392:000900</t>
  </si>
  <si>
    <t>21:0131:000759</t>
  </si>
  <si>
    <t>21:0131:000759:0001:0001:00</t>
  </si>
  <si>
    <t>046P  :773017:00:------:--</t>
  </si>
  <si>
    <t>21:0392:000901</t>
  </si>
  <si>
    <t>21:0131:000760</t>
  </si>
  <si>
    <t>21:0131:000760:0001:0001:00</t>
  </si>
  <si>
    <t>046P  :773018:00:------:--</t>
  </si>
  <si>
    <t>21:0392:000902</t>
  </si>
  <si>
    <t>21:0131:000761</t>
  </si>
  <si>
    <t>21:0131:000761:0001:0001:00</t>
  </si>
  <si>
    <t>046P  :773019:00:------:--</t>
  </si>
  <si>
    <t>21:0392:000903</t>
  </si>
  <si>
    <t>21:0131:000762</t>
  </si>
  <si>
    <t>21:0131:000762:0001:0001:00</t>
  </si>
  <si>
    <t>046P  :773020:00:------:--</t>
  </si>
  <si>
    <t>21:0392:000904</t>
  </si>
  <si>
    <t>21:0131:000763</t>
  </si>
  <si>
    <t>21:0131:000763:0001:0001:00</t>
  </si>
  <si>
    <t>046P  :773021:80:773037:00</t>
  </si>
  <si>
    <t>21:0392:000905</t>
  </si>
  <si>
    <t>21:0131:000777</t>
  </si>
  <si>
    <t>21:0131:000777:0001:0001:02</t>
  </si>
  <si>
    <t>046P  :773022:00:------:--</t>
  </si>
  <si>
    <t>21:0392:000906</t>
  </si>
  <si>
    <t>21:0131:000764</t>
  </si>
  <si>
    <t>21:0131:000764:0001:0001:00</t>
  </si>
  <si>
    <t>046P  :773023:00:------:--</t>
  </si>
  <si>
    <t>21:0392:000907</t>
  </si>
  <si>
    <t>21:0131:000765</t>
  </si>
  <si>
    <t>21:0131:000765:0001:0001:00</t>
  </si>
  <si>
    <t>046P  :773024:00:------:--</t>
  </si>
  <si>
    <t>21:0392:000908</t>
  </si>
  <si>
    <t>21:0131:000766</t>
  </si>
  <si>
    <t>21:0131:000766:0001:0001:00</t>
  </si>
  <si>
    <t>046P  :773025:00:------:--</t>
  </si>
  <si>
    <t>21:0392:000909</t>
  </si>
  <si>
    <t>21:0131:000767</t>
  </si>
  <si>
    <t>21:0131:000767:0001:0001:00</t>
  </si>
  <si>
    <t>046P  :773026:00:------:--</t>
  </si>
  <si>
    <t>21:0392:000910</t>
  </si>
  <si>
    <t>21:0131:000768</t>
  </si>
  <si>
    <t>21:0131:000768:0001:0001:00</t>
  </si>
  <si>
    <t>046P  :773027:70:773029:10</t>
  </si>
  <si>
    <t>21:0392:000911</t>
  </si>
  <si>
    <t>21:0131:000769</t>
  </si>
  <si>
    <t>21:0131:000769:0001:0001:00</t>
  </si>
  <si>
    <t>046P  :773028:9A:------:--</t>
  </si>
  <si>
    <t>21:0392:000912</t>
  </si>
  <si>
    <t>046P  :773029:10:------:--</t>
  </si>
  <si>
    <t>21:0392:000913</t>
  </si>
  <si>
    <t>21:0131:000770</t>
  </si>
  <si>
    <t>21:0131:000770:0001:0001:00</t>
  </si>
  <si>
    <t>046P  :773030:20:773029:10</t>
  </si>
  <si>
    <t>21:0392:000914</t>
  </si>
  <si>
    <t>21:0131:000770:0002:0001:00</t>
  </si>
  <si>
    <t>046P  :773031:00:------:--</t>
  </si>
  <si>
    <t>21:0392:000915</t>
  </si>
  <si>
    <t>21:0131:000771</t>
  </si>
  <si>
    <t>21:0131:000771:0001:0001:00</t>
  </si>
  <si>
    <t>046P  :773032:00:------:--</t>
  </si>
  <si>
    <t>21:0392:000916</t>
  </si>
  <si>
    <t>21:0131:000772</t>
  </si>
  <si>
    <t>21:0131:000772:0001:0001:00</t>
  </si>
  <si>
    <t>046P  :773033:00:------:--</t>
  </si>
  <si>
    <t>21:0392:000917</t>
  </si>
  <si>
    <t>21:0131:000773</t>
  </si>
  <si>
    <t>21:0131:000773:0001:0001:00</t>
  </si>
  <si>
    <t>34.5</t>
  </si>
  <si>
    <t>046P  :773034:00:------:--</t>
  </si>
  <si>
    <t>21:0392:000918</t>
  </si>
  <si>
    <t>21:0131:000774</t>
  </si>
  <si>
    <t>21:0131:000774:0001:0001:00</t>
  </si>
  <si>
    <t>046P  :773035:00:------:--</t>
  </si>
  <si>
    <t>21:0392:000919</t>
  </si>
  <si>
    <t>21:0131:000775</t>
  </si>
  <si>
    <t>21:0131:000775:0001:0001:00</t>
  </si>
  <si>
    <t>046P  :773036:00:------:--</t>
  </si>
  <si>
    <t>21:0392:000920</t>
  </si>
  <si>
    <t>21:0131:000776</t>
  </si>
  <si>
    <t>21:0131:000776:0001:0001:00</t>
  </si>
  <si>
    <t>046P  :773037:00:------:--</t>
  </si>
  <si>
    <t>21:0392:000921</t>
  </si>
  <si>
    <t>21:0131:000777:0001:0001:01</t>
  </si>
  <si>
    <t>046P  :773038:00:------:--</t>
  </si>
  <si>
    <t>21:0392:000922</t>
  </si>
  <si>
    <t>21:0131:000778</t>
  </si>
  <si>
    <t>21:0131:000778:0001:0001:00</t>
  </si>
  <si>
    <t>046P  :773039:00:------:--</t>
  </si>
  <si>
    <t>21:0392:000923</t>
  </si>
  <si>
    <t>21:0131:000779</t>
  </si>
  <si>
    <t>21:0131:000779:0001:0001:00</t>
  </si>
  <si>
    <t>046P  :773040:00:------:--</t>
  </si>
  <si>
    <t>21:0392:000924</t>
  </si>
  <si>
    <t>21:0131:000780</t>
  </si>
  <si>
    <t>21:0131:000780:0001:0001:00</t>
  </si>
  <si>
    <t>046P  :773041:80:773053:00</t>
  </si>
  <si>
    <t>21:0392:000925</t>
  </si>
  <si>
    <t>21:0131:000790</t>
  </si>
  <si>
    <t>21:0131:000790:0001:0001:02</t>
  </si>
  <si>
    <t>046P  :773042:00:------:--</t>
  </si>
  <si>
    <t>21:0392:000926</t>
  </si>
  <si>
    <t>21:0131:000781</t>
  </si>
  <si>
    <t>21:0131:000781:0001:0001:00</t>
  </si>
  <si>
    <t>046P  :773043:95:------:--</t>
  </si>
  <si>
    <t>21:0392:000927</t>
  </si>
  <si>
    <t>046P  :773044:00:------:--</t>
  </si>
  <si>
    <t>21:0392:000928</t>
  </si>
  <si>
    <t>21:0131:000782</t>
  </si>
  <si>
    <t>21:0131:000782:0001:0001:00</t>
  </si>
  <si>
    <t>046P  :773045:00:------:--</t>
  </si>
  <si>
    <t>21:0392:000929</t>
  </si>
  <si>
    <t>21:0131:000783</t>
  </si>
  <si>
    <t>21:0131:000783:0001:0001:00</t>
  </si>
  <si>
    <t>046P  :773046:70:773047:10</t>
  </si>
  <si>
    <t>21:0392:000930</t>
  </si>
  <si>
    <t>21:0131:000784</t>
  </si>
  <si>
    <t>21:0131:000784:0001:0001:00</t>
  </si>
  <si>
    <t>046P  :773047:10:------:--</t>
  </si>
  <si>
    <t>21:0392:000931</t>
  </si>
  <si>
    <t>21:0131:000785</t>
  </si>
  <si>
    <t>21:0131:000785:0001:0001:00</t>
  </si>
  <si>
    <t>046P  :773048:20:773047:10</t>
  </si>
  <si>
    <t>21:0392:000932</t>
  </si>
  <si>
    <t>21:0131:000785:0002:0001:00</t>
  </si>
  <si>
    <t>046P  :773049:00:------:--</t>
  </si>
  <si>
    <t>21:0392:000933</t>
  </si>
  <si>
    <t>21:0131:000786</t>
  </si>
  <si>
    <t>21:0131:000786:0001:0001:00</t>
  </si>
  <si>
    <t>046P  :773050:00:------:--</t>
  </si>
  <si>
    <t>21:0392:000934</t>
  </si>
  <si>
    <t>21:0131:000787</t>
  </si>
  <si>
    <t>21:0131:000787:0001:0001:00</t>
  </si>
  <si>
    <t>046P  :773051:00:------:--</t>
  </si>
  <si>
    <t>21:0392:000935</t>
  </si>
  <si>
    <t>21:0131:000788</t>
  </si>
  <si>
    <t>21:0131:000788:0001:0001:00</t>
  </si>
  <si>
    <t>046P  :773052:00:------:--</t>
  </si>
  <si>
    <t>21:0392:000936</t>
  </si>
  <si>
    <t>21:0131:000789</t>
  </si>
  <si>
    <t>21:0131:000789:0001:0001:00</t>
  </si>
  <si>
    <t>046P  :773053:00:------:--</t>
  </si>
  <si>
    <t>21:0392:000937</t>
  </si>
  <si>
    <t>21:0131:000790:0001:0001:01</t>
  </si>
  <si>
    <t>046P  :773054:00:------:--</t>
  </si>
  <si>
    <t>21:0392:000938</t>
  </si>
  <si>
    <t>21:0131:000791</t>
  </si>
  <si>
    <t>21:0131:000791:0001:0001:00</t>
  </si>
  <si>
    <t>046P  :773055:00:------:--</t>
  </si>
  <si>
    <t>21:0392:000939</t>
  </si>
  <si>
    <t>21:0131:000792</t>
  </si>
  <si>
    <t>21:0131:000792:0001:0001:00</t>
  </si>
  <si>
    <t>046P  :773056:00:------:--</t>
  </si>
  <si>
    <t>21:0392:000940</t>
  </si>
  <si>
    <t>21:0131:000793</t>
  </si>
  <si>
    <t>21:0131:000793:0001:0001:00</t>
  </si>
  <si>
    <t>046P  :773057:00:------:--</t>
  </si>
  <si>
    <t>21:0392:000941</t>
  </si>
  <si>
    <t>21:0131:000794</t>
  </si>
  <si>
    <t>21:0131:000794:0001:0001:00</t>
  </si>
  <si>
    <t>046P  :773058:00:------:--</t>
  </si>
  <si>
    <t>21:0392:000942</t>
  </si>
  <si>
    <t>21:0131:000795</t>
  </si>
  <si>
    <t>21:0131:000795:0001:0001:00</t>
  </si>
  <si>
    <t>046P  :773059:00:------:--</t>
  </si>
  <si>
    <t>21:0392:000943</t>
  </si>
  <si>
    <t>21:0131:000796</t>
  </si>
  <si>
    <t>21:0131:000796:0001:0001:00</t>
  </si>
  <si>
    <t>046P  :773060:00:------:--</t>
  </si>
  <si>
    <t>21:0392:000944</t>
  </si>
  <si>
    <t>21:0131:000797</t>
  </si>
  <si>
    <t>21:0131:000797:0001:0001:00</t>
  </si>
  <si>
    <t>046P  :773061:80:773067:00</t>
  </si>
  <si>
    <t>21:0392:000945</t>
  </si>
  <si>
    <t>21:0131:000802</t>
  </si>
  <si>
    <t>21:0131:000802:0001:0001:02</t>
  </si>
  <si>
    <t>046P  :773062:70:773063:10</t>
  </si>
  <si>
    <t>21:0392:000946</t>
  </si>
  <si>
    <t>21:0131:000798</t>
  </si>
  <si>
    <t>21:0131:000798:0001:0001:00</t>
  </si>
  <si>
    <t>046P  :773063:10:------:--</t>
  </si>
  <si>
    <t>21:0392:000947</t>
  </si>
  <si>
    <t>21:0131:000799</t>
  </si>
  <si>
    <t>21:0131:000799:0001:0001:00</t>
  </si>
  <si>
    <t>046P  :773064:20:773063:10</t>
  </si>
  <si>
    <t>21:0392:000948</t>
  </si>
  <si>
    <t>21:0131:000799:0002:0001:00</t>
  </si>
  <si>
    <t>046P  :773065:00:------:--</t>
  </si>
  <si>
    <t>21:0392:000949</t>
  </si>
  <si>
    <t>21:0131:000800</t>
  </si>
  <si>
    <t>21:0131:000800:0001:0001:00</t>
  </si>
  <si>
    <t>046P  :773066:00:------:--</t>
  </si>
  <si>
    <t>21:0392:000950</t>
  </si>
  <si>
    <t>21:0131:000801</t>
  </si>
  <si>
    <t>21:0131:000801:0001:0001:00</t>
  </si>
  <si>
    <t>046P  :773067:00:------:--</t>
  </si>
  <si>
    <t>21:0392:000951</t>
  </si>
  <si>
    <t>21:0131:000802:0001:0001:01</t>
  </si>
  <si>
    <t>046P  :773068:00:------:--</t>
  </si>
  <si>
    <t>21:0392:000952</t>
  </si>
  <si>
    <t>21:0131:000803</t>
  </si>
  <si>
    <t>21:0131:000803:0001:0001:00</t>
  </si>
  <si>
    <t>046P  :773069:00:------:--</t>
  </si>
  <si>
    <t>21:0392:000953</t>
  </si>
  <si>
    <t>21:0131:000804</t>
  </si>
  <si>
    <t>21:0131:000804:0001:0001:00</t>
  </si>
  <si>
    <t>046P  :773070:00:------:--</t>
  </si>
  <si>
    <t>21:0392:000954</t>
  </si>
  <si>
    <t>21:0131:000805</t>
  </si>
  <si>
    <t>21:0131:000805:0001:0001:00</t>
  </si>
  <si>
    <t>046P  :773071:00:------:--</t>
  </si>
  <si>
    <t>21:0392:000955</t>
  </si>
  <si>
    <t>21:0131:000806</t>
  </si>
  <si>
    <t>21:0131:000806:0001:0001:00</t>
  </si>
  <si>
    <t>046P  :773072:00:------:--</t>
  </si>
  <si>
    <t>21:0392:000956</t>
  </si>
  <si>
    <t>21:0131:000807</t>
  </si>
  <si>
    <t>21:0131:000807:0001:0001:00</t>
  </si>
  <si>
    <t>046P  :773073:9C:------:--</t>
  </si>
  <si>
    <t>21:0392:000957</t>
  </si>
  <si>
    <t>046P  :773074:00:------:--</t>
  </si>
  <si>
    <t>21:0392:000958</t>
  </si>
  <si>
    <t>21:0131:000808</t>
  </si>
  <si>
    <t>21:0131:000808:0001:0001:00</t>
  </si>
  <si>
    <t>046P  :773075:00:------:--</t>
  </si>
  <si>
    <t>21:0392:000959</t>
  </si>
  <si>
    <t>21:0131:000809</t>
  </si>
  <si>
    <t>21:0131:000809:0001:0001:00</t>
  </si>
  <si>
    <t>046P  :773076:00:------:--</t>
  </si>
  <si>
    <t>21:0392:000960</t>
  </si>
  <si>
    <t>21:0131:000810</t>
  </si>
  <si>
    <t>21:0131:000810:0001:0001:00</t>
  </si>
  <si>
    <t>046P  :773077:00:------:--</t>
  </si>
  <si>
    <t>21:0392:000961</t>
  </si>
  <si>
    <t>21:0131:000811</t>
  </si>
  <si>
    <t>21:0131:000811:0001:0001:00</t>
  </si>
  <si>
    <t>046P  :773078:00:------:--</t>
  </si>
  <si>
    <t>21:0392:000962</t>
  </si>
  <si>
    <t>21:0131:000812</t>
  </si>
  <si>
    <t>21:0131:000812:0001:0001:00</t>
  </si>
  <si>
    <t>046P  :773079:00:------:--</t>
  </si>
  <si>
    <t>21:0392:000963</t>
  </si>
  <si>
    <t>21:0131:000813</t>
  </si>
  <si>
    <t>21:0131:000813:0001:0001:00</t>
  </si>
  <si>
    <t>046P  :773080:00:------:--</t>
  </si>
  <si>
    <t>21:0392:000964</t>
  </si>
  <si>
    <t>21:0131:000814</t>
  </si>
  <si>
    <t>21:0131:000814:0001:0001:00</t>
  </si>
  <si>
    <t>046P  :773081:80:773097:00</t>
  </si>
  <si>
    <t>21:0392:000965</t>
  </si>
  <si>
    <t>21:0131:000828</t>
  </si>
  <si>
    <t>21:0131:000828:0001:0001:02</t>
  </si>
  <si>
    <t>046P  :773082:70:773083:10</t>
  </si>
  <si>
    <t>21:0392:000966</t>
  </si>
  <si>
    <t>21:0131:000815</t>
  </si>
  <si>
    <t>21:0131:000815:0001:0001:00</t>
  </si>
  <si>
    <t>046P  :773083:10:------:--</t>
  </si>
  <si>
    <t>21:0392:000967</t>
  </si>
  <si>
    <t>21:0131:000816</t>
  </si>
  <si>
    <t>21:0131:000816:0001:0001:00</t>
  </si>
  <si>
    <t>046P  :773084:20:773083:10</t>
  </si>
  <si>
    <t>21:0392:000968</t>
  </si>
  <si>
    <t>21:0131:000816:0002:0001:00</t>
  </si>
  <si>
    <t>046P  :773085:9B:------:--</t>
  </si>
  <si>
    <t>21:0392:000969</t>
  </si>
  <si>
    <t>046P  :773086:00:------:--</t>
  </si>
  <si>
    <t>21:0392:000970</t>
  </si>
  <si>
    <t>21:0131:000817</t>
  </si>
  <si>
    <t>21:0131:000817:0001:0001:00</t>
  </si>
  <si>
    <t>046P  :773087:00:------:--</t>
  </si>
  <si>
    <t>21:0392:000971</t>
  </si>
  <si>
    <t>21:0131:000818</t>
  </si>
  <si>
    <t>21:0131:000818:0001:0001:00</t>
  </si>
  <si>
    <t>046P  :773088:00:------:--</t>
  </si>
  <si>
    <t>21:0392:000972</t>
  </si>
  <si>
    <t>21:0131:000819</t>
  </si>
  <si>
    <t>21:0131:000819:0001:0001:00</t>
  </si>
  <si>
    <t>046P  :773089:00:------:--</t>
  </si>
  <si>
    <t>21:0392:000973</t>
  </si>
  <si>
    <t>21:0131:000820</t>
  </si>
  <si>
    <t>21:0131:000820:0001:0001:00</t>
  </si>
  <si>
    <t>046P  :773090:00:------:--</t>
  </si>
  <si>
    <t>21:0392:000974</t>
  </si>
  <si>
    <t>21:0131:000821</t>
  </si>
  <si>
    <t>21:0131:000821:0001:0001:00</t>
  </si>
  <si>
    <t>046P  :773091:00:------:--</t>
  </si>
  <si>
    <t>21:0392:000975</t>
  </si>
  <si>
    <t>21:0131:000822</t>
  </si>
  <si>
    <t>21:0131:000822:0001:0001:00</t>
  </si>
  <si>
    <t>046P  :773092:00:------:--</t>
  </si>
  <si>
    <t>21:0392:000976</t>
  </si>
  <si>
    <t>21:0131:000823</t>
  </si>
  <si>
    <t>21:0131:000823:0001:0001:00</t>
  </si>
  <si>
    <t>046P  :773093:00:------:--</t>
  </si>
  <si>
    <t>21:0392:000977</t>
  </si>
  <si>
    <t>21:0131:000824</t>
  </si>
  <si>
    <t>21:0131:000824:0001:0001:00</t>
  </si>
  <si>
    <t>046P  :773094:00:------:--</t>
  </si>
  <si>
    <t>21:0392:000978</t>
  </si>
  <si>
    <t>21:0131:000825</t>
  </si>
  <si>
    <t>21:0131:000825:0001:0001:00</t>
  </si>
  <si>
    <t>046P  :773095:00:------:--</t>
  </si>
  <si>
    <t>21:0392:000979</t>
  </si>
  <si>
    <t>21:0131:000826</t>
  </si>
  <si>
    <t>21:0131:000826:0001:0001:00</t>
  </si>
  <si>
    <t>046P  :773096:00:------:--</t>
  </si>
  <si>
    <t>21:0392:000980</t>
  </si>
  <si>
    <t>21:0131:000827</t>
  </si>
  <si>
    <t>21:0131:000827:0001:0001:00</t>
  </si>
  <si>
    <t>36.5</t>
  </si>
  <si>
    <t>046P  :773097:00:------:--</t>
  </si>
  <si>
    <t>21:0392:000981</t>
  </si>
  <si>
    <t>21:0131:000828:0001:0001:01</t>
  </si>
  <si>
    <t>046P  :773098:00:------:--</t>
  </si>
  <si>
    <t>21:0392:000982</t>
  </si>
  <si>
    <t>21:0131:000829</t>
  </si>
  <si>
    <t>21:0131:000829:0001:0001:00</t>
  </si>
  <si>
    <t>046P  :773099:00:------:--</t>
  </si>
  <si>
    <t>21:0392:000983</t>
  </si>
  <si>
    <t>21:0131:000830</t>
  </si>
  <si>
    <t>21:0131:000830:0001:0001:00</t>
  </si>
  <si>
    <t>046P  :773100:00:------:--</t>
  </si>
  <si>
    <t>21:0392:000984</t>
  </si>
  <si>
    <t>21:0131:000831</t>
  </si>
  <si>
    <t>21:0131:000831:0001:0001:00</t>
  </si>
  <si>
    <t>41.5</t>
  </si>
  <si>
    <t>046P  :773101:80:773104:10</t>
  </si>
  <si>
    <t>21:0392:000985</t>
  </si>
  <si>
    <t>21:0131:000834</t>
  </si>
  <si>
    <t>21:0131:000834:0001:0001:02</t>
  </si>
  <si>
    <t>046P  :773102:00:------:--</t>
  </si>
  <si>
    <t>21:0392:000986</t>
  </si>
  <si>
    <t>21:0131:000832</t>
  </si>
  <si>
    <t>21:0131:000832:0001:0001:00</t>
  </si>
  <si>
    <t>046P  :773103:70:773104:10</t>
  </si>
  <si>
    <t>21:0392:000987</t>
  </si>
  <si>
    <t>21:0131:000833</t>
  </si>
  <si>
    <t>21:0131:000833:0001:0001:00</t>
  </si>
  <si>
    <t>046P  :773104:10:------:--</t>
  </si>
  <si>
    <t>21:0392:000988</t>
  </si>
  <si>
    <t>21:0131:000834:0001:0001:01</t>
  </si>
  <si>
    <t>046P  :773105:20:773104:10</t>
  </si>
  <si>
    <t>21:0392:000989</t>
  </si>
  <si>
    <t>21:0131:000834:0002:0001:00</t>
  </si>
  <si>
    <t>17.5</t>
  </si>
  <si>
    <t>046P  :773106:00:------:--</t>
  </si>
  <si>
    <t>21:0392:000990</t>
  </si>
  <si>
    <t>21:0131:000835</t>
  </si>
  <si>
    <t>21:0131:000835:0001:0001:00</t>
  </si>
  <si>
    <t>046P  :773107:00:------:--</t>
  </si>
  <si>
    <t>21:0392:000991</t>
  </si>
  <si>
    <t>21:0131:000836</t>
  </si>
  <si>
    <t>21:0131:000836:0001:0001:00</t>
  </si>
  <si>
    <t>046P  :773108:00:------:--</t>
  </si>
  <si>
    <t>21:0392:000992</t>
  </si>
  <si>
    <t>21:0131:000837</t>
  </si>
  <si>
    <t>21:0131:000837:0001:0001:00</t>
  </si>
  <si>
    <t>046P  :773109:00:------:--</t>
  </si>
  <si>
    <t>21:0392:000993</t>
  </si>
  <si>
    <t>21:0131:000838</t>
  </si>
  <si>
    <t>21:0131:000838:0001:0001:00</t>
  </si>
  <si>
    <t>046P  :773110:00:------:--</t>
  </si>
  <si>
    <t>21:0392:000994</t>
  </si>
  <si>
    <t>21:0131:000839</t>
  </si>
  <si>
    <t>21:0131:000839:0001:0001:00</t>
  </si>
  <si>
    <t>046P  :773111:00:------:--</t>
  </si>
  <si>
    <t>21:0392:000995</t>
  </si>
  <si>
    <t>21:0131:000840</t>
  </si>
  <si>
    <t>21:0131:000840:0001:0001:00</t>
  </si>
  <si>
    <t>046P  :773112:00:------:--</t>
  </si>
  <si>
    <t>21:0392:000996</t>
  </si>
  <si>
    <t>21:0131:000841</t>
  </si>
  <si>
    <t>21:0131:000841:0001:0001:00</t>
  </si>
  <si>
    <t>046P  :773113:00:------:--</t>
  </si>
  <si>
    <t>21:0392:000997</t>
  </si>
  <si>
    <t>21:0131:000842</t>
  </si>
  <si>
    <t>21:0131:000842:0001:0001:00</t>
  </si>
  <si>
    <t>046P  :773114:00:------:--</t>
  </si>
  <si>
    <t>21:0392:000998</t>
  </si>
  <si>
    <t>21:0131:000843</t>
  </si>
  <si>
    <t>21:0131:000843:0001:0001:00</t>
  </si>
  <si>
    <t>046P  :773115:00:------:--</t>
  </si>
  <si>
    <t>21:0392:000999</t>
  </si>
  <si>
    <t>21:0131:000844</t>
  </si>
  <si>
    <t>21:0131:000844:0001:0001:00</t>
  </si>
  <si>
    <t>046P  :773116:00:------:--</t>
  </si>
  <si>
    <t>21:0392:001000</t>
  </si>
  <si>
    <t>21:0131:000845</t>
  </si>
  <si>
    <t>21:0131:000845:0001:0001:00</t>
  </si>
  <si>
    <t>046P  :773117:00:------:--</t>
  </si>
  <si>
    <t>21:0392:001001</t>
  </si>
  <si>
    <t>21:0131:000846</t>
  </si>
  <si>
    <t>21:0131:000846:0001:0001:00</t>
  </si>
  <si>
    <t>046P  :773118:9C:------:--</t>
  </si>
  <si>
    <t>21:0392:001002</t>
  </si>
  <si>
    <t>046P  :773119:00:------:--</t>
  </si>
  <si>
    <t>21:0392:001003</t>
  </si>
  <si>
    <t>21:0131:000847</t>
  </si>
  <si>
    <t>21:0131:000847:0001:0001:00</t>
  </si>
  <si>
    <t>046P  :773120:00:------:--</t>
  </si>
  <si>
    <t>21:0392:001004</t>
  </si>
  <si>
    <t>21:0131:000848</t>
  </si>
  <si>
    <t>21:0131:000848:0001:0001:00</t>
  </si>
  <si>
    <t>046P  :773121:80:773127:00</t>
  </si>
  <si>
    <t>21:0392:001005</t>
  </si>
  <si>
    <t>21:0131:000853</t>
  </si>
  <si>
    <t>21:0131:000853:0001:0001:02</t>
  </si>
  <si>
    <t>046P  :773122:00:------:--</t>
  </si>
  <si>
    <t>21:0392:001006</t>
  </si>
  <si>
    <t>21:0131:000849</t>
  </si>
  <si>
    <t>21:0131:000849:0001:0001:00</t>
  </si>
  <si>
    <t>046P  :773123:70:773124:10</t>
  </si>
  <si>
    <t>21:0392:001007</t>
  </si>
  <si>
    <t>21:0131:000850</t>
  </si>
  <si>
    <t>21:0131:000850:0001:0001:00</t>
  </si>
  <si>
    <t>046P  :773124:10:------:--</t>
  </si>
  <si>
    <t>21:0392:001008</t>
  </si>
  <si>
    <t>21:0131:000851</t>
  </si>
  <si>
    <t>21:0131:000851:0001:0001:00</t>
  </si>
  <si>
    <t>046P  :773125:20:773124:10</t>
  </si>
  <si>
    <t>21:0392:001009</t>
  </si>
  <si>
    <t>21:0131:000851:0002:0001:00</t>
  </si>
  <si>
    <t>046P  :773126:00:------:--</t>
  </si>
  <si>
    <t>21:0392:001010</t>
  </si>
  <si>
    <t>21:0131:000852</t>
  </si>
  <si>
    <t>21:0131:000852:0001:0001:00</t>
  </si>
  <si>
    <t>046P  :773127:00:------:--</t>
  </si>
  <si>
    <t>21:0392:001011</t>
  </si>
  <si>
    <t>21:0131:000853:0001:0001:01</t>
  </si>
  <si>
    <t>046P  :773128:00:------:--</t>
  </si>
  <si>
    <t>21:0392:001012</t>
  </si>
  <si>
    <t>21:0131:000854</t>
  </si>
  <si>
    <t>21:0131:000854:0001:0001:00</t>
  </si>
  <si>
    <t>046P  :773129:00:------:--</t>
  </si>
  <si>
    <t>21:0392:001013</t>
  </si>
  <si>
    <t>21:0131:000855</t>
  </si>
  <si>
    <t>21:0131:000855:0001:0001:00</t>
  </si>
  <si>
    <t>046P  :773130:00:------:--</t>
  </si>
  <si>
    <t>21:0392:001014</t>
  </si>
  <si>
    <t>21:0131:000856</t>
  </si>
  <si>
    <t>21:0131:000856:0001:0001:00</t>
  </si>
  <si>
    <t>046P  :773131:00:------:--</t>
  </si>
  <si>
    <t>21:0392:001015</t>
  </si>
  <si>
    <t>21:0131:000857</t>
  </si>
  <si>
    <t>21:0131:000857:0001:0001:00</t>
  </si>
  <si>
    <t>046P  :773132:9A:------:--</t>
  </si>
  <si>
    <t>21:0392:001016</t>
  </si>
  <si>
    <t>046P  :773133:00:------:--</t>
  </si>
  <si>
    <t>21:0392:001017</t>
  </si>
  <si>
    <t>21:0131:000858</t>
  </si>
  <si>
    <t>21:0131:000858:0001:0001:00</t>
  </si>
  <si>
    <t>046P  :773134:00:------:--</t>
  </si>
  <si>
    <t>21:0392:001018</t>
  </si>
  <si>
    <t>21:0131:000859</t>
  </si>
  <si>
    <t>21:0131:000859:0001:0001:00</t>
  </si>
  <si>
    <t>046P  :773135:00:------:--</t>
  </si>
  <si>
    <t>21:0392:001019</t>
  </si>
  <si>
    <t>21:0131:000860</t>
  </si>
  <si>
    <t>21:0131:000860:0001:0001:00</t>
  </si>
  <si>
    <t>046P  :773136:00:------:--</t>
  </si>
  <si>
    <t>21:0392:001020</t>
  </si>
  <si>
    <t>21:0131:000861</t>
  </si>
  <si>
    <t>21:0131:000861:0001:0001:00</t>
  </si>
  <si>
    <t>046P  :773137:00:------:--</t>
  </si>
  <si>
    <t>21:0392:001021</t>
  </si>
  <si>
    <t>21:0131:000862</t>
  </si>
  <si>
    <t>21:0131:000862:0001:0001:00</t>
  </si>
  <si>
    <t>046P  :773138:00:------:--</t>
  </si>
  <si>
    <t>21:0392:001022</t>
  </si>
  <si>
    <t>21:0131:000863</t>
  </si>
  <si>
    <t>21:0131:000863:0001:0001:00</t>
  </si>
  <si>
    <t>046P  :773139:00:------:--</t>
  </si>
  <si>
    <t>21:0392:001023</t>
  </si>
  <si>
    <t>21:0131:000864</t>
  </si>
  <si>
    <t>21:0131:000864:0001:0001:00</t>
  </si>
  <si>
    <t>046P  :773140:00:------:--</t>
  </si>
  <si>
    <t>21:0392:001024</t>
  </si>
  <si>
    <t>21:0131:000865</t>
  </si>
  <si>
    <t>21:0131:000865:0001:0001:00</t>
  </si>
  <si>
    <t>046P  :773141:80:773144:00</t>
  </si>
  <si>
    <t>21:0392:001025</t>
  </si>
  <si>
    <t>21:0131:000868</t>
  </si>
  <si>
    <t>21:0131:000868:0001:0001:02</t>
  </si>
  <si>
    <t>046P  :773142:00:------:--</t>
  </si>
  <si>
    <t>21:0392:001026</t>
  </si>
  <si>
    <t>21:0131:000866</t>
  </si>
  <si>
    <t>21:0131:000866:0001:0001:00</t>
  </si>
  <si>
    <t>046P  :773143:00:------:--</t>
  </si>
  <si>
    <t>21:0392:001027</t>
  </si>
  <si>
    <t>21:0131:000867</t>
  </si>
  <si>
    <t>21:0131:000867:0001:0001:00</t>
  </si>
  <si>
    <t>046P  :773144:00:------:--</t>
  </si>
  <si>
    <t>21:0392:001028</t>
  </si>
  <si>
    <t>21:0131:000868:0001:0001:01</t>
  </si>
  <si>
    <t>046P  :773145:00:------:--</t>
  </si>
  <si>
    <t>21:0392:001029</t>
  </si>
  <si>
    <t>21:0131:000869</t>
  </si>
  <si>
    <t>21:0131:000869:0001:0001:00</t>
  </si>
  <si>
    <t>046P  :773146:70:773147:10</t>
  </si>
  <si>
    <t>21:0392:001030</t>
  </si>
  <si>
    <t>21:0131:000870</t>
  </si>
  <si>
    <t>21:0131:000870:0001:0001:00</t>
  </si>
  <si>
    <t>046P  :773147:10:------:--</t>
  </si>
  <si>
    <t>21:0392:001031</t>
  </si>
  <si>
    <t>21:0131:000871</t>
  </si>
  <si>
    <t>21:0131:000871:0001:0001:00</t>
  </si>
  <si>
    <t>046P  :773148:20:773147:10</t>
  </si>
  <si>
    <t>21:0392:001032</t>
  </si>
  <si>
    <t>21:0131:000871:0002:0001:00</t>
  </si>
  <si>
    <t>046P  :773149:00:------:--</t>
  </si>
  <si>
    <t>21:0392:001033</t>
  </si>
  <si>
    <t>21:0131:000872</t>
  </si>
  <si>
    <t>21:0131:000872:0001:0001:00</t>
  </si>
  <si>
    <t>046P  :773150:95:------:--</t>
  </si>
  <si>
    <t>21:0392:001034</t>
  </si>
  <si>
    <t>047A  :771001:80:771003:10</t>
  </si>
  <si>
    <t>21:0392:001035</t>
  </si>
  <si>
    <t>21:0131:000874</t>
  </si>
  <si>
    <t>21:0131:000874:0001:0001:02</t>
  </si>
  <si>
    <t>047A  :771002:70:771003:10</t>
  </si>
  <si>
    <t>21:0392:001036</t>
  </si>
  <si>
    <t>21:0131:000873</t>
  </si>
  <si>
    <t>21:0131:000873:0001:0001:00</t>
  </si>
  <si>
    <t>047A  :771003:10:------:--</t>
  </si>
  <si>
    <t>21:0392:001037</t>
  </si>
  <si>
    <t>21:0131:000874:0001:0001:01</t>
  </si>
  <si>
    <t>047A  :771004:20:771003:10</t>
  </si>
  <si>
    <t>21:0392:001038</t>
  </si>
  <si>
    <t>21:0131:000874:0002:0001:00</t>
  </si>
  <si>
    <t>047A  :771005:00:------:--</t>
  </si>
  <si>
    <t>21:0392:001039</t>
  </si>
  <si>
    <t>21:0131:000875</t>
  </si>
  <si>
    <t>21:0131:000875:0001:0001:00</t>
  </si>
  <si>
    <t>047A  :771006:00:------:--</t>
  </si>
  <si>
    <t>21:0392:001040</t>
  </si>
  <si>
    <t>21:0131:000876</t>
  </si>
  <si>
    <t>21:0131:000876:0001:0001:00</t>
  </si>
  <si>
    <t>047A  :771007:00:------:--</t>
  </si>
  <si>
    <t>21:0392:001041</t>
  </si>
  <si>
    <t>21:0131:000877</t>
  </si>
  <si>
    <t>21:0131:000877:0001:0001:00</t>
  </si>
  <si>
    <t>047A  :771008:00:------:--</t>
  </si>
  <si>
    <t>21:0392:001042</t>
  </si>
  <si>
    <t>21:0131:000878</t>
  </si>
  <si>
    <t>21:0131:000878:0001:0001:00</t>
  </si>
  <si>
    <t>047A  :771009:00:------:--</t>
  </si>
  <si>
    <t>21:0392:001043</t>
  </si>
  <si>
    <t>21:0131:000879</t>
  </si>
  <si>
    <t>21:0131:000879:0001:0001:00</t>
  </si>
  <si>
    <t>047A  :771010:00:------:--</t>
  </si>
  <si>
    <t>21:0392:001044</t>
  </si>
  <si>
    <t>21:0131:000880</t>
  </si>
  <si>
    <t>21:0131:000880:0001:0001:00</t>
  </si>
  <si>
    <t>047A  :771011:00:------:--</t>
  </si>
  <si>
    <t>21:0392:001045</t>
  </si>
  <si>
    <t>21:0131:000881</t>
  </si>
  <si>
    <t>21:0131:000881:0001:0001:00</t>
  </si>
  <si>
    <t>047A  :771012:9B:------:--</t>
  </si>
  <si>
    <t>21:0392:001046</t>
  </si>
  <si>
    <t>047A  :771013:00:------:--</t>
  </si>
  <si>
    <t>21:0392:001047</t>
  </si>
  <si>
    <t>21:0131:000882</t>
  </si>
  <si>
    <t>21:0131:000882:0001:0001:00</t>
  </si>
  <si>
    <t>047A  :771014:00:------:--</t>
  </si>
  <si>
    <t>21:0392:001048</t>
  </si>
  <si>
    <t>21:0131:000883</t>
  </si>
  <si>
    <t>21:0131:000883:0001:0001:00</t>
  </si>
  <si>
    <t>047A  :771015:00:------:--</t>
  </si>
  <si>
    <t>21:0392:001049</t>
  </si>
  <si>
    <t>21:0131:000884</t>
  </si>
  <si>
    <t>21:0131:000884:0001:0001:00</t>
  </si>
  <si>
    <t>047A  :771016:00:------:--</t>
  </si>
  <si>
    <t>21:0392:001050</t>
  </si>
  <si>
    <t>21:0131:000885</t>
  </si>
  <si>
    <t>21:0131:000885:0001:0001:00</t>
  </si>
  <si>
    <t>047A  :771017:00:------:--</t>
  </si>
  <si>
    <t>21:0392:001051</t>
  </si>
  <si>
    <t>21:0131:000886</t>
  </si>
  <si>
    <t>21:0131:000886:0001:0001:00</t>
  </si>
  <si>
    <t>047A  :771018:00:------:--</t>
  </si>
  <si>
    <t>21:0392:001052</t>
  </si>
  <si>
    <t>21:0131:000887</t>
  </si>
  <si>
    <t>21:0131:000887:0001:0001:00</t>
  </si>
  <si>
    <t>047A  :771019:00:------:--</t>
  </si>
  <si>
    <t>21:0392:001053</t>
  </si>
  <si>
    <t>21:0131:000888</t>
  </si>
  <si>
    <t>21:0131:000888:0001:0001:00</t>
  </si>
  <si>
    <t>047A  :771020:00:------:--</t>
  </si>
  <si>
    <t>21:0392:001054</t>
  </si>
  <si>
    <t>21:0131:000889</t>
  </si>
  <si>
    <t>21:0131:000889:0001:0001:00</t>
  </si>
  <si>
    <t>047A  :771021:80:771037:00</t>
  </si>
  <si>
    <t>21:0392:001055</t>
  </si>
  <si>
    <t>21:0131:000904</t>
  </si>
  <si>
    <t>21:0131:000904:0001:0001:02</t>
  </si>
  <si>
    <t>047A  :771022:00:------:--</t>
  </si>
  <si>
    <t>21:0392:001056</t>
  </si>
  <si>
    <t>21:0131:000890</t>
  </si>
  <si>
    <t>21:0131:000890:0001:0001:00</t>
  </si>
  <si>
    <t>047A  :771023:00:------:--</t>
  </si>
  <si>
    <t>21:0392:001057</t>
  </si>
  <si>
    <t>21:0131:000891</t>
  </si>
  <si>
    <t>21:0131:000891:0001:0001:00</t>
  </si>
  <si>
    <t>047A  :771024:70:771025:10</t>
  </si>
  <si>
    <t>21:0392:001058</t>
  </si>
  <si>
    <t>21:0131:000892</t>
  </si>
  <si>
    <t>21:0131:000892:0001:0001:00</t>
  </si>
  <si>
    <t>047A  :771025:10:------:--</t>
  </si>
  <si>
    <t>21:0392:001059</t>
  </si>
  <si>
    <t>21:0131:000893</t>
  </si>
  <si>
    <t>21:0131:000893:0001:0001:00</t>
  </si>
  <si>
    <t>047A  :771026:20:771025:10</t>
  </si>
  <si>
    <t>21:0392:001060</t>
  </si>
  <si>
    <t>21:0131:000893:0002:0001:00</t>
  </si>
  <si>
    <t>047A  :771027:00:------:--</t>
  </si>
  <si>
    <t>21:0392:001061</t>
  </si>
  <si>
    <t>21:0131:000894</t>
  </si>
  <si>
    <t>21:0131:000894:0001:0001:00</t>
  </si>
  <si>
    <t>047A  :771028:00:------:--</t>
  </si>
  <si>
    <t>21:0392:001062</t>
  </si>
  <si>
    <t>21:0131:000895</t>
  </si>
  <si>
    <t>21:0131:000895:0001:0001:00</t>
  </si>
  <si>
    <t>047A  :771029:00:------:--</t>
  </si>
  <si>
    <t>21:0392:001063</t>
  </si>
  <si>
    <t>21:0131:000896</t>
  </si>
  <si>
    <t>21:0131:000896:0001:0001:00</t>
  </si>
  <si>
    <t>047A  :771030:00:------:--</t>
  </si>
  <si>
    <t>21:0392:001064</t>
  </si>
  <si>
    <t>21:0131:000897</t>
  </si>
  <si>
    <t>21:0131:000897:0001:0001:00</t>
  </si>
  <si>
    <t>047A  :771031:00:------:--</t>
  </si>
  <si>
    <t>21:0392:001065</t>
  </si>
  <si>
    <t>21:0131:000898</t>
  </si>
  <si>
    <t>21:0131:000898:0001:0001:00</t>
  </si>
  <si>
    <t>047A  :771032:00:------:--</t>
  </si>
  <si>
    <t>21:0392:001066</t>
  </si>
  <si>
    <t>21:0131:000899</t>
  </si>
  <si>
    <t>21:0131:000899:0001:0001:00</t>
  </si>
  <si>
    <t>047A  :771033:00:------:--</t>
  </si>
  <si>
    <t>21:0392:001067</t>
  </si>
  <si>
    <t>21:0131:000900</t>
  </si>
  <si>
    <t>21:0131:000900:0001:0001:00</t>
  </si>
  <si>
    <t>047A  :771034:00:------:--</t>
  </si>
  <si>
    <t>21:0392:001068</t>
  </si>
  <si>
    <t>21:0131:000901</t>
  </si>
  <si>
    <t>21:0131:000901:0001:0001:00</t>
  </si>
  <si>
    <t>047A  :771035:00:------:--</t>
  </si>
  <si>
    <t>21:0392:001069</t>
  </si>
  <si>
    <t>21:0131:000902</t>
  </si>
  <si>
    <t>21:0131:000902:0001:0001:00</t>
  </si>
  <si>
    <t>047A  :771036:00:------:--</t>
  </si>
  <si>
    <t>21:0392:001070</t>
  </si>
  <si>
    <t>21:0131:000903</t>
  </si>
  <si>
    <t>21:0131:000903:0001:0001:00</t>
  </si>
  <si>
    <t>047A  :771037:00:------:--</t>
  </si>
  <si>
    <t>21:0392:001071</t>
  </si>
  <si>
    <t>21:0131:000904:0001:0001:01</t>
  </si>
  <si>
    <t>047A  :771038:00:------:--</t>
  </si>
  <si>
    <t>21:0392:001072</t>
  </si>
  <si>
    <t>21:0131:000905</t>
  </si>
  <si>
    <t>21:0131:000905:0001:0001:00</t>
  </si>
  <si>
    <t>047A  :771039:00:------:--</t>
  </si>
  <si>
    <t>21:0392:001073</t>
  </si>
  <si>
    <t>21:0131:000906</t>
  </si>
  <si>
    <t>21:0131:000906:0001:0001:00</t>
  </si>
  <si>
    <t>047A  :771040:9C:------:--</t>
  </si>
  <si>
    <t>21:0392:001074</t>
  </si>
  <si>
    <t>047A  :771041:80:771058:00</t>
  </si>
  <si>
    <t>21:0392:001075</t>
  </si>
  <si>
    <t>21:0131:000921</t>
  </si>
  <si>
    <t>21:0131:000921:0001:0001:02</t>
  </si>
  <si>
    <t>047A  :771042:00:------:--</t>
  </si>
  <si>
    <t>21:0392:001076</t>
  </si>
  <si>
    <t>21:0131:000907</t>
  </si>
  <si>
    <t>21:0131:000907:0001:0001:00</t>
  </si>
  <si>
    <t>047A  :771043:70:771044:10</t>
  </si>
  <si>
    <t>21:0392:001077</t>
  </si>
  <si>
    <t>21:0131:000908</t>
  </si>
  <si>
    <t>21:0131:000908:0001:0001:00</t>
  </si>
  <si>
    <t>047A  :771044:10:------:--</t>
  </si>
  <si>
    <t>21:0392:001078</t>
  </si>
  <si>
    <t>21:0131:000909</t>
  </si>
  <si>
    <t>21:0131:000909:0001:0001:00</t>
  </si>
  <si>
    <t>047A  :771045:20:771044:10</t>
  </si>
  <si>
    <t>21:0392:001079</t>
  </si>
  <si>
    <t>21:0131:000909:0002:0001:00</t>
  </si>
  <si>
    <t>047A  :771046:00:------:--</t>
  </si>
  <si>
    <t>21:0392:001080</t>
  </si>
  <si>
    <t>21:0131:000910</t>
  </si>
  <si>
    <t>21:0131:000910:0001:0001:00</t>
  </si>
  <si>
    <t>047A  :771047:00:------:--</t>
  </si>
  <si>
    <t>21:0392:001081</t>
  </si>
  <si>
    <t>21:0131:000911</t>
  </si>
  <si>
    <t>21:0131:000911:0001:0001:00</t>
  </si>
  <si>
    <t>047A  :771048:00:------:--</t>
  </si>
  <si>
    <t>21:0392:001082</t>
  </si>
  <si>
    <t>21:0131:000912</t>
  </si>
  <si>
    <t>21:0131:000912:0001:0001:00</t>
  </si>
  <si>
    <t>047A  :771049:00:------:--</t>
  </si>
  <si>
    <t>21:0392:001083</t>
  </si>
  <si>
    <t>21:0131:000913</t>
  </si>
  <si>
    <t>21:0131:000913:0001:0001:00</t>
  </si>
  <si>
    <t>047A  :771050:00:------:--</t>
  </si>
  <si>
    <t>21:0392:001084</t>
  </si>
  <si>
    <t>21:0131:000914</t>
  </si>
  <si>
    <t>21:0131:000914:0001:0001:00</t>
  </si>
  <si>
    <t>047A  :771051:00:------:--</t>
  </si>
  <si>
    <t>21:0392:001085</t>
  </si>
  <si>
    <t>21:0131:000915</t>
  </si>
  <si>
    <t>21:0131:000915:0001:0001:00</t>
  </si>
  <si>
    <t>9250</t>
  </si>
  <si>
    <t>047A  :771052:00:------:--</t>
  </si>
  <si>
    <t>21:0392:001086</t>
  </si>
  <si>
    <t>21:0131:000916</t>
  </si>
  <si>
    <t>21:0131:000916:0001:0001:00</t>
  </si>
  <si>
    <t>047A  :771053:00:------:--</t>
  </si>
  <si>
    <t>21:0392:001087</t>
  </si>
  <si>
    <t>21:0131:000917</t>
  </si>
  <si>
    <t>21:0131:000917:0001:0001:00</t>
  </si>
  <si>
    <t>047A  :771054:00:------:--</t>
  </si>
  <si>
    <t>21:0392:001088</t>
  </si>
  <si>
    <t>21:0131:000918</t>
  </si>
  <si>
    <t>21:0131:000918:0001:0001:00</t>
  </si>
  <si>
    <t>047A  :771055:00:------:--</t>
  </si>
  <si>
    <t>21:0392:001089</t>
  </si>
  <si>
    <t>21:0131:000919</t>
  </si>
  <si>
    <t>21:0131:000919:0001:0001:00</t>
  </si>
  <si>
    <t>047A  :771056:00:------:--</t>
  </si>
  <si>
    <t>21:0392:001090</t>
  </si>
  <si>
    <t>21:0131:000920</t>
  </si>
  <si>
    <t>21:0131:000920:0001:0001:00</t>
  </si>
  <si>
    <t>047A  :771057:9A:------:--</t>
  </si>
  <si>
    <t>21:0392:001091</t>
  </si>
  <si>
    <t>047A  :771058:00:------:--</t>
  </si>
  <si>
    <t>21:0392:001092</t>
  </si>
  <si>
    <t>21:0131:000921:0001:0001:01</t>
  </si>
  <si>
    <t>047A  :771059:00:------:--</t>
  </si>
  <si>
    <t>21:0392:001093</t>
  </si>
  <si>
    <t>21:0131:000922</t>
  </si>
  <si>
    <t>21:0131:000922:0001:0001:00</t>
  </si>
  <si>
    <t>047A  :771060:00:------:--</t>
  </si>
  <si>
    <t>21:0392:001094</t>
  </si>
  <si>
    <t>21:0131:000923</t>
  </si>
  <si>
    <t>21:0131:000923:0001:0001:00</t>
  </si>
  <si>
    <t>047A  :771061:80:771080:00</t>
  </si>
  <si>
    <t>21:0392:001095</t>
  </si>
  <si>
    <t>21:0131:000940</t>
  </si>
  <si>
    <t>21:0131:000940:0001:0001:02</t>
  </si>
  <si>
    <t>047A  :771062:70:771063:10</t>
  </si>
  <si>
    <t>21:0392:001096</t>
  </si>
  <si>
    <t>21:0131:000924</t>
  </si>
  <si>
    <t>21:0131:000924:0001:0001:00</t>
  </si>
  <si>
    <t>047A  :771063:10:------:--</t>
  </si>
  <si>
    <t>21:0392:001097</t>
  </si>
  <si>
    <t>21:0131:000925</t>
  </si>
  <si>
    <t>21:0131:000925:0001:0001:00</t>
  </si>
  <si>
    <t>047A  :771064:20:771063:10</t>
  </si>
  <si>
    <t>21:0392:001098</t>
  </si>
  <si>
    <t>21:0131:000925:0002:0001:00</t>
  </si>
  <si>
    <t>047A  :771065:00:------:--</t>
  </si>
  <si>
    <t>21:0392:001099</t>
  </si>
  <si>
    <t>21:0131:000926</t>
  </si>
  <si>
    <t>21:0131:000926:0001:0001:00</t>
  </si>
  <si>
    <t>047A  :771066:00:------:--</t>
  </si>
  <si>
    <t>21:0392:001100</t>
  </si>
  <si>
    <t>21:0131:000927</t>
  </si>
  <si>
    <t>21:0131:000927:0001:0001:00</t>
  </si>
  <si>
    <t>047A  :771067:00:------:--</t>
  </si>
  <si>
    <t>21:0392:001101</t>
  </si>
  <si>
    <t>21:0131:000928</t>
  </si>
  <si>
    <t>21:0131:000928:0001:0001:00</t>
  </si>
  <si>
    <t>047A  :771068:00:------:--</t>
  </si>
  <si>
    <t>21:0392:001102</t>
  </si>
  <si>
    <t>21:0131:000929</t>
  </si>
  <si>
    <t>21:0131:000929:0001:0001:00</t>
  </si>
  <si>
    <t>047A  :771069:00:------:--</t>
  </si>
  <si>
    <t>21:0392:001103</t>
  </si>
  <si>
    <t>21:0131:000930</t>
  </si>
  <si>
    <t>21:0131:000930:0001:0001:00</t>
  </si>
  <si>
    <t>047A  :771070:00:------:--</t>
  </si>
  <si>
    <t>21:0392:001104</t>
  </si>
  <si>
    <t>21:0131:000931</t>
  </si>
  <si>
    <t>21:0131:000931:0001:0001:00</t>
  </si>
  <si>
    <t>047A  :771071:9C:------:--</t>
  </si>
  <si>
    <t>21:0392:001105</t>
  </si>
  <si>
    <t>047A  :771072:00:------:--</t>
  </si>
  <si>
    <t>21:0392:001106</t>
  </si>
  <si>
    <t>21:0131:000932</t>
  </si>
  <si>
    <t>21:0131:000932:0001:0001:00</t>
  </si>
  <si>
    <t>047A  :771073:00:------:--</t>
  </si>
  <si>
    <t>21:0392:001107</t>
  </si>
  <si>
    <t>21:0131:000933</t>
  </si>
  <si>
    <t>21:0131:000933:0001:0001:00</t>
  </si>
  <si>
    <t>047A  :771074:00:------:--</t>
  </si>
  <si>
    <t>21:0392:001108</t>
  </si>
  <si>
    <t>21:0131:000934</t>
  </si>
  <si>
    <t>21:0131:000934:0001:0001:00</t>
  </si>
  <si>
    <t>047A  :771075:00:------:--</t>
  </si>
  <si>
    <t>21:0392:001109</t>
  </si>
  <si>
    <t>21:0131:000935</t>
  </si>
  <si>
    <t>21:0131:000935:0001:0001:00</t>
  </si>
  <si>
    <t>047A  :771076:00:------:--</t>
  </si>
  <si>
    <t>21:0392:001110</t>
  </si>
  <si>
    <t>21:0131:000936</t>
  </si>
  <si>
    <t>21:0131:000936:0001:0001:00</t>
  </si>
  <si>
    <t>047A  :771077:00:------:--</t>
  </si>
  <si>
    <t>21:0392:001111</t>
  </si>
  <si>
    <t>21:0131:000937</t>
  </si>
  <si>
    <t>21:0131:000937:0001:0001:00</t>
  </si>
  <si>
    <t>047A  :771078:00:------:--</t>
  </si>
  <si>
    <t>21:0392:001112</t>
  </si>
  <si>
    <t>21:0131:000938</t>
  </si>
  <si>
    <t>21:0131:000938:0001:0001:00</t>
  </si>
  <si>
    <t>047A  :771079:00:------:--</t>
  </si>
  <si>
    <t>21:0392:001113</t>
  </si>
  <si>
    <t>21:0131:000939</t>
  </si>
  <si>
    <t>21:0131:000939:0001:0001:00</t>
  </si>
  <si>
    <t>047A  :771080:00:------:--</t>
  </si>
  <si>
    <t>21:0392:001114</t>
  </si>
  <si>
    <t>21:0131:000940:0001:0001:01</t>
  </si>
  <si>
    <t>047A  :771081:80:771095:00</t>
  </si>
  <si>
    <t>21:0392:001115</t>
  </si>
  <si>
    <t>21:0131:000952</t>
  </si>
  <si>
    <t>21:0131:000952:0001:0001:02</t>
  </si>
  <si>
    <t>047A  :771082:70:771083:10</t>
  </si>
  <si>
    <t>21:0392:001116</t>
  </si>
  <si>
    <t>21:0131:000941</t>
  </si>
  <si>
    <t>21:0131:000941:0001:0001:00</t>
  </si>
  <si>
    <t>047A  :771083:10:------:--</t>
  </si>
  <si>
    <t>21:0392:001117</t>
  </si>
  <si>
    <t>21:0131:000942</t>
  </si>
  <si>
    <t>21:0131:000942:0001:0001:00</t>
  </si>
  <si>
    <t>047A  :771084:20:771083:10</t>
  </si>
  <si>
    <t>21:0392:001118</t>
  </si>
  <si>
    <t>21:0131:000942:0002:0001:00</t>
  </si>
  <si>
    <t>047A  :771085:00:------:--</t>
  </si>
  <si>
    <t>21:0392:001119</t>
  </si>
  <si>
    <t>21:0131:000943</t>
  </si>
  <si>
    <t>21:0131:000943:0001:0001:00</t>
  </si>
  <si>
    <t>047A  :771086:00:------:--</t>
  </si>
  <si>
    <t>21:0392:001120</t>
  </si>
  <si>
    <t>21:0131:000944</t>
  </si>
  <si>
    <t>21:0131:000944:0001:0001:00</t>
  </si>
  <si>
    <t>047A  :771087:00:------:--</t>
  </si>
  <si>
    <t>21:0392:001121</t>
  </si>
  <si>
    <t>21:0131:000945</t>
  </si>
  <si>
    <t>21:0131:000945:0001:0001:00</t>
  </si>
  <si>
    <t>047A  :771088:00:------:--</t>
  </si>
  <si>
    <t>21:0392:001122</t>
  </si>
  <si>
    <t>21:0131:000946</t>
  </si>
  <si>
    <t>21:0131:000946:0001:0001:00</t>
  </si>
  <si>
    <t>047A  :771089:9A:------:--</t>
  </si>
  <si>
    <t>21:0392:001123</t>
  </si>
  <si>
    <t>047A  :771090:00:------:--</t>
  </si>
  <si>
    <t>21:0392:001124</t>
  </si>
  <si>
    <t>21:0131:000947</t>
  </si>
  <si>
    <t>21:0131:000947:0001:0001:00</t>
  </si>
  <si>
    <t>047A  :771091:00:------:--</t>
  </si>
  <si>
    <t>21:0392:001125</t>
  </si>
  <si>
    <t>21:0131:000948</t>
  </si>
  <si>
    <t>21:0131:000948:0001:0001:00</t>
  </si>
  <si>
    <t>047A  :771092:00:------:--</t>
  </si>
  <si>
    <t>21:0392:001126</t>
  </si>
  <si>
    <t>21:0131:000949</t>
  </si>
  <si>
    <t>21:0131:000949:0001:0001:00</t>
  </si>
  <si>
    <t>047A  :771093:00:------:--</t>
  </si>
  <si>
    <t>21:0392:001127</t>
  </si>
  <si>
    <t>21:0131:000950</t>
  </si>
  <si>
    <t>21:0131:000950:0001:0001:00</t>
  </si>
  <si>
    <t>047A  :771094:00:------:--</t>
  </si>
  <si>
    <t>21:0392:001128</t>
  </si>
  <si>
    <t>21:0131:000951</t>
  </si>
  <si>
    <t>21:0131:000951:0001:0001:00</t>
  </si>
  <si>
    <t>047A  :771095:00:------:--</t>
  </si>
  <si>
    <t>21:0392:001129</t>
  </si>
  <si>
    <t>21:0131:000952:0001:0001:01</t>
  </si>
  <si>
    <t>047A  :771096:00:------:--</t>
  </si>
  <si>
    <t>21:0392:001130</t>
  </si>
  <si>
    <t>21:0131:000953</t>
  </si>
  <si>
    <t>21:0131:000953:0001:0001:00</t>
  </si>
  <si>
    <t>047A  :771097:00:------:--</t>
  </si>
  <si>
    <t>21:0392:001131</t>
  </si>
  <si>
    <t>21:0131:000954</t>
  </si>
  <si>
    <t>21:0131:000954:0001:0001:00</t>
  </si>
  <si>
    <t>047A  :771098:00:------:--</t>
  </si>
  <si>
    <t>21:0392:001132</t>
  </si>
  <si>
    <t>21:0131:000955</t>
  </si>
  <si>
    <t>21:0131:000955:0001:0001:00</t>
  </si>
  <si>
    <t>047A  :771099:00:------:--</t>
  </si>
  <si>
    <t>21:0392:001133</t>
  </si>
  <si>
    <t>21:0131:000956</t>
  </si>
  <si>
    <t>21:0131:000956:0001:0001:00</t>
  </si>
  <si>
    <t>047A  :771100:00:------:--</t>
  </si>
  <si>
    <t>21:0392:001134</t>
  </si>
  <si>
    <t>21:0131:000957</t>
  </si>
  <si>
    <t>21:0131:000957:0001:0001:00</t>
  </si>
  <si>
    <t>047A  :771101:80:771105:70</t>
  </si>
  <si>
    <t>21:0392:001135</t>
  </si>
  <si>
    <t>21:0131:000961</t>
  </si>
  <si>
    <t>21:0131:000961:0001:0001:02</t>
  </si>
  <si>
    <t>047A  :771102:00:------:--</t>
  </si>
  <si>
    <t>21:0392:001136</t>
  </si>
  <si>
    <t>21:0131:000958</t>
  </si>
  <si>
    <t>21:0131:000958:0001:0001:00</t>
  </si>
  <si>
    <t>047A  :771103:00:------:--</t>
  </si>
  <si>
    <t>21:0392:001137</t>
  </si>
  <si>
    <t>21:0131:000959</t>
  </si>
  <si>
    <t>21:0131:000959:0001:0001:00</t>
  </si>
  <si>
    <t>047A  :771104:00:------:--</t>
  </si>
  <si>
    <t>21:0392:001138</t>
  </si>
  <si>
    <t>21:0131:000960</t>
  </si>
  <si>
    <t>21:0131:000960:0001:0001:00</t>
  </si>
  <si>
    <t>047A  :771105:70:771106:10</t>
  </si>
  <si>
    <t>21:0392:001139</t>
  </si>
  <si>
    <t>21:0131:000961:0001:0001:01</t>
  </si>
  <si>
    <t>047A  :771106:10:------:--</t>
  </si>
  <si>
    <t>21:0392:001140</t>
  </si>
  <si>
    <t>21:0131:000962</t>
  </si>
  <si>
    <t>21:0131:000962:0001:0001:00</t>
  </si>
  <si>
    <t>047A  :771107:20:771106:10</t>
  </si>
  <si>
    <t>21:0392:001141</t>
  </si>
  <si>
    <t>21:0131:000962:0002:0001:00</t>
  </si>
  <si>
    <t>047A  :771108:00:------:--</t>
  </si>
  <si>
    <t>21:0392:001142</t>
  </si>
  <si>
    <t>21:0131:000963</t>
  </si>
  <si>
    <t>21:0131:000963:0001:0001:00</t>
  </si>
  <si>
    <t>047A  :771109:9C:------:--</t>
  </si>
  <si>
    <t>21:0392:001143</t>
  </si>
  <si>
    <t>047A  :773001:80:773009:00</t>
  </si>
  <si>
    <t>21:0392:001144</t>
  </si>
  <si>
    <t>21:0131:000970</t>
  </si>
  <si>
    <t>21:0131:000970:0001:0001:02</t>
  </si>
  <si>
    <t>047A  :773002:00:------:--</t>
  </si>
  <si>
    <t>21:0392:001145</t>
  </si>
  <si>
    <t>21:0131:000964</t>
  </si>
  <si>
    <t>21:0131:000964:0001:0001:00</t>
  </si>
  <si>
    <t>047A  :773003:00:------:--</t>
  </si>
  <si>
    <t>21:0392:001146</t>
  </si>
  <si>
    <t>21:0131:000965</t>
  </si>
  <si>
    <t>21:0131:000965:0001:0001:00</t>
  </si>
  <si>
    <t>047A  :773004:70:773005:10</t>
  </si>
  <si>
    <t>21:0392:001147</t>
  </si>
  <si>
    <t>21:0131:000966</t>
  </si>
  <si>
    <t>21:0131:000966:0001:0001:00</t>
  </si>
  <si>
    <t>047A  :773005:10:------:--</t>
  </si>
  <si>
    <t>21:0392:001148</t>
  </si>
  <si>
    <t>21:0131:000967</t>
  </si>
  <si>
    <t>21:0131:000967:0001:0001:00</t>
  </si>
  <si>
    <t>047A  :773006:20:773005:10</t>
  </si>
  <si>
    <t>21:0392:001149</t>
  </si>
  <si>
    <t>21:0131:000967:0002:0001:00</t>
  </si>
  <si>
    <t>047A  :773007:00:------:--</t>
  </si>
  <si>
    <t>21:0392:001150</t>
  </si>
  <si>
    <t>21:0131:000968</t>
  </si>
  <si>
    <t>21:0131:000968:0001:0001:00</t>
  </si>
  <si>
    <t>047A  :773008:00:------:--</t>
  </si>
  <si>
    <t>21:0392:001151</t>
  </si>
  <si>
    <t>21:0131:000969</t>
  </si>
  <si>
    <t>21:0131:000969:0001:0001:00</t>
  </si>
  <si>
    <t>047A  :773009:00:------:--</t>
  </si>
  <si>
    <t>21:0392:001152</t>
  </si>
  <si>
    <t>21:0131:000970:0001:0001:01</t>
  </si>
  <si>
    <t>047A  :773010:00:------:--</t>
  </si>
  <si>
    <t>21:0392:001153</t>
  </si>
  <si>
    <t>21:0131:000971</t>
  </si>
  <si>
    <t>21:0131:000971:0001:0001:00</t>
  </si>
  <si>
    <t>047A  :773011:00:------:--</t>
  </si>
  <si>
    <t>21:0392:001154</t>
  </si>
  <si>
    <t>21:0131:000972</t>
  </si>
  <si>
    <t>21:0131:000972:0001:0001:00</t>
  </si>
  <si>
    <t>047A  :773012:00:------:--</t>
  </si>
  <si>
    <t>21:0392:001155</t>
  </si>
  <si>
    <t>21:0131:000973</t>
  </si>
  <si>
    <t>21:0131:000973:0001:0001:00</t>
  </si>
  <si>
    <t>047A  :773013:00:------:--</t>
  </si>
  <si>
    <t>21:0392:001156</t>
  </si>
  <si>
    <t>21:0131:000974</t>
  </si>
  <si>
    <t>21:0131:000974:0001:0001:00</t>
  </si>
  <si>
    <t>047A  :773014:00:------:--</t>
  </si>
  <si>
    <t>21:0392:001157</t>
  </si>
  <si>
    <t>21:0131:000975</t>
  </si>
  <si>
    <t>21:0131:000975:0001:0001:00</t>
  </si>
  <si>
    <t>047A  :773015:00:------:--</t>
  </si>
  <si>
    <t>21:0392:001158</t>
  </si>
  <si>
    <t>21:0131:000976</t>
  </si>
  <si>
    <t>21:0131:000976:0001:0001:00</t>
  </si>
  <si>
    <t>047A  :773016:9B:------:--</t>
  </si>
  <si>
    <t>21:0392:001159</t>
  </si>
  <si>
    <t>047A  :773017:00:------:--</t>
  </si>
  <si>
    <t>21:0392:001160</t>
  </si>
  <si>
    <t>21:0131:000977</t>
  </si>
  <si>
    <t>21:0131:000977:0001:0001:00</t>
  </si>
  <si>
    <t>047A  :773018:00:------:--</t>
  </si>
  <si>
    <t>21:0392:001161</t>
  </si>
  <si>
    <t>21:0131:000978</t>
  </si>
  <si>
    <t>21:0131:000978:0001:0001:00</t>
  </si>
  <si>
    <t>047A  :773019:00:------:--</t>
  </si>
  <si>
    <t>21:0392:001162</t>
  </si>
  <si>
    <t>21:0131:000979</t>
  </si>
  <si>
    <t>21:0131:000979:0001:0001:00</t>
  </si>
  <si>
    <t>047A  :773020:00:------:--</t>
  </si>
  <si>
    <t>21:0392:001163</t>
  </si>
  <si>
    <t>21:0131:000980</t>
  </si>
  <si>
    <t>21:0131:000980:0001:0001:00</t>
  </si>
  <si>
    <t>047A  :773021:80:773039:00</t>
  </si>
  <si>
    <t>21:0392:001164</t>
  </si>
  <si>
    <t>21:0131:000996</t>
  </si>
  <si>
    <t>21:0131:000996:0001:0001:02</t>
  </si>
  <si>
    <t>047A  :773022:00:------:--</t>
  </si>
  <si>
    <t>21:0392:001165</t>
  </si>
  <si>
    <t>21:0131:000981</t>
  </si>
  <si>
    <t>21:0131:000981:0001:0001:00</t>
  </si>
  <si>
    <t>047A  :773023:70:773024:10</t>
  </si>
  <si>
    <t>21:0392:001166</t>
  </si>
  <si>
    <t>21:0131:000982</t>
  </si>
  <si>
    <t>21:0131:000982:0001:0001:00</t>
  </si>
  <si>
    <t>047A  :773024:10:------:--</t>
  </si>
  <si>
    <t>21:0392:001167</t>
  </si>
  <si>
    <t>21:0131:000983</t>
  </si>
  <si>
    <t>21:0131:000983:0001:0001:00</t>
  </si>
  <si>
    <t>047A  :773025:20:773024:10</t>
  </si>
  <si>
    <t>21:0392:001168</t>
  </si>
  <si>
    <t>21:0131:000983:0002:0001:00</t>
  </si>
  <si>
    <t>047A  :773026:00:------:--</t>
  </si>
  <si>
    <t>21:0392:001169</t>
  </si>
  <si>
    <t>21:0131:000984</t>
  </si>
  <si>
    <t>21:0131:000984:0001:0001:00</t>
  </si>
  <si>
    <t>047A  :773027:00:------:--</t>
  </si>
  <si>
    <t>21:0392:001170</t>
  </si>
  <si>
    <t>21:0131:000985</t>
  </si>
  <si>
    <t>21:0131:000985:0001:0001:00</t>
  </si>
  <si>
    <t>047A  :773028:00:------:--</t>
  </si>
  <si>
    <t>21:0392:001171</t>
  </si>
  <si>
    <t>21:0131:000986</t>
  </si>
  <si>
    <t>21:0131:000986:0001:0001:00</t>
  </si>
  <si>
    <t>047A  :773029:95:------:--</t>
  </si>
  <si>
    <t>21:0392:001172</t>
  </si>
  <si>
    <t>047A  :773030:00:------:--</t>
  </si>
  <si>
    <t>21:0392:001173</t>
  </si>
  <si>
    <t>21:0131:000987</t>
  </si>
  <si>
    <t>21:0131:000987:0001:0001:00</t>
  </si>
  <si>
    <t>047A  :773031:00:------:--</t>
  </si>
  <si>
    <t>21:0392:001174</t>
  </si>
  <si>
    <t>21:0131:000988</t>
  </si>
  <si>
    <t>21:0131:000988:0001:0001:00</t>
  </si>
  <si>
    <t>047A  :773032:00:------:--</t>
  </si>
  <si>
    <t>21:0392:001175</t>
  </si>
  <si>
    <t>21:0131:000989</t>
  </si>
  <si>
    <t>21:0131:000989:0001:0001:00</t>
  </si>
  <si>
    <t>047A  :773033:00:------:--</t>
  </si>
  <si>
    <t>21:0392:001176</t>
  </si>
  <si>
    <t>21:0131:000990</t>
  </si>
  <si>
    <t>21:0131:000990:0001:0001:00</t>
  </si>
  <si>
    <t>047A  :773034:00:------:--</t>
  </si>
  <si>
    <t>21:0392:001177</t>
  </si>
  <si>
    <t>21:0131:000991</t>
  </si>
  <si>
    <t>21:0131:000991:0001:0001:00</t>
  </si>
  <si>
    <t>047A  :773035:00:------:--</t>
  </si>
  <si>
    <t>21:0392:001178</t>
  </si>
  <si>
    <t>21:0131:000992</t>
  </si>
  <si>
    <t>21:0131:000992:0001:0001:00</t>
  </si>
  <si>
    <t>047A  :773036:00:------:--</t>
  </si>
  <si>
    <t>21:0392:001179</t>
  </si>
  <si>
    <t>21:0131:000993</t>
  </si>
  <si>
    <t>21:0131:000993:0001:0001:00</t>
  </si>
  <si>
    <t>047A  :773037:00:------:--</t>
  </si>
  <si>
    <t>21:0392:001180</t>
  </si>
  <si>
    <t>21:0131:000994</t>
  </si>
  <si>
    <t>21:0131:000994:0001:0001:00</t>
  </si>
  <si>
    <t>047A  :773038:00:------:--</t>
  </si>
  <si>
    <t>21:0392:001181</t>
  </si>
  <si>
    <t>21:0131:000995</t>
  </si>
  <si>
    <t>21:0131:000995:0001:0001:00</t>
  </si>
  <si>
    <t>047A  :773039:00:------:--</t>
  </si>
  <si>
    <t>21:0392:001182</t>
  </si>
  <si>
    <t>21:0131:000996:0001:0001:01</t>
  </si>
  <si>
    <t>047A  :773040:00:------:--</t>
  </si>
  <si>
    <t>21:0392:001183</t>
  </si>
  <si>
    <t>21:0131:000997</t>
  </si>
  <si>
    <t>21:0131:000997:0001:0001:00</t>
  </si>
  <si>
    <t>047A  :773041:80:773057:00</t>
  </si>
  <si>
    <t>21:0392:001184</t>
  </si>
  <si>
    <t>21:0131:001011</t>
  </si>
  <si>
    <t>21:0131:001011:0001:0001:02</t>
  </si>
  <si>
    <t>047A  :773042:70:773043:10</t>
  </si>
  <si>
    <t>21:0392:001185</t>
  </si>
  <si>
    <t>21:0131:000998</t>
  </si>
  <si>
    <t>21:0131:000998:0001:0001:00</t>
  </si>
  <si>
    <t>047A  :773043:10:------:--</t>
  </si>
  <si>
    <t>21:0392:001186</t>
  </si>
  <si>
    <t>21:0131:000999</t>
  </si>
  <si>
    <t>21:0131:000999:0001:0001:00</t>
  </si>
  <si>
    <t>047A  :773044:20:773043:10</t>
  </si>
  <si>
    <t>21:0392:001187</t>
  </si>
  <si>
    <t>21:0131:000999:0002:0001:00</t>
  </si>
  <si>
    <t>047A  :773045:00:------:--</t>
  </si>
  <si>
    <t>21:0392:001188</t>
  </si>
  <si>
    <t>21:0131:001000</t>
  </si>
  <si>
    <t>21:0131:001000:0001:0001:00</t>
  </si>
  <si>
    <t>047A  :773046:00:------:--</t>
  </si>
  <si>
    <t>21:0392:001189</t>
  </si>
  <si>
    <t>21:0131:001001</t>
  </si>
  <si>
    <t>21:0131:001001:0001:0001:00</t>
  </si>
  <si>
    <t>047A  :773047:9A:------:--</t>
  </si>
  <si>
    <t>21:0392:001190</t>
  </si>
  <si>
    <t>047A  :773048:00:------:--</t>
  </si>
  <si>
    <t>21:0392:001191</t>
  </si>
  <si>
    <t>21:0131:001002</t>
  </si>
  <si>
    <t>21:0131:001002:0001:0001:00</t>
  </si>
  <si>
    <t>047A  :773049:00:------:--</t>
  </si>
  <si>
    <t>21:0392:001192</t>
  </si>
  <si>
    <t>21:0131:001003</t>
  </si>
  <si>
    <t>21:0131:001003:0001:0001:00</t>
  </si>
  <si>
    <t>047A  :773050:00:------:--</t>
  </si>
  <si>
    <t>21:0392:001193</t>
  </si>
  <si>
    <t>21:0131:001004</t>
  </si>
  <si>
    <t>21:0131:001004:0001:0001:00</t>
  </si>
  <si>
    <t>047A  :773051:00:------:--</t>
  </si>
  <si>
    <t>21:0392:001194</t>
  </si>
  <si>
    <t>21:0131:001005</t>
  </si>
  <si>
    <t>21:0131:001005:0001:0001:00</t>
  </si>
  <si>
    <t>047A  :773052:00:------:--</t>
  </si>
  <si>
    <t>21:0392:001195</t>
  </si>
  <si>
    <t>21:0131:001006</t>
  </si>
  <si>
    <t>21:0131:001006:0001:0001:00</t>
  </si>
  <si>
    <t>047A  :773053:00:------:--</t>
  </si>
  <si>
    <t>21:0392:001196</t>
  </si>
  <si>
    <t>21:0131:001007</t>
  </si>
  <si>
    <t>21:0131:001007:0001:0001:00</t>
  </si>
  <si>
    <t>047A  :773054:00:------:--</t>
  </si>
  <si>
    <t>21:0392:001197</t>
  </si>
  <si>
    <t>21:0131:001008</t>
  </si>
  <si>
    <t>21:0131:001008:0001:0001:00</t>
  </si>
  <si>
    <t>047A  :773055:00:------:--</t>
  </si>
  <si>
    <t>21:0392:001198</t>
  </si>
  <si>
    <t>21:0131:001009</t>
  </si>
  <si>
    <t>21:0131:001009:0001:0001:00</t>
  </si>
  <si>
    <t>047A  :773056:00:------:--</t>
  </si>
  <si>
    <t>21:0392:001199</t>
  </si>
  <si>
    <t>21:0131:001010</t>
  </si>
  <si>
    <t>21:0131:001010:0001:0001:00</t>
  </si>
  <si>
    <t>047A  :773057:00:------:--</t>
  </si>
  <si>
    <t>21:0392:001200</t>
  </si>
  <si>
    <t>21:0131:001011:0001:0001:01</t>
  </si>
  <si>
    <t>047A  :773058:00:------:--</t>
  </si>
  <si>
    <t>21:0392:001201</t>
  </si>
  <si>
    <t>21:0131:001012</t>
  </si>
  <si>
    <t>21:0131:001012:0001:0001:00</t>
  </si>
  <si>
    <t>047A  :773059:00:------:--</t>
  </si>
  <si>
    <t>21:0392:001202</t>
  </si>
  <si>
    <t>21:0131:001013</t>
  </si>
  <si>
    <t>21:0131:001013:0001:0001:00</t>
  </si>
  <si>
    <t>047A  :773060:00:------:--</t>
  </si>
  <si>
    <t>21:0392:001203</t>
  </si>
  <si>
    <t>21:0131:001014</t>
  </si>
  <si>
    <t>21:0131:001014:0001:0001:00</t>
  </si>
  <si>
    <t>047A  :773061:80:773074:00</t>
  </si>
  <si>
    <t>21:0392:001204</t>
  </si>
  <si>
    <t>21:0131:001025</t>
  </si>
  <si>
    <t>21:0131:001025:0001:0001:02</t>
  </si>
  <si>
    <t>047A  :773062:00:------:--</t>
  </si>
  <si>
    <t>21:0392:001205</t>
  </si>
  <si>
    <t>21:0131:001015</t>
  </si>
  <si>
    <t>21:0131:001015:0001:0001:00</t>
  </si>
  <si>
    <t>047A  :773063:70:773064:10</t>
  </si>
  <si>
    <t>21:0392:001206</t>
  </si>
  <si>
    <t>21:0131:001016</t>
  </si>
  <si>
    <t>21:0131:001016:0001:0001:00</t>
  </si>
  <si>
    <t>047A  :773064:10:------:--</t>
  </si>
  <si>
    <t>21:0392:001207</t>
  </si>
  <si>
    <t>21:0131:001017</t>
  </si>
  <si>
    <t>21:0131:001017:0001:0001:00</t>
  </si>
  <si>
    <t>047A  :773065:20:773064:10</t>
  </si>
  <si>
    <t>21:0392:001208</t>
  </si>
  <si>
    <t>21:0131:001017:0002:0001:00</t>
  </si>
  <si>
    <t>047A  :773066:00:------:--</t>
  </si>
  <si>
    <t>21:0392:001209</t>
  </si>
  <si>
    <t>21:0131:001018</t>
  </si>
  <si>
    <t>21:0131:001018:0001:0001:00</t>
  </si>
  <si>
    <t>047A  :773067:00:------:--</t>
  </si>
  <si>
    <t>21:0392:001210</t>
  </si>
  <si>
    <t>21:0131:001019</t>
  </si>
  <si>
    <t>21:0131:001019:0001:0001:00</t>
  </si>
  <si>
    <t>047A  :773068:00:------:--</t>
  </si>
  <si>
    <t>21:0392:001211</t>
  </si>
  <si>
    <t>21:0131:001020</t>
  </si>
  <si>
    <t>21:0131:001020:0001:0001:00</t>
  </si>
  <si>
    <t>047A  :773069:00:------:--</t>
  </si>
  <si>
    <t>21:0392:001212</t>
  </si>
  <si>
    <t>21:0131:001021</t>
  </si>
  <si>
    <t>21:0131:001021:0001:0001:00</t>
  </si>
  <si>
    <t>047A  :773070:95:------:--</t>
  </si>
  <si>
    <t>21:0392:001213</t>
  </si>
  <si>
    <t>047A  :773071:00:------:--</t>
  </si>
  <si>
    <t>21:0392:001214</t>
  </si>
  <si>
    <t>21:0131:001022</t>
  </si>
  <si>
    <t>21:0131:001022:0001:0001:00</t>
  </si>
  <si>
    <t>047A  :773072:00:------:--</t>
  </si>
  <si>
    <t>21:0392:001215</t>
  </si>
  <si>
    <t>21:0131:001023</t>
  </si>
  <si>
    <t>21:0131:001023:0001:0001:00</t>
  </si>
  <si>
    <t>047A  :773073:00:------:--</t>
  </si>
  <si>
    <t>21:0392:001216</t>
  </si>
  <si>
    <t>21:0131:001024</t>
  </si>
  <si>
    <t>21:0131:001024:0001:0001:00</t>
  </si>
  <si>
    <t>047A  :773074:00:------:--</t>
  </si>
  <si>
    <t>21:0392:001217</t>
  </si>
  <si>
    <t>21:0131:001025:0001:0001:01</t>
  </si>
  <si>
    <t>047A  :773075:00:------:--</t>
  </si>
  <si>
    <t>21:0392:001218</t>
  </si>
  <si>
    <t>21:0131:001026</t>
  </si>
  <si>
    <t>21:0131:001026:0001:0001:00</t>
  </si>
  <si>
    <t>047A  :773076:00:------:--</t>
  </si>
  <si>
    <t>21:0392:001219</t>
  </si>
  <si>
    <t>21:0131:001027</t>
  </si>
  <si>
    <t>21:0131:001027:0001:0001:00</t>
  </si>
  <si>
    <t>047A  :773077:00:------:--</t>
  </si>
  <si>
    <t>21:0392:001220</t>
  </si>
  <si>
    <t>21:0131:001028</t>
  </si>
  <si>
    <t>21:0131:001028:0001:0001:00</t>
  </si>
  <si>
    <t>047A  :773078:00:------:--</t>
  </si>
  <si>
    <t>21:0392:001221</t>
  </si>
  <si>
    <t>21:0131:001029</t>
  </si>
  <si>
    <t>21:0131:001029:0001:0001:00</t>
  </si>
  <si>
    <t>047A  :773079:00:------:--</t>
  </si>
  <si>
    <t>21:0392:001222</t>
  </si>
  <si>
    <t>21:0131:001030</t>
  </si>
  <si>
    <t>21:0131:001030:0001:0001:00</t>
  </si>
  <si>
    <t>047A  :773080:00:------:--</t>
  </si>
  <si>
    <t>21:0392:001223</t>
  </si>
  <si>
    <t>21:0131:001031</t>
  </si>
  <si>
    <t>21:0131:001031:0001:0001:00</t>
  </si>
  <si>
    <t>047A  :773081:80:773092:00</t>
  </si>
  <si>
    <t>21:0392:001224</t>
  </si>
  <si>
    <t>21:0131:001040</t>
  </si>
  <si>
    <t>21:0131:001040:0001:0001:02</t>
  </si>
  <si>
    <t>047A  :773082:70:773083:10</t>
  </si>
  <si>
    <t>21:0392:001225</t>
  </si>
  <si>
    <t>21:0131:001032</t>
  </si>
  <si>
    <t>21:0131:001032:0001:0001:00</t>
  </si>
  <si>
    <t>047A  :773083:10:------:--</t>
  </si>
  <si>
    <t>21:0392:001226</t>
  </si>
  <si>
    <t>21:0131:001033</t>
  </si>
  <si>
    <t>21:0131:001033:0001:0001:00</t>
  </si>
  <si>
    <t>047A  :773084:95:------:--</t>
  </si>
  <si>
    <t>21:0392:001227</t>
  </si>
  <si>
    <t>047A  :773085:20:773083:10</t>
  </si>
  <si>
    <t>21:0392:001228</t>
  </si>
  <si>
    <t>21:0131:001033:0002:0001:00</t>
  </si>
  <si>
    <t>047A  :773086:00:------:--</t>
  </si>
  <si>
    <t>21:0392:001229</t>
  </si>
  <si>
    <t>21:0131:001034</t>
  </si>
  <si>
    <t>21:0131:001034:0001:0001:00</t>
  </si>
  <si>
    <t>047A  :773087:00:------:--</t>
  </si>
  <si>
    <t>21:0392:001230</t>
  </si>
  <si>
    <t>21:0131:001035</t>
  </si>
  <si>
    <t>21:0131:001035:0001:0001:00</t>
  </si>
  <si>
    <t>047A  :773088:00:------:--</t>
  </si>
  <si>
    <t>21:0392:001231</t>
  </si>
  <si>
    <t>21:0131:001036</t>
  </si>
  <si>
    <t>21:0131:001036:0001:0001:00</t>
  </si>
  <si>
    <t>047A  :773089:00:------:--</t>
  </si>
  <si>
    <t>21:0392:001232</t>
  </si>
  <si>
    <t>21:0131:001037</t>
  </si>
  <si>
    <t>21:0131:001037:0001:0001:00</t>
  </si>
  <si>
    <t>047A  :773090:00:------:--</t>
  </si>
  <si>
    <t>21:0392:001233</t>
  </si>
  <si>
    <t>21:0131:001038</t>
  </si>
  <si>
    <t>21:0131:001038:0001:0001:00</t>
  </si>
  <si>
    <t>047A  :773091:00:------:--</t>
  </si>
  <si>
    <t>21:0392:001234</t>
  </si>
  <si>
    <t>21:0131:001039</t>
  </si>
  <si>
    <t>21:0131:001039:0001:0001:00</t>
  </si>
  <si>
    <t>047A  :773092:00:------:--</t>
  </si>
  <si>
    <t>21:0392:001235</t>
  </si>
  <si>
    <t>21:0131:001040:0001:0001:01</t>
  </si>
  <si>
    <t>047A  :773093:00:------:--</t>
  </si>
  <si>
    <t>21:0392:001236</t>
  </si>
  <si>
    <t>21:0131:001041</t>
  </si>
  <si>
    <t>21:0131:001041:0001:0001:00</t>
  </si>
  <si>
    <t>047A  :773094:00:------:--</t>
  </si>
  <si>
    <t>21:0392:001237</t>
  </si>
  <si>
    <t>21:0131:001042</t>
  </si>
  <si>
    <t>21:0131:001042:0001:0001:00</t>
  </si>
  <si>
    <t>047A  :773095:00:------:--</t>
  </si>
  <si>
    <t>21:0392:001238</t>
  </si>
  <si>
    <t>21:0131:001043</t>
  </si>
  <si>
    <t>21:0131:001043:0001:0001:00</t>
  </si>
  <si>
    <t>047A  :773096:00:------:--</t>
  </si>
  <si>
    <t>21:0392:001239</t>
  </si>
  <si>
    <t>21:0131:001044</t>
  </si>
  <si>
    <t>21:0131:001044:0001:0001:00</t>
  </si>
  <si>
    <t>047A  :773097:00:------:--</t>
  </si>
  <si>
    <t>21:0392:001240</t>
  </si>
  <si>
    <t>21:0131:001045</t>
  </si>
  <si>
    <t>21:0131:001045:0001:0001:00</t>
  </si>
  <si>
    <t>047A  :773098:00:------:--</t>
  </si>
  <si>
    <t>21:0392:001241</t>
  </si>
  <si>
    <t>21:0131:001046</t>
  </si>
  <si>
    <t>21:0131:001046:0001:0001:00</t>
  </si>
  <si>
    <t>047A  :773099:00:------:--</t>
  </si>
  <si>
    <t>21:0392:001242</t>
  </si>
  <si>
    <t>21:0131:001047</t>
  </si>
  <si>
    <t>21:0131:001047:0001:0001:00</t>
  </si>
  <si>
    <t>047A  :773100:00:------:--</t>
  </si>
  <si>
    <t>21:0392:001243</t>
  </si>
  <si>
    <t>21:0131:001048</t>
  </si>
  <si>
    <t>21:0131:001048:0001:0001:00</t>
  </si>
  <si>
    <t>047A  :773101:80:773115:00</t>
  </si>
  <si>
    <t>21:0392:001244</t>
  </si>
  <si>
    <t>21:0131:001060</t>
  </si>
  <si>
    <t>21:0131:001060:0001:0001:02</t>
  </si>
  <si>
    <t>047A  :773102:70:773103:10</t>
  </si>
  <si>
    <t>21:0392:001245</t>
  </si>
  <si>
    <t>21:0131:001049</t>
  </si>
  <si>
    <t>21:0131:001049:0001:0001:00</t>
  </si>
  <si>
    <t>047A  :773103:10:------:--</t>
  </si>
  <si>
    <t>21:0392:001246</t>
  </si>
  <si>
    <t>21:0131:001050</t>
  </si>
  <si>
    <t>21:0131:001050:0001:0001:00</t>
  </si>
  <si>
    <t>047A  :773104:20:773103:10</t>
  </si>
  <si>
    <t>21:0392:001247</t>
  </si>
  <si>
    <t>21:0131:001050:0002:0001:00</t>
  </si>
  <si>
    <t>047A  :773105:00:------:--</t>
  </si>
  <si>
    <t>21:0392:001248</t>
  </si>
  <si>
    <t>21:0131:001051</t>
  </si>
  <si>
    <t>21:0131:001051:0001:0001:00</t>
  </si>
  <si>
    <t>047A  :773106:00:------:--</t>
  </si>
  <si>
    <t>21:0392:001249</t>
  </si>
  <si>
    <t>21:0131:001052</t>
  </si>
  <si>
    <t>21:0131:001052:0001:0001:00</t>
  </si>
  <si>
    <t>047A  :773107:00:------:--</t>
  </si>
  <si>
    <t>21:0392:001250</t>
  </si>
  <si>
    <t>21:0131:001053</t>
  </si>
  <si>
    <t>21:0131:001053:0001:0001:00</t>
  </si>
  <si>
    <t>047A  :773108:00:------:--</t>
  </si>
  <si>
    <t>21:0392:001251</t>
  </si>
  <si>
    <t>21:0131:001054</t>
  </si>
  <si>
    <t>21:0131:001054:0001:0001:00</t>
  </si>
  <si>
    <t>047A  :773109:00:------:--</t>
  </si>
  <si>
    <t>21:0392:001252</t>
  </si>
  <si>
    <t>21:0131:001055</t>
  </si>
  <si>
    <t>21:0131:001055:0001:0001:00</t>
  </si>
  <si>
    <t>047A  :773110:00:------:--</t>
  </si>
  <si>
    <t>21:0392:001253</t>
  </si>
  <si>
    <t>21:0131:001056</t>
  </si>
  <si>
    <t>21:0131:001056:0001:0001:00</t>
  </si>
  <si>
    <t>047A  :773111:00:------:--</t>
  </si>
  <si>
    <t>21:0392:001254</t>
  </si>
  <si>
    <t>21:0131:001057</t>
  </si>
  <si>
    <t>21:0131:001057:0001:0001:00</t>
  </si>
  <si>
    <t>047A  :773112:95:------:--</t>
  </si>
  <si>
    <t>21:0392:001255</t>
  </si>
  <si>
    <t>047A  :773113:00:------:--</t>
  </si>
  <si>
    <t>21:0392:001256</t>
  </si>
  <si>
    <t>21:0131:001058</t>
  </si>
  <si>
    <t>21:0131:001058:0001:0001:00</t>
  </si>
  <si>
    <t>047A  :773114:00:------:--</t>
  </si>
  <si>
    <t>21:0392:001257</t>
  </si>
  <si>
    <t>21:0131:001059</t>
  </si>
  <si>
    <t>21:0131:001059:0001:0001:00</t>
  </si>
  <si>
    <t>047A  :773115:00:------:--</t>
  </si>
  <si>
    <t>21:0392:001258</t>
  </si>
  <si>
    <t>21:0131:001060:0001:0001:01</t>
  </si>
  <si>
    <t>047A  :773116:00:------:--</t>
  </si>
  <si>
    <t>21:0392:001259</t>
  </si>
  <si>
    <t>21:0131:001061</t>
  </si>
  <si>
    <t>21:0131:001061:0001:0001:00</t>
  </si>
  <si>
    <t>047A  :773117:00:------:--</t>
  </si>
  <si>
    <t>21:0392:001260</t>
  </si>
  <si>
    <t>21:0131:001062</t>
  </si>
  <si>
    <t>21:0131:001062:0001:0001:00</t>
  </si>
  <si>
    <t>047A  :773118:00:------:--</t>
  </si>
  <si>
    <t>21:0392:001261</t>
  </si>
  <si>
    <t>21:0131:001063</t>
  </si>
  <si>
    <t>21:0131:001063:0001:0001:00</t>
  </si>
  <si>
    <t>047A  :773119:00:------:--</t>
  </si>
  <si>
    <t>21:0392:001262</t>
  </si>
  <si>
    <t>21:0131:001064</t>
  </si>
  <si>
    <t>21:0131:001064:0001:0001:00</t>
  </si>
  <si>
    <t>047A  :773120:00:------:--</t>
  </si>
  <si>
    <t>21:0392:001263</t>
  </si>
  <si>
    <t>21:0131:001065</t>
  </si>
  <si>
    <t>21:0131:001065:0001:0001:00</t>
  </si>
  <si>
    <t>047A  :773121:80:773140:00</t>
  </si>
  <si>
    <t>21:0392:001264</t>
  </si>
  <si>
    <t>21:0131:001082</t>
  </si>
  <si>
    <t>21:0131:001082:0001:0001:02</t>
  </si>
  <si>
    <t>047A  :773122:00:------:--</t>
  </si>
  <si>
    <t>21:0392:001265</t>
  </si>
  <si>
    <t>21:0131:001066</t>
  </si>
  <si>
    <t>21:0131:001066:0001:0001:00</t>
  </si>
  <si>
    <t>047A  :773123:00:------:--</t>
  </si>
  <si>
    <t>21:0392:001266</t>
  </si>
  <si>
    <t>21:0131:001067</t>
  </si>
  <si>
    <t>21:0131:001067:0001:0001:00</t>
  </si>
  <si>
    <t>047A  :773124:00:------:--</t>
  </si>
  <si>
    <t>21:0392:001267</t>
  </si>
  <si>
    <t>21:0131:001068</t>
  </si>
  <si>
    <t>21:0131:001068:0001:0001:00</t>
  </si>
  <si>
    <t>047A  :773125:00:------:--</t>
  </si>
  <si>
    <t>21:0392:001268</t>
  </si>
  <si>
    <t>21:0131:001069</t>
  </si>
  <si>
    <t>21:0131:001069:0001:0001:00</t>
  </si>
  <si>
    <t>047A  :773126:00:------:--</t>
  </si>
  <si>
    <t>21:0392:001269</t>
  </si>
  <si>
    <t>21:0131:001070</t>
  </si>
  <si>
    <t>21:0131:001070:0001:0001:00</t>
  </si>
  <si>
    <t>047A  :773127:70:773128:10</t>
  </si>
  <si>
    <t>21:0392:001270</t>
  </si>
  <si>
    <t>21:0131:001071</t>
  </si>
  <si>
    <t>21:0131:001071:0001:0001:00</t>
  </si>
  <si>
    <t>047A  :773128:10:------:--</t>
  </si>
  <si>
    <t>21:0392:001271</t>
  </si>
  <si>
    <t>21:0131:001072</t>
  </si>
  <si>
    <t>21:0131:001072:0001:0001:00</t>
  </si>
  <si>
    <t>047A  :773129:20:773128:10</t>
  </si>
  <si>
    <t>21:0392:001272</t>
  </si>
  <si>
    <t>21:0131:001072:0002:0001:00</t>
  </si>
  <si>
    <t>047A  :773130:00:------:--</t>
  </si>
  <si>
    <t>21:0392:001273</t>
  </si>
  <si>
    <t>21:0131:001073</t>
  </si>
  <si>
    <t>21:0131:001073:0001:0001:00</t>
  </si>
  <si>
    <t>047A  :773131:00:------:--</t>
  </si>
  <si>
    <t>21:0392:001274</t>
  </si>
  <si>
    <t>21:0131:001074</t>
  </si>
  <si>
    <t>21:0131:001074:0001:0001:00</t>
  </si>
  <si>
    <t>047A  :773132:00:------:--</t>
  </si>
  <si>
    <t>21:0392:001275</t>
  </si>
  <si>
    <t>21:0131:001075</t>
  </si>
  <si>
    <t>21:0131:001075:0001:0001:00</t>
  </si>
  <si>
    <t>047A  :773133:00:------:--</t>
  </si>
  <si>
    <t>21:0392:001276</t>
  </si>
  <si>
    <t>21:0131:001076</t>
  </si>
  <si>
    <t>21:0131:001076:0001:0001:00</t>
  </si>
  <si>
    <t>047A  :773134:00:------:--</t>
  </si>
  <si>
    <t>21:0392:001277</t>
  </si>
  <si>
    <t>21:0131:001077</t>
  </si>
  <si>
    <t>21:0131:001077:0001:0001:00</t>
  </si>
  <si>
    <t>047A  :773135:00:------:--</t>
  </si>
  <si>
    <t>21:0392:001278</t>
  </si>
  <si>
    <t>21:0131:001078</t>
  </si>
  <si>
    <t>21:0131:001078:0001:0001:00</t>
  </si>
  <si>
    <t>047A  :773136:00:------:--</t>
  </si>
  <si>
    <t>21:0392:001279</t>
  </si>
  <si>
    <t>21:0131:001079</t>
  </si>
  <si>
    <t>21:0131:001079:0001:0001:00</t>
  </si>
  <si>
    <t>047A  :773137:00:------:--</t>
  </si>
  <si>
    <t>21:0392:001280</t>
  </si>
  <si>
    <t>21:0131:001080</t>
  </si>
  <si>
    <t>21:0131:001080:0001:0001:00</t>
  </si>
  <si>
    <t>047A  :773138:95:------:--</t>
  </si>
  <si>
    <t>21:0392:001281</t>
  </si>
  <si>
    <t>047A  :773139:00:------:--</t>
  </si>
  <si>
    <t>21:0392:001282</t>
  </si>
  <si>
    <t>21:0131:001081</t>
  </si>
  <si>
    <t>21:0131:001081:0001:0001:00</t>
  </si>
  <si>
    <t>047A  :773140:00:------:--</t>
  </si>
  <si>
    <t>21:0392:001283</t>
  </si>
  <si>
    <t>21:0131:001082:0001:0001:01</t>
  </si>
  <si>
    <t>047A  :773141:80:773155:00</t>
  </si>
  <si>
    <t>21:0392:001284</t>
  </si>
  <si>
    <t>21:0131:001094</t>
  </si>
  <si>
    <t>21:0131:001094:0001:0001:02</t>
  </si>
  <si>
    <t>047A  :773142:00:------:--</t>
  </si>
  <si>
    <t>21:0392:001285</t>
  </si>
  <si>
    <t>21:0131:001083</t>
  </si>
  <si>
    <t>21:0131:001083:0001:0001:00</t>
  </si>
  <si>
    <t>047A  :773143:00:------:--</t>
  </si>
  <si>
    <t>21:0392:001286</t>
  </si>
  <si>
    <t>21:0131:001084</t>
  </si>
  <si>
    <t>21:0131:001084:0001:0001:00</t>
  </si>
  <si>
    <t>047A  :773144:00:------:--</t>
  </si>
  <si>
    <t>21:0392:001287</t>
  </si>
  <si>
    <t>21:0131:001085</t>
  </si>
  <si>
    <t>21:0131:001085:0001:0001:00</t>
  </si>
  <si>
    <t>047A  :773145:00:------:--</t>
  </si>
  <si>
    <t>21:0392:001288</t>
  </si>
  <si>
    <t>21:0131:001086</t>
  </si>
  <si>
    <t>21:0131:001086:0001:0001:00</t>
  </si>
  <si>
    <t>1140</t>
  </si>
  <si>
    <t>047A  :773146:70:773147:10</t>
  </si>
  <si>
    <t>21:0392:001289</t>
  </si>
  <si>
    <t>21:0131:001087</t>
  </si>
  <si>
    <t>21:0131:001087:0001:0001:00</t>
  </si>
  <si>
    <t>047A  :773147:10:------:--</t>
  </si>
  <si>
    <t>21:0392:001290</t>
  </si>
  <si>
    <t>21:0131:001088</t>
  </si>
  <si>
    <t>21:0131:001088:0001:0001:00</t>
  </si>
  <si>
    <t>047A  :773148:95:------:--</t>
  </si>
  <si>
    <t>21:0392:001291</t>
  </si>
  <si>
    <t>047A  :773149:20:773147:10</t>
  </si>
  <si>
    <t>21:0392:001292</t>
  </si>
  <si>
    <t>21:0131:001088:0002:0001:00</t>
  </si>
  <si>
    <t>047A  :773150:00:------:--</t>
  </si>
  <si>
    <t>21:0392:001293</t>
  </si>
  <si>
    <t>21:0131:001089</t>
  </si>
  <si>
    <t>21:0131:001089:0001:0001:00</t>
  </si>
  <si>
    <t>047A  :773151:00:------:--</t>
  </si>
  <si>
    <t>21:0392:001294</t>
  </si>
  <si>
    <t>21:0131:001090</t>
  </si>
  <si>
    <t>21:0131:001090:0001:0001:00</t>
  </si>
  <si>
    <t>047A  :773152:00:------:--</t>
  </si>
  <si>
    <t>21:0392:001295</t>
  </si>
  <si>
    <t>21:0131:001091</t>
  </si>
  <si>
    <t>21:0131:001091:0001:0001:00</t>
  </si>
  <si>
    <t>047A  :773153:00:------:--</t>
  </si>
  <si>
    <t>21:0392:001296</t>
  </si>
  <si>
    <t>21:0131:001092</t>
  </si>
  <si>
    <t>21:0131:001092:0001:0001:00</t>
  </si>
  <si>
    <t>047A  :773154:00:------:--</t>
  </si>
  <si>
    <t>21:0392:001297</t>
  </si>
  <si>
    <t>21:0131:001093</t>
  </si>
  <si>
    <t>21:0131:001093:0001:0001:00</t>
  </si>
  <si>
    <t>047A  :773155:00:------:--</t>
  </si>
  <si>
    <t>21:0392:001298</t>
  </si>
  <si>
    <t>21:0131:001094:0001:0001:01</t>
  </si>
  <si>
    <t>047A  :773156:00:------:--</t>
  </si>
  <si>
    <t>21:0392:001299</t>
  </si>
  <si>
    <t>21:0131:001095</t>
  </si>
  <si>
    <t>21:0131:001095:0001:0001:00</t>
  </si>
  <si>
    <t>047A  :773157:00:------:--</t>
  </si>
  <si>
    <t>21:0392:001300</t>
  </si>
  <si>
    <t>21:0131:001096</t>
  </si>
  <si>
    <t>21:0131:001096:0001:0001:00</t>
  </si>
  <si>
    <t>047A  :773158:00:------:--</t>
  </si>
  <si>
    <t>21:0392:001301</t>
  </si>
  <si>
    <t>21:0131:001097</t>
  </si>
  <si>
    <t>21:0131:001097:0001:0001:00</t>
  </si>
  <si>
    <t>047A  :773159:00:------:--</t>
  </si>
  <si>
    <t>21:0392:001302</t>
  </si>
  <si>
    <t>21:0131:001098</t>
  </si>
  <si>
    <t>21:0131:001098:0001:0001:00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</si>
</sst>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716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14" width="15.7109375" customWidth="1"/>
    <col min="15" max="26" width="14.7109375" customWidth="1"/>
  </cols>
  <sheetData>
    <row r="1" spans="1:26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</row>
    <row r="2" spans="1:26" x14ac:dyDescent="0.25">
      <c r="A2" t="s">
        <v>26</v>
      </c>
      <c r="B2" t="s">
        <v>27</v>
      </c>
      <c r="C2" s="1" t="str">
        <f t="shared" ref="C2:C65" si="0">HYPERLINK("http://geochem.nrcan.gc.ca/cdogs/content/bdl/bdl210236_e.htm", "21:0236")</f>
        <v>21:0236</v>
      </c>
      <c r="D2" s="1" t="str">
        <f t="shared" ref="D2:D19" si="1">HYPERLINK("http://geochem.nrcan.gc.ca/cdogs/content/svy/svy210115_e.htm", "21:0115")</f>
        <v>21:0115</v>
      </c>
      <c r="E2" t="s">
        <v>28</v>
      </c>
      <c r="F2" t="s">
        <v>29</v>
      </c>
      <c r="H2">
        <v>48.989171499999998</v>
      </c>
      <c r="I2">
        <v>-87.619070500000007</v>
      </c>
      <c r="J2" s="1" t="str">
        <f t="shared" ref="J2:J19" si="2">HYPERLINK("http://geochem.nrcan.gc.ca/cdogs/content/kwd/kwd020027_e.htm", "NGR lake sediment grab sample")</f>
        <v>NGR lake sediment grab sample</v>
      </c>
      <c r="K2" s="1" t="str">
        <f t="shared" ref="K2:K19" si="3">HYPERLINK("http://geochem.nrcan.gc.ca/cdogs/content/kwd/kwd080006_e.htm", "&lt;177 micron (NGR)")</f>
        <v>&lt;177 micron (NGR)</v>
      </c>
      <c r="L2">
        <v>1</v>
      </c>
      <c r="M2" t="s">
        <v>30</v>
      </c>
      <c r="N2">
        <v>1</v>
      </c>
      <c r="O2" t="s">
        <v>31</v>
      </c>
      <c r="P2" t="s">
        <v>32</v>
      </c>
      <c r="Q2" t="s">
        <v>33</v>
      </c>
      <c r="R2" t="s">
        <v>34</v>
      </c>
      <c r="S2" t="s">
        <v>35</v>
      </c>
      <c r="T2" t="s">
        <v>36</v>
      </c>
      <c r="U2" t="s">
        <v>37</v>
      </c>
      <c r="V2" t="s">
        <v>38</v>
      </c>
      <c r="W2" t="s">
        <v>39</v>
      </c>
      <c r="X2" t="s">
        <v>40</v>
      </c>
      <c r="Y2" t="s">
        <v>41</v>
      </c>
      <c r="Z2" t="s">
        <v>42</v>
      </c>
    </row>
    <row r="3" spans="1:26" x14ac:dyDescent="0.25">
      <c r="A3" t="s">
        <v>43</v>
      </c>
      <c r="B3" t="s">
        <v>44</v>
      </c>
      <c r="C3" s="1" t="str">
        <f t="shared" si="0"/>
        <v>21:0236</v>
      </c>
      <c r="D3" s="1" t="str">
        <f t="shared" si="1"/>
        <v>21:0115</v>
      </c>
      <c r="E3" t="s">
        <v>45</v>
      </c>
      <c r="F3" t="s">
        <v>46</v>
      </c>
      <c r="H3">
        <v>48.9807627</v>
      </c>
      <c r="I3">
        <v>-87.9331818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47</v>
      </c>
      <c r="N3">
        <v>2</v>
      </c>
      <c r="O3" t="s">
        <v>48</v>
      </c>
      <c r="P3" t="s">
        <v>49</v>
      </c>
      <c r="Q3" t="s">
        <v>39</v>
      </c>
      <c r="R3" t="s">
        <v>50</v>
      </c>
      <c r="S3" t="s">
        <v>39</v>
      </c>
      <c r="T3" t="s">
        <v>36</v>
      </c>
      <c r="U3" t="s">
        <v>51</v>
      </c>
      <c r="V3" t="s">
        <v>52</v>
      </c>
      <c r="W3" t="s">
        <v>53</v>
      </c>
      <c r="X3" t="s">
        <v>54</v>
      </c>
      <c r="Y3" t="s">
        <v>41</v>
      </c>
      <c r="Z3" t="s">
        <v>55</v>
      </c>
    </row>
    <row r="4" spans="1:26" x14ac:dyDescent="0.25">
      <c r="A4" t="s">
        <v>56</v>
      </c>
      <c r="B4" t="s">
        <v>57</v>
      </c>
      <c r="C4" s="1" t="str">
        <f t="shared" si="0"/>
        <v>21:0236</v>
      </c>
      <c r="D4" s="1" t="str">
        <f t="shared" si="1"/>
        <v>21:0115</v>
      </c>
      <c r="E4" t="s">
        <v>58</v>
      </c>
      <c r="F4" t="s">
        <v>59</v>
      </c>
      <c r="H4">
        <v>48.992111399999999</v>
      </c>
      <c r="I4">
        <v>-87.889225699999997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60</v>
      </c>
      <c r="N4">
        <v>3</v>
      </c>
      <c r="O4" t="s">
        <v>61</v>
      </c>
      <c r="P4" t="s">
        <v>62</v>
      </c>
      <c r="Q4" t="s">
        <v>63</v>
      </c>
      <c r="R4" t="s">
        <v>64</v>
      </c>
      <c r="S4" t="s">
        <v>33</v>
      </c>
      <c r="T4" t="s">
        <v>36</v>
      </c>
      <c r="U4" t="s">
        <v>48</v>
      </c>
      <c r="V4" t="s">
        <v>65</v>
      </c>
      <c r="W4" t="s">
        <v>66</v>
      </c>
      <c r="X4" t="s">
        <v>67</v>
      </c>
      <c r="Y4" t="s">
        <v>41</v>
      </c>
      <c r="Z4" t="s">
        <v>68</v>
      </c>
    </row>
    <row r="5" spans="1:26" x14ac:dyDescent="0.25">
      <c r="A5" t="s">
        <v>69</v>
      </c>
      <c r="B5" t="s">
        <v>70</v>
      </c>
      <c r="C5" s="1" t="str">
        <f t="shared" si="0"/>
        <v>21:0236</v>
      </c>
      <c r="D5" s="1" t="str">
        <f t="shared" si="1"/>
        <v>21:0115</v>
      </c>
      <c r="E5" t="s">
        <v>71</v>
      </c>
      <c r="F5" t="s">
        <v>72</v>
      </c>
      <c r="H5">
        <v>48.989225400000002</v>
      </c>
      <c r="I5">
        <v>-87.832255500000002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73</v>
      </c>
      <c r="N5">
        <v>4</v>
      </c>
      <c r="O5" t="s">
        <v>74</v>
      </c>
      <c r="P5" t="s">
        <v>75</v>
      </c>
      <c r="Q5" t="s">
        <v>76</v>
      </c>
      <c r="R5" t="s">
        <v>77</v>
      </c>
      <c r="S5" t="s">
        <v>78</v>
      </c>
      <c r="T5" t="s">
        <v>36</v>
      </c>
      <c r="U5" t="s">
        <v>79</v>
      </c>
      <c r="V5" t="s">
        <v>52</v>
      </c>
      <c r="W5" t="s">
        <v>80</v>
      </c>
      <c r="X5" t="s">
        <v>81</v>
      </c>
      <c r="Y5" t="s">
        <v>41</v>
      </c>
      <c r="Z5" t="s">
        <v>82</v>
      </c>
    </row>
    <row r="6" spans="1:26" x14ac:dyDescent="0.25">
      <c r="A6" t="s">
        <v>83</v>
      </c>
      <c r="B6" t="s">
        <v>84</v>
      </c>
      <c r="C6" s="1" t="str">
        <f t="shared" si="0"/>
        <v>21:0236</v>
      </c>
      <c r="D6" s="1" t="str">
        <f t="shared" si="1"/>
        <v>21:0115</v>
      </c>
      <c r="E6" t="s">
        <v>85</v>
      </c>
      <c r="F6" t="s">
        <v>86</v>
      </c>
      <c r="H6">
        <v>48.962686900000001</v>
      </c>
      <c r="I6">
        <v>-87.796689099999995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87</v>
      </c>
      <c r="N6">
        <v>5</v>
      </c>
      <c r="O6" t="s">
        <v>88</v>
      </c>
      <c r="P6" t="s">
        <v>75</v>
      </c>
      <c r="Q6" t="s">
        <v>80</v>
      </c>
      <c r="R6" t="s">
        <v>76</v>
      </c>
      <c r="S6" t="s">
        <v>78</v>
      </c>
      <c r="T6" t="s">
        <v>36</v>
      </c>
      <c r="U6" t="s">
        <v>89</v>
      </c>
      <c r="V6" t="s">
        <v>90</v>
      </c>
      <c r="W6" t="s">
        <v>80</v>
      </c>
      <c r="X6" t="s">
        <v>91</v>
      </c>
      <c r="Y6" t="s">
        <v>41</v>
      </c>
      <c r="Z6" t="s">
        <v>42</v>
      </c>
    </row>
    <row r="7" spans="1:26" x14ac:dyDescent="0.25">
      <c r="A7" t="s">
        <v>92</v>
      </c>
      <c r="B7" t="s">
        <v>93</v>
      </c>
      <c r="C7" s="1" t="str">
        <f t="shared" si="0"/>
        <v>21:0236</v>
      </c>
      <c r="D7" s="1" t="str">
        <f t="shared" si="1"/>
        <v>21:0115</v>
      </c>
      <c r="E7" t="s">
        <v>94</v>
      </c>
      <c r="F7" t="s">
        <v>95</v>
      </c>
      <c r="H7">
        <v>48.980606999999999</v>
      </c>
      <c r="I7">
        <v>-87.770119300000005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96</v>
      </c>
      <c r="N7">
        <v>6</v>
      </c>
      <c r="O7" t="s">
        <v>67</v>
      </c>
      <c r="P7" t="s">
        <v>75</v>
      </c>
      <c r="Q7" t="s">
        <v>39</v>
      </c>
      <c r="R7" t="s">
        <v>97</v>
      </c>
      <c r="S7" t="s">
        <v>80</v>
      </c>
      <c r="T7" t="s">
        <v>36</v>
      </c>
      <c r="U7" t="s">
        <v>98</v>
      </c>
      <c r="V7" t="s">
        <v>99</v>
      </c>
      <c r="W7" t="s">
        <v>80</v>
      </c>
      <c r="X7" t="s">
        <v>100</v>
      </c>
      <c r="Y7" t="s">
        <v>41</v>
      </c>
      <c r="Z7" t="s">
        <v>101</v>
      </c>
    </row>
    <row r="8" spans="1:26" x14ac:dyDescent="0.25">
      <c r="A8" t="s">
        <v>102</v>
      </c>
      <c r="B8" t="s">
        <v>103</v>
      </c>
      <c r="C8" s="1" t="str">
        <f t="shared" si="0"/>
        <v>21:0236</v>
      </c>
      <c r="D8" s="1" t="str">
        <f t="shared" si="1"/>
        <v>21:0115</v>
      </c>
      <c r="E8" t="s">
        <v>104</v>
      </c>
      <c r="F8" t="s">
        <v>105</v>
      </c>
      <c r="H8">
        <v>48.985880399999999</v>
      </c>
      <c r="I8">
        <v>-87.749329099999997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106</v>
      </c>
      <c r="N8">
        <v>7</v>
      </c>
      <c r="O8" t="s">
        <v>107</v>
      </c>
      <c r="P8" t="s">
        <v>108</v>
      </c>
      <c r="Q8" t="s">
        <v>80</v>
      </c>
      <c r="R8" t="s">
        <v>109</v>
      </c>
      <c r="S8" t="s">
        <v>110</v>
      </c>
      <c r="T8" t="s">
        <v>36</v>
      </c>
      <c r="U8" t="s">
        <v>111</v>
      </c>
      <c r="V8" t="s">
        <v>63</v>
      </c>
      <c r="W8" t="s">
        <v>33</v>
      </c>
      <c r="X8" t="s">
        <v>112</v>
      </c>
      <c r="Y8" t="s">
        <v>41</v>
      </c>
      <c r="Z8" t="s">
        <v>113</v>
      </c>
    </row>
    <row r="9" spans="1:26" x14ac:dyDescent="0.25">
      <c r="A9" t="s">
        <v>114</v>
      </c>
      <c r="B9" t="s">
        <v>115</v>
      </c>
      <c r="C9" s="1" t="str">
        <f t="shared" si="0"/>
        <v>21:0236</v>
      </c>
      <c r="D9" s="1" t="str">
        <f t="shared" si="1"/>
        <v>21:0115</v>
      </c>
      <c r="E9" t="s">
        <v>116</v>
      </c>
      <c r="F9" t="s">
        <v>117</v>
      </c>
      <c r="H9">
        <v>48.962754500000003</v>
      </c>
      <c r="I9">
        <v>-87.730757600000004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118</v>
      </c>
      <c r="N9">
        <v>8</v>
      </c>
      <c r="O9" t="s">
        <v>119</v>
      </c>
      <c r="P9" t="s">
        <v>120</v>
      </c>
      <c r="Q9" t="s">
        <v>39</v>
      </c>
      <c r="R9" t="s">
        <v>34</v>
      </c>
      <c r="S9" t="s">
        <v>121</v>
      </c>
      <c r="T9" t="s">
        <v>122</v>
      </c>
      <c r="U9" t="s">
        <v>123</v>
      </c>
      <c r="V9" t="s">
        <v>124</v>
      </c>
      <c r="W9" t="s">
        <v>63</v>
      </c>
      <c r="X9" t="s">
        <v>100</v>
      </c>
      <c r="Y9" t="s">
        <v>125</v>
      </c>
      <c r="Z9" t="s">
        <v>126</v>
      </c>
    </row>
    <row r="10" spans="1:26" x14ac:dyDescent="0.25">
      <c r="A10" t="s">
        <v>127</v>
      </c>
      <c r="B10" t="s">
        <v>128</v>
      </c>
      <c r="C10" s="1" t="str">
        <f t="shared" si="0"/>
        <v>21:0236</v>
      </c>
      <c r="D10" s="1" t="str">
        <f t="shared" si="1"/>
        <v>21:0115</v>
      </c>
      <c r="E10" t="s">
        <v>129</v>
      </c>
      <c r="F10" t="s">
        <v>130</v>
      </c>
      <c r="H10">
        <v>48.969941200000001</v>
      </c>
      <c r="I10">
        <v>-87.698971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131</v>
      </c>
      <c r="N10">
        <v>9</v>
      </c>
      <c r="O10" t="s">
        <v>132</v>
      </c>
      <c r="P10" t="s">
        <v>133</v>
      </c>
      <c r="Q10" t="s">
        <v>39</v>
      </c>
      <c r="R10" t="s">
        <v>134</v>
      </c>
      <c r="S10" t="s">
        <v>135</v>
      </c>
      <c r="T10" t="s">
        <v>36</v>
      </c>
      <c r="U10" t="s">
        <v>136</v>
      </c>
      <c r="V10" t="s">
        <v>137</v>
      </c>
      <c r="W10" t="s">
        <v>39</v>
      </c>
      <c r="X10" t="s">
        <v>112</v>
      </c>
      <c r="Y10" t="s">
        <v>41</v>
      </c>
      <c r="Z10" t="s">
        <v>138</v>
      </c>
    </row>
    <row r="11" spans="1:26" x14ac:dyDescent="0.25">
      <c r="A11" t="s">
        <v>139</v>
      </c>
      <c r="B11" t="s">
        <v>140</v>
      </c>
      <c r="C11" s="1" t="str">
        <f t="shared" si="0"/>
        <v>21:0236</v>
      </c>
      <c r="D11" s="1" t="str">
        <f t="shared" si="1"/>
        <v>21:0115</v>
      </c>
      <c r="E11" t="s">
        <v>141</v>
      </c>
      <c r="F11" t="s">
        <v>142</v>
      </c>
      <c r="H11">
        <v>48.964749699999999</v>
      </c>
      <c r="I11">
        <v>-87.633701200000004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143</v>
      </c>
      <c r="N11">
        <v>10</v>
      </c>
      <c r="O11" t="s">
        <v>144</v>
      </c>
      <c r="P11" t="s">
        <v>145</v>
      </c>
      <c r="Q11" t="s">
        <v>39</v>
      </c>
      <c r="R11" t="s">
        <v>76</v>
      </c>
      <c r="S11" t="s">
        <v>146</v>
      </c>
      <c r="T11" t="s">
        <v>36</v>
      </c>
      <c r="U11" t="s">
        <v>147</v>
      </c>
      <c r="V11" t="s">
        <v>148</v>
      </c>
      <c r="W11" t="s">
        <v>80</v>
      </c>
      <c r="X11" t="s">
        <v>112</v>
      </c>
      <c r="Y11" t="s">
        <v>41</v>
      </c>
      <c r="Z11" t="s">
        <v>149</v>
      </c>
    </row>
    <row r="12" spans="1:26" x14ac:dyDescent="0.25">
      <c r="A12" t="s">
        <v>150</v>
      </c>
      <c r="B12" t="s">
        <v>151</v>
      </c>
      <c r="C12" s="1" t="str">
        <f t="shared" si="0"/>
        <v>21:0236</v>
      </c>
      <c r="D12" s="1" t="str">
        <f t="shared" si="1"/>
        <v>21:0115</v>
      </c>
      <c r="E12" t="s">
        <v>152</v>
      </c>
      <c r="F12" t="s">
        <v>153</v>
      </c>
      <c r="H12">
        <v>48.9762877</v>
      </c>
      <c r="I12">
        <v>-87.632713199999998</v>
      </c>
      <c r="J12" s="1" t="str">
        <f t="shared" si="2"/>
        <v>NGR lake sediment grab sample</v>
      </c>
      <c r="K12" s="1" t="str">
        <f t="shared" si="3"/>
        <v>&lt;177 micron (NGR)</v>
      </c>
      <c r="L12">
        <v>1</v>
      </c>
      <c r="M12" t="s">
        <v>154</v>
      </c>
      <c r="N12">
        <v>11</v>
      </c>
      <c r="O12" t="s">
        <v>155</v>
      </c>
      <c r="P12" t="s">
        <v>145</v>
      </c>
      <c r="Q12" t="s">
        <v>33</v>
      </c>
      <c r="R12" t="s">
        <v>156</v>
      </c>
      <c r="S12" t="s">
        <v>76</v>
      </c>
      <c r="T12" t="s">
        <v>36</v>
      </c>
      <c r="U12" t="s">
        <v>91</v>
      </c>
      <c r="V12" t="s">
        <v>157</v>
      </c>
      <c r="W12" t="s">
        <v>80</v>
      </c>
      <c r="X12" t="s">
        <v>91</v>
      </c>
      <c r="Y12" t="s">
        <v>41</v>
      </c>
      <c r="Z12" t="s">
        <v>158</v>
      </c>
    </row>
    <row r="13" spans="1:26" x14ac:dyDescent="0.25">
      <c r="A13" t="s">
        <v>159</v>
      </c>
      <c r="B13" t="s">
        <v>160</v>
      </c>
      <c r="C13" s="1" t="str">
        <f t="shared" si="0"/>
        <v>21:0236</v>
      </c>
      <c r="D13" s="1" t="str">
        <f t="shared" si="1"/>
        <v>21:0115</v>
      </c>
      <c r="E13" t="s">
        <v>28</v>
      </c>
      <c r="F13" t="s">
        <v>161</v>
      </c>
      <c r="H13">
        <v>48.989171499999998</v>
      </c>
      <c r="I13">
        <v>-87.619070500000007</v>
      </c>
      <c r="J13" s="1" t="str">
        <f t="shared" si="2"/>
        <v>NGR lake sediment grab sample</v>
      </c>
      <c r="K13" s="1" t="str">
        <f t="shared" si="3"/>
        <v>&lt;177 micron (NGR)</v>
      </c>
      <c r="L13">
        <v>1</v>
      </c>
      <c r="M13" t="s">
        <v>162</v>
      </c>
      <c r="N13">
        <v>12</v>
      </c>
      <c r="O13" t="s">
        <v>163</v>
      </c>
      <c r="P13" t="s">
        <v>145</v>
      </c>
      <c r="Q13" t="s">
        <v>33</v>
      </c>
      <c r="R13" t="s">
        <v>50</v>
      </c>
      <c r="S13" t="s">
        <v>35</v>
      </c>
      <c r="T13" t="s">
        <v>36</v>
      </c>
      <c r="U13" t="s">
        <v>37</v>
      </c>
      <c r="V13" t="s">
        <v>164</v>
      </c>
      <c r="W13" t="s">
        <v>33</v>
      </c>
      <c r="X13" t="s">
        <v>91</v>
      </c>
      <c r="Y13" t="s">
        <v>41</v>
      </c>
      <c r="Z13" t="s">
        <v>165</v>
      </c>
    </row>
    <row r="14" spans="1:26" x14ac:dyDescent="0.25">
      <c r="A14" t="s">
        <v>166</v>
      </c>
      <c r="B14" t="s">
        <v>167</v>
      </c>
      <c r="C14" s="1" t="str">
        <f t="shared" si="0"/>
        <v>21:0236</v>
      </c>
      <c r="D14" s="1" t="str">
        <f t="shared" si="1"/>
        <v>21:0115</v>
      </c>
      <c r="E14" t="s">
        <v>28</v>
      </c>
      <c r="F14" t="s">
        <v>168</v>
      </c>
      <c r="H14">
        <v>48.989171499999998</v>
      </c>
      <c r="I14">
        <v>-87.619070500000007</v>
      </c>
      <c r="J14" s="1" t="str">
        <f t="shared" si="2"/>
        <v>NGR lake sediment grab sample</v>
      </c>
      <c r="K14" s="1" t="str">
        <f t="shared" si="3"/>
        <v>&lt;177 micron (NGR)</v>
      </c>
      <c r="L14">
        <v>1</v>
      </c>
      <c r="M14" t="s">
        <v>169</v>
      </c>
      <c r="N14">
        <v>13</v>
      </c>
      <c r="O14" t="s">
        <v>163</v>
      </c>
      <c r="P14" t="s">
        <v>145</v>
      </c>
      <c r="Q14" t="s">
        <v>33</v>
      </c>
      <c r="R14" t="s">
        <v>77</v>
      </c>
      <c r="S14" t="s">
        <v>35</v>
      </c>
      <c r="T14" t="s">
        <v>36</v>
      </c>
      <c r="U14" t="s">
        <v>170</v>
      </c>
      <c r="V14" t="s">
        <v>171</v>
      </c>
      <c r="W14" t="s">
        <v>33</v>
      </c>
      <c r="X14" t="s">
        <v>100</v>
      </c>
      <c r="Y14" t="s">
        <v>41</v>
      </c>
      <c r="Z14" t="s">
        <v>172</v>
      </c>
    </row>
    <row r="15" spans="1:26" x14ac:dyDescent="0.25">
      <c r="A15" t="s">
        <v>173</v>
      </c>
      <c r="B15" t="s">
        <v>174</v>
      </c>
      <c r="C15" s="1" t="str">
        <f t="shared" si="0"/>
        <v>21:0236</v>
      </c>
      <c r="D15" s="1" t="str">
        <f t="shared" si="1"/>
        <v>21:0115</v>
      </c>
      <c r="E15" t="s">
        <v>175</v>
      </c>
      <c r="F15" t="s">
        <v>176</v>
      </c>
      <c r="H15">
        <v>48.972781900000001</v>
      </c>
      <c r="I15">
        <v>-87.589748400000005</v>
      </c>
      <c r="J15" s="1" t="str">
        <f t="shared" si="2"/>
        <v>NGR lake sediment grab sample</v>
      </c>
      <c r="K15" s="1" t="str">
        <f t="shared" si="3"/>
        <v>&lt;177 micron (NGR)</v>
      </c>
      <c r="L15">
        <v>1</v>
      </c>
      <c r="M15" t="s">
        <v>177</v>
      </c>
      <c r="N15">
        <v>14</v>
      </c>
      <c r="O15" t="s">
        <v>178</v>
      </c>
      <c r="P15" t="s">
        <v>120</v>
      </c>
      <c r="Q15" t="s">
        <v>146</v>
      </c>
      <c r="R15" t="s">
        <v>110</v>
      </c>
      <c r="S15" t="s">
        <v>97</v>
      </c>
      <c r="T15" t="s">
        <v>36</v>
      </c>
      <c r="U15" t="s">
        <v>179</v>
      </c>
      <c r="V15" t="s">
        <v>180</v>
      </c>
      <c r="W15" t="s">
        <v>181</v>
      </c>
      <c r="X15" t="s">
        <v>67</v>
      </c>
      <c r="Y15" t="s">
        <v>41</v>
      </c>
      <c r="Z15" t="s">
        <v>182</v>
      </c>
    </row>
    <row r="16" spans="1:26" x14ac:dyDescent="0.25">
      <c r="A16" t="s">
        <v>183</v>
      </c>
      <c r="B16" t="s">
        <v>184</v>
      </c>
      <c r="C16" s="1" t="str">
        <f t="shared" si="0"/>
        <v>21:0236</v>
      </c>
      <c r="D16" s="1" t="str">
        <f t="shared" si="1"/>
        <v>21:0115</v>
      </c>
      <c r="E16" t="s">
        <v>185</v>
      </c>
      <c r="F16" t="s">
        <v>186</v>
      </c>
      <c r="H16">
        <v>48.992115400000003</v>
      </c>
      <c r="I16">
        <v>-87.545467599999995</v>
      </c>
      <c r="J16" s="1" t="str">
        <f t="shared" si="2"/>
        <v>NGR lake sediment grab sample</v>
      </c>
      <c r="K16" s="1" t="str">
        <f t="shared" si="3"/>
        <v>&lt;177 micron (NGR)</v>
      </c>
      <c r="L16">
        <v>1</v>
      </c>
      <c r="M16" t="s">
        <v>187</v>
      </c>
      <c r="N16">
        <v>15</v>
      </c>
      <c r="O16" t="s">
        <v>188</v>
      </c>
      <c r="P16" t="s">
        <v>62</v>
      </c>
      <c r="Q16" t="s">
        <v>39</v>
      </c>
      <c r="R16" t="s">
        <v>134</v>
      </c>
      <c r="S16" t="s">
        <v>110</v>
      </c>
      <c r="T16" t="s">
        <v>36</v>
      </c>
      <c r="U16" t="s">
        <v>189</v>
      </c>
      <c r="V16" t="s">
        <v>190</v>
      </c>
      <c r="W16" t="s">
        <v>39</v>
      </c>
      <c r="X16" t="s">
        <v>81</v>
      </c>
      <c r="Y16" t="s">
        <v>41</v>
      </c>
      <c r="Z16" t="s">
        <v>191</v>
      </c>
    </row>
    <row r="17" spans="1:26" x14ac:dyDescent="0.25">
      <c r="A17" t="s">
        <v>192</v>
      </c>
      <c r="B17" t="s">
        <v>193</v>
      </c>
      <c r="C17" s="1" t="str">
        <f t="shared" si="0"/>
        <v>21:0236</v>
      </c>
      <c r="D17" s="1" t="str">
        <f t="shared" si="1"/>
        <v>21:0115</v>
      </c>
      <c r="E17" t="s">
        <v>194</v>
      </c>
      <c r="F17" t="s">
        <v>195</v>
      </c>
      <c r="H17">
        <v>48.995189500000002</v>
      </c>
      <c r="I17">
        <v>-87.4725684</v>
      </c>
      <c r="J17" s="1" t="str">
        <f t="shared" si="2"/>
        <v>NGR lake sediment grab sample</v>
      </c>
      <c r="K17" s="1" t="str">
        <f t="shared" si="3"/>
        <v>&lt;177 micron (NGR)</v>
      </c>
      <c r="L17">
        <v>1</v>
      </c>
      <c r="M17" t="s">
        <v>196</v>
      </c>
      <c r="N17">
        <v>16</v>
      </c>
      <c r="O17" t="s">
        <v>197</v>
      </c>
      <c r="P17" t="s">
        <v>198</v>
      </c>
      <c r="Q17" t="s">
        <v>63</v>
      </c>
      <c r="R17" t="s">
        <v>77</v>
      </c>
      <c r="S17" t="s">
        <v>109</v>
      </c>
      <c r="T17" t="s">
        <v>36</v>
      </c>
      <c r="U17" t="s">
        <v>199</v>
      </c>
      <c r="V17" t="s">
        <v>200</v>
      </c>
      <c r="W17" t="s">
        <v>53</v>
      </c>
      <c r="X17" t="s">
        <v>79</v>
      </c>
      <c r="Y17" t="s">
        <v>41</v>
      </c>
      <c r="Z17" t="s">
        <v>201</v>
      </c>
    </row>
    <row r="18" spans="1:26" x14ac:dyDescent="0.25">
      <c r="A18" t="s">
        <v>202</v>
      </c>
      <c r="B18" t="s">
        <v>203</v>
      </c>
      <c r="C18" s="1" t="str">
        <f t="shared" si="0"/>
        <v>21:0236</v>
      </c>
      <c r="D18" s="1" t="str">
        <f t="shared" si="1"/>
        <v>21:0115</v>
      </c>
      <c r="E18" t="s">
        <v>204</v>
      </c>
      <c r="F18" t="s">
        <v>205</v>
      </c>
      <c r="H18">
        <v>48.973345799999997</v>
      </c>
      <c r="I18">
        <v>-87.426968299999999</v>
      </c>
      <c r="J18" s="1" t="str">
        <f t="shared" si="2"/>
        <v>NGR lake sediment grab sample</v>
      </c>
      <c r="K18" s="1" t="str">
        <f t="shared" si="3"/>
        <v>&lt;177 micron (NGR)</v>
      </c>
      <c r="L18">
        <v>1</v>
      </c>
      <c r="M18" t="s">
        <v>206</v>
      </c>
      <c r="N18">
        <v>17</v>
      </c>
      <c r="O18" t="s">
        <v>207</v>
      </c>
      <c r="P18" t="s">
        <v>77</v>
      </c>
      <c r="Q18" t="s">
        <v>78</v>
      </c>
      <c r="R18" t="s">
        <v>109</v>
      </c>
      <c r="S18" t="s">
        <v>39</v>
      </c>
      <c r="T18" t="s">
        <v>36</v>
      </c>
      <c r="U18" t="s">
        <v>67</v>
      </c>
      <c r="V18" t="s">
        <v>90</v>
      </c>
      <c r="W18" t="s">
        <v>66</v>
      </c>
      <c r="X18" t="s">
        <v>208</v>
      </c>
      <c r="Y18" t="s">
        <v>41</v>
      </c>
      <c r="Z18" t="s">
        <v>209</v>
      </c>
    </row>
    <row r="19" spans="1:26" x14ac:dyDescent="0.25">
      <c r="A19" t="s">
        <v>210</v>
      </c>
      <c r="B19" t="s">
        <v>211</v>
      </c>
      <c r="C19" s="1" t="str">
        <f t="shared" si="0"/>
        <v>21:0236</v>
      </c>
      <c r="D19" s="1" t="str">
        <f t="shared" si="1"/>
        <v>21:0115</v>
      </c>
      <c r="E19" t="s">
        <v>212</v>
      </c>
      <c r="F19" t="s">
        <v>213</v>
      </c>
      <c r="H19">
        <v>48.988444800000003</v>
      </c>
      <c r="I19">
        <v>-87.405883299999999</v>
      </c>
      <c r="J19" s="1" t="str">
        <f t="shared" si="2"/>
        <v>NGR lake sediment grab sample</v>
      </c>
      <c r="K19" s="1" t="str">
        <f t="shared" si="3"/>
        <v>&lt;177 micron (NGR)</v>
      </c>
      <c r="L19">
        <v>1</v>
      </c>
      <c r="M19" t="s">
        <v>214</v>
      </c>
      <c r="N19">
        <v>18</v>
      </c>
      <c r="O19" t="s">
        <v>107</v>
      </c>
      <c r="P19" t="s">
        <v>49</v>
      </c>
      <c r="Q19" t="s">
        <v>39</v>
      </c>
      <c r="R19" t="s">
        <v>198</v>
      </c>
      <c r="S19" t="s">
        <v>134</v>
      </c>
      <c r="T19" t="s">
        <v>36</v>
      </c>
      <c r="U19" t="s">
        <v>215</v>
      </c>
      <c r="V19" t="s">
        <v>216</v>
      </c>
      <c r="W19" t="s">
        <v>39</v>
      </c>
      <c r="X19" t="s">
        <v>100</v>
      </c>
      <c r="Y19" t="s">
        <v>41</v>
      </c>
      <c r="Z19" t="s">
        <v>217</v>
      </c>
    </row>
    <row r="20" spans="1:26" hidden="1" x14ac:dyDescent="0.25">
      <c r="A20" t="s">
        <v>218</v>
      </c>
      <c r="B20" t="s">
        <v>219</v>
      </c>
      <c r="C20" s="1" t="str">
        <f t="shared" si="0"/>
        <v>21:0236</v>
      </c>
      <c r="D20" s="1" t="str">
        <f>HYPERLINK("http://geochem.nrcan.gc.ca/cdogs/content/svy/svy_e.htm", "")</f>
        <v/>
      </c>
      <c r="G20" s="1" t="str">
        <f>HYPERLINK("http://geochem.nrcan.gc.ca/cdogs/content/cr_/cr_00007_e.htm", "7")</f>
        <v>7</v>
      </c>
      <c r="J20" t="s">
        <v>220</v>
      </c>
      <c r="K20" t="s">
        <v>221</v>
      </c>
      <c r="L20">
        <v>1</v>
      </c>
      <c r="M20" t="s">
        <v>222</v>
      </c>
      <c r="N20">
        <v>19</v>
      </c>
      <c r="O20" t="s">
        <v>223</v>
      </c>
      <c r="P20" t="s">
        <v>224</v>
      </c>
      <c r="Q20" t="s">
        <v>34</v>
      </c>
      <c r="R20" t="s">
        <v>146</v>
      </c>
      <c r="S20" t="s">
        <v>39</v>
      </c>
      <c r="T20" t="s">
        <v>225</v>
      </c>
      <c r="U20" t="s">
        <v>226</v>
      </c>
      <c r="V20" t="s">
        <v>227</v>
      </c>
      <c r="W20" t="s">
        <v>53</v>
      </c>
      <c r="X20" t="s">
        <v>228</v>
      </c>
      <c r="Y20" t="s">
        <v>34</v>
      </c>
      <c r="Z20" t="s">
        <v>229</v>
      </c>
    </row>
    <row r="21" spans="1:26" x14ac:dyDescent="0.25">
      <c r="A21" t="s">
        <v>230</v>
      </c>
      <c r="B21" t="s">
        <v>231</v>
      </c>
      <c r="C21" s="1" t="str">
        <f t="shared" si="0"/>
        <v>21:0236</v>
      </c>
      <c r="D21" s="1" t="str">
        <f t="shared" ref="D21:D40" si="4">HYPERLINK("http://geochem.nrcan.gc.ca/cdogs/content/svy/svy210115_e.htm", "21:0115")</f>
        <v>21:0115</v>
      </c>
      <c r="E21" t="s">
        <v>232</v>
      </c>
      <c r="F21" t="s">
        <v>233</v>
      </c>
      <c r="H21">
        <v>48.997875499999999</v>
      </c>
      <c r="I21">
        <v>-87.331752399999999</v>
      </c>
      <c r="J21" s="1" t="str">
        <f t="shared" ref="J21:J40" si="5">HYPERLINK("http://geochem.nrcan.gc.ca/cdogs/content/kwd/kwd020027_e.htm", "NGR lake sediment grab sample")</f>
        <v>NGR lake sediment grab sample</v>
      </c>
      <c r="K21" s="1" t="str">
        <f t="shared" ref="K21:K40" si="6">HYPERLINK("http://geochem.nrcan.gc.ca/cdogs/content/kwd/kwd080006_e.htm", "&lt;177 micron (NGR)")</f>
        <v>&lt;177 micron (NGR)</v>
      </c>
      <c r="L21">
        <v>1</v>
      </c>
      <c r="M21" t="s">
        <v>234</v>
      </c>
      <c r="N21">
        <v>20</v>
      </c>
      <c r="O21" t="s">
        <v>235</v>
      </c>
      <c r="P21" t="s">
        <v>236</v>
      </c>
      <c r="Q21" t="s">
        <v>39</v>
      </c>
      <c r="R21" t="s">
        <v>34</v>
      </c>
      <c r="S21" t="s">
        <v>156</v>
      </c>
      <c r="T21" t="s">
        <v>36</v>
      </c>
      <c r="U21" t="s">
        <v>119</v>
      </c>
      <c r="V21" t="s">
        <v>237</v>
      </c>
      <c r="W21" t="s">
        <v>53</v>
      </c>
      <c r="X21" t="s">
        <v>208</v>
      </c>
      <c r="Y21" t="s">
        <v>41</v>
      </c>
      <c r="Z21" t="s">
        <v>121</v>
      </c>
    </row>
    <row r="22" spans="1:26" x14ac:dyDescent="0.25">
      <c r="A22" t="s">
        <v>238</v>
      </c>
      <c r="B22" t="s">
        <v>239</v>
      </c>
      <c r="C22" s="1" t="str">
        <f t="shared" si="0"/>
        <v>21:0236</v>
      </c>
      <c r="D22" s="1" t="str">
        <f t="shared" si="4"/>
        <v>21:0115</v>
      </c>
      <c r="E22" t="s">
        <v>240</v>
      </c>
      <c r="F22" t="s">
        <v>241</v>
      </c>
      <c r="H22">
        <v>48.856847399999999</v>
      </c>
      <c r="I22">
        <v>-87.332647600000001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242</v>
      </c>
      <c r="N22">
        <v>21</v>
      </c>
      <c r="O22" t="s">
        <v>243</v>
      </c>
      <c r="P22" t="s">
        <v>244</v>
      </c>
      <c r="Q22" t="s">
        <v>146</v>
      </c>
      <c r="R22" t="s">
        <v>97</v>
      </c>
      <c r="S22" t="s">
        <v>77</v>
      </c>
      <c r="T22" t="s">
        <v>36</v>
      </c>
      <c r="U22" t="s">
        <v>245</v>
      </c>
      <c r="V22" t="s">
        <v>63</v>
      </c>
      <c r="W22" t="s">
        <v>39</v>
      </c>
      <c r="X22" t="s">
        <v>119</v>
      </c>
      <c r="Y22" t="s">
        <v>41</v>
      </c>
      <c r="Z22" t="s">
        <v>246</v>
      </c>
    </row>
    <row r="23" spans="1:26" x14ac:dyDescent="0.25">
      <c r="A23" t="s">
        <v>247</v>
      </c>
      <c r="B23" t="s">
        <v>248</v>
      </c>
      <c r="C23" s="1" t="str">
        <f t="shared" si="0"/>
        <v>21:0236</v>
      </c>
      <c r="D23" s="1" t="str">
        <f t="shared" si="4"/>
        <v>21:0115</v>
      </c>
      <c r="E23" t="s">
        <v>249</v>
      </c>
      <c r="F23" t="s">
        <v>250</v>
      </c>
      <c r="H23">
        <v>48.986166799999999</v>
      </c>
      <c r="I23">
        <v>-87.3078103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251</v>
      </c>
      <c r="N23">
        <v>22</v>
      </c>
      <c r="O23" t="s">
        <v>252</v>
      </c>
      <c r="P23" t="s">
        <v>253</v>
      </c>
      <c r="Q23" t="s">
        <v>80</v>
      </c>
      <c r="R23" t="s">
        <v>198</v>
      </c>
      <c r="S23" t="s">
        <v>75</v>
      </c>
      <c r="T23" t="s">
        <v>122</v>
      </c>
      <c r="U23" t="s">
        <v>254</v>
      </c>
      <c r="V23" t="s">
        <v>216</v>
      </c>
      <c r="W23" t="s">
        <v>181</v>
      </c>
      <c r="X23" t="s">
        <v>40</v>
      </c>
      <c r="Y23" t="s">
        <v>125</v>
      </c>
      <c r="Z23" t="s">
        <v>55</v>
      </c>
    </row>
    <row r="24" spans="1:26" x14ac:dyDescent="0.25">
      <c r="A24" t="s">
        <v>255</v>
      </c>
      <c r="B24" t="s">
        <v>256</v>
      </c>
      <c r="C24" s="1" t="str">
        <f t="shared" si="0"/>
        <v>21:0236</v>
      </c>
      <c r="D24" s="1" t="str">
        <f t="shared" si="4"/>
        <v>21:0115</v>
      </c>
      <c r="E24" t="s">
        <v>257</v>
      </c>
      <c r="F24" t="s">
        <v>258</v>
      </c>
      <c r="H24">
        <v>48.9867165</v>
      </c>
      <c r="I24">
        <v>-87.275515499999997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259</v>
      </c>
      <c r="N24">
        <v>23</v>
      </c>
      <c r="O24" t="s">
        <v>260</v>
      </c>
      <c r="P24" t="s">
        <v>261</v>
      </c>
      <c r="Q24" t="s">
        <v>63</v>
      </c>
      <c r="R24" t="s">
        <v>121</v>
      </c>
      <c r="S24" t="s">
        <v>135</v>
      </c>
      <c r="T24" t="s">
        <v>262</v>
      </c>
      <c r="U24" t="s">
        <v>263</v>
      </c>
      <c r="V24" t="s">
        <v>157</v>
      </c>
      <c r="W24" t="s">
        <v>64</v>
      </c>
      <c r="X24" t="s">
        <v>119</v>
      </c>
      <c r="Y24" t="s">
        <v>41</v>
      </c>
      <c r="Z24" t="s">
        <v>264</v>
      </c>
    </row>
    <row r="25" spans="1:26" x14ac:dyDescent="0.25">
      <c r="A25" t="s">
        <v>265</v>
      </c>
      <c r="B25" t="s">
        <v>266</v>
      </c>
      <c r="C25" s="1" t="str">
        <f t="shared" si="0"/>
        <v>21:0236</v>
      </c>
      <c r="D25" s="1" t="str">
        <f t="shared" si="4"/>
        <v>21:0115</v>
      </c>
      <c r="E25" t="s">
        <v>257</v>
      </c>
      <c r="F25" t="s">
        <v>267</v>
      </c>
      <c r="H25">
        <v>48.9867165</v>
      </c>
      <c r="I25">
        <v>-87.275515499999997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268</v>
      </c>
      <c r="N25">
        <v>24</v>
      </c>
      <c r="O25" t="s">
        <v>269</v>
      </c>
      <c r="P25" t="s">
        <v>270</v>
      </c>
      <c r="Q25" t="s">
        <v>63</v>
      </c>
      <c r="R25" t="s">
        <v>121</v>
      </c>
      <c r="S25" t="s">
        <v>271</v>
      </c>
      <c r="T25" t="s">
        <v>122</v>
      </c>
      <c r="U25" t="s">
        <v>81</v>
      </c>
      <c r="V25" t="s">
        <v>90</v>
      </c>
      <c r="W25" t="s">
        <v>64</v>
      </c>
      <c r="X25" t="s">
        <v>91</v>
      </c>
      <c r="Y25" t="s">
        <v>125</v>
      </c>
      <c r="Z25" t="s">
        <v>272</v>
      </c>
    </row>
    <row r="26" spans="1:26" x14ac:dyDescent="0.25">
      <c r="A26" t="s">
        <v>273</v>
      </c>
      <c r="B26" t="s">
        <v>274</v>
      </c>
      <c r="C26" s="1" t="str">
        <f t="shared" si="0"/>
        <v>21:0236</v>
      </c>
      <c r="D26" s="1" t="str">
        <f t="shared" si="4"/>
        <v>21:0115</v>
      </c>
      <c r="E26" t="s">
        <v>275</v>
      </c>
      <c r="F26" t="s">
        <v>276</v>
      </c>
      <c r="H26">
        <v>48.973643199999998</v>
      </c>
      <c r="I26">
        <v>-87.218188299999994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47</v>
      </c>
      <c r="N26">
        <v>25</v>
      </c>
      <c r="O26" t="s">
        <v>208</v>
      </c>
      <c r="P26" t="s">
        <v>35</v>
      </c>
      <c r="Q26" t="s">
        <v>277</v>
      </c>
      <c r="R26" t="s">
        <v>110</v>
      </c>
      <c r="S26" t="s">
        <v>198</v>
      </c>
      <c r="T26" t="s">
        <v>36</v>
      </c>
      <c r="U26" t="s">
        <v>163</v>
      </c>
      <c r="V26" t="s">
        <v>200</v>
      </c>
      <c r="W26" t="s">
        <v>80</v>
      </c>
      <c r="X26" t="s">
        <v>208</v>
      </c>
      <c r="Y26" t="s">
        <v>80</v>
      </c>
      <c r="Z26" t="s">
        <v>278</v>
      </c>
    </row>
    <row r="27" spans="1:26" x14ac:dyDescent="0.25">
      <c r="A27" t="s">
        <v>279</v>
      </c>
      <c r="B27" t="s">
        <v>280</v>
      </c>
      <c r="C27" s="1" t="str">
        <f t="shared" si="0"/>
        <v>21:0236</v>
      </c>
      <c r="D27" s="1" t="str">
        <f t="shared" si="4"/>
        <v>21:0115</v>
      </c>
      <c r="E27" t="s">
        <v>281</v>
      </c>
      <c r="F27" t="s">
        <v>282</v>
      </c>
      <c r="H27">
        <v>48.988496499999997</v>
      </c>
      <c r="I27">
        <v>-87.175442200000006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60</v>
      </c>
      <c r="N27">
        <v>26</v>
      </c>
      <c r="O27" t="s">
        <v>207</v>
      </c>
      <c r="P27" t="s">
        <v>236</v>
      </c>
      <c r="Q27" t="s">
        <v>33</v>
      </c>
      <c r="R27" t="s">
        <v>283</v>
      </c>
      <c r="S27" t="s">
        <v>64</v>
      </c>
      <c r="T27" t="s">
        <v>36</v>
      </c>
      <c r="U27" t="s">
        <v>284</v>
      </c>
      <c r="V27" t="s">
        <v>90</v>
      </c>
      <c r="W27" t="s">
        <v>80</v>
      </c>
      <c r="X27" t="s">
        <v>100</v>
      </c>
      <c r="Y27" t="s">
        <v>41</v>
      </c>
      <c r="Z27" t="s">
        <v>126</v>
      </c>
    </row>
    <row r="28" spans="1:26" x14ac:dyDescent="0.25">
      <c r="A28" t="s">
        <v>285</v>
      </c>
      <c r="B28" t="s">
        <v>286</v>
      </c>
      <c r="C28" s="1" t="str">
        <f t="shared" si="0"/>
        <v>21:0236</v>
      </c>
      <c r="D28" s="1" t="str">
        <f t="shared" si="4"/>
        <v>21:0115</v>
      </c>
      <c r="E28" t="s">
        <v>287</v>
      </c>
      <c r="F28" t="s">
        <v>288</v>
      </c>
      <c r="H28">
        <v>48.977978999999998</v>
      </c>
      <c r="I28">
        <v>-87.137208799999996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73</v>
      </c>
      <c r="N28">
        <v>27</v>
      </c>
      <c r="O28" t="s">
        <v>289</v>
      </c>
      <c r="P28" t="s">
        <v>236</v>
      </c>
      <c r="Q28" t="s">
        <v>66</v>
      </c>
      <c r="R28" t="s">
        <v>50</v>
      </c>
      <c r="S28" t="s">
        <v>290</v>
      </c>
      <c r="T28" t="s">
        <v>36</v>
      </c>
      <c r="U28" t="s">
        <v>291</v>
      </c>
      <c r="V28" t="s">
        <v>292</v>
      </c>
      <c r="W28" t="s">
        <v>181</v>
      </c>
      <c r="X28" t="s">
        <v>208</v>
      </c>
      <c r="Y28" t="s">
        <v>125</v>
      </c>
      <c r="Z28" t="s">
        <v>217</v>
      </c>
    </row>
    <row r="29" spans="1:26" x14ac:dyDescent="0.25">
      <c r="A29" t="s">
        <v>293</v>
      </c>
      <c r="B29" t="s">
        <v>294</v>
      </c>
      <c r="C29" s="1" t="str">
        <f t="shared" si="0"/>
        <v>21:0236</v>
      </c>
      <c r="D29" s="1" t="str">
        <f t="shared" si="4"/>
        <v>21:0115</v>
      </c>
      <c r="E29" t="s">
        <v>295</v>
      </c>
      <c r="F29" t="s">
        <v>296</v>
      </c>
      <c r="H29">
        <v>48.9586866</v>
      </c>
      <c r="I29">
        <v>-87.088714800000005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87</v>
      </c>
      <c r="N29">
        <v>28</v>
      </c>
      <c r="O29" t="s">
        <v>297</v>
      </c>
      <c r="P29" t="s">
        <v>298</v>
      </c>
      <c r="Q29" t="s">
        <v>146</v>
      </c>
      <c r="R29" t="s">
        <v>34</v>
      </c>
      <c r="S29" t="s">
        <v>109</v>
      </c>
      <c r="T29" t="s">
        <v>36</v>
      </c>
      <c r="U29" t="s">
        <v>299</v>
      </c>
      <c r="V29" t="s">
        <v>227</v>
      </c>
      <c r="W29" t="s">
        <v>39</v>
      </c>
      <c r="X29" t="s">
        <v>300</v>
      </c>
      <c r="Y29" t="s">
        <v>33</v>
      </c>
      <c r="Z29" t="s">
        <v>301</v>
      </c>
    </row>
    <row r="30" spans="1:26" x14ac:dyDescent="0.25">
      <c r="A30" t="s">
        <v>302</v>
      </c>
      <c r="B30" t="s">
        <v>303</v>
      </c>
      <c r="C30" s="1" t="str">
        <f t="shared" si="0"/>
        <v>21:0236</v>
      </c>
      <c r="D30" s="1" t="str">
        <f t="shared" si="4"/>
        <v>21:0115</v>
      </c>
      <c r="E30" t="s">
        <v>304</v>
      </c>
      <c r="F30" t="s">
        <v>305</v>
      </c>
      <c r="H30">
        <v>48.92998</v>
      </c>
      <c r="I30">
        <v>-87.101020000000005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96</v>
      </c>
      <c r="N30">
        <v>29</v>
      </c>
      <c r="O30" t="s">
        <v>306</v>
      </c>
      <c r="P30" t="s">
        <v>283</v>
      </c>
      <c r="Q30" t="s">
        <v>80</v>
      </c>
      <c r="R30" t="s">
        <v>290</v>
      </c>
      <c r="S30" t="s">
        <v>78</v>
      </c>
      <c r="T30" t="s">
        <v>36</v>
      </c>
      <c r="U30" t="s">
        <v>307</v>
      </c>
      <c r="V30" t="s">
        <v>308</v>
      </c>
      <c r="W30" t="s">
        <v>80</v>
      </c>
      <c r="X30" t="s">
        <v>40</v>
      </c>
      <c r="Y30" t="s">
        <v>309</v>
      </c>
      <c r="Z30" t="s">
        <v>310</v>
      </c>
    </row>
    <row r="31" spans="1:26" x14ac:dyDescent="0.25">
      <c r="A31" t="s">
        <v>311</v>
      </c>
      <c r="B31" t="s">
        <v>312</v>
      </c>
      <c r="C31" s="1" t="str">
        <f t="shared" si="0"/>
        <v>21:0236</v>
      </c>
      <c r="D31" s="1" t="str">
        <f t="shared" si="4"/>
        <v>21:0115</v>
      </c>
      <c r="E31" t="s">
        <v>313</v>
      </c>
      <c r="F31" t="s">
        <v>314</v>
      </c>
      <c r="H31">
        <v>48.934129599999999</v>
      </c>
      <c r="I31">
        <v>-87.148080399999998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106</v>
      </c>
      <c r="N31">
        <v>30</v>
      </c>
      <c r="O31" t="s">
        <v>54</v>
      </c>
      <c r="P31" t="s">
        <v>134</v>
      </c>
      <c r="Q31" t="s">
        <v>146</v>
      </c>
      <c r="R31" t="s">
        <v>64</v>
      </c>
      <c r="S31" t="s">
        <v>76</v>
      </c>
      <c r="T31" t="s">
        <v>36</v>
      </c>
      <c r="U31" t="s">
        <v>299</v>
      </c>
      <c r="V31" t="s">
        <v>237</v>
      </c>
      <c r="W31" t="s">
        <v>66</v>
      </c>
      <c r="X31" t="s">
        <v>100</v>
      </c>
      <c r="Y31" t="s">
        <v>41</v>
      </c>
      <c r="Z31" t="s">
        <v>315</v>
      </c>
    </row>
    <row r="32" spans="1:26" x14ac:dyDescent="0.25">
      <c r="A32" t="s">
        <v>316</v>
      </c>
      <c r="B32" t="s">
        <v>317</v>
      </c>
      <c r="C32" s="1" t="str">
        <f t="shared" si="0"/>
        <v>21:0236</v>
      </c>
      <c r="D32" s="1" t="str">
        <f t="shared" si="4"/>
        <v>21:0115</v>
      </c>
      <c r="E32" t="s">
        <v>318</v>
      </c>
      <c r="F32" t="s">
        <v>319</v>
      </c>
      <c r="H32">
        <v>48.912292000000001</v>
      </c>
      <c r="I32">
        <v>-87.1709721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118</v>
      </c>
      <c r="N32">
        <v>31</v>
      </c>
      <c r="O32" t="s">
        <v>320</v>
      </c>
      <c r="P32" t="s">
        <v>321</v>
      </c>
      <c r="Q32" t="s">
        <v>39</v>
      </c>
      <c r="R32" t="s">
        <v>97</v>
      </c>
      <c r="S32" t="s">
        <v>181</v>
      </c>
      <c r="T32" t="s">
        <v>36</v>
      </c>
      <c r="U32" t="s">
        <v>291</v>
      </c>
      <c r="V32" t="s">
        <v>322</v>
      </c>
      <c r="W32" t="s">
        <v>63</v>
      </c>
      <c r="X32" t="s">
        <v>91</v>
      </c>
      <c r="Y32" t="s">
        <v>41</v>
      </c>
      <c r="Z32" t="s">
        <v>323</v>
      </c>
    </row>
    <row r="33" spans="1:26" x14ac:dyDescent="0.25">
      <c r="A33" t="s">
        <v>324</v>
      </c>
      <c r="B33" t="s">
        <v>325</v>
      </c>
      <c r="C33" s="1" t="str">
        <f t="shared" si="0"/>
        <v>21:0236</v>
      </c>
      <c r="D33" s="1" t="str">
        <f t="shared" si="4"/>
        <v>21:0115</v>
      </c>
      <c r="E33" t="s">
        <v>326</v>
      </c>
      <c r="F33" t="s">
        <v>327</v>
      </c>
      <c r="H33">
        <v>48.879710199999998</v>
      </c>
      <c r="I33">
        <v>-87.193093000000005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131</v>
      </c>
      <c r="N33">
        <v>32</v>
      </c>
      <c r="O33" t="s">
        <v>252</v>
      </c>
      <c r="P33" t="s">
        <v>32</v>
      </c>
      <c r="Q33" t="s">
        <v>78</v>
      </c>
      <c r="R33" t="s">
        <v>135</v>
      </c>
      <c r="S33" t="s">
        <v>76</v>
      </c>
      <c r="T33" t="s">
        <v>36</v>
      </c>
      <c r="U33" t="s">
        <v>328</v>
      </c>
      <c r="V33" t="s">
        <v>66</v>
      </c>
      <c r="W33" t="s">
        <v>33</v>
      </c>
      <c r="X33" t="s">
        <v>54</v>
      </c>
      <c r="Y33" t="s">
        <v>41</v>
      </c>
      <c r="Z33" t="s">
        <v>329</v>
      </c>
    </row>
    <row r="34" spans="1:26" x14ac:dyDescent="0.25">
      <c r="A34" t="s">
        <v>330</v>
      </c>
      <c r="B34" t="s">
        <v>331</v>
      </c>
      <c r="C34" s="1" t="str">
        <f t="shared" si="0"/>
        <v>21:0236</v>
      </c>
      <c r="D34" s="1" t="str">
        <f t="shared" si="4"/>
        <v>21:0115</v>
      </c>
      <c r="E34" t="s">
        <v>332</v>
      </c>
      <c r="F34" t="s">
        <v>333</v>
      </c>
      <c r="H34">
        <v>48.855678699999999</v>
      </c>
      <c r="I34">
        <v>-87.210491500000003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143</v>
      </c>
      <c r="N34">
        <v>33</v>
      </c>
      <c r="O34" t="s">
        <v>300</v>
      </c>
      <c r="P34" t="s">
        <v>334</v>
      </c>
      <c r="Q34" t="s">
        <v>66</v>
      </c>
      <c r="R34" t="s">
        <v>335</v>
      </c>
      <c r="S34" t="s">
        <v>39</v>
      </c>
      <c r="T34" t="s">
        <v>36</v>
      </c>
      <c r="U34" t="s">
        <v>336</v>
      </c>
      <c r="V34" t="s">
        <v>337</v>
      </c>
      <c r="W34" t="s">
        <v>80</v>
      </c>
      <c r="X34" t="s">
        <v>228</v>
      </c>
      <c r="Y34" t="s">
        <v>41</v>
      </c>
      <c r="Z34" t="s">
        <v>310</v>
      </c>
    </row>
    <row r="35" spans="1:26" x14ac:dyDescent="0.25">
      <c r="A35" t="s">
        <v>338</v>
      </c>
      <c r="B35" t="s">
        <v>339</v>
      </c>
      <c r="C35" s="1" t="str">
        <f t="shared" si="0"/>
        <v>21:0236</v>
      </c>
      <c r="D35" s="1" t="str">
        <f t="shared" si="4"/>
        <v>21:0115</v>
      </c>
      <c r="E35" t="s">
        <v>340</v>
      </c>
      <c r="F35" t="s">
        <v>341</v>
      </c>
      <c r="H35">
        <v>48.822533100000001</v>
      </c>
      <c r="I35">
        <v>-87.248662800000005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177</v>
      </c>
      <c r="N35">
        <v>34</v>
      </c>
      <c r="O35" t="s">
        <v>342</v>
      </c>
      <c r="P35" t="s">
        <v>343</v>
      </c>
      <c r="Q35" t="s">
        <v>39</v>
      </c>
      <c r="R35" t="s">
        <v>110</v>
      </c>
      <c r="S35" t="s">
        <v>78</v>
      </c>
      <c r="T35" t="s">
        <v>36</v>
      </c>
      <c r="U35" t="s">
        <v>284</v>
      </c>
      <c r="V35" t="s">
        <v>322</v>
      </c>
      <c r="W35" t="s">
        <v>53</v>
      </c>
      <c r="X35" t="s">
        <v>208</v>
      </c>
      <c r="Y35" t="s">
        <v>41</v>
      </c>
      <c r="Z35" t="s">
        <v>32</v>
      </c>
    </row>
    <row r="36" spans="1:26" x14ac:dyDescent="0.25">
      <c r="A36" t="s">
        <v>344</v>
      </c>
      <c r="B36" t="s">
        <v>345</v>
      </c>
      <c r="C36" s="1" t="str">
        <f t="shared" si="0"/>
        <v>21:0236</v>
      </c>
      <c r="D36" s="1" t="str">
        <f t="shared" si="4"/>
        <v>21:0115</v>
      </c>
      <c r="E36" t="s">
        <v>346</v>
      </c>
      <c r="F36" t="s">
        <v>347</v>
      </c>
      <c r="H36">
        <v>48.8097055</v>
      </c>
      <c r="I36">
        <v>-87.279748600000005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187</v>
      </c>
      <c r="N36">
        <v>35</v>
      </c>
      <c r="O36" t="s">
        <v>348</v>
      </c>
      <c r="P36" t="s">
        <v>298</v>
      </c>
      <c r="Q36" t="s">
        <v>66</v>
      </c>
      <c r="R36" t="s">
        <v>349</v>
      </c>
      <c r="S36" t="s">
        <v>78</v>
      </c>
      <c r="T36" t="s">
        <v>36</v>
      </c>
      <c r="U36" t="s">
        <v>98</v>
      </c>
      <c r="V36" t="s">
        <v>90</v>
      </c>
      <c r="W36" t="s">
        <v>53</v>
      </c>
      <c r="X36" t="s">
        <v>100</v>
      </c>
      <c r="Y36" t="s">
        <v>41</v>
      </c>
      <c r="Z36" t="s">
        <v>350</v>
      </c>
    </row>
    <row r="37" spans="1:26" x14ac:dyDescent="0.25">
      <c r="A37" t="s">
        <v>351</v>
      </c>
      <c r="B37" t="s">
        <v>352</v>
      </c>
      <c r="C37" s="1" t="str">
        <f t="shared" si="0"/>
        <v>21:0236</v>
      </c>
      <c r="D37" s="1" t="str">
        <f t="shared" si="4"/>
        <v>21:0115</v>
      </c>
      <c r="E37" t="s">
        <v>353</v>
      </c>
      <c r="F37" t="s">
        <v>354</v>
      </c>
      <c r="H37">
        <v>48.823132800000003</v>
      </c>
      <c r="I37">
        <v>-87.288542500000005</v>
      </c>
      <c r="J37" s="1" t="str">
        <f t="shared" si="5"/>
        <v>NGR lake sediment grab sample</v>
      </c>
      <c r="K37" s="1" t="str">
        <f t="shared" si="6"/>
        <v>&lt;177 micron (NGR)</v>
      </c>
      <c r="L37">
        <v>2</v>
      </c>
      <c r="M37" t="s">
        <v>196</v>
      </c>
      <c r="N37">
        <v>36</v>
      </c>
      <c r="O37" t="s">
        <v>91</v>
      </c>
      <c r="P37" t="s">
        <v>283</v>
      </c>
      <c r="Q37" t="s">
        <v>63</v>
      </c>
      <c r="R37" t="s">
        <v>50</v>
      </c>
      <c r="S37" t="s">
        <v>290</v>
      </c>
      <c r="T37" t="s">
        <v>36</v>
      </c>
      <c r="U37" t="s">
        <v>355</v>
      </c>
      <c r="V37" t="s">
        <v>216</v>
      </c>
      <c r="W37" t="s">
        <v>33</v>
      </c>
      <c r="X37" t="s">
        <v>81</v>
      </c>
      <c r="Y37" t="s">
        <v>41</v>
      </c>
      <c r="Z37" t="s">
        <v>356</v>
      </c>
    </row>
    <row r="38" spans="1:26" x14ac:dyDescent="0.25">
      <c r="A38" t="s">
        <v>357</v>
      </c>
      <c r="B38" t="s">
        <v>358</v>
      </c>
      <c r="C38" s="1" t="str">
        <f t="shared" si="0"/>
        <v>21:0236</v>
      </c>
      <c r="D38" s="1" t="str">
        <f t="shared" si="4"/>
        <v>21:0115</v>
      </c>
      <c r="E38" t="s">
        <v>359</v>
      </c>
      <c r="F38" t="s">
        <v>360</v>
      </c>
      <c r="H38">
        <v>48.829772200000001</v>
      </c>
      <c r="I38">
        <v>-87.319074599999993</v>
      </c>
      <c r="J38" s="1" t="str">
        <f t="shared" si="5"/>
        <v>NGR lake sediment grab sample</v>
      </c>
      <c r="K38" s="1" t="str">
        <f t="shared" si="6"/>
        <v>&lt;177 micron (NGR)</v>
      </c>
      <c r="L38">
        <v>2</v>
      </c>
      <c r="M38" t="s">
        <v>206</v>
      </c>
      <c r="N38">
        <v>37</v>
      </c>
      <c r="O38" t="s">
        <v>119</v>
      </c>
      <c r="P38" t="s">
        <v>145</v>
      </c>
      <c r="Q38" t="s">
        <v>78</v>
      </c>
      <c r="R38" t="s">
        <v>110</v>
      </c>
      <c r="S38" t="s">
        <v>290</v>
      </c>
      <c r="T38" t="s">
        <v>36</v>
      </c>
      <c r="U38" t="s">
        <v>361</v>
      </c>
      <c r="V38" t="s">
        <v>148</v>
      </c>
      <c r="W38" t="s">
        <v>39</v>
      </c>
      <c r="X38" t="s">
        <v>67</v>
      </c>
      <c r="Y38" t="s">
        <v>41</v>
      </c>
      <c r="Z38" t="s">
        <v>362</v>
      </c>
    </row>
    <row r="39" spans="1:26" x14ac:dyDescent="0.25">
      <c r="A39" t="s">
        <v>363</v>
      </c>
      <c r="B39" t="s">
        <v>364</v>
      </c>
      <c r="C39" s="1" t="str">
        <f t="shared" si="0"/>
        <v>21:0236</v>
      </c>
      <c r="D39" s="1" t="str">
        <f t="shared" si="4"/>
        <v>21:0115</v>
      </c>
      <c r="E39" t="s">
        <v>240</v>
      </c>
      <c r="F39" t="s">
        <v>365</v>
      </c>
      <c r="H39">
        <v>48.856847399999999</v>
      </c>
      <c r="I39">
        <v>-87.332647600000001</v>
      </c>
      <c r="J39" s="1" t="str">
        <f t="shared" si="5"/>
        <v>NGR lake sediment grab sample</v>
      </c>
      <c r="K39" s="1" t="str">
        <f t="shared" si="6"/>
        <v>&lt;177 micron (NGR)</v>
      </c>
      <c r="L39">
        <v>2</v>
      </c>
      <c r="M39" t="s">
        <v>366</v>
      </c>
      <c r="N39">
        <v>38</v>
      </c>
      <c r="O39" t="s">
        <v>306</v>
      </c>
      <c r="P39" t="s">
        <v>244</v>
      </c>
      <c r="Q39" t="s">
        <v>146</v>
      </c>
      <c r="R39" t="s">
        <v>97</v>
      </c>
      <c r="S39" t="s">
        <v>135</v>
      </c>
      <c r="T39" t="s">
        <v>36</v>
      </c>
      <c r="U39" t="s">
        <v>367</v>
      </c>
      <c r="V39" t="s">
        <v>368</v>
      </c>
      <c r="W39" t="s">
        <v>33</v>
      </c>
      <c r="X39" t="s">
        <v>163</v>
      </c>
      <c r="Y39" t="s">
        <v>41</v>
      </c>
      <c r="Z39" t="s">
        <v>369</v>
      </c>
    </row>
    <row r="40" spans="1:26" x14ac:dyDescent="0.25">
      <c r="A40" t="s">
        <v>370</v>
      </c>
      <c r="B40" t="s">
        <v>371</v>
      </c>
      <c r="C40" s="1" t="str">
        <f t="shared" si="0"/>
        <v>21:0236</v>
      </c>
      <c r="D40" s="1" t="str">
        <f t="shared" si="4"/>
        <v>21:0115</v>
      </c>
      <c r="E40" t="s">
        <v>372</v>
      </c>
      <c r="F40" t="s">
        <v>373</v>
      </c>
      <c r="H40">
        <v>48.835314500000003</v>
      </c>
      <c r="I40">
        <v>-87.372718699999993</v>
      </c>
      <c r="J40" s="1" t="str">
        <f t="shared" si="5"/>
        <v>NGR lake sediment grab sample</v>
      </c>
      <c r="K40" s="1" t="str">
        <f t="shared" si="6"/>
        <v>&lt;177 micron (NGR)</v>
      </c>
      <c r="L40">
        <v>2</v>
      </c>
      <c r="M40" t="s">
        <v>214</v>
      </c>
      <c r="N40">
        <v>39</v>
      </c>
      <c r="O40" t="s">
        <v>31</v>
      </c>
      <c r="P40" t="s">
        <v>321</v>
      </c>
      <c r="Q40" t="s">
        <v>63</v>
      </c>
      <c r="R40" t="s">
        <v>277</v>
      </c>
      <c r="S40" t="s">
        <v>109</v>
      </c>
      <c r="T40" t="s">
        <v>36</v>
      </c>
      <c r="U40" t="s">
        <v>374</v>
      </c>
      <c r="V40" t="s">
        <v>375</v>
      </c>
      <c r="W40" t="s">
        <v>39</v>
      </c>
      <c r="X40" t="s">
        <v>67</v>
      </c>
      <c r="Y40" t="s">
        <v>41</v>
      </c>
      <c r="Z40" t="s">
        <v>376</v>
      </c>
    </row>
    <row r="41" spans="1:26" hidden="1" x14ac:dyDescent="0.25">
      <c r="A41" t="s">
        <v>377</v>
      </c>
      <c r="B41" t="s">
        <v>378</v>
      </c>
      <c r="C41" s="1" t="str">
        <f t="shared" si="0"/>
        <v>21:0236</v>
      </c>
      <c r="D41" s="1" t="str">
        <f>HYPERLINK("http://geochem.nrcan.gc.ca/cdogs/content/svy/svy_e.htm", "")</f>
        <v/>
      </c>
      <c r="G41" s="1" t="str">
        <f>HYPERLINK("http://geochem.nrcan.gc.ca/cdogs/content/cr_/cr_00021_e.htm", "21")</f>
        <v>21</v>
      </c>
      <c r="J41" t="s">
        <v>220</v>
      </c>
      <c r="K41" t="s">
        <v>221</v>
      </c>
      <c r="L41">
        <v>2</v>
      </c>
      <c r="M41" t="s">
        <v>222</v>
      </c>
      <c r="N41">
        <v>40</v>
      </c>
      <c r="O41" t="s">
        <v>133</v>
      </c>
      <c r="P41" t="s">
        <v>50</v>
      </c>
      <c r="Q41" t="s">
        <v>244</v>
      </c>
      <c r="R41" t="s">
        <v>33</v>
      </c>
      <c r="S41" t="s">
        <v>80</v>
      </c>
      <c r="T41" t="s">
        <v>36</v>
      </c>
      <c r="U41" t="s">
        <v>379</v>
      </c>
      <c r="V41" t="s">
        <v>200</v>
      </c>
      <c r="W41" t="s">
        <v>78</v>
      </c>
      <c r="X41" t="s">
        <v>79</v>
      </c>
      <c r="Y41" t="s">
        <v>380</v>
      </c>
      <c r="Z41" t="s">
        <v>381</v>
      </c>
    </row>
    <row r="42" spans="1:26" x14ac:dyDescent="0.25">
      <c r="A42" t="s">
        <v>382</v>
      </c>
      <c r="B42" t="s">
        <v>383</v>
      </c>
      <c r="C42" s="1" t="str">
        <f t="shared" si="0"/>
        <v>21:0236</v>
      </c>
      <c r="D42" s="1" t="str">
        <f t="shared" ref="D42:D54" si="7">HYPERLINK("http://geochem.nrcan.gc.ca/cdogs/content/svy/svy210115_e.htm", "21:0115")</f>
        <v>21:0115</v>
      </c>
      <c r="E42" t="s">
        <v>384</v>
      </c>
      <c r="F42" t="s">
        <v>385</v>
      </c>
      <c r="H42">
        <v>48.851801500000001</v>
      </c>
      <c r="I42">
        <v>-87.427694200000005</v>
      </c>
      <c r="J42" s="1" t="str">
        <f t="shared" ref="J42:J54" si="8">HYPERLINK("http://geochem.nrcan.gc.ca/cdogs/content/kwd/kwd020027_e.htm", "NGR lake sediment grab sample")</f>
        <v>NGR lake sediment grab sample</v>
      </c>
      <c r="K42" s="1" t="str">
        <f t="shared" ref="K42:K54" si="9">HYPERLINK("http://geochem.nrcan.gc.ca/cdogs/content/kwd/kwd080006_e.htm", "&lt;177 micron (NGR)")</f>
        <v>&lt;177 micron (NGR)</v>
      </c>
      <c r="L42">
        <v>3</v>
      </c>
      <c r="M42" t="s">
        <v>30</v>
      </c>
      <c r="N42">
        <v>41</v>
      </c>
      <c r="O42" t="s">
        <v>81</v>
      </c>
      <c r="P42" t="s">
        <v>134</v>
      </c>
      <c r="Q42" t="s">
        <v>146</v>
      </c>
      <c r="R42" t="s">
        <v>97</v>
      </c>
      <c r="S42" t="s">
        <v>76</v>
      </c>
      <c r="T42" t="s">
        <v>36</v>
      </c>
      <c r="U42" t="s">
        <v>48</v>
      </c>
      <c r="V42" t="s">
        <v>65</v>
      </c>
      <c r="W42" t="s">
        <v>80</v>
      </c>
      <c r="X42" t="s">
        <v>54</v>
      </c>
      <c r="Y42" t="s">
        <v>41</v>
      </c>
      <c r="Z42" t="s">
        <v>310</v>
      </c>
    </row>
    <row r="43" spans="1:26" x14ac:dyDescent="0.25">
      <c r="A43" t="s">
        <v>386</v>
      </c>
      <c r="B43" t="s">
        <v>387</v>
      </c>
      <c r="C43" s="1" t="str">
        <f t="shared" si="0"/>
        <v>21:0236</v>
      </c>
      <c r="D43" s="1" t="str">
        <f t="shared" si="7"/>
        <v>21:0115</v>
      </c>
      <c r="E43" t="s">
        <v>388</v>
      </c>
      <c r="F43" t="s">
        <v>389</v>
      </c>
      <c r="H43">
        <v>48.854957400000004</v>
      </c>
      <c r="I43">
        <v>-87.384847100000002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47</v>
      </c>
      <c r="N43">
        <v>42</v>
      </c>
      <c r="O43" t="s">
        <v>390</v>
      </c>
      <c r="P43" t="s">
        <v>35</v>
      </c>
      <c r="Q43" t="s">
        <v>80</v>
      </c>
      <c r="R43" t="s">
        <v>77</v>
      </c>
      <c r="S43" t="s">
        <v>391</v>
      </c>
      <c r="T43" t="s">
        <v>36</v>
      </c>
      <c r="U43" t="s">
        <v>392</v>
      </c>
      <c r="V43" t="s">
        <v>393</v>
      </c>
      <c r="W43" t="s">
        <v>156</v>
      </c>
      <c r="X43" t="s">
        <v>100</v>
      </c>
      <c r="Y43" t="s">
        <v>41</v>
      </c>
      <c r="Z43" t="s">
        <v>394</v>
      </c>
    </row>
    <row r="44" spans="1:26" x14ac:dyDescent="0.25">
      <c r="A44" t="s">
        <v>395</v>
      </c>
      <c r="B44" t="s">
        <v>396</v>
      </c>
      <c r="C44" s="1" t="str">
        <f t="shared" si="0"/>
        <v>21:0236</v>
      </c>
      <c r="D44" s="1" t="str">
        <f t="shared" si="7"/>
        <v>21:0115</v>
      </c>
      <c r="E44" t="s">
        <v>397</v>
      </c>
      <c r="F44" t="s">
        <v>398</v>
      </c>
      <c r="H44">
        <v>48.882492599999999</v>
      </c>
      <c r="I44">
        <v>-87.382425499999997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60</v>
      </c>
      <c r="N44">
        <v>43</v>
      </c>
      <c r="O44" t="s">
        <v>178</v>
      </c>
      <c r="P44" t="s">
        <v>283</v>
      </c>
      <c r="Q44" t="s">
        <v>39</v>
      </c>
      <c r="R44" t="s">
        <v>77</v>
      </c>
      <c r="S44" t="s">
        <v>34</v>
      </c>
      <c r="T44" t="s">
        <v>36</v>
      </c>
      <c r="U44" t="s">
        <v>284</v>
      </c>
      <c r="V44" t="s">
        <v>399</v>
      </c>
      <c r="W44" t="s">
        <v>78</v>
      </c>
      <c r="X44" t="s">
        <v>91</v>
      </c>
      <c r="Y44" t="s">
        <v>41</v>
      </c>
      <c r="Z44" t="s">
        <v>400</v>
      </c>
    </row>
    <row r="45" spans="1:26" x14ac:dyDescent="0.25">
      <c r="A45" t="s">
        <v>401</v>
      </c>
      <c r="B45" t="s">
        <v>402</v>
      </c>
      <c r="C45" s="1" t="str">
        <f t="shared" si="0"/>
        <v>21:0236</v>
      </c>
      <c r="D45" s="1" t="str">
        <f t="shared" si="7"/>
        <v>21:0115</v>
      </c>
      <c r="E45" t="s">
        <v>403</v>
      </c>
      <c r="F45" t="s">
        <v>404</v>
      </c>
      <c r="H45">
        <v>48.885275</v>
      </c>
      <c r="I45">
        <v>-87.422795600000001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73</v>
      </c>
      <c r="N45">
        <v>44</v>
      </c>
      <c r="O45" t="s">
        <v>405</v>
      </c>
      <c r="P45" t="s">
        <v>145</v>
      </c>
      <c r="Q45" t="s">
        <v>33</v>
      </c>
      <c r="R45" t="s">
        <v>109</v>
      </c>
      <c r="S45" t="s">
        <v>406</v>
      </c>
      <c r="T45" t="s">
        <v>36</v>
      </c>
      <c r="U45" t="s">
        <v>407</v>
      </c>
      <c r="V45" t="s">
        <v>408</v>
      </c>
      <c r="W45" t="s">
        <v>78</v>
      </c>
      <c r="X45" t="s">
        <v>91</v>
      </c>
      <c r="Y45" t="s">
        <v>41</v>
      </c>
      <c r="Z45" t="s">
        <v>409</v>
      </c>
    </row>
    <row r="46" spans="1:26" x14ac:dyDescent="0.25">
      <c r="A46" t="s">
        <v>410</v>
      </c>
      <c r="B46" t="s">
        <v>411</v>
      </c>
      <c r="C46" s="1" t="str">
        <f t="shared" si="0"/>
        <v>21:0236</v>
      </c>
      <c r="D46" s="1" t="str">
        <f t="shared" si="7"/>
        <v>21:0115</v>
      </c>
      <c r="E46" t="s">
        <v>412</v>
      </c>
      <c r="F46" t="s">
        <v>413</v>
      </c>
      <c r="H46">
        <v>48.866309399999999</v>
      </c>
      <c r="I46">
        <v>-87.423467900000006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154</v>
      </c>
      <c r="N46">
        <v>45</v>
      </c>
      <c r="O46" t="s">
        <v>405</v>
      </c>
      <c r="P46" t="s">
        <v>244</v>
      </c>
      <c r="Q46" t="s">
        <v>80</v>
      </c>
      <c r="R46" t="s">
        <v>109</v>
      </c>
      <c r="S46" t="s">
        <v>146</v>
      </c>
      <c r="T46" t="s">
        <v>36</v>
      </c>
      <c r="U46" t="s">
        <v>208</v>
      </c>
      <c r="V46" t="s">
        <v>99</v>
      </c>
      <c r="W46" t="s">
        <v>66</v>
      </c>
      <c r="X46" t="s">
        <v>40</v>
      </c>
      <c r="Y46" t="s">
        <v>41</v>
      </c>
      <c r="Z46" t="s">
        <v>149</v>
      </c>
    </row>
    <row r="47" spans="1:26" x14ac:dyDescent="0.25">
      <c r="A47" t="s">
        <v>414</v>
      </c>
      <c r="B47" t="s">
        <v>415</v>
      </c>
      <c r="C47" s="1" t="str">
        <f t="shared" si="0"/>
        <v>21:0236</v>
      </c>
      <c r="D47" s="1" t="str">
        <f t="shared" si="7"/>
        <v>21:0115</v>
      </c>
      <c r="E47" t="s">
        <v>384</v>
      </c>
      <c r="F47" t="s">
        <v>416</v>
      </c>
      <c r="H47">
        <v>48.851801500000001</v>
      </c>
      <c r="I47">
        <v>-87.427694200000005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162</v>
      </c>
      <c r="N47">
        <v>46</v>
      </c>
      <c r="O47" t="s">
        <v>417</v>
      </c>
      <c r="P47" t="s">
        <v>134</v>
      </c>
      <c r="Q47" t="s">
        <v>181</v>
      </c>
      <c r="R47" t="s">
        <v>290</v>
      </c>
      <c r="S47" t="s">
        <v>76</v>
      </c>
      <c r="T47" t="s">
        <v>36</v>
      </c>
      <c r="U47" t="s">
        <v>418</v>
      </c>
      <c r="V47" t="s">
        <v>292</v>
      </c>
      <c r="W47" t="s">
        <v>63</v>
      </c>
      <c r="X47" t="s">
        <v>81</v>
      </c>
      <c r="Y47" t="s">
        <v>41</v>
      </c>
      <c r="Z47" t="s">
        <v>419</v>
      </c>
    </row>
    <row r="48" spans="1:26" x14ac:dyDescent="0.25">
      <c r="A48" t="s">
        <v>420</v>
      </c>
      <c r="B48" t="s">
        <v>421</v>
      </c>
      <c r="C48" s="1" t="str">
        <f t="shared" si="0"/>
        <v>21:0236</v>
      </c>
      <c r="D48" s="1" t="str">
        <f t="shared" si="7"/>
        <v>21:0115</v>
      </c>
      <c r="E48" t="s">
        <v>384</v>
      </c>
      <c r="F48" t="s">
        <v>422</v>
      </c>
      <c r="H48">
        <v>48.851801500000001</v>
      </c>
      <c r="I48">
        <v>-87.427694200000005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169</v>
      </c>
      <c r="N48">
        <v>47</v>
      </c>
      <c r="O48" t="s">
        <v>81</v>
      </c>
      <c r="P48" t="s">
        <v>198</v>
      </c>
      <c r="Q48" t="s">
        <v>76</v>
      </c>
      <c r="R48" t="s">
        <v>156</v>
      </c>
      <c r="S48" t="s">
        <v>146</v>
      </c>
      <c r="T48" t="s">
        <v>36</v>
      </c>
      <c r="U48" t="s">
        <v>343</v>
      </c>
      <c r="V48" t="s">
        <v>90</v>
      </c>
      <c r="W48" t="s">
        <v>33</v>
      </c>
      <c r="X48" t="s">
        <v>67</v>
      </c>
      <c r="Y48" t="s">
        <v>41</v>
      </c>
      <c r="Z48" t="s">
        <v>423</v>
      </c>
    </row>
    <row r="49" spans="1:26" x14ac:dyDescent="0.25">
      <c r="A49" t="s">
        <v>424</v>
      </c>
      <c r="B49" t="s">
        <v>425</v>
      </c>
      <c r="C49" s="1" t="str">
        <f t="shared" si="0"/>
        <v>21:0236</v>
      </c>
      <c r="D49" s="1" t="str">
        <f t="shared" si="7"/>
        <v>21:0115</v>
      </c>
      <c r="E49" t="s">
        <v>426</v>
      </c>
      <c r="F49" t="s">
        <v>427</v>
      </c>
      <c r="H49">
        <v>48.842779999999998</v>
      </c>
      <c r="I49">
        <v>-87.529031599999996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87</v>
      </c>
      <c r="N49">
        <v>48</v>
      </c>
      <c r="O49" t="s">
        <v>88</v>
      </c>
      <c r="P49" t="s">
        <v>321</v>
      </c>
      <c r="Q49" t="s">
        <v>76</v>
      </c>
      <c r="R49" t="s">
        <v>50</v>
      </c>
      <c r="S49" t="s">
        <v>146</v>
      </c>
      <c r="T49" t="s">
        <v>36</v>
      </c>
      <c r="U49" t="s">
        <v>89</v>
      </c>
      <c r="V49" t="s">
        <v>90</v>
      </c>
      <c r="W49" t="s">
        <v>78</v>
      </c>
      <c r="X49" t="s">
        <v>163</v>
      </c>
      <c r="Y49" t="s">
        <v>41</v>
      </c>
      <c r="Z49" t="s">
        <v>172</v>
      </c>
    </row>
    <row r="50" spans="1:26" x14ac:dyDescent="0.25">
      <c r="A50" t="s">
        <v>428</v>
      </c>
      <c r="B50" t="s">
        <v>429</v>
      </c>
      <c r="C50" s="1" t="str">
        <f t="shared" si="0"/>
        <v>21:0236</v>
      </c>
      <c r="D50" s="1" t="str">
        <f t="shared" si="7"/>
        <v>21:0115</v>
      </c>
      <c r="E50" t="s">
        <v>430</v>
      </c>
      <c r="F50" t="s">
        <v>431</v>
      </c>
      <c r="H50">
        <v>48.861188499999997</v>
      </c>
      <c r="I50">
        <v>-87.518522500000003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96</v>
      </c>
      <c r="N50">
        <v>49</v>
      </c>
      <c r="O50" t="s">
        <v>54</v>
      </c>
      <c r="P50" t="s">
        <v>198</v>
      </c>
      <c r="Q50" t="s">
        <v>97</v>
      </c>
      <c r="R50" t="s">
        <v>50</v>
      </c>
      <c r="S50" t="s">
        <v>181</v>
      </c>
      <c r="T50" t="s">
        <v>36</v>
      </c>
      <c r="U50" t="s">
        <v>54</v>
      </c>
      <c r="V50" t="s">
        <v>65</v>
      </c>
      <c r="W50" t="s">
        <v>66</v>
      </c>
      <c r="X50" t="s">
        <v>100</v>
      </c>
      <c r="Y50" t="s">
        <v>41</v>
      </c>
      <c r="Z50" t="s">
        <v>432</v>
      </c>
    </row>
    <row r="51" spans="1:26" x14ac:dyDescent="0.25">
      <c r="A51" t="s">
        <v>433</v>
      </c>
      <c r="B51" t="s">
        <v>434</v>
      </c>
      <c r="C51" s="1" t="str">
        <f t="shared" si="0"/>
        <v>21:0236</v>
      </c>
      <c r="D51" s="1" t="str">
        <f t="shared" si="7"/>
        <v>21:0115</v>
      </c>
      <c r="E51" t="s">
        <v>435</v>
      </c>
      <c r="F51" t="s">
        <v>436</v>
      </c>
      <c r="H51">
        <v>48.961251300000001</v>
      </c>
      <c r="I51">
        <v>-87.9275035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106</v>
      </c>
      <c r="N51">
        <v>50</v>
      </c>
      <c r="O51" t="s">
        <v>207</v>
      </c>
      <c r="P51" t="s">
        <v>82</v>
      </c>
      <c r="Q51" t="s">
        <v>39</v>
      </c>
      <c r="R51" t="s">
        <v>109</v>
      </c>
      <c r="S51" t="s">
        <v>33</v>
      </c>
      <c r="T51" t="s">
        <v>36</v>
      </c>
      <c r="U51" t="s">
        <v>77</v>
      </c>
      <c r="V51" t="s">
        <v>437</v>
      </c>
      <c r="W51" t="s">
        <v>53</v>
      </c>
      <c r="X51" t="s">
        <v>228</v>
      </c>
      <c r="Y51" t="s">
        <v>41</v>
      </c>
      <c r="Z51" t="s">
        <v>438</v>
      </c>
    </row>
    <row r="52" spans="1:26" x14ac:dyDescent="0.25">
      <c r="A52" t="s">
        <v>439</v>
      </c>
      <c r="B52" t="s">
        <v>440</v>
      </c>
      <c r="C52" s="1" t="str">
        <f t="shared" si="0"/>
        <v>21:0236</v>
      </c>
      <c r="D52" s="1" t="str">
        <f t="shared" si="7"/>
        <v>21:0115</v>
      </c>
      <c r="E52" t="s">
        <v>441</v>
      </c>
      <c r="F52" t="s">
        <v>442</v>
      </c>
      <c r="H52">
        <v>48.957051300000003</v>
      </c>
      <c r="I52">
        <v>-87.806366499999996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118</v>
      </c>
      <c r="N52">
        <v>51</v>
      </c>
      <c r="O52" t="s">
        <v>107</v>
      </c>
      <c r="P52" t="s">
        <v>244</v>
      </c>
      <c r="Q52" t="s">
        <v>39</v>
      </c>
      <c r="R52" t="s">
        <v>290</v>
      </c>
      <c r="S52" t="s">
        <v>76</v>
      </c>
      <c r="T52" t="s">
        <v>36</v>
      </c>
      <c r="U52" t="s">
        <v>31</v>
      </c>
      <c r="V52" t="s">
        <v>399</v>
      </c>
      <c r="W52" t="s">
        <v>63</v>
      </c>
      <c r="X52" t="s">
        <v>208</v>
      </c>
      <c r="Y52" t="s">
        <v>41</v>
      </c>
      <c r="Z52" t="s">
        <v>443</v>
      </c>
    </row>
    <row r="53" spans="1:26" x14ac:dyDescent="0.25">
      <c r="A53" t="s">
        <v>444</v>
      </c>
      <c r="B53" t="s">
        <v>445</v>
      </c>
      <c r="C53" s="1" t="str">
        <f t="shared" si="0"/>
        <v>21:0236</v>
      </c>
      <c r="D53" s="1" t="str">
        <f t="shared" si="7"/>
        <v>21:0115</v>
      </c>
      <c r="E53" t="s">
        <v>446</v>
      </c>
      <c r="F53" t="s">
        <v>447</v>
      </c>
      <c r="H53">
        <v>48.954913500000004</v>
      </c>
      <c r="I53">
        <v>-87.698269300000007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131</v>
      </c>
      <c r="N53">
        <v>52</v>
      </c>
      <c r="O53" t="s">
        <v>40</v>
      </c>
      <c r="P53" t="s">
        <v>244</v>
      </c>
      <c r="Q53" t="s">
        <v>80</v>
      </c>
      <c r="R53" t="s">
        <v>198</v>
      </c>
      <c r="S53" t="s">
        <v>64</v>
      </c>
      <c r="T53" t="s">
        <v>36</v>
      </c>
      <c r="U53" t="s">
        <v>208</v>
      </c>
      <c r="V53" t="s">
        <v>99</v>
      </c>
      <c r="W53" t="s">
        <v>66</v>
      </c>
      <c r="X53" t="s">
        <v>67</v>
      </c>
      <c r="Y53" t="s">
        <v>41</v>
      </c>
      <c r="Z53" t="s">
        <v>409</v>
      </c>
    </row>
    <row r="54" spans="1:26" x14ac:dyDescent="0.25">
      <c r="A54" t="s">
        <v>448</v>
      </c>
      <c r="B54" t="s">
        <v>449</v>
      </c>
      <c r="C54" s="1" t="str">
        <f t="shared" si="0"/>
        <v>21:0236</v>
      </c>
      <c r="D54" s="1" t="str">
        <f t="shared" si="7"/>
        <v>21:0115</v>
      </c>
      <c r="E54" t="s">
        <v>450</v>
      </c>
      <c r="F54" t="s">
        <v>451</v>
      </c>
      <c r="H54">
        <v>48.917774600000001</v>
      </c>
      <c r="I54">
        <v>-87.659245799999994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143</v>
      </c>
      <c r="N54">
        <v>53</v>
      </c>
      <c r="O54" t="s">
        <v>417</v>
      </c>
      <c r="P54" t="s">
        <v>198</v>
      </c>
      <c r="Q54" t="s">
        <v>33</v>
      </c>
      <c r="R54" t="s">
        <v>97</v>
      </c>
      <c r="S54" t="s">
        <v>78</v>
      </c>
      <c r="T54" t="s">
        <v>36</v>
      </c>
      <c r="U54" t="s">
        <v>51</v>
      </c>
      <c r="V54" t="s">
        <v>452</v>
      </c>
      <c r="W54" t="s">
        <v>66</v>
      </c>
      <c r="X54" t="s">
        <v>81</v>
      </c>
      <c r="Y54" t="s">
        <v>41</v>
      </c>
      <c r="Z54" t="s">
        <v>35</v>
      </c>
    </row>
    <row r="55" spans="1:26" hidden="1" x14ac:dyDescent="0.25">
      <c r="A55" t="s">
        <v>453</v>
      </c>
      <c r="B55" t="s">
        <v>454</v>
      </c>
      <c r="C55" s="1" t="str">
        <f t="shared" si="0"/>
        <v>21:0236</v>
      </c>
      <c r="D55" s="1" t="str">
        <f>HYPERLINK("http://geochem.nrcan.gc.ca/cdogs/content/svy/svy_e.htm", "")</f>
        <v/>
      </c>
      <c r="G55" s="1" t="str">
        <f>HYPERLINK("http://geochem.nrcan.gc.ca/cdogs/content/cr_/cr_00022_e.htm", "22")</f>
        <v>22</v>
      </c>
      <c r="J55" t="s">
        <v>220</v>
      </c>
      <c r="K55" t="s">
        <v>221</v>
      </c>
      <c r="L55">
        <v>3</v>
      </c>
      <c r="M55" t="s">
        <v>222</v>
      </c>
      <c r="N55">
        <v>54</v>
      </c>
      <c r="O55" t="s">
        <v>455</v>
      </c>
      <c r="P55" t="s">
        <v>77</v>
      </c>
      <c r="Q55" t="s">
        <v>77</v>
      </c>
      <c r="R55" t="s">
        <v>146</v>
      </c>
      <c r="S55" t="s">
        <v>78</v>
      </c>
      <c r="T55" t="s">
        <v>36</v>
      </c>
      <c r="U55" t="s">
        <v>456</v>
      </c>
      <c r="V55" t="s">
        <v>457</v>
      </c>
      <c r="W55" t="s">
        <v>78</v>
      </c>
      <c r="X55" t="s">
        <v>336</v>
      </c>
      <c r="Y55" t="s">
        <v>309</v>
      </c>
      <c r="Z55" t="s">
        <v>458</v>
      </c>
    </row>
    <row r="56" spans="1:26" x14ac:dyDescent="0.25">
      <c r="A56" t="s">
        <v>459</v>
      </c>
      <c r="B56" t="s">
        <v>460</v>
      </c>
      <c r="C56" s="1" t="str">
        <f t="shared" si="0"/>
        <v>21:0236</v>
      </c>
      <c r="D56" s="1" t="str">
        <f t="shared" ref="D56:D71" si="10">HYPERLINK("http://geochem.nrcan.gc.ca/cdogs/content/svy/svy210115_e.htm", "21:0115")</f>
        <v>21:0115</v>
      </c>
      <c r="E56" t="s">
        <v>461</v>
      </c>
      <c r="F56" t="s">
        <v>462</v>
      </c>
      <c r="H56">
        <v>48.889544100000002</v>
      </c>
      <c r="I56">
        <v>-87.648370799999995</v>
      </c>
      <c r="J56" s="1" t="str">
        <f t="shared" ref="J56:J71" si="11">HYPERLINK("http://geochem.nrcan.gc.ca/cdogs/content/kwd/kwd020027_e.htm", "NGR lake sediment grab sample")</f>
        <v>NGR lake sediment grab sample</v>
      </c>
      <c r="K56" s="1" t="str">
        <f t="shared" ref="K56:K71" si="12">HYPERLINK("http://geochem.nrcan.gc.ca/cdogs/content/kwd/kwd080006_e.htm", "&lt;177 micron (NGR)")</f>
        <v>&lt;177 micron (NGR)</v>
      </c>
      <c r="L56">
        <v>3</v>
      </c>
      <c r="M56" t="s">
        <v>177</v>
      </c>
      <c r="N56">
        <v>55</v>
      </c>
      <c r="O56" t="s">
        <v>463</v>
      </c>
      <c r="P56" t="s">
        <v>75</v>
      </c>
      <c r="Q56" t="s">
        <v>32</v>
      </c>
      <c r="R56" t="s">
        <v>76</v>
      </c>
      <c r="S56" t="s">
        <v>34</v>
      </c>
      <c r="T56" t="s">
        <v>122</v>
      </c>
      <c r="U56" t="s">
        <v>464</v>
      </c>
      <c r="V56" t="s">
        <v>408</v>
      </c>
      <c r="W56" t="s">
        <v>80</v>
      </c>
      <c r="X56" t="s">
        <v>465</v>
      </c>
      <c r="Y56" t="s">
        <v>41</v>
      </c>
      <c r="Z56" t="s">
        <v>138</v>
      </c>
    </row>
    <row r="57" spans="1:26" x14ac:dyDescent="0.25">
      <c r="A57" t="s">
        <v>466</v>
      </c>
      <c r="B57" t="s">
        <v>467</v>
      </c>
      <c r="C57" s="1" t="str">
        <f t="shared" si="0"/>
        <v>21:0236</v>
      </c>
      <c r="D57" s="1" t="str">
        <f t="shared" si="10"/>
        <v>21:0115</v>
      </c>
      <c r="E57" t="s">
        <v>468</v>
      </c>
      <c r="F57" t="s">
        <v>469</v>
      </c>
      <c r="H57">
        <v>48.897474799999998</v>
      </c>
      <c r="I57">
        <v>-87.627884399999999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187</v>
      </c>
      <c r="N57">
        <v>56</v>
      </c>
      <c r="O57" t="s">
        <v>470</v>
      </c>
      <c r="P57" t="s">
        <v>244</v>
      </c>
      <c r="Q57" t="s">
        <v>109</v>
      </c>
      <c r="R57" t="s">
        <v>290</v>
      </c>
      <c r="S57" t="s">
        <v>181</v>
      </c>
      <c r="T57" t="s">
        <v>36</v>
      </c>
      <c r="U57" t="s">
        <v>471</v>
      </c>
      <c r="V57" t="s">
        <v>99</v>
      </c>
      <c r="W57" t="s">
        <v>63</v>
      </c>
      <c r="X57" t="s">
        <v>208</v>
      </c>
      <c r="Y57" t="s">
        <v>41</v>
      </c>
      <c r="Z57" t="s">
        <v>472</v>
      </c>
    </row>
    <row r="58" spans="1:26" x14ac:dyDescent="0.25">
      <c r="A58" t="s">
        <v>473</v>
      </c>
      <c r="B58" t="s">
        <v>474</v>
      </c>
      <c r="C58" s="1" t="str">
        <f t="shared" si="0"/>
        <v>21:0236</v>
      </c>
      <c r="D58" s="1" t="str">
        <f t="shared" si="10"/>
        <v>21:0115</v>
      </c>
      <c r="E58" t="s">
        <v>475</v>
      </c>
      <c r="F58" t="s">
        <v>476</v>
      </c>
      <c r="H58">
        <v>48.920989300000002</v>
      </c>
      <c r="I58">
        <v>-87.636232500000006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196</v>
      </c>
      <c r="N58">
        <v>57</v>
      </c>
      <c r="O58" t="s">
        <v>361</v>
      </c>
      <c r="P58" t="s">
        <v>283</v>
      </c>
      <c r="Q58" t="s">
        <v>76</v>
      </c>
      <c r="R58" t="s">
        <v>34</v>
      </c>
      <c r="S58" t="s">
        <v>35</v>
      </c>
      <c r="T58" t="s">
        <v>36</v>
      </c>
      <c r="U58" t="s">
        <v>477</v>
      </c>
      <c r="V58" t="s">
        <v>478</v>
      </c>
      <c r="W58" t="s">
        <v>146</v>
      </c>
      <c r="X58" t="s">
        <v>40</v>
      </c>
      <c r="Y58" t="s">
        <v>41</v>
      </c>
      <c r="Z58" t="s">
        <v>362</v>
      </c>
    </row>
    <row r="59" spans="1:26" x14ac:dyDescent="0.25">
      <c r="A59" t="s">
        <v>479</v>
      </c>
      <c r="B59" t="s">
        <v>480</v>
      </c>
      <c r="C59" s="1" t="str">
        <f t="shared" si="0"/>
        <v>21:0236</v>
      </c>
      <c r="D59" s="1" t="str">
        <f t="shared" si="10"/>
        <v>21:0115</v>
      </c>
      <c r="E59" t="s">
        <v>481</v>
      </c>
      <c r="F59" t="s">
        <v>482</v>
      </c>
      <c r="H59">
        <v>48.939229599999997</v>
      </c>
      <c r="I59">
        <v>-87.628612399999994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206</v>
      </c>
      <c r="N59">
        <v>58</v>
      </c>
      <c r="O59" t="s">
        <v>207</v>
      </c>
      <c r="P59" t="s">
        <v>77</v>
      </c>
      <c r="Q59" t="s">
        <v>290</v>
      </c>
      <c r="R59" t="s">
        <v>76</v>
      </c>
      <c r="S59" t="s">
        <v>146</v>
      </c>
      <c r="T59" t="s">
        <v>36</v>
      </c>
      <c r="U59" t="s">
        <v>291</v>
      </c>
      <c r="V59" t="s">
        <v>292</v>
      </c>
      <c r="W59" t="s">
        <v>53</v>
      </c>
      <c r="X59" t="s">
        <v>100</v>
      </c>
      <c r="Y59" t="s">
        <v>41</v>
      </c>
      <c r="Z59" t="s">
        <v>483</v>
      </c>
    </row>
    <row r="60" spans="1:26" x14ac:dyDescent="0.25">
      <c r="A60" t="s">
        <v>484</v>
      </c>
      <c r="B60" t="s">
        <v>485</v>
      </c>
      <c r="C60" s="1" t="str">
        <f t="shared" si="0"/>
        <v>21:0236</v>
      </c>
      <c r="D60" s="1" t="str">
        <f t="shared" si="10"/>
        <v>21:0115</v>
      </c>
      <c r="E60" t="s">
        <v>486</v>
      </c>
      <c r="F60" t="s">
        <v>487</v>
      </c>
      <c r="H60">
        <v>48.9504187</v>
      </c>
      <c r="I60">
        <v>-87.577246900000006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214</v>
      </c>
      <c r="N60">
        <v>59</v>
      </c>
      <c r="O60" t="s">
        <v>488</v>
      </c>
      <c r="P60" t="s">
        <v>489</v>
      </c>
      <c r="Q60" t="s">
        <v>290</v>
      </c>
      <c r="R60" t="s">
        <v>97</v>
      </c>
      <c r="S60" t="s">
        <v>63</v>
      </c>
      <c r="T60" t="s">
        <v>122</v>
      </c>
      <c r="U60" t="s">
        <v>336</v>
      </c>
      <c r="V60" t="s">
        <v>308</v>
      </c>
      <c r="W60" t="s">
        <v>80</v>
      </c>
      <c r="X60" t="s">
        <v>390</v>
      </c>
      <c r="Y60" t="s">
        <v>41</v>
      </c>
      <c r="Z60" t="s">
        <v>490</v>
      </c>
    </row>
    <row r="61" spans="1:26" x14ac:dyDescent="0.25">
      <c r="A61" t="s">
        <v>491</v>
      </c>
      <c r="B61" t="s">
        <v>492</v>
      </c>
      <c r="C61" s="1" t="str">
        <f t="shared" si="0"/>
        <v>21:0236</v>
      </c>
      <c r="D61" s="1" t="str">
        <f t="shared" si="10"/>
        <v>21:0115</v>
      </c>
      <c r="E61" t="s">
        <v>493</v>
      </c>
      <c r="F61" t="s">
        <v>494</v>
      </c>
      <c r="H61">
        <v>48.9410192</v>
      </c>
      <c r="I61">
        <v>-87.562458599999999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234</v>
      </c>
      <c r="N61">
        <v>60</v>
      </c>
      <c r="O61" t="s">
        <v>31</v>
      </c>
      <c r="P61" t="s">
        <v>223</v>
      </c>
      <c r="Q61" t="s">
        <v>110</v>
      </c>
      <c r="R61" t="s">
        <v>97</v>
      </c>
      <c r="S61" t="s">
        <v>290</v>
      </c>
      <c r="T61" t="s">
        <v>122</v>
      </c>
      <c r="U61" t="s">
        <v>495</v>
      </c>
      <c r="V61" t="s">
        <v>496</v>
      </c>
      <c r="W61" t="s">
        <v>76</v>
      </c>
      <c r="X61" t="s">
        <v>497</v>
      </c>
      <c r="Y61" t="s">
        <v>41</v>
      </c>
      <c r="Z61" t="s">
        <v>498</v>
      </c>
    </row>
    <row r="62" spans="1:26" x14ac:dyDescent="0.25">
      <c r="A62" t="s">
        <v>499</v>
      </c>
      <c r="B62" t="s">
        <v>500</v>
      </c>
      <c r="C62" s="1" t="str">
        <f t="shared" si="0"/>
        <v>21:0236</v>
      </c>
      <c r="D62" s="1" t="str">
        <f t="shared" si="10"/>
        <v>21:0115</v>
      </c>
      <c r="E62" t="s">
        <v>501</v>
      </c>
      <c r="F62" t="s">
        <v>502</v>
      </c>
      <c r="H62">
        <v>48.918461999999998</v>
      </c>
      <c r="I62">
        <v>-87.563420199999996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30</v>
      </c>
      <c r="N62">
        <v>61</v>
      </c>
      <c r="O62" t="s">
        <v>470</v>
      </c>
      <c r="P62" t="s">
        <v>334</v>
      </c>
      <c r="Q62" t="s">
        <v>394</v>
      </c>
      <c r="R62" t="s">
        <v>76</v>
      </c>
      <c r="S62" t="s">
        <v>271</v>
      </c>
      <c r="T62" t="s">
        <v>122</v>
      </c>
      <c r="U62" t="s">
        <v>503</v>
      </c>
      <c r="V62" t="s">
        <v>504</v>
      </c>
      <c r="W62" t="s">
        <v>33</v>
      </c>
      <c r="X62" t="s">
        <v>465</v>
      </c>
      <c r="Y62" t="s">
        <v>41</v>
      </c>
      <c r="Z62" t="s">
        <v>400</v>
      </c>
    </row>
    <row r="63" spans="1:26" x14ac:dyDescent="0.25">
      <c r="A63" t="s">
        <v>505</v>
      </c>
      <c r="B63" t="s">
        <v>506</v>
      </c>
      <c r="C63" s="1" t="str">
        <f t="shared" si="0"/>
        <v>21:0236</v>
      </c>
      <c r="D63" s="1" t="str">
        <f t="shared" si="10"/>
        <v>21:0115</v>
      </c>
      <c r="E63" t="s">
        <v>507</v>
      </c>
      <c r="F63" t="s">
        <v>508</v>
      </c>
      <c r="H63">
        <v>48.920194299999999</v>
      </c>
      <c r="I63">
        <v>-87.584133199999997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154</v>
      </c>
      <c r="N63">
        <v>62</v>
      </c>
      <c r="O63" t="s">
        <v>509</v>
      </c>
      <c r="P63" t="s">
        <v>145</v>
      </c>
      <c r="Q63" t="s">
        <v>109</v>
      </c>
      <c r="R63" t="s">
        <v>76</v>
      </c>
      <c r="S63" t="s">
        <v>33</v>
      </c>
      <c r="T63" t="s">
        <v>122</v>
      </c>
      <c r="U63" t="s">
        <v>510</v>
      </c>
      <c r="V63" t="s">
        <v>308</v>
      </c>
      <c r="W63" t="s">
        <v>80</v>
      </c>
      <c r="X63" t="s">
        <v>465</v>
      </c>
      <c r="Y63" t="s">
        <v>41</v>
      </c>
      <c r="Z63" t="s">
        <v>511</v>
      </c>
    </row>
    <row r="64" spans="1:26" x14ac:dyDescent="0.25">
      <c r="A64" t="s">
        <v>512</v>
      </c>
      <c r="B64" t="s">
        <v>513</v>
      </c>
      <c r="C64" s="1" t="str">
        <f t="shared" si="0"/>
        <v>21:0236</v>
      </c>
      <c r="D64" s="1" t="str">
        <f t="shared" si="10"/>
        <v>21:0115</v>
      </c>
      <c r="E64" t="s">
        <v>501</v>
      </c>
      <c r="F64" t="s">
        <v>514</v>
      </c>
      <c r="H64">
        <v>48.918461999999998</v>
      </c>
      <c r="I64">
        <v>-87.563420199999996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169</v>
      </c>
      <c r="N64">
        <v>63</v>
      </c>
      <c r="O64" t="s">
        <v>515</v>
      </c>
      <c r="P64" t="s">
        <v>516</v>
      </c>
      <c r="Q64" t="s">
        <v>145</v>
      </c>
      <c r="R64" t="s">
        <v>146</v>
      </c>
      <c r="S64" t="s">
        <v>76</v>
      </c>
      <c r="T64" t="s">
        <v>122</v>
      </c>
      <c r="U64" t="s">
        <v>465</v>
      </c>
      <c r="V64" t="s">
        <v>517</v>
      </c>
      <c r="W64" t="s">
        <v>80</v>
      </c>
      <c r="X64" t="s">
        <v>497</v>
      </c>
      <c r="Y64" t="s">
        <v>41</v>
      </c>
      <c r="Z64" t="s">
        <v>48</v>
      </c>
    </row>
    <row r="65" spans="1:26" x14ac:dyDescent="0.25">
      <c r="A65" t="s">
        <v>518</v>
      </c>
      <c r="B65" t="s">
        <v>519</v>
      </c>
      <c r="C65" s="1" t="str">
        <f t="shared" si="0"/>
        <v>21:0236</v>
      </c>
      <c r="D65" s="1" t="str">
        <f t="shared" si="10"/>
        <v>21:0115</v>
      </c>
      <c r="E65" t="s">
        <v>501</v>
      </c>
      <c r="F65" t="s">
        <v>520</v>
      </c>
      <c r="H65">
        <v>48.918461999999998</v>
      </c>
      <c r="I65">
        <v>-87.563420199999996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162</v>
      </c>
      <c r="N65">
        <v>64</v>
      </c>
      <c r="O65" t="s">
        <v>470</v>
      </c>
      <c r="P65" t="s">
        <v>35</v>
      </c>
      <c r="Q65" t="s">
        <v>145</v>
      </c>
      <c r="R65" t="s">
        <v>76</v>
      </c>
      <c r="S65" t="s">
        <v>134</v>
      </c>
      <c r="T65" t="s">
        <v>36</v>
      </c>
      <c r="U65" t="s">
        <v>521</v>
      </c>
      <c r="V65" t="s">
        <v>522</v>
      </c>
      <c r="W65" t="s">
        <v>33</v>
      </c>
      <c r="X65" t="s">
        <v>163</v>
      </c>
      <c r="Y65" t="s">
        <v>41</v>
      </c>
      <c r="Z65" t="s">
        <v>523</v>
      </c>
    </row>
    <row r="66" spans="1:26" x14ac:dyDescent="0.25">
      <c r="A66" t="s">
        <v>524</v>
      </c>
      <c r="B66" t="s">
        <v>525</v>
      </c>
      <c r="C66" s="1" t="str">
        <f t="shared" ref="C66:C129" si="13">HYPERLINK("http://geochem.nrcan.gc.ca/cdogs/content/bdl/bdl210236_e.htm", "21:0236")</f>
        <v>21:0236</v>
      </c>
      <c r="D66" s="1" t="str">
        <f t="shared" si="10"/>
        <v>21:0115</v>
      </c>
      <c r="E66" t="s">
        <v>526</v>
      </c>
      <c r="F66" t="s">
        <v>527</v>
      </c>
      <c r="H66">
        <v>48.885151999999998</v>
      </c>
      <c r="I66">
        <v>-87.532710199999997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47</v>
      </c>
      <c r="N66">
        <v>65</v>
      </c>
      <c r="O66" t="s">
        <v>528</v>
      </c>
      <c r="P66" t="s">
        <v>133</v>
      </c>
      <c r="Q66" t="s">
        <v>181</v>
      </c>
      <c r="R66" t="s">
        <v>77</v>
      </c>
      <c r="S66" t="s">
        <v>97</v>
      </c>
      <c r="T66" t="s">
        <v>36</v>
      </c>
      <c r="U66" t="s">
        <v>521</v>
      </c>
      <c r="V66" t="s">
        <v>529</v>
      </c>
      <c r="W66" t="s">
        <v>33</v>
      </c>
      <c r="X66" t="s">
        <v>112</v>
      </c>
      <c r="Y66" t="s">
        <v>41</v>
      </c>
      <c r="Z66" t="s">
        <v>530</v>
      </c>
    </row>
    <row r="67" spans="1:26" x14ac:dyDescent="0.25">
      <c r="A67" t="s">
        <v>531</v>
      </c>
      <c r="B67" t="s">
        <v>532</v>
      </c>
      <c r="C67" s="1" t="str">
        <f t="shared" si="13"/>
        <v>21:0236</v>
      </c>
      <c r="D67" s="1" t="str">
        <f t="shared" si="10"/>
        <v>21:0115</v>
      </c>
      <c r="E67" t="s">
        <v>533</v>
      </c>
      <c r="F67" t="s">
        <v>534</v>
      </c>
      <c r="H67">
        <v>48.872242</v>
      </c>
      <c r="I67">
        <v>-87.494485299999994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60</v>
      </c>
      <c r="N67">
        <v>66</v>
      </c>
      <c r="O67" t="s">
        <v>119</v>
      </c>
      <c r="P67" t="s">
        <v>334</v>
      </c>
      <c r="Q67" t="s">
        <v>39</v>
      </c>
      <c r="R67" t="s">
        <v>97</v>
      </c>
      <c r="S67" t="s">
        <v>76</v>
      </c>
      <c r="T67" t="s">
        <v>36</v>
      </c>
      <c r="U67" t="s">
        <v>535</v>
      </c>
      <c r="V67" t="s">
        <v>517</v>
      </c>
      <c r="W67" t="s">
        <v>39</v>
      </c>
      <c r="X67" t="s">
        <v>100</v>
      </c>
      <c r="Y67" t="s">
        <v>41</v>
      </c>
      <c r="Z67" t="s">
        <v>536</v>
      </c>
    </row>
    <row r="68" spans="1:26" x14ac:dyDescent="0.25">
      <c r="A68" t="s">
        <v>537</v>
      </c>
      <c r="B68" t="s">
        <v>538</v>
      </c>
      <c r="C68" s="1" t="str">
        <f t="shared" si="13"/>
        <v>21:0236</v>
      </c>
      <c r="D68" s="1" t="str">
        <f t="shared" si="10"/>
        <v>21:0115</v>
      </c>
      <c r="E68" t="s">
        <v>539</v>
      </c>
      <c r="F68" t="s">
        <v>540</v>
      </c>
      <c r="H68">
        <v>48.893935900000002</v>
      </c>
      <c r="I68">
        <v>-87.501724800000005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73</v>
      </c>
      <c r="N68">
        <v>67</v>
      </c>
      <c r="O68" t="s">
        <v>541</v>
      </c>
      <c r="P68" t="s">
        <v>244</v>
      </c>
      <c r="Q68" t="s">
        <v>97</v>
      </c>
      <c r="R68" t="s">
        <v>76</v>
      </c>
      <c r="S68" t="s">
        <v>97</v>
      </c>
      <c r="T68" t="s">
        <v>36</v>
      </c>
      <c r="U68" t="s">
        <v>497</v>
      </c>
      <c r="V68" t="s">
        <v>457</v>
      </c>
      <c r="W68" t="s">
        <v>80</v>
      </c>
      <c r="X68" t="s">
        <v>119</v>
      </c>
      <c r="Y68" t="s">
        <v>41</v>
      </c>
      <c r="Z68" t="s">
        <v>172</v>
      </c>
    </row>
    <row r="69" spans="1:26" x14ac:dyDescent="0.25">
      <c r="A69" t="s">
        <v>542</v>
      </c>
      <c r="B69" t="s">
        <v>543</v>
      </c>
      <c r="C69" s="1" t="str">
        <f t="shared" si="13"/>
        <v>21:0236</v>
      </c>
      <c r="D69" s="1" t="str">
        <f t="shared" si="10"/>
        <v>21:0115</v>
      </c>
      <c r="E69" t="s">
        <v>544</v>
      </c>
      <c r="F69" t="s">
        <v>545</v>
      </c>
      <c r="H69">
        <v>48.9578074</v>
      </c>
      <c r="I69">
        <v>-87.497296000000006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87</v>
      </c>
      <c r="N69">
        <v>68</v>
      </c>
      <c r="O69" t="s">
        <v>463</v>
      </c>
      <c r="P69" t="s">
        <v>546</v>
      </c>
      <c r="Q69" t="s">
        <v>39</v>
      </c>
      <c r="R69" t="s">
        <v>335</v>
      </c>
      <c r="S69" t="s">
        <v>75</v>
      </c>
      <c r="T69" t="s">
        <v>36</v>
      </c>
      <c r="U69" t="s">
        <v>547</v>
      </c>
      <c r="V69" t="s">
        <v>548</v>
      </c>
      <c r="W69" t="s">
        <v>33</v>
      </c>
      <c r="X69" t="s">
        <v>228</v>
      </c>
      <c r="Y69" t="s">
        <v>41</v>
      </c>
      <c r="Z69" t="s">
        <v>549</v>
      </c>
    </row>
    <row r="70" spans="1:26" x14ac:dyDescent="0.25">
      <c r="A70" t="s">
        <v>550</v>
      </c>
      <c r="B70" t="s">
        <v>551</v>
      </c>
      <c r="C70" s="1" t="str">
        <f t="shared" si="13"/>
        <v>21:0236</v>
      </c>
      <c r="D70" s="1" t="str">
        <f t="shared" si="10"/>
        <v>21:0115</v>
      </c>
      <c r="E70" t="s">
        <v>552</v>
      </c>
      <c r="F70" t="s">
        <v>553</v>
      </c>
      <c r="H70">
        <v>48.928134100000001</v>
      </c>
      <c r="I70">
        <v>-87.464017799999993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96</v>
      </c>
      <c r="N70">
        <v>69</v>
      </c>
      <c r="O70" t="s">
        <v>100</v>
      </c>
      <c r="P70" t="s">
        <v>32</v>
      </c>
      <c r="Q70" t="s">
        <v>146</v>
      </c>
      <c r="R70" t="s">
        <v>156</v>
      </c>
      <c r="S70" t="s">
        <v>39</v>
      </c>
      <c r="T70" t="s">
        <v>122</v>
      </c>
      <c r="U70" t="s">
        <v>98</v>
      </c>
      <c r="V70" t="s">
        <v>292</v>
      </c>
      <c r="W70" t="s">
        <v>63</v>
      </c>
      <c r="X70" t="s">
        <v>91</v>
      </c>
      <c r="Y70" t="s">
        <v>41</v>
      </c>
      <c r="Z70" t="s">
        <v>554</v>
      </c>
    </row>
    <row r="71" spans="1:26" x14ac:dyDescent="0.25">
      <c r="A71" t="s">
        <v>555</v>
      </c>
      <c r="B71" t="s">
        <v>556</v>
      </c>
      <c r="C71" s="1" t="str">
        <f t="shared" si="13"/>
        <v>21:0236</v>
      </c>
      <c r="D71" s="1" t="str">
        <f t="shared" si="10"/>
        <v>21:0115</v>
      </c>
      <c r="E71" t="s">
        <v>557</v>
      </c>
      <c r="F71" t="s">
        <v>558</v>
      </c>
      <c r="H71">
        <v>48.9326668</v>
      </c>
      <c r="I71">
        <v>-87.446078099999994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106</v>
      </c>
      <c r="N71">
        <v>70</v>
      </c>
      <c r="O71" t="s">
        <v>243</v>
      </c>
      <c r="P71" t="s">
        <v>321</v>
      </c>
      <c r="Q71" t="s">
        <v>39</v>
      </c>
      <c r="R71" t="s">
        <v>76</v>
      </c>
      <c r="S71" t="s">
        <v>76</v>
      </c>
      <c r="T71" t="s">
        <v>36</v>
      </c>
      <c r="U71" t="s">
        <v>559</v>
      </c>
      <c r="V71" t="s">
        <v>399</v>
      </c>
      <c r="W71" t="s">
        <v>63</v>
      </c>
      <c r="X71" t="s">
        <v>112</v>
      </c>
      <c r="Y71" t="s">
        <v>41</v>
      </c>
      <c r="Z71" t="s">
        <v>149</v>
      </c>
    </row>
    <row r="72" spans="1:26" hidden="1" x14ac:dyDescent="0.25">
      <c r="A72" t="s">
        <v>560</v>
      </c>
      <c r="B72" t="s">
        <v>561</v>
      </c>
      <c r="C72" s="1" t="str">
        <f t="shared" si="13"/>
        <v>21:0236</v>
      </c>
      <c r="D72" s="1" t="str">
        <f>HYPERLINK("http://geochem.nrcan.gc.ca/cdogs/content/svy/svy_e.htm", "")</f>
        <v/>
      </c>
      <c r="G72" s="1" t="str">
        <f>HYPERLINK("http://geochem.nrcan.gc.ca/cdogs/content/cr_/cr_00023_e.htm", "23")</f>
        <v>23</v>
      </c>
      <c r="J72" t="s">
        <v>220</v>
      </c>
      <c r="K72" t="s">
        <v>221</v>
      </c>
      <c r="L72">
        <v>4</v>
      </c>
      <c r="M72" t="s">
        <v>222</v>
      </c>
      <c r="N72">
        <v>71</v>
      </c>
      <c r="O72" t="s">
        <v>562</v>
      </c>
      <c r="P72" t="s">
        <v>321</v>
      </c>
      <c r="Q72" t="s">
        <v>277</v>
      </c>
      <c r="R72" t="s">
        <v>290</v>
      </c>
      <c r="S72" t="s">
        <v>109</v>
      </c>
      <c r="T72" t="s">
        <v>36</v>
      </c>
      <c r="U72" t="s">
        <v>563</v>
      </c>
      <c r="V72" t="s">
        <v>564</v>
      </c>
      <c r="W72" t="s">
        <v>80</v>
      </c>
      <c r="X72" t="s">
        <v>81</v>
      </c>
      <c r="Y72" t="s">
        <v>146</v>
      </c>
      <c r="Z72" t="s">
        <v>565</v>
      </c>
    </row>
    <row r="73" spans="1:26" x14ac:dyDescent="0.25">
      <c r="A73" t="s">
        <v>566</v>
      </c>
      <c r="B73" t="s">
        <v>567</v>
      </c>
      <c r="C73" s="1" t="str">
        <f t="shared" si="13"/>
        <v>21:0236</v>
      </c>
      <c r="D73" s="1" t="str">
        <f t="shared" ref="D73:D86" si="14">HYPERLINK("http://geochem.nrcan.gc.ca/cdogs/content/svy/svy210115_e.htm", "21:0115")</f>
        <v>21:0115</v>
      </c>
      <c r="E73" t="s">
        <v>568</v>
      </c>
      <c r="F73" t="s">
        <v>569</v>
      </c>
      <c r="H73">
        <v>48.945301999999998</v>
      </c>
      <c r="I73">
        <v>-87.432916000000006</v>
      </c>
      <c r="J73" s="1" t="str">
        <f t="shared" ref="J73:J86" si="15">HYPERLINK("http://geochem.nrcan.gc.ca/cdogs/content/kwd/kwd020027_e.htm", "NGR lake sediment grab sample")</f>
        <v>NGR lake sediment grab sample</v>
      </c>
      <c r="K73" s="1" t="str">
        <f t="shared" ref="K73:K86" si="16">HYPERLINK("http://geochem.nrcan.gc.ca/cdogs/content/kwd/kwd080006_e.htm", "&lt;177 micron (NGR)")</f>
        <v>&lt;177 micron (NGR)</v>
      </c>
      <c r="L73">
        <v>4</v>
      </c>
      <c r="M73" t="s">
        <v>118</v>
      </c>
      <c r="N73">
        <v>72</v>
      </c>
      <c r="O73" t="s">
        <v>163</v>
      </c>
      <c r="P73" t="s">
        <v>75</v>
      </c>
      <c r="Q73" t="s">
        <v>146</v>
      </c>
      <c r="R73" t="s">
        <v>109</v>
      </c>
      <c r="S73" t="s">
        <v>570</v>
      </c>
      <c r="T73" t="s">
        <v>36</v>
      </c>
      <c r="U73" t="s">
        <v>571</v>
      </c>
      <c r="V73" t="s">
        <v>38</v>
      </c>
      <c r="W73" t="s">
        <v>181</v>
      </c>
      <c r="X73" t="s">
        <v>119</v>
      </c>
      <c r="Y73" t="s">
        <v>41</v>
      </c>
      <c r="Z73" t="s">
        <v>572</v>
      </c>
    </row>
    <row r="74" spans="1:26" x14ac:dyDescent="0.25">
      <c r="A74" t="s">
        <v>573</v>
      </c>
      <c r="B74" t="s">
        <v>574</v>
      </c>
      <c r="C74" s="1" t="str">
        <f t="shared" si="13"/>
        <v>21:0236</v>
      </c>
      <c r="D74" s="1" t="str">
        <f t="shared" si="14"/>
        <v>21:0115</v>
      </c>
      <c r="E74" t="s">
        <v>575</v>
      </c>
      <c r="F74" t="s">
        <v>576</v>
      </c>
      <c r="H74">
        <v>48.951367699999999</v>
      </c>
      <c r="I74">
        <v>-87.404995600000007</v>
      </c>
      <c r="J74" s="1" t="str">
        <f t="shared" si="15"/>
        <v>NGR lake sediment grab sample</v>
      </c>
      <c r="K74" s="1" t="str">
        <f t="shared" si="16"/>
        <v>&lt;177 micron (NGR)</v>
      </c>
      <c r="L74">
        <v>4</v>
      </c>
      <c r="M74" t="s">
        <v>131</v>
      </c>
      <c r="N74">
        <v>73</v>
      </c>
      <c r="O74" t="s">
        <v>577</v>
      </c>
      <c r="P74" t="s">
        <v>77</v>
      </c>
      <c r="Q74" t="s">
        <v>78</v>
      </c>
      <c r="R74" t="s">
        <v>156</v>
      </c>
      <c r="S74" t="s">
        <v>39</v>
      </c>
      <c r="T74" t="s">
        <v>36</v>
      </c>
      <c r="U74" t="s">
        <v>307</v>
      </c>
      <c r="V74" t="s">
        <v>564</v>
      </c>
      <c r="W74" t="s">
        <v>53</v>
      </c>
      <c r="X74" t="s">
        <v>465</v>
      </c>
      <c r="Y74" t="s">
        <v>41</v>
      </c>
      <c r="Z74" t="s">
        <v>578</v>
      </c>
    </row>
    <row r="75" spans="1:26" x14ac:dyDescent="0.25">
      <c r="A75" t="s">
        <v>579</v>
      </c>
      <c r="B75" t="s">
        <v>580</v>
      </c>
      <c r="C75" s="1" t="str">
        <f t="shared" si="13"/>
        <v>21:0236</v>
      </c>
      <c r="D75" s="1" t="str">
        <f t="shared" si="14"/>
        <v>21:0115</v>
      </c>
      <c r="E75" t="s">
        <v>581</v>
      </c>
      <c r="F75" t="s">
        <v>582</v>
      </c>
      <c r="H75">
        <v>48.917219699999997</v>
      </c>
      <c r="I75">
        <v>-87.381393500000001</v>
      </c>
      <c r="J75" s="1" t="str">
        <f t="shared" si="15"/>
        <v>NGR lake sediment grab sample</v>
      </c>
      <c r="K75" s="1" t="str">
        <f t="shared" si="16"/>
        <v>&lt;177 micron (NGR)</v>
      </c>
      <c r="L75">
        <v>4</v>
      </c>
      <c r="M75" t="s">
        <v>143</v>
      </c>
      <c r="N75">
        <v>74</v>
      </c>
      <c r="O75" t="s">
        <v>583</v>
      </c>
      <c r="P75" t="s">
        <v>82</v>
      </c>
      <c r="Q75" t="s">
        <v>146</v>
      </c>
      <c r="R75" t="s">
        <v>34</v>
      </c>
      <c r="S75" t="s">
        <v>109</v>
      </c>
      <c r="T75" t="s">
        <v>36</v>
      </c>
      <c r="U75" t="s">
        <v>583</v>
      </c>
      <c r="V75" t="s">
        <v>308</v>
      </c>
      <c r="W75" t="s">
        <v>66</v>
      </c>
      <c r="X75" t="s">
        <v>463</v>
      </c>
      <c r="Y75" t="s">
        <v>41</v>
      </c>
      <c r="Z75" t="s">
        <v>310</v>
      </c>
    </row>
    <row r="76" spans="1:26" x14ac:dyDescent="0.25">
      <c r="A76" t="s">
        <v>584</v>
      </c>
      <c r="B76" t="s">
        <v>585</v>
      </c>
      <c r="C76" s="1" t="str">
        <f t="shared" si="13"/>
        <v>21:0236</v>
      </c>
      <c r="D76" s="1" t="str">
        <f t="shared" si="14"/>
        <v>21:0115</v>
      </c>
      <c r="E76" t="s">
        <v>586</v>
      </c>
      <c r="F76" t="s">
        <v>587</v>
      </c>
      <c r="H76">
        <v>48.915399800000003</v>
      </c>
      <c r="I76">
        <v>-87.336147800000006</v>
      </c>
      <c r="J76" s="1" t="str">
        <f t="shared" si="15"/>
        <v>NGR lake sediment grab sample</v>
      </c>
      <c r="K76" s="1" t="str">
        <f t="shared" si="16"/>
        <v>&lt;177 micron (NGR)</v>
      </c>
      <c r="L76">
        <v>4</v>
      </c>
      <c r="M76" t="s">
        <v>177</v>
      </c>
      <c r="N76">
        <v>75</v>
      </c>
      <c r="O76" t="s">
        <v>588</v>
      </c>
      <c r="P76" t="s">
        <v>283</v>
      </c>
      <c r="Q76" t="s">
        <v>156</v>
      </c>
      <c r="R76" t="s">
        <v>109</v>
      </c>
      <c r="S76" t="s">
        <v>244</v>
      </c>
      <c r="T76" t="s">
        <v>36</v>
      </c>
      <c r="U76" t="s">
        <v>589</v>
      </c>
      <c r="V76" t="s">
        <v>590</v>
      </c>
      <c r="W76" t="s">
        <v>80</v>
      </c>
      <c r="X76" t="s">
        <v>497</v>
      </c>
      <c r="Y76" t="s">
        <v>41</v>
      </c>
      <c r="Z76" t="s">
        <v>591</v>
      </c>
    </row>
    <row r="77" spans="1:26" x14ac:dyDescent="0.25">
      <c r="A77" t="s">
        <v>592</v>
      </c>
      <c r="B77" t="s">
        <v>593</v>
      </c>
      <c r="C77" s="1" t="str">
        <f t="shared" si="13"/>
        <v>21:0236</v>
      </c>
      <c r="D77" s="1" t="str">
        <f t="shared" si="14"/>
        <v>21:0115</v>
      </c>
      <c r="E77" t="s">
        <v>594</v>
      </c>
      <c r="F77" t="s">
        <v>595</v>
      </c>
      <c r="H77">
        <v>48.900030999999998</v>
      </c>
      <c r="I77">
        <v>-87.337545700000007</v>
      </c>
      <c r="J77" s="1" t="str">
        <f t="shared" si="15"/>
        <v>NGR lake sediment grab sample</v>
      </c>
      <c r="K77" s="1" t="str">
        <f t="shared" si="16"/>
        <v>&lt;177 micron (NGR)</v>
      </c>
      <c r="L77">
        <v>4</v>
      </c>
      <c r="M77" t="s">
        <v>187</v>
      </c>
      <c r="N77">
        <v>76</v>
      </c>
      <c r="O77" t="s">
        <v>509</v>
      </c>
      <c r="P77" t="s">
        <v>596</v>
      </c>
      <c r="Q77" t="s">
        <v>80</v>
      </c>
      <c r="R77" t="s">
        <v>198</v>
      </c>
      <c r="S77" t="s">
        <v>134</v>
      </c>
      <c r="T77" t="s">
        <v>36</v>
      </c>
      <c r="U77" t="s">
        <v>495</v>
      </c>
      <c r="V77" t="s">
        <v>597</v>
      </c>
      <c r="W77" t="s">
        <v>39</v>
      </c>
      <c r="X77" t="s">
        <v>119</v>
      </c>
      <c r="Y77" t="s">
        <v>41</v>
      </c>
      <c r="Z77" t="s">
        <v>598</v>
      </c>
    </row>
    <row r="78" spans="1:26" x14ac:dyDescent="0.25">
      <c r="A78" t="s">
        <v>599</v>
      </c>
      <c r="B78" t="s">
        <v>600</v>
      </c>
      <c r="C78" s="1" t="str">
        <f t="shared" si="13"/>
        <v>21:0236</v>
      </c>
      <c r="D78" s="1" t="str">
        <f t="shared" si="14"/>
        <v>21:0115</v>
      </c>
      <c r="E78" t="s">
        <v>601</v>
      </c>
      <c r="F78" t="s">
        <v>602</v>
      </c>
      <c r="H78">
        <v>48.898536200000002</v>
      </c>
      <c r="I78">
        <v>-87.302456300000003</v>
      </c>
      <c r="J78" s="1" t="str">
        <f t="shared" si="15"/>
        <v>NGR lake sediment grab sample</v>
      </c>
      <c r="K78" s="1" t="str">
        <f t="shared" si="16"/>
        <v>&lt;177 micron (NGR)</v>
      </c>
      <c r="L78">
        <v>4</v>
      </c>
      <c r="M78" t="s">
        <v>196</v>
      </c>
      <c r="N78">
        <v>77</v>
      </c>
      <c r="O78" t="s">
        <v>603</v>
      </c>
      <c r="P78" t="s">
        <v>321</v>
      </c>
      <c r="Q78" t="s">
        <v>39</v>
      </c>
      <c r="R78" t="s">
        <v>335</v>
      </c>
      <c r="S78" t="s">
        <v>109</v>
      </c>
      <c r="T78" t="s">
        <v>36</v>
      </c>
      <c r="U78" t="s">
        <v>48</v>
      </c>
      <c r="V78" t="s">
        <v>437</v>
      </c>
      <c r="W78" t="s">
        <v>80</v>
      </c>
      <c r="X78" t="s">
        <v>119</v>
      </c>
      <c r="Y78" t="s">
        <v>41</v>
      </c>
      <c r="Z78" t="s">
        <v>604</v>
      </c>
    </row>
    <row r="79" spans="1:26" x14ac:dyDescent="0.25">
      <c r="A79" t="s">
        <v>605</v>
      </c>
      <c r="B79" t="s">
        <v>606</v>
      </c>
      <c r="C79" s="1" t="str">
        <f t="shared" si="13"/>
        <v>21:0236</v>
      </c>
      <c r="D79" s="1" t="str">
        <f t="shared" si="14"/>
        <v>21:0115</v>
      </c>
      <c r="E79" t="s">
        <v>607</v>
      </c>
      <c r="F79" t="s">
        <v>608</v>
      </c>
      <c r="H79">
        <v>48.918926200000001</v>
      </c>
      <c r="I79">
        <v>-87.289775700000007</v>
      </c>
      <c r="J79" s="1" t="str">
        <f t="shared" si="15"/>
        <v>NGR lake sediment grab sample</v>
      </c>
      <c r="K79" s="1" t="str">
        <f t="shared" si="16"/>
        <v>&lt;177 micron (NGR)</v>
      </c>
      <c r="L79">
        <v>4</v>
      </c>
      <c r="M79" t="s">
        <v>206</v>
      </c>
      <c r="N79">
        <v>78</v>
      </c>
      <c r="O79" t="s">
        <v>609</v>
      </c>
      <c r="P79" t="s">
        <v>32</v>
      </c>
      <c r="Q79" t="s">
        <v>33</v>
      </c>
      <c r="R79" t="s">
        <v>135</v>
      </c>
      <c r="S79" t="s">
        <v>181</v>
      </c>
      <c r="T79" t="s">
        <v>36</v>
      </c>
      <c r="U79" t="s">
        <v>299</v>
      </c>
      <c r="V79" t="s">
        <v>157</v>
      </c>
      <c r="W79" t="s">
        <v>63</v>
      </c>
      <c r="X79" t="s">
        <v>91</v>
      </c>
      <c r="Y79" t="s">
        <v>41</v>
      </c>
      <c r="Z79" t="s">
        <v>610</v>
      </c>
    </row>
    <row r="80" spans="1:26" x14ac:dyDescent="0.25">
      <c r="A80" t="s">
        <v>611</v>
      </c>
      <c r="B80" t="s">
        <v>612</v>
      </c>
      <c r="C80" s="1" t="str">
        <f t="shared" si="13"/>
        <v>21:0236</v>
      </c>
      <c r="D80" s="1" t="str">
        <f t="shared" si="14"/>
        <v>21:0115</v>
      </c>
      <c r="E80" t="s">
        <v>613</v>
      </c>
      <c r="F80" t="s">
        <v>614</v>
      </c>
      <c r="H80">
        <v>48.890027400000001</v>
      </c>
      <c r="I80">
        <v>-87.227797100000004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214</v>
      </c>
      <c r="N80">
        <v>79</v>
      </c>
      <c r="O80" t="s">
        <v>615</v>
      </c>
      <c r="P80" t="s">
        <v>244</v>
      </c>
      <c r="Q80" t="s">
        <v>80</v>
      </c>
      <c r="R80" t="s">
        <v>109</v>
      </c>
      <c r="S80" t="s">
        <v>33</v>
      </c>
      <c r="T80" t="s">
        <v>36</v>
      </c>
      <c r="U80" t="s">
        <v>300</v>
      </c>
      <c r="V80" t="s">
        <v>437</v>
      </c>
      <c r="W80" t="s">
        <v>53</v>
      </c>
      <c r="X80" t="s">
        <v>100</v>
      </c>
      <c r="Y80" t="s">
        <v>41</v>
      </c>
      <c r="Z80" t="s">
        <v>616</v>
      </c>
    </row>
    <row r="81" spans="1:26" x14ac:dyDescent="0.25">
      <c r="A81" t="s">
        <v>617</v>
      </c>
      <c r="B81" t="s">
        <v>618</v>
      </c>
      <c r="C81" s="1" t="str">
        <f t="shared" si="13"/>
        <v>21:0236</v>
      </c>
      <c r="D81" s="1" t="str">
        <f t="shared" si="14"/>
        <v>21:0115</v>
      </c>
      <c r="E81" t="s">
        <v>619</v>
      </c>
      <c r="F81" t="s">
        <v>620</v>
      </c>
      <c r="H81">
        <v>48.862467000000002</v>
      </c>
      <c r="I81">
        <v>-87.252200799999997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234</v>
      </c>
      <c r="N81">
        <v>80</v>
      </c>
      <c r="O81" t="s">
        <v>470</v>
      </c>
      <c r="P81" t="s">
        <v>321</v>
      </c>
      <c r="Q81" t="s">
        <v>146</v>
      </c>
      <c r="R81" t="s">
        <v>277</v>
      </c>
      <c r="S81" t="s">
        <v>290</v>
      </c>
      <c r="T81" t="s">
        <v>36</v>
      </c>
      <c r="U81" t="s">
        <v>343</v>
      </c>
      <c r="V81" t="s">
        <v>52</v>
      </c>
      <c r="W81" t="s">
        <v>66</v>
      </c>
      <c r="X81" t="s">
        <v>40</v>
      </c>
      <c r="Y81" t="s">
        <v>41</v>
      </c>
      <c r="Z81" t="s">
        <v>621</v>
      </c>
    </row>
    <row r="82" spans="1:26" x14ac:dyDescent="0.25">
      <c r="A82" t="s">
        <v>622</v>
      </c>
      <c r="B82" t="s">
        <v>623</v>
      </c>
      <c r="C82" s="1" t="str">
        <f t="shared" si="13"/>
        <v>21:0236</v>
      </c>
      <c r="D82" s="1" t="str">
        <f t="shared" si="14"/>
        <v>21:0115</v>
      </c>
      <c r="E82" t="s">
        <v>624</v>
      </c>
      <c r="F82" t="s">
        <v>625</v>
      </c>
      <c r="H82">
        <v>48.8465998</v>
      </c>
      <c r="I82">
        <v>-87.271366999999998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30</v>
      </c>
      <c r="N82">
        <v>81</v>
      </c>
      <c r="O82" t="s">
        <v>144</v>
      </c>
      <c r="P82" t="s">
        <v>224</v>
      </c>
      <c r="Q82" t="s">
        <v>33</v>
      </c>
      <c r="R82" t="s">
        <v>34</v>
      </c>
      <c r="S82" t="s">
        <v>97</v>
      </c>
      <c r="T82" t="s">
        <v>36</v>
      </c>
      <c r="U82" t="s">
        <v>336</v>
      </c>
      <c r="V82" t="s">
        <v>65</v>
      </c>
      <c r="W82" t="s">
        <v>66</v>
      </c>
      <c r="X82" t="s">
        <v>497</v>
      </c>
      <c r="Y82" t="s">
        <v>41</v>
      </c>
      <c r="Z82" t="s">
        <v>626</v>
      </c>
    </row>
    <row r="83" spans="1:26" x14ac:dyDescent="0.25">
      <c r="A83" t="s">
        <v>627</v>
      </c>
      <c r="B83" t="s">
        <v>628</v>
      </c>
      <c r="C83" s="1" t="str">
        <f t="shared" si="13"/>
        <v>21:0236</v>
      </c>
      <c r="D83" s="1" t="str">
        <f t="shared" si="14"/>
        <v>21:0115</v>
      </c>
      <c r="E83" t="s">
        <v>629</v>
      </c>
      <c r="F83" t="s">
        <v>630</v>
      </c>
      <c r="H83">
        <v>48.8611115</v>
      </c>
      <c r="I83">
        <v>-87.274540200000004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154</v>
      </c>
      <c r="N83">
        <v>82</v>
      </c>
      <c r="O83" t="s">
        <v>631</v>
      </c>
      <c r="P83" t="s">
        <v>244</v>
      </c>
      <c r="Q83" t="s">
        <v>181</v>
      </c>
      <c r="R83" t="s">
        <v>34</v>
      </c>
      <c r="S83" t="s">
        <v>78</v>
      </c>
      <c r="T83" t="s">
        <v>36</v>
      </c>
      <c r="U83" t="s">
        <v>263</v>
      </c>
      <c r="V83" t="s">
        <v>437</v>
      </c>
      <c r="W83" t="s">
        <v>53</v>
      </c>
      <c r="X83" t="s">
        <v>463</v>
      </c>
      <c r="Y83" t="s">
        <v>41</v>
      </c>
      <c r="Z83" t="s">
        <v>55</v>
      </c>
    </row>
    <row r="84" spans="1:26" x14ac:dyDescent="0.25">
      <c r="A84" t="s">
        <v>632</v>
      </c>
      <c r="B84" t="s">
        <v>633</v>
      </c>
      <c r="C84" s="1" t="str">
        <f t="shared" si="13"/>
        <v>21:0236</v>
      </c>
      <c r="D84" s="1" t="str">
        <f t="shared" si="14"/>
        <v>21:0115</v>
      </c>
      <c r="E84" t="s">
        <v>624</v>
      </c>
      <c r="F84" t="s">
        <v>634</v>
      </c>
      <c r="H84">
        <v>48.8465998</v>
      </c>
      <c r="I84">
        <v>-87.271366999999998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162</v>
      </c>
      <c r="N84">
        <v>83</v>
      </c>
      <c r="O84" t="s">
        <v>583</v>
      </c>
      <c r="P84" t="s">
        <v>224</v>
      </c>
      <c r="Q84" t="s">
        <v>33</v>
      </c>
      <c r="R84" t="s">
        <v>34</v>
      </c>
      <c r="S84" t="s">
        <v>76</v>
      </c>
      <c r="T84" t="s">
        <v>36</v>
      </c>
      <c r="U84" t="s">
        <v>635</v>
      </c>
      <c r="V84" t="s">
        <v>225</v>
      </c>
      <c r="W84" t="s">
        <v>53</v>
      </c>
      <c r="X84" t="s">
        <v>463</v>
      </c>
      <c r="Y84" t="s">
        <v>41</v>
      </c>
      <c r="Z84" t="s">
        <v>362</v>
      </c>
    </row>
    <row r="85" spans="1:26" x14ac:dyDescent="0.25">
      <c r="A85" t="s">
        <v>636</v>
      </c>
      <c r="B85" t="s">
        <v>637</v>
      </c>
      <c r="C85" s="1" t="str">
        <f t="shared" si="13"/>
        <v>21:0236</v>
      </c>
      <c r="D85" s="1" t="str">
        <f t="shared" si="14"/>
        <v>21:0115</v>
      </c>
      <c r="E85" t="s">
        <v>624</v>
      </c>
      <c r="F85" t="s">
        <v>638</v>
      </c>
      <c r="H85">
        <v>48.8465998</v>
      </c>
      <c r="I85">
        <v>-87.271366999999998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169</v>
      </c>
      <c r="N85">
        <v>84</v>
      </c>
      <c r="O85" t="s">
        <v>639</v>
      </c>
      <c r="P85" t="s">
        <v>223</v>
      </c>
      <c r="Q85" t="s">
        <v>33</v>
      </c>
      <c r="R85" t="s">
        <v>34</v>
      </c>
      <c r="S85" t="s">
        <v>76</v>
      </c>
      <c r="T85" t="s">
        <v>36</v>
      </c>
      <c r="U85" t="s">
        <v>336</v>
      </c>
      <c r="V85" t="s">
        <v>322</v>
      </c>
      <c r="W85" t="s">
        <v>53</v>
      </c>
      <c r="X85" t="s">
        <v>639</v>
      </c>
      <c r="Y85" t="s">
        <v>41</v>
      </c>
      <c r="Z85" t="s">
        <v>49</v>
      </c>
    </row>
    <row r="86" spans="1:26" x14ac:dyDescent="0.25">
      <c r="A86" t="s">
        <v>640</v>
      </c>
      <c r="B86" t="s">
        <v>641</v>
      </c>
      <c r="C86" s="1" t="str">
        <f t="shared" si="13"/>
        <v>21:0236</v>
      </c>
      <c r="D86" s="1" t="str">
        <f t="shared" si="14"/>
        <v>21:0115</v>
      </c>
      <c r="E86" t="s">
        <v>642</v>
      </c>
      <c r="F86" t="s">
        <v>643</v>
      </c>
      <c r="H86">
        <v>48.780929999999998</v>
      </c>
      <c r="I86">
        <v>-87.225506499999995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47</v>
      </c>
      <c r="N86">
        <v>85</v>
      </c>
      <c r="O86" t="s">
        <v>107</v>
      </c>
      <c r="P86" t="s">
        <v>321</v>
      </c>
      <c r="Q86" t="s">
        <v>146</v>
      </c>
      <c r="R86" t="s">
        <v>34</v>
      </c>
      <c r="S86" t="s">
        <v>78</v>
      </c>
      <c r="T86" t="s">
        <v>36</v>
      </c>
      <c r="U86" t="s">
        <v>54</v>
      </c>
      <c r="V86" t="s">
        <v>322</v>
      </c>
      <c r="W86" t="s">
        <v>66</v>
      </c>
      <c r="X86" t="s">
        <v>178</v>
      </c>
      <c r="Y86" t="s">
        <v>41</v>
      </c>
      <c r="Z86" t="s">
        <v>172</v>
      </c>
    </row>
    <row r="87" spans="1:26" hidden="1" x14ac:dyDescent="0.25">
      <c r="A87" t="s">
        <v>644</v>
      </c>
      <c r="B87" t="s">
        <v>645</v>
      </c>
      <c r="C87" s="1" t="str">
        <f t="shared" si="13"/>
        <v>21:0236</v>
      </c>
      <c r="D87" s="1" t="str">
        <f>HYPERLINK("http://geochem.nrcan.gc.ca/cdogs/content/svy/svy_e.htm", "")</f>
        <v/>
      </c>
      <c r="G87" s="1" t="str">
        <f>HYPERLINK("http://geochem.nrcan.gc.ca/cdogs/content/cr_/cr_00007_e.htm", "7")</f>
        <v>7</v>
      </c>
      <c r="J87" t="s">
        <v>220</v>
      </c>
      <c r="K87" t="s">
        <v>221</v>
      </c>
      <c r="L87">
        <v>5</v>
      </c>
      <c r="M87" t="s">
        <v>222</v>
      </c>
      <c r="N87">
        <v>86</v>
      </c>
      <c r="O87" t="s">
        <v>223</v>
      </c>
      <c r="P87" t="s">
        <v>224</v>
      </c>
      <c r="Q87" t="s">
        <v>64</v>
      </c>
      <c r="R87" t="s">
        <v>146</v>
      </c>
      <c r="S87" t="s">
        <v>33</v>
      </c>
      <c r="T87" t="s">
        <v>437</v>
      </c>
      <c r="U87" t="s">
        <v>136</v>
      </c>
      <c r="V87" t="s">
        <v>227</v>
      </c>
      <c r="W87" t="s">
        <v>53</v>
      </c>
      <c r="X87" t="s">
        <v>112</v>
      </c>
      <c r="Y87" t="s">
        <v>77</v>
      </c>
      <c r="Z87" t="s">
        <v>565</v>
      </c>
    </row>
    <row r="88" spans="1:26" x14ac:dyDescent="0.25">
      <c r="A88" t="s">
        <v>646</v>
      </c>
      <c r="B88" t="s">
        <v>647</v>
      </c>
      <c r="C88" s="1" t="str">
        <f t="shared" si="13"/>
        <v>21:0236</v>
      </c>
      <c r="D88" s="1" t="str">
        <f t="shared" ref="D88:D106" si="17">HYPERLINK("http://geochem.nrcan.gc.ca/cdogs/content/svy/svy210115_e.htm", "21:0115")</f>
        <v>21:0115</v>
      </c>
      <c r="E88" t="s">
        <v>648</v>
      </c>
      <c r="F88" t="s">
        <v>649</v>
      </c>
      <c r="H88">
        <v>48.815095200000002</v>
      </c>
      <c r="I88">
        <v>-87.149814000000006</v>
      </c>
      <c r="J88" s="1" t="str">
        <f t="shared" ref="J88:J106" si="18">HYPERLINK("http://geochem.nrcan.gc.ca/cdogs/content/kwd/kwd020027_e.htm", "NGR lake sediment grab sample")</f>
        <v>NGR lake sediment grab sample</v>
      </c>
      <c r="K88" s="1" t="str">
        <f t="shared" ref="K88:K106" si="19">HYPERLINK("http://geochem.nrcan.gc.ca/cdogs/content/kwd/kwd080006_e.htm", "&lt;177 micron (NGR)")</f>
        <v>&lt;177 micron (NGR)</v>
      </c>
      <c r="L88">
        <v>5</v>
      </c>
      <c r="M88" t="s">
        <v>60</v>
      </c>
      <c r="N88">
        <v>87</v>
      </c>
      <c r="O88" t="s">
        <v>107</v>
      </c>
      <c r="P88" t="s">
        <v>75</v>
      </c>
      <c r="Q88" t="s">
        <v>33</v>
      </c>
      <c r="R88" t="s">
        <v>34</v>
      </c>
      <c r="S88" t="s">
        <v>80</v>
      </c>
      <c r="T88" t="s">
        <v>36</v>
      </c>
      <c r="U88" t="s">
        <v>336</v>
      </c>
      <c r="V88" t="s">
        <v>337</v>
      </c>
      <c r="W88" t="s">
        <v>63</v>
      </c>
      <c r="X88" t="s">
        <v>54</v>
      </c>
      <c r="Y88" t="s">
        <v>41</v>
      </c>
      <c r="Z88" t="s">
        <v>650</v>
      </c>
    </row>
    <row r="89" spans="1:26" x14ac:dyDescent="0.25">
      <c r="A89" t="s">
        <v>651</v>
      </c>
      <c r="B89" t="s">
        <v>652</v>
      </c>
      <c r="C89" s="1" t="str">
        <f t="shared" si="13"/>
        <v>21:0236</v>
      </c>
      <c r="D89" s="1" t="str">
        <f t="shared" si="17"/>
        <v>21:0115</v>
      </c>
      <c r="E89" t="s">
        <v>653</v>
      </c>
      <c r="F89" t="s">
        <v>654</v>
      </c>
      <c r="H89">
        <v>48.890839999999997</v>
      </c>
      <c r="I89">
        <v>-87.149821700000004</v>
      </c>
      <c r="J89" s="1" t="str">
        <f t="shared" si="18"/>
        <v>NGR lake sediment grab sample</v>
      </c>
      <c r="K89" s="1" t="str">
        <f t="shared" si="19"/>
        <v>&lt;177 micron (NGR)</v>
      </c>
      <c r="L89">
        <v>5</v>
      </c>
      <c r="M89" t="s">
        <v>73</v>
      </c>
      <c r="N89">
        <v>88</v>
      </c>
      <c r="O89" t="s">
        <v>91</v>
      </c>
      <c r="P89" t="s">
        <v>82</v>
      </c>
      <c r="Q89" t="s">
        <v>290</v>
      </c>
      <c r="R89" t="s">
        <v>34</v>
      </c>
      <c r="S89" t="s">
        <v>64</v>
      </c>
      <c r="T89" t="s">
        <v>36</v>
      </c>
      <c r="U89" t="s">
        <v>655</v>
      </c>
      <c r="V89" t="s">
        <v>399</v>
      </c>
      <c r="W89" t="s">
        <v>63</v>
      </c>
      <c r="X89" t="s">
        <v>463</v>
      </c>
      <c r="Y89" t="s">
        <v>41</v>
      </c>
      <c r="Z89" t="s">
        <v>62</v>
      </c>
    </row>
    <row r="90" spans="1:26" x14ac:dyDescent="0.25">
      <c r="A90" t="s">
        <v>656</v>
      </c>
      <c r="B90" t="s">
        <v>657</v>
      </c>
      <c r="C90" s="1" t="str">
        <f t="shared" si="13"/>
        <v>21:0236</v>
      </c>
      <c r="D90" s="1" t="str">
        <f t="shared" si="17"/>
        <v>21:0115</v>
      </c>
      <c r="E90" t="s">
        <v>658</v>
      </c>
      <c r="F90" t="s">
        <v>659</v>
      </c>
      <c r="H90">
        <v>48.926717799999999</v>
      </c>
      <c r="I90">
        <v>-87.242516699999996</v>
      </c>
      <c r="J90" s="1" t="str">
        <f t="shared" si="18"/>
        <v>NGR lake sediment grab sample</v>
      </c>
      <c r="K90" s="1" t="str">
        <f t="shared" si="19"/>
        <v>&lt;177 micron (NGR)</v>
      </c>
      <c r="L90">
        <v>5</v>
      </c>
      <c r="M90" t="s">
        <v>87</v>
      </c>
      <c r="N90">
        <v>89</v>
      </c>
      <c r="O90" t="s">
        <v>163</v>
      </c>
      <c r="P90" t="s">
        <v>516</v>
      </c>
      <c r="Q90" t="s">
        <v>80</v>
      </c>
      <c r="R90" t="s">
        <v>76</v>
      </c>
      <c r="S90" t="s">
        <v>35</v>
      </c>
      <c r="T90" t="s">
        <v>36</v>
      </c>
      <c r="U90" t="s">
        <v>660</v>
      </c>
      <c r="V90" t="s">
        <v>661</v>
      </c>
      <c r="W90" t="s">
        <v>39</v>
      </c>
      <c r="X90" t="s">
        <v>119</v>
      </c>
      <c r="Y90" t="s">
        <v>41</v>
      </c>
      <c r="Z90" t="s">
        <v>621</v>
      </c>
    </row>
    <row r="91" spans="1:26" x14ac:dyDescent="0.25">
      <c r="A91" t="s">
        <v>662</v>
      </c>
      <c r="B91" t="s">
        <v>663</v>
      </c>
      <c r="C91" s="1" t="str">
        <f t="shared" si="13"/>
        <v>21:0236</v>
      </c>
      <c r="D91" s="1" t="str">
        <f t="shared" si="17"/>
        <v>21:0115</v>
      </c>
      <c r="E91" t="s">
        <v>664</v>
      </c>
      <c r="F91" t="s">
        <v>665</v>
      </c>
      <c r="H91">
        <v>48.9563348</v>
      </c>
      <c r="I91">
        <v>-87.276960299999999</v>
      </c>
      <c r="J91" s="1" t="str">
        <f t="shared" si="18"/>
        <v>NGR lake sediment grab sample</v>
      </c>
      <c r="K91" s="1" t="str">
        <f t="shared" si="19"/>
        <v>&lt;177 micron (NGR)</v>
      </c>
      <c r="L91">
        <v>5</v>
      </c>
      <c r="M91" t="s">
        <v>96</v>
      </c>
      <c r="N91">
        <v>90</v>
      </c>
      <c r="O91" t="s">
        <v>666</v>
      </c>
      <c r="P91" t="s">
        <v>236</v>
      </c>
      <c r="Q91" t="s">
        <v>78</v>
      </c>
      <c r="R91" t="s">
        <v>50</v>
      </c>
      <c r="S91" t="s">
        <v>64</v>
      </c>
      <c r="T91" t="s">
        <v>36</v>
      </c>
      <c r="U91" t="s">
        <v>667</v>
      </c>
      <c r="V91" t="s">
        <v>517</v>
      </c>
      <c r="W91" t="s">
        <v>80</v>
      </c>
      <c r="X91" t="s">
        <v>112</v>
      </c>
      <c r="Y91" t="s">
        <v>41</v>
      </c>
      <c r="Z91" t="s">
        <v>668</v>
      </c>
    </row>
    <row r="92" spans="1:26" x14ac:dyDescent="0.25">
      <c r="A92" t="s">
        <v>669</v>
      </c>
      <c r="B92" t="s">
        <v>670</v>
      </c>
      <c r="C92" s="1" t="str">
        <f t="shared" si="13"/>
        <v>21:0236</v>
      </c>
      <c r="D92" s="1" t="str">
        <f t="shared" si="17"/>
        <v>21:0115</v>
      </c>
      <c r="E92" t="s">
        <v>671</v>
      </c>
      <c r="F92" t="s">
        <v>672</v>
      </c>
      <c r="H92">
        <v>48.958648099999998</v>
      </c>
      <c r="I92">
        <v>-87.2487639</v>
      </c>
      <c r="J92" s="1" t="str">
        <f t="shared" si="18"/>
        <v>NGR lake sediment grab sample</v>
      </c>
      <c r="K92" s="1" t="str">
        <f t="shared" si="19"/>
        <v>&lt;177 micron (NGR)</v>
      </c>
      <c r="L92">
        <v>5</v>
      </c>
      <c r="M92" t="s">
        <v>106</v>
      </c>
      <c r="N92">
        <v>91</v>
      </c>
      <c r="O92" t="s">
        <v>81</v>
      </c>
      <c r="P92" t="s">
        <v>82</v>
      </c>
      <c r="Q92" t="s">
        <v>277</v>
      </c>
      <c r="R92" t="s">
        <v>64</v>
      </c>
      <c r="S92" t="s">
        <v>34</v>
      </c>
      <c r="T92" t="s">
        <v>122</v>
      </c>
      <c r="U92" t="s">
        <v>673</v>
      </c>
      <c r="V92" t="s">
        <v>517</v>
      </c>
      <c r="W92" t="s">
        <v>63</v>
      </c>
      <c r="X92" t="s">
        <v>163</v>
      </c>
      <c r="Y92" t="s">
        <v>309</v>
      </c>
      <c r="Z92" t="s">
        <v>674</v>
      </c>
    </row>
    <row r="93" spans="1:26" x14ac:dyDescent="0.25">
      <c r="A93" t="s">
        <v>675</v>
      </c>
      <c r="B93" t="s">
        <v>676</v>
      </c>
      <c r="C93" s="1" t="str">
        <f t="shared" si="13"/>
        <v>21:0236</v>
      </c>
      <c r="D93" s="1" t="str">
        <f t="shared" si="17"/>
        <v>21:0115</v>
      </c>
      <c r="E93" t="s">
        <v>677</v>
      </c>
      <c r="F93" t="s">
        <v>678</v>
      </c>
      <c r="H93">
        <v>48.956654200000003</v>
      </c>
      <c r="I93">
        <v>-87.196203400000002</v>
      </c>
      <c r="J93" s="1" t="str">
        <f t="shared" si="18"/>
        <v>NGR lake sediment grab sample</v>
      </c>
      <c r="K93" s="1" t="str">
        <f t="shared" si="19"/>
        <v>&lt;177 micron (NGR)</v>
      </c>
      <c r="L93">
        <v>5</v>
      </c>
      <c r="M93" t="s">
        <v>118</v>
      </c>
      <c r="N93">
        <v>92</v>
      </c>
      <c r="O93" t="s">
        <v>679</v>
      </c>
      <c r="P93" t="s">
        <v>77</v>
      </c>
      <c r="Q93" t="s">
        <v>78</v>
      </c>
      <c r="R93" t="s">
        <v>198</v>
      </c>
      <c r="S93" t="s">
        <v>78</v>
      </c>
      <c r="T93" t="s">
        <v>36</v>
      </c>
      <c r="U93" t="s">
        <v>300</v>
      </c>
      <c r="V93" t="s">
        <v>437</v>
      </c>
      <c r="W93" t="s">
        <v>53</v>
      </c>
      <c r="X93" t="s">
        <v>199</v>
      </c>
      <c r="Y93" t="s">
        <v>41</v>
      </c>
      <c r="Z93" t="s">
        <v>680</v>
      </c>
    </row>
    <row r="94" spans="1:26" x14ac:dyDescent="0.25">
      <c r="A94" t="s">
        <v>681</v>
      </c>
      <c r="B94" t="s">
        <v>682</v>
      </c>
      <c r="C94" s="1" t="str">
        <f t="shared" si="13"/>
        <v>21:0236</v>
      </c>
      <c r="D94" s="1" t="str">
        <f t="shared" si="17"/>
        <v>21:0115</v>
      </c>
      <c r="E94" t="s">
        <v>683</v>
      </c>
      <c r="F94" t="s">
        <v>684</v>
      </c>
      <c r="H94">
        <v>48.9569896</v>
      </c>
      <c r="I94">
        <v>-87.153352499999997</v>
      </c>
      <c r="J94" s="1" t="str">
        <f t="shared" si="18"/>
        <v>NGR lake sediment grab sample</v>
      </c>
      <c r="K94" s="1" t="str">
        <f t="shared" si="19"/>
        <v>&lt;177 micron (NGR)</v>
      </c>
      <c r="L94">
        <v>5</v>
      </c>
      <c r="M94" t="s">
        <v>131</v>
      </c>
      <c r="N94">
        <v>93</v>
      </c>
      <c r="O94" t="s">
        <v>342</v>
      </c>
      <c r="P94" t="s">
        <v>156</v>
      </c>
      <c r="Q94" t="s">
        <v>80</v>
      </c>
      <c r="R94" t="s">
        <v>290</v>
      </c>
      <c r="S94" t="s">
        <v>97</v>
      </c>
      <c r="T94" t="s">
        <v>36</v>
      </c>
      <c r="U94" t="s">
        <v>178</v>
      </c>
      <c r="V94" t="s">
        <v>685</v>
      </c>
      <c r="W94" t="s">
        <v>53</v>
      </c>
      <c r="X94" t="s">
        <v>40</v>
      </c>
      <c r="Y94" t="s">
        <v>125</v>
      </c>
      <c r="Z94" t="s">
        <v>686</v>
      </c>
    </row>
    <row r="95" spans="1:26" x14ac:dyDescent="0.25">
      <c r="A95" t="s">
        <v>687</v>
      </c>
      <c r="B95" t="s">
        <v>688</v>
      </c>
      <c r="C95" s="1" t="str">
        <f t="shared" si="13"/>
        <v>21:0236</v>
      </c>
      <c r="D95" s="1" t="str">
        <f t="shared" si="17"/>
        <v>21:0115</v>
      </c>
      <c r="E95" t="s">
        <v>689</v>
      </c>
      <c r="F95" t="s">
        <v>690</v>
      </c>
      <c r="H95">
        <v>48.954862300000002</v>
      </c>
      <c r="I95">
        <v>-87.043631300000001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143</v>
      </c>
      <c r="N95">
        <v>94</v>
      </c>
      <c r="O95" t="s">
        <v>509</v>
      </c>
      <c r="P95" t="s">
        <v>79</v>
      </c>
      <c r="Q95" t="s">
        <v>39</v>
      </c>
      <c r="R95" t="s">
        <v>77</v>
      </c>
      <c r="S95" t="s">
        <v>135</v>
      </c>
      <c r="T95" t="s">
        <v>36</v>
      </c>
      <c r="U95" t="s">
        <v>667</v>
      </c>
      <c r="V95" t="s">
        <v>216</v>
      </c>
      <c r="W95" t="s">
        <v>97</v>
      </c>
      <c r="X95" t="s">
        <v>54</v>
      </c>
      <c r="Y95" t="s">
        <v>125</v>
      </c>
      <c r="Z95" t="s">
        <v>691</v>
      </c>
    </row>
    <row r="96" spans="1:26" x14ac:dyDescent="0.25">
      <c r="A96" t="s">
        <v>692</v>
      </c>
      <c r="B96" t="s">
        <v>693</v>
      </c>
      <c r="C96" s="1" t="str">
        <f t="shared" si="13"/>
        <v>21:0236</v>
      </c>
      <c r="D96" s="1" t="str">
        <f t="shared" si="17"/>
        <v>21:0115</v>
      </c>
      <c r="E96" t="s">
        <v>694</v>
      </c>
      <c r="F96" t="s">
        <v>695</v>
      </c>
      <c r="H96">
        <v>48.980399800000001</v>
      </c>
      <c r="I96">
        <v>-87.046496099999999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177</v>
      </c>
      <c r="N96">
        <v>95</v>
      </c>
      <c r="O96" t="s">
        <v>515</v>
      </c>
      <c r="P96" t="s">
        <v>300</v>
      </c>
      <c r="Q96" t="s">
        <v>80</v>
      </c>
      <c r="R96" t="s">
        <v>668</v>
      </c>
      <c r="S96" t="s">
        <v>696</v>
      </c>
      <c r="T96" t="s">
        <v>36</v>
      </c>
      <c r="U96" t="s">
        <v>456</v>
      </c>
      <c r="V96" t="s">
        <v>216</v>
      </c>
      <c r="W96" t="s">
        <v>64</v>
      </c>
      <c r="X96" t="s">
        <v>163</v>
      </c>
      <c r="Y96" t="s">
        <v>125</v>
      </c>
      <c r="Z96" t="s">
        <v>697</v>
      </c>
    </row>
    <row r="97" spans="1:26" x14ac:dyDescent="0.25">
      <c r="A97" t="s">
        <v>698</v>
      </c>
      <c r="B97" t="s">
        <v>699</v>
      </c>
      <c r="C97" s="1" t="str">
        <f t="shared" si="13"/>
        <v>21:0236</v>
      </c>
      <c r="D97" s="1" t="str">
        <f t="shared" si="17"/>
        <v>21:0115</v>
      </c>
      <c r="E97" t="s">
        <v>700</v>
      </c>
      <c r="F97" t="s">
        <v>701</v>
      </c>
      <c r="H97">
        <v>48.9919054</v>
      </c>
      <c r="I97">
        <v>-86.993481799999998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187</v>
      </c>
      <c r="N97">
        <v>96</v>
      </c>
      <c r="O97" t="s">
        <v>405</v>
      </c>
      <c r="P97" t="s">
        <v>702</v>
      </c>
      <c r="Q97" t="s">
        <v>80</v>
      </c>
      <c r="R97" t="s">
        <v>34</v>
      </c>
      <c r="S97" t="s">
        <v>134</v>
      </c>
      <c r="T97" t="s">
        <v>36</v>
      </c>
      <c r="U97" t="s">
        <v>703</v>
      </c>
      <c r="V97" t="s">
        <v>517</v>
      </c>
      <c r="W97" t="s">
        <v>80</v>
      </c>
      <c r="X97" t="s">
        <v>163</v>
      </c>
      <c r="Y97" t="s">
        <v>125</v>
      </c>
      <c r="Z97" t="s">
        <v>310</v>
      </c>
    </row>
    <row r="98" spans="1:26" x14ac:dyDescent="0.25">
      <c r="A98" t="s">
        <v>704</v>
      </c>
      <c r="B98" t="s">
        <v>705</v>
      </c>
      <c r="C98" s="1" t="str">
        <f t="shared" si="13"/>
        <v>21:0236</v>
      </c>
      <c r="D98" s="1" t="str">
        <f t="shared" si="17"/>
        <v>21:0115</v>
      </c>
      <c r="E98" t="s">
        <v>706</v>
      </c>
      <c r="F98" t="s">
        <v>707</v>
      </c>
      <c r="H98">
        <v>48.982247399999999</v>
      </c>
      <c r="I98">
        <v>-86.941903499999995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196</v>
      </c>
      <c r="N98">
        <v>97</v>
      </c>
      <c r="O98" t="s">
        <v>465</v>
      </c>
      <c r="P98" t="s">
        <v>61</v>
      </c>
      <c r="Q98" t="s">
        <v>181</v>
      </c>
      <c r="R98" t="s">
        <v>708</v>
      </c>
      <c r="S98" t="s">
        <v>108</v>
      </c>
      <c r="T98" t="s">
        <v>36</v>
      </c>
      <c r="U98" t="s">
        <v>709</v>
      </c>
      <c r="V98" t="s">
        <v>710</v>
      </c>
      <c r="W98" t="s">
        <v>33</v>
      </c>
      <c r="X98" t="s">
        <v>112</v>
      </c>
      <c r="Y98" t="s">
        <v>41</v>
      </c>
      <c r="Z98" t="s">
        <v>711</v>
      </c>
    </row>
    <row r="99" spans="1:26" x14ac:dyDescent="0.25">
      <c r="A99" t="s">
        <v>712</v>
      </c>
      <c r="B99" t="s">
        <v>713</v>
      </c>
      <c r="C99" s="1" t="str">
        <f t="shared" si="13"/>
        <v>21:0236</v>
      </c>
      <c r="D99" s="1" t="str">
        <f t="shared" si="17"/>
        <v>21:0115</v>
      </c>
      <c r="E99" t="s">
        <v>714</v>
      </c>
      <c r="F99" t="s">
        <v>715</v>
      </c>
      <c r="H99">
        <v>48.9749196</v>
      </c>
      <c r="I99">
        <v>-86.906738099999998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206</v>
      </c>
      <c r="N99">
        <v>98</v>
      </c>
      <c r="O99" t="s">
        <v>306</v>
      </c>
      <c r="P99" t="s">
        <v>283</v>
      </c>
      <c r="Q99" t="s">
        <v>78</v>
      </c>
      <c r="R99" t="s">
        <v>334</v>
      </c>
      <c r="S99" t="s">
        <v>64</v>
      </c>
      <c r="T99" t="s">
        <v>36</v>
      </c>
      <c r="U99" t="s">
        <v>418</v>
      </c>
      <c r="V99" t="s">
        <v>437</v>
      </c>
      <c r="W99" t="s">
        <v>53</v>
      </c>
      <c r="X99" t="s">
        <v>119</v>
      </c>
      <c r="Y99" t="s">
        <v>41</v>
      </c>
      <c r="Z99" t="s">
        <v>716</v>
      </c>
    </row>
    <row r="100" spans="1:26" x14ac:dyDescent="0.25">
      <c r="A100" t="s">
        <v>717</v>
      </c>
      <c r="B100" t="s">
        <v>718</v>
      </c>
      <c r="C100" s="1" t="str">
        <f t="shared" si="13"/>
        <v>21:0236</v>
      </c>
      <c r="D100" s="1" t="str">
        <f t="shared" si="17"/>
        <v>21:0115</v>
      </c>
      <c r="E100" t="s">
        <v>719</v>
      </c>
      <c r="F100" t="s">
        <v>720</v>
      </c>
      <c r="H100">
        <v>48.985298</v>
      </c>
      <c r="I100">
        <v>-86.845978700000003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214</v>
      </c>
      <c r="N100">
        <v>99</v>
      </c>
      <c r="O100" t="s">
        <v>541</v>
      </c>
      <c r="P100" t="s">
        <v>596</v>
      </c>
      <c r="Q100" t="s">
        <v>80</v>
      </c>
      <c r="R100" t="s">
        <v>134</v>
      </c>
      <c r="S100" t="s">
        <v>110</v>
      </c>
      <c r="T100" t="s">
        <v>36</v>
      </c>
      <c r="U100" t="s">
        <v>667</v>
      </c>
      <c r="V100" t="s">
        <v>721</v>
      </c>
      <c r="W100" t="s">
        <v>53</v>
      </c>
      <c r="X100" t="s">
        <v>100</v>
      </c>
      <c r="Y100" t="s">
        <v>41</v>
      </c>
      <c r="Z100" t="s">
        <v>432</v>
      </c>
    </row>
    <row r="101" spans="1:26" x14ac:dyDescent="0.25">
      <c r="A101" t="s">
        <v>722</v>
      </c>
      <c r="B101" t="s">
        <v>723</v>
      </c>
      <c r="C101" s="1" t="str">
        <f t="shared" si="13"/>
        <v>21:0236</v>
      </c>
      <c r="D101" s="1" t="str">
        <f t="shared" si="17"/>
        <v>21:0115</v>
      </c>
      <c r="E101" t="s">
        <v>724</v>
      </c>
      <c r="F101" t="s">
        <v>725</v>
      </c>
      <c r="H101">
        <v>48.9797777</v>
      </c>
      <c r="I101">
        <v>-86.801074299999996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234</v>
      </c>
      <c r="N101">
        <v>100</v>
      </c>
      <c r="O101" t="s">
        <v>207</v>
      </c>
      <c r="P101" t="s">
        <v>596</v>
      </c>
      <c r="Q101" t="s">
        <v>33</v>
      </c>
      <c r="R101" t="s">
        <v>271</v>
      </c>
      <c r="S101" t="s">
        <v>97</v>
      </c>
      <c r="T101" t="s">
        <v>36</v>
      </c>
      <c r="U101" t="s">
        <v>100</v>
      </c>
      <c r="V101" t="s">
        <v>90</v>
      </c>
      <c r="W101" t="s">
        <v>53</v>
      </c>
      <c r="X101" t="s">
        <v>119</v>
      </c>
      <c r="Y101" t="s">
        <v>41</v>
      </c>
      <c r="Z101" t="s">
        <v>35</v>
      </c>
    </row>
    <row r="102" spans="1:26" x14ac:dyDescent="0.25">
      <c r="A102" t="s">
        <v>726</v>
      </c>
      <c r="B102" t="s">
        <v>727</v>
      </c>
      <c r="C102" s="1" t="str">
        <f t="shared" si="13"/>
        <v>21:0236</v>
      </c>
      <c r="D102" s="1" t="str">
        <f t="shared" si="17"/>
        <v>21:0115</v>
      </c>
      <c r="E102" t="s">
        <v>728</v>
      </c>
      <c r="F102" t="s">
        <v>729</v>
      </c>
      <c r="H102">
        <v>48.944563299999999</v>
      </c>
      <c r="I102">
        <v>-86.831737599999997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30</v>
      </c>
      <c r="N102">
        <v>101</v>
      </c>
      <c r="O102" t="s">
        <v>417</v>
      </c>
      <c r="P102" t="s">
        <v>77</v>
      </c>
      <c r="Q102" t="s">
        <v>78</v>
      </c>
      <c r="R102" t="s">
        <v>708</v>
      </c>
      <c r="S102" t="s">
        <v>64</v>
      </c>
      <c r="T102" t="s">
        <v>36</v>
      </c>
      <c r="U102" t="s">
        <v>235</v>
      </c>
      <c r="V102" t="s">
        <v>730</v>
      </c>
      <c r="W102" t="s">
        <v>53</v>
      </c>
      <c r="X102" t="s">
        <v>228</v>
      </c>
      <c r="Y102" t="s">
        <v>309</v>
      </c>
      <c r="Z102" t="s">
        <v>50</v>
      </c>
    </row>
    <row r="103" spans="1:26" x14ac:dyDescent="0.25">
      <c r="A103" t="s">
        <v>731</v>
      </c>
      <c r="B103" t="s">
        <v>732</v>
      </c>
      <c r="C103" s="1" t="str">
        <f t="shared" si="13"/>
        <v>21:0236</v>
      </c>
      <c r="D103" s="1" t="str">
        <f t="shared" si="17"/>
        <v>21:0115</v>
      </c>
      <c r="E103" t="s">
        <v>733</v>
      </c>
      <c r="F103" t="s">
        <v>734</v>
      </c>
      <c r="H103">
        <v>48.961871500000001</v>
      </c>
      <c r="I103">
        <v>-86.844739500000003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154</v>
      </c>
      <c r="N103">
        <v>102</v>
      </c>
      <c r="O103" t="s">
        <v>163</v>
      </c>
      <c r="P103" t="s">
        <v>32</v>
      </c>
      <c r="Q103" t="s">
        <v>181</v>
      </c>
      <c r="R103" t="s">
        <v>668</v>
      </c>
      <c r="S103" t="s">
        <v>156</v>
      </c>
      <c r="T103" t="s">
        <v>36</v>
      </c>
      <c r="U103" t="s">
        <v>31</v>
      </c>
      <c r="V103" t="s">
        <v>322</v>
      </c>
      <c r="W103" t="s">
        <v>80</v>
      </c>
      <c r="X103" t="s">
        <v>208</v>
      </c>
      <c r="Y103" t="s">
        <v>125</v>
      </c>
      <c r="Z103" t="s">
        <v>51</v>
      </c>
    </row>
    <row r="104" spans="1:26" x14ac:dyDescent="0.25">
      <c r="A104" t="s">
        <v>735</v>
      </c>
      <c r="B104" t="s">
        <v>736</v>
      </c>
      <c r="C104" s="1" t="str">
        <f t="shared" si="13"/>
        <v>21:0236</v>
      </c>
      <c r="D104" s="1" t="str">
        <f t="shared" si="17"/>
        <v>21:0115</v>
      </c>
      <c r="E104" t="s">
        <v>728</v>
      </c>
      <c r="F104" t="s">
        <v>737</v>
      </c>
      <c r="H104">
        <v>48.944563299999999</v>
      </c>
      <c r="I104">
        <v>-86.831737599999997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162</v>
      </c>
      <c r="N104">
        <v>103</v>
      </c>
      <c r="O104" t="s">
        <v>207</v>
      </c>
      <c r="P104" t="s">
        <v>198</v>
      </c>
      <c r="Q104" t="s">
        <v>39</v>
      </c>
      <c r="R104" t="s">
        <v>334</v>
      </c>
      <c r="S104" t="s">
        <v>156</v>
      </c>
      <c r="T104" t="s">
        <v>36</v>
      </c>
      <c r="U104" t="s">
        <v>31</v>
      </c>
      <c r="V104" t="s">
        <v>685</v>
      </c>
      <c r="W104" t="s">
        <v>53</v>
      </c>
      <c r="X104" t="s">
        <v>228</v>
      </c>
      <c r="Y104" t="s">
        <v>41</v>
      </c>
      <c r="Z104" t="s">
        <v>738</v>
      </c>
    </row>
    <row r="105" spans="1:26" x14ac:dyDescent="0.25">
      <c r="A105" t="s">
        <v>739</v>
      </c>
      <c r="B105" t="s">
        <v>740</v>
      </c>
      <c r="C105" s="1" t="str">
        <f t="shared" si="13"/>
        <v>21:0236</v>
      </c>
      <c r="D105" s="1" t="str">
        <f t="shared" si="17"/>
        <v>21:0115</v>
      </c>
      <c r="E105" t="s">
        <v>728</v>
      </c>
      <c r="F105" t="s">
        <v>741</v>
      </c>
      <c r="H105">
        <v>48.944563299999999</v>
      </c>
      <c r="I105">
        <v>-86.831737599999997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169</v>
      </c>
      <c r="N105">
        <v>104</v>
      </c>
      <c r="O105" t="s">
        <v>243</v>
      </c>
      <c r="P105" t="s">
        <v>198</v>
      </c>
      <c r="Q105" t="s">
        <v>39</v>
      </c>
      <c r="R105" t="s">
        <v>406</v>
      </c>
      <c r="S105" t="s">
        <v>290</v>
      </c>
      <c r="T105" t="s">
        <v>36</v>
      </c>
      <c r="U105" t="s">
        <v>667</v>
      </c>
      <c r="V105" t="s">
        <v>730</v>
      </c>
      <c r="W105" t="s">
        <v>66</v>
      </c>
      <c r="X105" t="s">
        <v>67</v>
      </c>
      <c r="Y105" t="s">
        <v>41</v>
      </c>
      <c r="Z105" t="s">
        <v>742</v>
      </c>
    </row>
    <row r="106" spans="1:26" x14ac:dyDescent="0.25">
      <c r="A106" t="s">
        <v>743</v>
      </c>
      <c r="B106" t="s">
        <v>744</v>
      </c>
      <c r="C106" s="1" t="str">
        <f t="shared" si="13"/>
        <v>21:0236</v>
      </c>
      <c r="D106" s="1" t="str">
        <f t="shared" si="17"/>
        <v>21:0115</v>
      </c>
      <c r="E106" t="s">
        <v>745</v>
      </c>
      <c r="F106" t="s">
        <v>746</v>
      </c>
      <c r="H106">
        <v>48.929315899999999</v>
      </c>
      <c r="I106">
        <v>-86.901526200000006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47</v>
      </c>
      <c r="N106">
        <v>105</v>
      </c>
      <c r="O106" t="s">
        <v>228</v>
      </c>
      <c r="P106" t="s">
        <v>133</v>
      </c>
      <c r="Q106" t="s">
        <v>63</v>
      </c>
      <c r="R106" t="s">
        <v>77</v>
      </c>
      <c r="S106" t="s">
        <v>78</v>
      </c>
      <c r="T106" t="s">
        <v>36</v>
      </c>
      <c r="U106" t="s">
        <v>583</v>
      </c>
      <c r="V106" t="s">
        <v>90</v>
      </c>
      <c r="W106" t="s">
        <v>66</v>
      </c>
      <c r="X106" t="s">
        <v>119</v>
      </c>
      <c r="Y106" t="s">
        <v>41</v>
      </c>
      <c r="Z106" t="s">
        <v>747</v>
      </c>
    </row>
    <row r="107" spans="1:26" hidden="1" x14ac:dyDescent="0.25">
      <c r="A107" t="s">
        <v>748</v>
      </c>
      <c r="B107" t="s">
        <v>749</v>
      </c>
      <c r="C107" s="1" t="str">
        <f t="shared" si="13"/>
        <v>21:0236</v>
      </c>
      <c r="D107" s="1" t="str">
        <f>HYPERLINK("http://geochem.nrcan.gc.ca/cdogs/content/svy/svy_e.htm", "")</f>
        <v/>
      </c>
      <c r="G107" s="1" t="str">
        <f>HYPERLINK("http://geochem.nrcan.gc.ca/cdogs/content/cr_/cr_00021_e.htm", "21")</f>
        <v>21</v>
      </c>
      <c r="J107" t="s">
        <v>220</v>
      </c>
      <c r="K107" t="s">
        <v>221</v>
      </c>
      <c r="L107">
        <v>6</v>
      </c>
      <c r="M107" t="s">
        <v>222</v>
      </c>
      <c r="N107">
        <v>106</v>
      </c>
      <c r="O107" t="s">
        <v>223</v>
      </c>
      <c r="P107" t="s">
        <v>134</v>
      </c>
      <c r="Q107" t="s">
        <v>64</v>
      </c>
      <c r="R107" t="s">
        <v>146</v>
      </c>
      <c r="S107" t="s">
        <v>33</v>
      </c>
      <c r="T107" t="s">
        <v>36</v>
      </c>
      <c r="U107" t="s">
        <v>379</v>
      </c>
      <c r="V107" t="s">
        <v>517</v>
      </c>
      <c r="W107" t="s">
        <v>97</v>
      </c>
      <c r="X107" t="s">
        <v>48</v>
      </c>
      <c r="Y107" t="s">
        <v>125</v>
      </c>
      <c r="Z107" t="s">
        <v>750</v>
      </c>
    </row>
    <row r="108" spans="1:26" x14ac:dyDescent="0.25">
      <c r="A108" t="s">
        <v>751</v>
      </c>
      <c r="B108" t="s">
        <v>752</v>
      </c>
      <c r="C108" s="1" t="str">
        <f t="shared" si="13"/>
        <v>21:0236</v>
      </c>
      <c r="D108" s="1" t="str">
        <f t="shared" ref="D108:D128" si="20">HYPERLINK("http://geochem.nrcan.gc.ca/cdogs/content/svy/svy210115_e.htm", "21:0115")</f>
        <v>21:0115</v>
      </c>
      <c r="E108" t="s">
        <v>753</v>
      </c>
      <c r="F108" t="s">
        <v>754</v>
      </c>
      <c r="H108">
        <v>48.945537799999997</v>
      </c>
      <c r="I108">
        <v>-86.915943299999995</v>
      </c>
      <c r="J108" s="1" t="str">
        <f t="shared" ref="J108:J128" si="21">HYPERLINK("http://geochem.nrcan.gc.ca/cdogs/content/kwd/kwd020027_e.htm", "NGR lake sediment grab sample")</f>
        <v>NGR lake sediment grab sample</v>
      </c>
      <c r="K108" s="1" t="str">
        <f t="shared" ref="K108:K128" si="22">HYPERLINK("http://geochem.nrcan.gc.ca/cdogs/content/kwd/kwd080006_e.htm", "&lt;177 micron (NGR)")</f>
        <v>&lt;177 micron (NGR)</v>
      </c>
      <c r="L108">
        <v>6</v>
      </c>
      <c r="M108" t="s">
        <v>60</v>
      </c>
      <c r="N108">
        <v>107</v>
      </c>
      <c r="O108" t="s">
        <v>679</v>
      </c>
      <c r="P108" t="s">
        <v>334</v>
      </c>
      <c r="Q108" t="s">
        <v>146</v>
      </c>
      <c r="R108" t="s">
        <v>391</v>
      </c>
      <c r="S108" t="s">
        <v>146</v>
      </c>
      <c r="T108" t="s">
        <v>36</v>
      </c>
      <c r="U108" t="s">
        <v>79</v>
      </c>
      <c r="V108" t="s">
        <v>437</v>
      </c>
      <c r="W108" t="s">
        <v>66</v>
      </c>
      <c r="X108" t="s">
        <v>40</v>
      </c>
      <c r="Y108" t="s">
        <v>34</v>
      </c>
      <c r="Z108" t="s">
        <v>126</v>
      </c>
    </row>
    <row r="109" spans="1:26" x14ac:dyDescent="0.25">
      <c r="A109" t="s">
        <v>755</v>
      </c>
      <c r="B109" t="s">
        <v>756</v>
      </c>
      <c r="C109" s="1" t="str">
        <f t="shared" si="13"/>
        <v>21:0236</v>
      </c>
      <c r="D109" s="1" t="str">
        <f t="shared" si="20"/>
        <v>21:0115</v>
      </c>
      <c r="E109" t="s">
        <v>757</v>
      </c>
      <c r="F109" t="s">
        <v>758</v>
      </c>
      <c r="H109">
        <v>48.945549900000003</v>
      </c>
      <c r="I109">
        <v>-86.934503199999995</v>
      </c>
      <c r="J109" s="1" t="str">
        <f t="shared" si="21"/>
        <v>NGR lake sediment grab sample</v>
      </c>
      <c r="K109" s="1" t="str">
        <f t="shared" si="22"/>
        <v>&lt;177 micron (NGR)</v>
      </c>
      <c r="L109">
        <v>6</v>
      </c>
      <c r="M109" t="s">
        <v>73</v>
      </c>
      <c r="N109">
        <v>108</v>
      </c>
      <c r="O109" t="s">
        <v>759</v>
      </c>
      <c r="P109" t="s">
        <v>35</v>
      </c>
      <c r="Q109" t="s">
        <v>39</v>
      </c>
      <c r="R109" t="s">
        <v>110</v>
      </c>
      <c r="S109" t="s">
        <v>78</v>
      </c>
      <c r="T109" t="s">
        <v>36</v>
      </c>
      <c r="U109" t="s">
        <v>343</v>
      </c>
      <c r="V109" t="s">
        <v>760</v>
      </c>
      <c r="W109" t="s">
        <v>66</v>
      </c>
      <c r="X109" t="s">
        <v>91</v>
      </c>
      <c r="Y109" t="s">
        <v>125</v>
      </c>
      <c r="Z109" t="s">
        <v>761</v>
      </c>
    </row>
    <row r="110" spans="1:26" x14ac:dyDescent="0.25">
      <c r="A110" t="s">
        <v>762</v>
      </c>
      <c r="B110" t="s">
        <v>763</v>
      </c>
      <c r="C110" s="1" t="str">
        <f t="shared" si="13"/>
        <v>21:0236</v>
      </c>
      <c r="D110" s="1" t="str">
        <f t="shared" si="20"/>
        <v>21:0115</v>
      </c>
      <c r="E110" t="s">
        <v>764</v>
      </c>
      <c r="F110" t="s">
        <v>765</v>
      </c>
      <c r="H110">
        <v>48.947752100000002</v>
      </c>
      <c r="I110">
        <v>-86.975596199999998</v>
      </c>
      <c r="J110" s="1" t="str">
        <f t="shared" si="21"/>
        <v>NGR lake sediment grab sample</v>
      </c>
      <c r="K110" s="1" t="str">
        <f t="shared" si="22"/>
        <v>&lt;177 micron (NGR)</v>
      </c>
      <c r="L110">
        <v>6</v>
      </c>
      <c r="M110" t="s">
        <v>87</v>
      </c>
      <c r="N110">
        <v>109</v>
      </c>
      <c r="O110" t="s">
        <v>188</v>
      </c>
      <c r="P110" t="s">
        <v>283</v>
      </c>
      <c r="Q110" t="s">
        <v>39</v>
      </c>
      <c r="R110" t="s">
        <v>271</v>
      </c>
      <c r="S110" t="s">
        <v>64</v>
      </c>
      <c r="T110" t="s">
        <v>36</v>
      </c>
      <c r="U110" t="s">
        <v>766</v>
      </c>
      <c r="V110" t="s">
        <v>125</v>
      </c>
      <c r="W110" t="s">
        <v>63</v>
      </c>
      <c r="X110" t="s">
        <v>228</v>
      </c>
      <c r="Y110" t="s">
        <v>41</v>
      </c>
      <c r="Z110" t="s">
        <v>394</v>
      </c>
    </row>
    <row r="111" spans="1:26" x14ac:dyDescent="0.25">
      <c r="A111" t="s">
        <v>767</v>
      </c>
      <c r="B111" t="s">
        <v>768</v>
      </c>
      <c r="C111" s="1" t="str">
        <f t="shared" si="13"/>
        <v>21:0236</v>
      </c>
      <c r="D111" s="1" t="str">
        <f t="shared" si="20"/>
        <v>21:0115</v>
      </c>
      <c r="E111" t="s">
        <v>769</v>
      </c>
      <c r="F111" t="s">
        <v>770</v>
      </c>
      <c r="H111">
        <v>48.926789999999997</v>
      </c>
      <c r="I111">
        <v>-86.9442071</v>
      </c>
      <c r="J111" s="1" t="str">
        <f t="shared" si="21"/>
        <v>NGR lake sediment grab sample</v>
      </c>
      <c r="K111" s="1" t="str">
        <f t="shared" si="22"/>
        <v>&lt;177 micron (NGR)</v>
      </c>
      <c r="L111">
        <v>6</v>
      </c>
      <c r="M111" t="s">
        <v>96</v>
      </c>
      <c r="N111">
        <v>110</v>
      </c>
      <c r="O111" t="s">
        <v>405</v>
      </c>
      <c r="P111" t="s">
        <v>771</v>
      </c>
      <c r="Q111" t="s">
        <v>66</v>
      </c>
      <c r="R111" t="s">
        <v>321</v>
      </c>
      <c r="S111" t="s">
        <v>50</v>
      </c>
      <c r="T111" t="s">
        <v>122</v>
      </c>
      <c r="U111" t="s">
        <v>343</v>
      </c>
      <c r="V111" t="s">
        <v>721</v>
      </c>
      <c r="W111" t="s">
        <v>80</v>
      </c>
      <c r="X111" t="s">
        <v>91</v>
      </c>
      <c r="Y111" t="s">
        <v>125</v>
      </c>
      <c r="Z111" t="s">
        <v>498</v>
      </c>
    </row>
    <row r="112" spans="1:26" x14ac:dyDescent="0.25">
      <c r="A112" t="s">
        <v>772</v>
      </c>
      <c r="B112" t="s">
        <v>773</v>
      </c>
      <c r="C112" s="1" t="str">
        <f t="shared" si="13"/>
        <v>21:0236</v>
      </c>
      <c r="D112" s="1" t="str">
        <f t="shared" si="20"/>
        <v>21:0115</v>
      </c>
      <c r="E112" t="s">
        <v>774</v>
      </c>
      <c r="F112" t="s">
        <v>775</v>
      </c>
      <c r="H112">
        <v>48.909880399999999</v>
      </c>
      <c r="I112">
        <v>-86.977279800000005</v>
      </c>
      <c r="J112" s="1" t="str">
        <f t="shared" si="21"/>
        <v>NGR lake sediment grab sample</v>
      </c>
      <c r="K112" s="1" t="str">
        <f t="shared" si="22"/>
        <v>&lt;177 micron (NGR)</v>
      </c>
      <c r="L112">
        <v>6</v>
      </c>
      <c r="M112" t="s">
        <v>106</v>
      </c>
      <c r="N112">
        <v>111</v>
      </c>
      <c r="O112" t="s">
        <v>342</v>
      </c>
      <c r="P112" t="s">
        <v>145</v>
      </c>
      <c r="Q112" t="s">
        <v>78</v>
      </c>
      <c r="R112" t="s">
        <v>349</v>
      </c>
      <c r="S112" t="s">
        <v>39</v>
      </c>
      <c r="T112" t="s">
        <v>36</v>
      </c>
      <c r="U112" t="s">
        <v>82</v>
      </c>
      <c r="V112" t="s">
        <v>52</v>
      </c>
      <c r="W112" t="s">
        <v>66</v>
      </c>
      <c r="X112" t="s">
        <v>228</v>
      </c>
      <c r="Y112" t="s">
        <v>41</v>
      </c>
      <c r="Z112" t="s">
        <v>776</v>
      </c>
    </row>
    <row r="113" spans="1:26" x14ac:dyDescent="0.25">
      <c r="A113" t="s">
        <v>777</v>
      </c>
      <c r="B113" t="s">
        <v>778</v>
      </c>
      <c r="C113" s="1" t="str">
        <f t="shared" si="13"/>
        <v>21:0236</v>
      </c>
      <c r="D113" s="1" t="str">
        <f t="shared" si="20"/>
        <v>21:0115</v>
      </c>
      <c r="E113" t="s">
        <v>779</v>
      </c>
      <c r="F113" t="s">
        <v>780</v>
      </c>
      <c r="H113">
        <v>48.8952277</v>
      </c>
      <c r="I113">
        <v>-86.985881800000001</v>
      </c>
      <c r="J113" s="1" t="str">
        <f t="shared" si="21"/>
        <v>NGR lake sediment grab sample</v>
      </c>
      <c r="K113" s="1" t="str">
        <f t="shared" si="22"/>
        <v>&lt;177 micron (NGR)</v>
      </c>
      <c r="L113">
        <v>6</v>
      </c>
      <c r="M113" t="s">
        <v>118</v>
      </c>
      <c r="N113">
        <v>112</v>
      </c>
      <c r="O113" t="s">
        <v>471</v>
      </c>
      <c r="P113" t="s">
        <v>297</v>
      </c>
      <c r="Q113" t="s">
        <v>181</v>
      </c>
      <c r="R113" t="s">
        <v>283</v>
      </c>
      <c r="S113" t="s">
        <v>135</v>
      </c>
      <c r="T113" t="s">
        <v>36</v>
      </c>
      <c r="U113" t="s">
        <v>781</v>
      </c>
      <c r="V113" t="s">
        <v>685</v>
      </c>
      <c r="W113" t="s">
        <v>39</v>
      </c>
      <c r="X113" t="s">
        <v>163</v>
      </c>
      <c r="Y113" t="s">
        <v>41</v>
      </c>
      <c r="Z113" t="s">
        <v>782</v>
      </c>
    </row>
    <row r="114" spans="1:26" x14ac:dyDescent="0.25">
      <c r="A114" t="s">
        <v>783</v>
      </c>
      <c r="B114" t="s">
        <v>784</v>
      </c>
      <c r="C114" s="1" t="str">
        <f t="shared" si="13"/>
        <v>21:0236</v>
      </c>
      <c r="D114" s="1" t="str">
        <f t="shared" si="20"/>
        <v>21:0115</v>
      </c>
      <c r="E114" t="s">
        <v>785</v>
      </c>
      <c r="F114" t="s">
        <v>786</v>
      </c>
      <c r="H114">
        <v>48.922987499999998</v>
      </c>
      <c r="I114">
        <v>-87.022253599999999</v>
      </c>
      <c r="J114" s="1" t="str">
        <f t="shared" si="21"/>
        <v>NGR lake sediment grab sample</v>
      </c>
      <c r="K114" s="1" t="str">
        <f t="shared" si="22"/>
        <v>&lt;177 micron (NGR)</v>
      </c>
      <c r="L114">
        <v>6</v>
      </c>
      <c r="M114" t="s">
        <v>131</v>
      </c>
      <c r="N114">
        <v>113</v>
      </c>
      <c r="O114" t="s">
        <v>74</v>
      </c>
      <c r="P114" t="s">
        <v>546</v>
      </c>
      <c r="Q114" t="s">
        <v>66</v>
      </c>
      <c r="R114" t="s">
        <v>198</v>
      </c>
      <c r="S114" t="s">
        <v>78</v>
      </c>
      <c r="T114" t="s">
        <v>36</v>
      </c>
      <c r="U114" t="s">
        <v>766</v>
      </c>
      <c r="V114" t="s">
        <v>157</v>
      </c>
      <c r="W114" t="s">
        <v>76</v>
      </c>
      <c r="X114" t="s">
        <v>300</v>
      </c>
      <c r="Y114" t="s">
        <v>41</v>
      </c>
      <c r="Z114" t="s">
        <v>787</v>
      </c>
    </row>
    <row r="115" spans="1:26" x14ac:dyDescent="0.25">
      <c r="A115" t="s">
        <v>788</v>
      </c>
      <c r="B115" t="s">
        <v>789</v>
      </c>
      <c r="C115" s="1" t="str">
        <f t="shared" si="13"/>
        <v>21:0236</v>
      </c>
      <c r="D115" s="1" t="str">
        <f t="shared" si="20"/>
        <v>21:0115</v>
      </c>
      <c r="E115" t="s">
        <v>790</v>
      </c>
      <c r="F115" t="s">
        <v>791</v>
      </c>
      <c r="H115">
        <v>48.878619200000003</v>
      </c>
      <c r="I115">
        <v>-87.027416799999997</v>
      </c>
      <c r="J115" s="1" t="str">
        <f t="shared" si="21"/>
        <v>NGR lake sediment grab sample</v>
      </c>
      <c r="K115" s="1" t="str">
        <f t="shared" si="22"/>
        <v>&lt;177 micron (NGR)</v>
      </c>
      <c r="L115">
        <v>6</v>
      </c>
      <c r="M115" t="s">
        <v>143</v>
      </c>
      <c r="N115">
        <v>114</v>
      </c>
      <c r="O115" t="s">
        <v>583</v>
      </c>
      <c r="P115" t="s">
        <v>223</v>
      </c>
      <c r="Q115" t="s">
        <v>53</v>
      </c>
      <c r="R115" t="s">
        <v>98</v>
      </c>
      <c r="S115" t="s">
        <v>297</v>
      </c>
      <c r="T115" t="s">
        <v>36</v>
      </c>
      <c r="U115" t="s">
        <v>792</v>
      </c>
      <c r="V115" t="s">
        <v>793</v>
      </c>
      <c r="W115" t="s">
        <v>80</v>
      </c>
      <c r="X115" t="s">
        <v>343</v>
      </c>
      <c r="Y115" t="s">
        <v>41</v>
      </c>
      <c r="Z115" t="s">
        <v>761</v>
      </c>
    </row>
    <row r="116" spans="1:26" x14ac:dyDescent="0.25">
      <c r="A116" t="s">
        <v>794</v>
      </c>
      <c r="B116" t="s">
        <v>795</v>
      </c>
      <c r="C116" s="1" t="str">
        <f t="shared" si="13"/>
        <v>21:0236</v>
      </c>
      <c r="D116" s="1" t="str">
        <f t="shared" si="20"/>
        <v>21:0115</v>
      </c>
      <c r="E116" t="s">
        <v>796</v>
      </c>
      <c r="F116" t="s">
        <v>797</v>
      </c>
      <c r="H116">
        <v>48.870396700000001</v>
      </c>
      <c r="I116">
        <v>-87.123851000000002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177</v>
      </c>
      <c r="N116">
        <v>115</v>
      </c>
      <c r="O116" t="s">
        <v>515</v>
      </c>
      <c r="P116" t="s">
        <v>798</v>
      </c>
      <c r="Q116" t="s">
        <v>63</v>
      </c>
      <c r="R116" t="s">
        <v>391</v>
      </c>
      <c r="S116" t="s">
        <v>64</v>
      </c>
      <c r="T116" t="s">
        <v>36</v>
      </c>
      <c r="U116" t="s">
        <v>799</v>
      </c>
      <c r="V116" t="s">
        <v>99</v>
      </c>
      <c r="W116" t="s">
        <v>66</v>
      </c>
      <c r="X116" t="s">
        <v>343</v>
      </c>
      <c r="Y116" t="s">
        <v>41</v>
      </c>
      <c r="Z116" t="s">
        <v>516</v>
      </c>
    </row>
    <row r="117" spans="1:26" x14ac:dyDescent="0.25">
      <c r="A117" t="s">
        <v>800</v>
      </c>
      <c r="B117" t="s">
        <v>801</v>
      </c>
      <c r="C117" s="1" t="str">
        <f t="shared" si="13"/>
        <v>21:0236</v>
      </c>
      <c r="D117" s="1" t="str">
        <f t="shared" si="20"/>
        <v>21:0115</v>
      </c>
      <c r="E117" t="s">
        <v>802</v>
      </c>
      <c r="F117" t="s">
        <v>803</v>
      </c>
      <c r="H117">
        <v>48.833816900000002</v>
      </c>
      <c r="I117">
        <v>-87.088031799999996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187</v>
      </c>
      <c r="N117">
        <v>116</v>
      </c>
      <c r="O117" t="s">
        <v>417</v>
      </c>
      <c r="P117" t="s">
        <v>49</v>
      </c>
      <c r="Q117" t="s">
        <v>63</v>
      </c>
      <c r="R117" t="s">
        <v>34</v>
      </c>
      <c r="S117" t="s">
        <v>156</v>
      </c>
      <c r="T117" t="s">
        <v>36</v>
      </c>
      <c r="U117" t="s">
        <v>804</v>
      </c>
      <c r="V117" t="s">
        <v>730</v>
      </c>
      <c r="W117" t="s">
        <v>78</v>
      </c>
      <c r="X117" t="s">
        <v>54</v>
      </c>
      <c r="Y117" t="s">
        <v>41</v>
      </c>
      <c r="Z117" t="s">
        <v>805</v>
      </c>
    </row>
    <row r="118" spans="1:26" x14ac:dyDescent="0.25">
      <c r="A118" t="s">
        <v>806</v>
      </c>
      <c r="B118" t="s">
        <v>807</v>
      </c>
      <c r="C118" s="1" t="str">
        <f t="shared" si="13"/>
        <v>21:0236</v>
      </c>
      <c r="D118" s="1" t="str">
        <f t="shared" si="20"/>
        <v>21:0115</v>
      </c>
      <c r="E118" t="s">
        <v>808</v>
      </c>
      <c r="F118" t="s">
        <v>809</v>
      </c>
      <c r="H118">
        <v>48.854155400000003</v>
      </c>
      <c r="I118">
        <v>-87.089471399999994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196</v>
      </c>
      <c r="N118">
        <v>117</v>
      </c>
      <c r="O118" t="s">
        <v>88</v>
      </c>
      <c r="P118" t="s">
        <v>615</v>
      </c>
      <c r="Q118" t="s">
        <v>80</v>
      </c>
      <c r="R118" t="s">
        <v>75</v>
      </c>
      <c r="S118" t="s">
        <v>39</v>
      </c>
      <c r="T118" t="s">
        <v>36</v>
      </c>
      <c r="U118" t="s">
        <v>300</v>
      </c>
      <c r="V118" t="s">
        <v>437</v>
      </c>
      <c r="W118" t="s">
        <v>63</v>
      </c>
      <c r="X118" t="s">
        <v>54</v>
      </c>
      <c r="Y118" t="s">
        <v>125</v>
      </c>
      <c r="Z118" t="s">
        <v>810</v>
      </c>
    </row>
    <row r="119" spans="1:26" x14ac:dyDescent="0.25">
      <c r="A119" t="s">
        <v>811</v>
      </c>
      <c r="B119" t="s">
        <v>812</v>
      </c>
      <c r="C119" s="1" t="str">
        <f t="shared" si="13"/>
        <v>21:0236</v>
      </c>
      <c r="D119" s="1" t="str">
        <f t="shared" si="20"/>
        <v>21:0115</v>
      </c>
      <c r="E119" t="s">
        <v>813</v>
      </c>
      <c r="F119" t="s">
        <v>814</v>
      </c>
      <c r="H119">
        <v>48.860527900000001</v>
      </c>
      <c r="I119">
        <v>-87.054974999999999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206</v>
      </c>
      <c r="N119">
        <v>118</v>
      </c>
      <c r="O119" t="s">
        <v>562</v>
      </c>
      <c r="P119" t="s">
        <v>62</v>
      </c>
      <c r="Q119" t="s">
        <v>80</v>
      </c>
      <c r="R119" t="s">
        <v>64</v>
      </c>
      <c r="S119" t="s">
        <v>33</v>
      </c>
      <c r="T119" t="s">
        <v>36</v>
      </c>
      <c r="U119" t="s">
        <v>48</v>
      </c>
      <c r="V119" t="s">
        <v>225</v>
      </c>
      <c r="W119" t="s">
        <v>39</v>
      </c>
      <c r="X119" t="s">
        <v>300</v>
      </c>
      <c r="Y119" t="s">
        <v>41</v>
      </c>
      <c r="Z119" t="s">
        <v>815</v>
      </c>
    </row>
    <row r="120" spans="1:26" x14ac:dyDescent="0.25">
      <c r="A120" t="s">
        <v>816</v>
      </c>
      <c r="B120" t="s">
        <v>817</v>
      </c>
      <c r="C120" s="1" t="str">
        <f t="shared" si="13"/>
        <v>21:0236</v>
      </c>
      <c r="D120" s="1" t="str">
        <f t="shared" si="20"/>
        <v>21:0115</v>
      </c>
      <c r="E120" t="s">
        <v>818</v>
      </c>
      <c r="F120" t="s">
        <v>819</v>
      </c>
      <c r="H120">
        <v>48.857940599999999</v>
      </c>
      <c r="I120">
        <v>-87.008850600000002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214</v>
      </c>
      <c r="N120">
        <v>119</v>
      </c>
      <c r="O120" t="s">
        <v>67</v>
      </c>
      <c r="P120" t="s">
        <v>35</v>
      </c>
      <c r="Q120" t="s">
        <v>80</v>
      </c>
      <c r="R120" t="s">
        <v>110</v>
      </c>
      <c r="S120" t="s">
        <v>406</v>
      </c>
      <c r="T120" t="s">
        <v>36</v>
      </c>
      <c r="U120" t="s">
        <v>477</v>
      </c>
      <c r="V120" t="s">
        <v>171</v>
      </c>
      <c r="W120" t="s">
        <v>66</v>
      </c>
      <c r="X120" t="s">
        <v>228</v>
      </c>
      <c r="Y120" t="s">
        <v>41</v>
      </c>
      <c r="Z120" t="s">
        <v>820</v>
      </c>
    </row>
    <row r="121" spans="1:26" x14ac:dyDescent="0.25">
      <c r="A121" t="s">
        <v>821</v>
      </c>
      <c r="B121" t="s">
        <v>822</v>
      </c>
      <c r="C121" s="1" t="str">
        <f t="shared" si="13"/>
        <v>21:0236</v>
      </c>
      <c r="D121" s="1" t="str">
        <f t="shared" si="20"/>
        <v>21:0115</v>
      </c>
      <c r="E121" t="s">
        <v>823</v>
      </c>
      <c r="F121" t="s">
        <v>824</v>
      </c>
      <c r="H121">
        <v>48.824084999999997</v>
      </c>
      <c r="I121">
        <v>-87.032455499999998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234</v>
      </c>
      <c r="N121">
        <v>120</v>
      </c>
      <c r="O121" t="s">
        <v>81</v>
      </c>
      <c r="P121" t="s">
        <v>134</v>
      </c>
      <c r="Q121" t="s">
        <v>110</v>
      </c>
      <c r="R121" t="s">
        <v>596</v>
      </c>
      <c r="S121" t="s">
        <v>156</v>
      </c>
      <c r="T121" t="s">
        <v>36</v>
      </c>
      <c r="U121" t="s">
        <v>825</v>
      </c>
      <c r="V121" t="s">
        <v>66</v>
      </c>
      <c r="W121" t="s">
        <v>53</v>
      </c>
      <c r="X121" t="s">
        <v>54</v>
      </c>
      <c r="Y121" t="s">
        <v>41</v>
      </c>
      <c r="Z121" t="s">
        <v>826</v>
      </c>
    </row>
    <row r="122" spans="1:26" x14ac:dyDescent="0.25">
      <c r="A122" t="s">
        <v>827</v>
      </c>
      <c r="B122" t="s">
        <v>828</v>
      </c>
      <c r="C122" s="1" t="str">
        <f t="shared" si="13"/>
        <v>21:0236</v>
      </c>
      <c r="D122" s="1" t="str">
        <f t="shared" si="20"/>
        <v>21:0115</v>
      </c>
      <c r="E122" t="s">
        <v>829</v>
      </c>
      <c r="F122" t="s">
        <v>830</v>
      </c>
      <c r="H122">
        <v>48.830169599999998</v>
      </c>
      <c r="I122">
        <v>-86.986213599999999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30</v>
      </c>
      <c r="N122">
        <v>121</v>
      </c>
      <c r="O122" t="s">
        <v>465</v>
      </c>
      <c r="P122" t="s">
        <v>75</v>
      </c>
      <c r="Q122" t="s">
        <v>146</v>
      </c>
      <c r="R122" t="s">
        <v>135</v>
      </c>
      <c r="S122" t="s">
        <v>156</v>
      </c>
      <c r="T122" t="s">
        <v>36</v>
      </c>
      <c r="U122" t="s">
        <v>831</v>
      </c>
      <c r="V122" t="s">
        <v>66</v>
      </c>
      <c r="W122" t="s">
        <v>63</v>
      </c>
      <c r="X122" t="s">
        <v>67</v>
      </c>
      <c r="Y122" t="s">
        <v>41</v>
      </c>
      <c r="Z122" t="s">
        <v>832</v>
      </c>
    </row>
    <row r="123" spans="1:26" x14ac:dyDescent="0.25">
      <c r="A123" t="s">
        <v>833</v>
      </c>
      <c r="B123" t="s">
        <v>834</v>
      </c>
      <c r="C123" s="1" t="str">
        <f t="shared" si="13"/>
        <v>21:0236</v>
      </c>
      <c r="D123" s="1" t="str">
        <f t="shared" si="20"/>
        <v>21:0115</v>
      </c>
      <c r="E123" t="s">
        <v>835</v>
      </c>
      <c r="F123" t="s">
        <v>836</v>
      </c>
      <c r="H123">
        <v>48.804273999999999</v>
      </c>
      <c r="I123">
        <v>-87.0384624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47</v>
      </c>
      <c r="N123">
        <v>122</v>
      </c>
      <c r="O123" t="s">
        <v>759</v>
      </c>
      <c r="P123" t="s">
        <v>77</v>
      </c>
      <c r="Q123" t="s">
        <v>78</v>
      </c>
      <c r="R123" t="s">
        <v>34</v>
      </c>
      <c r="S123" t="s">
        <v>78</v>
      </c>
      <c r="T123" t="s">
        <v>36</v>
      </c>
      <c r="U123" t="s">
        <v>91</v>
      </c>
      <c r="V123" t="s">
        <v>90</v>
      </c>
      <c r="W123" t="s">
        <v>53</v>
      </c>
      <c r="X123" t="s">
        <v>67</v>
      </c>
      <c r="Y123" t="s">
        <v>41</v>
      </c>
      <c r="Z123" t="s">
        <v>776</v>
      </c>
    </row>
    <row r="124" spans="1:26" x14ac:dyDescent="0.25">
      <c r="A124" t="s">
        <v>837</v>
      </c>
      <c r="B124" t="s">
        <v>838</v>
      </c>
      <c r="C124" s="1" t="str">
        <f t="shared" si="13"/>
        <v>21:0236</v>
      </c>
      <c r="D124" s="1" t="str">
        <f t="shared" si="20"/>
        <v>21:0115</v>
      </c>
      <c r="E124" t="s">
        <v>839</v>
      </c>
      <c r="F124" t="s">
        <v>840</v>
      </c>
      <c r="H124">
        <v>48.822143699999998</v>
      </c>
      <c r="I124">
        <v>-86.977442499999995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154</v>
      </c>
      <c r="N124">
        <v>123</v>
      </c>
      <c r="O124" t="s">
        <v>841</v>
      </c>
      <c r="P124" t="s">
        <v>596</v>
      </c>
      <c r="Q124" t="s">
        <v>181</v>
      </c>
      <c r="R124" t="s">
        <v>271</v>
      </c>
      <c r="S124" t="s">
        <v>290</v>
      </c>
      <c r="T124" t="s">
        <v>36</v>
      </c>
      <c r="U124" t="s">
        <v>842</v>
      </c>
      <c r="V124" t="s">
        <v>408</v>
      </c>
      <c r="W124" t="s">
        <v>66</v>
      </c>
      <c r="X124" t="s">
        <v>343</v>
      </c>
      <c r="Y124" t="s">
        <v>41</v>
      </c>
      <c r="Z124" t="s">
        <v>843</v>
      </c>
    </row>
    <row r="125" spans="1:26" x14ac:dyDescent="0.25">
      <c r="A125" t="s">
        <v>844</v>
      </c>
      <c r="B125" t="s">
        <v>845</v>
      </c>
      <c r="C125" s="1" t="str">
        <f t="shared" si="13"/>
        <v>21:0236</v>
      </c>
      <c r="D125" s="1" t="str">
        <f t="shared" si="20"/>
        <v>21:0115</v>
      </c>
      <c r="E125" t="s">
        <v>829</v>
      </c>
      <c r="F125" t="s">
        <v>846</v>
      </c>
      <c r="H125">
        <v>48.830169599999998</v>
      </c>
      <c r="I125">
        <v>-86.986213599999999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162</v>
      </c>
      <c r="N125">
        <v>124</v>
      </c>
      <c r="O125" t="s">
        <v>847</v>
      </c>
      <c r="P125" t="s">
        <v>75</v>
      </c>
      <c r="Q125" t="s">
        <v>181</v>
      </c>
      <c r="R125" t="s">
        <v>77</v>
      </c>
      <c r="S125" t="s">
        <v>97</v>
      </c>
      <c r="T125" t="s">
        <v>36</v>
      </c>
      <c r="U125" t="s">
        <v>848</v>
      </c>
      <c r="V125" t="s">
        <v>216</v>
      </c>
      <c r="W125" t="s">
        <v>63</v>
      </c>
      <c r="X125" t="s">
        <v>54</v>
      </c>
      <c r="Y125" t="s">
        <v>125</v>
      </c>
      <c r="Z125" t="s">
        <v>849</v>
      </c>
    </row>
    <row r="126" spans="1:26" x14ac:dyDescent="0.25">
      <c r="A126" t="s">
        <v>850</v>
      </c>
      <c r="B126" t="s">
        <v>851</v>
      </c>
      <c r="C126" s="1" t="str">
        <f t="shared" si="13"/>
        <v>21:0236</v>
      </c>
      <c r="D126" s="1" t="str">
        <f t="shared" si="20"/>
        <v>21:0115</v>
      </c>
      <c r="E126" t="s">
        <v>829</v>
      </c>
      <c r="F126" t="s">
        <v>852</v>
      </c>
      <c r="H126">
        <v>48.830169599999998</v>
      </c>
      <c r="I126">
        <v>-86.986213599999999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169</v>
      </c>
      <c r="N126">
        <v>125</v>
      </c>
      <c r="O126" t="s">
        <v>673</v>
      </c>
      <c r="P126" t="s">
        <v>145</v>
      </c>
      <c r="Q126" t="s">
        <v>78</v>
      </c>
      <c r="R126" t="s">
        <v>244</v>
      </c>
      <c r="S126" t="s">
        <v>64</v>
      </c>
      <c r="T126" t="s">
        <v>36</v>
      </c>
      <c r="U126" t="s">
        <v>37</v>
      </c>
      <c r="V126" t="s">
        <v>853</v>
      </c>
      <c r="W126" t="s">
        <v>63</v>
      </c>
      <c r="X126" t="s">
        <v>54</v>
      </c>
      <c r="Y126" t="s">
        <v>181</v>
      </c>
      <c r="Z126" t="s">
        <v>570</v>
      </c>
    </row>
    <row r="127" spans="1:26" x14ac:dyDescent="0.25">
      <c r="A127" t="s">
        <v>854</v>
      </c>
      <c r="B127" t="s">
        <v>855</v>
      </c>
      <c r="C127" s="1" t="str">
        <f t="shared" si="13"/>
        <v>21:0236</v>
      </c>
      <c r="D127" s="1" t="str">
        <f t="shared" si="20"/>
        <v>21:0115</v>
      </c>
      <c r="E127" t="s">
        <v>856</v>
      </c>
      <c r="F127" t="s">
        <v>857</v>
      </c>
      <c r="H127">
        <v>48.8269132</v>
      </c>
      <c r="I127">
        <v>-86.935353599999999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60</v>
      </c>
      <c r="N127">
        <v>126</v>
      </c>
      <c r="O127" t="s">
        <v>320</v>
      </c>
      <c r="P127" t="s">
        <v>334</v>
      </c>
      <c r="Q127" t="s">
        <v>97</v>
      </c>
      <c r="R127" t="s">
        <v>391</v>
      </c>
      <c r="S127" t="s">
        <v>156</v>
      </c>
      <c r="T127" t="s">
        <v>36</v>
      </c>
      <c r="U127" t="s">
        <v>858</v>
      </c>
      <c r="V127" t="s">
        <v>564</v>
      </c>
      <c r="W127" t="s">
        <v>66</v>
      </c>
      <c r="X127" t="s">
        <v>336</v>
      </c>
      <c r="Y127" t="s">
        <v>41</v>
      </c>
      <c r="Z127" t="s">
        <v>859</v>
      </c>
    </row>
    <row r="128" spans="1:26" x14ac:dyDescent="0.25">
      <c r="A128" t="s">
        <v>860</v>
      </c>
      <c r="B128" t="s">
        <v>861</v>
      </c>
      <c r="C128" s="1" t="str">
        <f t="shared" si="13"/>
        <v>21:0236</v>
      </c>
      <c r="D128" s="1" t="str">
        <f t="shared" si="20"/>
        <v>21:0115</v>
      </c>
      <c r="E128" t="s">
        <v>862</v>
      </c>
      <c r="F128" t="s">
        <v>863</v>
      </c>
      <c r="H128">
        <v>48.805577999999997</v>
      </c>
      <c r="I128">
        <v>-86.913141699999997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73</v>
      </c>
      <c r="N128">
        <v>127</v>
      </c>
      <c r="O128" t="s">
        <v>343</v>
      </c>
      <c r="P128" t="s">
        <v>546</v>
      </c>
      <c r="Q128" t="s">
        <v>271</v>
      </c>
      <c r="R128" t="s">
        <v>708</v>
      </c>
      <c r="S128" t="s">
        <v>290</v>
      </c>
      <c r="T128" t="s">
        <v>36</v>
      </c>
      <c r="U128" t="s">
        <v>864</v>
      </c>
      <c r="V128" t="s">
        <v>375</v>
      </c>
      <c r="W128" t="s">
        <v>66</v>
      </c>
      <c r="X128" t="s">
        <v>336</v>
      </c>
      <c r="Y128" t="s">
        <v>125</v>
      </c>
      <c r="Z128" t="s">
        <v>865</v>
      </c>
    </row>
    <row r="129" spans="1:26" hidden="1" x14ac:dyDescent="0.25">
      <c r="A129" t="s">
        <v>866</v>
      </c>
      <c r="B129" t="s">
        <v>867</v>
      </c>
      <c r="C129" s="1" t="str">
        <f t="shared" si="13"/>
        <v>21:0236</v>
      </c>
      <c r="D129" s="1" t="str">
        <f>HYPERLINK("http://geochem.nrcan.gc.ca/cdogs/content/svy/svy_e.htm", "")</f>
        <v/>
      </c>
      <c r="G129" s="1" t="str">
        <f>HYPERLINK("http://geochem.nrcan.gc.ca/cdogs/content/cr_/cr_00007_e.htm", "7")</f>
        <v>7</v>
      </c>
      <c r="J129" t="s">
        <v>220</v>
      </c>
      <c r="K129" t="s">
        <v>221</v>
      </c>
      <c r="L129">
        <v>7</v>
      </c>
      <c r="M129" t="s">
        <v>222</v>
      </c>
      <c r="N129">
        <v>128</v>
      </c>
      <c r="O129" t="s">
        <v>108</v>
      </c>
      <c r="P129" t="s">
        <v>489</v>
      </c>
      <c r="Q129" t="s">
        <v>156</v>
      </c>
      <c r="R129" t="s">
        <v>146</v>
      </c>
      <c r="S129" t="s">
        <v>39</v>
      </c>
      <c r="T129" t="s">
        <v>225</v>
      </c>
      <c r="U129" t="s">
        <v>868</v>
      </c>
      <c r="V129" t="s">
        <v>457</v>
      </c>
      <c r="W129" t="s">
        <v>53</v>
      </c>
      <c r="X129" t="s">
        <v>67</v>
      </c>
      <c r="Y129" t="s">
        <v>198</v>
      </c>
      <c r="Z129" t="s">
        <v>869</v>
      </c>
    </row>
    <row r="130" spans="1:26" x14ac:dyDescent="0.25">
      <c r="A130" t="s">
        <v>870</v>
      </c>
      <c r="B130" t="s">
        <v>871</v>
      </c>
      <c r="C130" s="1" t="str">
        <f t="shared" ref="C130:C193" si="23">HYPERLINK("http://geochem.nrcan.gc.ca/cdogs/content/bdl/bdl210236_e.htm", "21:0236")</f>
        <v>21:0236</v>
      </c>
      <c r="D130" s="1" t="str">
        <f t="shared" ref="D130:D160" si="24">HYPERLINK("http://geochem.nrcan.gc.ca/cdogs/content/svy/svy210115_e.htm", "21:0115")</f>
        <v>21:0115</v>
      </c>
      <c r="E130" t="s">
        <v>872</v>
      </c>
      <c r="F130" t="s">
        <v>873</v>
      </c>
      <c r="H130">
        <v>48.791567200000003</v>
      </c>
      <c r="I130">
        <v>-86.907992399999998</v>
      </c>
      <c r="J130" s="1" t="str">
        <f t="shared" ref="J130:J160" si="25">HYPERLINK("http://geochem.nrcan.gc.ca/cdogs/content/kwd/kwd020027_e.htm", "NGR lake sediment grab sample")</f>
        <v>NGR lake sediment grab sample</v>
      </c>
      <c r="K130" s="1" t="str">
        <f t="shared" ref="K130:K160" si="26">HYPERLINK("http://geochem.nrcan.gc.ca/cdogs/content/kwd/kwd080006_e.htm", "&lt;177 micron (NGR)")</f>
        <v>&lt;177 micron (NGR)</v>
      </c>
      <c r="L130">
        <v>7</v>
      </c>
      <c r="M130" t="s">
        <v>87</v>
      </c>
      <c r="N130">
        <v>129</v>
      </c>
      <c r="O130" t="s">
        <v>497</v>
      </c>
      <c r="P130" t="s">
        <v>197</v>
      </c>
      <c r="Q130" t="s">
        <v>80</v>
      </c>
      <c r="R130" t="s">
        <v>708</v>
      </c>
      <c r="S130" t="s">
        <v>110</v>
      </c>
      <c r="T130" t="s">
        <v>36</v>
      </c>
      <c r="U130" t="s">
        <v>874</v>
      </c>
      <c r="V130" t="s">
        <v>875</v>
      </c>
      <c r="W130" t="s">
        <v>80</v>
      </c>
      <c r="X130" t="s">
        <v>67</v>
      </c>
      <c r="Y130" t="s">
        <v>78</v>
      </c>
      <c r="Z130" t="s">
        <v>68</v>
      </c>
    </row>
    <row r="131" spans="1:26" x14ac:dyDescent="0.25">
      <c r="A131" t="s">
        <v>876</v>
      </c>
      <c r="B131" t="s">
        <v>877</v>
      </c>
      <c r="C131" s="1" t="str">
        <f t="shared" si="23"/>
        <v>21:0236</v>
      </c>
      <c r="D131" s="1" t="str">
        <f t="shared" si="24"/>
        <v>21:0115</v>
      </c>
      <c r="E131" t="s">
        <v>878</v>
      </c>
      <c r="F131" t="s">
        <v>879</v>
      </c>
      <c r="H131">
        <v>48.774905799999999</v>
      </c>
      <c r="I131">
        <v>-86.870035700000003</v>
      </c>
      <c r="J131" s="1" t="str">
        <f t="shared" si="25"/>
        <v>NGR lake sediment grab sample</v>
      </c>
      <c r="K131" s="1" t="str">
        <f t="shared" si="26"/>
        <v>&lt;177 micron (NGR)</v>
      </c>
      <c r="L131">
        <v>7</v>
      </c>
      <c r="M131" t="s">
        <v>96</v>
      </c>
      <c r="N131">
        <v>130</v>
      </c>
      <c r="O131" t="s">
        <v>107</v>
      </c>
      <c r="P131" t="s">
        <v>61</v>
      </c>
      <c r="Q131" t="s">
        <v>80</v>
      </c>
      <c r="R131" t="s">
        <v>108</v>
      </c>
      <c r="S131" t="s">
        <v>290</v>
      </c>
      <c r="T131" t="s">
        <v>36</v>
      </c>
      <c r="U131" t="s">
        <v>189</v>
      </c>
      <c r="V131" t="s">
        <v>548</v>
      </c>
      <c r="W131" t="s">
        <v>66</v>
      </c>
      <c r="X131" t="s">
        <v>40</v>
      </c>
      <c r="Y131" t="s">
        <v>125</v>
      </c>
      <c r="Z131" t="s">
        <v>598</v>
      </c>
    </row>
    <row r="132" spans="1:26" x14ac:dyDescent="0.25">
      <c r="A132" t="s">
        <v>880</v>
      </c>
      <c r="B132" t="s">
        <v>881</v>
      </c>
      <c r="C132" s="1" t="str">
        <f t="shared" si="23"/>
        <v>21:0236</v>
      </c>
      <c r="D132" s="1" t="str">
        <f t="shared" si="24"/>
        <v>21:0115</v>
      </c>
      <c r="E132" t="s">
        <v>882</v>
      </c>
      <c r="F132" t="s">
        <v>883</v>
      </c>
      <c r="H132">
        <v>48.769604299999997</v>
      </c>
      <c r="I132">
        <v>-86.845893099999998</v>
      </c>
      <c r="J132" s="1" t="str">
        <f t="shared" si="25"/>
        <v>NGR lake sediment grab sample</v>
      </c>
      <c r="K132" s="1" t="str">
        <f t="shared" si="26"/>
        <v>&lt;177 micron (NGR)</v>
      </c>
      <c r="L132">
        <v>7</v>
      </c>
      <c r="M132" t="s">
        <v>106</v>
      </c>
      <c r="N132">
        <v>131</v>
      </c>
      <c r="O132" t="s">
        <v>306</v>
      </c>
      <c r="P132" t="s">
        <v>297</v>
      </c>
      <c r="Q132" t="s">
        <v>198</v>
      </c>
      <c r="R132" t="s">
        <v>391</v>
      </c>
      <c r="S132" t="s">
        <v>290</v>
      </c>
      <c r="T132" t="s">
        <v>36</v>
      </c>
      <c r="U132" t="s">
        <v>40</v>
      </c>
      <c r="V132" t="s">
        <v>90</v>
      </c>
      <c r="W132" t="s">
        <v>53</v>
      </c>
      <c r="X132" t="s">
        <v>119</v>
      </c>
      <c r="Y132" t="s">
        <v>41</v>
      </c>
      <c r="Z132" t="s">
        <v>511</v>
      </c>
    </row>
    <row r="133" spans="1:26" x14ac:dyDescent="0.25">
      <c r="A133" t="s">
        <v>884</v>
      </c>
      <c r="B133" t="s">
        <v>885</v>
      </c>
      <c r="C133" s="1" t="str">
        <f t="shared" si="23"/>
        <v>21:0236</v>
      </c>
      <c r="D133" s="1" t="str">
        <f t="shared" si="24"/>
        <v>21:0115</v>
      </c>
      <c r="E133" t="s">
        <v>886</v>
      </c>
      <c r="F133" t="s">
        <v>887</v>
      </c>
      <c r="H133">
        <v>48.802200900000003</v>
      </c>
      <c r="I133">
        <v>-86.829723599999994</v>
      </c>
      <c r="J133" s="1" t="str">
        <f t="shared" si="25"/>
        <v>NGR lake sediment grab sample</v>
      </c>
      <c r="K133" s="1" t="str">
        <f t="shared" si="26"/>
        <v>&lt;177 micron (NGR)</v>
      </c>
      <c r="L133">
        <v>7</v>
      </c>
      <c r="M133" t="s">
        <v>118</v>
      </c>
      <c r="N133">
        <v>132</v>
      </c>
      <c r="O133" t="s">
        <v>577</v>
      </c>
      <c r="P133" t="s">
        <v>888</v>
      </c>
      <c r="Q133" t="s">
        <v>33</v>
      </c>
      <c r="R133" t="s">
        <v>120</v>
      </c>
      <c r="S133" t="s">
        <v>135</v>
      </c>
      <c r="T133" t="s">
        <v>36</v>
      </c>
      <c r="U133" t="s">
        <v>889</v>
      </c>
      <c r="V133" t="s">
        <v>457</v>
      </c>
      <c r="W133" t="s">
        <v>66</v>
      </c>
      <c r="X133" t="s">
        <v>208</v>
      </c>
      <c r="Y133" t="s">
        <v>41</v>
      </c>
      <c r="Z133" t="s">
        <v>890</v>
      </c>
    </row>
    <row r="134" spans="1:26" x14ac:dyDescent="0.25">
      <c r="A134" t="s">
        <v>891</v>
      </c>
      <c r="B134" t="s">
        <v>892</v>
      </c>
      <c r="C134" s="1" t="str">
        <f t="shared" si="23"/>
        <v>21:0236</v>
      </c>
      <c r="D134" s="1" t="str">
        <f t="shared" si="24"/>
        <v>21:0115</v>
      </c>
      <c r="E134" t="s">
        <v>893</v>
      </c>
      <c r="F134" t="s">
        <v>894</v>
      </c>
      <c r="H134">
        <v>48.822255599999998</v>
      </c>
      <c r="I134">
        <v>-86.882024000000001</v>
      </c>
      <c r="J134" s="1" t="str">
        <f t="shared" si="25"/>
        <v>NGR lake sediment grab sample</v>
      </c>
      <c r="K134" s="1" t="str">
        <f t="shared" si="26"/>
        <v>&lt;177 micron (NGR)</v>
      </c>
      <c r="L134">
        <v>7</v>
      </c>
      <c r="M134" t="s">
        <v>131</v>
      </c>
      <c r="N134">
        <v>133</v>
      </c>
      <c r="O134" t="s">
        <v>74</v>
      </c>
      <c r="P134" t="s">
        <v>134</v>
      </c>
      <c r="Q134" t="s">
        <v>63</v>
      </c>
      <c r="R134" t="s">
        <v>271</v>
      </c>
      <c r="S134" t="s">
        <v>76</v>
      </c>
      <c r="T134" t="s">
        <v>36</v>
      </c>
      <c r="U134" t="s">
        <v>495</v>
      </c>
      <c r="V134" t="s">
        <v>216</v>
      </c>
      <c r="W134" t="s">
        <v>53</v>
      </c>
      <c r="X134" t="s">
        <v>79</v>
      </c>
      <c r="Y134" t="s">
        <v>125</v>
      </c>
      <c r="Z134" t="s">
        <v>895</v>
      </c>
    </row>
    <row r="135" spans="1:26" x14ac:dyDescent="0.25">
      <c r="A135" t="s">
        <v>896</v>
      </c>
      <c r="B135" t="s">
        <v>897</v>
      </c>
      <c r="C135" s="1" t="str">
        <f t="shared" si="23"/>
        <v>21:0236</v>
      </c>
      <c r="D135" s="1" t="str">
        <f t="shared" si="24"/>
        <v>21:0115</v>
      </c>
      <c r="E135" t="s">
        <v>898</v>
      </c>
      <c r="F135" t="s">
        <v>899</v>
      </c>
      <c r="H135">
        <v>48.855235700000001</v>
      </c>
      <c r="I135">
        <v>-86.902135700000002</v>
      </c>
      <c r="J135" s="1" t="str">
        <f t="shared" si="25"/>
        <v>NGR lake sediment grab sample</v>
      </c>
      <c r="K135" s="1" t="str">
        <f t="shared" si="26"/>
        <v>&lt;177 micron (NGR)</v>
      </c>
      <c r="L135">
        <v>7</v>
      </c>
      <c r="M135" t="s">
        <v>143</v>
      </c>
      <c r="N135">
        <v>134</v>
      </c>
      <c r="O135" t="s">
        <v>583</v>
      </c>
      <c r="P135" t="s">
        <v>108</v>
      </c>
      <c r="Q135" t="s">
        <v>181</v>
      </c>
      <c r="R135" t="s">
        <v>271</v>
      </c>
      <c r="S135" t="s">
        <v>181</v>
      </c>
      <c r="T135" t="s">
        <v>36</v>
      </c>
      <c r="U135" t="s">
        <v>112</v>
      </c>
      <c r="V135" t="s">
        <v>517</v>
      </c>
      <c r="W135" t="s">
        <v>66</v>
      </c>
      <c r="X135" t="s">
        <v>79</v>
      </c>
      <c r="Y135" t="s">
        <v>41</v>
      </c>
      <c r="Z135" t="s">
        <v>826</v>
      </c>
    </row>
    <row r="136" spans="1:26" x14ac:dyDescent="0.25">
      <c r="A136" t="s">
        <v>900</v>
      </c>
      <c r="B136" t="s">
        <v>901</v>
      </c>
      <c r="C136" s="1" t="str">
        <f t="shared" si="23"/>
        <v>21:0236</v>
      </c>
      <c r="D136" s="1" t="str">
        <f t="shared" si="24"/>
        <v>21:0115</v>
      </c>
      <c r="E136" t="s">
        <v>902</v>
      </c>
      <c r="F136" t="s">
        <v>903</v>
      </c>
      <c r="H136">
        <v>48.865351400000002</v>
      </c>
      <c r="I136">
        <v>-86.933040399999996</v>
      </c>
      <c r="J136" s="1" t="str">
        <f t="shared" si="25"/>
        <v>NGR lake sediment grab sample</v>
      </c>
      <c r="K136" s="1" t="str">
        <f t="shared" si="26"/>
        <v>&lt;177 micron (NGR)</v>
      </c>
      <c r="L136">
        <v>7</v>
      </c>
      <c r="M136" t="s">
        <v>177</v>
      </c>
      <c r="N136">
        <v>135</v>
      </c>
      <c r="O136" t="s">
        <v>31</v>
      </c>
      <c r="P136" t="s">
        <v>133</v>
      </c>
      <c r="Q136" t="s">
        <v>78</v>
      </c>
      <c r="R136" t="s">
        <v>110</v>
      </c>
      <c r="S136" t="s">
        <v>77</v>
      </c>
      <c r="T136" t="s">
        <v>36</v>
      </c>
      <c r="U136" t="s">
        <v>254</v>
      </c>
      <c r="V136" t="s">
        <v>408</v>
      </c>
      <c r="W136" t="s">
        <v>80</v>
      </c>
      <c r="X136" t="s">
        <v>178</v>
      </c>
      <c r="Y136" t="s">
        <v>41</v>
      </c>
      <c r="Z136" t="s">
        <v>904</v>
      </c>
    </row>
    <row r="137" spans="1:26" x14ac:dyDescent="0.25">
      <c r="A137" t="s">
        <v>905</v>
      </c>
      <c r="B137" t="s">
        <v>906</v>
      </c>
      <c r="C137" s="1" t="str">
        <f t="shared" si="23"/>
        <v>21:0236</v>
      </c>
      <c r="D137" s="1" t="str">
        <f t="shared" si="24"/>
        <v>21:0115</v>
      </c>
      <c r="E137" t="s">
        <v>907</v>
      </c>
      <c r="F137" t="s">
        <v>908</v>
      </c>
      <c r="H137">
        <v>48.886609900000003</v>
      </c>
      <c r="I137">
        <v>-86.953555100000003</v>
      </c>
      <c r="J137" s="1" t="str">
        <f t="shared" si="25"/>
        <v>NGR lake sediment grab sample</v>
      </c>
      <c r="K137" s="1" t="str">
        <f t="shared" si="26"/>
        <v>&lt;177 micron (NGR)</v>
      </c>
      <c r="L137">
        <v>7</v>
      </c>
      <c r="M137" t="s">
        <v>187</v>
      </c>
      <c r="N137">
        <v>136</v>
      </c>
      <c r="O137" t="s">
        <v>909</v>
      </c>
      <c r="P137" t="s">
        <v>49</v>
      </c>
      <c r="Q137" t="s">
        <v>146</v>
      </c>
      <c r="R137" t="s">
        <v>321</v>
      </c>
      <c r="S137" t="s">
        <v>62</v>
      </c>
      <c r="T137" t="s">
        <v>36</v>
      </c>
      <c r="U137" t="s">
        <v>910</v>
      </c>
      <c r="V137" t="s">
        <v>911</v>
      </c>
      <c r="W137" t="s">
        <v>78</v>
      </c>
      <c r="X137" t="s">
        <v>119</v>
      </c>
      <c r="Y137" t="s">
        <v>41</v>
      </c>
      <c r="Z137" t="s">
        <v>912</v>
      </c>
    </row>
    <row r="138" spans="1:26" x14ac:dyDescent="0.25">
      <c r="A138" t="s">
        <v>913</v>
      </c>
      <c r="B138" t="s">
        <v>914</v>
      </c>
      <c r="C138" s="1" t="str">
        <f t="shared" si="23"/>
        <v>21:0236</v>
      </c>
      <c r="D138" s="1" t="str">
        <f t="shared" si="24"/>
        <v>21:0115</v>
      </c>
      <c r="E138" t="s">
        <v>915</v>
      </c>
      <c r="F138" t="s">
        <v>916</v>
      </c>
      <c r="H138">
        <v>48.899675600000002</v>
      </c>
      <c r="I138">
        <v>-86.902498800000004</v>
      </c>
      <c r="J138" s="1" t="str">
        <f t="shared" si="25"/>
        <v>NGR lake sediment grab sample</v>
      </c>
      <c r="K138" s="1" t="str">
        <f t="shared" si="26"/>
        <v>&lt;177 micron (NGR)</v>
      </c>
      <c r="L138">
        <v>7</v>
      </c>
      <c r="M138" t="s">
        <v>196</v>
      </c>
      <c r="N138">
        <v>137</v>
      </c>
      <c r="O138" t="s">
        <v>306</v>
      </c>
      <c r="P138" t="s">
        <v>321</v>
      </c>
      <c r="Q138" t="s">
        <v>198</v>
      </c>
      <c r="R138" t="s">
        <v>668</v>
      </c>
      <c r="S138" t="s">
        <v>97</v>
      </c>
      <c r="T138" t="s">
        <v>122</v>
      </c>
      <c r="U138" t="s">
        <v>81</v>
      </c>
      <c r="V138" t="s">
        <v>125</v>
      </c>
      <c r="W138" t="s">
        <v>53</v>
      </c>
      <c r="X138" t="s">
        <v>100</v>
      </c>
      <c r="Y138" t="s">
        <v>41</v>
      </c>
      <c r="Z138" t="s">
        <v>917</v>
      </c>
    </row>
    <row r="139" spans="1:26" x14ac:dyDescent="0.25">
      <c r="A139" t="s">
        <v>918</v>
      </c>
      <c r="B139" t="s">
        <v>919</v>
      </c>
      <c r="C139" s="1" t="str">
        <f t="shared" si="23"/>
        <v>21:0236</v>
      </c>
      <c r="D139" s="1" t="str">
        <f t="shared" si="24"/>
        <v>21:0115</v>
      </c>
      <c r="E139" t="s">
        <v>920</v>
      </c>
      <c r="F139" t="s">
        <v>921</v>
      </c>
      <c r="H139">
        <v>48.885089899999997</v>
      </c>
      <c r="I139">
        <v>-86.856545299999993</v>
      </c>
      <c r="J139" s="1" t="str">
        <f t="shared" si="25"/>
        <v>NGR lake sediment grab sample</v>
      </c>
      <c r="K139" s="1" t="str">
        <f t="shared" si="26"/>
        <v>&lt;177 micron (NGR)</v>
      </c>
      <c r="L139">
        <v>7</v>
      </c>
      <c r="M139" t="s">
        <v>206</v>
      </c>
      <c r="N139">
        <v>138</v>
      </c>
      <c r="O139" t="s">
        <v>535</v>
      </c>
      <c r="P139" t="s">
        <v>283</v>
      </c>
      <c r="Q139" t="s">
        <v>156</v>
      </c>
      <c r="R139" t="s">
        <v>271</v>
      </c>
      <c r="S139" t="s">
        <v>156</v>
      </c>
      <c r="T139" t="s">
        <v>122</v>
      </c>
      <c r="U139" t="s">
        <v>390</v>
      </c>
      <c r="V139" t="s">
        <v>517</v>
      </c>
      <c r="W139" t="s">
        <v>66</v>
      </c>
      <c r="X139" t="s">
        <v>119</v>
      </c>
      <c r="Y139" t="s">
        <v>41</v>
      </c>
      <c r="Z139" t="s">
        <v>570</v>
      </c>
    </row>
    <row r="140" spans="1:26" x14ac:dyDescent="0.25">
      <c r="A140" t="s">
        <v>922</v>
      </c>
      <c r="B140" t="s">
        <v>923</v>
      </c>
      <c r="C140" s="1" t="str">
        <f t="shared" si="23"/>
        <v>21:0236</v>
      </c>
      <c r="D140" s="1" t="str">
        <f t="shared" si="24"/>
        <v>21:0115</v>
      </c>
      <c r="E140" t="s">
        <v>924</v>
      </c>
      <c r="F140" t="s">
        <v>925</v>
      </c>
      <c r="H140">
        <v>48.858060899999998</v>
      </c>
      <c r="I140">
        <v>-86.852328299999996</v>
      </c>
      <c r="J140" s="1" t="str">
        <f t="shared" si="25"/>
        <v>NGR lake sediment grab sample</v>
      </c>
      <c r="K140" s="1" t="str">
        <f t="shared" si="26"/>
        <v>&lt;177 micron (NGR)</v>
      </c>
      <c r="L140">
        <v>7</v>
      </c>
      <c r="M140" t="s">
        <v>214</v>
      </c>
      <c r="N140">
        <v>139</v>
      </c>
      <c r="O140" t="s">
        <v>503</v>
      </c>
      <c r="P140" t="s">
        <v>145</v>
      </c>
      <c r="Q140" t="s">
        <v>78</v>
      </c>
      <c r="R140" t="s">
        <v>75</v>
      </c>
      <c r="S140" t="s">
        <v>64</v>
      </c>
      <c r="T140" t="s">
        <v>36</v>
      </c>
      <c r="U140" t="s">
        <v>926</v>
      </c>
      <c r="V140" t="s">
        <v>927</v>
      </c>
      <c r="W140" t="s">
        <v>63</v>
      </c>
      <c r="X140" t="s">
        <v>91</v>
      </c>
      <c r="Y140" t="s">
        <v>41</v>
      </c>
      <c r="Z140" t="s">
        <v>928</v>
      </c>
    </row>
    <row r="141" spans="1:26" x14ac:dyDescent="0.25">
      <c r="A141" t="s">
        <v>929</v>
      </c>
      <c r="B141" t="s">
        <v>930</v>
      </c>
      <c r="C141" s="1" t="str">
        <f t="shared" si="23"/>
        <v>21:0236</v>
      </c>
      <c r="D141" s="1" t="str">
        <f t="shared" si="24"/>
        <v>21:0115</v>
      </c>
      <c r="E141" t="s">
        <v>931</v>
      </c>
      <c r="F141" t="s">
        <v>932</v>
      </c>
      <c r="H141">
        <v>48.826453200000003</v>
      </c>
      <c r="I141">
        <v>-86.835350000000005</v>
      </c>
      <c r="J141" s="1" t="str">
        <f t="shared" si="25"/>
        <v>NGR lake sediment grab sample</v>
      </c>
      <c r="K141" s="1" t="str">
        <f t="shared" si="26"/>
        <v>&lt;177 micron (NGR)</v>
      </c>
      <c r="L141">
        <v>7</v>
      </c>
      <c r="M141" t="s">
        <v>234</v>
      </c>
      <c r="N141">
        <v>140</v>
      </c>
      <c r="O141" t="s">
        <v>541</v>
      </c>
      <c r="P141" t="s">
        <v>32</v>
      </c>
      <c r="Q141" t="s">
        <v>596</v>
      </c>
      <c r="R141" t="s">
        <v>135</v>
      </c>
      <c r="S141" t="s">
        <v>97</v>
      </c>
      <c r="T141" t="s">
        <v>36</v>
      </c>
      <c r="U141" t="s">
        <v>933</v>
      </c>
      <c r="V141" t="s">
        <v>730</v>
      </c>
      <c r="W141" t="s">
        <v>33</v>
      </c>
      <c r="X141" t="s">
        <v>208</v>
      </c>
      <c r="Y141" t="s">
        <v>41</v>
      </c>
      <c r="Z141" t="s">
        <v>126</v>
      </c>
    </row>
    <row r="142" spans="1:26" x14ac:dyDescent="0.25">
      <c r="A142" t="s">
        <v>934</v>
      </c>
      <c r="B142" t="s">
        <v>935</v>
      </c>
      <c r="C142" s="1" t="str">
        <f t="shared" si="23"/>
        <v>21:0236</v>
      </c>
      <c r="D142" s="1" t="str">
        <f t="shared" si="24"/>
        <v>21:0115</v>
      </c>
      <c r="E142" t="s">
        <v>936</v>
      </c>
      <c r="F142" t="s">
        <v>937</v>
      </c>
      <c r="H142">
        <v>48.8551541</v>
      </c>
      <c r="I142">
        <v>-86.793226899999993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30</v>
      </c>
      <c r="N142">
        <v>141</v>
      </c>
      <c r="O142" t="s">
        <v>938</v>
      </c>
      <c r="P142" t="s">
        <v>32</v>
      </c>
      <c r="Q142" t="s">
        <v>135</v>
      </c>
      <c r="R142" t="s">
        <v>35</v>
      </c>
      <c r="S142" t="s">
        <v>236</v>
      </c>
      <c r="T142" t="s">
        <v>36</v>
      </c>
      <c r="U142" t="s">
        <v>939</v>
      </c>
      <c r="V142" t="s">
        <v>940</v>
      </c>
      <c r="W142" t="s">
        <v>33</v>
      </c>
      <c r="X142" t="s">
        <v>655</v>
      </c>
      <c r="Y142" t="s">
        <v>125</v>
      </c>
      <c r="Z142" t="s">
        <v>941</v>
      </c>
    </row>
    <row r="143" spans="1:26" x14ac:dyDescent="0.25">
      <c r="A143" t="s">
        <v>942</v>
      </c>
      <c r="B143" t="s">
        <v>943</v>
      </c>
      <c r="C143" s="1" t="str">
        <f t="shared" si="23"/>
        <v>21:0236</v>
      </c>
      <c r="D143" s="1" t="str">
        <f t="shared" si="24"/>
        <v>21:0115</v>
      </c>
      <c r="E143" t="s">
        <v>944</v>
      </c>
      <c r="F143" t="s">
        <v>945</v>
      </c>
      <c r="H143">
        <v>48.835729100000002</v>
      </c>
      <c r="I143">
        <v>-86.791630900000001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47</v>
      </c>
      <c r="N143">
        <v>142</v>
      </c>
      <c r="O143" t="s">
        <v>804</v>
      </c>
      <c r="P143" t="s">
        <v>108</v>
      </c>
      <c r="Q143" t="s">
        <v>156</v>
      </c>
      <c r="R143" t="s">
        <v>283</v>
      </c>
      <c r="S143" t="s">
        <v>109</v>
      </c>
      <c r="T143" t="s">
        <v>36</v>
      </c>
      <c r="U143" t="s">
        <v>946</v>
      </c>
      <c r="V143" t="s">
        <v>148</v>
      </c>
      <c r="W143" t="s">
        <v>66</v>
      </c>
      <c r="X143" t="s">
        <v>100</v>
      </c>
      <c r="Y143" t="s">
        <v>41</v>
      </c>
      <c r="Z143" t="s">
        <v>947</v>
      </c>
    </row>
    <row r="144" spans="1:26" x14ac:dyDescent="0.25">
      <c r="A144" t="s">
        <v>948</v>
      </c>
      <c r="B144" t="s">
        <v>949</v>
      </c>
      <c r="C144" s="1" t="str">
        <f t="shared" si="23"/>
        <v>21:0236</v>
      </c>
      <c r="D144" s="1" t="str">
        <f t="shared" si="24"/>
        <v>21:0115</v>
      </c>
      <c r="E144" t="s">
        <v>950</v>
      </c>
      <c r="F144" t="s">
        <v>951</v>
      </c>
      <c r="H144">
        <v>48.841816100000003</v>
      </c>
      <c r="I144">
        <v>-86.810604100000006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154</v>
      </c>
      <c r="N144">
        <v>143</v>
      </c>
      <c r="O144" t="s">
        <v>470</v>
      </c>
      <c r="P144" t="s">
        <v>283</v>
      </c>
      <c r="Q144" t="s">
        <v>78</v>
      </c>
      <c r="R144" t="s">
        <v>290</v>
      </c>
      <c r="S144" t="s">
        <v>668</v>
      </c>
      <c r="T144" t="s">
        <v>122</v>
      </c>
      <c r="U144" t="s">
        <v>952</v>
      </c>
      <c r="V144" t="s">
        <v>953</v>
      </c>
      <c r="W144" t="s">
        <v>80</v>
      </c>
      <c r="X144" t="s">
        <v>208</v>
      </c>
      <c r="Y144" t="s">
        <v>875</v>
      </c>
      <c r="Z144" t="s">
        <v>954</v>
      </c>
    </row>
    <row r="145" spans="1:26" x14ac:dyDescent="0.25">
      <c r="A145" t="s">
        <v>955</v>
      </c>
      <c r="B145" t="s">
        <v>956</v>
      </c>
      <c r="C145" s="1" t="str">
        <f t="shared" si="23"/>
        <v>21:0236</v>
      </c>
      <c r="D145" s="1" t="str">
        <f t="shared" si="24"/>
        <v>21:0115</v>
      </c>
      <c r="E145" t="s">
        <v>936</v>
      </c>
      <c r="F145" t="s">
        <v>957</v>
      </c>
      <c r="H145">
        <v>48.8551541</v>
      </c>
      <c r="I145">
        <v>-86.793226899999993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162</v>
      </c>
      <c r="N145">
        <v>144</v>
      </c>
      <c r="O145" t="s">
        <v>521</v>
      </c>
      <c r="P145" t="s">
        <v>546</v>
      </c>
      <c r="Q145" t="s">
        <v>135</v>
      </c>
      <c r="R145" t="s">
        <v>516</v>
      </c>
      <c r="S145" t="s">
        <v>958</v>
      </c>
      <c r="T145" t="s">
        <v>36</v>
      </c>
      <c r="U145" t="s">
        <v>939</v>
      </c>
      <c r="V145" t="s">
        <v>959</v>
      </c>
      <c r="W145" t="s">
        <v>33</v>
      </c>
      <c r="X145" t="s">
        <v>178</v>
      </c>
      <c r="Y145" t="s">
        <v>125</v>
      </c>
      <c r="Z145" t="s">
        <v>278</v>
      </c>
    </row>
    <row r="146" spans="1:26" x14ac:dyDescent="0.25">
      <c r="A146" t="s">
        <v>960</v>
      </c>
      <c r="B146" t="s">
        <v>961</v>
      </c>
      <c r="C146" s="1" t="str">
        <f t="shared" si="23"/>
        <v>21:0236</v>
      </c>
      <c r="D146" s="1" t="str">
        <f t="shared" si="24"/>
        <v>21:0115</v>
      </c>
      <c r="E146" t="s">
        <v>936</v>
      </c>
      <c r="F146" t="s">
        <v>962</v>
      </c>
      <c r="H146">
        <v>48.8551541</v>
      </c>
      <c r="I146">
        <v>-86.793226899999993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169</v>
      </c>
      <c r="N146">
        <v>145</v>
      </c>
      <c r="O146" t="s">
        <v>963</v>
      </c>
      <c r="P146" t="s">
        <v>145</v>
      </c>
      <c r="Q146" t="s">
        <v>271</v>
      </c>
      <c r="R146" t="s">
        <v>278</v>
      </c>
      <c r="S146" t="s">
        <v>120</v>
      </c>
      <c r="T146" t="s">
        <v>36</v>
      </c>
      <c r="U146" t="s">
        <v>964</v>
      </c>
      <c r="V146" t="s">
        <v>959</v>
      </c>
      <c r="W146" t="s">
        <v>39</v>
      </c>
      <c r="X146" t="s">
        <v>463</v>
      </c>
      <c r="Y146" t="s">
        <v>66</v>
      </c>
      <c r="Z146" t="s">
        <v>941</v>
      </c>
    </row>
    <row r="147" spans="1:26" x14ac:dyDescent="0.25">
      <c r="A147" t="s">
        <v>965</v>
      </c>
      <c r="B147" t="s">
        <v>966</v>
      </c>
      <c r="C147" s="1" t="str">
        <f t="shared" si="23"/>
        <v>21:0236</v>
      </c>
      <c r="D147" s="1" t="str">
        <f t="shared" si="24"/>
        <v>21:0115</v>
      </c>
      <c r="E147" t="s">
        <v>967</v>
      </c>
      <c r="F147" t="s">
        <v>968</v>
      </c>
      <c r="H147">
        <v>48.850009800000002</v>
      </c>
      <c r="I147">
        <v>-86.757098600000006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60</v>
      </c>
      <c r="N147">
        <v>146</v>
      </c>
      <c r="O147" t="s">
        <v>120</v>
      </c>
      <c r="P147" t="s">
        <v>50</v>
      </c>
      <c r="Q147" t="s">
        <v>181</v>
      </c>
      <c r="R147" t="s">
        <v>198</v>
      </c>
      <c r="S147" t="s">
        <v>146</v>
      </c>
      <c r="T147" t="s">
        <v>36</v>
      </c>
      <c r="U147" t="s">
        <v>963</v>
      </c>
      <c r="V147" t="s">
        <v>590</v>
      </c>
      <c r="W147" t="s">
        <v>53</v>
      </c>
      <c r="X147" t="s">
        <v>336</v>
      </c>
      <c r="Y147" t="s">
        <v>125</v>
      </c>
      <c r="Z147" t="s">
        <v>201</v>
      </c>
    </row>
    <row r="148" spans="1:26" x14ac:dyDescent="0.25">
      <c r="A148" t="s">
        <v>969</v>
      </c>
      <c r="B148" t="s">
        <v>970</v>
      </c>
      <c r="C148" s="1" t="str">
        <f t="shared" si="23"/>
        <v>21:0236</v>
      </c>
      <c r="D148" s="1" t="str">
        <f t="shared" si="24"/>
        <v>21:0115</v>
      </c>
      <c r="E148" t="s">
        <v>971</v>
      </c>
      <c r="F148" t="s">
        <v>972</v>
      </c>
      <c r="H148">
        <v>48.832506899999998</v>
      </c>
      <c r="I148">
        <v>-86.742003699999998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73</v>
      </c>
      <c r="N148">
        <v>147</v>
      </c>
      <c r="O148" t="s">
        <v>973</v>
      </c>
      <c r="P148" t="s">
        <v>74</v>
      </c>
      <c r="Q148" t="s">
        <v>50</v>
      </c>
      <c r="R148" t="s">
        <v>75</v>
      </c>
      <c r="S148" t="s">
        <v>77</v>
      </c>
      <c r="T148" t="s">
        <v>36</v>
      </c>
      <c r="U148" t="s">
        <v>974</v>
      </c>
      <c r="V148" t="s">
        <v>368</v>
      </c>
      <c r="W148" t="s">
        <v>33</v>
      </c>
      <c r="X148" t="s">
        <v>343</v>
      </c>
      <c r="Y148" t="s">
        <v>80</v>
      </c>
      <c r="Z148" t="s">
        <v>975</v>
      </c>
    </row>
    <row r="149" spans="1:26" x14ac:dyDescent="0.25">
      <c r="A149" t="s">
        <v>976</v>
      </c>
      <c r="B149" t="s">
        <v>977</v>
      </c>
      <c r="C149" s="1" t="str">
        <f t="shared" si="23"/>
        <v>21:0236</v>
      </c>
      <c r="D149" s="1" t="str">
        <f t="shared" si="24"/>
        <v>21:0115</v>
      </c>
      <c r="E149" t="s">
        <v>978</v>
      </c>
      <c r="F149" t="s">
        <v>979</v>
      </c>
      <c r="H149">
        <v>48.844319400000003</v>
      </c>
      <c r="I149">
        <v>-86.697974000000002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87</v>
      </c>
      <c r="N149">
        <v>148</v>
      </c>
      <c r="O149" t="s">
        <v>390</v>
      </c>
      <c r="P149" t="s">
        <v>890</v>
      </c>
      <c r="Q149" t="s">
        <v>39</v>
      </c>
      <c r="R149" t="s">
        <v>516</v>
      </c>
      <c r="S149" t="s">
        <v>110</v>
      </c>
      <c r="T149" t="s">
        <v>36</v>
      </c>
      <c r="U149" t="s">
        <v>980</v>
      </c>
      <c r="V149" t="s">
        <v>66</v>
      </c>
      <c r="W149" t="s">
        <v>80</v>
      </c>
      <c r="X149" t="s">
        <v>40</v>
      </c>
      <c r="Y149" t="s">
        <v>41</v>
      </c>
      <c r="Z149" t="s">
        <v>981</v>
      </c>
    </row>
    <row r="150" spans="1:26" x14ac:dyDescent="0.25">
      <c r="A150" t="s">
        <v>982</v>
      </c>
      <c r="B150" t="s">
        <v>983</v>
      </c>
      <c r="C150" s="1" t="str">
        <f t="shared" si="23"/>
        <v>21:0236</v>
      </c>
      <c r="D150" s="1" t="str">
        <f t="shared" si="24"/>
        <v>21:0115</v>
      </c>
      <c r="E150" t="s">
        <v>984</v>
      </c>
      <c r="F150" t="s">
        <v>985</v>
      </c>
      <c r="H150">
        <v>48.830506900000003</v>
      </c>
      <c r="I150">
        <v>-86.710524699999993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96</v>
      </c>
      <c r="N150">
        <v>149</v>
      </c>
      <c r="O150" t="s">
        <v>986</v>
      </c>
      <c r="P150" t="s">
        <v>49</v>
      </c>
      <c r="Q150" t="s">
        <v>80</v>
      </c>
      <c r="R150" t="s">
        <v>289</v>
      </c>
      <c r="S150" t="s">
        <v>761</v>
      </c>
      <c r="T150" t="s">
        <v>36</v>
      </c>
      <c r="U150" t="s">
        <v>986</v>
      </c>
      <c r="V150" t="s">
        <v>80</v>
      </c>
      <c r="W150" t="s">
        <v>66</v>
      </c>
      <c r="X150" t="s">
        <v>54</v>
      </c>
      <c r="Y150" t="s">
        <v>63</v>
      </c>
      <c r="Z150" t="s">
        <v>191</v>
      </c>
    </row>
    <row r="151" spans="1:26" x14ac:dyDescent="0.25">
      <c r="A151" t="s">
        <v>987</v>
      </c>
      <c r="B151" t="s">
        <v>988</v>
      </c>
      <c r="C151" s="1" t="str">
        <f t="shared" si="23"/>
        <v>21:0236</v>
      </c>
      <c r="D151" s="1" t="str">
        <f t="shared" si="24"/>
        <v>21:0115</v>
      </c>
      <c r="E151" t="s">
        <v>989</v>
      </c>
      <c r="F151" t="s">
        <v>990</v>
      </c>
      <c r="H151">
        <v>48.798085999999998</v>
      </c>
      <c r="I151">
        <v>-86.6377107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106</v>
      </c>
      <c r="N151">
        <v>150</v>
      </c>
      <c r="O151" t="s">
        <v>320</v>
      </c>
      <c r="P151" t="s">
        <v>244</v>
      </c>
      <c r="Q151" t="s">
        <v>146</v>
      </c>
      <c r="R151" t="s">
        <v>78</v>
      </c>
      <c r="S151" t="s">
        <v>39</v>
      </c>
      <c r="T151" t="s">
        <v>36</v>
      </c>
      <c r="U151" t="s">
        <v>991</v>
      </c>
      <c r="V151" t="s">
        <v>992</v>
      </c>
      <c r="W151" t="s">
        <v>33</v>
      </c>
      <c r="X151" t="s">
        <v>100</v>
      </c>
      <c r="Y151" t="s">
        <v>41</v>
      </c>
      <c r="Z151" t="s">
        <v>489</v>
      </c>
    </row>
    <row r="152" spans="1:26" x14ac:dyDescent="0.25">
      <c r="A152" t="s">
        <v>993</v>
      </c>
      <c r="B152" t="s">
        <v>994</v>
      </c>
      <c r="C152" s="1" t="str">
        <f t="shared" si="23"/>
        <v>21:0236</v>
      </c>
      <c r="D152" s="1" t="str">
        <f t="shared" si="24"/>
        <v>21:0115</v>
      </c>
      <c r="E152" t="s">
        <v>995</v>
      </c>
      <c r="F152" t="s">
        <v>996</v>
      </c>
      <c r="H152">
        <v>48.762745000000002</v>
      </c>
      <c r="I152">
        <v>-86.5614913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118</v>
      </c>
      <c r="N152">
        <v>151</v>
      </c>
      <c r="O152" t="s">
        <v>243</v>
      </c>
      <c r="P152" t="s">
        <v>244</v>
      </c>
      <c r="Q152" t="s">
        <v>78</v>
      </c>
      <c r="R152" t="s">
        <v>134</v>
      </c>
      <c r="S152" t="s">
        <v>109</v>
      </c>
      <c r="T152" t="s">
        <v>36</v>
      </c>
      <c r="U152" t="s">
        <v>37</v>
      </c>
      <c r="V152" t="s">
        <v>911</v>
      </c>
      <c r="W152" t="s">
        <v>63</v>
      </c>
      <c r="X152" t="s">
        <v>890</v>
      </c>
      <c r="Y152" t="s">
        <v>125</v>
      </c>
      <c r="Z152" t="s">
        <v>134</v>
      </c>
    </row>
    <row r="153" spans="1:26" x14ac:dyDescent="0.25">
      <c r="A153" t="s">
        <v>997</v>
      </c>
      <c r="B153" t="s">
        <v>998</v>
      </c>
      <c r="C153" s="1" t="str">
        <f t="shared" si="23"/>
        <v>21:0236</v>
      </c>
      <c r="D153" s="1" t="str">
        <f t="shared" si="24"/>
        <v>21:0115</v>
      </c>
      <c r="E153" t="s">
        <v>999</v>
      </c>
      <c r="F153" t="s">
        <v>1000</v>
      </c>
      <c r="H153">
        <v>48.762581300000001</v>
      </c>
      <c r="I153">
        <v>-86.513961899999998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131</v>
      </c>
      <c r="N153">
        <v>152</v>
      </c>
      <c r="O153" t="s">
        <v>666</v>
      </c>
      <c r="P153" t="s">
        <v>133</v>
      </c>
      <c r="Q153" t="s">
        <v>39</v>
      </c>
      <c r="R153" t="s">
        <v>271</v>
      </c>
      <c r="S153" t="s">
        <v>156</v>
      </c>
      <c r="T153" t="s">
        <v>36</v>
      </c>
      <c r="U153" t="s">
        <v>178</v>
      </c>
      <c r="V153" t="s">
        <v>721</v>
      </c>
      <c r="W153" t="s">
        <v>66</v>
      </c>
      <c r="X153" t="s">
        <v>81</v>
      </c>
      <c r="Y153" t="s">
        <v>41</v>
      </c>
      <c r="Z153" t="s">
        <v>1001</v>
      </c>
    </row>
    <row r="154" spans="1:26" x14ac:dyDescent="0.25">
      <c r="A154" t="s">
        <v>1002</v>
      </c>
      <c r="B154" t="s">
        <v>1003</v>
      </c>
      <c r="C154" s="1" t="str">
        <f t="shared" si="23"/>
        <v>21:0236</v>
      </c>
      <c r="D154" s="1" t="str">
        <f t="shared" si="24"/>
        <v>21:0115</v>
      </c>
      <c r="E154" t="s">
        <v>1004</v>
      </c>
      <c r="F154" t="s">
        <v>1005</v>
      </c>
      <c r="H154">
        <v>48.7809168</v>
      </c>
      <c r="I154">
        <v>-86.483306600000006</v>
      </c>
      <c r="J154" s="1" t="str">
        <f t="shared" si="25"/>
        <v>NGR lake sediment grab sample</v>
      </c>
      <c r="K154" s="1" t="str">
        <f t="shared" si="26"/>
        <v>&lt;177 micron (NGR)</v>
      </c>
      <c r="L154">
        <v>8</v>
      </c>
      <c r="M154" t="s">
        <v>143</v>
      </c>
      <c r="N154">
        <v>153</v>
      </c>
      <c r="O154" t="s">
        <v>243</v>
      </c>
      <c r="P154" t="s">
        <v>334</v>
      </c>
      <c r="Q154" t="s">
        <v>156</v>
      </c>
      <c r="R154" t="s">
        <v>708</v>
      </c>
      <c r="S154" t="s">
        <v>34</v>
      </c>
      <c r="T154" t="s">
        <v>36</v>
      </c>
      <c r="U154" t="s">
        <v>464</v>
      </c>
      <c r="V154" t="s">
        <v>1006</v>
      </c>
      <c r="W154" t="s">
        <v>53</v>
      </c>
      <c r="X154" t="s">
        <v>48</v>
      </c>
      <c r="Y154" t="s">
        <v>125</v>
      </c>
      <c r="Z154" t="s">
        <v>1007</v>
      </c>
    </row>
    <row r="155" spans="1:26" x14ac:dyDescent="0.25">
      <c r="A155" t="s">
        <v>1008</v>
      </c>
      <c r="B155" t="s">
        <v>1009</v>
      </c>
      <c r="C155" s="1" t="str">
        <f t="shared" si="23"/>
        <v>21:0236</v>
      </c>
      <c r="D155" s="1" t="str">
        <f t="shared" si="24"/>
        <v>21:0115</v>
      </c>
      <c r="E155" t="s">
        <v>1010</v>
      </c>
      <c r="F155" t="s">
        <v>1011</v>
      </c>
      <c r="H155">
        <v>48.748837299999998</v>
      </c>
      <c r="I155">
        <v>-86.358263800000003</v>
      </c>
      <c r="J155" s="1" t="str">
        <f t="shared" si="25"/>
        <v>NGR lake sediment grab sample</v>
      </c>
      <c r="K155" s="1" t="str">
        <f t="shared" si="26"/>
        <v>&lt;177 micron (NGR)</v>
      </c>
      <c r="L155">
        <v>8</v>
      </c>
      <c r="M155" t="s">
        <v>177</v>
      </c>
      <c r="N155">
        <v>154</v>
      </c>
      <c r="O155" t="s">
        <v>336</v>
      </c>
      <c r="P155" t="s">
        <v>109</v>
      </c>
      <c r="Q155" t="s">
        <v>198</v>
      </c>
      <c r="R155" t="s">
        <v>78</v>
      </c>
      <c r="S155" t="s">
        <v>66</v>
      </c>
      <c r="T155" t="s">
        <v>36</v>
      </c>
      <c r="U155" t="s">
        <v>228</v>
      </c>
      <c r="V155" t="s">
        <v>225</v>
      </c>
      <c r="W155" t="s">
        <v>66</v>
      </c>
      <c r="X155" t="s">
        <v>336</v>
      </c>
      <c r="Y155" t="s">
        <v>41</v>
      </c>
      <c r="Z155" t="s">
        <v>1012</v>
      </c>
    </row>
    <row r="156" spans="1:26" x14ac:dyDescent="0.25">
      <c r="A156" t="s">
        <v>1013</v>
      </c>
      <c r="B156" t="s">
        <v>1014</v>
      </c>
      <c r="C156" s="1" t="str">
        <f t="shared" si="23"/>
        <v>21:0236</v>
      </c>
      <c r="D156" s="1" t="str">
        <f t="shared" si="24"/>
        <v>21:0115</v>
      </c>
      <c r="E156" t="s">
        <v>1015</v>
      </c>
      <c r="F156" t="s">
        <v>1016</v>
      </c>
      <c r="H156">
        <v>48.787891899999998</v>
      </c>
      <c r="I156">
        <v>-86.390153999999995</v>
      </c>
      <c r="J156" s="1" t="str">
        <f t="shared" si="25"/>
        <v>NGR lake sediment grab sample</v>
      </c>
      <c r="K156" s="1" t="str">
        <f t="shared" si="26"/>
        <v>&lt;177 micron (NGR)</v>
      </c>
      <c r="L156">
        <v>8</v>
      </c>
      <c r="M156" t="s">
        <v>187</v>
      </c>
      <c r="N156">
        <v>155</v>
      </c>
      <c r="O156" t="s">
        <v>163</v>
      </c>
      <c r="P156" t="s">
        <v>890</v>
      </c>
      <c r="Q156" t="s">
        <v>146</v>
      </c>
      <c r="R156" t="s">
        <v>50</v>
      </c>
      <c r="S156" t="s">
        <v>97</v>
      </c>
      <c r="T156" t="s">
        <v>36</v>
      </c>
      <c r="U156" t="s">
        <v>1017</v>
      </c>
      <c r="V156" t="s">
        <v>1018</v>
      </c>
      <c r="W156" t="s">
        <v>66</v>
      </c>
      <c r="X156" t="s">
        <v>208</v>
      </c>
      <c r="Y156" t="s">
        <v>41</v>
      </c>
      <c r="Z156" t="s">
        <v>1019</v>
      </c>
    </row>
    <row r="157" spans="1:26" x14ac:dyDescent="0.25">
      <c r="A157" t="s">
        <v>1020</v>
      </c>
      <c r="B157" t="s">
        <v>1021</v>
      </c>
      <c r="C157" s="1" t="str">
        <f t="shared" si="23"/>
        <v>21:0236</v>
      </c>
      <c r="D157" s="1" t="str">
        <f t="shared" si="24"/>
        <v>21:0115</v>
      </c>
      <c r="E157" t="s">
        <v>1022</v>
      </c>
      <c r="F157" t="s">
        <v>1023</v>
      </c>
      <c r="H157">
        <v>48.7939322</v>
      </c>
      <c r="I157">
        <v>-86.451774599999993</v>
      </c>
      <c r="J157" s="1" t="str">
        <f t="shared" si="25"/>
        <v>NGR lake sediment grab sample</v>
      </c>
      <c r="K157" s="1" t="str">
        <f t="shared" si="26"/>
        <v>&lt;177 micron (NGR)</v>
      </c>
      <c r="L157">
        <v>8</v>
      </c>
      <c r="M157" t="s">
        <v>196</v>
      </c>
      <c r="N157">
        <v>156</v>
      </c>
      <c r="O157" t="s">
        <v>1024</v>
      </c>
      <c r="P157" t="s">
        <v>334</v>
      </c>
      <c r="Q157" t="s">
        <v>156</v>
      </c>
      <c r="R157" t="s">
        <v>97</v>
      </c>
      <c r="S157" t="s">
        <v>78</v>
      </c>
      <c r="T157" t="s">
        <v>36</v>
      </c>
      <c r="U157" t="s">
        <v>31</v>
      </c>
      <c r="V157" t="s">
        <v>399</v>
      </c>
      <c r="W157" t="s">
        <v>63</v>
      </c>
      <c r="X157" t="s">
        <v>228</v>
      </c>
      <c r="Y157" t="s">
        <v>41</v>
      </c>
      <c r="Z157" t="s">
        <v>1025</v>
      </c>
    </row>
    <row r="158" spans="1:26" x14ac:dyDescent="0.25">
      <c r="A158" t="s">
        <v>1026</v>
      </c>
      <c r="B158" t="s">
        <v>1027</v>
      </c>
      <c r="C158" s="1" t="str">
        <f t="shared" si="23"/>
        <v>21:0236</v>
      </c>
      <c r="D158" s="1" t="str">
        <f t="shared" si="24"/>
        <v>21:0115</v>
      </c>
      <c r="E158" t="s">
        <v>1028</v>
      </c>
      <c r="F158" t="s">
        <v>1029</v>
      </c>
      <c r="H158">
        <v>48.795244199999999</v>
      </c>
      <c r="I158">
        <v>-86.544364599999994</v>
      </c>
      <c r="J158" s="1" t="str">
        <f t="shared" si="25"/>
        <v>NGR lake sediment grab sample</v>
      </c>
      <c r="K158" s="1" t="str">
        <f t="shared" si="26"/>
        <v>&lt;177 micron (NGR)</v>
      </c>
      <c r="L158">
        <v>8</v>
      </c>
      <c r="M158" t="s">
        <v>206</v>
      </c>
      <c r="N158">
        <v>157</v>
      </c>
      <c r="O158" t="s">
        <v>348</v>
      </c>
      <c r="P158" t="s">
        <v>283</v>
      </c>
      <c r="Q158" t="s">
        <v>290</v>
      </c>
      <c r="R158" t="s">
        <v>146</v>
      </c>
      <c r="S158" t="s">
        <v>63</v>
      </c>
      <c r="T158" t="s">
        <v>36</v>
      </c>
      <c r="U158" t="s">
        <v>515</v>
      </c>
      <c r="V158" t="s">
        <v>99</v>
      </c>
      <c r="W158" t="s">
        <v>80</v>
      </c>
      <c r="X158" t="s">
        <v>178</v>
      </c>
      <c r="Y158" t="s">
        <v>41</v>
      </c>
      <c r="Z158" t="s">
        <v>224</v>
      </c>
    </row>
    <row r="159" spans="1:26" x14ac:dyDescent="0.25">
      <c r="A159" t="s">
        <v>1030</v>
      </c>
      <c r="B159" t="s">
        <v>1031</v>
      </c>
      <c r="C159" s="1" t="str">
        <f t="shared" si="23"/>
        <v>21:0236</v>
      </c>
      <c r="D159" s="1" t="str">
        <f t="shared" si="24"/>
        <v>21:0115</v>
      </c>
      <c r="E159" t="s">
        <v>1032</v>
      </c>
      <c r="F159" t="s">
        <v>1033</v>
      </c>
      <c r="H159">
        <v>48.803265699999997</v>
      </c>
      <c r="I159">
        <v>-86.5815111</v>
      </c>
      <c r="J159" s="1" t="str">
        <f t="shared" si="25"/>
        <v>NGR lake sediment grab sample</v>
      </c>
      <c r="K159" s="1" t="str">
        <f t="shared" si="26"/>
        <v>&lt;177 micron (NGR)</v>
      </c>
      <c r="L159">
        <v>8</v>
      </c>
      <c r="M159" t="s">
        <v>214</v>
      </c>
      <c r="N159">
        <v>158</v>
      </c>
      <c r="O159" t="s">
        <v>343</v>
      </c>
      <c r="P159" t="s">
        <v>283</v>
      </c>
      <c r="Q159" t="s">
        <v>156</v>
      </c>
      <c r="R159" t="s">
        <v>156</v>
      </c>
      <c r="S159" t="s">
        <v>63</v>
      </c>
      <c r="T159" t="s">
        <v>122</v>
      </c>
      <c r="U159" t="s">
        <v>81</v>
      </c>
      <c r="V159" t="s">
        <v>157</v>
      </c>
      <c r="W159" t="s">
        <v>63</v>
      </c>
      <c r="X159" t="s">
        <v>228</v>
      </c>
      <c r="Y159" t="s">
        <v>41</v>
      </c>
      <c r="Z159" t="s">
        <v>182</v>
      </c>
    </row>
    <row r="160" spans="1:26" x14ac:dyDescent="0.25">
      <c r="A160" t="s">
        <v>1034</v>
      </c>
      <c r="B160" t="s">
        <v>1035</v>
      </c>
      <c r="C160" s="1" t="str">
        <f t="shared" si="23"/>
        <v>21:0236</v>
      </c>
      <c r="D160" s="1" t="str">
        <f t="shared" si="24"/>
        <v>21:0115</v>
      </c>
      <c r="E160" t="s">
        <v>1036</v>
      </c>
      <c r="F160" t="s">
        <v>1037</v>
      </c>
      <c r="H160">
        <v>48.8147722</v>
      </c>
      <c r="I160">
        <v>-86.550616899999994</v>
      </c>
      <c r="J160" s="1" t="str">
        <f t="shared" si="25"/>
        <v>NGR lake sediment grab sample</v>
      </c>
      <c r="K160" s="1" t="str">
        <f t="shared" si="26"/>
        <v>&lt;177 micron (NGR)</v>
      </c>
      <c r="L160">
        <v>8</v>
      </c>
      <c r="M160" t="s">
        <v>234</v>
      </c>
      <c r="N160">
        <v>159</v>
      </c>
      <c r="O160" t="s">
        <v>336</v>
      </c>
      <c r="P160" t="s">
        <v>145</v>
      </c>
      <c r="Q160" t="s">
        <v>76</v>
      </c>
      <c r="R160" t="s">
        <v>76</v>
      </c>
      <c r="S160" t="s">
        <v>63</v>
      </c>
      <c r="T160" t="s">
        <v>36</v>
      </c>
      <c r="U160" t="s">
        <v>284</v>
      </c>
      <c r="V160" t="s">
        <v>685</v>
      </c>
      <c r="W160" t="s">
        <v>33</v>
      </c>
      <c r="X160" t="s">
        <v>112</v>
      </c>
      <c r="Y160" t="s">
        <v>41</v>
      </c>
      <c r="Z160" t="s">
        <v>1038</v>
      </c>
    </row>
    <row r="161" spans="1:26" hidden="1" x14ac:dyDescent="0.25">
      <c r="A161" t="s">
        <v>1039</v>
      </c>
      <c r="B161" t="s">
        <v>1040</v>
      </c>
      <c r="C161" s="1" t="str">
        <f t="shared" si="23"/>
        <v>21:0236</v>
      </c>
      <c r="D161" s="1" t="str">
        <f>HYPERLINK("http://geochem.nrcan.gc.ca/cdogs/content/svy/svy_e.htm", "")</f>
        <v/>
      </c>
      <c r="G161" s="1" t="str">
        <f>HYPERLINK("http://geochem.nrcan.gc.ca/cdogs/content/cr_/cr_00021_e.htm", "21")</f>
        <v>21</v>
      </c>
      <c r="J161" t="s">
        <v>220</v>
      </c>
      <c r="K161" t="s">
        <v>221</v>
      </c>
      <c r="L161">
        <v>8</v>
      </c>
      <c r="M161" t="s">
        <v>222</v>
      </c>
      <c r="N161">
        <v>160</v>
      </c>
      <c r="O161" t="s">
        <v>108</v>
      </c>
      <c r="P161" t="s">
        <v>198</v>
      </c>
      <c r="Q161" t="s">
        <v>109</v>
      </c>
      <c r="R161" t="s">
        <v>181</v>
      </c>
      <c r="S161" t="s">
        <v>80</v>
      </c>
      <c r="T161" t="s">
        <v>36</v>
      </c>
      <c r="U161" t="s">
        <v>471</v>
      </c>
      <c r="V161" t="s">
        <v>99</v>
      </c>
      <c r="W161" t="s">
        <v>97</v>
      </c>
      <c r="X161" t="s">
        <v>890</v>
      </c>
      <c r="Y161" t="s">
        <v>1041</v>
      </c>
      <c r="Z161" t="s">
        <v>1042</v>
      </c>
    </row>
    <row r="162" spans="1:26" x14ac:dyDescent="0.25">
      <c r="A162" t="s">
        <v>1043</v>
      </c>
      <c r="B162" t="s">
        <v>1044</v>
      </c>
      <c r="C162" s="1" t="str">
        <f t="shared" si="23"/>
        <v>21:0236</v>
      </c>
      <c r="D162" s="1" t="str">
        <f t="shared" ref="D162:D174" si="27">HYPERLINK("http://geochem.nrcan.gc.ca/cdogs/content/svy/svy210115_e.htm", "21:0115")</f>
        <v>21:0115</v>
      </c>
      <c r="E162" t="s">
        <v>1045</v>
      </c>
      <c r="F162" t="s">
        <v>1046</v>
      </c>
      <c r="H162">
        <v>48.919051199999998</v>
      </c>
      <c r="I162">
        <v>-86.788157900000002</v>
      </c>
      <c r="J162" s="1" t="str">
        <f t="shared" ref="J162:J174" si="28">HYPERLINK("http://geochem.nrcan.gc.ca/cdogs/content/kwd/kwd020027_e.htm", "NGR lake sediment grab sample")</f>
        <v>NGR lake sediment grab sample</v>
      </c>
      <c r="K162" s="1" t="str">
        <f t="shared" ref="K162:K174" si="29">HYPERLINK("http://geochem.nrcan.gc.ca/cdogs/content/kwd/kwd080006_e.htm", "&lt;177 micron (NGR)")</f>
        <v>&lt;177 micron (NGR)</v>
      </c>
      <c r="L162">
        <v>9</v>
      </c>
      <c r="M162" t="s">
        <v>30</v>
      </c>
      <c r="N162">
        <v>161</v>
      </c>
      <c r="O162" t="s">
        <v>1047</v>
      </c>
      <c r="P162" t="s">
        <v>1048</v>
      </c>
      <c r="Q162" t="s">
        <v>76</v>
      </c>
      <c r="R162" t="s">
        <v>121</v>
      </c>
      <c r="S162" t="s">
        <v>198</v>
      </c>
      <c r="T162" t="s">
        <v>36</v>
      </c>
      <c r="U162" t="s">
        <v>91</v>
      </c>
      <c r="V162" t="s">
        <v>125</v>
      </c>
      <c r="W162" t="s">
        <v>66</v>
      </c>
      <c r="X162" t="s">
        <v>91</v>
      </c>
      <c r="Y162" t="s">
        <v>41</v>
      </c>
      <c r="Z162" t="s">
        <v>610</v>
      </c>
    </row>
    <row r="163" spans="1:26" x14ac:dyDescent="0.25">
      <c r="A163" t="s">
        <v>1049</v>
      </c>
      <c r="B163" t="s">
        <v>1050</v>
      </c>
      <c r="C163" s="1" t="str">
        <f t="shared" si="23"/>
        <v>21:0236</v>
      </c>
      <c r="D163" s="1" t="str">
        <f t="shared" si="27"/>
        <v>21:0115</v>
      </c>
      <c r="E163" t="s">
        <v>1051</v>
      </c>
      <c r="F163" t="s">
        <v>1052</v>
      </c>
      <c r="H163">
        <v>48.844838000000003</v>
      </c>
      <c r="I163">
        <v>-86.537317799999997</v>
      </c>
      <c r="J163" s="1" t="str">
        <f t="shared" si="28"/>
        <v>NGR lake sediment grab sample</v>
      </c>
      <c r="K163" s="1" t="str">
        <f t="shared" si="29"/>
        <v>&lt;177 micron (NGR)</v>
      </c>
      <c r="L163">
        <v>9</v>
      </c>
      <c r="M163" t="s">
        <v>47</v>
      </c>
      <c r="N163">
        <v>162</v>
      </c>
      <c r="O163" t="s">
        <v>236</v>
      </c>
      <c r="P163" t="s">
        <v>596</v>
      </c>
      <c r="Q163" t="s">
        <v>181</v>
      </c>
      <c r="R163" t="s">
        <v>156</v>
      </c>
      <c r="S163" t="s">
        <v>63</v>
      </c>
      <c r="T163" t="s">
        <v>36</v>
      </c>
      <c r="U163" t="s">
        <v>300</v>
      </c>
      <c r="V163" t="s">
        <v>52</v>
      </c>
      <c r="W163" t="s">
        <v>63</v>
      </c>
      <c r="X163" t="s">
        <v>81</v>
      </c>
      <c r="Y163" t="s">
        <v>41</v>
      </c>
      <c r="Z163" t="s">
        <v>1053</v>
      </c>
    </row>
    <row r="164" spans="1:26" x14ac:dyDescent="0.25">
      <c r="A164" t="s">
        <v>1054</v>
      </c>
      <c r="B164" t="s">
        <v>1055</v>
      </c>
      <c r="C164" s="1" t="str">
        <f t="shared" si="23"/>
        <v>21:0236</v>
      </c>
      <c r="D164" s="1" t="str">
        <f t="shared" si="27"/>
        <v>21:0115</v>
      </c>
      <c r="E164" t="s">
        <v>1056</v>
      </c>
      <c r="F164" t="s">
        <v>1057</v>
      </c>
      <c r="H164">
        <v>48.861723599999998</v>
      </c>
      <c r="I164">
        <v>-86.610282699999999</v>
      </c>
      <c r="J164" s="1" t="str">
        <f t="shared" si="28"/>
        <v>NGR lake sediment grab sample</v>
      </c>
      <c r="K164" s="1" t="str">
        <f t="shared" si="29"/>
        <v>&lt;177 micron (NGR)</v>
      </c>
      <c r="L164">
        <v>9</v>
      </c>
      <c r="M164" t="s">
        <v>60</v>
      </c>
      <c r="N164">
        <v>163</v>
      </c>
      <c r="O164" t="s">
        <v>1058</v>
      </c>
      <c r="P164" t="s">
        <v>244</v>
      </c>
      <c r="Q164" t="s">
        <v>146</v>
      </c>
      <c r="R164" t="s">
        <v>290</v>
      </c>
      <c r="S164" t="s">
        <v>80</v>
      </c>
      <c r="T164" t="s">
        <v>36</v>
      </c>
      <c r="U164" t="s">
        <v>79</v>
      </c>
      <c r="V164" t="s">
        <v>292</v>
      </c>
      <c r="W164" t="s">
        <v>63</v>
      </c>
      <c r="X164" t="s">
        <v>40</v>
      </c>
      <c r="Y164" t="s">
        <v>41</v>
      </c>
      <c r="Z164" t="s">
        <v>42</v>
      </c>
    </row>
    <row r="165" spans="1:26" x14ac:dyDescent="0.25">
      <c r="A165" t="s">
        <v>1059</v>
      </c>
      <c r="B165" t="s">
        <v>1060</v>
      </c>
      <c r="C165" s="1" t="str">
        <f t="shared" si="23"/>
        <v>21:0236</v>
      </c>
      <c r="D165" s="1" t="str">
        <f t="shared" si="27"/>
        <v>21:0115</v>
      </c>
      <c r="E165" t="s">
        <v>1061</v>
      </c>
      <c r="F165" t="s">
        <v>1062</v>
      </c>
      <c r="H165">
        <v>48.855777099999997</v>
      </c>
      <c r="I165">
        <v>-86.655303000000004</v>
      </c>
      <c r="J165" s="1" t="str">
        <f t="shared" si="28"/>
        <v>NGR lake sediment grab sample</v>
      </c>
      <c r="K165" s="1" t="str">
        <f t="shared" si="29"/>
        <v>&lt;177 micron (NGR)</v>
      </c>
      <c r="L165">
        <v>9</v>
      </c>
      <c r="M165" t="s">
        <v>73</v>
      </c>
      <c r="N165">
        <v>164</v>
      </c>
      <c r="O165" t="s">
        <v>62</v>
      </c>
      <c r="P165" t="s">
        <v>76</v>
      </c>
      <c r="Q165" t="s">
        <v>76</v>
      </c>
      <c r="R165" t="s">
        <v>146</v>
      </c>
      <c r="S165" t="s">
        <v>80</v>
      </c>
      <c r="T165" t="s">
        <v>36</v>
      </c>
      <c r="U165" t="s">
        <v>48</v>
      </c>
      <c r="V165" t="s">
        <v>225</v>
      </c>
      <c r="W165" t="s">
        <v>66</v>
      </c>
      <c r="X165" t="s">
        <v>336</v>
      </c>
      <c r="Y165" t="s">
        <v>41</v>
      </c>
      <c r="Z165" t="s">
        <v>391</v>
      </c>
    </row>
    <row r="166" spans="1:26" x14ac:dyDescent="0.25">
      <c r="A166" t="s">
        <v>1063</v>
      </c>
      <c r="B166" t="s">
        <v>1064</v>
      </c>
      <c r="C166" s="1" t="str">
        <f t="shared" si="23"/>
        <v>21:0236</v>
      </c>
      <c r="D166" s="1" t="str">
        <f t="shared" si="27"/>
        <v>21:0115</v>
      </c>
      <c r="E166" t="s">
        <v>1065</v>
      </c>
      <c r="F166" t="s">
        <v>1066</v>
      </c>
      <c r="H166">
        <v>48.879227499999999</v>
      </c>
      <c r="I166">
        <v>-86.699577599999998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87</v>
      </c>
      <c r="N166">
        <v>165</v>
      </c>
      <c r="O166" t="s">
        <v>343</v>
      </c>
      <c r="P166" t="s">
        <v>77</v>
      </c>
      <c r="Q166" t="s">
        <v>80</v>
      </c>
      <c r="R166" t="s">
        <v>64</v>
      </c>
      <c r="S166" t="s">
        <v>97</v>
      </c>
      <c r="T166" t="s">
        <v>36</v>
      </c>
      <c r="U166" t="s">
        <v>583</v>
      </c>
      <c r="V166" t="s">
        <v>308</v>
      </c>
      <c r="W166" t="s">
        <v>66</v>
      </c>
      <c r="X166" t="s">
        <v>300</v>
      </c>
      <c r="Y166" t="s">
        <v>41</v>
      </c>
      <c r="Z166" t="s">
        <v>1067</v>
      </c>
    </row>
    <row r="167" spans="1:26" x14ac:dyDescent="0.25">
      <c r="A167" t="s">
        <v>1068</v>
      </c>
      <c r="B167" t="s">
        <v>1069</v>
      </c>
      <c r="C167" s="1" t="str">
        <f t="shared" si="23"/>
        <v>21:0236</v>
      </c>
      <c r="D167" s="1" t="str">
        <f t="shared" si="27"/>
        <v>21:0115</v>
      </c>
      <c r="E167" t="s">
        <v>1070</v>
      </c>
      <c r="F167" t="s">
        <v>1071</v>
      </c>
      <c r="H167">
        <v>48.892632900000002</v>
      </c>
      <c r="I167">
        <v>-86.794436200000007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96</v>
      </c>
      <c r="N167">
        <v>166</v>
      </c>
      <c r="O167" t="s">
        <v>297</v>
      </c>
      <c r="P167" t="s">
        <v>244</v>
      </c>
      <c r="Q167" t="s">
        <v>39</v>
      </c>
      <c r="R167" t="s">
        <v>50</v>
      </c>
      <c r="S167" t="s">
        <v>33</v>
      </c>
      <c r="T167" t="s">
        <v>36</v>
      </c>
      <c r="U167" t="s">
        <v>48</v>
      </c>
      <c r="V167" t="s">
        <v>1072</v>
      </c>
      <c r="W167" t="s">
        <v>53</v>
      </c>
      <c r="X167" t="s">
        <v>100</v>
      </c>
      <c r="Y167" t="s">
        <v>41</v>
      </c>
      <c r="Z167" t="s">
        <v>1073</v>
      </c>
    </row>
    <row r="168" spans="1:26" x14ac:dyDescent="0.25">
      <c r="A168" t="s">
        <v>1074</v>
      </c>
      <c r="B168" t="s">
        <v>1075</v>
      </c>
      <c r="C168" s="1" t="str">
        <f t="shared" si="23"/>
        <v>21:0236</v>
      </c>
      <c r="D168" s="1" t="str">
        <f t="shared" si="27"/>
        <v>21:0115</v>
      </c>
      <c r="E168" t="s">
        <v>1076</v>
      </c>
      <c r="F168" t="s">
        <v>1077</v>
      </c>
      <c r="H168">
        <v>48.908753400000002</v>
      </c>
      <c r="I168">
        <v>-86.833345800000004</v>
      </c>
      <c r="J168" s="1" t="str">
        <f t="shared" si="28"/>
        <v>NGR lake sediment grab sample</v>
      </c>
      <c r="K168" s="1" t="str">
        <f t="shared" si="29"/>
        <v>&lt;177 micron (NGR)</v>
      </c>
      <c r="L168">
        <v>9</v>
      </c>
      <c r="M168" t="s">
        <v>106</v>
      </c>
      <c r="N168">
        <v>167</v>
      </c>
      <c r="O168" t="s">
        <v>74</v>
      </c>
      <c r="P168" t="s">
        <v>198</v>
      </c>
      <c r="Q168" t="s">
        <v>290</v>
      </c>
      <c r="R168" t="s">
        <v>34</v>
      </c>
      <c r="S168" t="s">
        <v>39</v>
      </c>
      <c r="T168" t="s">
        <v>36</v>
      </c>
      <c r="U168" t="s">
        <v>48</v>
      </c>
      <c r="V168" t="s">
        <v>52</v>
      </c>
      <c r="W168" t="s">
        <v>53</v>
      </c>
      <c r="X168" t="s">
        <v>343</v>
      </c>
      <c r="Y168" t="s">
        <v>41</v>
      </c>
      <c r="Z168" t="s">
        <v>443</v>
      </c>
    </row>
    <row r="169" spans="1:26" x14ac:dyDescent="0.25">
      <c r="A169" t="s">
        <v>1078</v>
      </c>
      <c r="B169" t="s">
        <v>1079</v>
      </c>
      <c r="C169" s="1" t="str">
        <f t="shared" si="23"/>
        <v>21:0236</v>
      </c>
      <c r="D169" s="1" t="str">
        <f t="shared" si="27"/>
        <v>21:0115</v>
      </c>
      <c r="E169" t="s">
        <v>1080</v>
      </c>
      <c r="F169" t="s">
        <v>1081</v>
      </c>
      <c r="H169">
        <v>48.921920200000002</v>
      </c>
      <c r="I169">
        <v>-86.802942900000005</v>
      </c>
      <c r="J169" s="1" t="str">
        <f t="shared" si="28"/>
        <v>NGR lake sediment grab sample</v>
      </c>
      <c r="K169" s="1" t="str">
        <f t="shared" si="29"/>
        <v>&lt;177 micron (NGR)</v>
      </c>
      <c r="L169">
        <v>9</v>
      </c>
      <c r="M169" t="s">
        <v>154</v>
      </c>
      <c r="N169">
        <v>168</v>
      </c>
      <c r="O169" t="s">
        <v>188</v>
      </c>
      <c r="P169" t="s">
        <v>516</v>
      </c>
      <c r="Q169" t="s">
        <v>321</v>
      </c>
      <c r="R169" t="s">
        <v>394</v>
      </c>
      <c r="S169" t="s">
        <v>134</v>
      </c>
      <c r="T169" t="s">
        <v>122</v>
      </c>
      <c r="U169" t="s">
        <v>260</v>
      </c>
      <c r="V169" t="s">
        <v>308</v>
      </c>
      <c r="W169" t="s">
        <v>66</v>
      </c>
      <c r="X169" t="s">
        <v>300</v>
      </c>
      <c r="Y169" t="s">
        <v>41</v>
      </c>
      <c r="Z169" t="s">
        <v>278</v>
      </c>
    </row>
    <row r="170" spans="1:26" x14ac:dyDescent="0.25">
      <c r="A170" t="s">
        <v>1082</v>
      </c>
      <c r="B170" t="s">
        <v>1083</v>
      </c>
      <c r="C170" s="1" t="str">
        <f t="shared" si="23"/>
        <v>21:0236</v>
      </c>
      <c r="D170" s="1" t="str">
        <f t="shared" si="27"/>
        <v>21:0115</v>
      </c>
      <c r="E170" t="s">
        <v>1045</v>
      </c>
      <c r="F170" t="s">
        <v>1084</v>
      </c>
      <c r="H170">
        <v>48.919051199999998</v>
      </c>
      <c r="I170">
        <v>-86.788157900000002</v>
      </c>
      <c r="J170" s="1" t="str">
        <f t="shared" si="28"/>
        <v>NGR lake sediment grab sample</v>
      </c>
      <c r="K170" s="1" t="str">
        <f t="shared" si="29"/>
        <v>&lt;177 micron (NGR)</v>
      </c>
      <c r="L170">
        <v>9</v>
      </c>
      <c r="M170" t="s">
        <v>162</v>
      </c>
      <c r="N170">
        <v>169</v>
      </c>
      <c r="O170" t="s">
        <v>615</v>
      </c>
      <c r="P170" t="s">
        <v>320</v>
      </c>
      <c r="Q170" t="s">
        <v>76</v>
      </c>
      <c r="R170" t="s">
        <v>1085</v>
      </c>
      <c r="S170" t="s">
        <v>77</v>
      </c>
      <c r="T170" t="s">
        <v>36</v>
      </c>
      <c r="U170" t="s">
        <v>112</v>
      </c>
      <c r="V170" t="s">
        <v>308</v>
      </c>
      <c r="W170" t="s">
        <v>63</v>
      </c>
      <c r="X170" t="s">
        <v>112</v>
      </c>
      <c r="Y170" t="s">
        <v>41</v>
      </c>
      <c r="Z170" t="s">
        <v>1086</v>
      </c>
    </row>
    <row r="171" spans="1:26" x14ac:dyDescent="0.25">
      <c r="A171" t="s">
        <v>1087</v>
      </c>
      <c r="B171" t="s">
        <v>1088</v>
      </c>
      <c r="C171" s="1" t="str">
        <f t="shared" si="23"/>
        <v>21:0236</v>
      </c>
      <c r="D171" s="1" t="str">
        <f t="shared" si="27"/>
        <v>21:0115</v>
      </c>
      <c r="E171" t="s">
        <v>1045</v>
      </c>
      <c r="F171" t="s">
        <v>1089</v>
      </c>
      <c r="H171">
        <v>48.919051199999998</v>
      </c>
      <c r="I171">
        <v>-86.788157900000002</v>
      </c>
      <c r="J171" s="1" t="str">
        <f t="shared" si="28"/>
        <v>NGR lake sediment grab sample</v>
      </c>
      <c r="K171" s="1" t="str">
        <f t="shared" si="29"/>
        <v>&lt;177 micron (NGR)</v>
      </c>
      <c r="L171">
        <v>9</v>
      </c>
      <c r="M171" t="s">
        <v>169</v>
      </c>
      <c r="N171">
        <v>170</v>
      </c>
      <c r="O171" t="s">
        <v>759</v>
      </c>
      <c r="P171" t="s">
        <v>1090</v>
      </c>
      <c r="Q171" t="s">
        <v>78</v>
      </c>
      <c r="R171" t="s">
        <v>761</v>
      </c>
      <c r="S171" t="s">
        <v>110</v>
      </c>
      <c r="T171" t="s">
        <v>36</v>
      </c>
      <c r="U171" t="s">
        <v>40</v>
      </c>
      <c r="V171" t="s">
        <v>125</v>
      </c>
      <c r="W171" t="s">
        <v>53</v>
      </c>
      <c r="X171" t="s">
        <v>208</v>
      </c>
      <c r="Y171" t="s">
        <v>41</v>
      </c>
      <c r="Z171" t="s">
        <v>761</v>
      </c>
    </row>
    <row r="172" spans="1:26" x14ac:dyDescent="0.25">
      <c r="A172" t="s">
        <v>1091</v>
      </c>
      <c r="B172" t="s">
        <v>1092</v>
      </c>
      <c r="C172" s="1" t="str">
        <f t="shared" si="23"/>
        <v>21:0236</v>
      </c>
      <c r="D172" s="1" t="str">
        <f t="shared" si="27"/>
        <v>21:0115</v>
      </c>
      <c r="E172" t="s">
        <v>1093</v>
      </c>
      <c r="F172" t="s">
        <v>1094</v>
      </c>
      <c r="H172">
        <v>48.953489900000001</v>
      </c>
      <c r="I172">
        <v>-86.775431600000005</v>
      </c>
      <c r="J172" s="1" t="str">
        <f t="shared" si="28"/>
        <v>NGR lake sediment grab sample</v>
      </c>
      <c r="K172" s="1" t="str">
        <f t="shared" si="29"/>
        <v>&lt;177 micron (NGR)</v>
      </c>
      <c r="L172">
        <v>9</v>
      </c>
      <c r="M172" t="s">
        <v>118</v>
      </c>
      <c r="N172">
        <v>171</v>
      </c>
      <c r="O172" t="s">
        <v>336</v>
      </c>
      <c r="P172" t="s">
        <v>334</v>
      </c>
      <c r="Q172" t="s">
        <v>66</v>
      </c>
      <c r="R172" t="s">
        <v>50</v>
      </c>
      <c r="S172" t="s">
        <v>76</v>
      </c>
      <c r="T172" t="s">
        <v>36</v>
      </c>
      <c r="U172" t="s">
        <v>51</v>
      </c>
      <c r="V172" t="s">
        <v>1095</v>
      </c>
      <c r="W172" t="s">
        <v>66</v>
      </c>
      <c r="X172" t="s">
        <v>300</v>
      </c>
      <c r="Y172" t="s">
        <v>41</v>
      </c>
      <c r="Z172" t="s">
        <v>1096</v>
      </c>
    </row>
    <row r="173" spans="1:26" x14ac:dyDescent="0.25">
      <c r="A173" t="s">
        <v>1097</v>
      </c>
      <c r="B173" t="s">
        <v>1098</v>
      </c>
      <c r="C173" s="1" t="str">
        <f t="shared" si="23"/>
        <v>21:0236</v>
      </c>
      <c r="D173" s="1" t="str">
        <f t="shared" si="27"/>
        <v>21:0115</v>
      </c>
      <c r="E173" t="s">
        <v>1099</v>
      </c>
      <c r="F173" t="s">
        <v>1100</v>
      </c>
      <c r="H173">
        <v>48.944200899999998</v>
      </c>
      <c r="I173">
        <v>-86.734872100000004</v>
      </c>
      <c r="J173" s="1" t="str">
        <f t="shared" si="28"/>
        <v>NGR lake sediment grab sample</v>
      </c>
      <c r="K173" s="1" t="str">
        <f t="shared" si="29"/>
        <v>&lt;177 micron (NGR)</v>
      </c>
      <c r="L173">
        <v>9</v>
      </c>
      <c r="M173" t="s">
        <v>131</v>
      </c>
      <c r="N173">
        <v>172</v>
      </c>
      <c r="O173" t="s">
        <v>79</v>
      </c>
      <c r="P173" t="s">
        <v>236</v>
      </c>
      <c r="Q173" t="s">
        <v>80</v>
      </c>
      <c r="R173" t="s">
        <v>109</v>
      </c>
      <c r="S173" t="s">
        <v>39</v>
      </c>
      <c r="T173" t="s">
        <v>36</v>
      </c>
      <c r="U173" t="s">
        <v>336</v>
      </c>
      <c r="V173" t="s">
        <v>337</v>
      </c>
      <c r="W173" t="s">
        <v>63</v>
      </c>
      <c r="X173" t="s">
        <v>67</v>
      </c>
      <c r="Y173" t="s">
        <v>41</v>
      </c>
      <c r="Z173" t="s">
        <v>954</v>
      </c>
    </row>
    <row r="174" spans="1:26" x14ac:dyDescent="0.25">
      <c r="A174" t="s">
        <v>1101</v>
      </c>
      <c r="B174" t="s">
        <v>1102</v>
      </c>
      <c r="C174" s="1" t="str">
        <f t="shared" si="23"/>
        <v>21:0236</v>
      </c>
      <c r="D174" s="1" t="str">
        <f t="shared" si="27"/>
        <v>21:0115</v>
      </c>
      <c r="E174" t="s">
        <v>1103</v>
      </c>
      <c r="F174" t="s">
        <v>1104</v>
      </c>
      <c r="H174">
        <v>48.976005600000001</v>
      </c>
      <c r="I174">
        <v>-86.732994899999994</v>
      </c>
      <c r="J174" s="1" t="str">
        <f t="shared" si="28"/>
        <v>NGR lake sediment grab sample</v>
      </c>
      <c r="K174" s="1" t="str">
        <f t="shared" si="29"/>
        <v>&lt;177 micron (NGR)</v>
      </c>
      <c r="L174">
        <v>9</v>
      </c>
      <c r="M174" t="s">
        <v>143</v>
      </c>
      <c r="N174">
        <v>173</v>
      </c>
      <c r="O174" t="s">
        <v>74</v>
      </c>
      <c r="P174" t="s">
        <v>108</v>
      </c>
      <c r="Q174" t="s">
        <v>63</v>
      </c>
      <c r="R174" t="s">
        <v>34</v>
      </c>
      <c r="S174" t="s">
        <v>78</v>
      </c>
      <c r="T174" t="s">
        <v>36</v>
      </c>
      <c r="U174" t="s">
        <v>465</v>
      </c>
      <c r="V174" t="s">
        <v>292</v>
      </c>
      <c r="W174" t="s">
        <v>66</v>
      </c>
      <c r="X174" t="s">
        <v>67</v>
      </c>
      <c r="Y174" t="s">
        <v>41</v>
      </c>
      <c r="Z174" t="s">
        <v>1105</v>
      </c>
    </row>
    <row r="175" spans="1:26" hidden="1" x14ac:dyDescent="0.25">
      <c r="A175" t="s">
        <v>1106</v>
      </c>
      <c r="B175" t="s">
        <v>1107</v>
      </c>
      <c r="C175" s="1" t="str">
        <f t="shared" si="23"/>
        <v>21:0236</v>
      </c>
      <c r="D175" s="1" t="str">
        <f>HYPERLINK("http://geochem.nrcan.gc.ca/cdogs/content/svy/svy_e.htm", "")</f>
        <v/>
      </c>
      <c r="G175" s="1" t="str">
        <f>HYPERLINK("http://geochem.nrcan.gc.ca/cdogs/content/cr_/cr_00007_e.htm", "7")</f>
        <v>7</v>
      </c>
      <c r="J175" t="s">
        <v>220</v>
      </c>
      <c r="K175" t="s">
        <v>221</v>
      </c>
      <c r="L175">
        <v>9</v>
      </c>
      <c r="M175" t="s">
        <v>222</v>
      </c>
      <c r="N175">
        <v>174</v>
      </c>
      <c r="O175" t="s">
        <v>489</v>
      </c>
      <c r="P175" t="s">
        <v>48</v>
      </c>
      <c r="Q175" t="s">
        <v>290</v>
      </c>
      <c r="R175" t="s">
        <v>146</v>
      </c>
      <c r="S175" t="s">
        <v>33</v>
      </c>
      <c r="T175" t="s">
        <v>1095</v>
      </c>
      <c r="U175" t="s">
        <v>269</v>
      </c>
      <c r="V175" t="s">
        <v>730</v>
      </c>
      <c r="W175" t="s">
        <v>66</v>
      </c>
      <c r="X175" t="s">
        <v>54</v>
      </c>
      <c r="Y175" t="s">
        <v>134</v>
      </c>
      <c r="Z175" t="s">
        <v>1108</v>
      </c>
    </row>
    <row r="176" spans="1:26" x14ac:dyDescent="0.25">
      <c r="A176" t="s">
        <v>1109</v>
      </c>
      <c r="B176" t="s">
        <v>1110</v>
      </c>
      <c r="C176" s="1" t="str">
        <f t="shared" si="23"/>
        <v>21:0236</v>
      </c>
      <c r="D176" s="1" t="str">
        <f t="shared" ref="D176:D194" si="30">HYPERLINK("http://geochem.nrcan.gc.ca/cdogs/content/svy/svy210115_e.htm", "21:0115")</f>
        <v>21:0115</v>
      </c>
      <c r="E176" t="s">
        <v>1111</v>
      </c>
      <c r="F176" t="s">
        <v>1112</v>
      </c>
      <c r="H176">
        <v>48.995300100000001</v>
      </c>
      <c r="I176">
        <v>-86.670061399999994</v>
      </c>
      <c r="J176" s="1" t="str">
        <f t="shared" ref="J176:J194" si="31">HYPERLINK("http://geochem.nrcan.gc.ca/cdogs/content/kwd/kwd020027_e.htm", "NGR lake sediment grab sample")</f>
        <v>NGR lake sediment grab sample</v>
      </c>
      <c r="K176" s="1" t="str">
        <f t="shared" ref="K176:K194" si="32">HYPERLINK("http://geochem.nrcan.gc.ca/cdogs/content/kwd/kwd080006_e.htm", "&lt;177 micron (NGR)")</f>
        <v>&lt;177 micron (NGR)</v>
      </c>
      <c r="L176">
        <v>9</v>
      </c>
      <c r="M176" t="s">
        <v>177</v>
      </c>
      <c r="N176">
        <v>175</v>
      </c>
      <c r="O176" t="s">
        <v>120</v>
      </c>
      <c r="P176" t="s">
        <v>516</v>
      </c>
      <c r="Q176" t="s">
        <v>80</v>
      </c>
      <c r="R176" t="s">
        <v>34</v>
      </c>
      <c r="S176" t="s">
        <v>181</v>
      </c>
      <c r="T176" t="s">
        <v>36</v>
      </c>
      <c r="U176" t="s">
        <v>515</v>
      </c>
      <c r="V176" t="s">
        <v>157</v>
      </c>
      <c r="W176" t="s">
        <v>66</v>
      </c>
      <c r="X176" t="s">
        <v>228</v>
      </c>
      <c r="Y176" t="s">
        <v>125</v>
      </c>
      <c r="Z176" t="s">
        <v>604</v>
      </c>
    </row>
    <row r="177" spans="1:26" x14ac:dyDescent="0.25">
      <c r="A177" t="s">
        <v>1113</v>
      </c>
      <c r="B177" t="s">
        <v>1114</v>
      </c>
      <c r="C177" s="1" t="str">
        <f t="shared" si="23"/>
        <v>21:0236</v>
      </c>
      <c r="D177" s="1" t="str">
        <f t="shared" si="30"/>
        <v>21:0115</v>
      </c>
      <c r="E177" t="s">
        <v>1115</v>
      </c>
      <c r="F177" t="s">
        <v>1116</v>
      </c>
      <c r="H177">
        <v>48.9781914</v>
      </c>
      <c r="I177">
        <v>-86.703546799999998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187</v>
      </c>
      <c r="N177">
        <v>176</v>
      </c>
      <c r="O177" t="s">
        <v>61</v>
      </c>
      <c r="P177" t="s">
        <v>283</v>
      </c>
      <c r="Q177" t="s">
        <v>80</v>
      </c>
      <c r="R177" t="s">
        <v>277</v>
      </c>
      <c r="S177" t="s">
        <v>39</v>
      </c>
      <c r="T177" t="s">
        <v>36</v>
      </c>
      <c r="U177" t="s">
        <v>98</v>
      </c>
      <c r="V177" t="s">
        <v>1095</v>
      </c>
      <c r="W177" t="s">
        <v>66</v>
      </c>
      <c r="X177" t="s">
        <v>343</v>
      </c>
      <c r="Y177" t="s">
        <v>125</v>
      </c>
      <c r="Z177" t="s">
        <v>165</v>
      </c>
    </row>
    <row r="178" spans="1:26" x14ac:dyDescent="0.25">
      <c r="A178" t="s">
        <v>1117</v>
      </c>
      <c r="B178" t="s">
        <v>1118</v>
      </c>
      <c r="C178" s="1" t="str">
        <f t="shared" si="23"/>
        <v>21:0236</v>
      </c>
      <c r="D178" s="1" t="str">
        <f t="shared" si="30"/>
        <v>21:0115</v>
      </c>
      <c r="E178" t="s">
        <v>1119</v>
      </c>
      <c r="F178" t="s">
        <v>1120</v>
      </c>
      <c r="H178">
        <v>48.958060600000003</v>
      </c>
      <c r="I178">
        <v>-86.680648500000004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196</v>
      </c>
      <c r="N178">
        <v>177</v>
      </c>
      <c r="O178" t="s">
        <v>890</v>
      </c>
      <c r="P178" t="s">
        <v>198</v>
      </c>
      <c r="Q178" t="s">
        <v>78</v>
      </c>
      <c r="R178" t="s">
        <v>290</v>
      </c>
      <c r="S178" t="s">
        <v>39</v>
      </c>
      <c r="T178" t="s">
        <v>36</v>
      </c>
      <c r="U178" t="s">
        <v>781</v>
      </c>
      <c r="V178" t="s">
        <v>1121</v>
      </c>
      <c r="W178" t="s">
        <v>66</v>
      </c>
      <c r="X178" t="s">
        <v>48</v>
      </c>
      <c r="Y178" t="s">
        <v>125</v>
      </c>
      <c r="Z178" t="s">
        <v>1122</v>
      </c>
    </row>
    <row r="179" spans="1:26" x14ac:dyDescent="0.25">
      <c r="A179" t="s">
        <v>1123</v>
      </c>
      <c r="B179" t="s">
        <v>1124</v>
      </c>
      <c r="C179" s="1" t="str">
        <f t="shared" si="23"/>
        <v>21:0236</v>
      </c>
      <c r="D179" s="1" t="str">
        <f t="shared" si="30"/>
        <v>21:0115</v>
      </c>
      <c r="E179" t="s">
        <v>1125</v>
      </c>
      <c r="F179" t="s">
        <v>1126</v>
      </c>
      <c r="H179">
        <v>48.922959599999999</v>
      </c>
      <c r="I179">
        <v>-86.715122800000003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206</v>
      </c>
      <c r="N179">
        <v>178</v>
      </c>
      <c r="O179" t="s">
        <v>133</v>
      </c>
      <c r="P179" t="s">
        <v>50</v>
      </c>
      <c r="Q179" t="s">
        <v>78</v>
      </c>
      <c r="R179" t="s">
        <v>50</v>
      </c>
      <c r="S179" t="s">
        <v>78</v>
      </c>
      <c r="T179" t="s">
        <v>36</v>
      </c>
      <c r="U179" t="s">
        <v>946</v>
      </c>
      <c r="V179" t="s">
        <v>148</v>
      </c>
      <c r="W179" t="s">
        <v>53</v>
      </c>
      <c r="X179" t="s">
        <v>79</v>
      </c>
      <c r="Y179" t="s">
        <v>41</v>
      </c>
      <c r="Z179" t="s">
        <v>1127</v>
      </c>
    </row>
    <row r="180" spans="1:26" x14ac:dyDescent="0.25">
      <c r="A180" t="s">
        <v>1128</v>
      </c>
      <c r="B180" t="s">
        <v>1129</v>
      </c>
      <c r="C180" s="1" t="str">
        <f t="shared" si="23"/>
        <v>21:0236</v>
      </c>
      <c r="D180" s="1" t="str">
        <f t="shared" si="30"/>
        <v>21:0115</v>
      </c>
      <c r="E180" t="s">
        <v>1130</v>
      </c>
      <c r="F180" t="s">
        <v>1131</v>
      </c>
      <c r="H180">
        <v>48.925344600000003</v>
      </c>
      <c r="I180">
        <v>-86.653267799999995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214</v>
      </c>
      <c r="N180">
        <v>179</v>
      </c>
      <c r="O180" t="s">
        <v>188</v>
      </c>
      <c r="P180" t="s">
        <v>48</v>
      </c>
      <c r="Q180" t="s">
        <v>80</v>
      </c>
      <c r="R180" t="s">
        <v>391</v>
      </c>
      <c r="S180" t="s">
        <v>181</v>
      </c>
      <c r="T180" t="s">
        <v>36</v>
      </c>
      <c r="U180" t="s">
        <v>89</v>
      </c>
      <c r="V180" t="s">
        <v>225</v>
      </c>
      <c r="W180" t="s">
        <v>63</v>
      </c>
      <c r="X180" t="s">
        <v>208</v>
      </c>
      <c r="Y180" t="s">
        <v>41</v>
      </c>
      <c r="Z180" t="s">
        <v>1132</v>
      </c>
    </row>
    <row r="181" spans="1:26" x14ac:dyDescent="0.25">
      <c r="A181" t="s">
        <v>1133</v>
      </c>
      <c r="B181" t="s">
        <v>1134</v>
      </c>
      <c r="C181" s="1" t="str">
        <f t="shared" si="23"/>
        <v>21:0236</v>
      </c>
      <c r="D181" s="1" t="str">
        <f t="shared" si="30"/>
        <v>21:0115</v>
      </c>
      <c r="E181" t="s">
        <v>1135</v>
      </c>
      <c r="F181" t="s">
        <v>1136</v>
      </c>
      <c r="H181">
        <v>48.882979400000004</v>
      </c>
      <c r="I181">
        <v>-86.628927099999999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234</v>
      </c>
      <c r="N181">
        <v>180</v>
      </c>
      <c r="O181" t="s">
        <v>489</v>
      </c>
      <c r="P181" t="s">
        <v>109</v>
      </c>
      <c r="Q181" t="s">
        <v>78</v>
      </c>
      <c r="R181" t="s">
        <v>156</v>
      </c>
      <c r="S181" t="s">
        <v>181</v>
      </c>
      <c r="T181" t="s">
        <v>36</v>
      </c>
      <c r="U181" t="s">
        <v>938</v>
      </c>
      <c r="V181" t="s">
        <v>200</v>
      </c>
      <c r="W181" t="s">
        <v>53</v>
      </c>
      <c r="X181" t="s">
        <v>890</v>
      </c>
      <c r="Y181" t="s">
        <v>41</v>
      </c>
      <c r="Z181" t="s">
        <v>1137</v>
      </c>
    </row>
    <row r="182" spans="1:26" x14ac:dyDescent="0.25">
      <c r="A182" t="s">
        <v>1138</v>
      </c>
      <c r="B182" t="s">
        <v>1139</v>
      </c>
      <c r="C182" s="1" t="str">
        <f t="shared" si="23"/>
        <v>21:0236</v>
      </c>
      <c r="D182" s="1" t="str">
        <f t="shared" si="30"/>
        <v>21:0115</v>
      </c>
      <c r="E182" t="s">
        <v>1140</v>
      </c>
      <c r="F182" t="s">
        <v>1141</v>
      </c>
      <c r="H182">
        <v>48.891550299999999</v>
      </c>
      <c r="I182">
        <v>-86.611906099999999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30</v>
      </c>
      <c r="N182">
        <v>181</v>
      </c>
      <c r="O182" t="s">
        <v>1058</v>
      </c>
      <c r="P182" t="s">
        <v>283</v>
      </c>
      <c r="Q182" t="s">
        <v>39</v>
      </c>
      <c r="R182" t="s">
        <v>50</v>
      </c>
      <c r="S182" t="s">
        <v>78</v>
      </c>
      <c r="T182" t="s">
        <v>36</v>
      </c>
      <c r="U182" t="s">
        <v>343</v>
      </c>
      <c r="V182" t="s">
        <v>262</v>
      </c>
      <c r="W182" t="s">
        <v>39</v>
      </c>
      <c r="X182" t="s">
        <v>208</v>
      </c>
      <c r="Y182" t="s">
        <v>41</v>
      </c>
      <c r="Z182" t="s">
        <v>217</v>
      </c>
    </row>
    <row r="183" spans="1:26" x14ac:dyDescent="0.25">
      <c r="A183" t="s">
        <v>1142</v>
      </c>
      <c r="B183" t="s">
        <v>1143</v>
      </c>
      <c r="C183" s="1" t="str">
        <f t="shared" si="23"/>
        <v>21:0236</v>
      </c>
      <c r="D183" s="1" t="str">
        <f t="shared" si="30"/>
        <v>21:0115</v>
      </c>
      <c r="E183" t="s">
        <v>1144</v>
      </c>
      <c r="F183" t="s">
        <v>1145</v>
      </c>
      <c r="H183">
        <v>48.880313700000002</v>
      </c>
      <c r="I183">
        <v>-86.614339099999995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154</v>
      </c>
      <c r="N183">
        <v>182</v>
      </c>
      <c r="O183" t="s">
        <v>1058</v>
      </c>
      <c r="P183" t="s">
        <v>244</v>
      </c>
      <c r="Q183" t="s">
        <v>146</v>
      </c>
      <c r="R183" t="s">
        <v>244</v>
      </c>
      <c r="S183" t="s">
        <v>80</v>
      </c>
      <c r="T183" t="s">
        <v>36</v>
      </c>
      <c r="U183" t="s">
        <v>336</v>
      </c>
      <c r="V183" t="s">
        <v>452</v>
      </c>
      <c r="W183" t="s">
        <v>63</v>
      </c>
      <c r="X183" t="s">
        <v>112</v>
      </c>
      <c r="Y183" t="s">
        <v>41</v>
      </c>
      <c r="Z183" t="s">
        <v>419</v>
      </c>
    </row>
    <row r="184" spans="1:26" x14ac:dyDescent="0.25">
      <c r="A184" t="s">
        <v>1146</v>
      </c>
      <c r="B184" t="s">
        <v>1147</v>
      </c>
      <c r="C184" s="1" t="str">
        <f t="shared" si="23"/>
        <v>21:0236</v>
      </c>
      <c r="D184" s="1" t="str">
        <f t="shared" si="30"/>
        <v>21:0115</v>
      </c>
      <c r="E184" t="s">
        <v>1140</v>
      </c>
      <c r="F184" t="s">
        <v>1148</v>
      </c>
      <c r="H184">
        <v>48.891550299999999</v>
      </c>
      <c r="I184">
        <v>-86.611906099999999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169</v>
      </c>
      <c r="N184">
        <v>183</v>
      </c>
      <c r="O184" t="s">
        <v>79</v>
      </c>
      <c r="P184" t="s">
        <v>596</v>
      </c>
      <c r="Q184" t="s">
        <v>146</v>
      </c>
      <c r="R184" t="s">
        <v>64</v>
      </c>
      <c r="S184" t="s">
        <v>39</v>
      </c>
      <c r="T184" t="s">
        <v>36</v>
      </c>
      <c r="U184" t="s">
        <v>635</v>
      </c>
      <c r="V184" t="s">
        <v>1072</v>
      </c>
      <c r="W184" t="s">
        <v>66</v>
      </c>
      <c r="X184" t="s">
        <v>54</v>
      </c>
      <c r="Y184" t="s">
        <v>41</v>
      </c>
      <c r="Z184" t="s">
        <v>278</v>
      </c>
    </row>
    <row r="185" spans="1:26" x14ac:dyDescent="0.25">
      <c r="A185" t="s">
        <v>1149</v>
      </c>
      <c r="B185" t="s">
        <v>1150</v>
      </c>
      <c r="C185" s="1" t="str">
        <f t="shared" si="23"/>
        <v>21:0236</v>
      </c>
      <c r="D185" s="1" t="str">
        <f t="shared" si="30"/>
        <v>21:0115</v>
      </c>
      <c r="E185" t="s">
        <v>1140</v>
      </c>
      <c r="F185" t="s">
        <v>1151</v>
      </c>
      <c r="H185">
        <v>48.891550299999999</v>
      </c>
      <c r="I185">
        <v>-86.611906099999999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162</v>
      </c>
      <c r="N185">
        <v>184</v>
      </c>
      <c r="O185" t="s">
        <v>1058</v>
      </c>
      <c r="P185" t="s">
        <v>145</v>
      </c>
      <c r="Q185" t="s">
        <v>78</v>
      </c>
      <c r="R185" t="s">
        <v>50</v>
      </c>
      <c r="S185" t="s">
        <v>39</v>
      </c>
      <c r="T185" t="s">
        <v>36</v>
      </c>
      <c r="U185" t="s">
        <v>510</v>
      </c>
      <c r="V185" t="s">
        <v>262</v>
      </c>
      <c r="W185" t="s">
        <v>33</v>
      </c>
      <c r="X185" t="s">
        <v>67</v>
      </c>
      <c r="Y185" t="s">
        <v>41</v>
      </c>
      <c r="Z185" t="s">
        <v>1152</v>
      </c>
    </row>
    <row r="186" spans="1:26" x14ac:dyDescent="0.25">
      <c r="A186" t="s">
        <v>1153</v>
      </c>
      <c r="B186" t="s">
        <v>1154</v>
      </c>
      <c r="C186" s="1" t="str">
        <f t="shared" si="23"/>
        <v>21:0236</v>
      </c>
      <c r="D186" s="1" t="str">
        <f t="shared" si="30"/>
        <v>21:0115</v>
      </c>
      <c r="E186" t="s">
        <v>1155</v>
      </c>
      <c r="F186" t="s">
        <v>1156</v>
      </c>
      <c r="H186">
        <v>48.887999999999998</v>
      </c>
      <c r="I186">
        <v>-86.526197300000007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47</v>
      </c>
      <c r="N186">
        <v>185</v>
      </c>
      <c r="O186" t="s">
        <v>223</v>
      </c>
      <c r="P186" t="s">
        <v>198</v>
      </c>
      <c r="Q186" t="s">
        <v>156</v>
      </c>
      <c r="R186" t="s">
        <v>181</v>
      </c>
      <c r="S186" t="s">
        <v>66</v>
      </c>
      <c r="T186" t="s">
        <v>36</v>
      </c>
      <c r="U186" t="s">
        <v>48</v>
      </c>
      <c r="V186" t="s">
        <v>262</v>
      </c>
      <c r="W186" t="s">
        <v>53</v>
      </c>
      <c r="X186" t="s">
        <v>54</v>
      </c>
      <c r="Y186" t="s">
        <v>41</v>
      </c>
      <c r="Z186" t="s">
        <v>82</v>
      </c>
    </row>
    <row r="187" spans="1:26" x14ac:dyDescent="0.25">
      <c r="A187" t="s">
        <v>1157</v>
      </c>
      <c r="B187" t="s">
        <v>1158</v>
      </c>
      <c r="C187" s="1" t="str">
        <f t="shared" si="23"/>
        <v>21:0236</v>
      </c>
      <c r="D187" s="1" t="str">
        <f t="shared" si="30"/>
        <v>21:0115</v>
      </c>
      <c r="E187" t="s">
        <v>1159</v>
      </c>
      <c r="F187" t="s">
        <v>1160</v>
      </c>
      <c r="H187">
        <v>48.883937299999999</v>
      </c>
      <c r="I187">
        <v>-86.509812699999998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60</v>
      </c>
      <c r="N187">
        <v>186</v>
      </c>
      <c r="O187" t="s">
        <v>260</v>
      </c>
      <c r="P187" t="s">
        <v>298</v>
      </c>
      <c r="Q187" t="s">
        <v>156</v>
      </c>
      <c r="R187" t="s">
        <v>181</v>
      </c>
      <c r="S187" t="s">
        <v>80</v>
      </c>
      <c r="T187" t="s">
        <v>36</v>
      </c>
      <c r="U187" t="s">
        <v>299</v>
      </c>
      <c r="V187" t="s">
        <v>125</v>
      </c>
      <c r="W187" t="s">
        <v>76</v>
      </c>
      <c r="X187" t="s">
        <v>67</v>
      </c>
      <c r="Y187" t="s">
        <v>41</v>
      </c>
      <c r="Z187" t="s">
        <v>1161</v>
      </c>
    </row>
    <row r="188" spans="1:26" x14ac:dyDescent="0.25">
      <c r="A188" t="s">
        <v>1162</v>
      </c>
      <c r="B188" t="s">
        <v>1163</v>
      </c>
      <c r="C188" s="1" t="str">
        <f t="shared" si="23"/>
        <v>21:0236</v>
      </c>
      <c r="D188" s="1" t="str">
        <f t="shared" si="30"/>
        <v>21:0115</v>
      </c>
      <c r="E188" t="s">
        <v>1164</v>
      </c>
      <c r="F188" t="s">
        <v>1165</v>
      </c>
      <c r="H188">
        <v>48.8413878</v>
      </c>
      <c r="I188">
        <v>-86.479291000000003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73</v>
      </c>
      <c r="N188">
        <v>187</v>
      </c>
      <c r="O188" t="s">
        <v>417</v>
      </c>
      <c r="P188" t="s">
        <v>49</v>
      </c>
      <c r="Q188" t="s">
        <v>80</v>
      </c>
      <c r="R188" t="s">
        <v>290</v>
      </c>
      <c r="S188" t="s">
        <v>76</v>
      </c>
      <c r="T188" t="s">
        <v>36</v>
      </c>
      <c r="U188" t="s">
        <v>1166</v>
      </c>
      <c r="V188" t="s">
        <v>853</v>
      </c>
      <c r="W188" t="s">
        <v>66</v>
      </c>
      <c r="X188" t="s">
        <v>82</v>
      </c>
      <c r="Y188" t="s">
        <v>41</v>
      </c>
      <c r="Z188" t="s">
        <v>164</v>
      </c>
    </row>
    <row r="189" spans="1:26" x14ac:dyDescent="0.25">
      <c r="A189" t="s">
        <v>1167</v>
      </c>
      <c r="B189" t="s">
        <v>1168</v>
      </c>
      <c r="C189" s="1" t="str">
        <f t="shared" si="23"/>
        <v>21:0236</v>
      </c>
      <c r="D189" s="1" t="str">
        <f t="shared" si="30"/>
        <v>21:0115</v>
      </c>
      <c r="E189" t="s">
        <v>1169</v>
      </c>
      <c r="F189" t="s">
        <v>1170</v>
      </c>
      <c r="H189">
        <v>48.834161700000003</v>
      </c>
      <c r="I189">
        <v>-86.490853400000006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87</v>
      </c>
      <c r="N189">
        <v>188</v>
      </c>
      <c r="O189" t="s">
        <v>655</v>
      </c>
      <c r="P189" t="s">
        <v>1090</v>
      </c>
      <c r="Q189" t="s">
        <v>181</v>
      </c>
      <c r="R189" t="s">
        <v>134</v>
      </c>
      <c r="S189" t="s">
        <v>77</v>
      </c>
      <c r="T189" t="s">
        <v>36</v>
      </c>
      <c r="U189" t="s">
        <v>1171</v>
      </c>
      <c r="V189" t="s">
        <v>1172</v>
      </c>
      <c r="W189" t="s">
        <v>78</v>
      </c>
      <c r="X189" t="s">
        <v>67</v>
      </c>
      <c r="Y189" t="s">
        <v>41</v>
      </c>
      <c r="Z189" t="s">
        <v>277</v>
      </c>
    </row>
    <row r="190" spans="1:26" x14ac:dyDescent="0.25">
      <c r="A190" t="s">
        <v>1173</v>
      </c>
      <c r="B190" t="s">
        <v>1174</v>
      </c>
      <c r="C190" s="1" t="str">
        <f t="shared" si="23"/>
        <v>21:0236</v>
      </c>
      <c r="D190" s="1" t="str">
        <f t="shared" si="30"/>
        <v>21:0115</v>
      </c>
      <c r="E190" t="s">
        <v>1175</v>
      </c>
      <c r="F190" t="s">
        <v>1176</v>
      </c>
      <c r="H190">
        <v>48.819139499999999</v>
      </c>
      <c r="I190">
        <v>-86.438775899999996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96</v>
      </c>
      <c r="N190">
        <v>189</v>
      </c>
      <c r="O190" t="s">
        <v>1177</v>
      </c>
      <c r="P190" t="s">
        <v>236</v>
      </c>
      <c r="Q190" t="s">
        <v>349</v>
      </c>
      <c r="R190" t="s">
        <v>64</v>
      </c>
      <c r="S190" t="s">
        <v>76</v>
      </c>
      <c r="T190" t="s">
        <v>36</v>
      </c>
      <c r="U190" t="s">
        <v>178</v>
      </c>
      <c r="V190" t="s">
        <v>408</v>
      </c>
      <c r="W190" t="s">
        <v>80</v>
      </c>
      <c r="X190" t="s">
        <v>40</v>
      </c>
      <c r="Y190" t="s">
        <v>125</v>
      </c>
      <c r="Z190" t="s">
        <v>182</v>
      </c>
    </row>
    <row r="191" spans="1:26" x14ac:dyDescent="0.25">
      <c r="A191" t="s">
        <v>1178</v>
      </c>
      <c r="B191" t="s">
        <v>1179</v>
      </c>
      <c r="C191" s="1" t="str">
        <f t="shared" si="23"/>
        <v>21:0236</v>
      </c>
      <c r="D191" s="1" t="str">
        <f t="shared" si="30"/>
        <v>21:0115</v>
      </c>
      <c r="E191" t="s">
        <v>1180</v>
      </c>
      <c r="F191" t="s">
        <v>1181</v>
      </c>
      <c r="H191">
        <v>48.818596999999997</v>
      </c>
      <c r="I191">
        <v>-86.414724399999997</v>
      </c>
      <c r="J191" s="1" t="str">
        <f t="shared" si="31"/>
        <v>NGR lake sediment grab sample</v>
      </c>
      <c r="K191" s="1" t="str">
        <f t="shared" si="32"/>
        <v>&lt;177 micron (NGR)</v>
      </c>
      <c r="L191">
        <v>10</v>
      </c>
      <c r="M191" t="s">
        <v>106</v>
      </c>
      <c r="N191">
        <v>190</v>
      </c>
      <c r="O191" t="s">
        <v>673</v>
      </c>
      <c r="P191" t="s">
        <v>75</v>
      </c>
      <c r="Q191" t="s">
        <v>290</v>
      </c>
      <c r="R191" t="s">
        <v>76</v>
      </c>
      <c r="S191" t="s">
        <v>156</v>
      </c>
      <c r="T191" t="s">
        <v>36</v>
      </c>
      <c r="U191" t="s">
        <v>1182</v>
      </c>
      <c r="V191" t="s">
        <v>992</v>
      </c>
      <c r="W191" t="s">
        <v>63</v>
      </c>
      <c r="X191" t="s">
        <v>67</v>
      </c>
      <c r="Y191" t="s">
        <v>41</v>
      </c>
      <c r="Z191" t="s">
        <v>1183</v>
      </c>
    </row>
    <row r="192" spans="1:26" x14ac:dyDescent="0.25">
      <c r="A192" t="s">
        <v>1184</v>
      </c>
      <c r="B192" t="s">
        <v>1185</v>
      </c>
      <c r="C192" s="1" t="str">
        <f t="shared" si="23"/>
        <v>21:0236</v>
      </c>
      <c r="D192" s="1" t="str">
        <f t="shared" si="30"/>
        <v>21:0115</v>
      </c>
      <c r="E192" t="s">
        <v>1186</v>
      </c>
      <c r="F192" t="s">
        <v>1187</v>
      </c>
      <c r="H192">
        <v>48.795855799999998</v>
      </c>
      <c r="I192">
        <v>-86.3656158</v>
      </c>
      <c r="J192" s="1" t="str">
        <f t="shared" si="31"/>
        <v>NGR lake sediment grab sample</v>
      </c>
      <c r="K192" s="1" t="str">
        <f t="shared" si="32"/>
        <v>&lt;177 micron (NGR)</v>
      </c>
      <c r="L192">
        <v>10</v>
      </c>
      <c r="M192" t="s">
        <v>118</v>
      </c>
      <c r="N192">
        <v>191</v>
      </c>
      <c r="O192" t="s">
        <v>577</v>
      </c>
      <c r="P192" t="s">
        <v>198</v>
      </c>
      <c r="Q192" t="s">
        <v>80</v>
      </c>
      <c r="R192" t="s">
        <v>146</v>
      </c>
      <c r="S192" t="s">
        <v>78</v>
      </c>
      <c r="T192" t="s">
        <v>36</v>
      </c>
      <c r="U192" t="s">
        <v>673</v>
      </c>
      <c r="V192" t="s">
        <v>517</v>
      </c>
      <c r="W192" t="s">
        <v>66</v>
      </c>
      <c r="X192" t="s">
        <v>54</v>
      </c>
      <c r="Y192" t="s">
        <v>41</v>
      </c>
      <c r="Z192" t="s">
        <v>747</v>
      </c>
    </row>
    <row r="193" spans="1:26" x14ac:dyDescent="0.25">
      <c r="A193" t="s">
        <v>1188</v>
      </c>
      <c r="B193" t="s">
        <v>1189</v>
      </c>
      <c r="C193" s="1" t="str">
        <f t="shared" si="23"/>
        <v>21:0236</v>
      </c>
      <c r="D193" s="1" t="str">
        <f t="shared" si="30"/>
        <v>21:0115</v>
      </c>
      <c r="E193" t="s">
        <v>1190</v>
      </c>
      <c r="F193" t="s">
        <v>1191</v>
      </c>
      <c r="H193">
        <v>48.857826500000002</v>
      </c>
      <c r="I193">
        <v>-86.405582499999994</v>
      </c>
      <c r="J193" s="1" t="str">
        <f t="shared" si="31"/>
        <v>NGR lake sediment grab sample</v>
      </c>
      <c r="K193" s="1" t="str">
        <f t="shared" si="32"/>
        <v>&lt;177 micron (NGR)</v>
      </c>
      <c r="L193">
        <v>10</v>
      </c>
      <c r="M193" t="s">
        <v>131</v>
      </c>
      <c r="N193">
        <v>192</v>
      </c>
      <c r="O193" t="s">
        <v>639</v>
      </c>
      <c r="P193" t="s">
        <v>107</v>
      </c>
      <c r="Q193" t="s">
        <v>33</v>
      </c>
      <c r="R193" t="s">
        <v>277</v>
      </c>
      <c r="S193" t="s">
        <v>349</v>
      </c>
      <c r="T193" t="s">
        <v>36</v>
      </c>
      <c r="U193" t="s">
        <v>1192</v>
      </c>
      <c r="V193" t="s">
        <v>1193</v>
      </c>
      <c r="W193" t="s">
        <v>63</v>
      </c>
      <c r="X193" t="s">
        <v>163</v>
      </c>
      <c r="Y193" t="s">
        <v>41</v>
      </c>
      <c r="Z193" t="s">
        <v>483</v>
      </c>
    </row>
    <row r="194" spans="1:26" x14ac:dyDescent="0.25">
      <c r="A194" t="s">
        <v>1194</v>
      </c>
      <c r="B194" t="s">
        <v>1195</v>
      </c>
      <c r="C194" s="1" t="str">
        <f t="shared" ref="C194:C257" si="33">HYPERLINK("http://geochem.nrcan.gc.ca/cdogs/content/bdl/bdl210236_e.htm", "21:0236")</f>
        <v>21:0236</v>
      </c>
      <c r="D194" s="1" t="str">
        <f t="shared" si="30"/>
        <v>21:0115</v>
      </c>
      <c r="E194" t="s">
        <v>1196</v>
      </c>
      <c r="F194" t="s">
        <v>1197</v>
      </c>
      <c r="H194">
        <v>48.8613012</v>
      </c>
      <c r="I194">
        <v>-86.432796199999999</v>
      </c>
      <c r="J194" s="1" t="str">
        <f t="shared" si="31"/>
        <v>NGR lake sediment grab sample</v>
      </c>
      <c r="K194" s="1" t="str">
        <f t="shared" si="32"/>
        <v>&lt;177 micron (NGR)</v>
      </c>
      <c r="L194">
        <v>10</v>
      </c>
      <c r="M194" t="s">
        <v>143</v>
      </c>
      <c r="N194">
        <v>193</v>
      </c>
      <c r="O194" t="s">
        <v>88</v>
      </c>
      <c r="P194" t="s">
        <v>1048</v>
      </c>
      <c r="Q194" t="s">
        <v>33</v>
      </c>
      <c r="R194" t="s">
        <v>50</v>
      </c>
      <c r="S194" t="s">
        <v>156</v>
      </c>
      <c r="T194" t="s">
        <v>36</v>
      </c>
      <c r="U194" t="s">
        <v>559</v>
      </c>
      <c r="V194" t="s">
        <v>125</v>
      </c>
      <c r="W194" t="s">
        <v>53</v>
      </c>
      <c r="X194" t="s">
        <v>81</v>
      </c>
      <c r="Y194" t="s">
        <v>41</v>
      </c>
      <c r="Z194" t="s">
        <v>394</v>
      </c>
    </row>
    <row r="195" spans="1:26" hidden="1" x14ac:dyDescent="0.25">
      <c r="A195" t="s">
        <v>1198</v>
      </c>
      <c r="B195" t="s">
        <v>1199</v>
      </c>
      <c r="C195" s="1" t="str">
        <f t="shared" si="33"/>
        <v>21:0236</v>
      </c>
      <c r="D195" s="1" t="str">
        <f>HYPERLINK("http://geochem.nrcan.gc.ca/cdogs/content/svy/svy_e.htm", "")</f>
        <v/>
      </c>
      <c r="G195" s="1" t="str">
        <f>HYPERLINK("http://geochem.nrcan.gc.ca/cdogs/content/cr_/cr_00022_e.htm", "22")</f>
        <v>22</v>
      </c>
      <c r="J195" t="s">
        <v>220</v>
      </c>
      <c r="K195" t="s">
        <v>221</v>
      </c>
      <c r="L195">
        <v>10</v>
      </c>
      <c r="M195" t="s">
        <v>222</v>
      </c>
      <c r="N195">
        <v>194</v>
      </c>
      <c r="O195" t="s">
        <v>297</v>
      </c>
      <c r="P195" t="s">
        <v>244</v>
      </c>
      <c r="Q195" t="s">
        <v>34</v>
      </c>
      <c r="R195" t="s">
        <v>76</v>
      </c>
      <c r="S195" t="s">
        <v>78</v>
      </c>
      <c r="T195" t="s">
        <v>36</v>
      </c>
      <c r="U195" t="s">
        <v>1192</v>
      </c>
      <c r="V195" t="s">
        <v>227</v>
      </c>
      <c r="W195" t="s">
        <v>181</v>
      </c>
      <c r="X195" t="s">
        <v>48</v>
      </c>
      <c r="Y195" t="s">
        <v>80</v>
      </c>
      <c r="Z195" t="s">
        <v>1200</v>
      </c>
    </row>
    <row r="196" spans="1:26" x14ac:dyDescent="0.25">
      <c r="A196" t="s">
        <v>1201</v>
      </c>
      <c r="B196" t="s">
        <v>1202</v>
      </c>
      <c r="C196" s="1" t="str">
        <f t="shared" si="33"/>
        <v>21:0236</v>
      </c>
      <c r="D196" s="1" t="str">
        <f t="shared" ref="D196:D212" si="34">HYPERLINK("http://geochem.nrcan.gc.ca/cdogs/content/svy/svy210115_e.htm", "21:0115")</f>
        <v>21:0115</v>
      </c>
      <c r="E196" t="s">
        <v>1203</v>
      </c>
      <c r="F196" t="s">
        <v>1204</v>
      </c>
      <c r="H196">
        <v>48.886890299999997</v>
      </c>
      <c r="I196">
        <v>-86.461944299999999</v>
      </c>
      <c r="J196" s="1" t="str">
        <f t="shared" ref="J196:J212" si="35">HYPERLINK("http://geochem.nrcan.gc.ca/cdogs/content/kwd/kwd020027_e.htm", "NGR lake sediment grab sample")</f>
        <v>NGR lake sediment grab sample</v>
      </c>
      <c r="K196" s="1" t="str">
        <f t="shared" ref="K196:K212" si="36">HYPERLINK("http://geochem.nrcan.gc.ca/cdogs/content/kwd/kwd080006_e.htm", "&lt;177 micron (NGR)")</f>
        <v>&lt;177 micron (NGR)</v>
      </c>
      <c r="L196">
        <v>10</v>
      </c>
      <c r="M196" t="s">
        <v>177</v>
      </c>
      <c r="N196">
        <v>195</v>
      </c>
      <c r="O196" t="s">
        <v>178</v>
      </c>
      <c r="P196" t="s">
        <v>888</v>
      </c>
      <c r="Q196" t="s">
        <v>146</v>
      </c>
      <c r="R196" t="s">
        <v>423</v>
      </c>
      <c r="S196" t="s">
        <v>271</v>
      </c>
      <c r="T196" t="s">
        <v>36</v>
      </c>
      <c r="U196" t="s">
        <v>1205</v>
      </c>
      <c r="V196" t="s">
        <v>1018</v>
      </c>
      <c r="W196" t="s">
        <v>63</v>
      </c>
      <c r="X196" t="s">
        <v>67</v>
      </c>
      <c r="Y196" t="s">
        <v>41</v>
      </c>
      <c r="Z196" t="s">
        <v>549</v>
      </c>
    </row>
    <row r="197" spans="1:26" x14ac:dyDescent="0.25">
      <c r="A197" t="s">
        <v>1206</v>
      </c>
      <c r="B197" t="s">
        <v>1207</v>
      </c>
      <c r="C197" s="1" t="str">
        <f t="shared" si="33"/>
        <v>21:0236</v>
      </c>
      <c r="D197" s="1" t="str">
        <f t="shared" si="34"/>
        <v>21:0115</v>
      </c>
      <c r="E197" t="s">
        <v>1208</v>
      </c>
      <c r="F197" t="s">
        <v>1209</v>
      </c>
      <c r="H197">
        <v>48.9047026</v>
      </c>
      <c r="I197">
        <v>-86.4979285</v>
      </c>
      <c r="J197" s="1" t="str">
        <f t="shared" si="35"/>
        <v>NGR lake sediment grab sample</v>
      </c>
      <c r="K197" s="1" t="str">
        <f t="shared" si="36"/>
        <v>&lt;177 micron (NGR)</v>
      </c>
      <c r="L197">
        <v>10</v>
      </c>
      <c r="M197" t="s">
        <v>187</v>
      </c>
      <c r="N197">
        <v>196</v>
      </c>
      <c r="O197" t="s">
        <v>306</v>
      </c>
      <c r="P197" t="s">
        <v>32</v>
      </c>
      <c r="Q197" t="s">
        <v>76</v>
      </c>
      <c r="R197" t="s">
        <v>110</v>
      </c>
      <c r="S197" t="s">
        <v>156</v>
      </c>
      <c r="T197" t="s">
        <v>36</v>
      </c>
      <c r="U197" t="s">
        <v>1210</v>
      </c>
      <c r="V197" t="s">
        <v>853</v>
      </c>
      <c r="W197" t="s">
        <v>63</v>
      </c>
      <c r="X197" t="s">
        <v>336</v>
      </c>
      <c r="Y197" t="s">
        <v>41</v>
      </c>
      <c r="Z197" t="s">
        <v>1211</v>
      </c>
    </row>
    <row r="198" spans="1:26" x14ac:dyDescent="0.25">
      <c r="A198" t="s">
        <v>1212</v>
      </c>
      <c r="B198" t="s">
        <v>1213</v>
      </c>
      <c r="C198" s="1" t="str">
        <f t="shared" si="33"/>
        <v>21:0236</v>
      </c>
      <c r="D198" s="1" t="str">
        <f t="shared" si="34"/>
        <v>21:0115</v>
      </c>
      <c r="E198" t="s">
        <v>1214</v>
      </c>
      <c r="F198" t="s">
        <v>1215</v>
      </c>
      <c r="H198">
        <v>48.920370599999998</v>
      </c>
      <c r="I198">
        <v>-86.616596799999996</v>
      </c>
      <c r="J198" s="1" t="str">
        <f t="shared" si="35"/>
        <v>NGR lake sediment grab sample</v>
      </c>
      <c r="K198" s="1" t="str">
        <f t="shared" si="36"/>
        <v>&lt;177 micron (NGR)</v>
      </c>
      <c r="L198">
        <v>10</v>
      </c>
      <c r="M198" t="s">
        <v>196</v>
      </c>
      <c r="N198">
        <v>197</v>
      </c>
      <c r="O198" t="s">
        <v>100</v>
      </c>
      <c r="P198" t="s">
        <v>546</v>
      </c>
      <c r="Q198" t="s">
        <v>181</v>
      </c>
      <c r="R198" t="s">
        <v>198</v>
      </c>
      <c r="S198" t="s">
        <v>290</v>
      </c>
      <c r="T198" t="s">
        <v>36</v>
      </c>
      <c r="U198" t="s">
        <v>495</v>
      </c>
      <c r="V198" t="s">
        <v>1216</v>
      </c>
      <c r="W198" t="s">
        <v>66</v>
      </c>
      <c r="X198" t="s">
        <v>300</v>
      </c>
      <c r="Y198" t="s">
        <v>41</v>
      </c>
      <c r="Z198" t="s">
        <v>1217</v>
      </c>
    </row>
    <row r="199" spans="1:26" x14ac:dyDescent="0.25">
      <c r="A199" t="s">
        <v>1218</v>
      </c>
      <c r="B199" t="s">
        <v>1219</v>
      </c>
      <c r="C199" s="1" t="str">
        <f t="shared" si="33"/>
        <v>21:0236</v>
      </c>
      <c r="D199" s="1" t="str">
        <f t="shared" si="34"/>
        <v>21:0115</v>
      </c>
      <c r="E199" t="s">
        <v>1220</v>
      </c>
      <c r="F199" t="s">
        <v>1221</v>
      </c>
      <c r="H199">
        <v>48.943890199999998</v>
      </c>
      <c r="I199">
        <v>-86.623435999999998</v>
      </c>
      <c r="J199" s="1" t="str">
        <f t="shared" si="35"/>
        <v>NGR lake sediment grab sample</v>
      </c>
      <c r="K199" s="1" t="str">
        <f t="shared" si="36"/>
        <v>&lt;177 micron (NGR)</v>
      </c>
      <c r="L199">
        <v>10</v>
      </c>
      <c r="M199" t="s">
        <v>206</v>
      </c>
      <c r="N199">
        <v>198</v>
      </c>
      <c r="O199" t="s">
        <v>465</v>
      </c>
      <c r="P199" t="s">
        <v>244</v>
      </c>
      <c r="Q199" t="s">
        <v>66</v>
      </c>
      <c r="R199" t="s">
        <v>110</v>
      </c>
      <c r="S199" t="s">
        <v>290</v>
      </c>
      <c r="T199" t="s">
        <v>36</v>
      </c>
      <c r="U199" t="s">
        <v>1222</v>
      </c>
      <c r="V199" t="s">
        <v>1223</v>
      </c>
      <c r="W199" t="s">
        <v>63</v>
      </c>
      <c r="X199" t="s">
        <v>79</v>
      </c>
      <c r="Y199" t="s">
        <v>41</v>
      </c>
      <c r="Z199" t="s">
        <v>1224</v>
      </c>
    </row>
    <row r="200" spans="1:26" x14ac:dyDescent="0.25">
      <c r="A200" t="s">
        <v>1225</v>
      </c>
      <c r="B200" t="s">
        <v>1226</v>
      </c>
      <c r="C200" s="1" t="str">
        <f t="shared" si="33"/>
        <v>21:0236</v>
      </c>
      <c r="D200" s="1" t="str">
        <f t="shared" si="34"/>
        <v>21:0115</v>
      </c>
      <c r="E200" t="s">
        <v>1227</v>
      </c>
      <c r="F200" t="s">
        <v>1228</v>
      </c>
      <c r="H200">
        <v>48.963367300000002</v>
      </c>
      <c r="I200">
        <v>-86.632169500000003</v>
      </c>
      <c r="J200" s="1" t="str">
        <f t="shared" si="35"/>
        <v>NGR lake sediment grab sample</v>
      </c>
      <c r="K200" s="1" t="str">
        <f t="shared" si="36"/>
        <v>&lt;177 micron (NGR)</v>
      </c>
      <c r="L200">
        <v>10</v>
      </c>
      <c r="M200" t="s">
        <v>214</v>
      </c>
      <c r="N200">
        <v>199</v>
      </c>
      <c r="O200" t="s">
        <v>289</v>
      </c>
      <c r="P200" t="s">
        <v>243</v>
      </c>
      <c r="Q200" t="s">
        <v>80</v>
      </c>
      <c r="R200" t="s">
        <v>50</v>
      </c>
      <c r="S200" t="s">
        <v>146</v>
      </c>
      <c r="T200" t="s">
        <v>36</v>
      </c>
      <c r="U200" t="s">
        <v>48</v>
      </c>
      <c r="V200" t="s">
        <v>1095</v>
      </c>
      <c r="W200" t="s">
        <v>80</v>
      </c>
      <c r="X200" t="s">
        <v>100</v>
      </c>
      <c r="Y200" t="s">
        <v>41</v>
      </c>
      <c r="Z200" t="s">
        <v>947</v>
      </c>
    </row>
    <row r="201" spans="1:26" x14ac:dyDescent="0.25">
      <c r="A201" t="s">
        <v>1229</v>
      </c>
      <c r="B201" t="s">
        <v>1230</v>
      </c>
      <c r="C201" s="1" t="str">
        <f t="shared" si="33"/>
        <v>21:0236</v>
      </c>
      <c r="D201" s="1" t="str">
        <f t="shared" si="34"/>
        <v>21:0115</v>
      </c>
      <c r="E201" t="s">
        <v>1231</v>
      </c>
      <c r="F201" t="s">
        <v>1232</v>
      </c>
      <c r="H201">
        <v>48.980234400000001</v>
      </c>
      <c r="I201">
        <v>-86.589651700000005</v>
      </c>
      <c r="J201" s="1" t="str">
        <f t="shared" si="35"/>
        <v>NGR lake sediment grab sample</v>
      </c>
      <c r="K201" s="1" t="str">
        <f t="shared" si="36"/>
        <v>&lt;177 micron (NGR)</v>
      </c>
      <c r="L201">
        <v>10</v>
      </c>
      <c r="M201" t="s">
        <v>234</v>
      </c>
      <c r="N201">
        <v>200</v>
      </c>
      <c r="O201" t="s">
        <v>679</v>
      </c>
      <c r="P201" t="s">
        <v>546</v>
      </c>
      <c r="Q201" t="s">
        <v>39</v>
      </c>
      <c r="R201" t="s">
        <v>290</v>
      </c>
      <c r="S201" t="s">
        <v>78</v>
      </c>
      <c r="T201" t="s">
        <v>36</v>
      </c>
      <c r="U201" t="s">
        <v>307</v>
      </c>
      <c r="V201" t="s">
        <v>225</v>
      </c>
      <c r="W201" t="s">
        <v>63</v>
      </c>
      <c r="X201" t="s">
        <v>100</v>
      </c>
      <c r="Y201" t="s">
        <v>41</v>
      </c>
      <c r="Z201" t="s">
        <v>680</v>
      </c>
    </row>
    <row r="202" spans="1:26" x14ac:dyDescent="0.25">
      <c r="A202" t="s">
        <v>1233</v>
      </c>
      <c r="B202" t="s">
        <v>1234</v>
      </c>
      <c r="C202" s="1" t="str">
        <f t="shared" si="33"/>
        <v>21:0236</v>
      </c>
      <c r="D202" s="1" t="str">
        <f t="shared" si="34"/>
        <v>21:0115</v>
      </c>
      <c r="E202" t="s">
        <v>1235</v>
      </c>
      <c r="F202" t="s">
        <v>1236</v>
      </c>
      <c r="H202">
        <v>48.466416000000002</v>
      </c>
      <c r="I202">
        <v>-86.201525399999994</v>
      </c>
      <c r="J202" s="1" t="str">
        <f t="shared" si="35"/>
        <v>NGR lake sediment grab sample</v>
      </c>
      <c r="K202" s="1" t="str">
        <f t="shared" si="36"/>
        <v>&lt;177 micron (NGR)</v>
      </c>
      <c r="L202">
        <v>11</v>
      </c>
      <c r="M202" t="s">
        <v>30</v>
      </c>
      <c r="N202">
        <v>201</v>
      </c>
      <c r="O202" t="s">
        <v>1048</v>
      </c>
      <c r="P202" t="s">
        <v>75</v>
      </c>
      <c r="Q202" t="s">
        <v>63</v>
      </c>
      <c r="R202" t="s">
        <v>109</v>
      </c>
      <c r="S202" t="s">
        <v>146</v>
      </c>
      <c r="T202" t="s">
        <v>122</v>
      </c>
      <c r="U202" t="s">
        <v>208</v>
      </c>
      <c r="V202" t="s">
        <v>200</v>
      </c>
      <c r="W202" t="s">
        <v>53</v>
      </c>
      <c r="X202" t="s">
        <v>54</v>
      </c>
      <c r="Y202" t="s">
        <v>125</v>
      </c>
      <c r="Z202" t="s">
        <v>1237</v>
      </c>
    </row>
    <row r="203" spans="1:26" x14ac:dyDescent="0.25">
      <c r="A203" t="s">
        <v>1238</v>
      </c>
      <c r="B203" t="s">
        <v>1239</v>
      </c>
      <c r="C203" s="1" t="str">
        <f t="shared" si="33"/>
        <v>21:0236</v>
      </c>
      <c r="D203" s="1" t="str">
        <f t="shared" si="34"/>
        <v>21:0115</v>
      </c>
      <c r="E203" t="s">
        <v>1240</v>
      </c>
      <c r="F203" t="s">
        <v>1241</v>
      </c>
      <c r="H203">
        <v>48.721377199999999</v>
      </c>
      <c r="I203">
        <v>-86.360802500000005</v>
      </c>
      <c r="J203" s="1" t="str">
        <f t="shared" si="35"/>
        <v>NGR lake sediment grab sample</v>
      </c>
      <c r="K203" s="1" t="str">
        <f t="shared" si="36"/>
        <v>&lt;177 micron (NGR)</v>
      </c>
      <c r="L203">
        <v>11</v>
      </c>
      <c r="M203" t="s">
        <v>47</v>
      </c>
      <c r="N203">
        <v>202</v>
      </c>
      <c r="O203" t="s">
        <v>348</v>
      </c>
      <c r="P203" t="s">
        <v>108</v>
      </c>
      <c r="Q203" t="s">
        <v>76</v>
      </c>
      <c r="R203" t="s">
        <v>78</v>
      </c>
      <c r="S203" t="s">
        <v>63</v>
      </c>
      <c r="T203" t="s">
        <v>36</v>
      </c>
      <c r="U203" t="s">
        <v>98</v>
      </c>
      <c r="V203" t="s">
        <v>437</v>
      </c>
      <c r="W203" t="s">
        <v>39</v>
      </c>
      <c r="X203" t="s">
        <v>300</v>
      </c>
      <c r="Y203" t="s">
        <v>78</v>
      </c>
      <c r="Z203" t="s">
        <v>626</v>
      </c>
    </row>
    <row r="204" spans="1:26" x14ac:dyDescent="0.25">
      <c r="A204" t="s">
        <v>1242</v>
      </c>
      <c r="B204" t="s">
        <v>1243</v>
      </c>
      <c r="C204" s="1" t="str">
        <f t="shared" si="33"/>
        <v>21:0236</v>
      </c>
      <c r="D204" s="1" t="str">
        <f t="shared" si="34"/>
        <v>21:0115</v>
      </c>
      <c r="E204" t="s">
        <v>1244</v>
      </c>
      <c r="F204" t="s">
        <v>1245</v>
      </c>
      <c r="H204">
        <v>48.662377200000002</v>
      </c>
      <c r="I204">
        <v>-86.316435200000001</v>
      </c>
      <c r="J204" s="1" t="str">
        <f t="shared" si="35"/>
        <v>NGR lake sediment grab sample</v>
      </c>
      <c r="K204" s="1" t="str">
        <f t="shared" si="36"/>
        <v>&lt;177 micron (NGR)</v>
      </c>
      <c r="L204">
        <v>11</v>
      </c>
      <c r="M204" t="s">
        <v>60</v>
      </c>
      <c r="N204">
        <v>203</v>
      </c>
      <c r="O204" t="s">
        <v>342</v>
      </c>
      <c r="P204" t="s">
        <v>108</v>
      </c>
      <c r="Q204" t="s">
        <v>66</v>
      </c>
      <c r="R204" t="s">
        <v>134</v>
      </c>
      <c r="S204" t="s">
        <v>78</v>
      </c>
      <c r="T204" t="s">
        <v>36</v>
      </c>
      <c r="U204" t="s">
        <v>228</v>
      </c>
      <c r="V204" t="s">
        <v>292</v>
      </c>
      <c r="W204" t="s">
        <v>66</v>
      </c>
      <c r="X204" t="s">
        <v>67</v>
      </c>
      <c r="Y204" t="s">
        <v>41</v>
      </c>
      <c r="Z204" t="s">
        <v>489</v>
      </c>
    </row>
    <row r="205" spans="1:26" x14ac:dyDescent="0.25">
      <c r="A205" t="s">
        <v>1246</v>
      </c>
      <c r="B205" t="s">
        <v>1247</v>
      </c>
      <c r="C205" s="1" t="str">
        <f t="shared" si="33"/>
        <v>21:0236</v>
      </c>
      <c r="D205" s="1" t="str">
        <f t="shared" si="34"/>
        <v>21:0115</v>
      </c>
      <c r="E205" t="s">
        <v>1248</v>
      </c>
      <c r="F205" t="s">
        <v>1249</v>
      </c>
      <c r="H205">
        <v>48.633502200000002</v>
      </c>
      <c r="I205">
        <v>-86.294539</v>
      </c>
      <c r="J205" s="1" t="str">
        <f t="shared" si="35"/>
        <v>NGR lake sediment grab sample</v>
      </c>
      <c r="K205" s="1" t="str">
        <f t="shared" si="36"/>
        <v>&lt;177 micron (NGR)</v>
      </c>
      <c r="L205">
        <v>11</v>
      </c>
      <c r="M205" t="s">
        <v>73</v>
      </c>
      <c r="N205">
        <v>204</v>
      </c>
      <c r="O205" t="s">
        <v>297</v>
      </c>
      <c r="P205" t="s">
        <v>35</v>
      </c>
      <c r="Q205" t="s">
        <v>66</v>
      </c>
      <c r="R205" t="s">
        <v>135</v>
      </c>
      <c r="S205" t="s">
        <v>78</v>
      </c>
      <c r="T205" t="s">
        <v>36</v>
      </c>
      <c r="U205" t="s">
        <v>228</v>
      </c>
      <c r="V205" t="s">
        <v>200</v>
      </c>
      <c r="W205" t="s">
        <v>66</v>
      </c>
      <c r="X205" t="s">
        <v>81</v>
      </c>
      <c r="Y205" t="s">
        <v>156</v>
      </c>
      <c r="Z205" t="s">
        <v>432</v>
      </c>
    </row>
    <row r="206" spans="1:26" x14ac:dyDescent="0.25">
      <c r="A206" t="s">
        <v>1250</v>
      </c>
      <c r="B206" t="s">
        <v>1251</v>
      </c>
      <c r="C206" s="1" t="str">
        <f t="shared" si="33"/>
        <v>21:0236</v>
      </c>
      <c r="D206" s="1" t="str">
        <f t="shared" si="34"/>
        <v>21:0115</v>
      </c>
      <c r="E206" t="s">
        <v>1252</v>
      </c>
      <c r="F206" t="s">
        <v>1253</v>
      </c>
      <c r="H206">
        <v>48.6030357</v>
      </c>
      <c r="I206">
        <v>-86.280639300000004</v>
      </c>
      <c r="J206" s="1" t="str">
        <f t="shared" si="35"/>
        <v>NGR lake sediment grab sample</v>
      </c>
      <c r="K206" s="1" t="str">
        <f t="shared" si="36"/>
        <v>&lt;177 micron (NGR)</v>
      </c>
      <c r="L206">
        <v>11</v>
      </c>
      <c r="M206" t="s">
        <v>87</v>
      </c>
      <c r="N206">
        <v>205</v>
      </c>
      <c r="O206" t="s">
        <v>1254</v>
      </c>
      <c r="P206" t="s">
        <v>516</v>
      </c>
      <c r="Q206" t="s">
        <v>156</v>
      </c>
      <c r="R206" t="s">
        <v>596</v>
      </c>
      <c r="S206" t="s">
        <v>156</v>
      </c>
      <c r="T206" t="s">
        <v>36</v>
      </c>
      <c r="U206" t="s">
        <v>54</v>
      </c>
      <c r="V206" t="s">
        <v>308</v>
      </c>
      <c r="W206" t="s">
        <v>53</v>
      </c>
      <c r="X206" t="s">
        <v>67</v>
      </c>
      <c r="Y206" t="s">
        <v>76</v>
      </c>
      <c r="Z206" t="s">
        <v>1053</v>
      </c>
    </row>
    <row r="207" spans="1:26" x14ac:dyDescent="0.25">
      <c r="A207" t="s">
        <v>1255</v>
      </c>
      <c r="B207" t="s">
        <v>1256</v>
      </c>
      <c r="C207" s="1" t="str">
        <f t="shared" si="33"/>
        <v>21:0236</v>
      </c>
      <c r="D207" s="1" t="str">
        <f t="shared" si="34"/>
        <v>21:0115</v>
      </c>
      <c r="E207" t="s">
        <v>1257</v>
      </c>
      <c r="F207" t="s">
        <v>1258</v>
      </c>
      <c r="H207">
        <v>48.596023199999998</v>
      </c>
      <c r="I207">
        <v>-86.294477900000004</v>
      </c>
      <c r="J207" s="1" t="str">
        <f t="shared" si="35"/>
        <v>NGR lake sediment grab sample</v>
      </c>
      <c r="K207" s="1" t="str">
        <f t="shared" si="36"/>
        <v>&lt;177 micron (NGR)</v>
      </c>
      <c r="L207">
        <v>11</v>
      </c>
      <c r="M207" t="s">
        <v>96</v>
      </c>
      <c r="N207">
        <v>206</v>
      </c>
      <c r="O207" t="s">
        <v>546</v>
      </c>
      <c r="P207" t="s">
        <v>50</v>
      </c>
      <c r="Q207" t="s">
        <v>63</v>
      </c>
      <c r="R207" t="s">
        <v>64</v>
      </c>
      <c r="S207" t="s">
        <v>78</v>
      </c>
      <c r="T207" t="s">
        <v>36</v>
      </c>
      <c r="U207" t="s">
        <v>909</v>
      </c>
      <c r="V207" t="s">
        <v>148</v>
      </c>
      <c r="W207" t="s">
        <v>53</v>
      </c>
      <c r="X207" t="s">
        <v>890</v>
      </c>
      <c r="Y207" t="s">
        <v>41</v>
      </c>
      <c r="Z207" t="s">
        <v>1259</v>
      </c>
    </row>
    <row r="208" spans="1:26" x14ac:dyDescent="0.25">
      <c r="A208" t="s">
        <v>1260</v>
      </c>
      <c r="B208" t="s">
        <v>1261</v>
      </c>
      <c r="C208" s="1" t="str">
        <f t="shared" si="33"/>
        <v>21:0236</v>
      </c>
      <c r="D208" s="1" t="str">
        <f t="shared" si="34"/>
        <v>21:0115</v>
      </c>
      <c r="E208" t="s">
        <v>1262</v>
      </c>
      <c r="F208" t="s">
        <v>1263</v>
      </c>
      <c r="H208">
        <v>48.578474999999997</v>
      </c>
      <c r="I208">
        <v>-86.256447800000004</v>
      </c>
      <c r="J208" s="1" t="str">
        <f t="shared" si="35"/>
        <v>NGR lake sediment grab sample</v>
      </c>
      <c r="K208" s="1" t="str">
        <f t="shared" si="36"/>
        <v>&lt;177 micron (NGR)</v>
      </c>
      <c r="L208">
        <v>11</v>
      </c>
      <c r="M208" t="s">
        <v>106</v>
      </c>
      <c r="N208">
        <v>207</v>
      </c>
      <c r="O208" t="s">
        <v>77</v>
      </c>
      <c r="P208" t="s">
        <v>156</v>
      </c>
      <c r="Q208" t="s">
        <v>53</v>
      </c>
      <c r="R208" t="s">
        <v>78</v>
      </c>
      <c r="S208" t="s">
        <v>63</v>
      </c>
      <c r="T208" t="s">
        <v>36</v>
      </c>
      <c r="U208" t="s">
        <v>112</v>
      </c>
      <c r="V208" t="s">
        <v>452</v>
      </c>
      <c r="W208" t="s">
        <v>53</v>
      </c>
      <c r="X208" t="s">
        <v>82</v>
      </c>
      <c r="Y208" t="s">
        <v>41</v>
      </c>
      <c r="Z208" t="s">
        <v>66</v>
      </c>
    </row>
    <row r="209" spans="1:26" x14ac:dyDescent="0.25">
      <c r="A209" t="s">
        <v>1264</v>
      </c>
      <c r="B209" t="s">
        <v>1265</v>
      </c>
      <c r="C209" s="1" t="str">
        <f t="shared" si="33"/>
        <v>21:0236</v>
      </c>
      <c r="D209" s="1" t="str">
        <f t="shared" si="34"/>
        <v>21:0115</v>
      </c>
      <c r="E209" t="s">
        <v>1266</v>
      </c>
      <c r="F209" t="s">
        <v>1267</v>
      </c>
      <c r="H209">
        <v>48.532768799999999</v>
      </c>
      <c r="I209">
        <v>-86.215125400000005</v>
      </c>
      <c r="J209" s="1" t="str">
        <f t="shared" si="35"/>
        <v>NGR lake sediment grab sample</v>
      </c>
      <c r="K209" s="1" t="str">
        <f t="shared" si="36"/>
        <v>&lt;177 micron (NGR)</v>
      </c>
      <c r="L209">
        <v>11</v>
      </c>
      <c r="M209" t="s">
        <v>118</v>
      </c>
      <c r="N209">
        <v>208</v>
      </c>
      <c r="O209" t="s">
        <v>297</v>
      </c>
      <c r="P209" t="s">
        <v>145</v>
      </c>
      <c r="Q209" t="s">
        <v>63</v>
      </c>
      <c r="R209" t="s">
        <v>109</v>
      </c>
      <c r="S209" t="s">
        <v>146</v>
      </c>
      <c r="T209" t="s">
        <v>36</v>
      </c>
      <c r="U209" t="s">
        <v>463</v>
      </c>
      <c r="V209" t="s">
        <v>125</v>
      </c>
      <c r="W209" t="s">
        <v>39</v>
      </c>
      <c r="X209" t="s">
        <v>54</v>
      </c>
      <c r="Y209" t="s">
        <v>41</v>
      </c>
      <c r="Z209" t="s">
        <v>890</v>
      </c>
    </row>
    <row r="210" spans="1:26" x14ac:dyDescent="0.25">
      <c r="A210" t="s">
        <v>1268</v>
      </c>
      <c r="B210" t="s">
        <v>1269</v>
      </c>
      <c r="C210" s="1" t="str">
        <f t="shared" si="33"/>
        <v>21:0236</v>
      </c>
      <c r="D210" s="1" t="str">
        <f t="shared" si="34"/>
        <v>21:0115</v>
      </c>
      <c r="E210" t="s">
        <v>1270</v>
      </c>
      <c r="F210" t="s">
        <v>1271</v>
      </c>
      <c r="H210">
        <v>48.483800000000002</v>
      </c>
      <c r="I210">
        <v>-86.225611599999993</v>
      </c>
      <c r="J210" s="1" t="str">
        <f t="shared" si="35"/>
        <v>NGR lake sediment grab sample</v>
      </c>
      <c r="K210" s="1" t="str">
        <f t="shared" si="36"/>
        <v>&lt;177 micron (NGR)</v>
      </c>
      <c r="L210">
        <v>11</v>
      </c>
      <c r="M210" t="s">
        <v>131</v>
      </c>
      <c r="N210">
        <v>209</v>
      </c>
      <c r="O210" t="s">
        <v>67</v>
      </c>
      <c r="P210" t="s">
        <v>334</v>
      </c>
      <c r="Q210" t="s">
        <v>63</v>
      </c>
      <c r="R210" t="s">
        <v>109</v>
      </c>
      <c r="S210" t="s">
        <v>76</v>
      </c>
      <c r="T210" t="s">
        <v>36</v>
      </c>
      <c r="U210" t="s">
        <v>119</v>
      </c>
      <c r="V210" t="s">
        <v>137</v>
      </c>
      <c r="W210" t="s">
        <v>53</v>
      </c>
      <c r="X210" t="s">
        <v>300</v>
      </c>
      <c r="Y210" t="s">
        <v>41</v>
      </c>
      <c r="Z210" t="s">
        <v>530</v>
      </c>
    </row>
    <row r="211" spans="1:26" x14ac:dyDescent="0.25">
      <c r="A211" t="s">
        <v>1272</v>
      </c>
      <c r="B211" t="s">
        <v>1273</v>
      </c>
      <c r="C211" s="1" t="str">
        <f t="shared" si="33"/>
        <v>21:0236</v>
      </c>
      <c r="D211" s="1" t="str">
        <f t="shared" si="34"/>
        <v>21:0115</v>
      </c>
      <c r="E211" t="s">
        <v>1274</v>
      </c>
      <c r="F211" t="s">
        <v>1275</v>
      </c>
      <c r="H211">
        <v>48.476473300000002</v>
      </c>
      <c r="I211">
        <v>-86.213152899999997</v>
      </c>
      <c r="J211" s="1" t="str">
        <f t="shared" si="35"/>
        <v>NGR lake sediment grab sample</v>
      </c>
      <c r="K211" s="1" t="str">
        <f t="shared" si="36"/>
        <v>&lt;177 micron (NGR)</v>
      </c>
      <c r="L211">
        <v>11</v>
      </c>
      <c r="M211" t="s">
        <v>154</v>
      </c>
      <c r="N211">
        <v>210</v>
      </c>
      <c r="O211" t="s">
        <v>348</v>
      </c>
      <c r="P211" t="s">
        <v>77</v>
      </c>
      <c r="Q211" t="s">
        <v>97</v>
      </c>
      <c r="R211" t="s">
        <v>156</v>
      </c>
      <c r="S211" t="s">
        <v>33</v>
      </c>
      <c r="T211" t="s">
        <v>36</v>
      </c>
      <c r="U211" t="s">
        <v>418</v>
      </c>
      <c r="V211" t="s">
        <v>225</v>
      </c>
      <c r="W211" t="s">
        <v>53</v>
      </c>
      <c r="X211" t="s">
        <v>343</v>
      </c>
      <c r="Y211" t="s">
        <v>181</v>
      </c>
      <c r="Z211" t="s">
        <v>610</v>
      </c>
    </row>
    <row r="212" spans="1:26" x14ac:dyDescent="0.25">
      <c r="A212" t="s">
        <v>1276</v>
      </c>
      <c r="B212" t="s">
        <v>1277</v>
      </c>
      <c r="C212" s="1" t="str">
        <f t="shared" si="33"/>
        <v>21:0236</v>
      </c>
      <c r="D212" s="1" t="str">
        <f t="shared" si="34"/>
        <v>21:0115</v>
      </c>
      <c r="E212" t="s">
        <v>1235</v>
      </c>
      <c r="F212" t="s">
        <v>1278</v>
      </c>
      <c r="H212">
        <v>48.466416000000002</v>
      </c>
      <c r="I212">
        <v>-86.201525399999994</v>
      </c>
      <c r="J212" s="1" t="str">
        <f t="shared" si="35"/>
        <v>NGR lake sediment grab sample</v>
      </c>
      <c r="K212" s="1" t="str">
        <f t="shared" si="36"/>
        <v>&lt;177 micron (NGR)</v>
      </c>
      <c r="L212">
        <v>11</v>
      </c>
      <c r="M212" t="s">
        <v>169</v>
      </c>
      <c r="N212">
        <v>211</v>
      </c>
      <c r="O212" t="s">
        <v>74</v>
      </c>
      <c r="P212" t="s">
        <v>244</v>
      </c>
      <c r="Q212" t="s">
        <v>80</v>
      </c>
      <c r="R212" t="s">
        <v>109</v>
      </c>
      <c r="S212" t="s">
        <v>181</v>
      </c>
      <c r="T212" t="s">
        <v>36</v>
      </c>
      <c r="U212" t="s">
        <v>208</v>
      </c>
      <c r="V212" t="s">
        <v>99</v>
      </c>
      <c r="W212" t="s">
        <v>53</v>
      </c>
      <c r="X212" t="s">
        <v>81</v>
      </c>
      <c r="Y212" t="s">
        <v>41</v>
      </c>
      <c r="Z212" t="s">
        <v>1279</v>
      </c>
    </row>
    <row r="213" spans="1:26" hidden="1" x14ac:dyDescent="0.25">
      <c r="A213" t="s">
        <v>1280</v>
      </c>
      <c r="B213" t="s">
        <v>1281</v>
      </c>
      <c r="C213" s="1" t="str">
        <f t="shared" si="33"/>
        <v>21:0236</v>
      </c>
      <c r="D213" s="1" t="str">
        <f>HYPERLINK("http://geochem.nrcan.gc.ca/cdogs/content/svy/svy_e.htm", "")</f>
        <v/>
      </c>
      <c r="G213" s="1" t="str">
        <f>HYPERLINK("http://geochem.nrcan.gc.ca/cdogs/content/cr_/cr_00023_e.htm", "23")</f>
        <v>23</v>
      </c>
      <c r="J213" t="s">
        <v>220</v>
      </c>
      <c r="K213" t="s">
        <v>221</v>
      </c>
      <c r="L213">
        <v>11</v>
      </c>
      <c r="M213" t="s">
        <v>222</v>
      </c>
      <c r="N213">
        <v>212</v>
      </c>
      <c r="O213" t="s">
        <v>289</v>
      </c>
      <c r="P213" t="s">
        <v>32</v>
      </c>
      <c r="Q213" t="s">
        <v>277</v>
      </c>
      <c r="R213" t="s">
        <v>290</v>
      </c>
      <c r="S213" t="s">
        <v>290</v>
      </c>
      <c r="T213" t="s">
        <v>36</v>
      </c>
      <c r="U213" t="s">
        <v>1282</v>
      </c>
      <c r="V213" t="s">
        <v>522</v>
      </c>
      <c r="W213" t="s">
        <v>80</v>
      </c>
      <c r="X213" t="s">
        <v>336</v>
      </c>
      <c r="Y213" t="s">
        <v>97</v>
      </c>
      <c r="Z213" t="s">
        <v>1283</v>
      </c>
    </row>
    <row r="214" spans="1:26" x14ac:dyDescent="0.25">
      <c r="A214" t="s">
        <v>1284</v>
      </c>
      <c r="B214" t="s">
        <v>1285</v>
      </c>
      <c r="C214" s="1" t="str">
        <f t="shared" si="33"/>
        <v>21:0236</v>
      </c>
      <c r="D214" s="1" t="str">
        <f t="shared" ref="D214:D235" si="37">HYPERLINK("http://geochem.nrcan.gc.ca/cdogs/content/svy/svy210115_e.htm", "21:0115")</f>
        <v>21:0115</v>
      </c>
      <c r="E214" t="s">
        <v>1235</v>
      </c>
      <c r="F214" t="s">
        <v>1286</v>
      </c>
      <c r="H214">
        <v>48.466416000000002</v>
      </c>
      <c r="I214">
        <v>-86.201525399999994</v>
      </c>
      <c r="J214" s="1" t="str">
        <f t="shared" ref="J214:J235" si="38">HYPERLINK("http://geochem.nrcan.gc.ca/cdogs/content/kwd/kwd020027_e.htm", "NGR lake sediment grab sample")</f>
        <v>NGR lake sediment grab sample</v>
      </c>
      <c r="K214" s="1" t="str">
        <f t="shared" ref="K214:K235" si="39">HYPERLINK("http://geochem.nrcan.gc.ca/cdogs/content/kwd/kwd080006_e.htm", "&lt;177 micron (NGR)")</f>
        <v>&lt;177 micron (NGR)</v>
      </c>
      <c r="L214">
        <v>11</v>
      </c>
      <c r="M214" t="s">
        <v>162</v>
      </c>
      <c r="N214">
        <v>213</v>
      </c>
      <c r="O214" t="s">
        <v>61</v>
      </c>
      <c r="P214" t="s">
        <v>134</v>
      </c>
      <c r="Q214" t="s">
        <v>80</v>
      </c>
      <c r="R214" t="s">
        <v>64</v>
      </c>
      <c r="S214" t="s">
        <v>181</v>
      </c>
      <c r="T214" t="s">
        <v>36</v>
      </c>
      <c r="U214" t="s">
        <v>40</v>
      </c>
      <c r="V214" t="s">
        <v>125</v>
      </c>
      <c r="W214" t="s">
        <v>53</v>
      </c>
      <c r="X214" t="s">
        <v>81</v>
      </c>
      <c r="Y214" t="s">
        <v>41</v>
      </c>
      <c r="Z214" t="s">
        <v>1237</v>
      </c>
    </row>
    <row r="215" spans="1:26" x14ac:dyDescent="0.25">
      <c r="A215" t="s">
        <v>1287</v>
      </c>
      <c r="B215" t="s">
        <v>1288</v>
      </c>
      <c r="C215" s="1" t="str">
        <f t="shared" si="33"/>
        <v>21:0236</v>
      </c>
      <c r="D215" s="1" t="str">
        <f t="shared" si="37"/>
        <v>21:0115</v>
      </c>
      <c r="E215" t="s">
        <v>1289</v>
      </c>
      <c r="F215" t="s">
        <v>1290</v>
      </c>
      <c r="H215">
        <v>48.442313300000002</v>
      </c>
      <c r="I215">
        <v>-86.213153500000004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143</v>
      </c>
      <c r="N215">
        <v>214</v>
      </c>
      <c r="O215" t="s">
        <v>562</v>
      </c>
      <c r="P215" t="s">
        <v>145</v>
      </c>
      <c r="Q215" t="s">
        <v>63</v>
      </c>
      <c r="R215" t="s">
        <v>134</v>
      </c>
      <c r="S215" t="s">
        <v>109</v>
      </c>
      <c r="T215" t="s">
        <v>36</v>
      </c>
      <c r="U215" t="s">
        <v>54</v>
      </c>
      <c r="V215" t="s">
        <v>685</v>
      </c>
      <c r="W215" t="s">
        <v>66</v>
      </c>
      <c r="X215" t="s">
        <v>300</v>
      </c>
      <c r="Y215" t="s">
        <v>41</v>
      </c>
      <c r="Z215" t="s">
        <v>1291</v>
      </c>
    </row>
    <row r="216" spans="1:26" x14ac:dyDescent="0.25">
      <c r="A216" t="s">
        <v>1292</v>
      </c>
      <c r="B216" t="s">
        <v>1293</v>
      </c>
      <c r="C216" s="1" t="str">
        <f t="shared" si="33"/>
        <v>21:0236</v>
      </c>
      <c r="D216" s="1" t="str">
        <f t="shared" si="37"/>
        <v>21:0115</v>
      </c>
      <c r="E216" t="s">
        <v>1294</v>
      </c>
      <c r="F216" t="s">
        <v>1295</v>
      </c>
      <c r="H216">
        <v>48.751376</v>
      </c>
      <c r="I216">
        <v>-86.162340299999997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177</v>
      </c>
      <c r="N216">
        <v>215</v>
      </c>
      <c r="O216" t="s">
        <v>108</v>
      </c>
      <c r="P216" t="s">
        <v>156</v>
      </c>
      <c r="Q216" t="s">
        <v>76</v>
      </c>
      <c r="R216" t="s">
        <v>33</v>
      </c>
      <c r="S216" t="s">
        <v>80</v>
      </c>
      <c r="T216" t="s">
        <v>36</v>
      </c>
      <c r="U216" t="s">
        <v>635</v>
      </c>
      <c r="V216" t="s">
        <v>322</v>
      </c>
      <c r="W216" t="s">
        <v>53</v>
      </c>
      <c r="X216" t="s">
        <v>81</v>
      </c>
      <c r="Y216" t="s">
        <v>41</v>
      </c>
      <c r="Z216" t="s">
        <v>191</v>
      </c>
    </row>
    <row r="217" spans="1:26" x14ac:dyDescent="0.25">
      <c r="A217" t="s">
        <v>1296</v>
      </c>
      <c r="B217" t="s">
        <v>1297</v>
      </c>
      <c r="C217" s="1" t="str">
        <f t="shared" si="33"/>
        <v>21:0236</v>
      </c>
      <c r="D217" s="1" t="str">
        <f t="shared" si="37"/>
        <v>21:0115</v>
      </c>
      <c r="E217" t="s">
        <v>1298</v>
      </c>
      <c r="F217" t="s">
        <v>1299</v>
      </c>
      <c r="H217">
        <v>48.761113399999999</v>
      </c>
      <c r="I217">
        <v>-86.105340900000002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187</v>
      </c>
      <c r="N217">
        <v>216</v>
      </c>
      <c r="O217" t="s">
        <v>67</v>
      </c>
      <c r="P217" t="s">
        <v>77</v>
      </c>
      <c r="Q217" t="s">
        <v>63</v>
      </c>
      <c r="R217" t="s">
        <v>76</v>
      </c>
      <c r="S217" t="s">
        <v>146</v>
      </c>
      <c r="T217" t="s">
        <v>36</v>
      </c>
      <c r="U217" t="s">
        <v>497</v>
      </c>
      <c r="V217" t="s">
        <v>1216</v>
      </c>
      <c r="W217" t="s">
        <v>53</v>
      </c>
      <c r="X217" t="s">
        <v>54</v>
      </c>
      <c r="Y217" t="s">
        <v>41</v>
      </c>
      <c r="Z217" t="s">
        <v>126</v>
      </c>
    </row>
    <row r="218" spans="1:26" x14ac:dyDescent="0.25">
      <c r="A218" t="s">
        <v>1300</v>
      </c>
      <c r="B218" t="s">
        <v>1301</v>
      </c>
      <c r="C218" s="1" t="str">
        <f t="shared" si="33"/>
        <v>21:0236</v>
      </c>
      <c r="D218" s="1" t="str">
        <f t="shared" si="37"/>
        <v>21:0115</v>
      </c>
      <c r="E218" t="s">
        <v>1302</v>
      </c>
      <c r="F218" t="s">
        <v>1303</v>
      </c>
      <c r="H218">
        <v>48.782458099999999</v>
      </c>
      <c r="I218">
        <v>-86.071949799999999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196</v>
      </c>
      <c r="N218">
        <v>217</v>
      </c>
      <c r="O218" t="s">
        <v>455</v>
      </c>
      <c r="P218" t="s">
        <v>77</v>
      </c>
      <c r="Q218" t="s">
        <v>181</v>
      </c>
      <c r="R218" t="s">
        <v>76</v>
      </c>
      <c r="S218" t="s">
        <v>146</v>
      </c>
      <c r="T218" t="s">
        <v>36</v>
      </c>
      <c r="U218" t="s">
        <v>890</v>
      </c>
      <c r="V218" t="s">
        <v>337</v>
      </c>
      <c r="W218" t="s">
        <v>66</v>
      </c>
      <c r="X218" t="s">
        <v>54</v>
      </c>
      <c r="Y218" t="s">
        <v>41</v>
      </c>
      <c r="Z218" t="s">
        <v>224</v>
      </c>
    </row>
    <row r="219" spans="1:26" x14ac:dyDescent="0.25">
      <c r="A219" t="s">
        <v>1304</v>
      </c>
      <c r="B219" t="s">
        <v>1305</v>
      </c>
      <c r="C219" s="1" t="str">
        <f t="shared" si="33"/>
        <v>21:0236</v>
      </c>
      <c r="D219" s="1" t="str">
        <f t="shared" si="37"/>
        <v>21:0115</v>
      </c>
      <c r="E219" t="s">
        <v>1306</v>
      </c>
      <c r="F219" t="s">
        <v>1307</v>
      </c>
      <c r="H219">
        <v>48.815383300000001</v>
      </c>
      <c r="I219">
        <v>-86.094540199999997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206</v>
      </c>
      <c r="N219">
        <v>218</v>
      </c>
      <c r="O219" t="s">
        <v>336</v>
      </c>
      <c r="P219" t="s">
        <v>75</v>
      </c>
      <c r="Q219" t="s">
        <v>78</v>
      </c>
      <c r="R219" t="s">
        <v>64</v>
      </c>
      <c r="S219" t="s">
        <v>39</v>
      </c>
      <c r="T219" t="s">
        <v>36</v>
      </c>
      <c r="U219" t="s">
        <v>890</v>
      </c>
      <c r="V219" t="s">
        <v>52</v>
      </c>
      <c r="W219" t="s">
        <v>53</v>
      </c>
      <c r="X219" t="s">
        <v>343</v>
      </c>
      <c r="Y219" t="s">
        <v>41</v>
      </c>
      <c r="Z219" t="s">
        <v>626</v>
      </c>
    </row>
    <row r="220" spans="1:26" x14ac:dyDescent="0.25">
      <c r="A220" t="s">
        <v>1308</v>
      </c>
      <c r="B220" t="s">
        <v>1309</v>
      </c>
      <c r="C220" s="1" t="str">
        <f t="shared" si="33"/>
        <v>21:0236</v>
      </c>
      <c r="D220" s="1" t="str">
        <f t="shared" si="37"/>
        <v>21:0115</v>
      </c>
      <c r="E220" t="s">
        <v>1310</v>
      </c>
      <c r="F220" t="s">
        <v>1311</v>
      </c>
      <c r="H220">
        <v>48.8286783</v>
      </c>
      <c r="I220">
        <v>-86.057348000000005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214</v>
      </c>
      <c r="N220">
        <v>219</v>
      </c>
      <c r="O220" t="s">
        <v>759</v>
      </c>
      <c r="P220" t="s">
        <v>75</v>
      </c>
      <c r="Q220" t="s">
        <v>33</v>
      </c>
      <c r="R220" t="s">
        <v>156</v>
      </c>
      <c r="S220" t="s">
        <v>63</v>
      </c>
      <c r="T220" t="s">
        <v>36</v>
      </c>
      <c r="U220" t="s">
        <v>82</v>
      </c>
      <c r="V220" t="s">
        <v>1312</v>
      </c>
      <c r="W220" t="s">
        <v>53</v>
      </c>
      <c r="X220" t="s">
        <v>343</v>
      </c>
      <c r="Y220" t="s">
        <v>41</v>
      </c>
      <c r="Z220" t="s">
        <v>1313</v>
      </c>
    </row>
    <row r="221" spans="1:26" x14ac:dyDescent="0.25">
      <c r="A221" t="s">
        <v>1314</v>
      </c>
      <c r="B221" t="s">
        <v>1315</v>
      </c>
      <c r="C221" s="1" t="str">
        <f t="shared" si="33"/>
        <v>21:0236</v>
      </c>
      <c r="D221" s="1" t="str">
        <f t="shared" si="37"/>
        <v>21:0115</v>
      </c>
      <c r="E221" t="s">
        <v>1316</v>
      </c>
      <c r="F221" t="s">
        <v>1317</v>
      </c>
      <c r="H221">
        <v>48.848633200000002</v>
      </c>
      <c r="I221">
        <v>-86.090055800000002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234</v>
      </c>
      <c r="N221">
        <v>220</v>
      </c>
      <c r="O221" t="s">
        <v>35</v>
      </c>
      <c r="P221" t="s">
        <v>50</v>
      </c>
      <c r="Q221" t="s">
        <v>39</v>
      </c>
      <c r="R221" t="s">
        <v>78</v>
      </c>
      <c r="S221" t="s">
        <v>66</v>
      </c>
      <c r="T221" t="s">
        <v>36</v>
      </c>
      <c r="U221" t="s">
        <v>283</v>
      </c>
      <c r="V221" t="s">
        <v>122</v>
      </c>
      <c r="W221" t="s">
        <v>53</v>
      </c>
      <c r="X221" t="s">
        <v>67</v>
      </c>
      <c r="Y221" t="s">
        <v>41</v>
      </c>
      <c r="Z221" t="s">
        <v>1318</v>
      </c>
    </row>
    <row r="222" spans="1:26" x14ac:dyDescent="0.25">
      <c r="A222" t="s">
        <v>1319</v>
      </c>
      <c r="B222" t="s">
        <v>1320</v>
      </c>
      <c r="C222" s="1" t="str">
        <f t="shared" si="33"/>
        <v>21:0236</v>
      </c>
      <c r="D222" s="1" t="str">
        <f t="shared" si="37"/>
        <v>21:0115</v>
      </c>
      <c r="E222" t="s">
        <v>1321</v>
      </c>
      <c r="F222" t="s">
        <v>1322</v>
      </c>
      <c r="H222">
        <v>48.893630999999999</v>
      </c>
      <c r="I222">
        <v>-86.114301499999996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30</v>
      </c>
      <c r="N222">
        <v>221</v>
      </c>
      <c r="O222" t="s">
        <v>1254</v>
      </c>
      <c r="P222" t="s">
        <v>546</v>
      </c>
      <c r="Q222" t="s">
        <v>53</v>
      </c>
      <c r="R222" t="s">
        <v>290</v>
      </c>
      <c r="S222" t="s">
        <v>80</v>
      </c>
      <c r="T222" t="s">
        <v>36</v>
      </c>
      <c r="U222" t="s">
        <v>82</v>
      </c>
      <c r="V222" t="s">
        <v>1072</v>
      </c>
      <c r="W222" t="s">
        <v>53</v>
      </c>
      <c r="X222" t="s">
        <v>208</v>
      </c>
      <c r="Y222" t="s">
        <v>125</v>
      </c>
      <c r="Z222" t="s">
        <v>1323</v>
      </c>
    </row>
    <row r="223" spans="1:26" x14ac:dyDescent="0.25">
      <c r="A223" t="s">
        <v>1324</v>
      </c>
      <c r="B223" t="s">
        <v>1325</v>
      </c>
      <c r="C223" s="1" t="str">
        <f t="shared" si="33"/>
        <v>21:0236</v>
      </c>
      <c r="D223" s="1" t="str">
        <f t="shared" si="37"/>
        <v>21:0115</v>
      </c>
      <c r="E223" t="s">
        <v>1326</v>
      </c>
      <c r="F223" t="s">
        <v>1327</v>
      </c>
      <c r="H223">
        <v>48.857089600000002</v>
      </c>
      <c r="I223">
        <v>-86.048811700000002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47</v>
      </c>
      <c r="N223">
        <v>222</v>
      </c>
      <c r="O223" t="s">
        <v>197</v>
      </c>
      <c r="P223" t="s">
        <v>596</v>
      </c>
      <c r="Q223" t="s">
        <v>33</v>
      </c>
      <c r="R223" t="s">
        <v>64</v>
      </c>
      <c r="S223" t="s">
        <v>76</v>
      </c>
      <c r="T223" t="s">
        <v>36</v>
      </c>
      <c r="U223" t="s">
        <v>799</v>
      </c>
      <c r="V223" t="s">
        <v>137</v>
      </c>
      <c r="W223" t="s">
        <v>53</v>
      </c>
      <c r="X223" t="s">
        <v>91</v>
      </c>
      <c r="Y223" t="s">
        <v>41</v>
      </c>
      <c r="Z223" t="s">
        <v>1328</v>
      </c>
    </row>
    <row r="224" spans="1:26" x14ac:dyDescent="0.25">
      <c r="A224" t="s">
        <v>1329</v>
      </c>
      <c r="B224" t="s">
        <v>1330</v>
      </c>
      <c r="C224" s="1" t="str">
        <f t="shared" si="33"/>
        <v>21:0236</v>
      </c>
      <c r="D224" s="1" t="str">
        <f t="shared" si="37"/>
        <v>21:0115</v>
      </c>
      <c r="E224" t="s">
        <v>1331</v>
      </c>
      <c r="F224" t="s">
        <v>1332</v>
      </c>
      <c r="H224">
        <v>48.885904400000001</v>
      </c>
      <c r="I224">
        <v>-86.066503299999994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60</v>
      </c>
      <c r="N224">
        <v>223</v>
      </c>
      <c r="O224" t="s">
        <v>61</v>
      </c>
      <c r="P224" t="s">
        <v>32</v>
      </c>
      <c r="Q224" t="s">
        <v>66</v>
      </c>
      <c r="R224" t="s">
        <v>97</v>
      </c>
      <c r="S224" t="s">
        <v>80</v>
      </c>
      <c r="T224" t="s">
        <v>36</v>
      </c>
      <c r="U224" t="s">
        <v>82</v>
      </c>
      <c r="V224" t="s">
        <v>1312</v>
      </c>
      <c r="W224" t="s">
        <v>53</v>
      </c>
      <c r="X224" t="s">
        <v>228</v>
      </c>
      <c r="Y224" t="s">
        <v>41</v>
      </c>
      <c r="Z224" t="s">
        <v>621</v>
      </c>
    </row>
    <row r="225" spans="1:26" x14ac:dyDescent="0.25">
      <c r="A225" t="s">
        <v>1333</v>
      </c>
      <c r="B225" t="s">
        <v>1334</v>
      </c>
      <c r="C225" s="1" t="str">
        <f t="shared" si="33"/>
        <v>21:0236</v>
      </c>
      <c r="D225" s="1" t="str">
        <f t="shared" si="37"/>
        <v>21:0115</v>
      </c>
      <c r="E225" t="s">
        <v>1335</v>
      </c>
      <c r="F225" t="s">
        <v>1336</v>
      </c>
      <c r="H225">
        <v>48.8808784</v>
      </c>
      <c r="I225">
        <v>-86.107775099999998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154</v>
      </c>
      <c r="N225">
        <v>224</v>
      </c>
      <c r="O225" t="s">
        <v>81</v>
      </c>
      <c r="P225" t="s">
        <v>596</v>
      </c>
      <c r="Q225" t="s">
        <v>66</v>
      </c>
      <c r="R225" t="s">
        <v>97</v>
      </c>
      <c r="S225" t="s">
        <v>181</v>
      </c>
      <c r="T225" t="s">
        <v>36</v>
      </c>
      <c r="U225" t="s">
        <v>307</v>
      </c>
      <c r="V225" t="s">
        <v>157</v>
      </c>
      <c r="W225" t="s">
        <v>53</v>
      </c>
      <c r="X225" t="s">
        <v>54</v>
      </c>
      <c r="Y225" t="s">
        <v>125</v>
      </c>
      <c r="Z225" t="s">
        <v>832</v>
      </c>
    </row>
    <row r="226" spans="1:26" x14ac:dyDescent="0.25">
      <c r="A226" t="s">
        <v>1337</v>
      </c>
      <c r="B226" t="s">
        <v>1338</v>
      </c>
      <c r="C226" s="1" t="str">
        <f t="shared" si="33"/>
        <v>21:0236</v>
      </c>
      <c r="D226" s="1" t="str">
        <f t="shared" si="37"/>
        <v>21:0115</v>
      </c>
      <c r="E226" t="s">
        <v>1321</v>
      </c>
      <c r="F226" t="s">
        <v>1339</v>
      </c>
      <c r="H226">
        <v>48.893630999999999</v>
      </c>
      <c r="I226">
        <v>-86.114301499999996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169</v>
      </c>
      <c r="N226">
        <v>225</v>
      </c>
      <c r="O226" t="s">
        <v>236</v>
      </c>
      <c r="P226" t="s">
        <v>283</v>
      </c>
      <c r="Q226" t="s">
        <v>63</v>
      </c>
      <c r="R226" t="s">
        <v>290</v>
      </c>
      <c r="S226" t="s">
        <v>33</v>
      </c>
      <c r="T226" t="s">
        <v>122</v>
      </c>
      <c r="U226" t="s">
        <v>121</v>
      </c>
      <c r="V226" t="s">
        <v>1072</v>
      </c>
      <c r="W226" t="s">
        <v>53</v>
      </c>
      <c r="X226" t="s">
        <v>208</v>
      </c>
      <c r="Y226" t="s">
        <v>41</v>
      </c>
      <c r="Z226" t="s">
        <v>626</v>
      </c>
    </row>
    <row r="227" spans="1:26" x14ac:dyDescent="0.25">
      <c r="A227" t="s">
        <v>1340</v>
      </c>
      <c r="B227" t="s">
        <v>1341</v>
      </c>
      <c r="C227" s="1" t="str">
        <f t="shared" si="33"/>
        <v>21:0236</v>
      </c>
      <c r="D227" s="1" t="str">
        <f t="shared" si="37"/>
        <v>21:0115</v>
      </c>
      <c r="E227" t="s">
        <v>1321</v>
      </c>
      <c r="F227" t="s">
        <v>1342</v>
      </c>
      <c r="H227">
        <v>48.893630999999999</v>
      </c>
      <c r="I227">
        <v>-86.114301499999996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162</v>
      </c>
      <c r="N227">
        <v>226</v>
      </c>
      <c r="O227" t="s">
        <v>798</v>
      </c>
      <c r="P227" t="s">
        <v>82</v>
      </c>
      <c r="Q227" t="s">
        <v>53</v>
      </c>
      <c r="R227" t="s">
        <v>290</v>
      </c>
      <c r="S227" t="s">
        <v>80</v>
      </c>
      <c r="T227" t="s">
        <v>36</v>
      </c>
      <c r="U227" t="s">
        <v>82</v>
      </c>
      <c r="V227" t="s">
        <v>1072</v>
      </c>
      <c r="W227" t="s">
        <v>53</v>
      </c>
      <c r="X227" t="s">
        <v>40</v>
      </c>
      <c r="Y227" t="s">
        <v>41</v>
      </c>
      <c r="Z227" t="s">
        <v>610</v>
      </c>
    </row>
    <row r="228" spans="1:26" x14ac:dyDescent="0.25">
      <c r="A228" t="s">
        <v>1343</v>
      </c>
      <c r="B228" t="s">
        <v>1344</v>
      </c>
      <c r="C228" s="1" t="str">
        <f t="shared" si="33"/>
        <v>21:0236</v>
      </c>
      <c r="D228" s="1" t="str">
        <f t="shared" si="37"/>
        <v>21:0115</v>
      </c>
      <c r="E228" t="s">
        <v>1345</v>
      </c>
      <c r="F228" t="s">
        <v>1346</v>
      </c>
      <c r="H228">
        <v>48.9083878</v>
      </c>
      <c r="I228">
        <v>-86.095043700000005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73</v>
      </c>
      <c r="N228">
        <v>227</v>
      </c>
      <c r="O228" t="s">
        <v>82</v>
      </c>
      <c r="P228" t="s">
        <v>198</v>
      </c>
      <c r="Q228" t="s">
        <v>33</v>
      </c>
      <c r="R228" t="s">
        <v>146</v>
      </c>
      <c r="S228" t="s">
        <v>80</v>
      </c>
      <c r="T228" t="s">
        <v>36</v>
      </c>
      <c r="U228" t="s">
        <v>54</v>
      </c>
      <c r="V228" t="s">
        <v>157</v>
      </c>
      <c r="W228" t="s">
        <v>53</v>
      </c>
      <c r="X228" t="s">
        <v>81</v>
      </c>
      <c r="Y228" t="s">
        <v>125</v>
      </c>
      <c r="Z228" t="s">
        <v>869</v>
      </c>
    </row>
    <row r="229" spans="1:26" x14ac:dyDescent="0.25">
      <c r="A229" t="s">
        <v>1347</v>
      </c>
      <c r="B229" t="s">
        <v>1348</v>
      </c>
      <c r="C229" s="1" t="str">
        <f t="shared" si="33"/>
        <v>21:0236</v>
      </c>
      <c r="D229" s="1" t="str">
        <f t="shared" si="37"/>
        <v>21:0115</v>
      </c>
      <c r="E229" t="s">
        <v>1349</v>
      </c>
      <c r="F229" t="s">
        <v>1350</v>
      </c>
      <c r="H229">
        <v>48.9205519</v>
      </c>
      <c r="I229">
        <v>-86.063687000000002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87</v>
      </c>
      <c r="N229">
        <v>228</v>
      </c>
      <c r="O229" t="s">
        <v>61</v>
      </c>
      <c r="P229" t="s">
        <v>198</v>
      </c>
      <c r="Q229" t="s">
        <v>80</v>
      </c>
      <c r="R229" t="s">
        <v>181</v>
      </c>
      <c r="S229" t="s">
        <v>39</v>
      </c>
      <c r="T229" t="s">
        <v>36</v>
      </c>
      <c r="U229" t="s">
        <v>299</v>
      </c>
      <c r="V229" t="s">
        <v>1121</v>
      </c>
      <c r="W229" t="s">
        <v>53</v>
      </c>
      <c r="X229" t="s">
        <v>40</v>
      </c>
      <c r="Y229" t="s">
        <v>41</v>
      </c>
      <c r="Z229" t="s">
        <v>1279</v>
      </c>
    </row>
    <row r="230" spans="1:26" x14ac:dyDescent="0.25">
      <c r="A230" t="s">
        <v>1351</v>
      </c>
      <c r="B230" t="s">
        <v>1352</v>
      </c>
      <c r="C230" s="1" t="str">
        <f t="shared" si="33"/>
        <v>21:0236</v>
      </c>
      <c r="D230" s="1" t="str">
        <f t="shared" si="37"/>
        <v>21:0115</v>
      </c>
      <c r="E230" t="s">
        <v>1353</v>
      </c>
      <c r="F230" t="s">
        <v>1354</v>
      </c>
      <c r="H230">
        <v>48.9538802</v>
      </c>
      <c r="I230">
        <v>-86.097348800000006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96</v>
      </c>
      <c r="N230">
        <v>229</v>
      </c>
      <c r="O230" t="s">
        <v>1058</v>
      </c>
      <c r="P230" t="s">
        <v>134</v>
      </c>
      <c r="Q230" t="s">
        <v>33</v>
      </c>
      <c r="R230" t="s">
        <v>198</v>
      </c>
      <c r="S230" t="s">
        <v>156</v>
      </c>
      <c r="T230" t="s">
        <v>36</v>
      </c>
      <c r="U230" t="s">
        <v>471</v>
      </c>
      <c r="V230" t="s">
        <v>216</v>
      </c>
      <c r="W230" t="s">
        <v>53</v>
      </c>
      <c r="X230" t="s">
        <v>100</v>
      </c>
      <c r="Y230" t="s">
        <v>41</v>
      </c>
      <c r="Z230" t="s">
        <v>947</v>
      </c>
    </row>
    <row r="231" spans="1:26" x14ac:dyDescent="0.25">
      <c r="A231" t="s">
        <v>1355</v>
      </c>
      <c r="B231" t="s">
        <v>1356</v>
      </c>
      <c r="C231" s="1" t="str">
        <f t="shared" si="33"/>
        <v>21:0236</v>
      </c>
      <c r="D231" s="1" t="str">
        <f t="shared" si="37"/>
        <v>21:0115</v>
      </c>
      <c r="E231" t="s">
        <v>1357</v>
      </c>
      <c r="F231" t="s">
        <v>1358</v>
      </c>
      <c r="H231">
        <v>48.963628399999997</v>
      </c>
      <c r="I231">
        <v>-86.1489799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106</v>
      </c>
      <c r="N231">
        <v>230</v>
      </c>
      <c r="O231" t="s">
        <v>224</v>
      </c>
      <c r="P231" t="s">
        <v>77</v>
      </c>
      <c r="Q231" t="s">
        <v>33</v>
      </c>
      <c r="R231" t="s">
        <v>109</v>
      </c>
      <c r="S231" t="s">
        <v>78</v>
      </c>
      <c r="T231" t="s">
        <v>36</v>
      </c>
      <c r="U231" t="s">
        <v>336</v>
      </c>
      <c r="V231" t="s">
        <v>437</v>
      </c>
      <c r="W231" t="s">
        <v>53</v>
      </c>
      <c r="X231" t="s">
        <v>54</v>
      </c>
      <c r="Y231" t="s">
        <v>41</v>
      </c>
      <c r="Z231" t="s">
        <v>1359</v>
      </c>
    </row>
    <row r="232" spans="1:26" x14ac:dyDescent="0.25">
      <c r="A232" t="s">
        <v>1360</v>
      </c>
      <c r="B232" t="s">
        <v>1361</v>
      </c>
      <c r="C232" s="1" t="str">
        <f t="shared" si="33"/>
        <v>21:0236</v>
      </c>
      <c r="D232" s="1" t="str">
        <f t="shared" si="37"/>
        <v>21:0115</v>
      </c>
      <c r="E232" t="s">
        <v>1362</v>
      </c>
      <c r="F232" t="s">
        <v>1363</v>
      </c>
      <c r="H232">
        <v>48.976021000000003</v>
      </c>
      <c r="I232">
        <v>-86.137576699999997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118</v>
      </c>
      <c r="N232">
        <v>231</v>
      </c>
      <c r="O232" t="s">
        <v>253</v>
      </c>
      <c r="P232" t="s">
        <v>244</v>
      </c>
      <c r="Q232" t="s">
        <v>63</v>
      </c>
      <c r="R232" t="s">
        <v>110</v>
      </c>
      <c r="S232" t="s">
        <v>146</v>
      </c>
      <c r="T232" t="s">
        <v>36</v>
      </c>
      <c r="U232" t="s">
        <v>336</v>
      </c>
      <c r="V232" t="s">
        <v>225</v>
      </c>
      <c r="W232" t="s">
        <v>66</v>
      </c>
      <c r="X232" t="s">
        <v>81</v>
      </c>
      <c r="Y232" t="s">
        <v>66</v>
      </c>
      <c r="Z232" t="s">
        <v>1364</v>
      </c>
    </row>
    <row r="233" spans="1:26" x14ac:dyDescent="0.25">
      <c r="A233" t="s">
        <v>1365</v>
      </c>
      <c r="B233" t="s">
        <v>1366</v>
      </c>
      <c r="C233" s="1" t="str">
        <f t="shared" si="33"/>
        <v>21:0236</v>
      </c>
      <c r="D233" s="1" t="str">
        <f t="shared" si="37"/>
        <v>21:0115</v>
      </c>
      <c r="E233" t="s">
        <v>1367</v>
      </c>
      <c r="F233" t="s">
        <v>1368</v>
      </c>
      <c r="H233">
        <v>48.685182400000002</v>
      </c>
      <c r="I233">
        <v>-86.152542499999996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131</v>
      </c>
      <c r="N233">
        <v>232</v>
      </c>
      <c r="O233" t="s">
        <v>336</v>
      </c>
      <c r="P233" t="s">
        <v>198</v>
      </c>
      <c r="Q233" t="s">
        <v>78</v>
      </c>
      <c r="R233" t="s">
        <v>97</v>
      </c>
      <c r="S233" t="s">
        <v>33</v>
      </c>
      <c r="T233" t="s">
        <v>36</v>
      </c>
      <c r="U233" t="s">
        <v>874</v>
      </c>
      <c r="V233" t="s">
        <v>148</v>
      </c>
      <c r="W233" t="s">
        <v>53</v>
      </c>
      <c r="X233" t="s">
        <v>67</v>
      </c>
      <c r="Y233" t="s">
        <v>41</v>
      </c>
      <c r="Z233" t="s">
        <v>32</v>
      </c>
    </row>
    <row r="234" spans="1:26" x14ac:dyDescent="0.25">
      <c r="A234" t="s">
        <v>1369</v>
      </c>
      <c r="B234" t="s">
        <v>1370</v>
      </c>
      <c r="C234" s="1" t="str">
        <f t="shared" si="33"/>
        <v>21:0236</v>
      </c>
      <c r="D234" s="1" t="str">
        <f t="shared" si="37"/>
        <v>21:0115</v>
      </c>
      <c r="E234" t="s">
        <v>1371</v>
      </c>
      <c r="F234" t="s">
        <v>1372</v>
      </c>
      <c r="H234">
        <v>48.986495300000001</v>
      </c>
      <c r="I234">
        <v>-86.091141800000003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143</v>
      </c>
      <c r="N234">
        <v>233</v>
      </c>
      <c r="O234" t="s">
        <v>455</v>
      </c>
      <c r="P234" t="s">
        <v>321</v>
      </c>
      <c r="Q234" t="s">
        <v>63</v>
      </c>
      <c r="R234" t="s">
        <v>277</v>
      </c>
      <c r="S234" t="s">
        <v>97</v>
      </c>
      <c r="T234" t="s">
        <v>36</v>
      </c>
      <c r="U234" t="s">
        <v>100</v>
      </c>
      <c r="V234" t="s">
        <v>730</v>
      </c>
      <c r="W234" t="s">
        <v>63</v>
      </c>
      <c r="X234" t="s">
        <v>208</v>
      </c>
      <c r="Y234" t="s">
        <v>875</v>
      </c>
      <c r="Z234" t="s">
        <v>1318</v>
      </c>
    </row>
    <row r="235" spans="1:26" x14ac:dyDescent="0.25">
      <c r="A235" t="s">
        <v>1373</v>
      </c>
      <c r="B235" t="s">
        <v>1374</v>
      </c>
      <c r="C235" s="1" t="str">
        <f t="shared" si="33"/>
        <v>21:0236</v>
      </c>
      <c r="D235" s="1" t="str">
        <f t="shared" si="37"/>
        <v>21:0115</v>
      </c>
      <c r="E235" t="s">
        <v>1375</v>
      </c>
      <c r="F235" t="s">
        <v>1376</v>
      </c>
      <c r="H235">
        <v>48.9780497</v>
      </c>
      <c r="I235">
        <v>-86.082234700000001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177</v>
      </c>
      <c r="N235">
        <v>234</v>
      </c>
      <c r="O235" t="s">
        <v>61</v>
      </c>
      <c r="P235" t="s">
        <v>50</v>
      </c>
      <c r="Q235" t="s">
        <v>39</v>
      </c>
      <c r="R235" t="s">
        <v>50</v>
      </c>
      <c r="S235" t="s">
        <v>78</v>
      </c>
      <c r="T235" t="s">
        <v>36</v>
      </c>
      <c r="U235" t="s">
        <v>112</v>
      </c>
      <c r="V235" t="s">
        <v>227</v>
      </c>
      <c r="W235" t="s">
        <v>53</v>
      </c>
      <c r="X235" t="s">
        <v>54</v>
      </c>
      <c r="Y235" t="s">
        <v>110</v>
      </c>
      <c r="Z235" t="s">
        <v>1377</v>
      </c>
    </row>
    <row r="236" spans="1:26" hidden="1" x14ac:dyDescent="0.25">
      <c r="A236" t="s">
        <v>1378</v>
      </c>
      <c r="B236" t="s">
        <v>1379</v>
      </c>
      <c r="C236" s="1" t="str">
        <f t="shared" si="33"/>
        <v>21:0236</v>
      </c>
      <c r="D236" s="1" t="str">
        <f>HYPERLINK("http://geochem.nrcan.gc.ca/cdogs/content/svy/svy_e.htm", "")</f>
        <v/>
      </c>
      <c r="G236" s="1" t="str">
        <f>HYPERLINK("http://geochem.nrcan.gc.ca/cdogs/content/cr_/cr_00022_e.htm", "22")</f>
        <v>22</v>
      </c>
      <c r="J236" t="s">
        <v>220</v>
      </c>
      <c r="K236" t="s">
        <v>221</v>
      </c>
      <c r="L236">
        <v>12</v>
      </c>
      <c r="M236" t="s">
        <v>222</v>
      </c>
      <c r="N236">
        <v>235</v>
      </c>
      <c r="O236" t="s">
        <v>298</v>
      </c>
      <c r="P236" t="s">
        <v>134</v>
      </c>
      <c r="Q236" t="s">
        <v>271</v>
      </c>
      <c r="R236" t="s">
        <v>146</v>
      </c>
      <c r="S236" t="s">
        <v>78</v>
      </c>
      <c r="T236" t="s">
        <v>36</v>
      </c>
      <c r="U236" t="s">
        <v>1380</v>
      </c>
      <c r="V236" t="s">
        <v>227</v>
      </c>
      <c r="W236" t="s">
        <v>181</v>
      </c>
      <c r="X236" t="s">
        <v>79</v>
      </c>
      <c r="Y236" t="s">
        <v>66</v>
      </c>
      <c r="Z236" t="s">
        <v>458</v>
      </c>
    </row>
    <row r="237" spans="1:26" x14ac:dyDescent="0.25">
      <c r="A237" t="s">
        <v>1381</v>
      </c>
      <c r="B237" t="s">
        <v>1382</v>
      </c>
      <c r="C237" s="1" t="str">
        <f t="shared" si="33"/>
        <v>21:0236</v>
      </c>
      <c r="D237" s="1" t="str">
        <f t="shared" ref="D237:D257" si="40">HYPERLINK("http://geochem.nrcan.gc.ca/cdogs/content/svy/svy210115_e.htm", "21:0115")</f>
        <v>21:0115</v>
      </c>
      <c r="E237" t="s">
        <v>1383</v>
      </c>
      <c r="F237" t="s">
        <v>1384</v>
      </c>
      <c r="H237">
        <v>48.953676100000003</v>
      </c>
      <c r="I237">
        <v>-86.062739199999996</v>
      </c>
      <c r="J237" s="1" t="str">
        <f t="shared" ref="J237:J257" si="41">HYPERLINK("http://geochem.nrcan.gc.ca/cdogs/content/kwd/kwd020027_e.htm", "NGR lake sediment grab sample")</f>
        <v>NGR lake sediment grab sample</v>
      </c>
      <c r="K237" s="1" t="str">
        <f t="shared" ref="K237:K257" si="42">HYPERLINK("http://geochem.nrcan.gc.ca/cdogs/content/kwd/kwd080006_e.htm", "&lt;177 micron (NGR)")</f>
        <v>&lt;177 micron (NGR)</v>
      </c>
      <c r="L237">
        <v>12</v>
      </c>
      <c r="M237" t="s">
        <v>187</v>
      </c>
      <c r="N237">
        <v>236</v>
      </c>
      <c r="O237" t="s">
        <v>798</v>
      </c>
      <c r="P237" t="s">
        <v>77</v>
      </c>
      <c r="Q237" t="s">
        <v>66</v>
      </c>
      <c r="R237" t="s">
        <v>146</v>
      </c>
      <c r="S237" t="s">
        <v>33</v>
      </c>
      <c r="T237" t="s">
        <v>36</v>
      </c>
      <c r="U237" t="s">
        <v>336</v>
      </c>
      <c r="V237" t="s">
        <v>437</v>
      </c>
      <c r="W237" t="s">
        <v>53</v>
      </c>
      <c r="X237" t="s">
        <v>228</v>
      </c>
      <c r="Y237" t="s">
        <v>309</v>
      </c>
      <c r="Z237" t="s">
        <v>674</v>
      </c>
    </row>
    <row r="238" spans="1:26" x14ac:dyDescent="0.25">
      <c r="A238" t="s">
        <v>1385</v>
      </c>
      <c r="B238" t="s">
        <v>1386</v>
      </c>
      <c r="C238" s="1" t="str">
        <f t="shared" si="33"/>
        <v>21:0236</v>
      </c>
      <c r="D238" s="1" t="str">
        <f t="shared" si="40"/>
        <v>21:0115</v>
      </c>
      <c r="E238" t="s">
        <v>1387</v>
      </c>
      <c r="F238" t="s">
        <v>1388</v>
      </c>
      <c r="H238">
        <v>48.955551700000001</v>
      </c>
      <c r="I238">
        <v>-86.007339599999995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196</v>
      </c>
      <c r="N238">
        <v>237</v>
      </c>
      <c r="O238" t="s">
        <v>343</v>
      </c>
      <c r="P238" t="s">
        <v>134</v>
      </c>
      <c r="Q238" t="s">
        <v>76</v>
      </c>
      <c r="R238" t="s">
        <v>76</v>
      </c>
      <c r="S238" t="s">
        <v>80</v>
      </c>
      <c r="T238" t="s">
        <v>36</v>
      </c>
      <c r="U238" t="s">
        <v>48</v>
      </c>
      <c r="V238" t="s">
        <v>1072</v>
      </c>
      <c r="W238" t="s">
        <v>53</v>
      </c>
      <c r="X238" t="s">
        <v>54</v>
      </c>
      <c r="Y238" t="s">
        <v>309</v>
      </c>
      <c r="Z238" t="s">
        <v>958</v>
      </c>
    </row>
    <row r="239" spans="1:26" x14ac:dyDescent="0.25">
      <c r="A239" t="s">
        <v>1389</v>
      </c>
      <c r="B239" t="s">
        <v>1390</v>
      </c>
      <c r="C239" s="1" t="str">
        <f t="shared" si="33"/>
        <v>21:0236</v>
      </c>
      <c r="D239" s="1" t="str">
        <f t="shared" si="40"/>
        <v>21:0115</v>
      </c>
      <c r="E239" t="s">
        <v>1391</v>
      </c>
      <c r="F239" t="s">
        <v>1392</v>
      </c>
      <c r="H239">
        <v>48.908611899999997</v>
      </c>
      <c r="I239">
        <v>-86.013728999999998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206</v>
      </c>
      <c r="N239">
        <v>238</v>
      </c>
      <c r="O239" t="s">
        <v>455</v>
      </c>
      <c r="P239" t="s">
        <v>134</v>
      </c>
      <c r="Q239" t="s">
        <v>80</v>
      </c>
      <c r="R239" t="s">
        <v>97</v>
      </c>
      <c r="S239" t="s">
        <v>78</v>
      </c>
      <c r="T239" t="s">
        <v>36</v>
      </c>
      <c r="U239" t="s">
        <v>91</v>
      </c>
      <c r="V239" t="s">
        <v>157</v>
      </c>
      <c r="W239" t="s">
        <v>53</v>
      </c>
      <c r="X239" t="s">
        <v>100</v>
      </c>
      <c r="Y239" t="s">
        <v>41</v>
      </c>
      <c r="Z239" t="s">
        <v>1393</v>
      </c>
    </row>
    <row r="240" spans="1:26" x14ac:dyDescent="0.25">
      <c r="A240" t="s">
        <v>1394</v>
      </c>
      <c r="B240" t="s">
        <v>1395</v>
      </c>
      <c r="C240" s="1" t="str">
        <f t="shared" si="33"/>
        <v>21:0236</v>
      </c>
      <c r="D240" s="1" t="str">
        <f t="shared" si="40"/>
        <v>21:0115</v>
      </c>
      <c r="E240" t="s">
        <v>1396</v>
      </c>
      <c r="F240" t="s">
        <v>1397</v>
      </c>
      <c r="H240">
        <v>48.886131599999999</v>
      </c>
      <c r="I240">
        <v>-86.015903800000004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214</v>
      </c>
      <c r="N240">
        <v>239</v>
      </c>
      <c r="O240" t="s">
        <v>348</v>
      </c>
      <c r="P240" t="s">
        <v>596</v>
      </c>
      <c r="Q240" t="s">
        <v>63</v>
      </c>
      <c r="R240" t="s">
        <v>64</v>
      </c>
      <c r="S240" t="s">
        <v>76</v>
      </c>
      <c r="T240" t="s">
        <v>36</v>
      </c>
      <c r="U240" t="s">
        <v>559</v>
      </c>
      <c r="V240" t="s">
        <v>308</v>
      </c>
      <c r="W240" t="s">
        <v>53</v>
      </c>
      <c r="X240" t="s">
        <v>112</v>
      </c>
      <c r="Y240" t="s">
        <v>41</v>
      </c>
      <c r="Z240" t="s">
        <v>113</v>
      </c>
    </row>
    <row r="241" spans="1:26" x14ac:dyDescent="0.25">
      <c r="A241" t="s">
        <v>1398</v>
      </c>
      <c r="B241" t="s">
        <v>1399</v>
      </c>
      <c r="C241" s="1" t="str">
        <f t="shared" si="33"/>
        <v>21:0236</v>
      </c>
      <c r="D241" s="1" t="str">
        <f t="shared" si="40"/>
        <v>21:0115</v>
      </c>
      <c r="E241" t="s">
        <v>1400</v>
      </c>
      <c r="F241" t="s">
        <v>1401</v>
      </c>
      <c r="H241">
        <v>48.864088199999998</v>
      </c>
      <c r="I241">
        <v>-86.016581700000003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234</v>
      </c>
      <c r="N241">
        <v>240</v>
      </c>
      <c r="O241" t="s">
        <v>1048</v>
      </c>
      <c r="P241" t="s">
        <v>134</v>
      </c>
      <c r="Q241" t="s">
        <v>66</v>
      </c>
      <c r="R241" t="s">
        <v>97</v>
      </c>
      <c r="S241" t="s">
        <v>80</v>
      </c>
      <c r="T241" t="s">
        <v>36</v>
      </c>
      <c r="U241" t="s">
        <v>82</v>
      </c>
      <c r="V241" t="s">
        <v>1095</v>
      </c>
      <c r="W241" t="s">
        <v>53</v>
      </c>
      <c r="X241" t="s">
        <v>67</v>
      </c>
      <c r="Y241" t="s">
        <v>41</v>
      </c>
      <c r="Z241" t="s">
        <v>236</v>
      </c>
    </row>
    <row r="242" spans="1:26" x14ac:dyDescent="0.25">
      <c r="A242" t="s">
        <v>1402</v>
      </c>
      <c r="B242" t="s">
        <v>1403</v>
      </c>
      <c r="C242" s="1" t="str">
        <f t="shared" si="33"/>
        <v>21:0236</v>
      </c>
      <c r="D242" s="1" t="str">
        <f t="shared" si="40"/>
        <v>21:0115</v>
      </c>
      <c r="E242" t="s">
        <v>1404</v>
      </c>
      <c r="F242" t="s">
        <v>1405</v>
      </c>
      <c r="H242">
        <v>48.746603200000003</v>
      </c>
      <c r="I242">
        <v>-86.028725899999998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1406</v>
      </c>
      <c r="N242">
        <v>241</v>
      </c>
      <c r="O242" t="s">
        <v>228</v>
      </c>
      <c r="P242" t="s">
        <v>133</v>
      </c>
      <c r="Q242" t="s">
        <v>66</v>
      </c>
      <c r="R242" t="s">
        <v>1407</v>
      </c>
      <c r="S242" t="s">
        <v>50</v>
      </c>
      <c r="T242" t="s">
        <v>36</v>
      </c>
      <c r="U242" t="s">
        <v>81</v>
      </c>
      <c r="V242" t="s">
        <v>292</v>
      </c>
      <c r="W242" t="s">
        <v>63</v>
      </c>
      <c r="X242" t="s">
        <v>228</v>
      </c>
      <c r="Y242" t="s">
        <v>41</v>
      </c>
      <c r="Z242" t="s">
        <v>223</v>
      </c>
    </row>
    <row r="243" spans="1:26" x14ac:dyDescent="0.25">
      <c r="A243" t="s">
        <v>1408</v>
      </c>
      <c r="B243" t="s">
        <v>1409</v>
      </c>
      <c r="C243" s="1" t="str">
        <f t="shared" si="33"/>
        <v>21:0236</v>
      </c>
      <c r="D243" s="1" t="str">
        <f t="shared" si="40"/>
        <v>21:0115</v>
      </c>
      <c r="E243" t="s">
        <v>1410</v>
      </c>
      <c r="F243" t="s">
        <v>1411</v>
      </c>
      <c r="H243">
        <v>48.832910900000002</v>
      </c>
      <c r="I243">
        <v>-86.027548600000003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47</v>
      </c>
      <c r="N243">
        <v>242</v>
      </c>
      <c r="O243" t="s">
        <v>300</v>
      </c>
      <c r="P243" t="s">
        <v>283</v>
      </c>
      <c r="Q243" t="s">
        <v>33</v>
      </c>
      <c r="R243" t="s">
        <v>97</v>
      </c>
      <c r="S243" t="s">
        <v>80</v>
      </c>
      <c r="T243" t="s">
        <v>36</v>
      </c>
      <c r="U243" t="s">
        <v>335</v>
      </c>
      <c r="V243" t="s">
        <v>122</v>
      </c>
      <c r="W243" t="s">
        <v>66</v>
      </c>
      <c r="X243" t="s">
        <v>81</v>
      </c>
      <c r="Y243" t="s">
        <v>41</v>
      </c>
      <c r="Z243" t="s">
        <v>1085</v>
      </c>
    </row>
    <row r="244" spans="1:26" x14ac:dyDescent="0.25">
      <c r="A244" t="s">
        <v>1412</v>
      </c>
      <c r="B244" t="s">
        <v>1413</v>
      </c>
      <c r="C244" s="1" t="str">
        <f t="shared" si="33"/>
        <v>21:0236</v>
      </c>
      <c r="D244" s="1" t="str">
        <f t="shared" si="40"/>
        <v>21:0115</v>
      </c>
      <c r="E244" t="s">
        <v>1414</v>
      </c>
      <c r="F244" t="s">
        <v>1415</v>
      </c>
      <c r="H244">
        <v>48.7842415</v>
      </c>
      <c r="I244">
        <v>-86.027468600000006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60</v>
      </c>
      <c r="N244">
        <v>243</v>
      </c>
      <c r="O244" t="s">
        <v>342</v>
      </c>
      <c r="P244" t="s">
        <v>50</v>
      </c>
      <c r="Q244" t="s">
        <v>76</v>
      </c>
      <c r="R244" t="s">
        <v>198</v>
      </c>
      <c r="S244" t="s">
        <v>156</v>
      </c>
      <c r="T244" t="s">
        <v>36</v>
      </c>
      <c r="U244" t="s">
        <v>1416</v>
      </c>
      <c r="V244" t="s">
        <v>1216</v>
      </c>
      <c r="W244" t="s">
        <v>53</v>
      </c>
      <c r="X244" t="s">
        <v>67</v>
      </c>
      <c r="Y244" t="s">
        <v>41</v>
      </c>
      <c r="Z244" t="s">
        <v>1417</v>
      </c>
    </row>
    <row r="245" spans="1:26" x14ac:dyDescent="0.25">
      <c r="A245" t="s">
        <v>1418</v>
      </c>
      <c r="B245" t="s">
        <v>1419</v>
      </c>
      <c r="C245" s="1" t="str">
        <f t="shared" si="33"/>
        <v>21:0236</v>
      </c>
      <c r="D245" s="1" t="str">
        <f t="shared" si="40"/>
        <v>21:0115</v>
      </c>
      <c r="E245" t="s">
        <v>1420</v>
      </c>
      <c r="F245" t="s">
        <v>1421</v>
      </c>
      <c r="H245">
        <v>48.765981400000001</v>
      </c>
      <c r="I245">
        <v>-86.029849100000007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1422</v>
      </c>
      <c r="N245">
        <v>244</v>
      </c>
      <c r="O245" t="s">
        <v>1047</v>
      </c>
      <c r="P245" t="s">
        <v>198</v>
      </c>
      <c r="Q245" t="s">
        <v>33</v>
      </c>
      <c r="R245" t="s">
        <v>109</v>
      </c>
      <c r="S245" t="s">
        <v>146</v>
      </c>
      <c r="T245" t="s">
        <v>36</v>
      </c>
      <c r="U245" t="s">
        <v>343</v>
      </c>
      <c r="V245" t="s">
        <v>90</v>
      </c>
      <c r="W245" t="s">
        <v>53</v>
      </c>
      <c r="X245" t="s">
        <v>208</v>
      </c>
      <c r="Y245" t="s">
        <v>41</v>
      </c>
      <c r="Z245" t="s">
        <v>1318</v>
      </c>
    </row>
    <row r="246" spans="1:26" x14ac:dyDescent="0.25">
      <c r="A246" t="s">
        <v>1423</v>
      </c>
      <c r="B246" t="s">
        <v>1424</v>
      </c>
      <c r="C246" s="1" t="str">
        <f t="shared" si="33"/>
        <v>21:0236</v>
      </c>
      <c r="D246" s="1" t="str">
        <f t="shared" si="40"/>
        <v>21:0115</v>
      </c>
      <c r="E246" t="s">
        <v>1425</v>
      </c>
      <c r="F246" t="s">
        <v>1426</v>
      </c>
      <c r="H246">
        <v>48.766992500000001</v>
      </c>
      <c r="I246">
        <v>-86.052992000000003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1427</v>
      </c>
      <c r="N246">
        <v>245</v>
      </c>
      <c r="O246" t="s">
        <v>120</v>
      </c>
      <c r="P246" t="s">
        <v>156</v>
      </c>
      <c r="Q246" t="s">
        <v>78</v>
      </c>
      <c r="R246" t="s">
        <v>146</v>
      </c>
      <c r="S246" t="s">
        <v>181</v>
      </c>
      <c r="T246" t="s">
        <v>36</v>
      </c>
      <c r="U246" t="s">
        <v>497</v>
      </c>
      <c r="V246" t="s">
        <v>1121</v>
      </c>
      <c r="W246" t="s">
        <v>53</v>
      </c>
      <c r="X246" t="s">
        <v>336</v>
      </c>
      <c r="Y246" t="s">
        <v>41</v>
      </c>
      <c r="Z246" t="s">
        <v>134</v>
      </c>
    </row>
    <row r="247" spans="1:26" x14ac:dyDescent="0.25">
      <c r="A247" t="s">
        <v>1428</v>
      </c>
      <c r="B247" t="s">
        <v>1429</v>
      </c>
      <c r="C247" s="1" t="str">
        <f t="shared" si="33"/>
        <v>21:0236</v>
      </c>
      <c r="D247" s="1" t="str">
        <f t="shared" si="40"/>
        <v>21:0115</v>
      </c>
      <c r="E247" t="s">
        <v>1404</v>
      </c>
      <c r="F247" t="s">
        <v>1430</v>
      </c>
      <c r="H247">
        <v>48.746603200000003</v>
      </c>
      <c r="I247">
        <v>-86.028725899999998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1431</v>
      </c>
      <c r="N247">
        <v>246</v>
      </c>
      <c r="O247" t="s">
        <v>228</v>
      </c>
      <c r="P247" t="s">
        <v>108</v>
      </c>
      <c r="Q247" t="s">
        <v>66</v>
      </c>
      <c r="R247" t="s">
        <v>798</v>
      </c>
      <c r="S247" t="s">
        <v>50</v>
      </c>
      <c r="T247" t="s">
        <v>36</v>
      </c>
      <c r="U247" t="s">
        <v>1432</v>
      </c>
      <c r="V247" t="s">
        <v>322</v>
      </c>
      <c r="W247" t="s">
        <v>66</v>
      </c>
      <c r="X247" t="s">
        <v>81</v>
      </c>
      <c r="Y247" t="s">
        <v>41</v>
      </c>
      <c r="Z247" t="s">
        <v>1433</v>
      </c>
    </row>
    <row r="248" spans="1:26" x14ac:dyDescent="0.25">
      <c r="A248" t="s">
        <v>1434</v>
      </c>
      <c r="B248" t="s">
        <v>1435</v>
      </c>
      <c r="C248" s="1" t="str">
        <f t="shared" si="33"/>
        <v>21:0236</v>
      </c>
      <c r="D248" s="1" t="str">
        <f t="shared" si="40"/>
        <v>21:0115</v>
      </c>
      <c r="E248" t="s">
        <v>1404</v>
      </c>
      <c r="F248" t="s">
        <v>1436</v>
      </c>
      <c r="H248">
        <v>48.746603200000003</v>
      </c>
      <c r="I248">
        <v>-86.028725899999998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1437</v>
      </c>
      <c r="N248">
        <v>247</v>
      </c>
      <c r="O248" t="s">
        <v>417</v>
      </c>
      <c r="P248" t="s">
        <v>133</v>
      </c>
      <c r="Q248" t="s">
        <v>66</v>
      </c>
      <c r="R248" t="s">
        <v>98</v>
      </c>
      <c r="S248" t="s">
        <v>34</v>
      </c>
      <c r="T248" t="s">
        <v>36</v>
      </c>
      <c r="U248" t="s">
        <v>284</v>
      </c>
      <c r="V248" t="s">
        <v>292</v>
      </c>
      <c r="W248" t="s">
        <v>66</v>
      </c>
      <c r="X248" t="s">
        <v>67</v>
      </c>
      <c r="Y248" t="s">
        <v>41</v>
      </c>
      <c r="Z248" t="s">
        <v>246</v>
      </c>
    </row>
    <row r="249" spans="1:26" x14ac:dyDescent="0.25">
      <c r="A249" t="s">
        <v>1438</v>
      </c>
      <c r="B249" t="s">
        <v>1439</v>
      </c>
      <c r="C249" s="1" t="str">
        <f t="shared" si="33"/>
        <v>21:0236</v>
      </c>
      <c r="D249" s="1" t="str">
        <f t="shared" si="40"/>
        <v>21:0115</v>
      </c>
      <c r="E249" t="s">
        <v>1440</v>
      </c>
      <c r="F249" t="s">
        <v>1441</v>
      </c>
      <c r="H249">
        <v>48.687624399999997</v>
      </c>
      <c r="I249">
        <v>-86.026668000000001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73</v>
      </c>
      <c r="N249">
        <v>248</v>
      </c>
      <c r="O249" t="s">
        <v>253</v>
      </c>
      <c r="P249" t="s">
        <v>77</v>
      </c>
      <c r="Q249" t="s">
        <v>39</v>
      </c>
      <c r="R249" t="s">
        <v>75</v>
      </c>
      <c r="S249" t="s">
        <v>156</v>
      </c>
      <c r="T249" t="s">
        <v>36</v>
      </c>
      <c r="U249" t="s">
        <v>355</v>
      </c>
      <c r="V249" t="s">
        <v>216</v>
      </c>
      <c r="W249" t="s">
        <v>53</v>
      </c>
      <c r="X249" t="s">
        <v>300</v>
      </c>
      <c r="Y249" t="s">
        <v>41</v>
      </c>
      <c r="Z249" t="s">
        <v>1442</v>
      </c>
    </row>
    <row r="250" spans="1:26" x14ac:dyDescent="0.25">
      <c r="A250" t="s">
        <v>1443</v>
      </c>
      <c r="B250" t="s">
        <v>1444</v>
      </c>
      <c r="C250" s="1" t="str">
        <f t="shared" si="33"/>
        <v>21:0236</v>
      </c>
      <c r="D250" s="1" t="str">
        <f t="shared" si="40"/>
        <v>21:0115</v>
      </c>
      <c r="E250" t="s">
        <v>1445</v>
      </c>
      <c r="F250" t="s">
        <v>1446</v>
      </c>
      <c r="H250">
        <v>48.702896199999998</v>
      </c>
      <c r="I250">
        <v>-86.068643399999999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87</v>
      </c>
      <c r="N250">
        <v>249</v>
      </c>
      <c r="O250" t="s">
        <v>198</v>
      </c>
      <c r="P250" t="s">
        <v>156</v>
      </c>
      <c r="Q250" t="s">
        <v>53</v>
      </c>
      <c r="R250" t="s">
        <v>33</v>
      </c>
      <c r="S250" t="s">
        <v>53</v>
      </c>
      <c r="T250" t="s">
        <v>36</v>
      </c>
      <c r="U250" t="s">
        <v>1416</v>
      </c>
      <c r="V250" t="s">
        <v>225</v>
      </c>
      <c r="W250" t="s">
        <v>80</v>
      </c>
      <c r="X250" t="s">
        <v>283</v>
      </c>
      <c r="Y250" t="s">
        <v>41</v>
      </c>
      <c r="Z250" t="s">
        <v>290</v>
      </c>
    </row>
    <row r="251" spans="1:26" x14ac:dyDescent="0.25">
      <c r="A251" t="s">
        <v>1447</v>
      </c>
      <c r="B251" t="s">
        <v>1448</v>
      </c>
      <c r="C251" s="1" t="str">
        <f t="shared" si="33"/>
        <v>21:0236</v>
      </c>
      <c r="D251" s="1" t="str">
        <f t="shared" si="40"/>
        <v>21:0115</v>
      </c>
      <c r="E251" t="s">
        <v>1449</v>
      </c>
      <c r="F251" t="s">
        <v>1450</v>
      </c>
      <c r="H251">
        <v>48.726832199999997</v>
      </c>
      <c r="I251">
        <v>-86.120961600000001</v>
      </c>
      <c r="J251" s="1" t="str">
        <f t="shared" si="41"/>
        <v>NGR lake sediment grab sample</v>
      </c>
      <c r="K251" s="1" t="str">
        <f t="shared" si="42"/>
        <v>&lt;177 micron (NGR)</v>
      </c>
      <c r="L251">
        <v>13</v>
      </c>
      <c r="M251" t="s">
        <v>96</v>
      </c>
      <c r="N251">
        <v>250</v>
      </c>
      <c r="O251" t="s">
        <v>197</v>
      </c>
      <c r="P251" t="s">
        <v>321</v>
      </c>
      <c r="Q251" t="s">
        <v>33</v>
      </c>
      <c r="R251" t="s">
        <v>77</v>
      </c>
      <c r="S251" t="s">
        <v>78</v>
      </c>
      <c r="T251" t="s">
        <v>36</v>
      </c>
      <c r="U251" t="s">
        <v>91</v>
      </c>
      <c r="V251" t="s">
        <v>90</v>
      </c>
      <c r="W251" t="s">
        <v>53</v>
      </c>
      <c r="X251" t="s">
        <v>228</v>
      </c>
      <c r="Y251" t="s">
        <v>41</v>
      </c>
      <c r="Z251" t="s">
        <v>1451</v>
      </c>
    </row>
    <row r="252" spans="1:26" x14ac:dyDescent="0.25">
      <c r="A252" t="s">
        <v>1452</v>
      </c>
      <c r="B252" t="s">
        <v>1453</v>
      </c>
      <c r="C252" s="1" t="str">
        <f t="shared" si="33"/>
        <v>21:0236</v>
      </c>
      <c r="D252" s="1" t="str">
        <f t="shared" si="40"/>
        <v>21:0115</v>
      </c>
      <c r="E252" t="s">
        <v>1454</v>
      </c>
      <c r="F252" t="s">
        <v>1455</v>
      </c>
      <c r="H252">
        <v>48.733925200000002</v>
      </c>
      <c r="I252">
        <v>-86.153953700000002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13</v>
      </c>
      <c r="M252" t="s">
        <v>106</v>
      </c>
      <c r="N252">
        <v>251</v>
      </c>
      <c r="O252" t="s">
        <v>334</v>
      </c>
      <c r="P252" t="s">
        <v>50</v>
      </c>
      <c r="Q252" t="s">
        <v>80</v>
      </c>
      <c r="R252" t="s">
        <v>33</v>
      </c>
      <c r="S252" t="s">
        <v>63</v>
      </c>
      <c r="T252" t="s">
        <v>36</v>
      </c>
      <c r="U252" t="s">
        <v>48</v>
      </c>
      <c r="V252" t="s">
        <v>262</v>
      </c>
      <c r="W252" t="s">
        <v>53</v>
      </c>
      <c r="X252" t="s">
        <v>300</v>
      </c>
      <c r="Y252" t="s">
        <v>41</v>
      </c>
      <c r="Z252" t="s">
        <v>1456</v>
      </c>
    </row>
    <row r="253" spans="1:26" x14ac:dyDescent="0.25">
      <c r="A253" t="s">
        <v>1457</v>
      </c>
      <c r="B253" t="s">
        <v>1458</v>
      </c>
      <c r="C253" s="1" t="str">
        <f t="shared" si="33"/>
        <v>21:0236</v>
      </c>
      <c r="D253" s="1" t="str">
        <f t="shared" si="40"/>
        <v>21:0115</v>
      </c>
      <c r="E253" t="s">
        <v>1459</v>
      </c>
      <c r="F253" t="s">
        <v>1460</v>
      </c>
      <c r="H253">
        <v>48.3664731</v>
      </c>
      <c r="I253">
        <v>-86.153824200000003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13</v>
      </c>
      <c r="M253" t="s">
        <v>118</v>
      </c>
      <c r="N253">
        <v>252</v>
      </c>
      <c r="O253" t="s">
        <v>253</v>
      </c>
      <c r="P253" t="s">
        <v>596</v>
      </c>
      <c r="Q253" t="s">
        <v>39</v>
      </c>
      <c r="R253" t="s">
        <v>76</v>
      </c>
      <c r="S253" t="s">
        <v>33</v>
      </c>
      <c r="T253" t="s">
        <v>36</v>
      </c>
      <c r="U253" t="s">
        <v>307</v>
      </c>
      <c r="V253" t="s">
        <v>99</v>
      </c>
      <c r="W253" t="s">
        <v>53</v>
      </c>
      <c r="X253" t="s">
        <v>343</v>
      </c>
      <c r="Y253" t="s">
        <v>41</v>
      </c>
      <c r="Z253" t="s">
        <v>1461</v>
      </c>
    </row>
    <row r="254" spans="1:26" x14ac:dyDescent="0.25">
      <c r="A254" t="s">
        <v>1462</v>
      </c>
      <c r="B254" t="s">
        <v>1463</v>
      </c>
      <c r="C254" s="1" t="str">
        <f t="shared" si="33"/>
        <v>21:0236</v>
      </c>
      <c r="D254" s="1" t="str">
        <f t="shared" si="40"/>
        <v>21:0115</v>
      </c>
      <c r="E254" t="s">
        <v>1464</v>
      </c>
      <c r="F254" t="s">
        <v>1465</v>
      </c>
      <c r="H254">
        <v>48.337651399999999</v>
      </c>
      <c r="I254">
        <v>-86.156826300000006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13</v>
      </c>
      <c r="M254" t="s">
        <v>131</v>
      </c>
      <c r="N254">
        <v>253</v>
      </c>
      <c r="O254" t="s">
        <v>298</v>
      </c>
      <c r="P254" t="s">
        <v>77</v>
      </c>
      <c r="Q254" t="s">
        <v>33</v>
      </c>
      <c r="R254" t="s">
        <v>76</v>
      </c>
      <c r="S254" t="s">
        <v>146</v>
      </c>
      <c r="T254" t="s">
        <v>36</v>
      </c>
      <c r="U254" t="s">
        <v>465</v>
      </c>
      <c r="V254" t="s">
        <v>292</v>
      </c>
      <c r="W254" t="s">
        <v>53</v>
      </c>
      <c r="X254" t="s">
        <v>336</v>
      </c>
      <c r="Y254" t="s">
        <v>41</v>
      </c>
      <c r="Z254" t="s">
        <v>1377</v>
      </c>
    </row>
    <row r="255" spans="1:26" x14ac:dyDescent="0.25">
      <c r="A255" t="s">
        <v>1466</v>
      </c>
      <c r="B255" t="s">
        <v>1467</v>
      </c>
      <c r="C255" s="1" t="str">
        <f t="shared" si="33"/>
        <v>21:0236</v>
      </c>
      <c r="D255" s="1" t="str">
        <f t="shared" si="40"/>
        <v>21:0115</v>
      </c>
      <c r="E255" t="s">
        <v>1468</v>
      </c>
      <c r="F255" t="s">
        <v>1469</v>
      </c>
      <c r="H255">
        <v>48.307449099999999</v>
      </c>
      <c r="I255">
        <v>-86.116098800000003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13</v>
      </c>
      <c r="M255" t="s">
        <v>143</v>
      </c>
      <c r="N255">
        <v>254</v>
      </c>
      <c r="O255" t="s">
        <v>1047</v>
      </c>
      <c r="P255" t="s">
        <v>75</v>
      </c>
      <c r="Q255" t="s">
        <v>109</v>
      </c>
      <c r="R255" t="s">
        <v>181</v>
      </c>
      <c r="S255" t="s">
        <v>146</v>
      </c>
      <c r="T255" t="s">
        <v>36</v>
      </c>
      <c r="U255" t="s">
        <v>1470</v>
      </c>
      <c r="V255" t="s">
        <v>99</v>
      </c>
      <c r="W255" t="s">
        <v>53</v>
      </c>
      <c r="X255" t="s">
        <v>91</v>
      </c>
      <c r="Y255" t="s">
        <v>41</v>
      </c>
      <c r="Z255" t="s">
        <v>113</v>
      </c>
    </row>
    <row r="256" spans="1:26" x14ac:dyDescent="0.25">
      <c r="A256" t="s">
        <v>1471</v>
      </c>
      <c r="B256" t="s">
        <v>1472</v>
      </c>
      <c r="C256" s="1" t="str">
        <f t="shared" si="33"/>
        <v>21:0236</v>
      </c>
      <c r="D256" s="1" t="str">
        <f t="shared" si="40"/>
        <v>21:0115</v>
      </c>
      <c r="E256" t="s">
        <v>1473</v>
      </c>
      <c r="F256" t="s">
        <v>1474</v>
      </c>
      <c r="H256">
        <v>48.258188199999999</v>
      </c>
      <c r="I256">
        <v>-86.114566699999997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13</v>
      </c>
      <c r="M256" t="s">
        <v>177</v>
      </c>
      <c r="N256">
        <v>255</v>
      </c>
      <c r="O256" t="s">
        <v>515</v>
      </c>
      <c r="P256" t="s">
        <v>283</v>
      </c>
      <c r="Q256" t="s">
        <v>76</v>
      </c>
      <c r="R256" t="s">
        <v>97</v>
      </c>
      <c r="S256" t="s">
        <v>134</v>
      </c>
      <c r="T256" t="s">
        <v>36</v>
      </c>
      <c r="U256" t="s">
        <v>123</v>
      </c>
      <c r="V256" t="s">
        <v>1475</v>
      </c>
      <c r="W256" t="s">
        <v>39</v>
      </c>
      <c r="X256" t="s">
        <v>79</v>
      </c>
      <c r="Y256" t="s">
        <v>41</v>
      </c>
      <c r="Z256" t="s">
        <v>315</v>
      </c>
    </row>
    <row r="257" spans="1:26" x14ac:dyDescent="0.25">
      <c r="A257" t="s">
        <v>1476</v>
      </c>
      <c r="B257" t="s">
        <v>1477</v>
      </c>
      <c r="C257" s="1" t="str">
        <f t="shared" si="33"/>
        <v>21:0236</v>
      </c>
      <c r="D257" s="1" t="str">
        <f t="shared" si="40"/>
        <v>21:0115</v>
      </c>
      <c r="E257" t="s">
        <v>1478</v>
      </c>
      <c r="F257" t="s">
        <v>1479</v>
      </c>
      <c r="H257">
        <v>48.229656800000001</v>
      </c>
      <c r="I257">
        <v>-86.117837499999993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13</v>
      </c>
      <c r="M257" t="s">
        <v>187</v>
      </c>
      <c r="N257">
        <v>256</v>
      </c>
      <c r="O257" t="s">
        <v>253</v>
      </c>
      <c r="P257" t="s">
        <v>134</v>
      </c>
      <c r="Q257" t="s">
        <v>146</v>
      </c>
      <c r="R257" t="s">
        <v>78</v>
      </c>
      <c r="S257" t="s">
        <v>39</v>
      </c>
      <c r="T257" t="s">
        <v>36</v>
      </c>
      <c r="U257" t="s">
        <v>1480</v>
      </c>
      <c r="V257" t="s">
        <v>237</v>
      </c>
      <c r="W257" t="s">
        <v>66</v>
      </c>
      <c r="X257" t="s">
        <v>343</v>
      </c>
      <c r="Y257" t="s">
        <v>41</v>
      </c>
      <c r="Z257" t="s">
        <v>1481</v>
      </c>
    </row>
    <row r="258" spans="1:26" hidden="1" x14ac:dyDescent="0.25">
      <c r="A258" t="s">
        <v>1482</v>
      </c>
      <c r="B258" t="s">
        <v>1483</v>
      </c>
      <c r="C258" s="1" t="str">
        <f t="shared" ref="C258:C321" si="43">HYPERLINK("http://geochem.nrcan.gc.ca/cdogs/content/bdl/bdl210236_e.htm", "21:0236")</f>
        <v>21:0236</v>
      </c>
      <c r="D258" s="1" t="str">
        <f>HYPERLINK("http://geochem.nrcan.gc.ca/cdogs/content/svy/svy_e.htm", "")</f>
        <v/>
      </c>
      <c r="G258" s="1" t="str">
        <f>HYPERLINK("http://geochem.nrcan.gc.ca/cdogs/content/cr_/cr_00007_e.htm", "7")</f>
        <v>7</v>
      </c>
      <c r="J258" t="s">
        <v>220</v>
      </c>
      <c r="K258" t="s">
        <v>221</v>
      </c>
      <c r="L258">
        <v>13</v>
      </c>
      <c r="M258" t="s">
        <v>222</v>
      </c>
      <c r="N258">
        <v>257</v>
      </c>
      <c r="O258" t="s">
        <v>48</v>
      </c>
      <c r="P258" t="s">
        <v>223</v>
      </c>
      <c r="Q258" t="s">
        <v>290</v>
      </c>
      <c r="R258" t="s">
        <v>181</v>
      </c>
      <c r="S258" t="s">
        <v>33</v>
      </c>
      <c r="T258" t="s">
        <v>225</v>
      </c>
      <c r="U258" t="s">
        <v>804</v>
      </c>
      <c r="V258" t="s">
        <v>1216</v>
      </c>
      <c r="W258" t="s">
        <v>53</v>
      </c>
      <c r="X258" t="s">
        <v>67</v>
      </c>
      <c r="Y258" t="s">
        <v>244</v>
      </c>
      <c r="Z258" t="s">
        <v>110</v>
      </c>
    </row>
    <row r="259" spans="1:26" x14ac:dyDescent="0.25">
      <c r="A259" t="s">
        <v>1484</v>
      </c>
      <c r="B259" t="s">
        <v>1485</v>
      </c>
      <c r="C259" s="1" t="str">
        <f t="shared" si="43"/>
        <v>21:0236</v>
      </c>
      <c r="D259" s="1" t="str">
        <f t="shared" ref="D259:D275" si="44">HYPERLINK("http://geochem.nrcan.gc.ca/cdogs/content/svy/svy210115_e.htm", "21:0115")</f>
        <v>21:0115</v>
      </c>
      <c r="E259" t="s">
        <v>1486</v>
      </c>
      <c r="F259" t="s">
        <v>1487</v>
      </c>
      <c r="H259">
        <v>48.198909499999999</v>
      </c>
      <c r="I259">
        <v>-86.080570399999999</v>
      </c>
      <c r="J259" s="1" t="str">
        <f t="shared" ref="J259:J275" si="45">HYPERLINK("http://geochem.nrcan.gc.ca/cdogs/content/kwd/kwd020027_e.htm", "NGR lake sediment grab sample")</f>
        <v>NGR lake sediment grab sample</v>
      </c>
      <c r="K259" s="1" t="str">
        <f t="shared" ref="K259:K275" si="46">HYPERLINK("http://geochem.nrcan.gc.ca/cdogs/content/kwd/kwd080006_e.htm", "&lt;177 micron (NGR)")</f>
        <v>&lt;177 micron (NGR)</v>
      </c>
      <c r="L259">
        <v>13</v>
      </c>
      <c r="M259" t="s">
        <v>196</v>
      </c>
      <c r="N259">
        <v>258</v>
      </c>
      <c r="O259" t="s">
        <v>82</v>
      </c>
      <c r="P259" t="s">
        <v>76</v>
      </c>
      <c r="Q259" t="s">
        <v>50</v>
      </c>
      <c r="R259" t="s">
        <v>33</v>
      </c>
      <c r="S259" t="s">
        <v>53</v>
      </c>
      <c r="T259" t="s">
        <v>36</v>
      </c>
      <c r="U259" t="s">
        <v>335</v>
      </c>
      <c r="V259" t="s">
        <v>122</v>
      </c>
      <c r="W259" t="s">
        <v>53</v>
      </c>
      <c r="X259" t="s">
        <v>54</v>
      </c>
      <c r="Y259" t="s">
        <v>41</v>
      </c>
      <c r="Z259" t="s">
        <v>1488</v>
      </c>
    </row>
    <row r="260" spans="1:26" x14ac:dyDescent="0.25">
      <c r="A260" t="s">
        <v>1489</v>
      </c>
      <c r="B260" t="s">
        <v>1490</v>
      </c>
      <c r="C260" s="1" t="str">
        <f t="shared" si="43"/>
        <v>21:0236</v>
      </c>
      <c r="D260" s="1" t="str">
        <f t="shared" si="44"/>
        <v>21:0115</v>
      </c>
      <c r="E260" t="s">
        <v>1491</v>
      </c>
      <c r="F260" t="s">
        <v>1492</v>
      </c>
      <c r="H260">
        <v>48.174587799999998</v>
      </c>
      <c r="I260">
        <v>-86.030958799999993</v>
      </c>
      <c r="J260" s="1" t="str">
        <f t="shared" si="45"/>
        <v>NGR lake sediment grab sample</v>
      </c>
      <c r="K260" s="1" t="str">
        <f t="shared" si="46"/>
        <v>&lt;177 micron (NGR)</v>
      </c>
      <c r="L260">
        <v>13</v>
      </c>
      <c r="M260" t="s">
        <v>206</v>
      </c>
      <c r="N260">
        <v>259</v>
      </c>
      <c r="O260" t="s">
        <v>1058</v>
      </c>
      <c r="P260" t="s">
        <v>596</v>
      </c>
      <c r="Q260" t="s">
        <v>39</v>
      </c>
      <c r="R260" t="s">
        <v>146</v>
      </c>
      <c r="S260" t="s">
        <v>181</v>
      </c>
      <c r="T260" t="s">
        <v>36</v>
      </c>
      <c r="U260" t="s">
        <v>1024</v>
      </c>
      <c r="V260" t="s">
        <v>90</v>
      </c>
      <c r="W260" t="s">
        <v>53</v>
      </c>
      <c r="X260" t="s">
        <v>91</v>
      </c>
      <c r="Y260" t="s">
        <v>41</v>
      </c>
      <c r="Z260" t="s">
        <v>1152</v>
      </c>
    </row>
    <row r="261" spans="1:26" x14ac:dyDescent="0.25">
      <c r="A261" t="s">
        <v>1493</v>
      </c>
      <c r="B261" t="s">
        <v>1494</v>
      </c>
      <c r="C261" s="1" t="str">
        <f t="shared" si="43"/>
        <v>21:0236</v>
      </c>
      <c r="D261" s="1" t="str">
        <f t="shared" si="44"/>
        <v>21:0115</v>
      </c>
      <c r="E261" t="s">
        <v>1495</v>
      </c>
      <c r="F261" t="s">
        <v>1496</v>
      </c>
      <c r="H261">
        <v>48.1288342</v>
      </c>
      <c r="I261">
        <v>-86.027379199999999</v>
      </c>
      <c r="J261" s="1" t="str">
        <f t="shared" si="45"/>
        <v>NGR lake sediment grab sample</v>
      </c>
      <c r="K261" s="1" t="str">
        <f t="shared" si="46"/>
        <v>&lt;177 micron (NGR)</v>
      </c>
      <c r="L261">
        <v>13</v>
      </c>
      <c r="M261" t="s">
        <v>214</v>
      </c>
      <c r="N261">
        <v>260</v>
      </c>
      <c r="O261" t="s">
        <v>336</v>
      </c>
      <c r="P261" t="s">
        <v>75</v>
      </c>
      <c r="Q261" t="s">
        <v>290</v>
      </c>
      <c r="R261" t="s">
        <v>156</v>
      </c>
      <c r="S261" t="s">
        <v>33</v>
      </c>
      <c r="T261" t="s">
        <v>122</v>
      </c>
      <c r="U261" t="s">
        <v>890</v>
      </c>
      <c r="V261" t="s">
        <v>1095</v>
      </c>
      <c r="W261" t="s">
        <v>53</v>
      </c>
      <c r="X261" t="s">
        <v>300</v>
      </c>
      <c r="Y261" t="s">
        <v>41</v>
      </c>
      <c r="Z261" t="s">
        <v>616</v>
      </c>
    </row>
    <row r="262" spans="1:26" x14ac:dyDescent="0.25">
      <c r="A262" t="s">
        <v>1497</v>
      </c>
      <c r="B262" t="s">
        <v>1498</v>
      </c>
      <c r="C262" s="1" t="str">
        <f t="shared" si="43"/>
        <v>21:0236</v>
      </c>
      <c r="D262" s="1" t="str">
        <f t="shared" si="44"/>
        <v>21:0115</v>
      </c>
      <c r="E262" t="s">
        <v>1499</v>
      </c>
      <c r="F262" t="s">
        <v>1500</v>
      </c>
      <c r="H262">
        <v>48.083017599999998</v>
      </c>
      <c r="I262">
        <v>-86.017495299999993</v>
      </c>
      <c r="J262" s="1" t="str">
        <f t="shared" si="45"/>
        <v>NGR lake sediment grab sample</v>
      </c>
      <c r="K262" s="1" t="str">
        <f t="shared" si="46"/>
        <v>&lt;177 micron (NGR)</v>
      </c>
      <c r="L262">
        <v>14</v>
      </c>
      <c r="M262" t="s">
        <v>30</v>
      </c>
      <c r="N262">
        <v>261</v>
      </c>
      <c r="O262" t="s">
        <v>81</v>
      </c>
      <c r="P262" t="s">
        <v>228</v>
      </c>
      <c r="Q262" t="s">
        <v>63</v>
      </c>
      <c r="R262" t="s">
        <v>198</v>
      </c>
      <c r="S262" t="s">
        <v>76</v>
      </c>
      <c r="T262" t="s">
        <v>122</v>
      </c>
      <c r="U262" t="s">
        <v>1501</v>
      </c>
      <c r="V262" t="s">
        <v>760</v>
      </c>
      <c r="W262" t="s">
        <v>66</v>
      </c>
      <c r="X262" t="s">
        <v>119</v>
      </c>
      <c r="Y262" t="s">
        <v>41</v>
      </c>
      <c r="Z262" t="s">
        <v>832</v>
      </c>
    </row>
    <row r="263" spans="1:26" x14ac:dyDescent="0.25">
      <c r="A263" t="s">
        <v>1502</v>
      </c>
      <c r="B263" t="s">
        <v>1503</v>
      </c>
      <c r="C263" s="1" t="str">
        <f t="shared" si="43"/>
        <v>21:0236</v>
      </c>
      <c r="D263" s="1" t="str">
        <f t="shared" si="44"/>
        <v>21:0115</v>
      </c>
      <c r="E263" t="s">
        <v>1504</v>
      </c>
      <c r="F263" t="s">
        <v>1505</v>
      </c>
      <c r="H263">
        <v>48.1105941</v>
      </c>
      <c r="I263">
        <v>-86.011215300000003</v>
      </c>
      <c r="J263" s="1" t="str">
        <f t="shared" si="45"/>
        <v>NGR lake sediment grab sample</v>
      </c>
      <c r="K263" s="1" t="str">
        <f t="shared" si="46"/>
        <v>&lt;177 micron (NGR)</v>
      </c>
      <c r="L263">
        <v>14</v>
      </c>
      <c r="M263" t="s">
        <v>47</v>
      </c>
      <c r="N263">
        <v>262</v>
      </c>
      <c r="O263" t="s">
        <v>455</v>
      </c>
      <c r="P263" t="s">
        <v>596</v>
      </c>
      <c r="Q263" t="s">
        <v>198</v>
      </c>
      <c r="R263" t="s">
        <v>156</v>
      </c>
      <c r="S263" t="s">
        <v>39</v>
      </c>
      <c r="T263" t="s">
        <v>36</v>
      </c>
      <c r="U263" t="s">
        <v>510</v>
      </c>
      <c r="V263" t="s">
        <v>337</v>
      </c>
      <c r="W263" t="s">
        <v>53</v>
      </c>
      <c r="X263" t="s">
        <v>54</v>
      </c>
      <c r="Y263" t="s">
        <v>41</v>
      </c>
      <c r="Z263" t="s">
        <v>1506</v>
      </c>
    </row>
    <row r="264" spans="1:26" x14ac:dyDescent="0.25">
      <c r="A264" t="s">
        <v>1507</v>
      </c>
      <c r="B264" t="s">
        <v>1508</v>
      </c>
      <c r="C264" s="1" t="str">
        <f t="shared" si="43"/>
        <v>21:0236</v>
      </c>
      <c r="D264" s="1" t="str">
        <f t="shared" si="44"/>
        <v>21:0115</v>
      </c>
      <c r="E264" t="s">
        <v>1509</v>
      </c>
      <c r="F264" t="s">
        <v>1510</v>
      </c>
      <c r="H264">
        <v>48.079686299999999</v>
      </c>
      <c r="I264">
        <v>-86.0109262</v>
      </c>
      <c r="J264" s="1" t="str">
        <f t="shared" si="45"/>
        <v>NGR lake sediment grab sample</v>
      </c>
      <c r="K264" s="1" t="str">
        <f t="shared" si="46"/>
        <v>&lt;177 micron (NGR)</v>
      </c>
      <c r="L264">
        <v>14</v>
      </c>
      <c r="M264" t="s">
        <v>154</v>
      </c>
      <c r="N264">
        <v>263</v>
      </c>
      <c r="O264" t="s">
        <v>771</v>
      </c>
      <c r="P264" t="s">
        <v>759</v>
      </c>
      <c r="Q264" t="s">
        <v>66</v>
      </c>
      <c r="R264" t="s">
        <v>391</v>
      </c>
      <c r="S264" t="s">
        <v>33</v>
      </c>
      <c r="T264" t="s">
        <v>36</v>
      </c>
      <c r="U264" t="s">
        <v>991</v>
      </c>
      <c r="V264" t="s">
        <v>137</v>
      </c>
      <c r="W264" t="s">
        <v>181</v>
      </c>
      <c r="X264" t="s">
        <v>81</v>
      </c>
      <c r="Y264" t="s">
        <v>41</v>
      </c>
      <c r="Z264" t="s">
        <v>62</v>
      </c>
    </row>
    <row r="265" spans="1:26" x14ac:dyDescent="0.25">
      <c r="A265" t="s">
        <v>1511</v>
      </c>
      <c r="B265" t="s">
        <v>1512</v>
      </c>
      <c r="C265" s="1" t="str">
        <f t="shared" si="43"/>
        <v>21:0236</v>
      </c>
      <c r="D265" s="1" t="str">
        <f t="shared" si="44"/>
        <v>21:0115</v>
      </c>
      <c r="E265" t="s">
        <v>1499</v>
      </c>
      <c r="F265" t="s">
        <v>1513</v>
      </c>
      <c r="H265">
        <v>48.083017599999998</v>
      </c>
      <c r="I265">
        <v>-86.017495299999993</v>
      </c>
      <c r="J265" s="1" t="str">
        <f t="shared" si="45"/>
        <v>NGR lake sediment grab sample</v>
      </c>
      <c r="K265" s="1" t="str">
        <f t="shared" si="46"/>
        <v>&lt;177 micron (NGR)</v>
      </c>
      <c r="L265">
        <v>14</v>
      </c>
      <c r="M265" t="s">
        <v>162</v>
      </c>
      <c r="N265">
        <v>264</v>
      </c>
      <c r="O265" t="s">
        <v>1047</v>
      </c>
      <c r="P265" t="s">
        <v>488</v>
      </c>
      <c r="Q265" t="s">
        <v>63</v>
      </c>
      <c r="R265" t="s">
        <v>34</v>
      </c>
      <c r="S265" t="s">
        <v>76</v>
      </c>
      <c r="T265" t="s">
        <v>36</v>
      </c>
      <c r="U265" t="s">
        <v>980</v>
      </c>
      <c r="V265" t="s">
        <v>721</v>
      </c>
      <c r="W265" t="s">
        <v>66</v>
      </c>
      <c r="X265" t="s">
        <v>112</v>
      </c>
      <c r="Y265" t="s">
        <v>41</v>
      </c>
      <c r="Z265" t="s">
        <v>511</v>
      </c>
    </row>
    <row r="266" spans="1:26" x14ac:dyDescent="0.25">
      <c r="A266" t="s">
        <v>1514</v>
      </c>
      <c r="B266" t="s">
        <v>1515</v>
      </c>
      <c r="C266" s="1" t="str">
        <f t="shared" si="43"/>
        <v>21:0236</v>
      </c>
      <c r="D266" s="1" t="str">
        <f t="shared" si="44"/>
        <v>21:0115</v>
      </c>
      <c r="E266" t="s">
        <v>1499</v>
      </c>
      <c r="F266" t="s">
        <v>1516</v>
      </c>
      <c r="H266">
        <v>48.083017599999998</v>
      </c>
      <c r="I266">
        <v>-86.017495299999993</v>
      </c>
      <c r="J266" s="1" t="str">
        <f t="shared" si="45"/>
        <v>NGR lake sediment grab sample</v>
      </c>
      <c r="K266" s="1" t="str">
        <f t="shared" si="46"/>
        <v>&lt;177 micron (NGR)</v>
      </c>
      <c r="L266">
        <v>14</v>
      </c>
      <c r="M266" t="s">
        <v>169</v>
      </c>
      <c r="N266">
        <v>265</v>
      </c>
      <c r="O266" t="s">
        <v>1047</v>
      </c>
      <c r="P266" t="s">
        <v>188</v>
      </c>
      <c r="Q266" t="s">
        <v>63</v>
      </c>
      <c r="R266" t="s">
        <v>50</v>
      </c>
      <c r="S266" t="s">
        <v>146</v>
      </c>
      <c r="T266" t="s">
        <v>36</v>
      </c>
      <c r="U266" t="s">
        <v>226</v>
      </c>
      <c r="V266" t="s">
        <v>1121</v>
      </c>
      <c r="W266" t="s">
        <v>66</v>
      </c>
      <c r="X266" t="s">
        <v>119</v>
      </c>
      <c r="Y266" t="s">
        <v>41</v>
      </c>
      <c r="Z266" t="s">
        <v>832</v>
      </c>
    </row>
    <row r="267" spans="1:26" x14ac:dyDescent="0.25">
      <c r="A267" t="s">
        <v>1517</v>
      </c>
      <c r="B267" t="s">
        <v>1518</v>
      </c>
      <c r="C267" s="1" t="str">
        <f t="shared" si="43"/>
        <v>21:0236</v>
      </c>
      <c r="D267" s="1" t="str">
        <f t="shared" si="44"/>
        <v>21:0115</v>
      </c>
      <c r="E267" t="s">
        <v>1519</v>
      </c>
      <c r="F267" t="s">
        <v>1520</v>
      </c>
      <c r="H267">
        <v>48.1910764</v>
      </c>
      <c r="I267">
        <v>-86.014713799999996</v>
      </c>
      <c r="J267" s="1" t="str">
        <f t="shared" si="45"/>
        <v>NGR lake sediment grab sample</v>
      </c>
      <c r="K267" s="1" t="str">
        <f t="shared" si="46"/>
        <v>&lt;177 micron (NGR)</v>
      </c>
      <c r="L267">
        <v>14</v>
      </c>
      <c r="M267" t="s">
        <v>60</v>
      </c>
      <c r="N267">
        <v>266</v>
      </c>
      <c r="O267" t="s">
        <v>289</v>
      </c>
      <c r="P267" t="s">
        <v>77</v>
      </c>
      <c r="Q267" t="s">
        <v>39</v>
      </c>
      <c r="R267" t="s">
        <v>156</v>
      </c>
      <c r="S267" t="s">
        <v>76</v>
      </c>
      <c r="T267" t="s">
        <v>36</v>
      </c>
      <c r="U267" t="s">
        <v>228</v>
      </c>
      <c r="V267" t="s">
        <v>125</v>
      </c>
      <c r="W267" t="s">
        <v>53</v>
      </c>
      <c r="X267" t="s">
        <v>67</v>
      </c>
      <c r="Y267" t="s">
        <v>41</v>
      </c>
      <c r="Z267" t="s">
        <v>1001</v>
      </c>
    </row>
    <row r="268" spans="1:26" x14ac:dyDescent="0.25">
      <c r="A268" t="s">
        <v>1521</v>
      </c>
      <c r="B268" t="s">
        <v>1522</v>
      </c>
      <c r="C268" s="1" t="str">
        <f t="shared" si="43"/>
        <v>21:0236</v>
      </c>
      <c r="D268" s="1" t="str">
        <f t="shared" si="44"/>
        <v>21:0115</v>
      </c>
      <c r="E268" t="s">
        <v>1523</v>
      </c>
      <c r="F268" t="s">
        <v>1524</v>
      </c>
      <c r="H268">
        <v>48.229759799999997</v>
      </c>
      <c r="I268">
        <v>-86.059342599999994</v>
      </c>
      <c r="J268" s="1" t="str">
        <f t="shared" si="45"/>
        <v>NGR lake sediment grab sample</v>
      </c>
      <c r="K268" s="1" t="str">
        <f t="shared" si="46"/>
        <v>&lt;177 micron (NGR)</v>
      </c>
      <c r="L268">
        <v>14</v>
      </c>
      <c r="M268" t="s">
        <v>73</v>
      </c>
      <c r="N268">
        <v>267</v>
      </c>
      <c r="O268" t="s">
        <v>236</v>
      </c>
      <c r="P268" t="s">
        <v>181</v>
      </c>
      <c r="Q268" t="s">
        <v>78</v>
      </c>
      <c r="R268" t="s">
        <v>33</v>
      </c>
      <c r="S268" t="s">
        <v>33</v>
      </c>
      <c r="T268" t="s">
        <v>36</v>
      </c>
      <c r="U268" t="s">
        <v>284</v>
      </c>
      <c r="V268" t="s">
        <v>52</v>
      </c>
      <c r="W268" t="s">
        <v>53</v>
      </c>
      <c r="X268" t="s">
        <v>79</v>
      </c>
      <c r="Y268" t="s">
        <v>41</v>
      </c>
      <c r="Z268" t="s">
        <v>738</v>
      </c>
    </row>
    <row r="269" spans="1:26" x14ac:dyDescent="0.25">
      <c r="A269" t="s">
        <v>1525</v>
      </c>
      <c r="B269" t="s">
        <v>1526</v>
      </c>
      <c r="C269" s="1" t="str">
        <f t="shared" si="43"/>
        <v>21:0236</v>
      </c>
      <c r="D269" s="1" t="str">
        <f t="shared" si="44"/>
        <v>21:0115</v>
      </c>
      <c r="E269" t="s">
        <v>1527</v>
      </c>
      <c r="F269" t="s">
        <v>1528</v>
      </c>
      <c r="H269">
        <v>48.2459147</v>
      </c>
      <c r="I269">
        <v>-86.038233000000005</v>
      </c>
      <c r="J269" s="1" t="str">
        <f t="shared" si="45"/>
        <v>NGR lake sediment grab sample</v>
      </c>
      <c r="K269" s="1" t="str">
        <f t="shared" si="46"/>
        <v>&lt;177 micron (NGR)</v>
      </c>
      <c r="L269">
        <v>14</v>
      </c>
      <c r="M269" t="s">
        <v>87</v>
      </c>
      <c r="N269">
        <v>268</v>
      </c>
      <c r="O269" t="s">
        <v>541</v>
      </c>
      <c r="P269" t="s">
        <v>109</v>
      </c>
      <c r="Q269" t="s">
        <v>156</v>
      </c>
      <c r="R269" t="s">
        <v>156</v>
      </c>
      <c r="S269" t="s">
        <v>76</v>
      </c>
      <c r="T269" t="s">
        <v>36</v>
      </c>
      <c r="U269" t="s">
        <v>119</v>
      </c>
      <c r="V269" t="s">
        <v>292</v>
      </c>
      <c r="W269" t="s">
        <v>53</v>
      </c>
      <c r="X269" t="s">
        <v>54</v>
      </c>
      <c r="Y269" t="s">
        <v>875</v>
      </c>
      <c r="Z269" t="s">
        <v>1529</v>
      </c>
    </row>
    <row r="270" spans="1:26" x14ac:dyDescent="0.25">
      <c r="A270" t="s">
        <v>1530</v>
      </c>
      <c r="B270" t="s">
        <v>1531</v>
      </c>
      <c r="C270" s="1" t="str">
        <f t="shared" si="43"/>
        <v>21:0236</v>
      </c>
      <c r="D270" s="1" t="str">
        <f t="shared" si="44"/>
        <v>21:0115</v>
      </c>
      <c r="E270" t="s">
        <v>1532</v>
      </c>
      <c r="F270" t="s">
        <v>1533</v>
      </c>
      <c r="H270">
        <v>48.259064199999997</v>
      </c>
      <c r="I270">
        <v>-86.044209300000006</v>
      </c>
      <c r="J270" s="1" t="str">
        <f t="shared" si="45"/>
        <v>NGR lake sediment grab sample</v>
      </c>
      <c r="K270" s="1" t="str">
        <f t="shared" si="46"/>
        <v>&lt;177 micron (NGR)</v>
      </c>
      <c r="L270">
        <v>14</v>
      </c>
      <c r="M270" t="s">
        <v>96</v>
      </c>
      <c r="N270">
        <v>269</v>
      </c>
      <c r="O270" t="s">
        <v>798</v>
      </c>
      <c r="P270" t="s">
        <v>76</v>
      </c>
      <c r="Q270" t="s">
        <v>271</v>
      </c>
      <c r="R270" t="s">
        <v>181</v>
      </c>
      <c r="S270" t="s">
        <v>33</v>
      </c>
      <c r="T270" t="s">
        <v>36</v>
      </c>
      <c r="U270" t="s">
        <v>300</v>
      </c>
      <c r="V270" t="s">
        <v>452</v>
      </c>
      <c r="W270" t="s">
        <v>53</v>
      </c>
      <c r="X270" t="s">
        <v>81</v>
      </c>
      <c r="Y270" t="s">
        <v>41</v>
      </c>
      <c r="Z270" t="s">
        <v>438</v>
      </c>
    </row>
    <row r="271" spans="1:26" x14ac:dyDescent="0.25">
      <c r="A271" t="s">
        <v>1534</v>
      </c>
      <c r="B271" t="s">
        <v>1535</v>
      </c>
      <c r="C271" s="1" t="str">
        <f t="shared" si="43"/>
        <v>21:0236</v>
      </c>
      <c r="D271" s="1" t="str">
        <f t="shared" si="44"/>
        <v>21:0115</v>
      </c>
      <c r="E271" t="s">
        <v>1536</v>
      </c>
      <c r="F271" t="s">
        <v>1537</v>
      </c>
      <c r="H271">
        <v>48.262718300000003</v>
      </c>
      <c r="I271">
        <v>-86.089817300000007</v>
      </c>
      <c r="J271" s="1" t="str">
        <f t="shared" si="45"/>
        <v>NGR lake sediment grab sample</v>
      </c>
      <c r="K271" s="1" t="str">
        <f t="shared" si="46"/>
        <v>&lt;177 micron (NGR)</v>
      </c>
      <c r="L271">
        <v>14</v>
      </c>
      <c r="M271" t="s">
        <v>106</v>
      </c>
      <c r="N271">
        <v>270</v>
      </c>
      <c r="O271" t="s">
        <v>667</v>
      </c>
      <c r="P271" t="s">
        <v>283</v>
      </c>
      <c r="Q271" t="s">
        <v>109</v>
      </c>
      <c r="R271" t="s">
        <v>97</v>
      </c>
      <c r="S271" t="s">
        <v>321</v>
      </c>
      <c r="T271" t="s">
        <v>36</v>
      </c>
      <c r="U271" t="s">
        <v>1538</v>
      </c>
      <c r="V271" t="s">
        <v>496</v>
      </c>
      <c r="W271" t="s">
        <v>146</v>
      </c>
      <c r="X271" t="s">
        <v>119</v>
      </c>
      <c r="Y271" t="s">
        <v>125</v>
      </c>
      <c r="Z271" t="s">
        <v>536</v>
      </c>
    </row>
    <row r="272" spans="1:26" x14ac:dyDescent="0.25">
      <c r="A272" t="s">
        <v>1539</v>
      </c>
      <c r="B272" t="s">
        <v>1540</v>
      </c>
      <c r="C272" s="1" t="str">
        <f t="shared" si="43"/>
        <v>21:0236</v>
      </c>
      <c r="D272" s="1" t="str">
        <f t="shared" si="44"/>
        <v>21:0115</v>
      </c>
      <c r="E272" t="s">
        <v>1541</v>
      </c>
      <c r="F272" t="s">
        <v>1542</v>
      </c>
      <c r="H272">
        <v>48.351096800000001</v>
      </c>
      <c r="I272">
        <v>-86.115449400000003</v>
      </c>
      <c r="J272" s="1" t="str">
        <f t="shared" si="45"/>
        <v>NGR lake sediment grab sample</v>
      </c>
      <c r="K272" s="1" t="str">
        <f t="shared" si="46"/>
        <v>&lt;177 micron (NGR)</v>
      </c>
      <c r="L272">
        <v>14</v>
      </c>
      <c r="M272" t="s">
        <v>118</v>
      </c>
      <c r="N272">
        <v>271</v>
      </c>
      <c r="O272" t="s">
        <v>253</v>
      </c>
      <c r="P272" t="s">
        <v>77</v>
      </c>
      <c r="Q272" t="s">
        <v>34</v>
      </c>
      <c r="R272" t="s">
        <v>97</v>
      </c>
      <c r="S272" t="s">
        <v>146</v>
      </c>
      <c r="T272" t="s">
        <v>36</v>
      </c>
      <c r="U272" t="s">
        <v>199</v>
      </c>
      <c r="V272" t="s">
        <v>90</v>
      </c>
      <c r="W272" t="s">
        <v>53</v>
      </c>
      <c r="X272" t="s">
        <v>119</v>
      </c>
      <c r="Y272" t="s">
        <v>63</v>
      </c>
      <c r="Z272" t="s">
        <v>1481</v>
      </c>
    </row>
    <row r="273" spans="1:26" x14ac:dyDescent="0.25">
      <c r="A273" t="s">
        <v>1543</v>
      </c>
      <c r="B273" t="s">
        <v>1544</v>
      </c>
      <c r="C273" s="1" t="str">
        <f t="shared" si="43"/>
        <v>21:0236</v>
      </c>
      <c r="D273" s="1" t="str">
        <f t="shared" si="44"/>
        <v>21:0115</v>
      </c>
      <c r="E273" t="s">
        <v>1545</v>
      </c>
      <c r="F273" t="s">
        <v>1546</v>
      </c>
      <c r="H273">
        <v>48.363444399999999</v>
      </c>
      <c r="I273">
        <v>-86.121836900000005</v>
      </c>
      <c r="J273" s="1" t="str">
        <f t="shared" si="45"/>
        <v>NGR lake sediment grab sample</v>
      </c>
      <c r="K273" s="1" t="str">
        <f t="shared" si="46"/>
        <v>&lt;177 micron (NGR)</v>
      </c>
      <c r="L273">
        <v>14</v>
      </c>
      <c r="M273" t="s">
        <v>131</v>
      </c>
      <c r="N273">
        <v>272</v>
      </c>
      <c r="O273" t="s">
        <v>223</v>
      </c>
      <c r="P273" t="s">
        <v>109</v>
      </c>
      <c r="Q273" t="s">
        <v>181</v>
      </c>
      <c r="R273" t="s">
        <v>146</v>
      </c>
      <c r="S273" t="s">
        <v>39</v>
      </c>
      <c r="T273" t="s">
        <v>36</v>
      </c>
      <c r="U273" t="s">
        <v>291</v>
      </c>
      <c r="V273" t="s">
        <v>225</v>
      </c>
      <c r="W273" t="s">
        <v>53</v>
      </c>
      <c r="X273" t="s">
        <v>300</v>
      </c>
      <c r="Y273" t="s">
        <v>125</v>
      </c>
      <c r="Z273" t="s">
        <v>1547</v>
      </c>
    </row>
    <row r="274" spans="1:26" x14ac:dyDescent="0.25">
      <c r="A274" t="s">
        <v>1548</v>
      </c>
      <c r="B274" t="s">
        <v>1549</v>
      </c>
      <c r="C274" s="1" t="str">
        <f t="shared" si="43"/>
        <v>21:0236</v>
      </c>
      <c r="D274" s="1" t="str">
        <f t="shared" si="44"/>
        <v>21:0115</v>
      </c>
      <c r="E274" t="s">
        <v>1550</v>
      </c>
      <c r="F274" t="s">
        <v>1551</v>
      </c>
      <c r="H274">
        <v>48.384762500000001</v>
      </c>
      <c r="I274">
        <v>-86.143957299999997</v>
      </c>
      <c r="J274" s="1" t="str">
        <f t="shared" si="45"/>
        <v>NGR lake sediment grab sample</v>
      </c>
      <c r="K274" s="1" t="str">
        <f t="shared" si="46"/>
        <v>&lt;177 micron (NGR)</v>
      </c>
      <c r="L274">
        <v>14</v>
      </c>
      <c r="M274" t="s">
        <v>143</v>
      </c>
      <c r="N274">
        <v>273</v>
      </c>
      <c r="O274" t="s">
        <v>798</v>
      </c>
      <c r="P274" t="s">
        <v>283</v>
      </c>
      <c r="Q274" t="s">
        <v>80</v>
      </c>
      <c r="R274" t="s">
        <v>76</v>
      </c>
      <c r="S274" t="s">
        <v>78</v>
      </c>
      <c r="T274" t="s">
        <v>36</v>
      </c>
      <c r="U274" t="s">
        <v>208</v>
      </c>
      <c r="V274" t="s">
        <v>237</v>
      </c>
      <c r="W274" t="s">
        <v>53</v>
      </c>
      <c r="X274" t="s">
        <v>343</v>
      </c>
      <c r="Y274" t="s">
        <v>41</v>
      </c>
      <c r="Z274" t="s">
        <v>244</v>
      </c>
    </row>
    <row r="275" spans="1:26" x14ac:dyDescent="0.25">
      <c r="A275" t="s">
        <v>1552</v>
      </c>
      <c r="B275" t="s">
        <v>1553</v>
      </c>
      <c r="C275" s="1" t="str">
        <f t="shared" si="43"/>
        <v>21:0236</v>
      </c>
      <c r="D275" s="1" t="str">
        <f t="shared" si="44"/>
        <v>21:0115</v>
      </c>
      <c r="E275" t="s">
        <v>1554</v>
      </c>
      <c r="F275" t="s">
        <v>1555</v>
      </c>
      <c r="H275">
        <v>48.4027727</v>
      </c>
      <c r="I275">
        <v>-86.134169099999994</v>
      </c>
      <c r="J275" s="1" t="str">
        <f t="shared" si="45"/>
        <v>NGR lake sediment grab sample</v>
      </c>
      <c r="K275" s="1" t="str">
        <f t="shared" si="46"/>
        <v>&lt;177 micron (NGR)</v>
      </c>
      <c r="L275">
        <v>14</v>
      </c>
      <c r="M275" t="s">
        <v>177</v>
      </c>
      <c r="N275">
        <v>274</v>
      </c>
      <c r="O275" t="s">
        <v>120</v>
      </c>
      <c r="P275" t="s">
        <v>334</v>
      </c>
      <c r="Q275" t="s">
        <v>33</v>
      </c>
      <c r="R275" t="s">
        <v>97</v>
      </c>
      <c r="S275" t="s">
        <v>33</v>
      </c>
      <c r="T275" t="s">
        <v>36</v>
      </c>
      <c r="U275" t="s">
        <v>51</v>
      </c>
      <c r="V275" t="s">
        <v>262</v>
      </c>
      <c r="W275" t="s">
        <v>53</v>
      </c>
      <c r="X275" t="s">
        <v>54</v>
      </c>
      <c r="Y275" t="s">
        <v>41</v>
      </c>
      <c r="Z275" t="s">
        <v>530</v>
      </c>
    </row>
    <row r="276" spans="1:26" hidden="1" x14ac:dyDescent="0.25">
      <c r="A276" t="s">
        <v>1556</v>
      </c>
      <c r="B276" t="s">
        <v>1557</v>
      </c>
      <c r="C276" s="1" t="str">
        <f t="shared" si="43"/>
        <v>21:0236</v>
      </c>
      <c r="D276" s="1" t="str">
        <f>HYPERLINK("http://geochem.nrcan.gc.ca/cdogs/content/svy/svy_e.htm", "")</f>
        <v/>
      </c>
      <c r="G276" s="1" t="str">
        <f>HYPERLINK("http://geochem.nrcan.gc.ca/cdogs/content/cr_/cr_00022_e.htm", "22")</f>
        <v>22</v>
      </c>
      <c r="J276" t="s">
        <v>220</v>
      </c>
      <c r="K276" t="s">
        <v>221</v>
      </c>
      <c r="L276">
        <v>14</v>
      </c>
      <c r="M276" t="s">
        <v>222</v>
      </c>
      <c r="N276">
        <v>275</v>
      </c>
      <c r="O276" t="s">
        <v>297</v>
      </c>
      <c r="P276" t="s">
        <v>134</v>
      </c>
      <c r="Q276" t="s">
        <v>34</v>
      </c>
      <c r="R276" t="s">
        <v>146</v>
      </c>
      <c r="S276" t="s">
        <v>39</v>
      </c>
      <c r="T276" t="s">
        <v>36</v>
      </c>
      <c r="U276" t="s">
        <v>456</v>
      </c>
      <c r="V276" t="s">
        <v>137</v>
      </c>
      <c r="W276" t="s">
        <v>39</v>
      </c>
      <c r="X276" t="s">
        <v>48</v>
      </c>
      <c r="Y276" t="s">
        <v>39</v>
      </c>
      <c r="Z276" t="s">
        <v>1558</v>
      </c>
    </row>
    <row r="277" spans="1:26" x14ac:dyDescent="0.25">
      <c r="A277" t="s">
        <v>1559</v>
      </c>
      <c r="B277" t="s">
        <v>1560</v>
      </c>
      <c r="C277" s="1" t="str">
        <f t="shared" si="43"/>
        <v>21:0236</v>
      </c>
      <c r="D277" s="1" t="str">
        <f t="shared" ref="D277:D287" si="47">HYPERLINK("http://geochem.nrcan.gc.ca/cdogs/content/svy/svy210115_e.htm", "21:0115")</f>
        <v>21:0115</v>
      </c>
      <c r="E277" t="s">
        <v>1561</v>
      </c>
      <c r="F277" t="s">
        <v>1562</v>
      </c>
      <c r="H277">
        <v>48.424168999999999</v>
      </c>
      <c r="I277">
        <v>-86.115529899999999</v>
      </c>
      <c r="J277" s="1" t="str">
        <f t="shared" ref="J277:J287" si="48">HYPERLINK("http://geochem.nrcan.gc.ca/cdogs/content/kwd/kwd020027_e.htm", "NGR lake sediment grab sample")</f>
        <v>NGR lake sediment grab sample</v>
      </c>
      <c r="K277" s="1" t="str">
        <f t="shared" ref="K277:K287" si="49">HYPERLINK("http://geochem.nrcan.gc.ca/cdogs/content/kwd/kwd080006_e.htm", "&lt;177 micron (NGR)")</f>
        <v>&lt;177 micron (NGR)</v>
      </c>
      <c r="L277">
        <v>14</v>
      </c>
      <c r="M277" t="s">
        <v>187</v>
      </c>
      <c r="N277">
        <v>276</v>
      </c>
      <c r="O277" t="s">
        <v>336</v>
      </c>
      <c r="P277" t="s">
        <v>283</v>
      </c>
      <c r="Q277" t="s">
        <v>80</v>
      </c>
      <c r="R277" t="s">
        <v>97</v>
      </c>
      <c r="S277" t="s">
        <v>78</v>
      </c>
      <c r="T277" t="s">
        <v>36</v>
      </c>
      <c r="U277" t="s">
        <v>89</v>
      </c>
      <c r="V277" t="s">
        <v>225</v>
      </c>
      <c r="W277" t="s">
        <v>53</v>
      </c>
      <c r="X277" t="s">
        <v>228</v>
      </c>
      <c r="Y277" t="s">
        <v>41</v>
      </c>
      <c r="Z277" t="s">
        <v>1073</v>
      </c>
    </row>
    <row r="278" spans="1:26" x14ac:dyDescent="0.25">
      <c r="A278" t="s">
        <v>1563</v>
      </c>
      <c r="B278" t="s">
        <v>1564</v>
      </c>
      <c r="C278" s="1" t="str">
        <f t="shared" si="43"/>
        <v>21:0236</v>
      </c>
      <c r="D278" s="1" t="str">
        <f t="shared" si="47"/>
        <v>21:0115</v>
      </c>
      <c r="E278" t="s">
        <v>1565</v>
      </c>
      <c r="F278" t="s">
        <v>1566</v>
      </c>
      <c r="H278">
        <v>48.511764399999997</v>
      </c>
      <c r="I278">
        <v>-86.096430400000003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196</v>
      </c>
      <c r="N278">
        <v>277</v>
      </c>
      <c r="O278" t="s">
        <v>1058</v>
      </c>
      <c r="P278" t="s">
        <v>334</v>
      </c>
      <c r="Q278" t="s">
        <v>63</v>
      </c>
      <c r="R278" t="s">
        <v>198</v>
      </c>
      <c r="S278" t="s">
        <v>181</v>
      </c>
      <c r="T278" t="s">
        <v>36</v>
      </c>
      <c r="U278" t="s">
        <v>510</v>
      </c>
      <c r="V278" t="s">
        <v>322</v>
      </c>
      <c r="W278" t="s">
        <v>53</v>
      </c>
      <c r="X278" t="s">
        <v>79</v>
      </c>
      <c r="Y278" t="s">
        <v>41</v>
      </c>
      <c r="Z278" t="s">
        <v>472</v>
      </c>
    </row>
    <row r="279" spans="1:26" x14ac:dyDescent="0.25">
      <c r="A279" t="s">
        <v>1567</v>
      </c>
      <c r="B279" t="s">
        <v>1568</v>
      </c>
      <c r="C279" s="1" t="str">
        <f t="shared" si="43"/>
        <v>21:0236</v>
      </c>
      <c r="D279" s="1" t="str">
        <f t="shared" si="47"/>
        <v>21:0115</v>
      </c>
      <c r="E279" t="s">
        <v>1569</v>
      </c>
      <c r="F279" t="s">
        <v>1570</v>
      </c>
      <c r="H279">
        <v>48.578880599999998</v>
      </c>
      <c r="I279">
        <v>-86.159744700000005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206</v>
      </c>
      <c r="N279">
        <v>278</v>
      </c>
      <c r="O279" t="s">
        <v>615</v>
      </c>
      <c r="P279" t="s">
        <v>133</v>
      </c>
      <c r="Q279" t="s">
        <v>80</v>
      </c>
      <c r="R279" t="s">
        <v>596</v>
      </c>
      <c r="S279" t="s">
        <v>97</v>
      </c>
      <c r="T279" t="s">
        <v>36</v>
      </c>
      <c r="U279" t="s">
        <v>119</v>
      </c>
      <c r="V279" t="s">
        <v>399</v>
      </c>
      <c r="W279" t="s">
        <v>53</v>
      </c>
      <c r="X279" t="s">
        <v>54</v>
      </c>
      <c r="Y279" t="s">
        <v>41</v>
      </c>
      <c r="Z279" t="s">
        <v>668</v>
      </c>
    </row>
    <row r="280" spans="1:26" x14ac:dyDescent="0.25">
      <c r="A280" t="s">
        <v>1571</v>
      </c>
      <c r="B280" t="s">
        <v>1572</v>
      </c>
      <c r="C280" s="1" t="str">
        <f t="shared" si="43"/>
        <v>21:0236</v>
      </c>
      <c r="D280" s="1" t="str">
        <f t="shared" si="47"/>
        <v>21:0115</v>
      </c>
      <c r="E280" t="s">
        <v>1573</v>
      </c>
      <c r="F280" t="s">
        <v>1574</v>
      </c>
      <c r="H280">
        <v>48.594799399999999</v>
      </c>
      <c r="I280">
        <v>-86.1740061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214</v>
      </c>
      <c r="N280">
        <v>279</v>
      </c>
      <c r="O280" t="s">
        <v>81</v>
      </c>
      <c r="P280" t="s">
        <v>1058</v>
      </c>
      <c r="Q280" t="s">
        <v>66</v>
      </c>
      <c r="R280" t="s">
        <v>75</v>
      </c>
      <c r="S280" t="s">
        <v>97</v>
      </c>
      <c r="T280" t="s">
        <v>36</v>
      </c>
      <c r="U280" t="s">
        <v>1575</v>
      </c>
      <c r="V280" t="s">
        <v>721</v>
      </c>
      <c r="W280" t="s">
        <v>53</v>
      </c>
      <c r="X280" t="s">
        <v>81</v>
      </c>
      <c r="Y280" t="s">
        <v>125</v>
      </c>
      <c r="Z280" t="s">
        <v>349</v>
      </c>
    </row>
    <row r="281" spans="1:26" x14ac:dyDescent="0.25">
      <c r="A281" t="s">
        <v>1576</v>
      </c>
      <c r="B281" t="s">
        <v>1577</v>
      </c>
      <c r="C281" s="1" t="str">
        <f t="shared" si="43"/>
        <v>21:0236</v>
      </c>
      <c r="D281" s="1" t="str">
        <f t="shared" si="47"/>
        <v>21:0115</v>
      </c>
      <c r="E281" t="s">
        <v>1578</v>
      </c>
      <c r="F281" t="s">
        <v>1579</v>
      </c>
      <c r="H281">
        <v>48.602194900000001</v>
      </c>
      <c r="I281">
        <v>-86.233962500000004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234</v>
      </c>
      <c r="N281">
        <v>280</v>
      </c>
      <c r="O281" t="s">
        <v>48</v>
      </c>
      <c r="P281" t="s">
        <v>50</v>
      </c>
      <c r="Q281" t="s">
        <v>39</v>
      </c>
      <c r="R281" t="s">
        <v>64</v>
      </c>
      <c r="S281" t="s">
        <v>33</v>
      </c>
      <c r="T281" t="s">
        <v>36</v>
      </c>
      <c r="U281" t="s">
        <v>51</v>
      </c>
      <c r="V281" t="s">
        <v>760</v>
      </c>
      <c r="W281" t="s">
        <v>53</v>
      </c>
      <c r="X281" t="s">
        <v>343</v>
      </c>
      <c r="Y281" t="s">
        <v>41</v>
      </c>
      <c r="Z281" t="s">
        <v>1359</v>
      </c>
    </row>
    <row r="282" spans="1:26" x14ac:dyDescent="0.25">
      <c r="A282" t="s">
        <v>1580</v>
      </c>
      <c r="B282" t="s">
        <v>1581</v>
      </c>
      <c r="C282" s="1" t="str">
        <f t="shared" si="43"/>
        <v>21:0236</v>
      </c>
      <c r="D282" s="1" t="str">
        <f t="shared" si="47"/>
        <v>21:0115</v>
      </c>
      <c r="E282" t="s">
        <v>1582</v>
      </c>
      <c r="F282" t="s">
        <v>1583</v>
      </c>
      <c r="H282">
        <v>48.724461499999997</v>
      </c>
      <c r="I282">
        <v>-86.212390499999998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30</v>
      </c>
      <c r="N282">
        <v>281</v>
      </c>
      <c r="O282" t="s">
        <v>759</v>
      </c>
      <c r="P282" t="s">
        <v>134</v>
      </c>
      <c r="Q282" t="s">
        <v>33</v>
      </c>
      <c r="R282" t="s">
        <v>97</v>
      </c>
      <c r="S282" t="s">
        <v>39</v>
      </c>
      <c r="T282" t="s">
        <v>36</v>
      </c>
      <c r="U282" t="s">
        <v>307</v>
      </c>
      <c r="V282" t="s">
        <v>125</v>
      </c>
      <c r="W282" t="s">
        <v>53</v>
      </c>
      <c r="X282" t="s">
        <v>54</v>
      </c>
      <c r="Y282" t="s">
        <v>41</v>
      </c>
      <c r="Z282" t="s">
        <v>680</v>
      </c>
    </row>
    <row r="283" spans="1:26" x14ac:dyDescent="0.25">
      <c r="A283" t="s">
        <v>1584</v>
      </c>
      <c r="B283" t="s">
        <v>1585</v>
      </c>
      <c r="C283" s="1" t="str">
        <f t="shared" si="43"/>
        <v>21:0236</v>
      </c>
      <c r="D283" s="1" t="str">
        <f t="shared" si="47"/>
        <v>21:0115</v>
      </c>
      <c r="E283" t="s">
        <v>1586</v>
      </c>
      <c r="F283" t="s">
        <v>1587</v>
      </c>
      <c r="H283">
        <v>48.726707900000001</v>
      </c>
      <c r="I283">
        <v>-86.317765800000004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47</v>
      </c>
      <c r="N283">
        <v>282</v>
      </c>
      <c r="O283" t="s">
        <v>583</v>
      </c>
      <c r="P283" t="s">
        <v>298</v>
      </c>
      <c r="Q283" t="s">
        <v>66</v>
      </c>
      <c r="R283" t="s">
        <v>335</v>
      </c>
      <c r="S283" t="s">
        <v>349</v>
      </c>
      <c r="T283" t="s">
        <v>36</v>
      </c>
      <c r="U283" t="s">
        <v>1588</v>
      </c>
      <c r="V283" t="s">
        <v>1589</v>
      </c>
      <c r="W283" t="s">
        <v>63</v>
      </c>
      <c r="X283" t="s">
        <v>54</v>
      </c>
      <c r="Y283" t="s">
        <v>41</v>
      </c>
      <c r="Z283" t="s">
        <v>1590</v>
      </c>
    </row>
    <row r="284" spans="1:26" x14ac:dyDescent="0.25">
      <c r="A284" t="s">
        <v>1591</v>
      </c>
      <c r="B284" t="s">
        <v>1592</v>
      </c>
      <c r="C284" s="1" t="str">
        <f t="shared" si="43"/>
        <v>21:0236</v>
      </c>
      <c r="D284" s="1" t="str">
        <f t="shared" si="47"/>
        <v>21:0115</v>
      </c>
      <c r="E284" t="s">
        <v>1593</v>
      </c>
      <c r="F284" t="s">
        <v>1594</v>
      </c>
      <c r="H284">
        <v>48.733703800000001</v>
      </c>
      <c r="I284">
        <v>-86.228837799999994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154</v>
      </c>
      <c r="N284">
        <v>283</v>
      </c>
      <c r="O284" t="s">
        <v>702</v>
      </c>
      <c r="P284" t="s">
        <v>198</v>
      </c>
      <c r="Q284" t="s">
        <v>76</v>
      </c>
      <c r="R284" t="s">
        <v>34</v>
      </c>
      <c r="S284" t="s">
        <v>97</v>
      </c>
      <c r="T284" t="s">
        <v>36</v>
      </c>
      <c r="U284" t="s">
        <v>40</v>
      </c>
      <c r="V284" t="s">
        <v>730</v>
      </c>
      <c r="W284" t="s">
        <v>53</v>
      </c>
      <c r="X284" t="s">
        <v>81</v>
      </c>
      <c r="Y284" t="s">
        <v>41</v>
      </c>
      <c r="Z284" t="s">
        <v>1001</v>
      </c>
    </row>
    <row r="285" spans="1:26" x14ac:dyDescent="0.25">
      <c r="A285" t="s">
        <v>1595</v>
      </c>
      <c r="B285" t="s">
        <v>1596</v>
      </c>
      <c r="C285" s="1" t="str">
        <f t="shared" si="43"/>
        <v>21:0236</v>
      </c>
      <c r="D285" s="1" t="str">
        <f t="shared" si="47"/>
        <v>21:0115</v>
      </c>
      <c r="E285" t="s">
        <v>1582</v>
      </c>
      <c r="F285" t="s">
        <v>1597</v>
      </c>
      <c r="H285">
        <v>48.724461499999997</v>
      </c>
      <c r="I285">
        <v>-86.212390499999998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162</v>
      </c>
      <c r="N285">
        <v>284</v>
      </c>
      <c r="O285" t="s">
        <v>759</v>
      </c>
      <c r="P285" t="s">
        <v>77</v>
      </c>
      <c r="Q285" t="s">
        <v>33</v>
      </c>
      <c r="R285" t="s">
        <v>97</v>
      </c>
      <c r="S285" t="s">
        <v>78</v>
      </c>
      <c r="T285" t="s">
        <v>36</v>
      </c>
      <c r="U285" t="s">
        <v>291</v>
      </c>
      <c r="V285" t="s">
        <v>200</v>
      </c>
      <c r="W285" t="s">
        <v>66</v>
      </c>
      <c r="X285" t="s">
        <v>54</v>
      </c>
      <c r="Y285" t="s">
        <v>41</v>
      </c>
      <c r="Z285" t="s">
        <v>42</v>
      </c>
    </row>
    <row r="286" spans="1:26" x14ac:dyDescent="0.25">
      <c r="A286" t="s">
        <v>1598</v>
      </c>
      <c r="B286" t="s">
        <v>1599</v>
      </c>
      <c r="C286" s="1" t="str">
        <f t="shared" si="43"/>
        <v>21:0236</v>
      </c>
      <c r="D286" s="1" t="str">
        <f t="shared" si="47"/>
        <v>21:0115</v>
      </c>
      <c r="E286" t="s">
        <v>1582</v>
      </c>
      <c r="F286" t="s">
        <v>1600</v>
      </c>
      <c r="H286">
        <v>48.724461499999997</v>
      </c>
      <c r="I286">
        <v>-86.212390499999998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169</v>
      </c>
      <c r="N286">
        <v>285</v>
      </c>
      <c r="O286" t="s">
        <v>759</v>
      </c>
      <c r="P286" t="s">
        <v>134</v>
      </c>
      <c r="Q286" t="s">
        <v>63</v>
      </c>
      <c r="R286" t="s">
        <v>97</v>
      </c>
      <c r="S286" t="s">
        <v>39</v>
      </c>
      <c r="T286" t="s">
        <v>36</v>
      </c>
      <c r="U286" t="s">
        <v>40</v>
      </c>
      <c r="V286" t="s">
        <v>90</v>
      </c>
      <c r="W286" t="s">
        <v>53</v>
      </c>
      <c r="X286" t="s">
        <v>54</v>
      </c>
      <c r="Y286" t="s">
        <v>41</v>
      </c>
      <c r="Z286" t="s">
        <v>1451</v>
      </c>
    </row>
    <row r="287" spans="1:26" x14ac:dyDescent="0.25">
      <c r="A287" t="s">
        <v>1601</v>
      </c>
      <c r="B287" t="s">
        <v>1602</v>
      </c>
      <c r="C287" s="1" t="str">
        <f t="shared" si="43"/>
        <v>21:0236</v>
      </c>
      <c r="D287" s="1" t="str">
        <f t="shared" si="47"/>
        <v>21:0115</v>
      </c>
      <c r="E287" t="s">
        <v>1603</v>
      </c>
      <c r="F287" t="s">
        <v>1604</v>
      </c>
      <c r="H287">
        <v>48.670679100000001</v>
      </c>
      <c r="I287">
        <v>-86.175917499999997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60</v>
      </c>
      <c r="N287">
        <v>286</v>
      </c>
      <c r="O287" t="s">
        <v>1090</v>
      </c>
      <c r="P287" t="s">
        <v>134</v>
      </c>
      <c r="Q287" t="s">
        <v>34</v>
      </c>
      <c r="R287" t="s">
        <v>146</v>
      </c>
      <c r="S287" t="s">
        <v>80</v>
      </c>
      <c r="T287" t="s">
        <v>36</v>
      </c>
      <c r="U287" t="s">
        <v>54</v>
      </c>
      <c r="V287" t="s">
        <v>437</v>
      </c>
      <c r="W287" t="s">
        <v>66</v>
      </c>
      <c r="X287" t="s">
        <v>119</v>
      </c>
      <c r="Y287" t="s">
        <v>41</v>
      </c>
      <c r="Z287" t="s">
        <v>149</v>
      </c>
    </row>
    <row r="288" spans="1:26" hidden="1" x14ac:dyDescent="0.25">
      <c r="A288" t="s">
        <v>1605</v>
      </c>
      <c r="B288" t="s">
        <v>1606</v>
      </c>
      <c r="C288" s="1" t="str">
        <f t="shared" si="43"/>
        <v>21:0236</v>
      </c>
      <c r="D288" s="1" t="str">
        <f>HYPERLINK("http://geochem.nrcan.gc.ca/cdogs/content/svy/svy_e.htm", "")</f>
        <v/>
      </c>
      <c r="G288" s="1" t="str">
        <f>HYPERLINK("http://geochem.nrcan.gc.ca/cdogs/content/cr_/cr_00022_e.htm", "22")</f>
        <v>22</v>
      </c>
      <c r="J288" t="s">
        <v>220</v>
      </c>
      <c r="K288" t="s">
        <v>221</v>
      </c>
      <c r="L288">
        <v>15</v>
      </c>
      <c r="M288" t="s">
        <v>222</v>
      </c>
      <c r="N288">
        <v>287</v>
      </c>
      <c r="O288" t="s">
        <v>300</v>
      </c>
      <c r="P288" t="s">
        <v>134</v>
      </c>
      <c r="Q288" t="s">
        <v>198</v>
      </c>
      <c r="R288" t="s">
        <v>76</v>
      </c>
      <c r="S288" t="s">
        <v>78</v>
      </c>
      <c r="T288" t="s">
        <v>36</v>
      </c>
      <c r="U288" t="s">
        <v>1192</v>
      </c>
      <c r="V288" t="s">
        <v>148</v>
      </c>
      <c r="W288" t="s">
        <v>78</v>
      </c>
      <c r="X288" t="s">
        <v>48</v>
      </c>
      <c r="Y288" t="s">
        <v>1607</v>
      </c>
      <c r="Z288" t="s">
        <v>1608</v>
      </c>
    </row>
    <row r="289" spans="1:26" x14ac:dyDescent="0.25">
      <c r="A289" t="s">
        <v>1609</v>
      </c>
      <c r="B289" t="s">
        <v>1610</v>
      </c>
      <c r="C289" s="1" t="str">
        <f t="shared" si="43"/>
        <v>21:0236</v>
      </c>
      <c r="D289" s="1" t="str">
        <f t="shared" ref="D289:D308" si="50">HYPERLINK("http://geochem.nrcan.gc.ca/cdogs/content/svy/svy210115_e.htm", "21:0115")</f>
        <v>21:0115</v>
      </c>
      <c r="E289" t="s">
        <v>1611</v>
      </c>
      <c r="F289" t="s">
        <v>1612</v>
      </c>
      <c r="H289">
        <v>48.666343500000004</v>
      </c>
      <c r="I289">
        <v>-86.187410400000005</v>
      </c>
      <c r="J289" s="1" t="str">
        <f t="shared" ref="J289:J308" si="51">HYPERLINK("http://geochem.nrcan.gc.ca/cdogs/content/kwd/kwd020027_e.htm", "NGR lake sediment grab sample")</f>
        <v>NGR lake sediment grab sample</v>
      </c>
      <c r="K289" s="1" t="str">
        <f t="shared" ref="K289:K308" si="52">HYPERLINK("http://geochem.nrcan.gc.ca/cdogs/content/kwd/kwd080006_e.htm", "&lt;177 micron (NGR)")</f>
        <v>&lt;177 micron (NGR)</v>
      </c>
      <c r="L289">
        <v>15</v>
      </c>
      <c r="M289" t="s">
        <v>73</v>
      </c>
      <c r="N289">
        <v>288</v>
      </c>
      <c r="O289" t="s">
        <v>1047</v>
      </c>
      <c r="P289" t="s">
        <v>244</v>
      </c>
      <c r="Q289" t="s">
        <v>181</v>
      </c>
      <c r="R289" t="s">
        <v>75</v>
      </c>
      <c r="S289" t="s">
        <v>50</v>
      </c>
      <c r="T289" t="s">
        <v>36</v>
      </c>
      <c r="U289" t="s">
        <v>1470</v>
      </c>
      <c r="V289" t="s">
        <v>1193</v>
      </c>
      <c r="W289" t="s">
        <v>53</v>
      </c>
      <c r="X289" t="s">
        <v>54</v>
      </c>
      <c r="Y289" t="s">
        <v>41</v>
      </c>
      <c r="Z289" t="s">
        <v>1529</v>
      </c>
    </row>
    <row r="290" spans="1:26" x14ac:dyDescent="0.25">
      <c r="A290" t="s">
        <v>1613</v>
      </c>
      <c r="B290" t="s">
        <v>1614</v>
      </c>
      <c r="C290" s="1" t="str">
        <f t="shared" si="43"/>
        <v>21:0236</v>
      </c>
      <c r="D290" s="1" t="str">
        <f t="shared" si="50"/>
        <v>21:0115</v>
      </c>
      <c r="E290" t="s">
        <v>1615</v>
      </c>
      <c r="F290" t="s">
        <v>1616</v>
      </c>
      <c r="H290">
        <v>48.5800172</v>
      </c>
      <c r="I290">
        <v>-86.1322562</v>
      </c>
      <c r="J290" s="1" t="str">
        <f t="shared" si="51"/>
        <v>NGR lake sediment grab sample</v>
      </c>
      <c r="K290" s="1" t="str">
        <f t="shared" si="52"/>
        <v>&lt;177 micron (NGR)</v>
      </c>
      <c r="L290">
        <v>15</v>
      </c>
      <c r="M290" t="s">
        <v>87</v>
      </c>
      <c r="N290">
        <v>289</v>
      </c>
      <c r="O290" t="s">
        <v>489</v>
      </c>
      <c r="P290" t="s">
        <v>134</v>
      </c>
      <c r="Q290" t="s">
        <v>80</v>
      </c>
      <c r="R290" t="s">
        <v>110</v>
      </c>
      <c r="S290" t="s">
        <v>156</v>
      </c>
      <c r="T290" t="s">
        <v>36</v>
      </c>
      <c r="U290" t="s">
        <v>1617</v>
      </c>
      <c r="V290" t="s">
        <v>517</v>
      </c>
      <c r="W290" t="s">
        <v>53</v>
      </c>
      <c r="X290" t="s">
        <v>82</v>
      </c>
      <c r="Y290" t="s">
        <v>41</v>
      </c>
      <c r="Z290" t="s">
        <v>522</v>
      </c>
    </row>
    <row r="291" spans="1:26" x14ac:dyDescent="0.25">
      <c r="A291" t="s">
        <v>1618</v>
      </c>
      <c r="B291" t="s">
        <v>1619</v>
      </c>
      <c r="C291" s="1" t="str">
        <f t="shared" si="43"/>
        <v>21:0236</v>
      </c>
      <c r="D291" s="1" t="str">
        <f t="shared" si="50"/>
        <v>21:0115</v>
      </c>
      <c r="E291" t="s">
        <v>1620</v>
      </c>
      <c r="F291" t="s">
        <v>1621</v>
      </c>
      <c r="H291">
        <v>48.525151999999999</v>
      </c>
      <c r="I291">
        <v>-86.0874022</v>
      </c>
      <c r="J291" s="1" t="str">
        <f t="shared" si="51"/>
        <v>NGR lake sediment grab sample</v>
      </c>
      <c r="K291" s="1" t="str">
        <f t="shared" si="52"/>
        <v>&lt;177 micron (NGR)</v>
      </c>
      <c r="L291">
        <v>15</v>
      </c>
      <c r="M291" t="s">
        <v>96</v>
      </c>
      <c r="N291">
        <v>290</v>
      </c>
      <c r="O291" t="s">
        <v>890</v>
      </c>
      <c r="P291" t="s">
        <v>76</v>
      </c>
      <c r="Q291" t="s">
        <v>66</v>
      </c>
      <c r="R291" t="s">
        <v>76</v>
      </c>
      <c r="S291" t="s">
        <v>39</v>
      </c>
      <c r="T291" t="s">
        <v>36</v>
      </c>
      <c r="U291" t="s">
        <v>510</v>
      </c>
      <c r="V291" t="s">
        <v>337</v>
      </c>
      <c r="W291" t="s">
        <v>53</v>
      </c>
      <c r="X291" t="s">
        <v>336</v>
      </c>
      <c r="Y291" t="s">
        <v>41</v>
      </c>
      <c r="Z291" t="s">
        <v>135</v>
      </c>
    </row>
    <row r="292" spans="1:26" x14ac:dyDescent="0.25">
      <c r="A292" t="s">
        <v>1622</v>
      </c>
      <c r="B292" t="s">
        <v>1623</v>
      </c>
      <c r="C292" s="1" t="str">
        <f t="shared" si="43"/>
        <v>21:0236</v>
      </c>
      <c r="D292" s="1" t="str">
        <f t="shared" si="50"/>
        <v>21:0115</v>
      </c>
      <c r="E292" t="s">
        <v>1624</v>
      </c>
      <c r="F292" t="s">
        <v>1625</v>
      </c>
      <c r="H292">
        <v>48.512140899999999</v>
      </c>
      <c r="I292">
        <v>-86.068042899999995</v>
      </c>
      <c r="J292" s="1" t="str">
        <f t="shared" si="51"/>
        <v>NGR lake sediment grab sample</v>
      </c>
      <c r="K292" s="1" t="str">
        <f t="shared" si="52"/>
        <v>&lt;177 micron (NGR)</v>
      </c>
      <c r="L292">
        <v>15</v>
      </c>
      <c r="M292" t="s">
        <v>106</v>
      </c>
      <c r="N292">
        <v>291</v>
      </c>
      <c r="O292" t="s">
        <v>489</v>
      </c>
      <c r="P292" t="s">
        <v>134</v>
      </c>
      <c r="Q292" t="s">
        <v>63</v>
      </c>
      <c r="R292" t="s">
        <v>109</v>
      </c>
      <c r="S292" t="s">
        <v>33</v>
      </c>
      <c r="T292" t="s">
        <v>36</v>
      </c>
      <c r="U292" t="s">
        <v>48</v>
      </c>
      <c r="V292" t="s">
        <v>1072</v>
      </c>
      <c r="W292" t="s">
        <v>53</v>
      </c>
      <c r="X292" t="s">
        <v>67</v>
      </c>
      <c r="Y292" t="s">
        <v>41</v>
      </c>
      <c r="Z292" t="s">
        <v>776</v>
      </c>
    </row>
    <row r="293" spans="1:26" x14ac:dyDescent="0.25">
      <c r="A293" t="s">
        <v>1626</v>
      </c>
      <c r="B293" t="s">
        <v>1627</v>
      </c>
      <c r="C293" s="1" t="str">
        <f t="shared" si="43"/>
        <v>21:0236</v>
      </c>
      <c r="D293" s="1" t="str">
        <f t="shared" si="50"/>
        <v>21:0115</v>
      </c>
      <c r="E293" t="s">
        <v>1628</v>
      </c>
      <c r="F293" t="s">
        <v>1629</v>
      </c>
      <c r="H293">
        <v>48.402788000000001</v>
      </c>
      <c r="I293">
        <v>-86.072638100000006</v>
      </c>
      <c r="J293" s="1" t="str">
        <f t="shared" si="51"/>
        <v>NGR lake sediment grab sample</v>
      </c>
      <c r="K293" s="1" t="str">
        <f t="shared" si="52"/>
        <v>&lt;177 micron (NGR)</v>
      </c>
      <c r="L293">
        <v>15</v>
      </c>
      <c r="M293" t="s">
        <v>118</v>
      </c>
      <c r="N293">
        <v>292</v>
      </c>
      <c r="O293" t="s">
        <v>1048</v>
      </c>
      <c r="P293" t="s">
        <v>75</v>
      </c>
      <c r="Q293" t="s">
        <v>181</v>
      </c>
      <c r="R293" t="s">
        <v>156</v>
      </c>
      <c r="S293" t="s">
        <v>39</v>
      </c>
      <c r="T293" t="s">
        <v>36</v>
      </c>
      <c r="U293" t="s">
        <v>51</v>
      </c>
      <c r="V293" t="s">
        <v>1312</v>
      </c>
      <c r="W293" t="s">
        <v>66</v>
      </c>
      <c r="X293" t="s">
        <v>300</v>
      </c>
      <c r="Y293" t="s">
        <v>41</v>
      </c>
      <c r="Z293" t="s">
        <v>776</v>
      </c>
    </row>
    <row r="294" spans="1:26" x14ac:dyDescent="0.25">
      <c r="A294" t="s">
        <v>1630</v>
      </c>
      <c r="B294" t="s">
        <v>1631</v>
      </c>
      <c r="C294" s="1" t="str">
        <f t="shared" si="43"/>
        <v>21:0236</v>
      </c>
      <c r="D294" s="1" t="str">
        <f t="shared" si="50"/>
        <v>21:0115</v>
      </c>
      <c r="E294" t="s">
        <v>1632</v>
      </c>
      <c r="F294" t="s">
        <v>1633</v>
      </c>
      <c r="H294">
        <v>48.374533300000003</v>
      </c>
      <c r="I294">
        <v>-86.079877999999994</v>
      </c>
      <c r="J294" s="1" t="str">
        <f t="shared" si="51"/>
        <v>NGR lake sediment grab sample</v>
      </c>
      <c r="K294" s="1" t="str">
        <f t="shared" si="52"/>
        <v>&lt;177 micron (NGR)</v>
      </c>
      <c r="L294">
        <v>15</v>
      </c>
      <c r="M294" t="s">
        <v>131</v>
      </c>
      <c r="N294">
        <v>293</v>
      </c>
      <c r="O294" t="s">
        <v>798</v>
      </c>
      <c r="P294" t="s">
        <v>50</v>
      </c>
      <c r="Q294" t="s">
        <v>33</v>
      </c>
      <c r="R294" t="s">
        <v>146</v>
      </c>
      <c r="S294" t="s">
        <v>33</v>
      </c>
      <c r="T294" t="s">
        <v>36</v>
      </c>
      <c r="U294" t="s">
        <v>300</v>
      </c>
      <c r="V294" t="s">
        <v>52</v>
      </c>
      <c r="W294" t="s">
        <v>53</v>
      </c>
      <c r="X294" t="s">
        <v>79</v>
      </c>
      <c r="Y294" t="s">
        <v>41</v>
      </c>
      <c r="Z294" t="s">
        <v>761</v>
      </c>
    </row>
    <row r="295" spans="1:26" x14ac:dyDescent="0.25">
      <c r="A295" t="s">
        <v>1634</v>
      </c>
      <c r="B295" t="s">
        <v>1635</v>
      </c>
      <c r="C295" s="1" t="str">
        <f t="shared" si="43"/>
        <v>21:0236</v>
      </c>
      <c r="D295" s="1" t="str">
        <f t="shared" si="50"/>
        <v>21:0115</v>
      </c>
      <c r="E295" t="s">
        <v>1636</v>
      </c>
      <c r="F295" t="s">
        <v>1637</v>
      </c>
      <c r="H295">
        <v>48.329929399999997</v>
      </c>
      <c r="I295">
        <v>-86.055737100000002</v>
      </c>
      <c r="J295" s="1" t="str">
        <f t="shared" si="51"/>
        <v>NGR lake sediment grab sample</v>
      </c>
      <c r="K295" s="1" t="str">
        <f t="shared" si="52"/>
        <v>&lt;177 micron (NGR)</v>
      </c>
      <c r="L295">
        <v>15</v>
      </c>
      <c r="M295" t="s">
        <v>143</v>
      </c>
      <c r="N295">
        <v>294</v>
      </c>
      <c r="O295" t="s">
        <v>197</v>
      </c>
      <c r="P295" t="s">
        <v>134</v>
      </c>
      <c r="Q295" t="s">
        <v>146</v>
      </c>
      <c r="R295" t="s">
        <v>290</v>
      </c>
      <c r="S295" t="s">
        <v>80</v>
      </c>
      <c r="T295" t="s">
        <v>36</v>
      </c>
      <c r="U295" t="s">
        <v>81</v>
      </c>
      <c r="V295" t="s">
        <v>292</v>
      </c>
      <c r="W295" t="s">
        <v>66</v>
      </c>
      <c r="X295" t="s">
        <v>40</v>
      </c>
      <c r="Y295" t="s">
        <v>41</v>
      </c>
      <c r="Z295" t="s">
        <v>1638</v>
      </c>
    </row>
    <row r="296" spans="1:26" x14ac:dyDescent="0.25">
      <c r="A296" t="s">
        <v>1639</v>
      </c>
      <c r="B296" t="s">
        <v>1640</v>
      </c>
      <c r="C296" s="1" t="str">
        <f t="shared" si="43"/>
        <v>21:0236</v>
      </c>
      <c r="D296" s="1" t="str">
        <f t="shared" si="50"/>
        <v>21:0115</v>
      </c>
      <c r="E296" t="s">
        <v>1641</v>
      </c>
      <c r="F296" t="s">
        <v>1642</v>
      </c>
      <c r="H296">
        <v>48.291457899999997</v>
      </c>
      <c r="I296">
        <v>-86.049102500000004</v>
      </c>
      <c r="J296" s="1" t="str">
        <f t="shared" si="51"/>
        <v>NGR lake sediment grab sample</v>
      </c>
      <c r="K296" s="1" t="str">
        <f t="shared" si="52"/>
        <v>&lt;177 micron (NGR)</v>
      </c>
      <c r="L296">
        <v>15</v>
      </c>
      <c r="M296" t="s">
        <v>177</v>
      </c>
      <c r="N296">
        <v>295</v>
      </c>
      <c r="O296" t="s">
        <v>1090</v>
      </c>
      <c r="P296" t="s">
        <v>134</v>
      </c>
      <c r="Q296" t="s">
        <v>181</v>
      </c>
      <c r="R296" t="s">
        <v>135</v>
      </c>
      <c r="S296" t="s">
        <v>76</v>
      </c>
      <c r="T296" t="s">
        <v>36</v>
      </c>
      <c r="U296" t="s">
        <v>263</v>
      </c>
      <c r="V296" t="s">
        <v>308</v>
      </c>
      <c r="W296" t="s">
        <v>53</v>
      </c>
      <c r="X296" t="s">
        <v>54</v>
      </c>
      <c r="Y296" t="s">
        <v>41</v>
      </c>
      <c r="Z296" t="s">
        <v>761</v>
      </c>
    </row>
    <row r="297" spans="1:26" x14ac:dyDescent="0.25">
      <c r="A297" t="s">
        <v>1643</v>
      </c>
      <c r="B297" t="s">
        <v>1644</v>
      </c>
      <c r="C297" s="1" t="str">
        <f t="shared" si="43"/>
        <v>21:0236</v>
      </c>
      <c r="D297" s="1" t="str">
        <f t="shared" si="50"/>
        <v>21:0115</v>
      </c>
      <c r="E297" t="s">
        <v>1645</v>
      </c>
      <c r="F297" t="s">
        <v>1646</v>
      </c>
      <c r="H297">
        <v>48.289023200000003</v>
      </c>
      <c r="I297">
        <v>-86.016375699999998</v>
      </c>
      <c r="J297" s="1" t="str">
        <f t="shared" si="51"/>
        <v>NGR lake sediment grab sample</v>
      </c>
      <c r="K297" s="1" t="str">
        <f t="shared" si="52"/>
        <v>&lt;177 micron (NGR)</v>
      </c>
      <c r="L297">
        <v>15</v>
      </c>
      <c r="M297" t="s">
        <v>187</v>
      </c>
      <c r="N297">
        <v>296</v>
      </c>
      <c r="O297" t="s">
        <v>120</v>
      </c>
      <c r="P297" t="s">
        <v>156</v>
      </c>
      <c r="Q297" t="s">
        <v>271</v>
      </c>
      <c r="R297" t="s">
        <v>181</v>
      </c>
      <c r="S297" t="s">
        <v>80</v>
      </c>
      <c r="T297" t="s">
        <v>36</v>
      </c>
      <c r="U297" t="s">
        <v>336</v>
      </c>
      <c r="V297" t="s">
        <v>52</v>
      </c>
      <c r="W297" t="s">
        <v>53</v>
      </c>
      <c r="X297" t="s">
        <v>54</v>
      </c>
      <c r="Y297" t="s">
        <v>41</v>
      </c>
      <c r="Z297" t="s">
        <v>1161</v>
      </c>
    </row>
    <row r="298" spans="1:26" x14ac:dyDescent="0.25">
      <c r="A298" t="s">
        <v>1647</v>
      </c>
      <c r="B298" t="s">
        <v>1648</v>
      </c>
      <c r="C298" s="1" t="str">
        <f t="shared" si="43"/>
        <v>21:0236</v>
      </c>
      <c r="D298" s="1" t="str">
        <f t="shared" si="50"/>
        <v>21:0115</v>
      </c>
      <c r="E298" t="s">
        <v>1649</v>
      </c>
      <c r="F298" t="s">
        <v>1650</v>
      </c>
      <c r="H298">
        <v>48.3164072</v>
      </c>
      <c r="I298">
        <v>-86.012906200000003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196</v>
      </c>
      <c r="N298">
        <v>297</v>
      </c>
      <c r="O298" t="s">
        <v>888</v>
      </c>
      <c r="P298" t="s">
        <v>109</v>
      </c>
      <c r="Q298" t="s">
        <v>110</v>
      </c>
      <c r="R298" t="s">
        <v>156</v>
      </c>
      <c r="S298" t="s">
        <v>33</v>
      </c>
      <c r="T298" t="s">
        <v>36</v>
      </c>
      <c r="U298" t="s">
        <v>79</v>
      </c>
      <c r="V298" t="s">
        <v>262</v>
      </c>
      <c r="W298" t="s">
        <v>53</v>
      </c>
      <c r="X298" t="s">
        <v>81</v>
      </c>
      <c r="Y298" t="s">
        <v>41</v>
      </c>
      <c r="Z298" t="s">
        <v>32</v>
      </c>
    </row>
    <row r="299" spans="1:26" x14ac:dyDescent="0.25">
      <c r="A299" t="s">
        <v>1651</v>
      </c>
      <c r="B299" t="s">
        <v>1652</v>
      </c>
      <c r="C299" s="1" t="str">
        <f t="shared" si="43"/>
        <v>21:0236</v>
      </c>
      <c r="D299" s="1" t="str">
        <f t="shared" si="50"/>
        <v>21:0115</v>
      </c>
      <c r="E299" t="s">
        <v>1653</v>
      </c>
      <c r="F299" t="s">
        <v>1654</v>
      </c>
      <c r="H299">
        <v>48.380274499999999</v>
      </c>
      <c r="I299">
        <v>-86.016947200000004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206</v>
      </c>
      <c r="N299">
        <v>298</v>
      </c>
      <c r="O299" t="s">
        <v>289</v>
      </c>
      <c r="P299" t="s">
        <v>145</v>
      </c>
      <c r="Q299" t="s">
        <v>80</v>
      </c>
      <c r="R299" t="s">
        <v>156</v>
      </c>
      <c r="S299" t="s">
        <v>181</v>
      </c>
      <c r="T299" t="s">
        <v>36</v>
      </c>
      <c r="U299" t="s">
        <v>54</v>
      </c>
      <c r="V299" t="s">
        <v>65</v>
      </c>
      <c r="W299" t="s">
        <v>53</v>
      </c>
      <c r="X299" t="s">
        <v>228</v>
      </c>
      <c r="Y299" t="s">
        <v>41</v>
      </c>
      <c r="Z299" t="s">
        <v>1086</v>
      </c>
    </row>
    <row r="300" spans="1:26" x14ac:dyDescent="0.25">
      <c r="A300" t="s">
        <v>1655</v>
      </c>
      <c r="B300" t="s">
        <v>1656</v>
      </c>
      <c r="C300" s="1" t="str">
        <f t="shared" si="43"/>
        <v>21:0236</v>
      </c>
      <c r="D300" s="1" t="str">
        <f t="shared" si="50"/>
        <v>21:0115</v>
      </c>
      <c r="E300" t="s">
        <v>1657</v>
      </c>
      <c r="F300" t="s">
        <v>1658</v>
      </c>
      <c r="H300">
        <v>48.407409299999998</v>
      </c>
      <c r="I300">
        <v>-86.017003299999999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214</v>
      </c>
      <c r="N300">
        <v>299</v>
      </c>
      <c r="O300" t="s">
        <v>81</v>
      </c>
      <c r="P300" t="s">
        <v>283</v>
      </c>
      <c r="Q300" t="s">
        <v>80</v>
      </c>
      <c r="R300" t="s">
        <v>97</v>
      </c>
      <c r="S300" t="s">
        <v>181</v>
      </c>
      <c r="T300" t="s">
        <v>36</v>
      </c>
      <c r="U300" t="s">
        <v>81</v>
      </c>
      <c r="V300" t="s">
        <v>322</v>
      </c>
      <c r="W300" t="s">
        <v>53</v>
      </c>
      <c r="X300" t="s">
        <v>228</v>
      </c>
      <c r="Y300" t="s">
        <v>41</v>
      </c>
      <c r="Z300" t="s">
        <v>610</v>
      </c>
    </row>
    <row r="301" spans="1:26" x14ac:dyDescent="0.25">
      <c r="A301" t="s">
        <v>1659</v>
      </c>
      <c r="B301" t="s">
        <v>1660</v>
      </c>
      <c r="C301" s="1" t="str">
        <f t="shared" si="43"/>
        <v>21:0236</v>
      </c>
      <c r="D301" s="1" t="str">
        <f t="shared" si="50"/>
        <v>21:0115</v>
      </c>
      <c r="E301" t="s">
        <v>1661</v>
      </c>
      <c r="F301" t="s">
        <v>1662</v>
      </c>
      <c r="H301">
        <v>48.419111299999997</v>
      </c>
      <c r="I301">
        <v>-86.020899299999996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234</v>
      </c>
      <c r="N301">
        <v>300</v>
      </c>
      <c r="O301" t="s">
        <v>320</v>
      </c>
      <c r="P301" t="s">
        <v>134</v>
      </c>
      <c r="Q301" t="s">
        <v>80</v>
      </c>
      <c r="R301" t="s">
        <v>181</v>
      </c>
      <c r="S301" t="s">
        <v>80</v>
      </c>
      <c r="T301" t="s">
        <v>36</v>
      </c>
      <c r="U301" t="s">
        <v>463</v>
      </c>
      <c r="V301" t="s">
        <v>65</v>
      </c>
      <c r="W301" t="s">
        <v>53</v>
      </c>
      <c r="X301" t="s">
        <v>48</v>
      </c>
      <c r="Y301" t="s">
        <v>41</v>
      </c>
      <c r="Z301" t="s">
        <v>48</v>
      </c>
    </row>
    <row r="302" spans="1:26" x14ac:dyDescent="0.25">
      <c r="A302" t="s">
        <v>1663</v>
      </c>
      <c r="B302" t="s">
        <v>1664</v>
      </c>
      <c r="C302" s="1" t="str">
        <f t="shared" si="43"/>
        <v>21:0236</v>
      </c>
      <c r="D302" s="1" t="str">
        <f t="shared" si="50"/>
        <v>21:0115</v>
      </c>
      <c r="E302" t="s">
        <v>1665</v>
      </c>
      <c r="F302" t="s">
        <v>1666</v>
      </c>
      <c r="H302">
        <v>48.8842505</v>
      </c>
      <c r="I302">
        <v>-86.409675100000001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30</v>
      </c>
      <c r="N302">
        <v>301</v>
      </c>
      <c r="O302" t="s">
        <v>488</v>
      </c>
      <c r="P302" t="s">
        <v>244</v>
      </c>
      <c r="Q302" t="s">
        <v>80</v>
      </c>
      <c r="R302" t="s">
        <v>156</v>
      </c>
      <c r="S302" t="s">
        <v>78</v>
      </c>
      <c r="T302" t="s">
        <v>36</v>
      </c>
      <c r="U302" t="s">
        <v>418</v>
      </c>
      <c r="V302" t="s">
        <v>452</v>
      </c>
      <c r="W302" t="s">
        <v>66</v>
      </c>
      <c r="X302" t="s">
        <v>79</v>
      </c>
      <c r="Y302" t="s">
        <v>41</v>
      </c>
      <c r="Z302" t="s">
        <v>133</v>
      </c>
    </row>
    <row r="303" spans="1:26" x14ac:dyDescent="0.25">
      <c r="A303" t="s">
        <v>1667</v>
      </c>
      <c r="B303" t="s">
        <v>1668</v>
      </c>
      <c r="C303" s="1" t="str">
        <f t="shared" si="43"/>
        <v>21:0236</v>
      </c>
      <c r="D303" s="1" t="str">
        <f t="shared" si="50"/>
        <v>21:0115</v>
      </c>
      <c r="E303" t="s">
        <v>1669</v>
      </c>
      <c r="F303" t="s">
        <v>1670</v>
      </c>
      <c r="H303">
        <v>48.4177228</v>
      </c>
      <c r="I303">
        <v>-86.049510999999995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47</v>
      </c>
      <c r="N303">
        <v>302</v>
      </c>
      <c r="O303" t="s">
        <v>771</v>
      </c>
      <c r="P303" t="s">
        <v>32</v>
      </c>
      <c r="Q303" t="s">
        <v>78</v>
      </c>
      <c r="R303" t="s">
        <v>290</v>
      </c>
      <c r="S303" t="s">
        <v>78</v>
      </c>
      <c r="T303" t="s">
        <v>36</v>
      </c>
      <c r="U303" t="s">
        <v>890</v>
      </c>
      <c r="V303" t="s">
        <v>262</v>
      </c>
      <c r="W303" t="s">
        <v>53</v>
      </c>
      <c r="X303" t="s">
        <v>300</v>
      </c>
      <c r="Y303" t="s">
        <v>41</v>
      </c>
      <c r="Z303" t="s">
        <v>1671</v>
      </c>
    </row>
    <row r="304" spans="1:26" x14ac:dyDescent="0.25">
      <c r="A304" t="s">
        <v>1672</v>
      </c>
      <c r="B304" t="s">
        <v>1673</v>
      </c>
      <c r="C304" s="1" t="str">
        <f t="shared" si="43"/>
        <v>21:0236</v>
      </c>
      <c r="D304" s="1" t="str">
        <f t="shared" si="50"/>
        <v>21:0115</v>
      </c>
      <c r="E304" t="s">
        <v>1674</v>
      </c>
      <c r="F304" t="s">
        <v>1675</v>
      </c>
      <c r="H304">
        <v>48.461598700000003</v>
      </c>
      <c r="I304">
        <v>-86.034285499999996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60</v>
      </c>
      <c r="N304">
        <v>303</v>
      </c>
      <c r="O304" t="s">
        <v>679</v>
      </c>
      <c r="P304" t="s">
        <v>35</v>
      </c>
      <c r="Q304" t="s">
        <v>66</v>
      </c>
      <c r="R304" t="s">
        <v>134</v>
      </c>
      <c r="S304" t="s">
        <v>109</v>
      </c>
      <c r="T304" t="s">
        <v>36</v>
      </c>
      <c r="U304" t="s">
        <v>300</v>
      </c>
      <c r="V304" t="s">
        <v>452</v>
      </c>
      <c r="W304" t="s">
        <v>63</v>
      </c>
      <c r="X304" t="s">
        <v>81</v>
      </c>
      <c r="Y304" t="s">
        <v>41</v>
      </c>
      <c r="Z304" t="s">
        <v>1038</v>
      </c>
    </row>
    <row r="305" spans="1:26" x14ac:dyDescent="0.25">
      <c r="A305" t="s">
        <v>1676</v>
      </c>
      <c r="B305" t="s">
        <v>1677</v>
      </c>
      <c r="C305" s="1" t="str">
        <f t="shared" si="43"/>
        <v>21:0236</v>
      </c>
      <c r="D305" s="1" t="str">
        <f t="shared" si="50"/>
        <v>21:0115</v>
      </c>
      <c r="E305" t="s">
        <v>1678</v>
      </c>
      <c r="F305" t="s">
        <v>1679</v>
      </c>
      <c r="H305">
        <v>48.566333999999998</v>
      </c>
      <c r="I305">
        <v>-86.001305700000003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73</v>
      </c>
      <c r="N305">
        <v>304</v>
      </c>
      <c r="O305" t="s">
        <v>223</v>
      </c>
      <c r="P305" t="s">
        <v>134</v>
      </c>
      <c r="Q305" t="s">
        <v>63</v>
      </c>
      <c r="R305" t="s">
        <v>156</v>
      </c>
      <c r="S305" t="s">
        <v>78</v>
      </c>
      <c r="T305" t="s">
        <v>36</v>
      </c>
      <c r="U305" t="s">
        <v>263</v>
      </c>
      <c r="V305" t="s">
        <v>65</v>
      </c>
      <c r="W305" t="s">
        <v>66</v>
      </c>
      <c r="X305" t="s">
        <v>81</v>
      </c>
      <c r="Y305" t="s">
        <v>41</v>
      </c>
      <c r="Z305" t="s">
        <v>928</v>
      </c>
    </row>
    <row r="306" spans="1:26" x14ac:dyDescent="0.25">
      <c r="A306" t="s">
        <v>1680</v>
      </c>
      <c r="B306" t="s">
        <v>1681</v>
      </c>
      <c r="C306" s="1" t="str">
        <f t="shared" si="43"/>
        <v>21:0236</v>
      </c>
      <c r="D306" s="1" t="str">
        <f t="shared" si="50"/>
        <v>21:0115</v>
      </c>
      <c r="E306" t="s">
        <v>1682</v>
      </c>
      <c r="F306" t="s">
        <v>1683</v>
      </c>
      <c r="H306">
        <v>48.598670200000001</v>
      </c>
      <c r="I306">
        <v>-86.016279900000001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87</v>
      </c>
      <c r="N306">
        <v>305</v>
      </c>
      <c r="O306" t="s">
        <v>35</v>
      </c>
      <c r="P306" t="s">
        <v>77</v>
      </c>
      <c r="Q306" t="s">
        <v>146</v>
      </c>
      <c r="R306" t="s">
        <v>97</v>
      </c>
      <c r="S306" t="s">
        <v>80</v>
      </c>
      <c r="T306" t="s">
        <v>122</v>
      </c>
      <c r="U306" t="s">
        <v>82</v>
      </c>
      <c r="V306" t="s">
        <v>262</v>
      </c>
      <c r="W306" t="s">
        <v>66</v>
      </c>
      <c r="X306" t="s">
        <v>67</v>
      </c>
      <c r="Y306" t="s">
        <v>41</v>
      </c>
      <c r="Z306" t="s">
        <v>832</v>
      </c>
    </row>
    <row r="307" spans="1:26" x14ac:dyDescent="0.25">
      <c r="A307" t="s">
        <v>1684</v>
      </c>
      <c r="B307" t="s">
        <v>1685</v>
      </c>
      <c r="C307" s="1" t="str">
        <f t="shared" si="43"/>
        <v>21:0236</v>
      </c>
      <c r="D307" s="1" t="str">
        <f t="shared" si="50"/>
        <v>21:0115</v>
      </c>
      <c r="E307" t="s">
        <v>1686</v>
      </c>
      <c r="F307" t="s">
        <v>1687</v>
      </c>
      <c r="H307">
        <v>48.596438399999997</v>
      </c>
      <c r="I307">
        <v>-86.040723200000002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96</v>
      </c>
      <c r="N307">
        <v>306</v>
      </c>
      <c r="O307" t="s">
        <v>54</v>
      </c>
      <c r="P307" t="s">
        <v>334</v>
      </c>
      <c r="Q307" t="s">
        <v>39</v>
      </c>
      <c r="R307" t="s">
        <v>77</v>
      </c>
      <c r="S307" t="s">
        <v>156</v>
      </c>
      <c r="T307" t="s">
        <v>36</v>
      </c>
      <c r="U307" t="s">
        <v>1432</v>
      </c>
      <c r="V307" t="s">
        <v>65</v>
      </c>
      <c r="W307" t="s">
        <v>66</v>
      </c>
      <c r="X307" t="s">
        <v>54</v>
      </c>
      <c r="Y307" t="s">
        <v>41</v>
      </c>
      <c r="Z307" t="s">
        <v>165</v>
      </c>
    </row>
    <row r="308" spans="1:26" x14ac:dyDescent="0.25">
      <c r="A308" t="s">
        <v>1688</v>
      </c>
      <c r="B308" t="s">
        <v>1689</v>
      </c>
      <c r="C308" s="1" t="str">
        <f t="shared" si="43"/>
        <v>21:0236</v>
      </c>
      <c r="D308" s="1" t="str">
        <f t="shared" si="50"/>
        <v>21:0115</v>
      </c>
      <c r="E308" t="s">
        <v>1690</v>
      </c>
      <c r="F308" t="s">
        <v>1691</v>
      </c>
      <c r="H308">
        <v>48.616055000000003</v>
      </c>
      <c r="I308">
        <v>-86.057610299999993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106</v>
      </c>
      <c r="N308">
        <v>307</v>
      </c>
      <c r="O308" t="s">
        <v>1254</v>
      </c>
      <c r="P308" t="s">
        <v>77</v>
      </c>
      <c r="Q308" t="s">
        <v>78</v>
      </c>
      <c r="R308" t="s">
        <v>156</v>
      </c>
      <c r="S308" t="s">
        <v>78</v>
      </c>
      <c r="T308" t="s">
        <v>36</v>
      </c>
      <c r="U308" t="s">
        <v>1692</v>
      </c>
      <c r="V308" t="s">
        <v>65</v>
      </c>
      <c r="W308" t="s">
        <v>66</v>
      </c>
      <c r="X308" t="s">
        <v>343</v>
      </c>
      <c r="Y308" t="s">
        <v>41</v>
      </c>
      <c r="Z308" t="s">
        <v>145</v>
      </c>
    </row>
    <row r="309" spans="1:26" hidden="1" x14ac:dyDescent="0.25">
      <c r="A309" t="s">
        <v>1693</v>
      </c>
      <c r="B309" t="s">
        <v>1694</v>
      </c>
      <c r="C309" s="1" t="str">
        <f t="shared" si="43"/>
        <v>21:0236</v>
      </c>
      <c r="D309" s="1" t="str">
        <f>HYPERLINK("http://geochem.nrcan.gc.ca/cdogs/content/svy/svy_e.htm", "")</f>
        <v/>
      </c>
      <c r="G309" s="1" t="str">
        <f>HYPERLINK("http://geochem.nrcan.gc.ca/cdogs/content/cr_/cr_00007_e.htm", "7")</f>
        <v>7</v>
      </c>
      <c r="J309" t="s">
        <v>220</v>
      </c>
      <c r="K309" t="s">
        <v>221</v>
      </c>
      <c r="L309">
        <v>16</v>
      </c>
      <c r="M309" t="s">
        <v>222</v>
      </c>
      <c r="N309">
        <v>308</v>
      </c>
      <c r="O309" t="s">
        <v>120</v>
      </c>
      <c r="P309" t="s">
        <v>236</v>
      </c>
      <c r="Q309" t="s">
        <v>290</v>
      </c>
      <c r="R309" t="s">
        <v>181</v>
      </c>
      <c r="S309" t="s">
        <v>33</v>
      </c>
      <c r="T309" t="s">
        <v>65</v>
      </c>
      <c r="U309" t="s">
        <v>189</v>
      </c>
      <c r="V309" t="s">
        <v>457</v>
      </c>
      <c r="W309" t="s">
        <v>53</v>
      </c>
      <c r="X309" t="s">
        <v>228</v>
      </c>
      <c r="Y309" t="s">
        <v>134</v>
      </c>
      <c r="Z309" t="s">
        <v>1283</v>
      </c>
    </row>
    <row r="310" spans="1:26" x14ac:dyDescent="0.25">
      <c r="A310" t="s">
        <v>1695</v>
      </c>
      <c r="B310" t="s">
        <v>1696</v>
      </c>
      <c r="C310" s="1" t="str">
        <f t="shared" si="43"/>
        <v>21:0236</v>
      </c>
      <c r="D310" s="1" t="str">
        <f t="shared" ref="D310:D333" si="53">HYPERLINK("http://geochem.nrcan.gc.ca/cdogs/content/svy/svy210115_e.htm", "21:0115")</f>
        <v>21:0115</v>
      </c>
      <c r="E310" t="s">
        <v>1697</v>
      </c>
      <c r="F310" t="s">
        <v>1698</v>
      </c>
      <c r="H310">
        <v>48.630001499999999</v>
      </c>
      <c r="I310">
        <v>-86.038281900000001</v>
      </c>
      <c r="J310" s="1" t="str">
        <f t="shared" ref="J310:J333" si="54">HYPERLINK("http://geochem.nrcan.gc.ca/cdogs/content/kwd/kwd020027_e.htm", "NGR lake sediment grab sample")</f>
        <v>NGR lake sediment grab sample</v>
      </c>
      <c r="K310" s="1" t="str">
        <f t="shared" ref="K310:K333" si="55">HYPERLINK("http://geochem.nrcan.gc.ca/cdogs/content/kwd/kwd080006_e.htm", "&lt;177 micron (NGR)")</f>
        <v>&lt;177 micron (NGR)</v>
      </c>
      <c r="L310">
        <v>16</v>
      </c>
      <c r="M310" t="s">
        <v>118</v>
      </c>
      <c r="N310">
        <v>309</v>
      </c>
      <c r="O310" t="s">
        <v>61</v>
      </c>
      <c r="P310" t="s">
        <v>198</v>
      </c>
      <c r="Q310" t="s">
        <v>290</v>
      </c>
      <c r="R310" t="s">
        <v>290</v>
      </c>
      <c r="S310" t="s">
        <v>33</v>
      </c>
      <c r="T310" t="s">
        <v>36</v>
      </c>
      <c r="U310" t="s">
        <v>890</v>
      </c>
      <c r="V310" t="s">
        <v>1095</v>
      </c>
      <c r="W310" t="s">
        <v>66</v>
      </c>
      <c r="X310" t="s">
        <v>343</v>
      </c>
      <c r="Y310" t="s">
        <v>41</v>
      </c>
      <c r="Z310" t="s">
        <v>849</v>
      </c>
    </row>
    <row r="311" spans="1:26" x14ac:dyDescent="0.25">
      <c r="A311" t="s">
        <v>1699</v>
      </c>
      <c r="B311" t="s">
        <v>1700</v>
      </c>
      <c r="C311" s="1" t="str">
        <f t="shared" si="43"/>
        <v>21:0236</v>
      </c>
      <c r="D311" s="1" t="str">
        <f t="shared" si="53"/>
        <v>21:0115</v>
      </c>
      <c r="E311" t="s">
        <v>1701</v>
      </c>
      <c r="F311" t="s">
        <v>1702</v>
      </c>
      <c r="H311">
        <v>48.662956399999999</v>
      </c>
      <c r="I311">
        <v>-86.007668300000006</v>
      </c>
      <c r="J311" s="1" t="str">
        <f t="shared" si="54"/>
        <v>NGR lake sediment grab sample</v>
      </c>
      <c r="K311" s="1" t="str">
        <f t="shared" si="55"/>
        <v>&lt;177 micron (NGR)</v>
      </c>
      <c r="L311">
        <v>16</v>
      </c>
      <c r="M311" t="s">
        <v>131</v>
      </c>
      <c r="N311">
        <v>310</v>
      </c>
      <c r="O311" t="s">
        <v>888</v>
      </c>
      <c r="P311" t="s">
        <v>283</v>
      </c>
      <c r="Q311" t="s">
        <v>80</v>
      </c>
      <c r="R311" t="s">
        <v>198</v>
      </c>
      <c r="S311" t="s">
        <v>34</v>
      </c>
      <c r="T311" t="s">
        <v>36</v>
      </c>
      <c r="U311" t="s">
        <v>864</v>
      </c>
      <c r="V311" t="s">
        <v>1703</v>
      </c>
      <c r="W311" t="s">
        <v>80</v>
      </c>
      <c r="X311" t="s">
        <v>890</v>
      </c>
      <c r="Y311" t="s">
        <v>41</v>
      </c>
      <c r="Z311" t="s">
        <v>1704</v>
      </c>
    </row>
    <row r="312" spans="1:26" x14ac:dyDescent="0.25">
      <c r="A312" t="s">
        <v>1705</v>
      </c>
      <c r="B312" t="s">
        <v>1706</v>
      </c>
      <c r="C312" s="1" t="str">
        <f t="shared" si="43"/>
        <v>21:0236</v>
      </c>
      <c r="D312" s="1" t="str">
        <f t="shared" si="53"/>
        <v>21:0115</v>
      </c>
      <c r="E312" t="s">
        <v>1707</v>
      </c>
      <c r="F312" t="s">
        <v>1708</v>
      </c>
      <c r="H312">
        <v>48.6382063</v>
      </c>
      <c r="I312">
        <v>-86.113421900000006</v>
      </c>
      <c r="J312" s="1" t="str">
        <f t="shared" si="54"/>
        <v>NGR lake sediment grab sample</v>
      </c>
      <c r="K312" s="1" t="str">
        <f t="shared" si="55"/>
        <v>&lt;177 micron (NGR)</v>
      </c>
      <c r="L312">
        <v>16</v>
      </c>
      <c r="M312" t="s">
        <v>143</v>
      </c>
      <c r="N312">
        <v>311</v>
      </c>
      <c r="O312" t="s">
        <v>1709</v>
      </c>
      <c r="P312" t="s">
        <v>321</v>
      </c>
      <c r="Q312" t="s">
        <v>66</v>
      </c>
      <c r="R312" t="s">
        <v>109</v>
      </c>
      <c r="S312" t="s">
        <v>97</v>
      </c>
      <c r="T312" t="s">
        <v>36</v>
      </c>
      <c r="U312" t="s">
        <v>51</v>
      </c>
      <c r="V312" t="s">
        <v>125</v>
      </c>
      <c r="W312" t="s">
        <v>53</v>
      </c>
      <c r="X312" t="s">
        <v>79</v>
      </c>
      <c r="Y312" t="s">
        <v>41</v>
      </c>
      <c r="Z312" t="s">
        <v>1710</v>
      </c>
    </row>
    <row r="313" spans="1:26" x14ac:dyDescent="0.25">
      <c r="A313" t="s">
        <v>1711</v>
      </c>
      <c r="B313" t="s">
        <v>1712</v>
      </c>
      <c r="C313" s="1" t="str">
        <f t="shared" si="43"/>
        <v>21:0236</v>
      </c>
      <c r="D313" s="1" t="str">
        <f t="shared" si="53"/>
        <v>21:0115</v>
      </c>
      <c r="E313" t="s">
        <v>1713</v>
      </c>
      <c r="F313" t="s">
        <v>1714</v>
      </c>
      <c r="H313">
        <v>48.659179399999999</v>
      </c>
      <c r="I313">
        <v>-86.103317300000001</v>
      </c>
      <c r="J313" s="1" t="str">
        <f t="shared" si="54"/>
        <v>NGR lake sediment grab sample</v>
      </c>
      <c r="K313" s="1" t="str">
        <f t="shared" si="55"/>
        <v>&lt;177 micron (NGR)</v>
      </c>
      <c r="L313">
        <v>16</v>
      </c>
      <c r="M313" t="s">
        <v>177</v>
      </c>
      <c r="N313">
        <v>312</v>
      </c>
      <c r="O313" t="s">
        <v>1047</v>
      </c>
      <c r="P313" t="s">
        <v>77</v>
      </c>
      <c r="Q313" t="s">
        <v>181</v>
      </c>
      <c r="R313" t="s">
        <v>64</v>
      </c>
      <c r="S313" t="s">
        <v>33</v>
      </c>
      <c r="T313" t="s">
        <v>36</v>
      </c>
      <c r="U313" t="s">
        <v>418</v>
      </c>
      <c r="V313" t="s">
        <v>337</v>
      </c>
      <c r="W313" t="s">
        <v>53</v>
      </c>
      <c r="X313" t="s">
        <v>890</v>
      </c>
      <c r="Y313" t="s">
        <v>41</v>
      </c>
      <c r="Z313" t="s">
        <v>708</v>
      </c>
    </row>
    <row r="314" spans="1:26" x14ac:dyDescent="0.25">
      <c r="A314" t="s">
        <v>1715</v>
      </c>
      <c r="B314" t="s">
        <v>1716</v>
      </c>
      <c r="C314" s="1" t="str">
        <f t="shared" si="43"/>
        <v>21:0236</v>
      </c>
      <c r="D314" s="1" t="str">
        <f t="shared" si="53"/>
        <v>21:0115</v>
      </c>
      <c r="E314" t="s">
        <v>1717</v>
      </c>
      <c r="F314" t="s">
        <v>1718</v>
      </c>
      <c r="H314">
        <v>48.690248099999998</v>
      </c>
      <c r="I314">
        <v>-86.129724499999995</v>
      </c>
      <c r="J314" s="1" t="str">
        <f t="shared" si="54"/>
        <v>NGR lake sediment grab sample</v>
      </c>
      <c r="K314" s="1" t="str">
        <f t="shared" si="55"/>
        <v>&lt;177 micron (NGR)</v>
      </c>
      <c r="L314">
        <v>16</v>
      </c>
      <c r="M314" t="s">
        <v>187</v>
      </c>
      <c r="N314">
        <v>313</v>
      </c>
      <c r="O314" t="s">
        <v>336</v>
      </c>
      <c r="P314" t="s">
        <v>156</v>
      </c>
      <c r="Q314" t="s">
        <v>63</v>
      </c>
      <c r="R314" t="s">
        <v>78</v>
      </c>
      <c r="S314" t="s">
        <v>80</v>
      </c>
      <c r="T314" t="s">
        <v>36</v>
      </c>
      <c r="U314" t="s">
        <v>98</v>
      </c>
      <c r="V314" t="s">
        <v>65</v>
      </c>
      <c r="W314" t="s">
        <v>53</v>
      </c>
      <c r="X314" t="s">
        <v>81</v>
      </c>
      <c r="Y314" t="s">
        <v>41</v>
      </c>
      <c r="Z314" t="s">
        <v>1328</v>
      </c>
    </row>
    <row r="315" spans="1:26" x14ac:dyDescent="0.25">
      <c r="A315" t="s">
        <v>1719</v>
      </c>
      <c r="B315" t="s">
        <v>1720</v>
      </c>
      <c r="C315" s="1" t="str">
        <f t="shared" si="43"/>
        <v>21:0236</v>
      </c>
      <c r="D315" s="1" t="str">
        <f t="shared" si="53"/>
        <v>21:0115</v>
      </c>
      <c r="E315" t="s">
        <v>1721</v>
      </c>
      <c r="F315" t="s">
        <v>1722</v>
      </c>
      <c r="H315">
        <v>48.812178600000003</v>
      </c>
      <c r="I315">
        <v>-86.371253199999998</v>
      </c>
      <c r="J315" s="1" t="str">
        <f t="shared" si="54"/>
        <v>NGR lake sediment grab sample</v>
      </c>
      <c r="K315" s="1" t="str">
        <f t="shared" si="55"/>
        <v>&lt;177 micron (NGR)</v>
      </c>
      <c r="L315">
        <v>16</v>
      </c>
      <c r="M315" t="s">
        <v>196</v>
      </c>
      <c r="N315">
        <v>314</v>
      </c>
      <c r="O315" t="s">
        <v>541</v>
      </c>
      <c r="P315" t="s">
        <v>236</v>
      </c>
      <c r="Q315" t="s">
        <v>146</v>
      </c>
      <c r="R315" t="s">
        <v>109</v>
      </c>
      <c r="S315" t="s">
        <v>78</v>
      </c>
      <c r="T315" t="s">
        <v>36</v>
      </c>
      <c r="U315" t="s">
        <v>361</v>
      </c>
      <c r="V315" t="s">
        <v>180</v>
      </c>
      <c r="W315" t="s">
        <v>66</v>
      </c>
      <c r="X315" t="s">
        <v>300</v>
      </c>
      <c r="Y315" t="s">
        <v>41</v>
      </c>
      <c r="Z315" t="s">
        <v>805</v>
      </c>
    </row>
    <row r="316" spans="1:26" x14ac:dyDescent="0.25">
      <c r="A316" t="s">
        <v>1723</v>
      </c>
      <c r="B316" t="s">
        <v>1724</v>
      </c>
      <c r="C316" s="1" t="str">
        <f t="shared" si="43"/>
        <v>21:0236</v>
      </c>
      <c r="D316" s="1" t="str">
        <f t="shared" si="53"/>
        <v>21:0115</v>
      </c>
      <c r="E316" t="s">
        <v>1725</v>
      </c>
      <c r="F316" t="s">
        <v>1726</v>
      </c>
      <c r="H316">
        <v>48.870701199999999</v>
      </c>
      <c r="I316">
        <v>-86.347664499999993</v>
      </c>
      <c r="J316" s="1" t="str">
        <f t="shared" si="54"/>
        <v>NGR lake sediment grab sample</v>
      </c>
      <c r="K316" s="1" t="str">
        <f t="shared" si="55"/>
        <v>&lt;177 micron (NGR)</v>
      </c>
      <c r="L316">
        <v>16</v>
      </c>
      <c r="M316" t="s">
        <v>206</v>
      </c>
      <c r="N316">
        <v>315</v>
      </c>
      <c r="O316" t="s">
        <v>417</v>
      </c>
      <c r="P316" t="s">
        <v>244</v>
      </c>
      <c r="Q316" t="s">
        <v>290</v>
      </c>
      <c r="R316" t="s">
        <v>110</v>
      </c>
      <c r="S316" t="s">
        <v>146</v>
      </c>
      <c r="T316" t="s">
        <v>36</v>
      </c>
      <c r="U316" t="s">
        <v>40</v>
      </c>
      <c r="V316" t="s">
        <v>125</v>
      </c>
      <c r="W316" t="s">
        <v>53</v>
      </c>
      <c r="X316" t="s">
        <v>228</v>
      </c>
      <c r="Y316" t="s">
        <v>41</v>
      </c>
      <c r="Z316" t="s">
        <v>591</v>
      </c>
    </row>
    <row r="317" spans="1:26" x14ac:dyDescent="0.25">
      <c r="A317" t="s">
        <v>1727</v>
      </c>
      <c r="B317" t="s">
        <v>1728</v>
      </c>
      <c r="C317" s="1" t="str">
        <f t="shared" si="43"/>
        <v>21:0236</v>
      </c>
      <c r="D317" s="1" t="str">
        <f t="shared" si="53"/>
        <v>21:0115</v>
      </c>
      <c r="E317" t="s">
        <v>1729</v>
      </c>
      <c r="F317" t="s">
        <v>1730</v>
      </c>
      <c r="H317">
        <v>48.892187499999999</v>
      </c>
      <c r="I317">
        <v>-86.361259399999994</v>
      </c>
      <c r="J317" s="1" t="str">
        <f t="shared" si="54"/>
        <v>NGR lake sediment grab sample</v>
      </c>
      <c r="K317" s="1" t="str">
        <f t="shared" si="55"/>
        <v>&lt;177 micron (NGR)</v>
      </c>
      <c r="L317">
        <v>16</v>
      </c>
      <c r="M317" t="s">
        <v>214</v>
      </c>
      <c r="N317">
        <v>316</v>
      </c>
      <c r="O317" t="s">
        <v>455</v>
      </c>
      <c r="P317" t="s">
        <v>50</v>
      </c>
      <c r="Q317" t="s">
        <v>283</v>
      </c>
      <c r="R317" t="s">
        <v>156</v>
      </c>
      <c r="S317" t="s">
        <v>33</v>
      </c>
      <c r="T317" t="s">
        <v>36</v>
      </c>
      <c r="U317" t="s">
        <v>54</v>
      </c>
      <c r="V317" t="s">
        <v>292</v>
      </c>
      <c r="W317" t="s">
        <v>53</v>
      </c>
      <c r="X317" t="s">
        <v>81</v>
      </c>
      <c r="Y317" t="s">
        <v>41</v>
      </c>
      <c r="Z317" t="s">
        <v>1313</v>
      </c>
    </row>
    <row r="318" spans="1:26" x14ac:dyDescent="0.25">
      <c r="A318" t="s">
        <v>1731</v>
      </c>
      <c r="B318" t="s">
        <v>1732</v>
      </c>
      <c r="C318" s="1" t="str">
        <f t="shared" si="43"/>
        <v>21:0236</v>
      </c>
      <c r="D318" s="1" t="str">
        <f t="shared" si="53"/>
        <v>21:0115</v>
      </c>
      <c r="E318" t="s">
        <v>1733</v>
      </c>
      <c r="F318" t="s">
        <v>1734</v>
      </c>
      <c r="H318">
        <v>48.892463999999997</v>
      </c>
      <c r="I318">
        <v>-86.387327099999993</v>
      </c>
      <c r="J318" s="1" t="str">
        <f t="shared" si="54"/>
        <v>NGR lake sediment grab sample</v>
      </c>
      <c r="K318" s="1" t="str">
        <f t="shared" si="55"/>
        <v>&lt;177 micron (NGR)</v>
      </c>
      <c r="L318">
        <v>16</v>
      </c>
      <c r="M318" t="s">
        <v>154</v>
      </c>
      <c r="N318">
        <v>317</v>
      </c>
      <c r="O318" t="s">
        <v>488</v>
      </c>
      <c r="P318" t="s">
        <v>198</v>
      </c>
      <c r="Q318" t="s">
        <v>80</v>
      </c>
      <c r="R318" t="s">
        <v>110</v>
      </c>
      <c r="S318" t="s">
        <v>97</v>
      </c>
      <c r="T318" t="s">
        <v>122</v>
      </c>
      <c r="U318" t="s">
        <v>89</v>
      </c>
      <c r="V318" t="s">
        <v>99</v>
      </c>
      <c r="W318" t="s">
        <v>53</v>
      </c>
      <c r="X318" t="s">
        <v>79</v>
      </c>
      <c r="Y318" t="s">
        <v>41</v>
      </c>
      <c r="Z318" t="s">
        <v>1704</v>
      </c>
    </row>
    <row r="319" spans="1:26" x14ac:dyDescent="0.25">
      <c r="A319" t="s">
        <v>1735</v>
      </c>
      <c r="B319" t="s">
        <v>1736</v>
      </c>
      <c r="C319" s="1" t="str">
        <f t="shared" si="43"/>
        <v>21:0236</v>
      </c>
      <c r="D319" s="1" t="str">
        <f t="shared" si="53"/>
        <v>21:0115</v>
      </c>
      <c r="E319" t="s">
        <v>1665</v>
      </c>
      <c r="F319" t="s">
        <v>1737</v>
      </c>
      <c r="H319">
        <v>48.8842505</v>
      </c>
      <c r="I319">
        <v>-86.409675100000001</v>
      </c>
      <c r="J319" s="1" t="str">
        <f t="shared" si="54"/>
        <v>NGR lake sediment grab sample</v>
      </c>
      <c r="K319" s="1" t="str">
        <f t="shared" si="55"/>
        <v>&lt;177 micron (NGR)</v>
      </c>
      <c r="L319">
        <v>16</v>
      </c>
      <c r="M319" t="s">
        <v>169</v>
      </c>
      <c r="N319">
        <v>318</v>
      </c>
      <c r="O319" t="s">
        <v>488</v>
      </c>
      <c r="P319" t="s">
        <v>244</v>
      </c>
      <c r="Q319" t="s">
        <v>80</v>
      </c>
      <c r="R319" t="s">
        <v>156</v>
      </c>
      <c r="S319" t="s">
        <v>78</v>
      </c>
      <c r="T319" t="s">
        <v>36</v>
      </c>
      <c r="U319" t="s">
        <v>48</v>
      </c>
      <c r="V319" t="s">
        <v>452</v>
      </c>
      <c r="W319" t="s">
        <v>66</v>
      </c>
      <c r="X319" t="s">
        <v>343</v>
      </c>
      <c r="Y319" t="s">
        <v>41</v>
      </c>
      <c r="Z319" t="s">
        <v>1451</v>
      </c>
    </row>
    <row r="320" spans="1:26" x14ac:dyDescent="0.25">
      <c r="A320" t="s">
        <v>1738</v>
      </c>
      <c r="B320" t="s">
        <v>1739</v>
      </c>
      <c r="C320" s="1" t="str">
        <f t="shared" si="43"/>
        <v>21:0236</v>
      </c>
      <c r="D320" s="1" t="str">
        <f t="shared" si="53"/>
        <v>21:0115</v>
      </c>
      <c r="E320" t="s">
        <v>1665</v>
      </c>
      <c r="F320" t="s">
        <v>1740</v>
      </c>
      <c r="H320">
        <v>48.8842505</v>
      </c>
      <c r="I320">
        <v>-86.409675100000001</v>
      </c>
      <c r="J320" s="1" t="str">
        <f t="shared" si="54"/>
        <v>NGR lake sediment grab sample</v>
      </c>
      <c r="K320" s="1" t="str">
        <f t="shared" si="55"/>
        <v>&lt;177 micron (NGR)</v>
      </c>
      <c r="L320">
        <v>16</v>
      </c>
      <c r="M320" t="s">
        <v>162</v>
      </c>
      <c r="N320">
        <v>319</v>
      </c>
      <c r="O320" t="s">
        <v>488</v>
      </c>
      <c r="P320" t="s">
        <v>596</v>
      </c>
      <c r="Q320" t="s">
        <v>33</v>
      </c>
      <c r="R320" t="s">
        <v>156</v>
      </c>
      <c r="S320" t="s">
        <v>78</v>
      </c>
      <c r="T320" t="s">
        <v>36</v>
      </c>
      <c r="U320" t="s">
        <v>51</v>
      </c>
      <c r="V320" t="s">
        <v>437</v>
      </c>
      <c r="W320" t="s">
        <v>53</v>
      </c>
      <c r="X320" t="s">
        <v>300</v>
      </c>
      <c r="Y320" t="s">
        <v>41</v>
      </c>
      <c r="Z320" t="s">
        <v>51</v>
      </c>
    </row>
    <row r="321" spans="1:26" x14ac:dyDescent="0.25">
      <c r="A321" t="s">
        <v>1741</v>
      </c>
      <c r="B321" t="s">
        <v>1742</v>
      </c>
      <c r="C321" s="1" t="str">
        <f t="shared" si="43"/>
        <v>21:0236</v>
      </c>
      <c r="D321" s="1" t="str">
        <f t="shared" si="53"/>
        <v>21:0115</v>
      </c>
      <c r="E321" t="s">
        <v>1743</v>
      </c>
      <c r="F321" t="s">
        <v>1744</v>
      </c>
      <c r="H321">
        <v>48.911811899999996</v>
      </c>
      <c r="I321">
        <v>-86.449270600000006</v>
      </c>
      <c r="J321" s="1" t="str">
        <f t="shared" si="54"/>
        <v>NGR lake sediment grab sample</v>
      </c>
      <c r="K321" s="1" t="str">
        <f t="shared" si="55"/>
        <v>&lt;177 micron (NGR)</v>
      </c>
      <c r="L321">
        <v>16</v>
      </c>
      <c r="M321" t="s">
        <v>234</v>
      </c>
      <c r="N321">
        <v>320</v>
      </c>
      <c r="O321" t="s">
        <v>321</v>
      </c>
      <c r="P321" t="s">
        <v>181</v>
      </c>
      <c r="Q321" t="s">
        <v>80</v>
      </c>
      <c r="R321" t="s">
        <v>39</v>
      </c>
      <c r="S321" t="s">
        <v>80</v>
      </c>
      <c r="T321" t="s">
        <v>36</v>
      </c>
      <c r="U321" t="s">
        <v>81</v>
      </c>
      <c r="V321" t="s">
        <v>437</v>
      </c>
      <c r="W321" t="s">
        <v>53</v>
      </c>
      <c r="X321" t="s">
        <v>82</v>
      </c>
      <c r="Y321" t="s">
        <v>309</v>
      </c>
      <c r="Z321" t="s">
        <v>164</v>
      </c>
    </row>
    <row r="322" spans="1:26" x14ac:dyDescent="0.25">
      <c r="A322" t="s">
        <v>1745</v>
      </c>
      <c r="B322" t="s">
        <v>1746</v>
      </c>
      <c r="C322" s="1" t="str">
        <f t="shared" ref="C322:C385" si="56">HYPERLINK("http://geochem.nrcan.gc.ca/cdogs/content/bdl/bdl210236_e.htm", "21:0236")</f>
        <v>21:0236</v>
      </c>
      <c r="D322" s="1" t="str">
        <f t="shared" si="53"/>
        <v>21:0115</v>
      </c>
      <c r="E322" t="s">
        <v>1747</v>
      </c>
      <c r="F322" t="s">
        <v>1748</v>
      </c>
      <c r="H322">
        <v>48.7711878</v>
      </c>
      <c r="I322">
        <v>-86.189094400000002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30</v>
      </c>
      <c r="N322">
        <v>321</v>
      </c>
      <c r="O322" t="s">
        <v>100</v>
      </c>
      <c r="P322" t="s">
        <v>75</v>
      </c>
      <c r="Q322" t="s">
        <v>33</v>
      </c>
      <c r="R322" t="s">
        <v>97</v>
      </c>
      <c r="S322" t="s">
        <v>76</v>
      </c>
      <c r="T322" t="s">
        <v>36</v>
      </c>
      <c r="U322" t="s">
        <v>163</v>
      </c>
      <c r="V322" t="s">
        <v>237</v>
      </c>
      <c r="W322" t="s">
        <v>53</v>
      </c>
      <c r="X322" t="s">
        <v>119</v>
      </c>
      <c r="Y322" t="s">
        <v>41</v>
      </c>
      <c r="Z322" t="s">
        <v>400</v>
      </c>
    </row>
    <row r="323" spans="1:26" x14ac:dyDescent="0.25">
      <c r="A323" t="s">
        <v>1749</v>
      </c>
      <c r="B323" t="s">
        <v>1750</v>
      </c>
      <c r="C323" s="1" t="str">
        <f t="shared" si="56"/>
        <v>21:0236</v>
      </c>
      <c r="D323" s="1" t="str">
        <f t="shared" si="53"/>
        <v>21:0115</v>
      </c>
      <c r="E323" t="s">
        <v>1751</v>
      </c>
      <c r="F323" t="s">
        <v>1752</v>
      </c>
      <c r="H323">
        <v>48.916292499999997</v>
      </c>
      <c r="I323">
        <v>-86.416504200000006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47</v>
      </c>
      <c r="N323">
        <v>322</v>
      </c>
      <c r="O323" t="s">
        <v>666</v>
      </c>
      <c r="P323" t="s">
        <v>77</v>
      </c>
      <c r="Q323" t="s">
        <v>80</v>
      </c>
      <c r="R323" t="s">
        <v>77</v>
      </c>
      <c r="S323" t="s">
        <v>146</v>
      </c>
      <c r="T323" t="s">
        <v>36</v>
      </c>
      <c r="U323" t="s">
        <v>343</v>
      </c>
      <c r="V323" t="s">
        <v>292</v>
      </c>
      <c r="W323" t="s">
        <v>66</v>
      </c>
      <c r="X323" t="s">
        <v>343</v>
      </c>
      <c r="Y323" t="s">
        <v>41</v>
      </c>
      <c r="Z323" t="s">
        <v>787</v>
      </c>
    </row>
    <row r="324" spans="1:26" x14ac:dyDescent="0.25">
      <c r="A324" t="s">
        <v>1753</v>
      </c>
      <c r="B324" t="s">
        <v>1754</v>
      </c>
      <c r="C324" s="1" t="str">
        <f t="shared" si="56"/>
        <v>21:0236</v>
      </c>
      <c r="D324" s="1" t="str">
        <f t="shared" si="53"/>
        <v>21:0115</v>
      </c>
      <c r="E324" t="s">
        <v>1755</v>
      </c>
      <c r="F324" t="s">
        <v>1756</v>
      </c>
      <c r="H324">
        <v>48.919946000000003</v>
      </c>
      <c r="I324">
        <v>-86.367293599999996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60</v>
      </c>
      <c r="N324">
        <v>323</v>
      </c>
      <c r="O324" t="s">
        <v>666</v>
      </c>
      <c r="P324" t="s">
        <v>50</v>
      </c>
      <c r="Q324" t="s">
        <v>181</v>
      </c>
      <c r="R324" t="s">
        <v>77</v>
      </c>
      <c r="S324" t="s">
        <v>146</v>
      </c>
      <c r="T324" t="s">
        <v>36</v>
      </c>
      <c r="U324" t="s">
        <v>510</v>
      </c>
      <c r="V324" t="s">
        <v>157</v>
      </c>
      <c r="W324" t="s">
        <v>53</v>
      </c>
      <c r="X324" t="s">
        <v>81</v>
      </c>
      <c r="Y324" t="s">
        <v>41</v>
      </c>
      <c r="Z324" t="s">
        <v>483</v>
      </c>
    </row>
    <row r="325" spans="1:26" x14ac:dyDescent="0.25">
      <c r="A325" t="s">
        <v>1757</v>
      </c>
      <c r="B325" t="s">
        <v>1758</v>
      </c>
      <c r="C325" s="1" t="str">
        <f t="shared" si="56"/>
        <v>21:0236</v>
      </c>
      <c r="D325" s="1" t="str">
        <f t="shared" si="53"/>
        <v>21:0115</v>
      </c>
      <c r="E325" t="s">
        <v>1759</v>
      </c>
      <c r="F325" t="s">
        <v>1760</v>
      </c>
      <c r="H325">
        <v>48.952308799999997</v>
      </c>
      <c r="I325">
        <v>-86.378084700000002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73</v>
      </c>
      <c r="N325">
        <v>324</v>
      </c>
      <c r="O325" t="s">
        <v>666</v>
      </c>
      <c r="P325" t="s">
        <v>49</v>
      </c>
      <c r="Q325" t="s">
        <v>66</v>
      </c>
      <c r="R325" t="s">
        <v>244</v>
      </c>
      <c r="S325" t="s">
        <v>76</v>
      </c>
      <c r="T325" t="s">
        <v>36</v>
      </c>
      <c r="U325" t="s">
        <v>89</v>
      </c>
      <c r="V325" t="s">
        <v>337</v>
      </c>
      <c r="W325" t="s">
        <v>80</v>
      </c>
      <c r="X325" t="s">
        <v>54</v>
      </c>
      <c r="Y325" t="s">
        <v>41</v>
      </c>
      <c r="Z325" t="s">
        <v>310</v>
      </c>
    </row>
    <row r="326" spans="1:26" x14ac:dyDescent="0.25">
      <c r="A326" t="s">
        <v>1761</v>
      </c>
      <c r="B326" t="s">
        <v>1762</v>
      </c>
      <c r="C326" s="1" t="str">
        <f t="shared" si="56"/>
        <v>21:0236</v>
      </c>
      <c r="D326" s="1" t="str">
        <f t="shared" si="53"/>
        <v>21:0115</v>
      </c>
      <c r="E326" t="s">
        <v>1763</v>
      </c>
      <c r="F326" t="s">
        <v>1764</v>
      </c>
      <c r="H326">
        <v>48.979562299999998</v>
      </c>
      <c r="I326">
        <v>-86.372429299999993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87</v>
      </c>
      <c r="N326">
        <v>325</v>
      </c>
      <c r="O326" t="s">
        <v>336</v>
      </c>
      <c r="P326" t="s">
        <v>198</v>
      </c>
      <c r="Q326" t="s">
        <v>78</v>
      </c>
      <c r="R326" t="s">
        <v>50</v>
      </c>
      <c r="S326" t="s">
        <v>78</v>
      </c>
      <c r="T326" t="s">
        <v>36</v>
      </c>
      <c r="U326" t="s">
        <v>112</v>
      </c>
      <c r="V326" t="s">
        <v>721</v>
      </c>
      <c r="W326" t="s">
        <v>53</v>
      </c>
      <c r="X326" t="s">
        <v>336</v>
      </c>
      <c r="Y326" t="s">
        <v>41</v>
      </c>
      <c r="Z326" t="s">
        <v>668</v>
      </c>
    </row>
    <row r="327" spans="1:26" x14ac:dyDescent="0.25">
      <c r="A327" t="s">
        <v>1765</v>
      </c>
      <c r="B327" t="s">
        <v>1766</v>
      </c>
      <c r="C327" s="1" t="str">
        <f t="shared" si="56"/>
        <v>21:0236</v>
      </c>
      <c r="D327" s="1" t="str">
        <f t="shared" si="53"/>
        <v>21:0115</v>
      </c>
      <c r="E327" t="s">
        <v>1767</v>
      </c>
      <c r="F327" t="s">
        <v>1768</v>
      </c>
      <c r="H327">
        <v>48.7684967</v>
      </c>
      <c r="I327">
        <v>-86.222861199999997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154</v>
      </c>
      <c r="N327">
        <v>326</v>
      </c>
      <c r="O327" t="s">
        <v>541</v>
      </c>
      <c r="P327" t="s">
        <v>32</v>
      </c>
      <c r="Q327" t="s">
        <v>78</v>
      </c>
      <c r="R327" t="s">
        <v>394</v>
      </c>
      <c r="S327" t="s">
        <v>156</v>
      </c>
      <c r="T327" t="s">
        <v>36</v>
      </c>
      <c r="U327" t="s">
        <v>300</v>
      </c>
      <c r="V327" t="s">
        <v>437</v>
      </c>
      <c r="W327" t="s">
        <v>66</v>
      </c>
      <c r="X327" t="s">
        <v>100</v>
      </c>
      <c r="Y327" t="s">
        <v>41</v>
      </c>
      <c r="Z327" t="s">
        <v>1769</v>
      </c>
    </row>
    <row r="328" spans="1:26" x14ac:dyDescent="0.25">
      <c r="A328" t="s">
        <v>1770</v>
      </c>
      <c r="B328" t="s">
        <v>1771</v>
      </c>
      <c r="C328" s="1" t="str">
        <f t="shared" si="56"/>
        <v>21:0236</v>
      </c>
      <c r="D328" s="1" t="str">
        <f t="shared" si="53"/>
        <v>21:0115</v>
      </c>
      <c r="E328" t="s">
        <v>1747</v>
      </c>
      <c r="F328" t="s">
        <v>1772</v>
      </c>
      <c r="H328">
        <v>48.7711878</v>
      </c>
      <c r="I328">
        <v>-86.189094400000002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169</v>
      </c>
      <c r="N328">
        <v>327</v>
      </c>
      <c r="O328" t="s">
        <v>702</v>
      </c>
      <c r="P328" t="s">
        <v>244</v>
      </c>
      <c r="Q328" t="s">
        <v>33</v>
      </c>
      <c r="R328" t="s">
        <v>156</v>
      </c>
      <c r="S328" t="s">
        <v>146</v>
      </c>
      <c r="T328" t="s">
        <v>36</v>
      </c>
      <c r="U328" t="s">
        <v>470</v>
      </c>
      <c r="V328" t="s">
        <v>90</v>
      </c>
      <c r="W328" t="s">
        <v>66</v>
      </c>
      <c r="X328" t="s">
        <v>91</v>
      </c>
      <c r="Y328" t="s">
        <v>41</v>
      </c>
      <c r="Z328" t="s">
        <v>1773</v>
      </c>
    </row>
    <row r="329" spans="1:26" x14ac:dyDescent="0.25">
      <c r="A329" t="s">
        <v>1774</v>
      </c>
      <c r="B329" t="s">
        <v>1775</v>
      </c>
      <c r="C329" s="1" t="str">
        <f t="shared" si="56"/>
        <v>21:0236</v>
      </c>
      <c r="D329" s="1" t="str">
        <f t="shared" si="53"/>
        <v>21:0115</v>
      </c>
      <c r="E329" t="s">
        <v>1747</v>
      </c>
      <c r="F329" t="s">
        <v>1776</v>
      </c>
      <c r="H329">
        <v>48.7711878</v>
      </c>
      <c r="I329">
        <v>-86.189094400000002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162</v>
      </c>
      <c r="N329">
        <v>328</v>
      </c>
      <c r="O329" t="s">
        <v>588</v>
      </c>
      <c r="P329" t="s">
        <v>75</v>
      </c>
      <c r="Q329" t="s">
        <v>33</v>
      </c>
      <c r="R329" t="s">
        <v>97</v>
      </c>
      <c r="S329" t="s">
        <v>76</v>
      </c>
      <c r="T329" t="s">
        <v>122</v>
      </c>
      <c r="U329" t="s">
        <v>465</v>
      </c>
      <c r="V329" t="s">
        <v>99</v>
      </c>
      <c r="W329" t="s">
        <v>66</v>
      </c>
      <c r="X329" t="s">
        <v>119</v>
      </c>
      <c r="Y329" t="s">
        <v>41</v>
      </c>
      <c r="Z329" t="s">
        <v>523</v>
      </c>
    </row>
    <row r="330" spans="1:26" x14ac:dyDescent="0.25">
      <c r="A330" t="s">
        <v>1777</v>
      </c>
      <c r="B330" t="s">
        <v>1778</v>
      </c>
      <c r="C330" s="1" t="str">
        <f t="shared" si="56"/>
        <v>21:0236</v>
      </c>
      <c r="D330" s="1" t="str">
        <f t="shared" si="53"/>
        <v>21:0115</v>
      </c>
      <c r="E330" t="s">
        <v>1779</v>
      </c>
      <c r="F330" t="s">
        <v>1780</v>
      </c>
      <c r="H330">
        <v>48.784249699999997</v>
      </c>
      <c r="I330">
        <v>-86.187753900000004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96</v>
      </c>
      <c r="N330">
        <v>329</v>
      </c>
      <c r="O330" t="s">
        <v>759</v>
      </c>
      <c r="P330" t="s">
        <v>50</v>
      </c>
      <c r="Q330" t="s">
        <v>135</v>
      </c>
      <c r="R330" t="s">
        <v>97</v>
      </c>
      <c r="S330" t="s">
        <v>33</v>
      </c>
      <c r="T330" t="s">
        <v>36</v>
      </c>
      <c r="U330" t="s">
        <v>82</v>
      </c>
      <c r="V330" t="s">
        <v>262</v>
      </c>
      <c r="W330" t="s">
        <v>53</v>
      </c>
      <c r="X330" t="s">
        <v>228</v>
      </c>
      <c r="Y330" t="s">
        <v>41</v>
      </c>
      <c r="Z330" t="s">
        <v>815</v>
      </c>
    </row>
    <row r="331" spans="1:26" x14ac:dyDescent="0.25">
      <c r="A331" t="s">
        <v>1781</v>
      </c>
      <c r="B331" t="s">
        <v>1782</v>
      </c>
      <c r="C331" s="1" t="str">
        <f t="shared" si="56"/>
        <v>21:0236</v>
      </c>
      <c r="D331" s="1" t="str">
        <f t="shared" si="53"/>
        <v>21:0115</v>
      </c>
      <c r="E331" t="s">
        <v>1783</v>
      </c>
      <c r="F331" t="s">
        <v>1784</v>
      </c>
      <c r="H331">
        <v>48.777287299999998</v>
      </c>
      <c r="I331">
        <v>-86.127499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106</v>
      </c>
      <c r="N331">
        <v>330</v>
      </c>
      <c r="O331" t="s">
        <v>888</v>
      </c>
      <c r="P331" t="s">
        <v>50</v>
      </c>
      <c r="Q331" t="s">
        <v>33</v>
      </c>
      <c r="R331" t="s">
        <v>146</v>
      </c>
      <c r="S331" t="s">
        <v>156</v>
      </c>
      <c r="T331" t="s">
        <v>36</v>
      </c>
      <c r="U331" t="s">
        <v>1785</v>
      </c>
      <c r="V331" t="s">
        <v>685</v>
      </c>
      <c r="W331" t="s">
        <v>66</v>
      </c>
      <c r="X331" t="s">
        <v>54</v>
      </c>
      <c r="Y331" t="s">
        <v>41</v>
      </c>
      <c r="Z331" t="s">
        <v>591</v>
      </c>
    </row>
    <row r="332" spans="1:26" x14ac:dyDescent="0.25">
      <c r="A332" t="s">
        <v>1786</v>
      </c>
      <c r="B332" t="s">
        <v>1787</v>
      </c>
      <c r="C332" s="1" t="str">
        <f t="shared" si="56"/>
        <v>21:0236</v>
      </c>
      <c r="D332" s="1" t="str">
        <f t="shared" si="53"/>
        <v>21:0115</v>
      </c>
      <c r="E332" t="s">
        <v>1788</v>
      </c>
      <c r="F332" t="s">
        <v>1789</v>
      </c>
      <c r="H332">
        <v>48.818320200000002</v>
      </c>
      <c r="I332">
        <v>-86.177953500000001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118</v>
      </c>
      <c r="N332">
        <v>331</v>
      </c>
      <c r="O332" t="s">
        <v>759</v>
      </c>
      <c r="P332" t="s">
        <v>596</v>
      </c>
      <c r="Q332" t="s">
        <v>181</v>
      </c>
      <c r="R332" t="s">
        <v>64</v>
      </c>
      <c r="S332" t="s">
        <v>39</v>
      </c>
      <c r="T332" t="s">
        <v>36</v>
      </c>
      <c r="U332" t="s">
        <v>48</v>
      </c>
      <c r="V332" t="s">
        <v>1072</v>
      </c>
      <c r="W332" t="s">
        <v>53</v>
      </c>
      <c r="X332" t="s">
        <v>67</v>
      </c>
      <c r="Y332" t="s">
        <v>41</v>
      </c>
      <c r="Z332" t="s">
        <v>832</v>
      </c>
    </row>
    <row r="333" spans="1:26" x14ac:dyDescent="0.25">
      <c r="A333" t="s">
        <v>1790</v>
      </c>
      <c r="B333" t="s">
        <v>1791</v>
      </c>
      <c r="C333" s="1" t="str">
        <f t="shared" si="56"/>
        <v>21:0236</v>
      </c>
      <c r="D333" s="1" t="str">
        <f t="shared" si="53"/>
        <v>21:0115</v>
      </c>
      <c r="E333" t="s">
        <v>1792</v>
      </c>
      <c r="F333" t="s">
        <v>1793</v>
      </c>
      <c r="H333">
        <v>48.817860799999998</v>
      </c>
      <c r="I333">
        <v>-86.200887699999996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131</v>
      </c>
      <c r="N333">
        <v>332</v>
      </c>
      <c r="O333" t="s">
        <v>100</v>
      </c>
      <c r="P333" t="s">
        <v>79</v>
      </c>
      <c r="Q333" t="s">
        <v>63</v>
      </c>
      <c r="R333" t="s">
        <v>134</v>
      </c>
      <c r="S333" t="s">
        <v>109</v>
      </c>
      <c r="T333" t="s">
        <v>36</v>
      </c>
      <c r="U333" t="s">
        <v>889</v>
      </c>
      <c r="V333" t="s">
        <v>99</v>
      </c>
      <c r="W333" t="s">
        <v>80</v>
      </c>
      <c r="X333" t="s">
        <v>163</v>
      </c>
      <c r="Y333" t="s">
        <v>41</v>
      </c>
      <c r="Z333" t="s">
        <v>572</v>
      </c>
    </row>
    <row r="334" spans="1:26" hidden="1" x14ac:dyDescent="0.25">
      <c r="A334" t="s">
        <v>1794</v>
      </c>
      <c r="B334" t="s">
        <v>1795</v>
      </c>
      <c r="C334" s="1" t="str">
        <f t="shared" si="56"/>
        <v>21:0236</v>
      </c>
      <c r="D334" s="1" t="str">
        <f>HYPERLINK("http://geochem.nrcan.gc.ca/cdogs/content/svy/svy_e.htm", "")</f>
        <v/>
      </c>
      <c r="G334" s="1" t="str">
        <f>HYPERLINK("http://geochem.nrcan.gc.ca/cdogs/content/cr_/cr_00022_e.htm", "22")</f>
        <v>22</v>
      </c>
      <c r="J334" t="s">
        <v>220</v>
      </c>
      <c r="K334" t="s">
        <v>221</v>
      </c>
      <c r="L334">
        <v>17</v>
      </c>
      <c r="M334" t="s">
        <v>222</v>
      </c>
      <c r="N334">
        <v>333</v>
      </c>
      <c r="O334" t="s">
        <v>300</v>
      </c>
      <c r="P334" t="s">
        <v>134</v>
      </c>
      <c r="Q334" t="s">
        <v>277</v>
      </c>
      <c r="R334" t="s">
        <v>76</v>
      </c>
      <c r="S334" t="s">
        <v>78</v>
      </c>
      <c r="T334" t="s">
        <v>36</v>
      </c>
      <c r="U334" t="s">
        <v>1796</v>
      </c>
      <c r="V334" t="s">
        <v>309</v>
      </c>
      <c r="W334" t="s">
        <v>181</v>
      </c>
      <c r="X334" t="s">
        <v>79</v>
      </c>
      <c r="Y334" t="s">
        <v>309</v>
      </c>
      <c r="Z334" t="s">
        <v>1797</v>
      </c>
    </row>
    <row r="335" spans="1:26" x14ac:dyDescent="0.25">
      <c r="A335" t="s">
        <v>1798</v>
      </c>
      <c r="B335" t="s">
        <v>1799</v>
      </c>
      <c r="C335" s="1" t="str">
        <f t="shared" si="56"/>
        <v>21:0236</v>
      </c>
      <c r="D335" s="1" t="str">
        <f t="shared" ref="D335:D346" si="57">HYPERLINK("http://geochem.nrcan.gc.ca/cdogs/content/svy/svy210115_e.htm", "21:0115")</f>
        <v>21:0115</v>
      </c>
      <c r="E335" t="s">
        <v>1800</v>
      </c>
      <c r="F335" t="s">
        <v>1801</v>
      </c>
      <c r="H335">
        <v>48.8508876</v>
      </c>
      <c r="I335">
        <v>-86.184535800000006</v>
      </c>
      <c r="J335" s="1" t="str">
        <f t="shared" ref="J335:J346" si="58">HYPERLINK("http://geochem.nrcan.gc.ca/cdogs/content/kwd/kwd020027_e.htm", "NGR lake sediment grab sample")</f>
        <v>NGR lake sediment grab sample</v>
      </c>
      <c r="K335" s="1" t="str">
        <f t="shared" ref="K335:K346" si="59">HYPERLINK("http://geochem.nrcan.gc.ca/cdogs/content/kwd/kwd080006_e.htm", "&lt;177 micron (NGR)")</f>
        <v>&lt;177 micron (NGR)</v>
      </c>
      <c r="L335">
        <v>17</v>
      </c>
      <c r="M335" t="s">
        <v>143</v>
      </c>
      <c r="N335">
        <v>334</v>
      </c>
      <c r="O335" t="s">
        <v>588</v>
      </c>
      <c r="P335" t="s">
        <v>1254</v>
      </c>
      <c r="Q335" t="s">
        <v>181</v>
      </c>
      <c r="R335" t="s">
        <v>32</v>
      </c>
      <c r="S335" t="s">
        <v>198</v>
      </c>
      <c r="T335" t="s">
        <v>36</v>
      </c>
      <c r="U335" t="s">
        <v>1588</v>
      </c>
      <c r="V335" t="s">
        <v>1802</v>
      </c>
      <c r="W335" t="s">
        <v>66</v>
      </c>
      <c r="X335" t="s">
        <v>336</v>
      </c>
      <c r="Y335" t="s">
        <v>41</v>
      </c>
      <c r="Z335" t="s">
        <v>1122</v>
      </c>
    </row>
    <row r="336" spans="1:26" x14ac:dyDescent="0.25">
      <c r="A336" t="s">
        <v>1803</v>
      </c>
      <c r="B336" t="s">
        <v>1804</v>
      </c>
      <c r="C336" s="1" t="str">
        <f t="shared" si="56"/>
        <v>21:0236</v>
      </c>
      <c r="D336" s="1" t="str">
        <f t="shared" si="57"/>
        <v>21:0115</v>
      </c>
      <c r="E336" t="s">
        <v>1805</v>
      </c>
      <c r="F336" t="s">
        <v>1806</v>
      </c>
      <c r="H336">
        <v>48.857583599999998</v>
      </c>
      <c r="I336">
        <v>-86.152524999999997</v>
      </c>
      <c r="J336" s="1" t="str">
        <f t="shared" si="58"/>
        <v>NGR lake sediment grab sample</v>
      </c>
      <c r="K336" s="1" t="str">
        <f t="shared" si="59"/>
        <v>&lt;177 micron (NGR)</v>
      </c>
      <c r="L336">
        <v>17</v>
      </c>
      <c r="M336" t="s">
        <v>177</v>
      </c>
      <c r="N336">
        <v>335</v>
      </c>
      <c r="O336" t="s">
        <v>144</v>
      </c>
      <c r="P336" t="s">
        <v>1254</v>
      </c>
      <c r="Q336" t="s">
        <v>53</v>
      </c>
      <c r="R336" t="s">
        <v>64</v>
      </c>
      <c r="S336" t="s">
        <v>290</v>
      </c>
      <c r="T336" t="s">
        <v>36</v>
      </c>
      <c r="U336" t="s">
        <v>781</v>
      </c>
      <c r="V336" t="s">
        <v>225</v>
      </c>
      <c r="W336" t="s">
        <v>66</v>
      </c>
      <c r="X336" t="s">
        <v>100</v>
      </c>
      <c r="Y336" t="s">
        <v>41</v>
      </c>
      <c r="Z336" t="s">
        <v>1393</v>
      </c>
    </row>
    <row r="337" spans="1:26" x14ac:dyDescent="0.25">
      <c r="A337" t="s">
        <v>1807</v>
      </c>
      <c r="B337" t="s">
        <v>1808</v>
      </c>
      <c r="C337" s="1" t="str">
        <f t="shared" si="56"/>
        <v>21:0236</v>
      </c>
      <c r="D337" s="1" t="str">
        <f t="shared" si="57"/>
        <v>21:0115</v>
      </c>
      <c r="E337" t="s">
        <v>1809</v>
      </c>
      <c r="F337" t="s">
        <v>1810</v>
      </c>
      <c r="H337">
        <v>48.881352399999997</v>
      </c>
      <c r="I337">
        <v>-86.152723499999993</v>
      </c>
      <c r="J337" s="1" t="str">
        <f t="shared" si="58"/>
        <v>NGR lake sediment grab sample</v>
      </c>
      <c r="K337" s="1" t="str">
        <f t="shared" si="59"/>
        <v>&lt;177 micron (NGR)</v>
      </c>
      <c r="L337">
        <v>17</v>
      </c>
      <c r="M337" t="s">
        <v>187</v>
      </c>
      <c r="N337">
        <v>336</v>
      </c>
      <c r="O337" t="s">
        <v>62</v>
      </c>
      <c r="P337" t="s">
        <v>77</v>
      </c>
      <c r="Q337" t="s">
        <v>53</v>
      </c>
      <c r="R337" t="s">
        <v>97</v>
      </c>
      <c r="S337" t="s">
        <v>78</v>
      </c>
      <c r="T337" t="s">
        <v>36</v>
      </c>
      <c r="U337" t="s">
        <v>291</v>
      </c>
      <c r="V337" t="s">
        <v>157</v>
      </c>
      <c r="W337" t="s">
        <v>53</v>
      </c>
      <c r="X337" t="s">
        <v>890</v>
      </c>
      <c r="Y337" t="s">
        <v>41</v>
      </c>
      <c r="Z337" t="s">
        <v>164</v>
      </c>
    </row>
    <row r="338" spans="1:26" x14ac:dyDescent="0.25">
      <c r="A338" t="s">
        <v>1811</v>
      </c>
      <c r="B338" t="s">
        <v>1812</v>
      </c>
      <c r="C338" s="1" t="str">
        <f t="shared" si="56"/>
        <v>21:0236</v>
      </c>
      <c r="D338" s="1" t="str">
        <f t="shared" si="57"/>
        <v>21:0115</v>
      </c>
      <c r="E338" t="s">
        <v>1813</v>
      </c>
      <c r="F338" t="s">
        <v>1814</v>
      </c>
      <c r="H338">
        <v>48.912130400000002</v>
      </c>
      <c r="I338">
        <v>-86.151888999999997</v>
      </c>
      <c r="J338" s="1" t="str">
        <f t="shared" si="58"/>
        <v>NGR lake sediment grab sample</v>
      </c>
      <c r="K338" s="1" t="str">
        <f t="shared" si="59"/>
        <v>&lt;177 micron (NGR)</v>
      </c>
      <c r="L338">
        <v>17</v>
      </c>
      <c r="M338" t="s">
        <v>196</v>
      </c>
      <c r="N338">
        <v>337</v>
      </c>
      <c r="O338" t="s">
        <v>528</v>
      </c>
      <c r="P338" t="s">
        <v>49</v>
      </c>
      <c r="Q338" t="s">
        <v>80</v>
      </c>
      <c r="R338" t="s">
        <v>64</v>
      </c>
      <c r="S338" t="s">
        <v>78</v>
      </c>
      <c r="T338" t="s">
        <v>36</v>
      </c>
      <c r="U338" t="s">
        <v>100</v>
      </c>
      <c r="V338" t="s">
        <v>1072</v>
      </c>
      <c r="W338" t="s">
        <v>66</v>
      </c>
      <c r="X338" t="s">
        <v>54</v>
      </c>
      <c r="Y338" t="s">
        <v>41</v>
      </c>
      <c r="Z338" t="s">
        <v>133</v>
      </c>
    </row>
    <row r="339" spans="1:26" x14ac:dyDescent="0.25">
      <c r="A339" t="s">
        <v>1815</v>
      </c>
      <c r="B339" t="s">
        <v>1816</v>
      </c>
      <c r="C339" s="1" t="str">
        <f t="shared" si="56"/>
        <v>21:0236</v>
      </c>
      <c r="D339" s="1" t="str">
        <f t="shared" si="57"/>
        <v>21:0115</v>
      </c>
      <c r="E339" t="s">
        <v>1817</v>
      </c>
      <c r="F339" t="s">
        <v>1818</v>
      </c>
      <c r="H339">
        <v>48.909918300000001</v>
      </c>
      <c r="I339">
        <v>-86.180627200000004</v>
      </c>
      <c r="J339" s="1" t="str">
        <f t="shared" si="58"/>
        <v>NGR lake sediment grab sample</v>
      </c>
      <c r="K339" s="1" t="str">
        <f t="shared" si="59"/>
        <v>&lt;177 micron (NGR)</v>
      </c>
      <c r="L339">
        <v>17</v>
      </c>
      <c r="M339" t="s">
        <v>206</v>
      </c>
      <c r="N339">
        <v>338</v>
      </c>
      <c r="O339" t="s">
        <v>1819</v>
      </c>
      <c r="P339" t="s">
        <v>890</v>
      </c>
      <c r="Q339" t="s">
        <v>80</v>
      </c>
      <c r="R339" t="s">
        <v>64</v>
      </c>
      <c r="S339" t="s">
        <v>181</v>
      </c>
      <c r="T339" t="s">
        <v>36</v>
      </c>
      <c r="U339" t="s">
        <v>361</v>
      </c>
      <c r="V339" t="s">
        <v>437</v>
      </c>
      <c r="W339" t="s">
        <v>63</v>
      </c>
      <c r="X339" t="s">
        <v>81</v>
      </c>
      <c r="Y339" t="s">
        <v>125</v>
      </c>
      <c r="Z339" t="s">
        <v>716</v>
      </c>
    </row>
    <row r="340" spans="1:26" x14ac:dyDescent="0.25">
      <c r="A340" t="s">
        <v>1820</v>
      </c>
      <c r="B340" t="s">
        <v>1821</v>
      </c>
      <c r="C340" s="1" t="str">
        <f t="shared" si="56"/>
        <v>21:0236</v>
      </c>
      <c r="D340" s="1" t="str">
        <f t="shared" si="57"/>
        <v>21:0115</v>
      </c>
      <c r="E340" t="s">
        <v>1822</v>
      </c>
      <c r="F340" t="s">
        <v>1823</v>
      </c>
      <c r="H340">
        <v>48.884237599999999</v>
      </c>
      <c r="I340">
        <v>-86.200211999999993</v>
      </c>
      <c r="J340" s="1" t="str">
        <f t="shared" si="58"/>
        <v>NGR lake sediment grab sample</v>
      </c>
      <c r="K340" s="1" t="str">
        <f t="shared" si="59"/>
        <v>&lt;177 micron (NGR)</v>
      </c>
      <c r="L340">
        <v>17</v>
      </c>
      <c r="M340" t="s">
        <v>214</v>
      </c>
      <c r="N340">
        <v>339</v>
      </c>
      <c r="O340" t="s">
        <v>133</v>
      </c>
      <c r="P340" t="s">
        <v>35</v>
      </c>
      <c r="Q340" t="s">
        <v>198</v>
      </c>
      <c r="R340" t="s">
        <v>668</v>
      </c>
      <c r="S340" t="s">
        <v>146</v>
      </c>
      <c r="T340" t="s">
        <v>36</v>
      </c>
      <c r="U340" t="s">
        <v>470</v>
      </c>
      <c r="V340" t="s">
        <v>517</v>
      </c>
      <c r="W340" t="s">
        <v>53</v>
      </c>
      <c r="X340" t="s">
        <v>336</v>
      </c>
      <c r="Y340" t="s">
        <v>41</v>
      </c>
      <c r="Z340" t="s">
        <v>34</v>
      </c>
    </row>
    <row r="341" spans="1:26" x14ac:dyDescent="0.25">
      <c r="A341" t="s">
        <v>1824</v>
      </c>
      <c r="B341" t="s">
        <v>1825</v>
      </c>
      <c r="C341" s="1" t="str">
        <f t="shared" si="56"/>
        <v>21:0236</v>
      </c>
      <c r="D341" s="1" t="str">
        <f t="shared" si="57"/>
        <v>21:0115</v>
      </c>
      <c r="E341" t="s">
        <v>1826</v>
      </c>
      <c r="F341" t="s">
        <v>1827</v>
      </c>
      <c r="H341">
        <v>48.8807215</v>
      </c>
      <c r="I341">
        <v>-86.255467400000001</v>
      </c>
      <c r="J341" s="1" t="str">
        <f t="shared" si="58"/>
        <v>NGR lake sediment grab sample</v>
      </c>
      <c r="K341" s="1" t="str">
        <f t="shared" si="59"/>
        <v>&lt;177 micron (NGR)</v>
      </c>
      <c r="L341">
        <v>17</v>
      </c>
      <c r="M341" t="s">
        <v>234</v>
      </c>
      <c r="N341">
        <v>340</v>
      </c>
      <c r="O341" t="s">
        <v>417</v>
      </c>
      <c r="P341" t="s">
        <v>145</v>
      </c>
      <c r="Q341" t="s">
        <v>34</v>
      </c>
      <c r="R341" t="s">
        <v>1828</v>
      </c>
      <c r="S341" t="s">
        <v>34</v>
      </c>
      <c r="T341" t="s">
        <v>36</v>
      </c>
      <c r="U341" t="s">
        <v>1829</v>
      </c>
      <c r="V341" t="s">
        <v>522</v>
      </c>
      <c r="W341" t="s">
        <v>53</v>
      </c>
      <c r="X341" t="s">
        <v>67</v>
      </c>
      <c r="Y341" t="s">
        <v>41</v>
      </c>
      <c r="Z341" t="s">
        <v>1830</v>
      </c>
    </row>
    <row r="342" spans="1:26" x14ac:dyDescent="0.25">
      <c r="A342" t="s">
        <v>1831</v>
      </c>
      <c r="B342" t="s">
        <v>1832</v>
      </c>
      <c r="C342" s="1" t="str">
        <f t="shared" si="56"/>
        <v>21:0236</v>
      </c>
      <c r="D342" s="1" t="str">
        <f t="shared" si="57"/>
        <v>21:0115</v>
      </c>
      <c r="E342" t="s">
        <v>1833</v>
      </c>
      <c r="F342" t="s">
        <v>1834</v>
      </c>
      <c r="H342">
        <v>48.861643100000002</v>
      </c>
      <c r="I342">
        <v>-86.237875900000006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30</v>
      </c>
      <c r="N342">
        <v>341</v>
      </c>
      <c r="O342" t="s">
        <v>515</v>
      </c>
      <c r="P342" t="s">
        <v>320</v>
      </c>
      <c r="Q342" t="s">
        <v>63</v>
      </c>
      <c r="R342" t="s">
        <v>1024</v>
      </c>
      <c r="S342" t="s">
        <v>198</v>
      </c>
      <c r="T342" t="s">
        <v>36</v>
      </c>
      <c r="U342" t="s">
        <v>1024</v>
      </c>
      <c r="V342" t="s">
        <v>237</v>
      </c>
      <c r="W342" t="s">
        <v>63</v>
      </c>
      <c r="X342" t="s">
        <v>390</v>
      </c>
      <c r="Y342" t="s">
        <v>125</v>
      </c>
      <c r="Z342" t="s">
        <v>516</v>
      </c>
    </row>
    <row r="343" spans="1:26" x14ac:dyDescent="0.25">
      <c r="A343" t="s">
        <v>1835</v>
      </c>
      <c r="B343" t="s">
        <v>1836</v>
      </c>
      <c r="C343" s="1" t="str">
        <f t="shared" si="56"/>
        <v>21:0236</v>
      </c>
      <c r="D343" s="1" t="str">
        <f t="shared" si="57"/>
        <v>21:0115</v>
      </c>
      <c r="E343" t="s">
        <v>1837</v>
      </c>
      <c r="F343" t="s">
        <v>1838</v>
      </c>
      <c r="H343">
        <v>48.863384799999999</v>
      </c>
      <c r="I343">
        <v>-86.265037300000003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154</v>
      </c>
      <c r="N343">
        <v>342</v>
      </c>
      <c r="O343" t="s">
        <v>471</v>
      </c>
      <c r="P343" t="s">
        <v>336</v>
      </c>
      <c r="Q343" t="s">
        <v>63</v>
      </c>
      <c r="R343" t="s">
        <v>197</v>
      </c>
      <c r="S343" t="s">
        <v>290</v>
      </c>
      <c r="T343" t="s">
        <v>36</v>
      </c>
      <c r="U343" t="s">
        <v>81</v>
      </c>
      <c r="V343" t="s">
        <v>65</v>
      </c>
      <c r="W343" t="s">
        <v>66</v>
      </c>
      <c r="X343" t="s">
        <v>119</v>
      </c>
      <c r="Y343" t="s">
        <v>41</v>
      </c>
      <c r="Z343" t="s">
        <v>138</v>
      </c>
    </row>
    <row r="344" spans="1:26" x14ac:dyDescent="0.25">
      <c r="A344" t="s">
        <v>1839</v>
      </c>
      <c r="B344" t="s">
        <v>1840</v>
      </c>
      <c r="C344" s="1" t="str">
        <f t="shared" si="56"/>
        <v>21:0236</v>
      </c>
      <c r="D344" s="1" t="str">
        <f t="shared" si="57"/>
        <v>21:0115</v>
      </c>
      <c r="E344" t="s">
        <v>1833</v>
      </c>
      <c r="F344" t="s">
        <v>1841</v>
      </c>
      <c r="H344">
        <v>48.861643100000002</v>
      </c>
      <c r="I344">
        <v>-86.237875900000006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169</v>
      </c>
      <c r="N344">
        <v>343</v>
      </c>
      <c r="O344" t="s">
        <v>163</v>
      </c>
      <c r="P344" t="s">
        <v>771</v>
      </c>
      <c r="Q344" t="s">
        <v>80</v>
      </c>
      <c r="R344" t="s">
        <v>1842</v>
      </c>
      <c r="S344" t="s">
        <v>110</v>
      </c>
      <c r="T344" t="s">
        <v>1095</v>
      </c>
      <c r="U344" t="s">
        <v>390</v>
      </c>
      <c r="V344" t="s">
        <v>125</v>
      </c>
      <c r="W344" t="s">
        <v>63</v>
      </c>
      <c r="X344" t="s">
        <v>390</v>
      </c>
      <c r="Y344" t="s">
        <v>41</v>
      </c>
      <c r="Z344" t="s">
        <v>761</v>
      </c>
    </row>
    <row r="345" spans="1:26" x14ac:dyDescent="0.25">
      <c r="A345" t="s">
        <v>1843</v>
      </c>
      <c r="B345" t="s">
        <v>1844</v>
      </c>
      <c r="C345" s="1" t="str">
        <f t="shared" si="56"/>
        <v>21:0236</v>
      </c>
      <c r="D345" s="1" t="str">
        <f t="shared" si="57"/>
        <v>21:0115</v>
      </c>
      <c r="E345" t="s">
        <v>1833</v>
      </c>
      <c r="F345" t="s">
        <v>1845</v>
      </c>
      <c r="H345">
        <v>48.861643100000002</v>
      </c>
      <c r="I345">
        <v>-86.237875900000006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162</v>
      </c>
      <c r="N345">
        <v>344</v>
      </c>
      <c r="O345" t="s">
        <v>147</v>
      </c>
      <c r="P345" t="s">
        <v>61</v>
      </c>
      <c r="Q345" t="s">
        <v>76</v>
      </c>
      <c r="R345" t="s">
        <v>639</v>
      </c>
      <c r="S345" t="s">
        <v>77</v>
      </c>
      <c r="T345" t="s">
        <v>36</v>
      </c>
      <c r="U345" t="s">
        <v>1846</v>
      </c>
      <c r="V345" t="s">
        <v>1703</v>
      </c>
      <c r="W345" t="s">
        <v>53</v>
      </c>
      <c r="X345" t="s">
        <v>1785</v>
      </c>
      <c r="Y345" t="s">
        <v>41</v>
      </c>
      <c r="Z345" t="s">
        <v>1847</v>
      </c>
    </row>
    <row r="346" spans="1:26" x14ac:dyDescent="0.25">
      <c r="A346" t="s">
        <v>1848</v>
      </c>
      <c r="B346" t="s">
        <v>1849</v>
      </c>
      <c r="C346" s="1" t="str">
        <f t="shared" si="56"/>
        <v>21:0236</v>
      </c>
      <c r="D346" s="1" t="str">
        <f t="shared" si="57"/>
        <v>21:0115</v>
      </c>
      <c r="E346" t="s">
        <v>1850</v>
      </c>
      <c r="F346" t="s">
        <v>1851</v>
      </c>
      <c r="H346">
        <v>48.834440000000001</v>
      </c>
      <c r="I346">
        <v>-86.2489724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47</v>
      </c>
      <c r="N346">
        <v>345</v>
      </c>
      <c r="O346" t="s">
        <v>1480</v>
      </c>
      <c r="P346" t="s">
        <v>74</v>
      </c>
      <c r="Q346" t="s">
        <v>146</v>
      </c>
      <c r="R346" t="s">
        <v>639</v>
      </c>
      <c r="S346" t="s">
        <v>110</v>
      </c>
      <c r="T346" t="s">
        <v>36</v>
      </c>
      <c r="U346" t="s">
        <v>1617</v>
      </c>
      <c r="V346" t="s">
        <v>564</v>
      </c>
      <c r="W346" t="s">
        <v>66</v>
      </c>
      <c r="X346" t="s">
        <v>112</v>
      </c>
      <c r="Y346" t="s">
        <v>41</v>
      </c>
      <c r="Z346" t="s">
        <v>1852</v>
      </c>
    </row>
    <row r="347" spans="1:26" hidden="1" x14ac:dyDescent="0.25">
      <c r="A347" t="s">
        <v>1853</v>
      </c>
      <c r="B347" t="s">
        <v>1854</v>
      </c>
      <c r="C347" s="1" t="str">
        <f t="shared" si="56"/>
        <v>21:0236</v>
      </c>
      <c r="D347" s="1" t="str">
        <f>HYPERLINK("http://geochem.nrcan.gc.ca/cdogs/content/svy/svy_e.htm", "")</f>
        <v/>
      </c>
      <c r="G347" s="1" t="str">
        <f>HYPERLINK("http://geochem.nrcan.gc.ca/cdogs/content/cr_/cr_00007_e.htm", "7")</f>
        <v>7</v>
      </c>
      <c r="J347" t="s">
        <v>220</v>
      </c>
      <c r="K347" t="s">
        <v>221</v>
      </c>
      <c r="L347">
        <v>18</v>
      </c>
      <c r="M347" t="s">
        <v>222</v>
      </c>
      <c r="N347">
        <v>346</v>
      </c>
      <c r="O347" t="s">
        <v>224</v>
      </c>
      <c r="P347" t="s">
        <v>133</v>
      </c>
      <c r="Q347" t="s">
        <v>290</v>
      </c>
      <c r="R347" t="s">
        <v>146</v>
      </c>
      <c r="S347" t="s">
        <v>39</v>
      </c>
      <c r="T347" t="s">
        <v>65</v>
      </c>
      <c r="U347" t="s">
        <v>189</v>
      </c>
      <c r="V347" t="s">
        <v>730</v>
      </c>
      <c r="W347" t="s">
        <v>53</v>
      </c>
      <c r="X347" t="s">
        <v>40</v>
      </c>
      <c r="Y347" t="s">
        <v>1855</v>
      </c>
      <c r="Z347" t="s">
        <v>229</v>
      </c>
    </row>
    <row r="348" spans="1:26" x14ac:dyDescent="0.25">
      <c r="A348" t="s">
        <v>1856</v>
      </c>
      <c r="B348" t="s">
        <v>1857</v>
      </c>
      <c r="C348" s="1" t="str">
        <f t="shared" si="56"/>
        <v>21:0236</v>
      </c>
      <c r="D348" s="1" t="str">
        <f t="shared" ref="D348:D371" si="60">HYPERLINK("http://geochem.nrcan.gc.ca/cdogs/content/svy/svy210115_e.htm", "21:0115")</f>
        <v>21:0115</v>
      </c>
      <c r="E348" t="s">
        <v>1858</v>
      </c>
      <c r="F348" t="s">
        <v>1859</v>
      </c>
      <c r="H348">
        <v>48.795865900000003</v>
      </c>
      <c r="I348">
        <v>-86.217999300000002</v>
      </c>
      <c r="J348" s="1" t="str">
        <f t="shared" ref="J348:J371" si="61">HYPERLINK("http://geochem.nrcan.gc.ca/cdogs/content/kwd/kwd020027_e.htm", "NGR lake sediment grab sample")</f>
        <v>NGR lake sediment grab sample</v>
      </c>
      <c r="K348" s="1" t="str">
        <f t="shared" ref="K348:K371" si="62">HYPERLINK("http://geochem.nrcan.gc.ca/cdogs/content/kwd/kwd080006_e.htm", "&lt;177 micron (NGR)")</f>
        <v>&lt;177 micron (NGR)</v>
      </c>
      <c r="L348">
        <v>18</v>
      </c>
      <c r="M348" t="s">
        <v>60</v>
      </c>
      <c r="N348">
        <v>347</v>
      </c>
      <c r="O348" t="s">
        <v>562</v>
      </c>
      <c r="P348" t="s">
        <v>62</v>
      </c>
      <c r="Q348" t="s">
        <v>33</v>
      </c>
      <c r="R348" t="s">
        <v>277</v>
      </c>
      <c r="S348" t="s">
        <v>146</v>
      </c>
      <c r="T348" t="s">
        <v>36</v>
      </c>
      <c r="U348" t="s">
        <v>890</v>
      </c>
      <c r="V348" t="s">
        <v>1095</v>
      </c>
      <c r="W348" t="s">
        <v>53</v>
      </c>
      <c r="X348" t="s">
        <v>100</v>
      </c>
      <c r="Y348" t="s">
        <v>1041</v>
      </c>
      <c r="Z348" t="s">
        <v>1860</v>
      </c>
    </row>
    <row r="349" spans="1:26" x14ac:dyDescent="0.25">
      <c r="A349" t="s">
        <v>1861</v>
      </c>
      <c r="B349" t="s">
        <v>1862</v>
      </c>
      <c r="C349" s="1" t="str">
        <f t="shared" si="56"/>
        <v>21:0236</v>
      </c>
      <c r="D349" s="1" t="str">
        <f t="shared" si="60"/>
        <v>21:0115</v>
      </c>
      <c r="E349" t="s">
        <v>1863</v>
      </c>
      <c r="F349" t="s">
        <v>1864</v>
      </c>
      <c r="H349">
        <v>48.770005500000003</v>
      </c>
      <c r="I349">
        <v>-86.260767700000002</v>
      </c>
      <c r="J349" s="1" t="str">
        <f t="shared" si="61"/>
        <v>NGR lake sediment grab sample</v>
      </c>
      <c r="K349" s="1" t="str">
        <f t="shared" si="62"/>
        <v>&lt;177 micron (NGR)</v>
      </c>
      <c r="L349">
        <v>18</v>
      </c>
      <c r="M349" t="s">
        <v>73</v>
      </c>
      <c r="N349">
        <v>348</v>
      </c>
      <c r="O349" t="s">
        <v>269</v>
      </c>
      <c r="P349" t="s">
        <v>145</v>
      </c>
      <c r="Q349" t="s">
        <v>156</v>
      </c>
      <c r="R349" t="s">
        <v>165</v>
      </c>
      <c r="S349" t="s">
        <v>110</v>
      </c>
      <c r="T349" t="s">
        <v>122</v>
      </c>
      <c r="U349" t="s">
        <v>31</v>
      </c>
      <c r="V349" t="s">
        <v>180</v>
      </c>
      <c r="W349" t="s">
        <v>53</v>
      </c>
      <c r="X349" t="s">
        <v>81</v>
      </c>
      <c r="Y349" t="s">
        <v>41</v>
      </c>
      <c r="Z349" t="s">
        <v>349</v>
      </c>
    </row>
    <row r="350" spans="1:26" x14ac:dyDescent="0.25">
      <c r="A350" t="s">
        <v>1865</v>
      </c>
      <c r="B350" t="s">
        <v>1866</v>
      </c>
      <c r="C350" s="1" t="str">
        <f t="shared" si="56"/>
        <v>21:0236</v>
      </c>
      <c r="D350" s="1" t="str">
        <f t="shared" si="60"/>
        <v>21:0115</v>
      </c>
      <c r="E350" t="s">
        <v>1867</v>
      </c>
      <c r="F350" t="s">
        <v>1868</v>
      </c>
      <c r="H350">
        <v>48.819513600000001</v>
      </c>
      <c r="I350">
        <v>-86.3211108</v>
      </c>
      <c r="J350" s="1" t="str">
        <f t="shared" si="61"/>
        <v>NGR lake sediment grab sample</v>
      </c>
      <c r="K350" s="1" t="str">
        <f t="shared" si="62"/>
        <v>&lt;177 micron (NGR)</v>
      </c>
      <c r="L350">
        <v>18</v>
      </c>
      <c r="M350" t="s">
        <v>87</v>
      </c>
      <c r="N350">
        <v>349</v>
      </c>
      <c r="O350" t="s">
        <v>497</v>
      </c>
      <c r="P350" t="s">
        <v>1869</v>
      </c>
      <c r="Q350" t="s">
        <v>53</v>
      </c>
      <c r="R350" t="s">
        <v>244</v>
      </c>
      <c r="S350" t="s">
        <v>321</v>
      </c>
      <c r="T350" t="s">
        <v>36</v>
      </c>
      <c r="U350" t="s">
        <v>874</v>
      </c>
      <c r="V350" t="s">
        <v>959</v>
      </c>
      <c r="W350" t="s">
        <v>63</v>
      </c>
      <c r="X350" t="s">
        <v>163</v>
      </c>
      <c r="Y350" t="s">
        <v>41</v>
      </c>
      <c r="Z350" t="s">
        <v>747</v>
      </c>
    </row>
    <row r="351" spans="1:26" x14ac:dyDescent="0.25">
      <c r="A351" t="s">
        <v>1870</v>
      </c>
      <c r="B351" t="s">
        <v>1871</v>
      </c>
      <c r="C351" s="1" t="str">
        <f t="shared" si="56"/>
        <v>21:0236</v>
      </c>
      <c r="D351" s="1" t="str">
        <f t="shared" si="60"/>
        <v>21:0115</v>
      </c>
      <c r="E351" t="s">
        <v>1872</v>
      </c>
      <c r="F351" t="s">
        <v>1873</v>
      </c>
      <c r="H351">
        <v>48.858587300000003</v>
      </c>
      <c r="I351">
        <v>-86.334147599999994</v>
      </c>
      <c r="J351" s="1" t="str">
        <f t="shared" si="61"/>
        <v>NGR lake sediment grab sample</v>
      </c>
      <c r="K351" s="1" t="str">
        <f t="shared" si="62"/>
        <v>&lt;177 micron (NGR)</v>
      </c>
      <c r="L351">
        <v>18</v>
      </c>
      <c r="M351" t="s">
        <v>96</v>
      </c>
      <c r="N351">
        <v>350</v>
      </c>
      <c r="O351" t="s">
        <v>119</v>
      </c>
      <c r="P351" t="s">
        <v>298</v>
      </c>
      <c r="Q351" t="s">
        <v>80</v>
      </c>
      <c r="R351" t="s">
        <v>283</v>
      </c>
      <c r="S351" t="s">
        <v>198</v>
      </c>
      <c r="T351" t="s">
        <v>36</v>
      </c>
      <c r="U351" t="s">
        <v>655</v>
      </c>
      <c r="V351" t="s">
        <v>227</v>
      </c>
      <c r="W351" t="s">
        <v>66</v>
      </c>
      <c r="X351" t="s">
        <v>163</v>
      </c>
      <c r="Y351" t="s">
        <v>41</v>
      </c>
      <c r="Z351" t="s">
        <v>1874</v>
      </c>
    </row>
    <row r="352" spans="1:26" x14ac:dyDescent="0.25">
      <c r="A352" t="s">
        <v>1875</v>
      </c>
      <c r="B352" t="s">
        <v>1876</v>
      </c>
      <c r="C352" s="1" t="str">
        <f t="shared" si="56"/>
        <v>21:0236</v>
      </c>
      <c r="D352" s="1" t="str">
        <f t="shared" si="60"/>
        <v>21:0115</v>
      </c>
      <c r="E352" t="s">
        <v>1877</v>
      </c>
      <c r="F352" t="s">
        <v>1878</v>
      </c>
      <c r="H352">
        <v>48.9525899</v>
      </c>
      <c r="I352">
        <v>-86.281019599999993</v>
      </c>
      <c r="J352" s="1" t="str">
        <f t="shared" si="61"/>
        <v>NGR lake sediment grab sample</v>
      </c>
      <c r="K352" s="1" t="str">
        <f t="shared" si="62"/>
        <v>&lt;177 micron (NGR)</v>
      </c>
      <c r="L352">
        <v>18</v>
      </c>
      <c r="M352" t="s">
        <v>106</v>
      </c>
      <c r="N352">
        <v>351</v>
      </c>
      <c r="O352" t="s">
        <v>615</v>
      </c>
      <c r="P352" t="s">
        <v>82</v>
      </c>
      <c r="Q352" t="s">
        <v>146</v>
      </c>
      <c r="R352" t="s">
        <v>349</v>
      </c>
      <c r="S352" t="s">
        <v>76</v>
      </c>
      <c r="T352" t="s">
        <v>36</v>
      </c>
      <c r="U352" t="s">
        <v>559</v>
      </c>
      <c r="V352" t="s">
        <v>517</v>
      </c>
      <c r="W352" t="s">
        <v>53</v>
      </c>
      <c r="X352" t="s">
        <v>54</v>
      </c>
      <c r="Y352" t="s">
        <v>41</v>
      </c>
      <c r="Z352" t="s">
        <v>145</v>
      </c>
    </row>
    <row r="353" spans="1:26" x14ac:dyDescent="0.25">
      <c r="A353" t="s">
        <v>1879</v>
      </c>
      <c r="B353" t="s">
        <v>1880</v>
      </c>
      <c r="C353" s="1" t="str">
        <f t="shared" si="56"/>
        <v>21:0236</v>
      </c>
      <c r="D353" s="1" t="str">
        <f t="shared" si="60"/>
        <v>21:0115</v>
      </c>
      <c r="E353" t="s">
        <v>1881</v>
      </c>
      <c r="F353" t="s">
        <v>1882</v>
      </c>
      <c r="H353">
        <v>48.966383200000003</v>
      </c>
      <c r="I353">
        <v>-86.290180300000003</v>
      </c>
      <c r="J353" s="1" t="str">
        <f t="shared" si="61"/>
        <v>NGR lake sediment grab sample</v>
      </c>
      <c r="K353" s="1" t="str">
        <f t="shared" si="62"/>
        <v>&lt;177 micron (NGR)</v>
      </c>
      <c r="L353">
        <v>18</v>
      </c>
      <c r="M353" t="s">
        <v>118</v>
      </c>
      <c r="N353">
        <v>352</v>
      </c>
      <c r="O353" t="s">
        <v>666</v>
      </c>
      <c r="P353" t="s">
        <v>321</v>
      </c>
      <c r="Q353" t="s">
        <v>156</v>
      </c>
      <c r="R353" t="s">
        <v>334</v>
      </c>
      <c r="S353" t="s">
        <v>50</v>
      </c>
      <c r="T353" t="s">
        <v>36</v>
      </c>
      <c r="U353" t="s">
        <v>521</v>
      </c>
      <c r="V353" t="s">
        <v>1018</v>
      </c>
      <c r="W353" t="s">
        <v>53</v>
      </c>
      <c r="X353" t="s">
        <v>343</v>
      </c>
      <c r="Y353" t="s">
        <v>41</v>
      </c>
      <c r="Z353" t="s">
        <v>34</v>
      </c>
    </row>
    <row r="354" spans="1:26" x14ac:dyDescent="0.25">
      <c r="A354" t="s">
        <v>1883</v>
      </c>
      <c r="B354" t="s">
        <v>1884</v>
      </c>
      <c r="C354" s="1" t="str">
        <f t="shared" si="56"/>
        <v>21:0236</v>
      </c>
      <c r="D354" s="1" t="str">
        <f t="shared" si="60"/>
        <v>21:0115</v>
      </c>
      <c r="E354" t="s">
        <v>1885</v>
      </c>
      <c r="F354" t="s">
        <v>1886</v>
      </c>
      <c r="H354">
        <v>48.990658600000003</v>
      </c>
      <c r="I354">
        <v>-86.2414725</v>
      </c>
      <c r="J354" s="1" t="str">
        <f t="shared" si="61"/>
        <v>NGR lake sediment grab sample</v>
      </c>
      <c r="K354" s="1" t="str">
        <f t="shared" si="62"/>
        <v>&lt;177 micron (NGR)</v>
      </c>
      <c r="L354">
        <v>18</v>
      </c>
      <c r="M354" t="s">
        <v>131</v>
      </c>
      <c r="N354">
        <v>353</v>
      </c>
      <c r="O354" t="s">
        <v>61</v>
      </c>
      <c r="P354" t="s">
        <v>596</v>
      </c>
      <c r="Q354" t="s">
        <v>39</v>
      </c>
      <c r="R354" t="s">
        <v>198</v>
      </c>
      <c r="S354" t="s">
        <v>146</v>
      </c>
      <c r="T354" t="s">
        <v>36</v>
      </c>
      <c r="U354" t="s">
        <v>963</v>
      </c>
      <c r="V354" t="s">
        <v>457</v>
      </c>
      <c r="W354" t="s">
        <v>53</v>
      </c>
      <c r="X354" t="s">
        <v>81</v>
      </c>
      <c r="Y354" t="s">
        <v>41</v>
      </c>
      <c r="Z354" t="s">
        <v>859</v>
      </c>
    </row>
    <row r="355" spans="1:26" x14ac:dyDescent="0.25">
      <c r="A355" t="s">
        <v>1887</v>
      </c>
      <c r="B355" t="s">
        <v>1888</v>
      </c>
      <c r="C355" s="1" t="str">
        <f t="shared" si="56"/>
        <v>21:0236</v>
      </c>
      <c r="D355" s="1" t="str">
        <f t="shared" si="60"/>
        <v>21:0115</v>
      </c>
      <c r="E355" t="s">
        <v>1889</v>
      </c>
      <c r="F355" t="s">
        <v>1890</v>
      </c>
      <c r="H355">
        <v>48.998645000000003</v>
      </c>
      <c r="I355">
        <v>-86.222279099999994</v>
      </c>
      <c r="J355" s="1" t="str">
        <f t="shared" si="61"/>
        <v>NGR lake sediment grab sample</v>
      </c>
      <c r="K355" s="1" t="str">
        <f t="shared" si="62"/>
        <v>&lt;177 micron (NGR)</v>
      </c>
      <c r="L355">
        <v>18</v>
      </c>
      <c r="M355" t="s">
        <v>143</v>
      </c>
      <c r="N355">
        <v>354</v>
      </c>
      <c r="O355" t="s">
        <v>488</v>
      </c>
      <c r="P355" t="s">
        <v>32</v>
      </c>
      <c r="Q355" t="s">
        <v>66</v>
      </c>
      <c r="R355" t="s">
        <v>198</v>
      </c>
      <c r="S355" t="s">
        <v>33</v>
      </c>
      <c r="T355" t="s">
        <v>36</v>
      </c>
      <c r="U355" t="s">
        <v>79</v>
      </c>
      <c r="V355" t="s">
        <v>1072</v>
      </c>
      <c r="W355" t="s">
        <v>66</v>
      </c>
      <c r="X355" t="s">
        <v>208</v>
      </c>
      <c r="Y355" t="s">
        <v>41</v>
      </c>
      <c r="Z355" t="s">
        <v>1891</v>
      </c>
    </row>
    <row r="356" spans="1:26" x14ac:dyDescent="0.25">
      <c r="A356" t="s">
        <v>1892</v>
      </c>
      <c r="B356" t="s">
        <v>1893</v>
      </c>
      <c r="C356" s="1" t="str">
        <f t="shared" si="56"/>
        <v>21:0236</v>
      </c>
      <c r="D356" s="1" t="str">
        <f t="shared" si="60"/>
        <v>21:0115</v>
      </c>
      <c r="E356" t="s">
        <v>1894</v>
      </c>
      <c r="F356" t="s">
        <v>1895</v>
      </c>
      <c r="H356">
        <v>49.090150600000001</v>
      </c>
      <c r="I356">
        <v>-87.814354399999999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19</v>
      </c>
      <c r="M356" t="s">
        <v>30</v>
      </c>
      <c r="N356">
        <v>355</v>
      </c>
      <c r="O356" t="s">
        <v>40</v>
      </c>
      <c r="P356" t="s">
        <v>50</v>
      </c>
      <c r="Q356" t="s">
        <v>80</v>
      </c>
      <c r="R356" t="s">
        <v>290</v>
      </c>
      <c r="S356" t="s">
        <v>110</v>
      </c>
      <c r="T356" t="s">
        <v>36</v>
      </c>
      <c r="U356" t="s">
        <v>1896</v>
      </c>
      <c r="V356" t="s">
        <v>496</v>
      </c>
      <c r="W356" t="s">
        <v>53</v>
      </c>
      <c r="X356" t="s">
        <v>208</v>
      </c>
      <c r="Y356" t="s">
        <v>41</v>
      </c>
      <c r="Z356" t="s">
        <v>1897</v>
      </c>
    </row>
    <row r="357" spans="1:26" x14ac:dyDescent="0.25">
      <c r="A357" t="s">
        <v>1898</v>
      </c>
      <c r="B357" t="s">
        <v>1899</v>
      </c>
      <c r="C357" s="1" t="str">
        <f t="shared" si="56"/>
        <v>21:0236</v>
      </c>
      <c r="D357" s="1" t="str">
        <f t="shared" si="60"/>
        <v>21:0115</v>
      </c>
      <c r="E357" t="s">
        <v>1900</v>
      </c>
      <c r="F357" t="s">
        <v>1901</v>
      </c>
      <c r="H357">
        <v>49.058020800000001</v>
      </c>
      <c r="I357">
        <v>-87.947302100000002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19</v>
      </c>
      <c r="M357" t="s">
        <v>47</v>
      </c>
      <c r="N357">
        <v>356</v>
      </c>
      <c r="O357" t="s">
        <v>188</v>
      </c>
      <c r="P357" t="s">
        <v>1048</v>
      </c>
      <c r="Q357" t="s">
        <v>33</v>
      </c>
      <c r="R357" t="s">
        <v>64</v>
      </c>
      <c r="S357" t="s">
        <v>181</v>
      </c>
      <c r="T357" t="s">
        <v>36</v>
      </c>
      <c r="U357" t="s">
        <v>54</v>
      </c>
      <c r="V357" t="s">
        <v>590</v>
      </c>
      <c r="W357" t="s">
        <v>66</v>
      </c>
      <c r="X357" t="s">
        <v>91</v>
      </c>
      <c r="Y357" t="s">
        <v>41</v>
      </c>
      <c r="Z357" t="s">
        <v>246</v>
      </c>
    </row>
    <row r="358" spans="1:26" x14ac:dyDescent="0.25">
      <c r="A358" t="s">
        <v>1902</v>
      </c>
      <c r="B358" t="s">
        <v>1903</v>
      </c>
      <c r="C358" s="1" t="str">
        <f t="shared" si="56"/>
        <v>21:0236</v>
      </c>
      <c r="D358" s="1" t="str">
        <f t="shared" si="60"/>
        <v>21:0115</v>
      </c>
      <c r="E358" t="s">
        <v>1904</v>
      </c>
      <c r="F358" t="s">
        <v>1905</v>
      </c>
      <c r="H358">
        <v>49.065100399999999</v>
      </c>
      <c r="I358">
        <v>-87.922863000000007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19</v>
      </c>
      <c r="M358" t="s">
        <v>60</v>
      </c>
      <c r="N358">
        <v>357</v>
      </c>
      <c r="O358" t="s">
        <v>252</v>
      </c>
      <c r="P358" t="s">
        <v>145</v>
      </c>
      <c r="Q358" t="s">
        <v>181</v>
      </c>
      <c r="R358" t="s">
        <v>110</v>
      </c>
      <c r="S358" t="s">
        <v>34</v>
      </c>
      <c r="T358" t="s">
        <v>36</v>
      </c>
      <c r="U358" t="s">
        <v>938</v>
      </c>
      <c r="V358" t="s">
        <v>721</v>
      </c>
      <c r="W358" t="s">
        <v>53</v>
      </c>
      <c r="X358" t="s">
        <v>228</v>
      </c>
      <c r="Y358" t="s">
        <v>41</v>
      </c>
      <c r="Z358" t="s">
        <v>787</v>
      </c>
    </row>
    <row r="359" spans="1:26" x14ac:dyDescent="0.25">
      <c r="A359" t="s">
        <v>1906</v>
      </c>
      <c r="B359" t="s">
        <v>1907</v>
      </c>
      <c r="C359" s="1" t="str">
        <f t="shared" si="56"/>
        <v>21:0236</v>
      </c>
      <c r="D359" s="1" t="str">
        <f t="shared" si="60"/>
        <v>21:0115</v>
      </c>
      <c r="E359" t="s">
        <v>1908</v>
      </c>
      <c r="F359" t="s">
        <v>1909</v>
      </c>
      <c r="H359">
        <v>49.074149300000002</v>
      </c>
      <c r="I359">
        <v>-87.875585900000004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19</v>
      </c>
      <c r="M359" t="s">
        <v>73</v>
      </c>
      <c r="N359">
        <v>358</v>
      </c>
      <c r="O359" t="s">
        <v>320</v>
      </c>
      <c r="P359" t="s">
        <v>77</v>
      </c>
      <c r="Q359" t="s">
        <v>78</v>
      </c>
      <c r="R359" t="s">
        <v>198</v>
      </c>
      <c r="S359" t="s">
        <v>33</v>
      </c>
      <c r="T359" t="s">
        <v>36</v>
      </c>
      <c r="U359" t="s">
        <v>890</v>
      </c>
      <c r="V359" t="s">
        <v>1095</v>
      </c>
      <c r="W359" t="s">
        <v>53</v>
      </c>
      <c r="X359" t="s">
        <v>54</v>
      </c>
      <c r="Y359" t="s">
        <v>41</v>
      </c>
      <c r="Z359" t="s">
        <v>42</v>
      </c>
    </row>
    <row r="360" spans="1:26" x14ac:dyDescent="0.25">
      <c r="A360" t="s">
        <v>1910</v>
      </c>
      <c r="B360" t="s">
        <v>1911</v>
      </c>
      <c r="C360" s="1" t="str">
        <f t="shared" si="56"/>
        <v>21:0236</v>
      </c>
      <c r="D360" s="1" t="str">
        <f t="shared" si="60"/>
        <v>21:0115</v>
      </c>
      <c r="E360" t="s">
        <v>1912</v>
      </c>
      <c r="F360" t="s">
        <v>1913</v>
      </c>
      <c r="H360">
        <v>49.079327599999999</v>
      </c>
      <c r="I360">
        <v>-87.851959100000002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19</v>
      </c>
      <c r="M360" t="s">
        <v>154</v>
      </c>
      <c r="N360">
        <v>359</v>
      </c>
      <c r="O360" t="s">
        <v>603</v>
      </c>
      <c r="P360" t="s">
        <v>596</v>
      </c>
      <c r="Q360" t="s">
        <v>78</v>
      </c>
      <c r="R360" t="s">
        <v>198</v>
      </c>
      <c r="S360" t="s">
        <v>78</v>
      </c>
      <c r="T360" t="s">
        <v>36</v>
      </c>
      <c r="U360" t="s">
        <v>635</v>
      </c>
      <c r="V360" t="s">
        <v>157</v>
      </c>
      <c r="W360" t="s">
        <v>53</v>
      </c>
      <c r="X360" t="s">
        <v>208</v>
      </c>
      <c r="Y360" t="s">
        <v>41</v>
      </c>
      <c r="Z360" t="s">
        <v>674</v>
      </c>
    </row>
    <row r="361" spans="1:26" x14ac:dyDescent="0.25">
      <c r="A361" t="s">
        <v>1914</v>
      </c>
      <c r="B361" t="s">
        <v>1915</v>
      </c>
      <c r="C361" s="1" t="str">
        <f t="shared" si="56"/>
        <v>21:0236</v>
      </c>
      <c r="D361" s="1" t="str">
        <f t="shared" si="60"/>
        <v>21:0115</v>
      </c>
      <c r="E361" t="s">
        <v>1894</v>
      </c>
      <c r="F361" t="s">
        <v>1916</v>
      </c>
      <c r="H361">
        <v>49.090150600000001</v>
      </c>
      <c r="I361">
        <v>-87.814354399999999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19</v>
      </c>
      <c r="M361" t="s">
        <v>169</v>
      </c>
      <c r="N361">
        <v>360</v>
      </c>
      <c r="O361" t="s">
        <v>133</v>
      </c>
      <c r="P361" t="s">
        <v>181</v>
      </c>
      <c r="Q361" t="s">
        <v>53</v>
      </c>
      <c r="R361" t="s">
        <v>181</v>
      </c>
      <c r="S361" t="s">
        <v>181</v>
      </c>
      <c r="T361" t="s">
        <v>36</v>
      </c>
      <c r="U361" t="s">
        <v>147</v>
      </c>
      <c r="V361" t="s">
        <v>237</v>
      </c>
      <c r="W361" t="s">
        <v>53</v>
      </c>
      <c r="X361" t="s">
        <v>82</v>
      </c>
      <c r="Y361" t="s">
        <v>41</v>
      </c>
      <c r="Z361" t="s">
        <v>522</v>
      </c>
    </row>
    <row r="362" spans="1:26" x14ac:dyDescent="0.25">
      <c r="A362" t="s">
        <v>1917</v>
      </c>
      <c r="B362" t="s">
        <v>1918</v>
      </c>
      <c r="C362" s="1" t="str">
        <f t="shared" si="56"/>
        <v>21:0236</v>
      </c>
      <c r="D362" s="1" t="str">
        <f t="shared" si="60"/>
        <v>21:0115</v>
      </c>
      <c r="E362" t="s">
        <v>1894</v>
      </c>
      <c r="F362" t="s">
        <v>1919</v>
      </c>
      <c r="H362">
        <v>49.090150600000001</v>
      </c>
      <c r="I362">
        <v>-87.814354399999999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162</v>
      </c>
      <c r="N362">
        <v>361</v>
      </c>
      <c r="O362" t="s">
        <v>155</v>
      </c>
      <c r="P362" t="s">
        <v>109</v>
      </c>
      <c r="Q362" t="s">
        <v>63</v>
      </c>
      <c r="R362" t="s">
        <v>290</v>
      </c>
      <c r="S362" t="s">
        <v>198</v>
      </c>
      <c r="T362" t="s">
        <v>36</v>
      </c>
      <c r="U362" t="s">
        <v>1205</v>
      </c>
      <c r="V362" t="s">
        <v>875</v>
      </c>
      <c r="W362" t="s">
        <v>53</v>
      </c>
      <c r="X362" t="s">
        <v>228</v>
      </c>
      <c r="Y362" t="s">
        <v>41</v>
      </c>
      <c r="Z362" t="s">
        <v>1920</v>
      </c>
    </row>
    <row r="363" spans="1:26" x14ac:dyDescent="0.25">
      <c r="A363" t="s">
        <v>1921</v>
      </c>
      <c r="B363" t="s">
        <v>1922</v>
      </c>
      <c r="C363" s="1" t="str">
        <f t="shared" si="56"/>
        <v>21:0236</v>
      </c>
      <c r="D363" s="1" t="str">
        <f t="shared" si="60"/>
        <v>21:0115</v>
      </c>
      <c r="E363" t="s">
        <v>1923</v>
      </c>
      <c r="F363" t="s">
        <v>1924</v>
      </c>
      <c r="H363">
        <v>49.109476600000001</v>
      </c>
      <c r="I363">
        <v>-87.790554599999993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87</v>
      </c>
      <c r="N363">
        <v>362</v>
      </c>
      <c r="O363" t="s">
        <v>509</v>
      </c>
      <c r="P363" t="s">
        <v>321</v>
      </c>
      <c r="Q363" t="s">
        <v>181</v>
      </c>
      <c r="R363" t="s">
        <v>34</v>
      </c>
      <c r="S363" t="s">
        <v>97</v>
      </c>
      <c r="T363" t="s">
        <v>36</v>
      </c>
      <c r="U363" t="s">
        <v>163</v>
      </c>
      <c r="V363" t="s">
        <v>399</v>
      </c>
      <c r="W363" t="s">
        <v>63</v>
      </c>
      <c r="X363" t="s">
        <v>100</v>
      </c>
      <c r="Y363" t="s">
        <v>41</v>
      </c>
      <c r="Z363" t="s">
        <v>1364</v>
      </c>
    </row>
    <row r="364" spans="1:26" x14ac:dyDescent="0.25">
      <c r="A364" t="s">
        <v>1925</v>
      </c>
      <c r="B364" t="s">
        <v>1926</v>
      </c>
      <c r="C364" s="1" t="str">
        <f t="shared" si="56"/>
        <v>21:0236</v>
      </c>
      <c r="D364" s="1" t="str">
        <f t="shared" si="60"/>
        <v>21:0115</v>
      </c>
      <c r="E364" t="s">
        <v>1927</v>
      </c>
      <c r="F364" t="s">
        <v>1928</v>
      </c>
      <c r="H364">
        <v>49.117308700000002</v>
      </c>
      <c r="I364">
        <v>-87.753293499999998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96</v>
      </c>
      <c r="N364">
        <v>363</v>
      </c>
      <c r="O364" t="s">
        <v>320</v>
      </c>
      <c r="P364" t="s">
        <v>596</v>
      </c>
      <c r="Q364" t="s">
        <v>39</v>
      </c>
      <c r="R364" t="s">
        <v>34</v>
      </c>
      <c r="S364" t="s">
        <v>76</v>
      </c>
      <c r="T364" t="s">
        <v>36</v>
      </c>
      <c r="U364" t="s">
        <v>465</v>
      </c>
      <c r="V364" t="s">
        <v>308</v>
      </c>
      <c r="W364" t="s">
        <v>53</v>
      </c>
      <c r="X364" t="s">
        <v>300</v>
      </c>
      <c r="Y364" t="s">
        <v>41</v>
      </c>
      <c r="Z364" t="s">
        <v>406</v>
      </c>
    </row>
    <row r="365" spans="1:26" x14ac:dyDescent="0.25">
      <c r="A365" t="s">
        <v>1929</v>
      </c>
      <c r="B365" t="s">
        <v>1930</v>
      </c>
      <c r="C365" s="1" t="str">
        <f t="shared" si="56"/>
        <v>21:0236</v>
      </c>
      <c r="D365" s="1" t="str">
        <f t="shared" si="60"/>
        <v>21:0115</v>
      </c>
      <c r="E365" t="s">
        <v>1931</v>
      </c>
      <c r="F365" t="s">
        <v>1932</v>
      </c>
      <c r="H365">
        <v>49.128306899999998</v>
      </c>
      <c r="I365">
        <v>-87.718520100000006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106</v>
      </c>
      <c r="N365">
        <v>364</v>
      </c>
      <c r="O365" t="s">
        <v>228</v>
      </c>
      <c r="P365" t="s">
        <v>283</v>
      </c>
      <c r="Q365" t="s">
        <v>76</v>
      </c>
      <c r="R365" t="s">
        <v>77</v>
      </c>
      <c r="S365" t="s">
        <v>64</v>
      </c>
      <c r="T365" t="s">
        <v>36</v>
      </c>
      <c r="U365" t="s">
        <v>559</v>
      </c>
      <c r="V365" t="s">
        <v>125</v>
      </c>
      <c r="W365" t="s">
        <v>53</v>
      </c>
      <c r="X365" t="s">
        <v>40</v>
      </c>
      <c r="Y365" t="s">
        <v>41</v>
      </c>
      <c r="Z365" t="s">
        <v>1393</v>
      </c>
    </row>
    <row r="366" spans="1:26" x14ac:dyDescent="0.25">
      <c r="A366" t="s">
        <v>1933</v>
      </c>
      <c r="B366" t="s">
        <v>1934</v>
      </c>
      <c r="C366" s="1" t="str">
        <f t="shared" si="56"/>
        <v>21:0236</v>
      </c>
      <c r="D366" s="1" t="str">
        <f t="shared" si="60"/>
        <v>21:0115</v>
      </c>
      <c r="E366" t="s">
        <v>1935</v>
      </c>
      <c r="F366" t="s">
        <v>1936</v>
      </c>
      <c r="H366">
        <v>49.1227625</v>
      </c>
      <c r="I366">
        <v>-87.680392600000005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118</v>
      </c>
      <c r="N366">
        <v>365</v>
      </c>
      <c r="O366" t="s">
        <v>243</v>
      </c>
      <c r="P366" t="s">
        <v>75</v>
      </c>
      <c r="Q366" t="s">
        <v>78</v>
      </c>
      <c r="R366" t="s">
        <v>110</v>
      </c>
      <c r="S366" t="s">
        <v>76</v>
      </c>
      <c r="T366" t="s">
        <v>36</v>
      </c>
      <c r="U366" t="s">
        <v>263</v>
      </c>
      <c r="V366" t="s">
        <v>322</v>
      </c>
      <c r="W366" t="s">
        <v>66</v>
      </c>
      <c r="X366" t="s">
        <v>54</v>
      </c>
      <c r="Y366" t="s">
        <v>41</v>
      </c>
      <c r="Z366" t="s">
        <v>1937</v>
      </c>
    </row>
    <row r="367" spans="1:26" x14ac:dyDescent="0.25">
      <c r="A367" t="s">
        <v>1938</v>
      </c>
      <c r="B367" t="s">
        <v>1939</v>
      </c>
      <c r="C367" s="1" t="str">
        <f t="shared" si="56"/>
        <v>21:0236</v>
      </c>
      <c r="D367" s="1" t="str">
        <f t="shared" si="60"/>
        <v>21:0115</v>
      </c>
      <c r="E367" t="s">
        <v>1940</v>
      </c>
      <c r="F367" t="s">
        <v>1941</v>
      </c>
      <c r="H367">
        <v>49.135282599999996</v>
      </c>
      <c r="I367">
        <v>-87.669898200000006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131</v>
      </c>
      <c r="N367">
        <v>366</v>
      </c>
      <c r="O367" t="s">
        <v>759</v>
      </c>
      <c r="P367" t="s">
        <v>134</v>
      </c>
      <c r="Q367" t="s">
        <v>33</v>
      </c>
      <c r="R367" t="s">
        <v>64</v>
      </c>
      <c r="S367" t="s">
        <v>97</v>
      </c>
      <c r="T367" t="s">
        <v>36</v>
      </c>
      <c r="U367" t="s">
        <v>89</v>
      </c>
      <c r="V367" t="s">
        <v>322</v>
      </c>
      <c r="W367" t="s">
        <v>53</v>
      </c>
      <c r="X367" t="s">
        <v>54</v>
      </c>
      <c r="Y367" t="s">
        <v>125</v>
      </c>
      <c r="Z367" t="s">
        <v>423</v>
      </c>
    </row>
    <row r="368" spans="1:26" x14ac:dyDescent="0.25">
      <c r="A368" t="s">
        <v>1942</v>
      </c>
      <c r="B368" t="s">
        <v>1943</v>
      </c>
      <c r="C368" s="1" t="str">
        <f t="shared" si="56"/>
        <v>21:0236</v>
      </c>
      <c r="D368" s="1" t="str">
        <f t="shared" si="60"/>
        <v>21:0115</v>
      </c>
      <c r="E368" t="s">
        <v>1944</v>
      </c>
      <c r="F368" t="s">
        <v>1945</v>
      </c>
      <c r="H368">
        <v>49.1479474</v>
      </c>
      <c r="I368">
        <v>-87.630068600000001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143</v>
      </c>
      <c r="N368">
        <v>367</v>
      </c>
      <c r="O368" t="s">
        <v>188</v>
      </c>
      <c r="P368" t="s">
        <v>134</v>
      </c>
      <c r="Q368" t="s">
        <v>290</v>
      </c>
      <c r="R368" t="s">
        <v>34</v>
      </c>
      <c r="S368" t="s">
        <v>64</v>
      </c>
      <c r="T368" t="s">
        <v>36</v>
      </c>
      <c r="U368" t="s">
        <v>667</v>
      </c>
      <c r="V368" t="s">
        <v>721</v>
      </c>
      <c r="W368" t="s">
        <v>53</v>
      </c>
      <c r="X368" t="s">
        <v>163</v>
      </c>
      <c r="Y368" t="s">
        <v>41</v>
      </c>
      <c r="Z368" t="s">
        <v>1105</v>
      </c>
    </row>
    <row r="369" spans="1:26" x14ac:dyDescent="0.25">
      <c r="A369" t="s">
        <v>1946</v>
      </c>
      <c r="B369" t="s">
        <v>1947</v>
      </c>
      <c r="C369" s="1" t="str">
        <f t="shared" si="56"/>
        <v>21:0236</v>
      </c>
      <c r="D369" s="1" t="str">
        <f t="shared" si="60"/>
        <v>21:0115</v>
      </c>
      <c r="E369" t="s">
        <v>1948</v>
      </c>
      <c r="F369" t="s">
        <v>1949</v>
      </c>
      <c r="H369">
        <v>49.1709125</v>
      </c>
      <c r="I369">
        <v>-87.603168499999995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177</v>
      </c>
      <c r="N369">
        <v>368</v>
      </c>
      <c r="O369" t="s">
        <v>847</v>
      </c>
      <c r="P369" t="s">
        <v>35</v>
      </c>
      <c r="Q369" t="s">
        <v>181</v>
      </c>
      <c r="R369" t="s">
        <v>50</v>
      </c>
      <c r="S369" t="s">
        <v>34</v>
      </c>
      <c r="T369" t="s">
        <v>36</v>
      </c>
      <c r="U369" t="s">
        <v>1470</v>
      </c>
      <c r="V369" t="s">
        <v>408</v>
      </c>
      <c r="W369" t="s">
        <v>66</v>
      </c>
      <c r="X369" t="s">
        <v>119</v>
      </c>
      <c r="Y369" t="s">
        <v>41</v>
      </c>
      <c r="Z369" t="s">
        <v>674</v>
      </c>
    </row>
    <row r="370" spans="1:26" x14ac:dyDescent="0.25">
      <c r="A370" t="s">
        <v>1950</v>
      </c>
      <c r="B370" t="s">
        <v>1951</v>
      </c>
      <c r="C370" s="1" t="str">
        <f t="shared" si="56"/>
        <v>21:0236</v>
      </c>
      <c r="D370" s="1" t="str">
        <f t="shared" si="60"/>
        <v>21:0115</v>
      </c>
      <c r="E370" t="s">
        <v>1952</v>
      </c>
      <c r="F370" t="s">
        <v>1953</v>
      </c>
      <c r="H370">
        <v>49.201862200000001</v>
      </c>
      <c r="I370">
        <v>-87.568360799999994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187</v>
      </c>
      <c r="N370">
        <v>369</v>
      </c>
      <c r="O370" t="s">
        <v>509</v>
      </c>
      <c r="P370" t="s">
        <v>134</v>
      </c>
      <c r="Q370" t="s">
        <v>63</v>
      </c>
      <c r="R370" t="s">
        <v>50</v>
      </c>
      <c r="S370" t="s">
        <v>146</v>
      </c>
      <c r="T370" t="s">
        <v>36</v>
      </c>
      <c r="U370" t="s">
        <v>51</v>
      </c>
      <c r="V370" t="s">
        <v>1072</v>
      </c>
      <c r="W370" t="s">
        <v>63</v>
      </c>
      <c r="X370" t="s">
        <v>336</v>
      </c>
      <c r="Y370" t="s">
        <v>41</v>
      </c>
      <c r="Z370" t="s">
        <v>369</v>
      </c>
    </row>
    <row r="371" spans="1:26" x14ac:dyDescent="0.25">
      <c r="A371" t="s">
        <v>1954</v>
      </c>
      <c r="B371" t="s">
        <v>1955</v>
      </c>
      <c r="C371" s="1" t="str">
        <f t="shared" si="56"/>
        <v>21:0236</v>
      </c>
      <c r="D371" s="1" t="str">
        <f t="shared" si="60"/>
        <v>21:0115</v>
      </c>
      <c r="E371" t="s">
        <v>1956</v>
      </c>
      <c r="F371" t="s">
        <v>1957</v>
      </c>
      <c r="H371">
        <v>49.206806200000003</v>
      </c>
      <c r="I371">
        <v>-87.544817199999997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196</v>
      </c>
      <c r="N371">
        <v>370</v>
      </c>
      <c r="O371" t="s">
        <v>631</v>
      </c>
      <c r="P371" t="s">
        <v>283</v>
      </c>
      <c r="Q371" t="s">
        <v>39</v>
      </c>
      <c r="R371" t="s">
        <v>34</v>
      </c>
      <c r="S371" t="s">
        <v>290</v>
      </c>
      <c r="T371" t="s">
        <v>36</v>
      </c>
      <c r="U371" t="s">
        <v>503</v>
      </c>
      <c r="V371" t="s">
        <v>399</v>
      </c>
      <c r="W371" t="s">
        <v>53</v>
      </c>
      <c r="X371" t="s">
        <v>100</v>
      </c>
      <c r="Y371" t="s">
        <v>41</v>
      </c>
      <c r="Z371" t="s">
        <v>604</v>
      </c>
    </row>
    <row r="372" spans="1:26" hidden="1" x14ac:dyDescent="0.25">
      <c r="A372" t="s">
        <v>1958</v>
      </c>
      <c r="B372" t="s">
        <v>1959</v>
      </c>
      <c r="C372" s="1" t="str">
        <f t="shared" si="56"/>
        <v>21:0236</v>
      </c>
      <c r="D372" s="1" t="str">
        <f>HYPERLINK("http://geochem.nrcan.gc.ca/cdogs/content/svy/svy_e.htm", "")</f>
        <v/>
      </c>
      <c r="G372" s="1" t="str">
        <f>HYPERLINK("http://geochem.nrcan.gc.ca/cdogs/content/cr_/cr_00022_e.htm", "22")</f>
        <v>22</v>
      </c>
      <c r="J372" t="s">
        <v>220</v>
      </c>
      <c r="K372" t="s">
        <v>221</v>
      </c>
      <c r="L372">
        <v>19</v>
      </c>
      <c r="M372" t="s">
        <v>222</v>
      </c>
      <c r="N372">
        <v>371</v>
      </c>
      <c r="O372" t="s">
        <v>1058</v>
      </c>
      <c r="P372" t="s">
        <v>596</v>
      </c>
      <c r="Q372" t="s">
        <v>77</v>
      </c>
      <c r="R372" t="s">
        <v>146</v>
      </c>
      <c r="S372" t="s">
        <v>78</v>
      </c>
      <c r="T372" t="s">
        <v>36</v>
      </c>
      <c r="U372" t="s">
        <v>1380</v>
      </c>
      <c r="V372" t="s">
        <v>457</v>
      </c>
      <c r="W372" t="s">
        <v>78</v>
      </c>
      <c r="X372" t="s">
        <v>79</v>
      </c>
      <c r="Y372" t="s">
        <v>309</v>
      </c>
      <c r="Z372" t="s">
        <v>565</v>
      </c>
    </row>
    <row r="373" spans="1:26" x14ac:dyDescent="0.25">
      <c r="A373" t="s">
        <v>1960</v>
      </c>
      <c r="B373" t="s">
        <v>1961</v>
      </c>
      <c r="C373" s="1" t="str">
        <f t="shared" si="56"/>
        <v>21:0236</v>
      </c>
      <c r="D373" s="1" t="str">
        <f t="shared" ref="D373:D386" si="63">HYPERLINK("http://geochem.nrcan.gc.ca/cdogs/content/svy/svy210115_e.htm", "21:0115")</f>
        <v>21:0115</v>
      </c>
      <c r="E373" t="s">
        <v>1962</v>
      </c>
      <c r="F373" t="s">
        <v>1963</v>
      </c>
      <c r="H373">
        <v>49.241756000000002</v>
      </c>
      <c r="I373">
        <v>-87.483473500000002</v>
      </c>
      <c r="J373" s="1" t="str">
        <f t="shared" ref="J373:J386" si="64">HYPERLINK("http://geochem.nrcan.gc.ca/cdogs/content/kwd/kwd020027_e.htm", "NGR lake sediment grab sample")</f>
        <v>NGR lake sediment grab sample</v>
      </c>
      <c r="K373" s="1" t="str">
        <f t="shared" ref="K373:K386" si="65">HYPERLINK("http://geochem.nrcan.gc.ca/cdogs/content/kwd/kwd080006_e.htm", "&lt;177 micron (NGR)")</f>
        <v>&lt;177 micron (NGR)</v>
      </c>
      <c r="L373">
        <v>19</v>
      </c>
      <c r="M373" t="s">
        <v>206</v>
      </c>
      <c r="N373">
        <v>372</v>
      </c>
      <c r="O373" t="s">
        <v>417</v>
      </c>
      <c r="P373" t="s">
        <v>75</v>
      </c>
      <c r="Q373" t="s">
        <v>39</v>
      </c>
      <c r="R373" t="s">
        <v>109</v>
      </c>
      <c r="S373" t="s">
        <v>146</v>
      </c>
      <c r="T373" t="s">
        <v>36</v>
      </c>
      <c r="U373" t="s">
        <v>1964</v>
      </c>
      <c r="V373" t="s">
        <v>227</v>
      </c>
      <c r="W373" t="s">
        <v>53</v>
      </c>
      <c r="X373" t="s">
        <v>54</v>
      </c>
      <c r="Y373" t="s">
        <v>41</v>
      </c>
      <c r="Z373" t="s">
        <v>1965</v>
      </c>
    </row>
    <row r="374" spans="1:26" x14ac:dyDescent="0.25">
      <c r="A374" t="s">
        <v>1966</v>
      </c>
      <c r="B374" t="s">
        <v>1967</v>
      </c>
      <c r="C374" s="1" t="str">
        <f t="shared" si="56"/>
        <v>21:0236</v>
      </c>
      <c r="D374" s="1" t="str">
        <f t="shared" si="63"/>
        <v>21:0115</v>
      </c>
      <c r="E374" t="s">
        <v>1968</v>
      </c>
      <c r="F374" t="s">
        <v>1969</v>
      </c>
      <c r="H374">
        <v>49.263063000000002</v>
      </c>
      <c r="I374">
        <v>-87.450942699999999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214</v>
      </c>
      <c r="N374">
        <v>373</v>
      </c>
      <c r="O374" t="s">
        <v>577</v>
      </c>
      <c r="P374" t="s">
        <v>546</v>
      </c>
      <c r="Q374" t="s">
        <v>66</v>
      </c>
      <c r="R374" t="s">
        <v>668</v>
      </c>
      <c r="S374" t="s">
        <v>39</v>
      </c>
      <c r="T374" t="s">
        <v>36</v>
      </c>
      <c r="U374" t="s">
        <v>418</v>
      </c>
      <c r="V374" t="s">
        <v>1095</v>
      </c>
      <c r="W374" t="s">
        <v>66</v>
      </c>
      <c r="X374" t="s">
        <v>343</v>
      </c>
      <c r="Y374" t="s">
        <v>41</v>
      </c>
      <c r="Z374" t="s">
        <v>572</v>
      </c>
    </row>
    <row r="375" spans="1:26" x14ac:dyDescent="0.25">
      <c r="A375" t="s">
        <v>1970</v>
      </c>
      <c r="B375" t="s">
        <v>1971</v>
      </c>
      <c r="C375" s="1" t="str">
        <f t="shared" si="56"/>
        <v>21:0236</v>
      </c>
      <c r="D375" s="1" t="str">
        <f t="shared" si="63"/>
        <v>21:0115</v>
      </c>
      <c r="E375" t="s">
        <v>1972</v>
      </c>
      <c r="F375" t="s">
        <v>1973</v>
      </c>
      <c r="H375">
        <v>49.2751053</v>
      </c>
      <c r="I375">
        <v>-87.405892300000005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234</v>
      </c>
      <c r="N375">
        <v>374</v>
      </c>
      <c r="O375" t="s">
        <v>1177</v>
      </c>
      <c r="P375" t="s">
        <v>120</v>
      </c>
      <c r="Q375" t="s">
        <v>39</v>
      </c>
      <c r="R375" t="s">
        <v>349</v>
      </c>
      <c r="S375" t="s">
        <v>64</v>
      </c>
      <c r="T375" t="s">
        <v>36</v>
      </c>
      <c r="U375" t="s">
        <v>1974</v>
      </c>
      <c r="V375" t="s">
        <v>1172</v>
      </c>
      <c r="W375" t="s">
        <v>63</v>
      </c>
      <c r="X375" t="s">
        <v>112</v>
      </c>
      <c r="Y375" t="s">
        <v>41</v>
      </c>
      <c r="Z375" t="s">
        <v>217</v>
      </c>
    </row>
    <row r="376" spans="1:26" x14ac:dyDescent="0.25">
      <c r="A376" t="s">
        <v>1975</v>
      </c>
      <c r="B376" t="s">
        <v>1976</v>
      </c>
      <c r="C376" s="1" t="str">
        <f t="shared" si="56"/>
        <v>21:0236</v>
      </c>
      <c r="D376" s="1" t="str">
        <f t="shared" si="63"/>
        <v>21:0115</v>
      </c>
      <c r="E376" t="s">
        <v>1977</v>
      </c>
      <c r="F376" t="s">
        <v>1978</v>
      </c>
      <c r="H376">
        <v>49.430824899999998</v>
      </c>
      <c r="I376">
        <v>-87.231554200000005</v>
      </c>
      <c r="J376" s="1" t="str">
        <f t="shared" si="64"/>
        <v>NGR lake sediment grab sample</v>
      </c>
      <c r="K376" s="1" t="str">
        <f t="shared" si="65"/>
        <v>&lt;177 micron (NGR)</v>
      </c>
      <c r="L376">
        <v>20</v>
      </c>
      <c r="M376" t="s">
        <v>30</v>
      </c>
      <c r="N376">
        <v>375</v>
      </c>
      <c r="O376" t="s">
        <v>890</v>
      </c>
      <c r="P376" t="s">
        <v>75</v>
      </c>
      <c r="Q376" t="s">
        <v>53</v>
      </c>
      <c r="R376" t="s">
        <v>181</v>
      </c>
      <c r="S376" t="s">
        <v>63</v>
      </c>
      <c r="T376" t="s">
        <v>36</v>
      </c>
      <c r="U376" t="s">
        <v>1979</v>
      </c>
      <c r="V376" t="s">
        <v>137</v>
      </c>
      <c r="W376" t="s">
        <v>33</v>
      </c>
      <c r="X376" t="s">
        <v>79</v>
      </c>
      <c r="Y376" t="s">
        <v>125</v>
      </c>
      <c r="Z376" t="s">
        <v>1980</v>
      </c>
    </row>
    <row r="377" spans="1:26" x14ac:dyDescent="0.25">
      <c r="A377" t="s">
        <v>1981</v>
      </c>
      <c r="B377" t="s">
        <v>1982</v>
      </c>
      <c r="C377" s="1" t="str">
        <f t="shared" si="56"/>
        <v>21:0236</v>
      </c>
      <c r="D377" s="1" t="str">
        <f t="shared" si="63"/>
        <v>21:0115</v>
      </c>
      <c r="E377" t="s">
        <v>1983</v>
      </c>
      <c r="F377" t="s">
        <v>1984</v>
      </c>
      <c r="H377">
        <v>49.312001000000002</v>
      </c>
      <c r="I377">
        <v>-87.370594199999999</v>
      </c>
      <c r="J377" s="1" t="str">
        <f t="shared" si="64"/>
        <v>NGR lake sediment grab sample</v>
      </c>
      <c r="K377" s="1" t="str">
        <f t="shared" si="65"/>
        <v>&lt;177 micron (NGR)</v>
      </c>
      <c r="L377">
        <v>20</v>
      </c>
      <c r="M377" t="s">
        <v>47</v>
      </c>
      <c r="N377">
        <v>376</v>
      </c>
      <c r="O377" t="s">
        <v>100</v>
      </c>
      <c r="P377" t="s">
        <v>133</v>
      </c>
      <c r="Q377" t="s">
        <v>63</v>
      </c>
      <c r="R377" t="s">
        <v>135</v>
      </c>
      <c r="S377" t="s">
        <v>34</v>
      </c>
      <c r="T377" t="s">
        <v>36</v>
      </c>
      <c r="U377" t="s">
        <v>1985</v>
      </c>
      <c r="V377" t="s">
        <v>710</v>
      </c>
      <c r="W377" t="s">
        <v>53</v>
      </c>
      <c r="X377" t="s">
        <v>91</v>
      </c>
      <c r="Y377" t="s">
        <v>63</v>
      </c>
      <c r="Z377" t="s">
        <v>674</v>
      </c>
    </row>
    <row r="378" spans="1:26" x14ac:dyDescent="0.25">
      <c r="A378" t="s">
        <v>1986</v>
      </c>
      <c r="B378" t="s">
        <v>1987</v>
      </c>
      <c r="C378" s="1" t="str">
        <f t="shared" si="56"/>
        <v>21:0236</v>
      </c>
      <c r="D378" s="1" t="str">
        <f t="shared" si="63"/>
        <v>21:0115</v>
      </c>
      <c r="E378" t="s">
        <v>1988</v>
      </c>
      <c r="F378" t="s">
        <v>1989</v>
      </c>
      <c r="H378">
        <v>49.329151299999999</v>
      </c>
      <c r="I378">
        <v>-87.380399499999996</v>
      </c>
      <c r="J378" s="1" t="str">
        <f t="shared" si="64"/>
        <v>NGR lake sediment grab sample</v>
      </c>
      <c r="K378" s="1" t="str">
        <f t="shared" si="65"/>
        <v>&lt;177 micron (NGR)</v>
      </c>
      <c r="L378">
        <v>20</v>
      </c>
      <c r="M378" t="s">
        <v>60</v>
      </c>
      <c r="N378">
        <v>377</v>
      </c>
      <c r="O378" t="s">
        <v>488</v>
      </c>
      <c r="P378" t="s">
        <v>890</v>
      </c>
      <c r="Q378" t="s">
        <v>80</v>
      </c>
      <c r="R378" t="s">
        <v>271</v>
      </c>
      <c r="S378" t="s">
        <v>146</v>
      </c>
      <c r="T378" t="s">
        <v>36</v>
      </c>
      <c r="U378" t="s">
        <v>583</v>
      </c>
      <c r="V378" t="s">
        <v>237</v>
      </c>
      <c r="W378" t="s">
        <v>53</v>
      </c>
      <c r="X378" t="s">
        <v>100</v>
      </c>
      <c r="Y378" t="s">
        <v>41</v>
      </c>
      <c r="Z378" t="s">
        <v>409</v>
      </c>
    </row>
    <row r="379" spans="1:26" x14ac:dyDescent="0.25">
      <c r="A379" t="s">
        <v>1990</v>
      </c>
      <c r="B379" t="s">
        <v>1991</v>
      </c>
      <c r="C379" s="1" t="str">
        <f t="shared" si="56"/>
        <v>21:0236</v>
      </c>
      <c r="D379" s="1" t="str">
        <f t="shared" si="63"/>
        <v>21:0115</v>
      </c>
      <c r="E379" t="s">
        <v>1992</v>
      </c>
      <c r="F379" t="s">
        <v>1993</v>
      </c>
      <c r="H379">
        <v>49.337512599999997</v>
      </c>
      <c r="I379">
        <v>-87.336280900000006</v>
      </c>
      <c r="J379" s="1" t="str">
        <f t="shared" si="64"/>
        <v>NGR lake sediment grab sample</v>
      </c>
      <c r="K379" s="1" t="str">
        <f t="shared" si="65"/>
        <v>&lt;177 micron (NGR)</v>
      </c>
      <c r="L379">
        <v>20</v>
      </c>
      <c r="M379" t="s">
        <v>73</v>
      </c>
      <c r="N379">
        <v>378</v>
      </c>
      <c r="O379" t="s">
        <v>603</v>
      </c>
      <c r="P379" t="s">
        <v>61</v>
      </c>
      <c r="Q379" t="s">
        <v>63</v>
      </c>
      <c r="R379" t="s">
        <v>135</v>
      </c>
      <c r="S379" t="s">
        <v>134</v>
      </c>
      <c r="T379" t="s">
        <v>36</v>
      </c>
      <c r="U379" t="s">
        <v>1182</v>
      </c>
      <c r="V379" t="s">
        <v>927</v>
      </c>
      <c r="W379" t="s">
        <v>63</v>
      </c>
      <c r="X379" t="s">
        <v>119</v>
      </c>
      <c r="Y379" t="s">
        <v>181</v>
      </c>
      <c r="Z379" t="s">
        <v>1671</v>
      </c>
    </row>
    <row r="380" spans="1:26" x14ac:dyDescent="0.25">
      <c r="A380" t="s">
        <v>1994</v>
      </c>
      <c r="B380" t="s">
        <v>1995</v>
      </c>
      <c r="C380" s="1" t="str">
        <f t="shared" si="56"/>
        <v>21:0236</v>
      </c>
      <c r="D380" s="1" t="str">
        <f t="shared" si="63"/>
        <v>21:0115</v>
      </c>
      <c r="E380" t="s">
        <v>1996</v>
      </c>
      <c r="F380" t="s">
        <v>1997</v>
      </c>
      <c r="H380">
        <v>49.383840599999999</v>
      </c>
      <c r="I380">
        <v>-87.335357599999995</v>
      </c>
      <c r="J380" s="1" t="str">
        <f t="shared" si="64"/>
        <v>NGR lake sediment grab sample</v>
      </c>
      <c r="K380" s="1" t="str">
        <f t="shared" si="65"/>
        <v>&lt;177 micron (NGR)</v>
      </c>
      <c r="L380">
        <v>20</v>
      </c>
      <c r="M380" t="s">
        <v>87</v>
      </c>
      <c r="N380">
        <v>379</v>
      </c>
      <c r="O380" t="s">
        <v>615</v>
      </c>
      <c r="P380" t="s">
        <v>75</v>
      </c>
      <c r="Q380" t="s">
        <v>33</v>
      </c>
      <c r="R380" t="s">
        <v>110</v>
      </c>
      <c r="S380" t="s">
        <v>33</v>
      </c>
      <c r="T380" t="s">
        <v>36</v>
      </c>
      <c r="U380" t="s">
        <v>98</v>
      </c>
      <c r="V380" t="s">
        <v>437</v>
      </c>
      <c r="W380" t="s">
        <v>53</v>
      </c>
      <c r="X380" t="s">
        <v>67</v>
      </c>
      <c r="Y380" t="s">
        <v>41</v>
      </c>
      <c r="Z380" t="s">
        <v>1998</v>
      </c>
    </row>
    <row r="381" spans="1:26" x14ac:dyDescent="0.25">
      <c r="A381" t="s">
        <v>1999</v>
      </c>
      <c r="B381" t="s">
        <v>2000</v>
      </c>
      <c r="C381" s="1" t="str">
        <f t="shared" si="56"/>
        <v>21:0236</v>
      </c>
      <c r="D381" s="1" t="str">
        <f t="shared" si="63"/>
        <v>21:0115</v>
      </c>
      <c r="E381" t="s">
        <v>2001</v>
      </c>
      <c r="F381" t="s">
        <v>2002</v>
      </c>
      <c r="H381">
        <v>49.381415599999997</v>
      </c>
      <c r="I381">
        <v>-87.297976899999995</v>
      </c>
      <c r="J381" s="1" t="str">
        <f t="shared" si="64"/>
        <v>NGR lake sediment grab sample</v>
      </c>
      <c r="K381" s="1" t="str">
        <f t="shared" si="65"/>
        <v>&lt;177 micron (NGR)</v>
      </c>
      <c r="L381">
        <v>20</v>
      </c>
      <c r="M381" t="s">
        <v>96</v>
      </c>
      <c r="N381">
        <v>380</v>
      </c>
      <c r="O381" t="s">
        <v>155</v>
      </c>
      <c r="P381" t="s">
        <v>244</v>
      </c>
      <c r="Q381" t="s">
        <v>63</v>
      </c>
      <c r="R381" t="s">
        <v>76</v>
      </c>
      <c r="S381" t="s">
        <v>63</v>
      </c>
      <c r="T381" t="s">
        <v>36</v>
      </c>
      <c r="U381" t="s">
        <v>82</v>
      </c>
      <c r="V381" t="s">
        <v>1312</v>
      </c>
      <c r="W381" t="s">
        <v>66</v>
      </c>
      <c r="X381" t="s">
        <v>300</v>
      </c>
      <c r="Y381" t="s">
        <v>41</v>
      </c>
      <c r="Z381" t="s">
        <v>2003</v>
      </c>
    </row>
    <row r="382" spans="1:26" x14ac:dyDescent="0.25">
      <c r="A382" t="s">
        <v>2004</v>
      </c>
      <c r="B382" t="s">
        <v>2005</v>
      </c>
      <c r="C382" s="1" t="str">
        <f t="shared" si="56"/>
        <v>21:0236</v>
      </c>
      <c r="D382" s="1" t="str">
        <f t="shared" si="63"/>
        <v>21:0115</v>
      </c>
      <c r="E382" t="s">
        <v>2006</v>
      </c>
      <c r="F382" t="s">
        <v>2007</v>
      </c>
      <c r="H382">
        <v>49.397869100000001</v>
      </c>
      <c r="I382">
        <v>-87.297428800000006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106</v>
      </c>
      <c r="N382">
        <v>381</v>
      </c>
      <c r="O382" t="s">
        <v>108</v>
      </c>
      <c r="P382" t="s">
        <v>244</v>
      </c>
      <c r="Q382" t="s">
        <v>33</v>
      </c>
      <c r="R382" t="s">
        <v>76</v>
      </c>
      <c r="S382" t="s">
        <v>39</v>
      </c>
      <c r="T382" t="s">
        <v>36</v>
      </c>
      <c r="U382" t="s">
        <v>261</v>
      </c>
      <c r="V382" t="s">
        <v>309</v>
      </c>
      <c r="W382" t="s">
        <v>53</v>
      </c>
      <c r="X382" t="s">
        <v>336</v>
      </c>
      <c r="Y382" t="s">
        <v>41</v>
      </c>
      <c r="Z382" t="s">
        <v>738</v>
      </c>
    </row>
    <row r="383" spans="1:26" x14ac:dyDescent="0.25">
      <c r="A383" t="s">
        <v>2008</v>
      </c>
      <c r="B383" t="s">
        <v>2009</v>
      </c>
      <c r="C383" s="1" t="str">
        <f t="shared" si="56"/>
        <v>21:0236</v>
      </c>
      <c r="D383" s="1" t="str">
        <f t="shared" si="63"/>
        <v>21:0115</v>
      </c>
      <c r="E383" t="s">
        <v>2010</v>
      </c>
      <c r="F383" t="s">
        <v>2011</v>
      </c>
      <c r="H383">
        <v>49.422083600000001</v>
      </c>
      <c r="I383">
        <v>-87.248032199999997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154</v>
      </c>
      <c r="N383">
        <v>382</v>
      </c>
      <c r="O383" t="s">
        <v>300</v>
      </c>
      <c r="P383" t="s">
        <v>32</v>
      </c>
      <c r="Q383" t="s">
        <v>80</v>
      </c>
      <c r="R383" t="s">
        <v>109</v>
      </c>
      <c r="S383" t="s">
        <v>39</v>
      </c>
      <c r="T383" t="s">
        <v>36</v>
      </c>
      <c r="U383" t="s">
        <v>766</v>
      </c>
      <c r="V383" t="s">
        <v>308</v>
      </c>
      <c r="W383" t="s">
        <v>63</v>
      </c>
      <c r="X383" t="s">
        <v>54</v>
      </c>
      <c r="Y383" t="s">
        <v>41</v>
      </c>
      <c r="Z383" t="s">
        <v>419</v>
      </c>
    </row>
    <row r="384" spans="1:26" x14ac:dyDescent="0.25">
      <c r="A384" t="s">
        <v>2012</v>
      </c>
      <c r="B384" t="s">
        <v>2013</v>
      </c>
      <c r="C384" s="1" t="str">
        <f t="shared" si="56"/>
        <v>21:0236</v>
      </c>
      <c r="D384" s="1" t="str">
        <f t="shared" si="63"/>
        <v>21:0115</v>
      </c>
      <c r="E384" t="s">
        <v>1977</v>
      </c>
      <c r="F384" t="s">
        <v>2014</v>
      </c>
      <c r="H384">
        <v>49.430824899999998</v>
      </c>
      <c r="I384">
        <v>-87.231554200000005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169</v>
      </c>
      <c r="N384">
        <v>383</v>
      </c>
      <c r="O384" t="s">
        <v>49</v>
      </c>
      <c r="P384" t="s">
        <v>244</v>
      </c>
      <c r="Q384" t="s">
        <v>53</v>
      </c>
      <c r="R384" t="s">
        <v>39</v>
      </c>
      <c r="S384" t="s">
        <v>63</v>
      </c>
      <c r="T384" t="s">
        <v>36</v>
      </c>
      <c r="U384" t="s">
        <v>2015</v>
      </c>
      <c r="V384" t="s">
        <v>227</v>
      </c>
      <c r="W384" t="s">
        <v>33</v>
      </c>
      <c r="X384" t="s">
        <v>48</v>
      </c>
      <c r="Y384" t="s">
        <v>66</v>
      </c>
      <c r="Z384" t="s">
        <v>565</v>
      </c>
    </row>
    <row r="385" spans="1:26" x14ac:dyDescent="0.25">
      <c r="A385" t="s">
        <v>2016</v>
      </c>
      <c r="B385" t="s">
        <v>2017</v>
      </c>
      <c r="C385" s="1" t="str">
        <f t="shared" si="56"/>
        <v>21:0236</v>
      </c>
      <c r="D385" s="1" t="str">
        <f t="shared" si="63"/>
        <v>21:0115</v>
      </c>
      <c r="E385" t="s">
        <v>1977</v>
      </c>
      <c r="F385" t="s">
        <v>2018</v>
      </c>
      <c r="H385">
        <v>49.430824899999998</v>
      </c>
      <c r="I385">
        <v>-87.231554200000005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162</v>
      </c>
      <c r="N385">
        <v>384</v>
      </c>
      <c r="O385" t="s">
        <v>890</v>
      </c>
      <c r="P385" t="s">
        <v>75</v>
      </c>
      <c r="Q385" t="s">
        <v>53</v>
      </c>
      <c r="R385" t="s">
        <v>78</v>
      </c>
      <c r="S385" t="s">
        <v>66</v>
      </c>
      <c r="T385" t="s">
        <v>36</v>
      </c>
      <c r="U385" t="s">
        <v>2019</v>
      </c>
      <c r="V385" t="s">
        <v>1216</v>
      </c>
      <c r="W385" t="s">
        <v>33</v>
      </c>
      <c r="X385" t="s">
        <v>48</v>
      </c>
      <c r="Y385" t="s">
        <v>309</v>
      </c>
      <c r="Z385" t="s">
        <v>2020</v>
      </c>
    </row>
    <row r="386" spans="1:26" x14ac:dyDescent="0.25">
      <c r="A386" t="s">
        <v>2021</v>
      </c>
      <c r="B386" t="s">
        <v>2022</v>
      </c>
      <c r="C386" s="1" t="str">
        <f t="shared" ref="C386:C449" si="66">HYPERLINK("http://geochem.nrcan.gc.ca/cdogs/content/bdl/bdl210236_e.htm", "21:0236")</f>
        <v>21:0236</v>
      </c>
      <c r="D386" s="1" t="str">
        <f t="shared" si="63"/>
        <v>21:0115</v>
      </c>
      <c r="E386" t="s">
        <v>2023</v>
      </c>
      <c r="F386" t="s">
        <v>2024</v>
      </c>
      <c r="H386">
        <v>49.444312699999998</v>
      </c>
      <c r="I386">
        <v>-87.189625399999997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118</v>
      </c>
      <c r="N386">
        <v>385</v>
      </c>
      <c r="O386" t="s">
        <v>62</v>
      </c>
      <c r="P386" t="s">
        <v>134</v>
      </c>
      <c r="Q386" t="s">
        <v>63</v>
      </c>
      <c r="R386" t="s">
        <v>156</v>
      </c>
      <c r="S386" t="s">
        <v>33</v>
      </c>
      <c r="T386" t="s">
        <v>36</v>
      </c>
      <c r="U386" t="s">
        <v>858</v>
      </c>
      <c r="V386" t="s">
        <v>90</v>
      </c>
      <c r="W386" t="s">
        <v>53</v>
      </c>
      <c r="X386" t="s">
        <v>890</v>
      </c>
      <c r="Y386" t="s">
        <v>41</v>
      </c>
      <c r="Z386" t="s">
        <v>109</v>
      </c>
    </row>
    <row r="387" spans="1:26" hidden="1" x14ac:dyDescent="0.25">
      <c r="A387" t="s">
        <v>2025</v>
      </c>
      <c r="B387" t="s">
        <v>2026</v>
      </c>
      <c r="C387" s="1" t="str">
        <f t="shared" si="66"/>
        <v>21:0236</v>
      </c>
      <c r="D387" s="1" t="str">
        <f>HYPERLINK("http://geochem.nrcan.gc.ca/cdogs/content/svy/svy_e.htm", "")</f>
        <v/>
      </c>
      <c r="G387" s="1" t="str">
        <f>HYPERLINK("http://geochem.nrcan.gc.ca/cdogs/content/cr_/cr_00023_e.htm", "23")</f>
        <v>23</v>
      </c>
      <c r="J387" t="s">
        <v>220</v>
      </c>
      <c r="K387" t="s">
        <v>221</v>
      </c>
      <c r="L387">
        <v>20</v>
      </c>
      <c r="M387" t="s">
        <v>222</v>
      </c>
      <c r="N387">
        <v>386</v>
      </c>
      <c r="O387" t="s">
        <v>343</v>
      </c>
      <c r="P387" t="s">
        <v>334</v>
      </c>
      <c r="Q387" t="s">
        <v>277</v>
      </c>
      <c r="R387" t="s">
        <v>109</v>
      </c>
      <c r="S387" t="s">
        <v>109</v>
      </c>
      <c r="T387" t="s">
        <v>36</v>
      </c>
      <c r="U387" t="s">
        <v>974</v>
      </c>
      <c r="V387" t="s">
        <v>564</v>
      </c>
      <c r="W387" t="s">
        <v>39</v>
      </c>
      <c r="X387" t="s">
        <v>300</v>
      </c>
      <c r="Y387" t="s">
        <v>146</v>
      </c>
      <c r="Z387" t="s">
        <v>77</v>
      </c>
    </row>
    <row r="388" spans="1:26" x14ac:dyDescent="0.25">
      <c r="A388" t="s">
        <v>2027</v>
      </c>
      <c r="B388" t="s">
        <v>2028</v>
      </c>
      <c r="C388" s="1" t="str">
        <f t="shared" si="66"/>
        <v>21:0236</v>
      </c>
      <c r="D388" s="1" t="str">
        <f t="shared" ref="D388:D398" si="67">HYPERLINK("http://geochem.nrcan.gc.ca/cdogs/content/svy/svy210115_e.htm", "21:0115")</f>
        <v>21:0115</v>
      </c>
      <c r="E388" t="s">
        <v>2029</v>
      </c>
      <c r="F388" t="s">
        <v>2030</v>
      </c>
      <c r="H388">
        <v>49.478243900000002</v>
      </c>
      <c r="I388">
        <v>-87.144297499999993</v>
      </c>
      <c r="J388" s="1" t="str">
        <f t="shared" ref="J388:J398" si="68">HYPERLINK("http://geochem.nrcan.gc.ca/cdogs/content/kwd/kwd020027_e.htm", "NGR lake sediment grab sample")</f>
        <v>NGR lake sediment grab sample</v>
      </c>
      <c r="K388" s="1" t="str">
        <f t="shared" ref="K388:K398" si="69">HYPERLINK("http://geochem.nrcan.gc.ca/cdogs/content/kwd/kwd080006_e.htm", "&lt;177 micron (NGR)")</f>
        <v>&lt;177 micron (NGR)</v>
      </c>
      <c r="L388">
        <v>20</v>
      </c>
      <c r="M388" t="s">
        <v>131</v>
      </c>
      <c r="N388">
        <v>387</v>
      </c>
      <c r="O388" t="s">
        <v>243</v>
      </c>
      <c r="P388" t="s">
        <v>108</v>
      </c>
      <c r="Q388" t="s">
        <v>66</v>
      </c>
      <c r="R388" t="s">
        <v>290</v>
      </c>
      <c r="S388" t="s">
        <v>39</v>
      </c>
      <c r="T388" t="s">
        <v>36</v>
      </c>
      <c r="U388" t="s">
        <v>336</v>
      </c>
      <c r="V388" t="s">
        <v>452</v>
      </c>
      <c r="W388" t="s">
        <v>39</v>
      </c>
      <c r="X388" t="s">
        <v>343</v>
      </c>
      <c r="Y388" t="s">
        <v>41</v>
      </c>
      <c r="Z388" t="s">
        <v>810</v>
      </c>
    </row>
    <row r="389" spans="1:26" x14ac:dyDescent="0.25">
      <c r="A389" t="s">
        <v>2031</v>
      </c>
      <c r="B389" t="s">
        <v>2032</v>
      </c>
      <c r="C389" s="1" t="str">
        <f t="shared" si="66"/>
        <v>21:0236</v>
      </c>
      <c r="D389" s="1" t="str">
        <f t="shared" si="67"/>
        <v>21:0115</v>
      </c>
      <c r="E389" t="s">
        <v>2033</v>
      </c>
      <c r="F389" t="s">
        <v>2034</v>
      </c>
      <c r="H389">
        <v>49.492566400000001</v>
      </c>
      <c r="I389">
        <v>-87.149296899999996</v>
      </c>
      <c r="J389" s="1" t="str">
        <f t="shared" si="68"/>
        <v>NGR lake sediment grab sample</v>
      </c>
      <c r="K389" s="1" t="str">
        <f t="shared" si="69"/>
        <v>&lt;177 micron (NGR)</v>
      </c>
      <c r="L389">
        <v>20</v>
      </c>
      <c r="M389" t="s">
        <v>143</v>
      </c>
      <c r="N389">
        <v>388</v>
      </c>
      <c r="O389" t="s">
        <v>771</v>
      </c>
      <c r="P389" t="s">
        <v>516</v>
      </c>
      <c r="Q389" t="s">
        <v>63</v>
      </c>
      <c r="R389" t="s">
        <v>290</v>
      </c>
      <c r="S389" t="s">
        <v>80</v>
      </c>
      <c r="T389" t="s">
        <v>36</v>
      </c>
      <c r="U389" t="s">
        <v>1692</v>
      </c>
      <c r="V389" t="s">
        <v>65</v>
      </c>
      <c r="W389" t="s">
        <v>80</v>
      </c>
      <c r="X389" t="s">
        <v>300</v>
      </c>
      <c r="Y389" t="s">
        <v>41</v>
      </c>
      <c r="Z389" t="s">
        <v>362</v>
      </c>
    </row>
    <row r="390" spans="1:26" x14ac:dyDescent="0.25">
      <c r="A390" t="s">
        <v>2035</v>
      </c>
      <c r="B390" t="s">
        <v>2036</v>
      </c>
      <c r="C390" s="1" t="str">
        <f t="shared" si="66"/>
        <v>21:0236</v>
      </c>
      <c r="D390" s="1" t="str">
        <f t="shared" si="67"/>
        <v>21:0115</v>
      </c>
      <c r="E390" t="s">
        <v>2037</v>
      </c>
      <c r="F390" t="s">
        <v>2038</v>
      </c>
      <c r="H390">
        <v>49.494788900000003</v>
      </c>
      <c r="I390">
        <v>-87.035335700000005</v>
      </c>
      <c r="J390" s="1" t="str">
        <f t="shared" si="68"/>
        <v>NGR lake sediment grab sample</v>
      </c>
      <c r="K390" s="1" t="str">
        <f t="shared" si="69"/>
        <v>&lt;177 micron (NGR)</v>
      </c>
      <c r="L390">
        <v>20</v>
      </c>
      <c r="M390" t="s">
        <v>177</v>
      </c>
      <c r="N390">
        <v>389</v>
      </c>
      <c r="O390" t="s">
        <v>306</v>
      </c>
      <c r="P390" t="s">
        <v>120</v>
      </c>
      <c r="Q390" t="s">
        <v>80</v>
      </c>
      <c r="R390" t="s">
        <v>321</v>
      </c>
      <c r="S390" t="s">
        <v>80</v>
      </c>
      <c r="T390" t="s">
        <v>36</v>
      </c>
      <c r="U390" t="s">
        <v>890</v>
      </c>
      <c r="V390" t="s">
        <v>1312</v>
      </c>
      <c r="W390" t="s">
        <v>66</v>
      </c>
      <c r="X390" t="s">
        <v>67</v>
      </c>
      <c r="Y390" t="s">
        <v>41</v>
      </c>
      <c r="Z390" t="s">
        <v>760</v>
      </c>
    </row>
    <row r="391" spans="1:26" x14ac:dyDescent="0.25">
      <c r="A391" t="s">
        <v>2039</v>
      </c>
      <c r="B391" t="s">
        <v>2040</v>
      </c>
      <c r="C391" s="1" t="str">
        <f t="shared" si="66"/>
        <v>21:0236</v>
      </c>
      <c r="D391" s="1" t="str">
        <f t="shared" si="67"/>
        <v>21:0115</v>
      </c>
      <c r="E391" t="s">
        <v>2041</v>
      </c>
      <c r="F391" t="s">
        <v>2042</v>
      </c>
      <c r="H391">
        <v>49.459823999999998</v>
      </c>
      <c r="I391">
        <v>-87.040982299999996</v>
      </c>
      <c r="J391" s="1" t="str">
        <f t="shared" si="68"/>
        <v>NGR lake sediment grab sample</v>
      </c>
      <c r="K391" s="1" t="str">
        <f t="shared" si="69"/>
        <v>&lt;177 micron (NGR)</v>
      </c>
      <c r="L391">
        <v>20</v>
      </c>
      <c r="M391" t="s">
        <v>187</v>
      </c>
      <c r="N391">
        <v>390</v>
      </c>
      <c r="O391" t="s">
        <v>631</v>
      </c>
      <c r="P391" t="s">
        <v>134</v>
      </c>
      <c r="Q391" t="s">
        <v>63</v>
      </c>
      <c r="R391" t="s">
        <v>77</v>
      </c>
      <c r="S391" t="s">
        <v>63</v>
      </c>
      <c r="T391" t="s">
        <v>36</v>
      </c>
      <c r="U391" t="s">
        <v>890</v>
      </c>
      <c r="V391" t="s">
        <v>262</v>
      </c>
      <c r="W391" t="s">
        <v>66</v>
      </c>
      <c r="X391" t="s">
        <v>300</v>
      </c>
      <c r="Y391" t="s">
        <v>41</v>
      </c>
      <c r="Z391" t="s">
        <v>2043</v>
      </c>
    </row>
    <row r="392" spans="1:26" x14ac:dyDescent="0.25">
      <c r="A392" t="s">
        <v>2044</v>
      </c>
      <c r="B392" t="s">
        <v>2045</v>
      </c>
      <c r="C392" s="1" t="str">
        <f t="shared" si="66"/>
        <v>21:0236</v>
      </c>
      <c r="D392" s="1" t="str">
        <f t="shared" si="67"/>
        <v>21:0115</v>
      </c>
      <c r="E392" t="s">
        <v>2046</v>
      </c>
      <c r="F392" t="s">
        <v>2047</v>
      </c>
      <c r="H392">
        <v>49.424875900000004</v>
      </c>
      <c r="I392">
        <v>-87.066395200000002</v>
      </c>
      <c r="J392" s="1" t="str">
        <f t="shared" si="68"/>
        <v>NGR lake sediment grab sample</v>
      </c>
      <c r="K392" s="1" t="str">
        <f t="shared" si="69"/>
        <v>&lt;177 micron (NGR)</v>
      </c>
      <c r="L392">
        <v>20</v>
      </c>
      <c r="M392" t="s">
        <v>196</v>
      </c>
      <c r="N392">
        <v>391</v>
      </c>
      <c r="O392" t="s">
        <v>100</v>
      </c>
      <c r="P392" t="s">
        <v>596</v>
      </c>
      <c r="Q392" t="s">
        <v>53</v>
      </c>
      <c r="R392" t="s">
        <v>271</v>
      </c>
      <c r="S392" t="s">
        <v>80</v>
      </c>
      <c r="T392" t="s">
        <v>36</v>
      </c>
      <c r="U392" t="s">
        <v>890</v>
      </c>
      <c r="V392" t="s">
        <v>122</v>
      </c>
      <c r="W392" t="s">
        <v>53</v>
      </c>
      <c r="X392" t="s">
        <v>343</v>
      </c>
      <c r="Y392" t="s">
        <v>41</v>
      </c>
      <c r="Z392" t="s">
        <v>1852</v>
      </c>
    </row>
    <row r="393" spans="1:26" x14ac:dyDescent="0.25">
      <c r="A393" t="s">
        <v>2048</v>
      </c>
      <c r="B393" t="s">
        <v>2049</v>
      </c>
      <c r="C393" s="1" t="str">
        <f t="shared" si="66"/>
        <v>21:0236</v>
      </c>
      <c r="D393" s="1" t="str">
        <f t="shared" si="67"/>
        <v>21:0115</v>
      </c>
      <c r="E393" t="s">
        <v>2050</v>
      </c>
      <c r="F393" t="s">
        <v>2051</v>
      </c>
      <c r="H393">
        <v>49.407169699999997</v>
      </c>
      <c r="I393">
        <v>-87.034004999999993</v>
      </c>
      <c r="J393" s="1" t="str">
        <f t="shared" si="68"/>
        <v>NGR lake sediment grab sample</v>
      </c>
      <c r="K393" s="1" t="str">
        <f t="shared" si="69"/>
        <v>&lt;177 micron (NGR)</v>
      </c>
      <c r="L393">
        <v>20</v>
      </c>
      <c r="M393" t="s">
        <v>206</v>
      </c>
      <c r="N393">
        <v>392</v>
      </c>
      <c r="O393" t="s">
        <v>455</v>
      </c>
      <c r="P393" t="s">
        <v>283</v>
      </c>
      <c r="Q393" t="s">
        <v>63</v>
      </c>
      <c r="R393" t="s">
        <v>34</v>
      </c>
      <c r="S393" t="s">
        <v>146</v>
      </c>
      <c r="T393" t="s">
        <v>36</v>
      </c>
      <c r="U393" t="s">
        <v>766</v>
      </c>
      <c r="V393" t="s">
        <v>322</v>
      </c>
      <c r="W393" t="s">
        <v>53</v>
      </c>
      <c r="X393" t="s">
        <v>91</v>
      </c>
      <c r="Y393" t="s">
        <v>41</v>
      </c>
      <c r="Z393" t="s">
        <v>55</v>
      </c>
    </row>
    <row r="394" spans="1:26" x14ac:dyDescent="0.25">
      <c r="A394" t="s">
        <v>2052</v>
      </c>
      <c r="B394" t="s">
        <v>2053</v>
      </c>
      <c r="C394" s="1" t="str">
        <f t="shared" si="66"/>
        <v>21:0236</v>
      </c>
      <c r="D394" s="1" t="str">
        <f t="shared" si="67"/>
        <v>21:0115</v>
      </c>
      <c r="E394" t="s">
        <v>2054</v>
      </c>
      <c r="F394" t="s">
        <v>2055</v>
      </c>
      <c r="H394">
        <v>49.376237699999997</v>
      </c>
      <c r="I394">
        <v>-87.0526914</v>
      </c>
      <c r="J394" s="1" t="str">
        <f t="shared" si="68"/>
        <v>NGR lake sediment grab sample</v>
      </c>
      <c r="K394" s="1" t="str">
        <f t="shared" si="69"/>
        <v>&lt;177 micron (NGR)</v>
      </c>
      <c r="L394">
        <v>20</v>
      </c>
      <c r="M394" t="s">
        <v>214</v>
      </c>
      <c r="N394">
        <v>393</v>
      </c>
      <c r="O394" t="s">
        <v>252</v>
      </c>
      <c r="P394" t="s">
        <v>223</v>
      </c>
      <c r="Q394" t="s">
        <v>80</v>
      </c>
      <c r="R394" t="s">
        <v>244</v>
      </c>
      <c r="S394" t="s">
        <v>283</v>
      </c>
      <c r="T394" t="s">
        <v>36</v>
      </c>
      <c r="U394" t="s">
        <v>2056</v>
      </c>
      <c r="V394" t="s">
        <v>2057</v>
      </c>
      <c r="W394" t="s">
        <v>53</v>
      </c>
      <c r="X394" t="s">
        <v>465</v>
      </c>
      <c r="Y394" t="s">
        <v>41</v>
      </c>
      <c r="Z394" t="s">
        <v>1085</v>
      </c>
    </row>
    <row r="395" spans="1:26" x14ac:dyDescent="0.25">
      <c r="A395" t="s">
        <v>2058</v>
      </c>
      <c r="B395" t="s">
        <v>2059</v>
      </c>
      <c r="C395" s="1" t="str">
        <f t="shared" si="66"/>
        <v>21:0236</v>
      </c>
      <c r="D395" s="1" t="str">
        <f t="shared" si="67"/>
        <v>21:0115</v>
      </c>
      <c r="E395" t="s">
        <v>2060</v>
      </c>
      <c r="F395" t="s">
        <v>2061</v>
      </c>
      <c r="H395">
        <v>49.357655899999997</v>
      </c>
      <c r="I395">
        <v>-87.092469300000005</v>
      </c>
      <c r="J395" s="1" t="str">
        <f t="shared" si="68"/>
        <v>NGR lake sediment grab sample</v>
      </c>
      <c r="K395" s="1" t="str">
        <f t="shared" si="69"/>
        <v>&lt;177 micron (NGR)</v>
      </c>
      <c r="L395">
        <v>20</v>
      </c>
      <c r="M395" t="s">
        <v>234</v>
      </c>
      <c r="N395">
        <v>394</v>
      </c>
      <c r="O395" t="s">
        <v>228</v>
      </c>
      <c r="P395" t="s">
        <v>32</v>
      </c>
      <c r="Q395" t="s">
        <v>63</v>
      </c>
      <c r="R395" t="s">
        <v>349</v>
      </c>
      <c r="S395" t="s">
        <v>156</v>
      </c>
      <c r="T395" t="s">
        <v>36</v>
      </c>
      <c r="U395" t="s">
        <v>465</v>
      </c>
      <c r="V395" t="s">
        <v>721</v>
      </c>
      <c r="W395" t="s">
        <v>53</v>
      </c>
      <c r="X395" t="s">
        <v>91</v>
      </c>
      <c r="Y395" t="s">
        <v>41</v>
      </c>
      <c r="Z395" t="s">
        <v>1105</v>
      </c>
    </row>
    <row r="396" spans="1:26" x14ac:dyDescent="0.25">
      <c r="A396" t="s">
        <v>2062</v>
      </c>
      <c r="B396" t="s">
        <v>2063</v>
      </c>
      <c r="C396" s="1" t="str">
        <f t="shared" si="66"/>
        <v>21:0236</v>
      </c>
      <c r="D396" s="1" t="str">
        <f t="shared" si="67"/>
        <v>21:0115</v>
      </c>
      <c r="E396" t="s">
        <v>2064</v>
      </c>
      <c r="F396" t="s">
        <v>2065</v>
      </c>
      <c r="H396">
        <v>49.275055600000002</v>
      </c>
      <c r="I396">
        <v>-87.093944399999998</v>
      </c>
      <c r="J396" s="1" t="str">
        <f t="shared" si="68"/>
        <v>NGR lake sediment grab sample</v>
      </c>
      <c r="K396" s="1" t="str">
        <f t="shared" si="69"/>
        <v>&lt;177 micron (NGR)</v>
      </c>
      <c r="L396">
        <v>21</v>
      </c>
      <c r="M396" t="s">
        <v>30</v>
      </c>
      <c r="N396">
        <v>395</v>
      </c>
      <c r="O396" t="s">
        <v>81</v>
      </c>
      <c r="P396" t="s">
        <v>82</v>
      </c>
      <c r="Q396" t="s">
        <v>39</v>
      </c>
      <c r="R396" t="s">
        <v>110</v>
      </c>
      <c r="S396" t="s">
        <v>146</v>
      </c>
      <c r="T396" t="s">
        <v>36</v>
      </c>
      <c r="U396" t="s">
        <v>235</v>
      </c>
      <c r="V396" t="s">
        <v>292</v>
      </c>
      <c r="W396" t="s">
        <v>53</v>
      </c>
      <c r="X396" t="s">
        <v>100</v>
      </c>
      <c r="Y396" t="s">
        <v>41</v>
      </c>
      <c r="Z396" t="s">
        <v>217</v>
      </c>
    </row>
    <row r="397" spans="1:26" x14ac:dyDescent="0.25">
      <c r="A397" t="s">
        <v>2066</v>
      </c>
      <c r="B397" t="s">
        <v>2067</v>
      </c>
      <c r="C397" s="1" t="str">
        <f t="shared" si="66"/>
        <v>21:0236</v>
      </c>
      <c r="D397" s="1" t="str">
        <f t="shared" si="67"/>
        <v>21:0115</v>
      </c>
      <c r="E397" t="s">
        <v>2068</v>
      </c>
      <c r="F397" t="s">
        <v>2069</v>
      </c>
      <c r="H397">
        <v>49.342596299999997</v>
      </c>
      <c r="I397">
        <v>-87.114495199999993</v>
      </c>
      <c r="J397" s="1" t="str">
        <f t="shared" si="68"/>
        <v>NGR lake sediment grab sample</v>
      </c>
      <c r="K397" s="1" t="str">
        <f t="shared" si="69"/>
        <v>&lt;177 micron (NGR)</v>
      </c>
      <c r="L397">
        <v>21</v>
      </c>
      <c r="M397" t="s">
        <v>47</v>
      </c>
      <c r="N397">
        <v>396</v>
      </c>
      <c r="O397" t="s">
        <v>639</v>
      </c>
      <c r="P397" t="s">
        <v>334</v>
      </c>
      <c r="Q397" t="s">
        <v>66</v>
      </c>
      <c r="R397" t="s">
        <v>134</v>
      </c>
      <c r="S397" t="s">
        <v>78</v>
      </c>
      <c r="T397" t="s">
        <v>36</v>
      </c>
      <c r="U397" t="s">
        <v>81</v>
      </c>
      <c r="V397" t="s">
        <v>437</v>
      </c>
      <c r="W397" t="s">
        <v>53</v>
      </c>
      <c r="X397" t="s">
        <v>100</v>
      </c>
      <c r="Y397" t="s">
        <v>41</v>
      </c>
      <c r="Z397" t="s">
        <v>2070</v>
      </c>
    </row>
    <row r="398" spans="1:26" x14ac:dyDescent="0.25">
      <c r="A398" t="s">
        <v>2071</v>
      </c>
      <c r="B398" t="s">
        <v>2072</v>
      </c>
      <c r="C398" s="1" t="str">
        <f t="shared" si="66"/>
        <v>21:0236</v>
      </c>
      <c r="D398" s="1" t="str">
        <f t="shared" si="67"/>
        <v>21:0115</v>
      </c>
      <c r="E398" t="s">
        <v>2073</v>
      </c>
      <c r="F398" t="s">
        <v>2074</v>
      </c>
      <c r="H398">
        <v>49.295436299999999</v>
      </c>
      <c r="I398">
        <v>-87.099032800000003</v>
      </c>
      <c r="J398" s="1" t="str">
        <f t="shared" si="68"/>
        <v>NGR lake sediment grab sample</v>
      </c>
      <c r="K398" s="1" t="str">
        <f t="shared" si="69"/>
        <v>&lt;177 micron (NGR)</v>
      </c>
      <c r="L398">
        <v>21</v>
      </c>
      <c r="M398" t="s">
        <v>60</v>
      </c>
      <c r="N398">
        <v>397</v>
      </c>
      <c r="O398" t="s">
        <v>1785</v>
      </c>
      <c r="P398" t="s">
        <v>134</v>
      </c>
      <c r="Q398" t="s">
        <v>66</v>
      </c>
      <c r="R398" t="s">
        <v>64</v>
      </c>
      <c r="S398" t="s">
        <v>80</v>
      </c>
      <c r="T398" t="s">
        <v>36</v>
      </c>
      <c r="U398" t="s">
        <v>48</v>
      </c>
      <c r="V398" t="s">
        <v>262</v>
      </c>
      <c r="W398" t="s">
        <v>53</v>
      </c>
      <c r="X398" t="s">
        <v>81</v>
      </c>
      <c r="Y398" t="s">
        <v>41</v>
      </c>
      <c r="Z398" t="s">
        <v>2075</v>
      </c>
    </row>
    <row r="399" spans="1:26" hidden="1" x14ac:dyDescent="0.25">
      <c r="A399" t="s">
        <v>2076</v>
      </c>
      <c r="B399" t="s">
        <v>2077</v>
      </c>
      <c r="C399" s="1" t="str">
        <f t="shared" si="66"/>
        <v>21:0236</v>
      </c>
      <c r="D399" s="1" t="str">
        <f>HYPERLINK("http://geochem.nrcan.gc.ca/cdogs/content/svy/svy_e.htm", "")</f>
        <v/>
      </c>
      <c r="G399" s="1" t="str">
        <f>HYPERLINK("http://geochem.nrcan.gc.ca/cdogs/content/cr_/cr_00007_e.htm", "7")</f>
        <v>7</v>
      </c>
      <c r="J399" t="s">
        <v>220</v>
      </c>
      <c r="K399" t="s">
        <v>221</v>
      </c>
      <c r="L399">
        <v>21</v>
      </c>
      <c r="M399" t="s">
        <v>222</v>
      </c>
      <c r="N399">
        <v>398</v>
      </c>
      <c r="O399" t="s">
        <v>108</v>
      </c>
      <c r="P399" t="s">
        <v>133</v>
      </c>
      <c r="Q399" t="s">
        <v>109</v>
      </c>
      <c r="R399" t="s">
        <v>146</v>
      </c>
      <c r="S399" t="s">
        <v>33</v>
      </c>
      <c r="T399" t="s">
        <v>292</v>
      </c>
      <c r="U399" t="s">
        <v>703</v>
      </c>
      <c r="V399" t="s">
        <v>730</v>
      </c>
      <c r="W399" t="s">
        <v>53</v>
      </c>
      <c r="X399" t="s">
        <v>40</v>
      </c>
      <c r="Y399" t="s">
        <v>1855</v>
      </c>
      <c r="Z399" t="s">
        <v>77</v>
      </c>
    </row>
    <row r="400" spans="1:26" x14ac:dyDescent="0.25">
      <c r="A400" t="s">
        <v>2078</v>
      </c>
      <c r="B400" t="s">
        <v>2079</v>
      </c>
      <c r="C400" s="1" t="str">
        <f t="shared" si="66"/>
        <v>21:0236</v>
      </c>
      <c r="D400" s="1" t="str">
        <f t="shared" ref="D400:D431" si="70">HYPERLINK("http://geochem.nrcan.gc.ca/cdogs/content/svy/svy210115_e.htm", "21:0115")</f>
        <v>21:0115</v>
      </c>
      <c r="E400" t="s">
        <v>2080</v>
      </c>
      <c r="F400" t="s">
        <v>2081</v>
      </c>
      <c r="H400">
        <v>49.280785199999997</v>
      </c>
      <c r="I400">
        <v>-87.114401000000001</v>
      </c>
      <c r="J400" s="1" t="str">
        <f t="shared" ref="J400:J431" si="71">HYPERLINK("http://geochem.nrcan.gc.ca/cdogs/content/kwd/kwd020027_e.htm", "NGR lake sediment grab sample")</f>
        <v>NGR lake sediment grab sample</v>
      </c>
      <c r="K400" s="1" t="str">
        <f t="shared" ref="K400:K431" si="72">HYPERLINK("http://geochem.nrcan.gc.ca/cdogs/content/kwd/kwd080006_e.htm", "&lt;177 micron (NGR)")</f>
        <v>&lt;177 micron (NGR)</v>
      </c>
      <c r="L400">
        <v>21</v>
      </c>
      <c r="M400" t="s">
        <v>154</v>
      </c>
      <c r="N400">
        <v>399</v>
      </c>
      <c r="O400" t="s">
        <v>1709</v>
      </c>
      <c r="P400" t="s">
        <v>133</v>
      </c>
      <c r="Q400" t="s">
        <v>80</v>
      </c>
      <c r="R400" t="s">
        <v>570</v>
      </c>
      <c r="S400" t="s">
        <v>78</v>
      </c>
      <c r="T400" t="s">
        <v>36</v>
      </c>
      <c r="U400" t="s">
        <v>343</v>
      </c>
      <c r="V400" t="s">
        <v>337</v>
      </c>
      <c r="W400" t="s">
        <v>63</v>
      </c>
      <c r="X400" t="s">
        <v>228</v>
      </c>
      <c r="Y400" t="s">
        <v>41</v>
      </c>
      <c r="Z400" t="s">
        <v>2082</v>
      </c>
    </row>
    <row r="401" spans="1:26" x14ac:dyDescent="0.25">
      <c r="A401" t="s">
        <v>2083</v>
      </c>
      <c r="B401" t="s">
        <v>2084</v>
      </c>
      <c r="C401" s="1" t="str">
        <f t="shared" si="66"/>
        <v>21:0236</v>
      </c>
      <c r="D401" s="1" t="str">
        <f t="shared" si="70"/>
        <v>21:0115</v>
      </c>
      <c r="E401" t="s">
        <v>2064</v>
      </c>
      <c r="F401" t="s">
        <v>2085</v>
      </c>
      <c r="H401">
        <v>49.275055600000002</v>
      </c>
      <c r="I401">
        <v>-87.093944399999998</v>
      </c>
      <c r="J401" s="1" t="str">
        <f t="shared" si="71"/>
        <v>NGR lake sediment grab sample</v>
      </c>
      <c r="K401" s="1" t="str">
        <f t="shared" si="72"/>
        <v>&lt;177 micron (NGR)</v>
      </c>
      <c r="L401">
        <v>21</v>
      </c>
      <c r="M401" t="s">
        <v>169</v>
      </c>
      <c r="N401">
        <v>400</v>
      </c>
      <c r="O401" t="s">
        <v>342</v>
      </c>
      <c r="P401" t="s">
        <v>82</v>
      </c>
      <c r="Q401" t="s">
        <v>33</v>
      </c>
      <c r="R401" t="s">
        <v>110</v>
      </c>
      <c r="S401" t="s">
        <v>146</v>
      </c>
      <c r="T401" t="s">
        <v>36</v>
      </c>
      <c r="U401" t="s">
        <v>1842</v>
      </c>
      <c r="V401" t="s">
        <v>125</v>
      </c>
      <c r="W401" t="s">
        <v>66</v>
      </c>
      <c r="X401" t="s">
        <v>112</v>
      </c>
      <c r="Y401" t="s">
        <v>41</v>
      </c>
      <c r="Z401" t="s">
        <v>1318</v>
      </c>
    </row>
    <row r="402" spans="1:26" x14ac:dyDescent="0.25">
      <c r="A402" t="s">
        <v>2086</v>
      </c>
      <c r="B402" t="s">
        <v>2087</v>
      </c>
      <c r="C402" s="1" t="str">
        <f t="shared" si="66"/>
        <v>21:0236</v>
      </c>
      <c r="D402" s="1" t="str">
        <f t="shared" si="70"/>
        <v>21:0115</v>
      </c>
      <c r="E402" t="s">
        <v>2064</v>
      </c>
      <c r="F402" t="s">
        <v>2088</v>
      </c>
      <c r="H402">
        <v>49.275055600000002</v>
      </c>
      <c r="I402">
        <v>-87.093944399999998</v>
      </c>
      <c r="J402" s="1" t="str">
        <f t="shared" si="71"/>
        <v>NGR lake sediment grab sample</v>
      </c>
      <c r="K402" s="1" t="str">
        <f t="shared" si="72"/>
        <v>&lt;177 micron (NGR)</v>
      </c>
      <c r="L402">
        <v>21</v>
      </c>
      <c r="M402" t="s">
        <v>162</v>
      </c>
      <c r="N402">
        <v>401</v>
      </c>
      <c r="O402" t="s">
        <v>1090</v>
      </c>
      <c r="P402" t="s">
        <v>82</v>
      </c>
      <c r="Q402" t="s">
        <v>80</v>
      </c>
      <c r="R402" t="s">
        <v>77</v>
      </c>
      <c r="S402" t="s">
        <v>78</v>
      </c>
      <c r="T402" t="s">
        <v>122</v>
      </c>
      <c r="U402" t="s">
        <v>31</v>
      </c>
      <c r="V402" t="s">
        <v>308</v>
      </c>
      <c r="W402" t="s">
        <v>66</v>
      </c>
      <c r="X402" t="s">
        <v>112</v>
      </c>
      <c r="Y402" t="s">
        <v>41</v>
      </c>
      <c r="Z402" t="s">
        <v>1073</v>
      </c>
    </row>
    <row r="403" spans="1:26" x14ac:dyDescent="0.25">
      <c r="A403" t="s">
        <v>2089</v>
      </c>
      <c r="B403" t="s">
        <v>2090</v>
      </c>
      <c r="C403" s="1" t="str">
        <f t="shared" si="66"/>
        <v>21:0236</v>
      </c>
      <c r="D403" s="1" t="str">
        <f t="shared" si="70"/>
        <v>21:0115</v>
      </c>
      <c r="E403" t="s">
        <v>2091</v>
      </c>
      <c r="F403" t="s">
        <v>2092</v>
      </c>
      <c r="H403">
        <v>49.284897700000002</v>
      </c>
      <c r="I403">
        <v>-87.050347500000001</v>
      </c>
      <c r="J403" s="1" t="str">
        <f t="shared" si="71"/>
        <v>NGR lake sediment grab sample</v>
      </c>
      <c r="K403" s="1" t="str">
        <f t="shared" si="72"/>
        <v>&lt;177 micron (NGR)</v>
      </c>
      <c r="L403">
        <v>21</v>
      </c>
      <c r="M403" t="s">
        <v>73</v>
      </c>
      <c r="N403">
        <v>402</v>
      </c>
      <c r="O403" t="s">
        <v>244</v>
      </c>
      <c r="P403" t="s">
        <v>109</v>
      </c>
      <c r="Q403" t="s">
        <v>66</v>
      </c>
      <c r="R403" t="s">
        <v>181</v>
      </c>
      <c r="S403" t="s">
        <v>63</v>
      </c>
      <c r="T403" t="s">
        <v>36</v>
      </c>
      <c r="U403" t="s">
        <v>291</v>
      </c>
      <c r="V403" t="s">
        <v>157</v>
      </c>
      <c r="W403" t="s">
        <v>53</v>
      </c>
      <c r="X403" t="s">
        <v>890</v>
      </c>
      <c r="Y403" t="s">
        <v>125</v>
      </c>
      <c r="Z403" t="s">
        <v>710</v>
      </c>
    </row>
    <row r="404" spans="1:26" x14ac:dyDescent="0.25">
      <c r="A404" t="s">
        <v>2093</v>
      </c>
      <c r="B404" t="s">
        <v>2094</v>
      </c>
      <c r="C404" s="1" t="str">
        <f t="shared" si="66"/>
        <v>21:0236</v>
      </c>
      <c r="D404" s="1" t="str">
        <f t="shared" si="70"/>
        <v>21:0115</v>
      </c>
      <c r="E404" t="s">
        <v>2095</v>
      </c>
      <c r="F404" t="s">
        <v>2096</v>
      </c>
      <c r="H404">
        <v>49.312185399999997</v>
      </c>
      <c r="I404">
        <v>-87.062870599999997</v>
      </c>
      <c r="J404" s="1" t="str">
        <f t="shared" si="71"/>
        <v>NGR lake sediment grab sample</v>
      </c>
      <c r="K404" s="1" t="str">
        <f t="shared" si="72"/>
        <v>&lt;177 micron (NGR)</v>
      </c>
      <c r="L404">
        <v>21</v>
      </c>
      <c r="M404" t="s">
        <v>87</v>
      </c>
      <c r="N404">
        <v>403</v>
      </c>
      <c r="O404" t="s">
        <v>320</v>
      </c>
      <c r="P404" t="s">
        <v>244</v>
      </c>
      <c r="Q404" t="s">
        <v>33</v>
      </c>
      <c r="R404" t="s">
        <v>135</v>
      </c>
      <c r="S404" t="s">
        <v>80</v>
      </c>
      <c r="T404" t="s">
        <v>36</v>
      </c>
      <c r="U404" t="s">
        <v>82</v>
      </c>
      <c r="V404" t="s">
        <v>1312</v>
      </c>
      <c r="W404" t="s">
        <v>66</v>
      </c>
      <c r="X404" t="s">
        <v>81</v>
      </c>
      <c r="Y404" t="s">
        <v>41</v>
      </c>
      <c r="Z404" t="s">
        <v>912</v>
      </c>
    </row>
    <row r="405" spans="1:26" x14ac:dyDescent="0.25">
      <c r="A405" t="s">
        <v>2097</v>
      </c>
      <c r="B405" t="s">
        <v>2098</v>
      </c>
      <c r="C405" s="1" t="str">
        <f t="shared" si="66"/>
        <v>21:0236</v>
      </c>
      <c r="D405" s="1" t="str">
        <f t="shared" si="70"/>
        <v>21:0115</v>
      </c>
      <c r="E405" t="s">
        <v>2099</v>
      </c>
      <c r="F405" t="s">
        <v>2100</v>
      </c>
      <c r="H405">
        <v>49.3147637</v>
      </c>
      <c r="I405">
        <v>-87.165790099999995</v>
      </c>
      <c r="J405" s="1" t="str">
        <f t="shared" si="71"/>
        <v>NGR lake sediment grab sample</v>
      </c>
      <c r="K405" s="1" t="str">
        <f t="shared" si="72"/>
        <v>&lt;177 micron (NGR)</v>
      </c>
      <c r="L405">
        <v>21</v>
      </c>
      <c r="M405" t="s">
        <v>96</v>
      </c>
      <c r="N405">
        <v>404</v>
      </c>
      <c r="O405" t="s">
        <v>67</v>
      </c>
      <c r="P405" t="s">
        <v>145</v>
      </c>
      <c r="Q405" t="s">
        <v>53</v>
      </c>
      <c r="R405" t="s">
        <v>277</v>
      </c>
      <c r="S405" t="s">
        <v>63</v>
      </c>
      <c r="T405" t="s">
        <v>36</v>
      </c>
      <c r="U405" t="s">
        <v>82</v>
      </c>
      <c r="V405" t="s">
        <v>262</v>
      </c>
      <c r="W405" t="s">
        <v>53</v>
      </c>
      <c r="X405" t="s">
        <v>100</v>
      </c>
      <c r="Y405" t="s">
        <v>41</v>
      </c>
      <c r="Z405" t="s">
        <v>1132</v>
      </c>
    </row>
    <row r="406" spans="1:26" x14ac:dyDescent="0.25">
      <c r="A406" t="s">
        <v>2101</v>
      </c>
      <c r="B406" t="s">
        <v>2102</v>
      </c>
      <c r="C406" s="1" t="str">
        <f t="shared" si="66"/>
        <v>21:0236</v>
      </c>
      <c r="D406" s="1" t="str">
        <f t="shared" si="70"/>
        <v>21:0115</v>
      </c>
      <c r="E406" t="s">
        <v>2103</v>
      </c>
      <c r="F406" t="s">
        <v>2104</v>
      </c>
      <c r="H406">
        <v>49.344162099999998</v>
      </c>
      <c r="I406">
        <v>-87.145915299999999</v>
      </c>
      <c r="J406" s="1" t="str">
        <f t="shared" si="71"/>
        <v>NGR lake sediment grab sample</v>
      </c>
      <c r="K406" s="1" t="str">
        <f t="shared" si="72"/>
        <v>&lt;177 micron (NGR)</v>
      </c>
      <c r="L406">
        <v>21</v>
      </c>
      <c r="M406" t="s">
        <v>106</v>
      </c>
      <c r="N406">
        <v>405</v>
      </c>
      <c r="O406" t="s">
        <v>342</v>
      </c>
      <c r="P406" t="s">
        <v>77</v>
      </c>
      <c r="Q406" t="s">
        <v>66</v>
      </c>
      <c r="R406" t="s">
        <v>198</v>
      </c>
      <c r="S406" t="s">
        <v>33</v>
      </c>
      <c r="T406" t="s">
        <v>36</v>
      </c>
      <c r="U406" t="s">
        <v>81</v>
      </c>
      <c r="V406" t="s">
        <v>52</v>
      </c>
      <c r="W406" t="s">
        <v>66</v>
      </c>
      <c r="X406" t="s">
        <v>208</v>
      </c>
      <c r="Y406" t="s">
        <v>41</v>
      </c>
      <c r="Z406" t="s">
        <v>2105</v>
      </c>
    </row>
    <row r="407" spans="1:26" x14ac:dyDescent="0.25">
      <c r="A407" t="s">
        <v>2106</v>
      </c>
      <c r="B407" t="s">
        <v>2107</v>
      </c>
      <c r="C407" s="1" t="str">
        <f t="shared" si="66"/>
        <v>21:0236</v>
      </c>
      <c r="D407" s="1" t="str">
        <f t="shared" si="70"/>
        <v>21:0115</v>
      </c>
      <c r="E407" t="s">
        <v>2108</v>
      </c>
      <c r="F407" t="s">
        <v>2109</v>
      </c>
      <c r="H407">
        <v>49.368630899999999</v>
      </c>
      <c r="I407">
        <v>-87.144293500000003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118</v>
      </c>
      <c r="N407">
        <v>406</v>
      </c>
      <c r="O407" t="s">
        <v>81</v>
      </c>
      <c r="P407" t="s">
        <v>321</v>
      </c>
      <c r="Q407" t="s">
        <v>66</v>
      </c>
      <c r="R407" t="s">
        <v>198</v>
      </c>
      <c r="S407" t="s">
        <v>39</v>
      </c>
      <c r="T407" t="s">
        <v>36</v>
      </c>
      <c r="U407" t="s">
        <v>355</v>
      </c>
      <c r="V407" t="s">
        <v>99</v>
      </c>
      <c r="W407" t="s">
        <v>53</v>
      </c>
      <c r="X407" t="s">
        <v>163</v>
      </c>
      <c r="Y407" t="s">
        <v>41</v>
      </c>
      <c r="Z407" t="s">
        <v>432</v>
      </c>
    </row>
    <row r="408" spans="1:26" x14ac:dyDescent="0.25">
      <c r="A408" t="s">
        <v>2110</v>
      </c>
      <c r="B408" t="s">
        <v>2111</v>
      </c>
      <c r="C408" s="1" t="str">
        <f t="shared" si="66"/>
        <v>21:0236</v>
      </c>
      <c r="D408" s="1" t="str">
        <f t="shared" si="70"/>
        <v>21:0115</v>
      </c>
      <c r="E408" t="s">
        <v>2112</v>
      </c>
      <c r="F408" t="s">
        <v>2113</v>
      </c>
      <c r="H408">
        <v>49.400667400000003</v>
      </c>
      <c r="I408">
        <v>-87.096106000000006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131</v>
      </c>
      <c r="N408">
        <v>407</v>
      </c>
      <c r="O408" t="s">
        <v>336</v>
      </c>
      <c r="P408" t="s">
        <v>82</v>
      </c>
      <c r="Q408" t="s">
        <v>39</v>
      </c>
      <c r="R408" t="s">
        <v>198</v>
      </c>
      <c r="S408" t="s">
        <v>39</v>
      </c>
      <c r="T408" t="s">
        <v>36</v>
      </c>
      <c r="U408" t="s">
        <v>81</v>
      </c>
      <c r="V408" t="s">
        <v>437</v>
      </c>
      <c r="W408" t="s">
        <v>66</v>
      </c>
      <c r="X408" t="s">
        <v>465</v>
      </c>
      <c r="Y408" t="s">
        <v>41</v>
      </c>
      <c r="Z408" t="s">
        <v>400</v>
      </c>
    </row>
    <row r="409" spans="1:26" x14ac:dyDescent="0.25">
      <c r="A409" t="s">
        <v>2114</v>
      </c>
      <c r="B409" t="s">
        <v>2115</v>
      </c>
      <c r="C409" s="1" t="str">
        <f t="shared" si="66"/>
        <v>21:0236</v>
      </c>
      <c r="D409" s="1" t="str">
        <f t="shared" si="70"/>
        <v>21:0115</v>
      </c>
      <c r="E409" t="s">
        <v>2116</v>
      </c>
      <c r="F409" t="s">
        <v>2117</v>
      </c>
      <c r="H409">
        <v>49.422766699999997</v>
      </c>
      <c r="I409">
        <v>-87.0979004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143</v>
      </c>
      <c r="N409">
        <v>408</v>
      </c>
      <c r="O409" t="s">
        <v>289</v>
      </c>
      <c r="P409" t="s">
        <v>334</v>
      </c>
      <c r="Q409" t="s">
        <v>53</v>
      </c>
      <c r="R409" t="s">
        <v>244</v>
      </c>
      <c r="S409" t="s">
        <v>66</v>
      </c>
      <c r="T409" t="s">
        <v>36</v>
      </c>
      <c r="U409" t="s">
        <v>121</v>
      </c>
      <c r="V409" t="s">
        <v>1072</v>
      </c>
      <c r="W409" t="s">
        <v>63</v>
      </c>
      <c r="X409" t="s">
        <v>54</v>
      </c>
      <c r="Y409" t="s">
        <v>41</v>
      </c>
      <c r="Z409" t="s">
        <v>2118</v>
      </c>
    </row>
    <row r="410" spans="1:26" x14ac:dyDescent="0.25">
      <c r="A410" t="s">
        <v>2119</v>
      </c>
      <c r="B410" t="s">
        <v>2120</v>
      </c>
      <c r="C410" s="1" t="str">
        <f t="shared" si="66"/>
        <v>21:0236</v>
      </c>
      <c r="D410" s="1" t="str">
        <f t="shared" si="70"/>
        <v>21:0115</v>
      </c>
      <c r="E410" t="s">
        <v>2121</v>
      </c>
      <c r="F410" t="s">
        <v>2122</v>
      </c>
      <c r="H410">
        <v>49.455773499999999</v>
      </c>
      <c r="I410">
        <v>-87.103250700000004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177</v>
      </c>
      <c r="N410">
        <v>409</v>
      </c>
      <c r="O410" t="s">
        <v>342</v>
      </c>
      <c r="P410" t="s">
        <v>596</v>
      </c>
      <c r="Q410" t="s">
        <v>80</v>
      </c>
      <c r="R410" t="s">
        <v>77</v>
      </c>
      <c r="S410" t="s">
        <v>78</v>
      </c>
      <c r="T410" t="s">
        <v>36</v>
      </c>
      <c r="U410" t="s">
        <v>31</v>
      </c>
      <c r="V410" t="s">
        <v>721</v>
      </c>
      <c r="W410" t="s">
        <v>53</v>
      </c>
      <c r="X410" t="s">
        <v>100</v>
      </c>
      <c r="Y410" t="s">
        <v>41</v>
      </c>
      <c r="Z410" t="s">
        <v>1211</v>
      </c>
    </row>
    <row r="411" spans="1:26" x14ac:dyDescent="0.25">
      <c r="A411" t="s">
        <v>2123</v>
      </c>
      <c r="B411" t="s">
        <v>2124</v>
      </c>
      <c r="C411" s="1" t="str">
        <f t="shared" si="66"/>
        <v>21:0236</v>
      </c>
      <c r="D411" s="1" t="str">
        <f t="shared" si="70"/>
        <v>21:0115</v>
      </c>
      <c r="E411" t="s">
        <v>2125</v>
      </c>
      <c r="F411" t="s">
        <v>2126</v>
      </c>
      <c r="H411">
        <v>49.435673100000002</v>
      </c>
      <c r="I411">
        <v>-87.149717499999994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187</v>
      </c>
      <c r="N411">
        <v>410</v>
      </c>
      <c r="O411" t="s">
        <v>244</v>
      </c>
      <c r="P411" t="s">
        <v>109</v>
      </c>
      <c r="Q411" t="s">
        <v>53</v>
      </c>
      <c r="R411" t="s">
        <v>146</v>
      </c>
      <c r="S411" t="s">
        <v>53</v>
      </c>
      <c r="T411" t="s">
        <v>122</v>
      </c>
      <c r="U411" t="s">
        <v>100</v>
      </c>
      <c r="V411" t="s">
        <v>437</v>
      </c>
      <c r="W411" t="s">
        <v>66</v>
      </c>
      <c r="X411" t="s">
        <v>890</v>
      </c>
      <c r="Y411" t="s">
        <v>41</v>
      </c>
      <c r="Z411" t="s">
        <v>2127</v>
      </c>
    </row>
    <row r="412" spans="1:26" x14ac:dyDescent="0.25">
      <c r="A412" t="s">
        <v>2128</v>
      </c>
      <c r="B412" t="s">
        <v>2129</v>
      </c>
      <c r="C412" s="1" t="str">
        <f t="shared" si="66"/>
        <v>21:0236</v>
      </c>
      <c r="D412" s="1" t="str">
        <f t="shared" si="70"/>
        <v>21:0115</v>
      </c>
      <c r="E412" t="s">
        <v>2130</v>
      </c>
      <c r="F412" t="s">
        <v>2131</v>
      </c>
      <c r="H412">
        <v>49.4100325</v>
      </c>
      <c r="I412">
        <v>-87.146482700000007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196</v>
      </c>
      <c r="N412">
        <v>411</v>
      </c>
      <c r="O412" t="s">
        <v>88</v>
      </c>
      <c r="P412" t="s">
        <v>75</v>
      </c>
      <c r="Q412" t="s">
        <v>63</v>
      </c>
      <c r="R412" t="s">
        <v>75</v>
      </c>
      <c r="S412" t="s">
        <v>78</v>
      </c>
      <c r="T412" t="s">
        <v>36</v>
      </c>
      <c r="U412" t="s">
        <v>67</v>
      </c>
      <c r="V412" t="s">
        <v>322</v>
      </c>
      <c r="W412" t="s">
        <v>53</v>
      </c>
      <c r="X412" t="s">
        <v>208</v>
      </c>
      <c r="Y412" t="s">
        <v>41</v>
      </c>
      <c r="Z412" t="s">
        <v>400</v>
      </c>
    </row>
    <row r="413" spans="1:26" x14ac:dyDescent="0.25">
      <c r="A413" t="s">
        <v>2132</v>
      </c>
      <c r="B413" t="s">
        <v>2133</v>
      </c>
      <c r="C413" s="1" t="str">
        <f t="shared" si="66"/>
        <v>21:0236</v>
      </c>
      <c r="D413" s="1" t="str">
        <f t="shared" si="70"/>
        <v>21:0115</v>
      </c>
      <c r="E413" t="s">
        <v>2134</v>
      </c>
      <c r="F413" t="s">
        <v>2135</v>
      </c>
      <c r="H413">
        <v>49.394368999999998</v>
      </c>
      <c r="I413">
        <v>-87.174645999999996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206</v>
      </c>
      <c r="N413">
        <v>412</v>
      </c>
      <c r="O413" t="s">
        <v>679</v>
      </c>
      <c r="P413" t="s">
        <v>244</v>
      </c>
      <c r="Q413" t="s">
        <v>78</v>
      </c>
      <c r="R413" t="s">
        <v>271</v>
      </c>
      <c r="S413" t="s">
        <v>39</v>
      </c>
      <c r="T413" t="s">
        <v>36</v>
      </c>
      <c r="U413" t="s">
        <v>667</v>
      </c>
      <c r="V413" t="s">
        <v>125</v>
      </c>
      <c r="W413" t="s">
        <v>66</v>
      </c>
      <c r="X413" t="s">
        <v>40</v>
      </c>
      <c r="Y413" t="s">
        <v>125</v>
      </c>
      <c r="Z413" t="s">
        <v>815</v>
      </c>
    </row>
    <row r="414" spans="1:26" x14ac:dyDescent="0.25">
      <c r="A414" t="s">
        <v>2136</v>
      </c>
      <c r="B414" t="s">
        <v>2137</v>
      </c>
      <c r="C414" s="1" t="str">
        <f t="shared" si="66"/>
        <v>21:0236</v>
      </c>
      <c r="D414" s="1" t="str">
        <f t="shared" si="70"/>
        <v>21:0115</v>
      </c>
      <c r="E414" t="s">
        <v>2138</v>
      </c>
      <c r="F414" t="s">
        <v>2139</v>
      </c>
      <c r="H414">
        <v>49.369217499999998</v>
      </c>
      <c r="I414">
        <v>-87.181292400000004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214</v>
      </c>
      <c r="N414">
        <v>413</v>
      </c>
      <c r="O414" t="s">
        <v>100</v>
      </c>
      <c r="P414" t="s">
        <v>145</v>
      </c>
      <c r="Q414" t="s">
        <v>63</v>
      </c>
      <c r="R414" t="s">
        <v>135</v>
      </c>
      <c r="S414" t="s">
        <v>33</v>
      </c>
      <c r="T414" t="s">
        <v>36</v>
      </c>
      <c r="U414" t="s">
        <v>208</v>
      </c>
      <c r="V414" t="s">
        <v>157</v>
      </c>
      <c r="W414" t="s">
        <v>63</v>
      </c>
      <c r="X414" t="s">
        <v>100</v>
      </c>
      <c r="Y414" t="s">
        <v>41</v>
      </c>
      <c r="Z414" t="s">
        <v>2140</v>
      </c>
    </row>
    <row r="415" spans="1:26" x14ac:dyDescent="0.25">
      <c r="A415" t="s">
        <v>2141</v>
      </c>
      <c r="B415" t="s">
        <v>2142</v>
      </c>
      <c r="C415" s="1" t="str">
        <f t="shared" si="66"/>
        <v>21:0236</v>
      </c>
      <c r="D415" s="1" t="str">
        <f t="shared" si="70"/>
        <v>21:0115</v>
      </c>
      <c r="E415" t="s">
        <v>2143</v>
      </c>
      <c r="F415" t="s">
        <v>2144</v>
      </c>
      <c r="H415">
        <v>49.341823099999999</v>
      </c>
      <c r="I415">
        <v>-87.194902999999996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234</v>
      </c>
      <c r="N415">
        <v>414</v>
      </c>
      <c r="O415" t="s">
        <v>609</v>
      </c>
      <c r="P415" t="s">
        <v>74</v>
      </c>
      <c r="Q415" t="s">
        <v>63</v>
      </c>
      <c r="R415" t="s">
        <v>75</v>
      </c>
      <c r="S415" t="s">
        <v>76</v>
      </c>
      <c r="T415" t="s">
        <v>36</v>
      </c>
      <c r="U415" t="s">
        <v>939</v>
      </c>
      <c r="V415" t="s">
        <v>2145</v>
      </c>
      <c r="W415" t="s">
        <v>63</v>
      </c>
      <c r="X415" t="s">
        <v>497</v>
      </c>
      <c r="Y415" t="s">
        <v>41</v>
      </c>
      <c r="Z415" t="s">
        <v>1318</v>
      </c>
    </row>
    <row r="416" spans="1:26" x14ac:dyDescent="0.25">
      <c r="A416" t="s">
        <v>2146</v>
      </c>
      <c r="B416" t="s">
        <v>2147</v>
      </c>
      <c r="C416" s="1" t="str">
        <f t="shared" si="66"/>
        <v>21:0236</v>
      </c>
      <c r="D416" s="1" t="str">
        <f t="shared" si="70"/>
        <v>21:0115</v>
      </c>
      <c r="E416" t="s">
        <v>2148</v>
      </c>
      <c r="F416" t="s">
        <v>2149</v>
      </c>
      <c r="H416">
        <v>49.233191099999999</v>
      </c>
      <c r="I416">
        <v>-87.207252400000002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22</v>
      </c>
      <c r="M416" t="s">
        <v>2150</v>
      </c>
      <c r="N416">
        <v>415</v>
      </c>
      <c r="O416" t="s">
        <v>342</v>
      </c>
      <c r="P416" t="s">
        <v>134</v>
      </c>
      <c r="Q416" t="s">
        <v>66</v>
      </c>
      <c r="R416" t="s">
        <v>77</v>
      </c>
      <c r="S416" t="s">
        <v>181</v>
      </c>
      <c r="T416" t="s">
        <v>36</v>
      </c>
      <c r="U416" t="s">
        <v>2151</v>
      </c>
      <c r="V416" t="s">
        <v>590</v>
      </c>
      <c r="W416" t="s">
        <v>53</v>
      </c>
      <c r="X416" t="s">
        <v>81</v>
      </c>
      <c r="Y416" t="s">
        <v>41</v>
      </c>
      <c r="Z416" t="s">
        <v>1224</v>
      </c>
    </row>
    <row r="417" spans="1:26" x14ac:dyDescent="0.25">
      <c r="A417" t="s">
        <v>2152</v>
      </c>
      <c r="B417" t="s">
        <v>2153</v>
      </c>
      <c r="C417" s="1" t="str">
        <f t="shared" si="66"/>
        <v>21:0236</v>
      </c>
      <c r="D417" s="1" t="str">
        <f t="shared" si="70"/>
        <v>21:0115</v>
      </c>
      <c r="E417" t="s">
        <v>2154</v>
      </c>
      <c r="F417" t="s">
        <v>2155</v>
      </c>
      <c r="H417">
        <v>49.308297600000003</v>
      </c>
      <c r="I417">
        <v>-87.193254100000004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22</v>
      </c>
      <c r="M417" t="s">
        <v>47</v>
      </c>
      <c r="N417">
        <v>416</v>
      </c>
      <c r="O417" t="s">
        <v>679</v>
      </c>
      <c r="P417" t="s">
        <v>596</v>
      </c>
      <c r="Q417" t="s">
        <v>66</v>
      </c>
      <c r="R417" t="s">
        <v>198</v>
      </c>
      <c r="S417" t="s">
        <v>33</v>
      </c>
      <c r="T417" t="s">
        <v>36</v>
      </c>
      <c r="U417" t="s">
        <v>635</v>
      </c>
      <c r="V417" t="s">
        <v>225</v>
      </c>
      <c r="W417" t="s">
        <v>53</v>
      </c>
      <c r="X417" t="s">
        <v>67</v>
      </c>
      <c r="Y417" t="s">
        <v>41</v>
      </c>
      <c r="Z417" t="s">
        <v>418</v>
      </c>
    </row>
    <row r="418" spans="1:26" x14ac:dyDescent="0.25">
      <c r="A418" t="s">
        <v>2156</v>
      </c>
      <c r="B418" t="s">
        <v>2157</v>
      </c>
      <c r="C418" s="1" t="str">
        <f t="shared" si="66"/>
        <v>21:0236</v>
      </c>
      <c r="D418" s="1" t="str">
        <f t="shared" si="70"/>
        <v>21:0115</v>
      </c>
      <c r="E418" t="s">
        <v>2158</v>
      </c>
      <c r="F418" t="s">
        <v>2159</v>
      </c>
      <c r="H418">
        <v>49.276166500000002</v>
      </c>
      <c r="I418">
        <v>-87.201304300000004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22</v>
      </c>
      <c r="M418" t="s">
        <v>60</v>
      </c>
      <c r="N418">
        <v>417</v>
      </c>
      <c r="O418" t="s">
        <v>289</v>
      </c>
      <c r="P418" t="s">
        <v>35</v>
      </c>
      <c r="Q418" t="s">
        <v>63</v>
      </c>
      <c r="R418" t="s">
        <v>349</v>
      </c>
      <c r="S418" t="s">
        <v>181</v>
      </c>
      <c r="T418" t="s">
        <v>122</v>
      </c>
      <c r="U418" t="s">
        <v>228</v>
      </c>
      <c r="V418" t="s">
        <v>90</v>
      </c>
      <c r="W418" t="s">
        <v>66</v>
      </c>
      <c r="X418" t="s">
        <v>208</v>
      </c>
      <c r="Y418" t="s">
        <v>41</v>
      </c>
      <c r="Z418" t="s">
        <v>472</v>
      </c>
    </row>
    <row r="419" spans="1:26" x14ac:dyDescent="0.25">
      <c r="A419" t="s">
        <v>2160</v>
      </c>
      <c r="B419" t="s">
        <v>2161</v>
      </c>
      <c r="C419" s="1" t="str">
        <f t="shared" si="66"/>
        <v>21:0236</v>
      </c>
      <c r="D419" s="1" t="str">
        <f t="shared" si="70"/>
        <v>21:0115</v>
      </c>
      <c r="E419" t="s">
        <v>2162</v>
      </c>
      <c r="F419" t="s">
        <v>2163</v>
      </c>
      <c r="H419">
        <v>49.262444500000001</v>
      </c>
      <c r="I419">
        <v>-87.163326600000005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22</v>
      </c>
      <c r="M419" t="s">
        <v>73</v>
      </c>
      <c r="N419">
        <v>418</v>
      </c>
      <c r="O419" t="s">
        <v>67</v>
      </c>
      <c r="P419" t="s">
        <v>224</v>
      </c>
      <c r="Q419" t="s">
        <v>80</v>
      </c>
      <c r="R419" t="s">
        <v>134</v>
      </c>
      <c r="S419" t="s">
        <v>76</v>
      </c>
      <c r="T419" t="s">
        <v>122</v>
      </c>
      <c r="U419" t="s">
        <v>2164</v>
      </c>
      <c r="V419" t="s">
        <v>1121</v>
      </c>
      <c r="W419" t="s">
        <v>66</v>
      </c>
      <c r="X419" t="s">
        <v>67</v>
      </c>
      <c r="Y419" t="s">
        <v>41</v>
      </c>
      <c r="Z419" t="s">
        <v>483</v>
      </c>
    </row>
    <row r="420" spans="1:26" x14ac:dyDescent="0.25">
      <c r="A420" t="s">
        <v>2165</v>
      </c>
      <c r="B420" t="s">
        <v>2166</v>
      </c>
      <c r="C420" s="1" t="str">
        <f t="shared" si="66"/>
        <v>21:0236</v>
      </c>
      <c r="D420" s="1" t="str">
        <f t="shared" si="70"/>
        <v>21:0115</v>
      </c>
      <c r="E420" t="s">
        <v>2167</v>
      </c>
      <c r="F420" t="s">
        <v>2168</v>
      </c>
      <c r="H420">
        <v>49.2453754</v>
      </c>
      <c r="I420">
        <v>-87.159545399999999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22</v>
      </c>
      <c r="M420" t="s">
        <v>87</v>
      </c>
      <c r="N420">
        <v>419</v>
      </c>
      <c r="O420" t="s">
        <v>562</v>
      </c>
      <c r="P420" t="s">
        <v>890</v>
      </c>
      <c r="Q420" t="s">
        <v>66</v>
      </c>
      <c r="R420" t="s">
        <v>596</v>
      </c>
      <c r="S420" t="s">
        <v>76</v>
      </c>
      <c r="T420" t="s">
        <v>122</v>
      </c>
      <c r="U420" t="s">
        <v>2169</v>
      </c>
      <c r="V420" t="s">
        <v>137</v>
      </c>
      <c r="W420" t="s">
        <v>53</v>
      </c>
      <c r="X420" t="s">
        <v>81</v>
      </c>
      <c r="Y420" t="s">
        <v>41</v>
      </c>
      <c r="Z420" t="s">
        <v>668</v>
      </c>
    </row>
    <row r="421" spans="1:26" x14ac:dyDescent="0.25">
      <c r="A421" t="s">
        <v>2170</v>
      </c>
      <c r="B421" t="s">
        <v>2171</v>
      </c>
      <c r="C421" s="1" t="str">
        <f t="shared" si="66"/>
        <v>21:0236</v>
      </c>
      <c r="D421" s="1" t="str">
        <f t="shared" si="70"/>
        <v>21:0115</v>
      </c>
      <c r="E421" t="s">
        <v>2148</v>
      </c>
      <c r="F421" t="s">
        <v>2172</v>
      </c>
      <c r="H421">
        <v>49.233191099999999</v>
      </c>
      <c r="I421">
        <v>-87.207252400000002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22</v>
      </c>
      <c r="M421" t="s">
        <v>2173</v>
      </c>
      <c r="N421">
        <v>420</v>
      </c>
      <c r="O421" t="s">
        <v>81</v>
      </c>
      <c r="P421" t="s">
        <v>596</v>
      </c>
      <c r="Q421" t="s">
        <v>66</v>
      </c>
      <c r="R421" t="s">
        <v>77</v>
      </c>
      <c r="S421" t="s">
        <v>146</v>
      </c>
      <c r="T421" t="s">
        <v>36</v>
      </c>
      <c r="U421" t="s">
        <v>842</v>
      </c>
      <c r="V421" t="s">
        <v>1216</v>
      </c>
      <c r="W421" t="s">
        <v>53</v>
      </c>
      <c r="X421" t="s">
        <v>228</v>
      </c>
      <c r="Y421" t="s">
        <v>41</v>
      </c>
      <c r="Z421" t="s">
        <v>350</v>
      </c>
    </row>
    <row r="422" spans="1:26" x14ac:dyDescent="0.25">
      <c r="A422" t="s">
        <v>2174</v>
      </c>
      <c r="B422" t="s">
        <v>2175</v>
      </c>
      <c r="C422" s="1" t="str">
        <f t="shared" si="66"/>
        <v>21:0236</v>
      </c>
      <c r="D422" s="1" t="str">
        <f t="shared" si="70"/>
        <v>21:0115</v>
      </c>
      <c r="E422" t="s">
        <v>2176</v>
      </c>
      <c r="F422" t="s">
        <v>2177</v>
      </c>
      <c r="H422">
        <v>49.240939900000001</v>
      </c>
      <c r="I422">
        <v>-87.194755599999993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2178</v>
      </c>
      <c r="N422">
        <v>421</v>
      </c>
      <c r="O422" t="s">
        <v>144</v>
      </c>
      <c r="P422" t="s">
        <v>489</v>
      </c>
      <c r="Q422" t="s">
        <v>66</v>
      </c>
      <c r="R422" t="s">
        <v>546</v>
      </c>
      <c r="S422" t="s">
        <v>50</v>
      </c>
      <c r="T422" t="s">
        <v>122</v>
      </c>
      <c r="U422" t="s">
        <v>67</v>
      </c>
      <c r="V422" t="s">
        <v>308</v>
      </c>
      <c r="W422" t="s">
        <v>63</v>
      </c>
      <c r="X422" t="s">
        <v>228</v>
      </c>
      <c r="Y422" t="s">
        <v>41</v>
      </c>
      <c r="Z422" t="s">
        <v>1710</v>
      </c>
    </row>
    <row r="423" spans="1:26" x14ac:dyDescent="0.25">
      <c r="A423" t="s">
        <v>2179</v>
      </c>
      <c r="B423" t="s">
        <v>2180</v>
      </c>
      <c r="C423" s="1" t="str">
        <f t="shared" si="66"/>
        <v>21:0236</v>
      </c>
      <c r="D423" s="1" t="str">
        <f t="shared" si="70"/>
        <v>21:0115</v>
      </c>
      <c r="E423" t="s">
        <v>2176</v>
      </c>
      <c r="F423" t="s">
        <v>2181</v>
      </c>
      <c r="H423">
        <v>49.240939900000001</v>
      </c>
      <c r="I423">
        <v>-87.194755599999993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2182</v>
      </c>
      <c r="N423">
        <v>422</v>
      </c>
      <c r="O423" t="s">
        <v>603</v>
      </c>
      <c r="P423" t="s">
        <v>890</v>
      </c>
      <c r="Q423" t="s">
        <v>66</v>
      </c>
      <c r="R423" t="s">
        <v>711</v>
      </c>
      <c r="S423" t="s">
        <v>50</v>
      </c>
      <c r="T423" t="s">
        <v>36</v>
      </c>
      <c r="U423" t="s">
        <v>67</v>
      </c>
      <c r="V423" t="s">
        <v>322</v>
      </c>
      <c r="W423" t="s">
        <v>66</v>
      </c>
      <c r="X423" t="s">
        <v>100</v>
      </c>
      <c r="Y423" t="s">
        <v>41</v>
      </c>
      <c r="Z423" t="s">
        <v>2003</v>
      </c>
    </row>
    <row r="424" spans="1:26" x14ac:dyDescent="0.25">
      <c r="A424" t="s">
        <v>2183</v>
      </c>
      <c r="B424" t="s">
        <v>2184</v>
      </c>
      <c r="C424" s="1" t="str">
        <f t="shared" si="66"/>
        <v>21:0236</v>
      </c>
      <c r="D424" s="1" t="str">
        <f t="shared" si="70"/>
        <v>21:0115</v>
      </c>
      <c r="E424" t="s">
        <v>2185</v>
      </c>
      <c r="F424" t="s">
        <v>2186</v>
      </c>
      <c r="H424">
        <v>49.2128795</v>
      </c>
      <c r="I424">
        <v>-87.156722299999998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96</v>
      </c>
      <c r="N424">
        <v>423</v>
      </c>
      <c r="O424" t="s">
        <v>348</v>
      </c>
      <c r="P424" t="s">
        <v>890</v>
      </c>
      <c r="Q424" t="s">
        <v>63</v>
      </c>
      <c r="R424" t="s">
        <v>271</v>
      </c>
      <c r="S424" t="s">
        <v>78</v>
      </c>
      <c r="T424" t="s">
        <v>36</v>
      </c>
      <c r="U424" t="s">
        <v>909</v>
      </c>
      <c r="V424" t="s">
        <v>322</v>
      </c>
      <c r="W424" t="s">
        <v>63</v>
      </c>
      <c r="X424" t="s">
        <v>54</v>
      </c>
      <c r="Y424" t="s">
        <v>41</v>
      </c>
      <c r="Z424" t="s">
        <v>49</v>
      </c>
    </row>
    <row r="425" spans="1:26" x14ac:dyDescent="0.25">
      <c r="A425" t="s">
        <v>2187</v>
      </c>
      <c r="B425" t="s">
        <v>2188</v>
      </c>
      <c r="C425" s="1" t="str">
        <f t="shared" si="66"/>
        <v>21:0236</v>
      </c>
      <c r="D425" s="1" t="str">
        <f t="shared" si="70"/>
        <v>21:0115</v>
      </c>
      <c r="E425" t="s">
        <v>2189</v>
      </c>
      <c r="F425" t="s">
        <v>2190</v>
      </c>
      <c r="H425">
        <v>49.234623300000003</v>
      </c>
      <c r="I425">
        <v>-87.118136899999996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106</v>
      </c>
      <c r="N425">
        <v>424</v>
      </c>
      <c r="O425" t="s">
        <v>155</v>
      </c>
      <c r="P425" t="s">
        <v>334</v>
      </c>
      <c r="Q425" t="s">
        <v>53</v>
      </c>
      <c r="R425" t="s">
        <v>391</v>
      </c>
      <c r="S425" t="s">
        <v>63</v>
      </c>
      <c r="T425" t="s">
        <v>36</v>
      </c>
      <c r="U425" t="s">
        <v>48</v>
      </c>
      <c r="V425" t="s">
        <v>225</v>
      </c>
      <c r="W425" t="s">
        <v>33</v>
      </c>
      <c r="X425" t="s">
        <v>54</v>
      </c>
      <c r="Y425" t="s">
        <v>41</v>
      </c>
      <c r="Z425" t="s">
        <v>2191</v>
      </c>
    </row>
    <row r="426" spans="1:26" x14ac:dyDescent="0.25">
      <c r="A426" t="s">
        <v>2192</v>
      </c>
      <c r="B426" t="s">
        <v>2193</v>
      </c>
      <c r="C426" s="1" t="str">
        <f t="shared" si="66"/>
        <v>21:0236</v>
      </c>
      <c r="D426" s="1" t="str">
        <f t="shared" si="70"/>
        <v>21:0115</v>
      </c>
      <c r="E426" t="s">
        <v>2194</v>
      </c>
      <c r="F426" t="s">
        <v>2195</v>
      </c>
      <c r="H426">
        <v>49.2339561</v>
      </c>
      <c r="I426">
        <v>-87.045758599999999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118</v>
      </c>
      <c r="N426">
        <v>425</v>
      </c>
      <c r="O426" t="s">
        <v>562</v>
      </c>
      <c r="P426" t="s">
        <v>516</v>
      </c>
      <c r="Q426" t="s">
        <v>63</v>
      </c>
      <c r="R426" t="s">
        <v>761</v>
      </c>
      <c r="S426" t="s">
        <v>596</v>
      </c>
      <c r="T426" t="s">
        <v>122</v>
      </c>
      <c r="U426" t="s">
        <v>2196</v>
      </c>
      <c r="V426" t="s">
        <v>590</v>
      </c>
      <c r="W426" t="s">
        <v>63</v>
      </c>
      <c r="X426" t="s">
        <v>163</v>
      </c>
      <c r="Y426" t="s">
        <v>41</v>
      </c>
      <c r="Z426" t="s">
        <v>1105</v>
      </c>
    </row>
    <row r="427" spans="1:26" x14ac:dyDescent="0.25">
      <c r="A427" t="s">
        <v>2197</v>
      </c>
      <c r="B427" t="s">
        <v>2198</v>
      </c>
      <c r="C427" s="1" t="str">
        <f t="shared" si="66"/>
        <v>21:0236</v>
      </c>
      <c r="D427" s="1" t="str">
        <f t="shared" si="70"/>
        <v>21:0115</v>
      </c>
      <c r="E427" t="s">
        <v>2199</v>
      </c>
      <c r="F427" t="s">
        <v>2200</v>
      </c>
      <c r="H427">
        <v>49.207298100000003</v>
      </c>
      <c r="I427">
        <v>-87.032292799999993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131</v>
      </c>
      <c r="N427">
        <v>426</v>
      </c>
      <c r="O427" t="s">
        <v>81</v>
      </c>
      <c r="P427" t="s">
        <v>890</v>
      </c>
      <c r="Q427" t="s">
        <v>66</v>
      </c>
      <c r="R427" t="s">
        <v>82</v>
      </c>
      <c r="S427" t="s">
        <v>64</v>
      </c>
      <c r="T427" t="s">
        <v>1095</v>
      </c>
      <c r="U427" t="s">
        <v>1869</v>
      </c>
      <c r="V427" t="s">
        <v>517</v>
      </c>
      <c r="W427" t="s">
        <v>63</v>
      </c>
      <c r="X427" t="s">
        <v>119</v>
      </c>
      <c r="Y427" t="s">
        <v>41</v>
      </c>
      <c r="Z427" t="s">
        <v>516</v>
      </c>
    </row>
    <row r="428" spans="1:26" x14ac:dyDescent="0.25">
      <c r="A428" t="s">
        <v>2201</v>
      </c>
      <c r="B428" t="s">
        <v>2202</v>
      </c>
      <c r="C428" s="1" t="str">
        <f t="shared" si="66"/>
        <v>21:0236</v>
      </c>
      <c r="D428" s="1" t="str">
        <f t="shared" si="70"/>
        <v>21:0115</v>
      </c>
      <c r="E428" t="s">
        <v>2203</v>
      </c>
      <c r="F428" t="s">
        <v>2204</v>
      </c>
      <c r="H428">
        <v>49.186081700000003</v>
      </c>
      <c r="I428">
        <v>-87.047017299999993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143</v>
      </c>
      <c r="N428">
        <v>427</v>
      </c>
      <c r="O428" t="s">
        <v>888</v>
      </c>
      <c r="P428" t="s">
        <v>81</v>
      </c>
      <c r="Q428" t="s">
        <v>39</v>
      </c>
      <c r="R428" t="s">
        <v>394</v>
      </c>
      <c r="S428" t="s">
        <v>97</v>
      </c>
      <c r="T428" t="s">
        <v>225</v>
      </c>
      <c r="U428" t="s">
        <v>1842</v>
      </c>
      <c r="V428" t="s">
        <v>65</v>
      </c>
      <c r="W428" t="s">
        <v>39</v>
      </c>
      <c r="X428" t="s">
        <v>390</v>
      </c>
      <c r="Y428" t="s">
        <v>41</v>
      </c>
      <c r="Z428" t="s">
        <v>1096</v>
      </c>
    </row>
    <row r="429" spans="1:26" x14ac:dyDescent="0.25">
      <c r="A429" t="s">
        <v>2205</v>
      </c>
      <c r="B429" t="s">
        <v>2206</v>
      </c>
      <c r="C429" s="1" t="str">
        <f t="shared" si="66"/>
        <v>21:0236</v>
      </c>
      <c r="D429" s="1" t="str">
        <f t="shared" si="70"/>
        <v>21:0115</v>
      </c>
      <c r="E429" t="s">
        <v>2207</v>
      </c>
      <c r="F429" t="s">
        <v>2208</v>
      </c>
      <c r="H429">
        <v>49.151517200000001</v>
      </c>
      <c r="I429">
        <v>-87.085259100000002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177</v>
      </c>
      <c r="N429">
        <v>428</v>
      </c>
      <c r="O429" t="s">
        <v>228</v>
      </c>
      <c r="P429" t="s">
        <v>35</v>
      </c>
      <c r="Q429" t="s">
        <v>66</v>
      </c>
      <c r="R429" t="s">
        <v>75</v>
      </c>
      <c r="S429" t="s">
        <v>134</v>
      </c>
      <c r="T429" t="s">
        <v>1095</v>
      </c>
      <c r="U429" t="s">
        <v>521</v>
      </c>
      <c r="V429" t="s">
        <v>399</v>
      </c>
      <c r="W429" t="s">
        <v>80</v>
      </c>
      <c r="X429" t="s">
        <v>497</v>
      </c>
      <c r="Y429" t="s">
        <v>41</v>
      </c>
      <c r="Z429" t="s">
        <v>1291</v>
      </c>
    </row>
    <row r="430" spans="1:26" x14ac:dyDescent="0.25">
      <c r="A430" t="s">
        <v>2209</v>
      </c>
      <c r="B430" t="s">
        <v>2210</v>
      </c>
      <c r="C430" s="1" t="str">
        <f t="shared" si="66"/>
        <v>21:0236</v>
      </c>
      <c r="D430" s="1" t="str">
        <f t="shared" si="70"/>
        <v>21:0115</v>
      </c>
      <c r="E430" t="s">
        <v>2211</v>
      </c>
      <c r="F430" t="s">
        <v>2212</v>
      </c>
      <c r="H430">
        <v>49.164032300000002</v>
      </c>
      <c r="I430">
        <v>-87.081755200000003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187</v>
      </c>
      <c r="N430">
        <v>429</v>
      </c>
      <c r="O430" t="s">
        <v>197</v>
      </c>
      <c r="P430" t="s">
        <v>596</v>
      </c>
      <c r="Q430" t="s">
        <v>33</v>
      </c>
      <c r="R430" t="s">
        <v>244</v>
      </c>
      <c r="S430" t="s">
        <v>181</v>
      </c>
      <c r="T430" t="s">
        <v>36</v>
      </c>
      <c r="U430" t="s">
        <v>81</v>
      </c>
      <c r="V430" t="s">
        <v>52</v>
      </c>
      <c r="W430" t="s">
        <v>63</v>
      </c>
      <c r="X430" t="s">
        <v>228</v>
      </c>
      <c r="Y430" t="s">
        <v>41</v>
      </c>
      <c r="Z430" t="s">
        <v>1364</v>
      </c>
    </row>
    <row r="431" spans="1:26" x14ac:dyDescent="0.25">
      <c r="A431" t="s">
        <v>2213</v>
      </c>
      <c r="B431" t="s">
        <v>2214</v>
      </c>
      <c r="C431" s="1" t="str">
        <f t="shared" si="66"/>
        <v>21:0236</v>
      </c>
      <c r="D431" s="1" t="str">
        <f t="shared" si="70"/>
        <v>21:0115</v>
      </c>
      <c r="E431" t="s">
        <v>2215</v>
      </c>
      <c r="F431" t="s">
        <v>2216</v>
      </c>
      <c r="H431">
        <v>49.151267199999999</v>
      </c>
      <c r="I431">
        <v>-87.025275600000001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196</v>
      </c>
      <c r="N431">
        <v>430</v>
      </c>
      <c r="O431" t="s">
        <v>1047</v>
      </c>
      <c r="P431" t="s">
        <v>321</v>
      </c>
      <c r="Q431" t="s">
        <v>66</v>
      </c>
      <c r="R431" t="s">
        <v>283</v>
      </c>
      <c r="S431" t="s">
        <v>277</v>
      </c>
      <c r="T431" t="s">
        <v>36</v>
      </c>
      <c r="U431" t="s">
        <v>456</v>
      </c>
      <c r="V431" t="s">
        <v>529</v>
      </c>
      <c r="W431" t="s">
        <v>66</v>
      </c>
      <c r="X431" t="s">
        <v>112</v>
      </c>
      <c r="Y431" t="s">
        <v>41</v>
      </c>
      <c r="Z431" t="s">
        <v>1920</v>
      </c>
    </row>
    <row r="432" spans="1:26" hidden="1" x14ac:dyDescent="0.25">
      <c r="A432" t="s">
        <v>2217</v>
      </c>
      <c r="B432" t="s">
        <v>2218</v>
      </c>
      <c r="C432" s="1" t="str">
        <f t="shared" si="66"/>
        <v>21:0236</v>
      </c>
      <c r="D432" s="1" t="str">
        <f>HYPERLINK("http://geochem.nrcan.gc.ca/cdogs/content/svy/svy_e.htm", "")</f>
        <v/>
      </c>
      <c r="G432" s="1" t="str">
        <f>HYPERLINK("http://geochem.nrcan.gc.ca/cdogs/content/cr_/cr_00007_e.htm", "7")</f>
        <v>7</v>
      </c>
      <c r="J432" t="s">
        <v>220</v>
      </c>
      <c r="K432" t="s">
        <v>221</v>
      </c>
      <c r="L432">
        <v>22</v>
      </c>
      <c r="M432" t="s">
        <v>222</v>
      </c>
      <c r="N432">
        <v>431</v>
      </c>
      <c r="O432" t="s">
        <v>489</v>
      </c>
      <c r="P432" t="s">
        <v>108</v>
      </c>
      <c r="Q432" t="s">
        <v>290</v>
      </c>
      <c r="R432" t="s">
        <v>181</v>
      </c>
      <c r="S432" t="s">
        <v>33</v>
      </c>
      <c r="T432" t="s">
        <v>225</v>
      </c>
      <c r="U432" t="s">
        <v>868</v>
      </c>
      <c r="V432" t="s">
        <v>1121</v>
      </c>
      <c r="W432" t="s">
        <v>66</v>
      </c>
      <c r="X432" t="s">
        <v>208</v>
      </c>
      <c r="Y432" t="s">
        <v>110</v>
      </c>
      <c r="Z432" t="s">
        <v>869</v>
      </c>
    </row>
    <row r="433" spans="1:26" x14ac:dyDescent="0.25">
      <c r="A433" t="s">
        <v>2219</v>
      </c>
      <c r="B433" t="s">
        <v>2220</v>
      </c>
      <c r="C433" s="1" t="str">
        <f t="shared" si="66"/>
        <v>21:0236</v>
      </c>
      <c r="D433" s="1" t="str">
        <f>HYPERLINK("http://geochem.nrcan.gc.ca/cdogs/content/svy/svy210115_e.htm", "21:0115")</f>
        <v>21:0115</v>
      </c>
      <c r="E433" t="s">
        <v>2221</v>
      </c>
      <c r="F433" t="s">
        <v>2222</v>
      </c>
      <c r="H433">
        <v>49.120399300000003</v>
      </c>
      <c r="I433">
        <v>-87.041253800000007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206</v>
      </c>
      <c r="N433">
        <v>432</v>
      </c>
      <c r="O433" t="s">
        <v>207</v>
      </c>
      <c r="P433" t="s">
        <v>1090</v>
      </c>
      <c r="Q433" t="s">
        <v>66</v>
      </c>
      <c r="R433" t="s">
        <v>134</v>
      </c>
      <c r="S433" t="s">
        <v>97</v>
      </c>
      <c r="T433" t="s">
        <v>122</v>
      </c>
      <c r="U433" t="s">
        <v>179</v>
      </c>
      <c r="V433" t="s">
        <v>1121</v>
      </c>
      <c r="W433" t="s">
        <v>78</v>
      </c>
      <c r="X433" t="s">
        <v>112</v>
      </c>
      <c r="Y433" t="s">
        <v>309</v>
      </c>
      <c r="Z433" t="s">
        <v>2223</v>
      </c>
    </row>
    <row r="434" spans="1:26" x14ac:dyDescent="0.25">
      <c r="A434" t="s">
        <v>2224</v>
      </c>
      <c r="B434" t="s">
        <v>2225</v>
      </c>
      <c r="C434" s="1" t="str">
        <f t="shared" si="66"/>
        <v>21:0236</v>
      </c>
      <c r="D434" s="1" t="str">
        <f>HYPERLINK("http://geochem.nrcan.gc.ca/cdogs/content/svy/svy210115_e.htm", "21:0115")</f>
        <v>21:0115</v>
      </c>
      <c r="E434" t="s">
        <v>2226</v>
      </c>
      <c r="F434" t="s">
        <v>2227</v>
      </c>
      <c r="H434">
        <v>49.070985299999997</v>
      </c>
      <c r="I434">
        <v>-87.046333700000005</v>
      </c>
      <c r="J434" s="1" t="str">
        <f>HYPERLINK("http://geochem.nrcan.gc.ca/cdogs/content/kwd/kwd020027_e.htm", "NGR lake sediment grab sample")</f>
        <v>NGR lake sediment grab sample</v>
      </c>
      <c r="K434" s="1" t="str">
        <f>HYPERLINK("http://geochem.nrcan.gc.ca/cdogs/content/kwd/kwd080006_e.htm", "&lt;177 micron (NGR)")</f>
        <v>&lt;177 micron (NGR)</v>
      </c>
      <c r="L434">
        <v>22</v>
      </c>
      <c r="M434" t="s">
        <v>214</v>
      </c>
      <c r="N434">
        <v>433</v>
      </c>
      <c r="O434" t="s">
        <v>81</v>
      </c>
      <c r="P434" t="s">
        <v>75</v>
      </c>
      <c r="Q434" t="s">
        <v>66</v>
      </c>
      <c r="R434" t="s">
        <v>77</v>
      </c>
      <c r="S434" t="s">
        <v>146</v>
      </c>
      <c r="T434" t="s">
        <v>122</v>
      </c>
      <c r="U434" t="s">
        <v>1432</v>
      </c>
      <c r="V434" t="s">
        <v>65</v>
      </c>
      <c r="W434" t="s">
        <v>66</v>
      </c>
      <c r="X434" t="s">
        <v>465</v>
      </c>
      <c r="Y434" t="s">
        <v>41</v>
      </c>
      <c r="Z434" t="s">
        <v>62</v>
      </c>
    </row>
    <row r="435" spans="1:26" x14ac:dyDescent="0.25">
      <c r="A435" t="s">
        <v>2228</v>
      </c>
      <c r="B435" t="s">
        <v>2229</v>
      </c>
      <c r="C435" s="1" t="str">
        <f t="shared" si="66"/>
        <v>21:0236</v>
      </c>
      <c r="D435" s="1" t="str">
        <f>HYPERLINK("http://geochem.nrcan.gc.ca/cdogs/content/svy/svy210115_e.htm", "21:0115")</f>
        <v>21:0115</v>
      </c>
      <c r="E435" t="s">
        <v>2230</v>
      </c>
      <c r="F435" t="s">
        <v>2231</v>
      </c>
      <c r="H435">
        <v>49.058707499999997</v>
      </c>
      <c r="I435">
        <v>-87.077832200000003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234</v>
      </c>
      <c r="N435">
        <v>434</v>
      </c>
      <c r="O435" t="s">
        <v>197</v>
      </c>
      <c r="P435" t="s">
        <v>62</v>
      </c>
      <c r="Q435" t="s">
        <v>76</v>
      </c>
      <c r="R435" t="s">
        <v>32</v>
      </c>
      <c r="S435" t="s">
        <v>77</v>
      </c>
      <c r="T435" t="s">
        <v>36</v>
      </c>
      <c r="U435" t="s">
        <v>179</v>
      </c>
      <c r="V435" t="s">
        <v>408</v>
      </c>
      <c r="W435" t="s">
        <v>63</v>
      </c>
      <c r="X435" t="s">
        <v>67</v>
      </c>
      <c r="Y435" t="s">
        <v>309</v>
      </c>
      <c r="Z435" t="s">
        <v>596</v>
      </c>
    </row>
    <row r="436" spans="1:26" x14ac:dyDescent="0.25">
      <c r="A436" t="s">
        <v>2232</v>
      </c>
      <c r="B436" t="s">
        <v>2233</v>
      </c>
      <c r="C436" s="1" t="str">
        <f t="shared" si="66"/>
        <v>21:0236</v>
      </c>
      <c r="D436" s="1" t="str">
        <f>HYPERLINK("http://geochem.nrcan.gc.ca/cdogs/content/svy/svy210115_e.htm", "21:0115")</f>
        <v>21:0115</v>
      </c>
      <c r="E436" t="s">
        <v>2234</v>
      </c>
      <c r="F436" t="s">
        <v>2235</v>
      </c>
      <c r="H436">
        <v>49.016941899999999</v>
      </c>
      <c r="I436">
        <v>-87.303992300000004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23</v>
      </c>
      <c r="M436" t="s">
        <v>30</v>
      </c>
      <c r="N436">
        <v>435</v>
      </c>
      <c r="O436" t="s">
        <v>178</v>
      </c>
      <c r="P436" t="s">
        <v>108</v>
      </c>
      <c r="Q436" t="s">
        <v>78</v>
      </c>
      <c r="R436" t="s">
        <v>890</v>
      </c>
      <c r="S436" t="s">
        <v>290</v>
      </c>
      <c r="T436" t="s">
        <v>36</v>
      </c>
      <c r="U436" t="s">
        <v>336</v>
      </c>
      <c r="V436" t="s">
        <v>292</v>
      </c>
      <c r="W436" t="s">
        <v>63</v>
      </c>
      <c r="X436" t="s">
        <v>40</v>
      </c>
      <c r="Y436" t="s">
        <v>41</v>
      </c>
      <c r="Z436" t="s">
        <v>578</v>
      </c>
    </row>
    <row r="437" spans="1:26" x14ac:dyDescent="0.25">
      <c r="A437" t="s">
        <v>2236</v>
      </c>
      <c r="B437" t="s">
        <v>2237</v>
      </c>
      <c r="C437" s="1" t="str">
        <f t="shared" si="66"/>
        <v>21:0236</v>
      </c>
      <c r="D437" s="1" t="str">
        <f>HYPERLINK("http://geochem.nrcan.gc.ca/cdogs/content/svy/svy210115_e.htm", "21:0115")</f>
        <v>21:0115</v>
      </c>
      <c r="E437" t="s">
        <v>2238</v>
      </c>
      <c r="F437" t="s">
        <v>2239</v>
      </c>
      <c r="H437">
        <v>49.056358400000001</v>
      </c>
      <c r="I437">
        <v>-87.046977100000007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23</v>
      </c>
      <c r="M437" t="s">
        <v>47</v>
      </c>
      <c r="N437">
        <v>436</v>
      </c>
      <c r="O437" t="s">
        <v>49</v>
      </c>
      <c r="P437" t="s">
        <v>50</v>
      </c>
      <c r="Q437" t="s">
        <v>53</v>
      </c>
      <c r="R437" t="s">
        <v>76</v>
      </c>
      <c r="S437" t="s">
        <v>33</v>
      </c>
      <c r="T437" t="s">
        <v>36</v>
      </c>
      <c r="U437" t="s">
        <v>1692</v>
      </c>
      <c r="V437" t="s">
        <v>292</v>
      </c>
      <c r="W437" t="s">
        <v>53</v>
      </c>
      <c r="X437" t="s">
        <v>283</v>
      </c>
      <c r="Y437" t="s">
        <v>41</v>
      </c>
      <c r="Z437" t="s">
        <v>2240</v>
      </c>
    </row>
    <row r="438" spans="1:26" hidden="1" x14ac:dyDescent="0.25">
      <c r="A438" t="s">
        <v>2241</v>
      </c>
      <c r="B438" t="s">
        <v>2242</v>
      </c>
      <c r="C438" s="1" t="str">
        <f t="shared" si="66"/>
        <v>21:0236</v>
      </c>
      <c r="D438" s="1" t="str">
        <f>HYPERLINK("http://geochem.nrcan.gc.ca/cdogs/content/svy/svy_e.htm", "")</f>
        <v/>
      </c>
      <c r="G438" s="1" t="str">
        <f>HYPERLINK("http://geochem.nrcan.gc.ca/cdogs/content/cr_/cr_00021_e.htm", "21")</f>
        <v>21</v>
      </c>
      <c r="J438" t="s">
        <v>220</v>
      </c>
      <c r="K438" t="s">
        <v>221</v>
      </c>
      <c r="L438">
        <v>23</v>
      </c>
      <c r="M438" t="s">
        <v>222</v>
      </c>
      <c r="N438">
        <v>437</v>
      </c>
      <c r="O438" t="s">
        <v>62</v>
      </c>
      <c r="P438" t="s">
        <v>77</v>
      </c>
      <c r="Q438" t="s">
        <v>134</v>
      </c>
      <c r="R438" t="s">
        <v>78</v>
      </c>
      <c r="S438" t="s">
        <v>80</v>
      </c>
      <c r="T438" t="s">
        <v>36</v>
      </c>
      <c r="U438" t="s">
        <v>328</v>
      </c>
      <c r="V438" t="s">
        <v>399</v>
      </c>
      <c r="W438" t="s">
        <v>146</v>
      </c>
      <c r="X438" t="s">
        <v>48</v>
      </c>
      <c r="Y438" t="s">
        <v>875</v>
      </c>
      <c r="Z438" t="s">
        <v>598</v>
      </c>
    </row>
    <row r="439" spans="1:26" x14ac:dyDescent="0.25">
      <c r="A439" t="s">
        <v>2243</v>
      </c>
      <c r="B439" t="s">
        <v>2244</v>
      </c>
      <c r="C439" s="1" t="str">
        <f t="shared" si="66"/>
        <v>21:0236</v>
      </c>
      <c r="D439" s="1" t="str">
        <f t="shared" ref="D439:D458" si="73">HYPERLINK("http://geochem.nrcan.gc.ca/cdogs/content/svy/svy210115_e.htm", "21:0115")</f>
        <v>21:0115</v>
      </c>
      <c r="E439" t="s">
        <v>2245</v>
      </c>
      <c r="F439" t="s">
        <v>2246</v>
      </c>
      <c r="H439">
        <v>49.008716700000001</v>
      </c>
      <c r="I439">
        <v>-87.0497084</v>
      </c>
      <c r="J439" s="1" t="str">
        <f t="shared" ref="J439:J458" si="74">HYPERLINK("http://geochem.nrcan.gc.ca/cdogs/content/kwd/kwd020027_e.htm", "NGR lake sediment grab sample")</f>
        <v>NGR lake sediment grab sample</v>
      </c>
      <c r="K439" s="1" t="str">
        <f t="shared" ref="K439:K458" si="75">HYPERLINK("http://geochem.nrcan.gc.ca/cdogs/content/kwd/kwd080006_e.htm", "&lt;177 micron (NGR)")</f>
        <v>&lt;177 micron (NGR)</v>
      </c>
      <c r="L439">
        <v>23</v>
      </c>
      <c r="M439" t="s">
        <v>60</v>
      </c>
      <c r="N439">
        <v>438</v>
      </c>
      <c r="O439" t="s">
        <v>603</v>
      </c>
      <c r="P439" t="s">
        <v>489</v>
      </c>
      <c r="Q439" t="s">
        <v>63</v>
      </c>
      <c r="R439" t="s">
        <v>77</v>
      </c>
      <c r="S439" t="s">
        <v>109</v>
      </c>
      <c r="T439" t="s">
        <v>1095</v>
      </c>
      <c r="U439" t="s">
        <v>2247</v>
      </c>
      <c r="V439" t="s">
        <v>157</v>
      </c>
      <c r="W439" t="s">
        <v>63</v>
      </c>
      <c r="X439" t="s">
        <v>112</v>
      </c>
      <c r="Y439" t="s">
        <v>41</v>
      </c>
      <c r="Z439" t="s">
        <v>2248</v>
      </c>
    </row>
    <row r="440" spans="1:26" x14ac:dyDescent="0.25">
      <c r="A440" t="s">
        <v>2249</v>
      </c>
      <c r="B440" t="s">
        <v>2250</v>
      </c>
      <c r="C440" s="1" t="str">
        <f t="shared" si="66"/>
        <v>21:0236</v>
      </c>
      <c r="D440" s="1" t="str">
        <f t="shared" si="73"/>
        <v>21:0115</v>
      </c>
      <c r="E440" t="s">
        <v>2251</v>
      </c>
      <c r="F440" t="s">
        <v>2252</v>
      </c>
      <c r="H440">
        <v>49.026693799999997</v>
      </c>
      <c r="I440">
        <v>-87.117972399999999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23</v>
      </c>
      <c r="M440" t="s">
        <v>73</v>
      </c>
      <c r="N440">
        <v>439</v>
      </c>
      <c r="O440" t="s">
        <v>348</v>
      </c>
      <c r="P440" t="s">
        <v>49</v>
      </c>
      <c r="Q440" t="s">
        <v>39</v>
      </c>
      <c r="R440" t="s">
        <v>35</v>
      </c>
      <c r="S440" t="s">
        <v>76</v>
      </c>
      <c r="T440" t="s">
        <v>36</v>
      </c>
      <c r="U440" t="s">
        <v>635</v>
      </c>
      <c r="V440" t="s">
        <v>225</v>
      </c>
      <c r="W440" t="s">
        <v>66</v>
      </c>
      <c r="X440" t="s">
        <v>465</v>
      </c>
      <c r="Y440" t="s">
        <v>41</v>
      </c>
      <c r="Z440" t="s">
        <v>42</v>
      </c>
    </row>
    <row r="441" spans="1:26" x14ac:dyDescent="0.25">
      <c r="A441" t="s">
        <v>2253</v>
      </c>
      <c r="B441" t="s">
        <v>2254</v>
      </c>
      <c r="C441" s="1" t="str">
        <f t="shared" si="66"/>
        <v>21:0236</v>
      </c>
      <c r="D441" s="1" t="str">
        <f t="shared" si="73"/>
        <v>21:0115</v>
      </c>
      <c r="E441" t="s">
        <v>2255</v>
      </c>
      <c r="F441" t="s">
        <v>2256</v>
      </c>
      <c r="H441">
        <v>49.020411899999999</v>
      </c>
      <c r="I441">
        <v>-87.187398900000005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23</v>
      </c>
      <c r="M441" t="s">
        <v>87</v>
      </c>
      <c r="N441">
        <v>440</v>
      </c>
      <c r="O441" t="s">
        <v>197</v>
      </c>
      <c r="P441" t="s">
        <v>156</v>
      </c>
      <c r="Q441" t="s">
        <v>53</v>
      </c>
      <c r="R441" t="s">
        <v>50</v>
      </c>
      <c r="S441" t="s">
        <v>109</v>
      </c>
      <c r="T441" t="s">
        <v>36</v>
      </c>
      <c r="U441" t="s">
        <v>559</v>
      </c>
      <c r="V441" t="s">
        <v>237</v>
      </c>
      <c r="W441" t="s">
        <v>53</v>
      </c>
      <c r="X441" t="s">
        <v>890</v>
      </c>
      <c r="Y441" t="s">
        <v>41</v>
      </c>
      <c r="Z441" t="s">
        <v>2257</v>
      </c>
    </row>
    <row r="442" spans="1:26" x14ac:dyDescent="0.25">
      <c r="A442" t="s">
        <v>2258</v>
      </c>
      <c r="B442" t="s">
        <v>2259</v>
      </c>
      <c r="C442" s="1" t="str">
        <f t="shared" si="66"/>
        <v>21:0236</v>
      </c>
      <c r="D442" s="1" t="str">
        <f t="shared" si="73"/>
        <v>21:0115</v>
      </c>
      <c r="E442" t="s">
        <v>2260</v>
      </c>
      <c r="F442" t="s">
        <v>2261</v>
      </c>
      <c r="H442">
        <v>49.030672299999999</v>
      </c>
      <c r="I442">
        <v>-87.250449200000006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96</v>
      </c>
      <c r="N442">
        <v>441</v>
      </c>
      <c r="O442" t="s">
        <v>666</v>
      </c>
      <c r="P442" t="s">
        <v>75</v>
      </c>
      <c r="Q442" t="s">
        <v>63</v>
      </c>
      <c r="R442" t="s">
        <v>134</v>
      </c>
      <c r="S442" t="s">
        <v>156</v>
      </c>
      <c r="T442" t="s">
        <v>36</v>
      </c>
      <c r="U442" t="s">
        <v>299</v>
      </c>
      <c r="V442" t="s">
        <v>292</v>
      </c>
      <c r="W442" t="s">
        <v>53</v>
      </c>
      <c r="X442" t="s">
        <v>100</v>
      </c>
      <c r="Y442" t="s">
        <v>41</v>
      </c>
      <c r="Z442" t="s">
        <v>49</v>
      </c>
    </row>
    <row r="443" spans="1:26" x14ac:dyDescent="0.25">
      <c r="A443" t="s">
        <v>2262</v>
      </c>
      <c r="B443" t="s">
        <v>2263</v>
      </c>
      <c r="C443" s="1" t="str">
        <f t="shared" si="66"/>
        <v>21:0236</v>
      </c>
      <c r="D443" s="1" t="str">
        <f t="shared" si="73"/>
        <v>21:0115</v>
      </c>
      <c r="E443" t="s">
        <v>2264</v>
      </c>
      <c r="F443" t="s">
        <v>2265</v>
      </c>
      <c r="H443">
        <v>49.017387800000002</v>
      </c>
      <c r="I443">
        <v>-87.277079499999999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154</v>
      </c>
      <c r="N443">
        <v>442</v>
      </c>
      <c r="O443" t="s">
        <v>228</v>
      </c>
      <c r="P443" t="s">
        <v>244</v>
      </c>
      <c r="Q443" t="s">
        <v>33</v>
      </c>
      <c r="R443" t="s">
        <v>34</v>
      </c>
      <c r="S443" t="s">
        <v>146</v>
      </c>
      <c r="T443" t="s">
        <v>122</v>
      </c>
      <c r="U443" t="s">
        <v>91</v>
      </c>
      <c r="V443" t="s">
        <v>292</v>
      </c>
      <c r="W443" t="s">
        <v>53</v>
      </c>
      <c r="X443" t="s">
        <v>112</v>
      </c>
      <c r="Y443" t="s">
        <v>41</v>
      </c>
      <c r="Z443" t="s">
        <v>217</v>
      </c>
    </row>
    <row r="444" spans="1:26" x14ac:dyDescent="0.25">
      <c r="A444" t="s">
        <v>2266</v>
      </c>
      <c r="B444" t="s">
        <v>2267</v>
      </c>
      <c r="C444" s="1" t="str">
        <f t="shared" si="66"/>
        <v>21:0236</v>
      </c>
      <c r="D444" s="1" t="str">
        <f t="shared" si="73"/>
        <v>21:0115</v>
      </c>
      <c r="E444" t="s">
        <v>2234</v>
      </c>
      <c r="F444" t="s">
        <v>2268</v>
      </c>
      <c r="H444">
        <v>49.016941899999999</v>
      </c>
      <c r="I444">
        <v>-87.303992300000004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162</v>
      </c>
      <c r="N444">
        <v>443</v>
      </c>
      <c r="O444" t="s">
        <v>583</v>
      </c>
      <c r="P444" t="s">
        <v>108</v>
      </c>
      <c r="Q444" t="s">
        <v>39</v>
      </c>
      <c r="R444" t="s">
        <v>423</v>
      </c>
      <c r="S444" t="s">
        <v>156</v>
      </c>
      <c r="T444" t="s">
        <v>36</v>
      </c>
      <c r="U444" t="s">
        <v>336</v>
      </c>
      <c r="V444" t="s">
        <v>65</v>
      </c>
      <c r="W444" t="s">
        <v>66</v>
      </c>
      <c r="X444" t="s">
        <v>40</v>
      </c>
      <c r="Y444" t="s">
        <v>41</v>
      </c>
      <c r="Z444" t="s">
        <v>369</v>
      </c>
    </row>
    <row r="445" spans="1:26" x14ac:dyDescent="0.25">
      <c r="A445" t="s">
        <v>2269</v>
      </c>
      <c r="B445" t="s">
        <v>2270</v>
      </c>
      <c r="C445" s="1" t="str">
        <f t="shared" si="66"/>
        <v>21:0236</v>
      </c>
      <c r="D445" s="1" t="str">
        <f t="shared" si="73"/>
        <v>21:0115</v>
      </c>
      <c r="E445" t="s">
        <v>2234</v>
      </c>
      <c r="F445" t="s">
        <v>2271</v>
      </c>
      <c r="H445">
        <v>49.016941899999999</v>
      </c>
      <c r="I445">
        <v>-87.303992300000004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169</v>
      </c>
      <c r="N445">
        <v>444</v>
      </c>
      <c r="O445" t="s">
        <v>497</v>
      </c>
      <c r="P445" t="s">
        <v>298</v>
      </c>
      <c r="Q445" t="s">
        <v>53</v>
      </c>
      <c r="R445" t="s">
        <v>904</v>
      </c>
      <c r="S445" t="s">
        <v>156</v>
      </c>
      <c r="T445" t="s">
        <v>36</v>
      </c>
      <c r="U445" t="s">
        <v>418</v>
      </c>
      <c r="V445" t="s">
        <v>292</v>
      </c>
      <c r="W445" t="s">
        <v>66</v>
      </c>
      <c r="X445" t="s">
        <v>91</v>
      </c>
      <c r="Y445" t="s">
        <v>41</v>
      </c>
      <c r="Z445" t="s">
        <v>578</v>
      </c>
    </row>
    <row r="446" spans="1:26" x14ac:dyDescent="0.25">
      <c r="A446" t="s">
        <v>2272</v>
      </c>
      <c r="B446" t="s">
        <v>2273</v>
      </c>
      <c r="C446" s="1" t="str">
        <f t="shared" si="66"/>
        <v>21:0236</v>
      </c>
      <c r="D446" s="1" t="str">
        <f t="shared" si="73"/>
        <v>21:0115</v>
      </c>
      <c r="E446" t="s">
        <v>2274</v>
      </c>
      <c r="F446" t="s">
        <v>2275</v>
      </c>
      <c r="H446">
        <v>49.001342899999997</v>
      </c>
      <c r="I446">
        <v>-87.990731299999993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106</v>
      </c>
      <c r="N446">
        <v>445</v>
      </c>
      <c r="O446" t="s">
        <v>224</v>
      </c>
      <c r="P446" t="s">
        <v>35</v>
      </c>
      <c r="Q446" t="s">
        <v>39</v>
      </c>
      <c r="R446" t="s">
        <v>34</v>
      </c>
      <c r="S446" t="s">
        <v>181</v>
      </c>
      <c r="T446" t="s">
        <v>36</v>
      </c>
      <c r="U446" t="s">
        <v>635</v>
      </c>
      <c r="V446" t="s">
        <v>65</v>
      </c>
      <c r="W446" t="s">
        <v>53</v>
      </c>
      <c r="X446" t="s">
        <v>91</v>
      </c>
      <c r="Y446" t="s">
        <v>41</v>
      </c>
      <c r="Z446" t="s">
        <v>1237</v>
      </c>
    </row>
    <row r="447" spans="1:26" x14ac:dyDescent="0.25">
      <c r="A447" t="s">
        <v>2276</v>
      </c>
      <c r="B447" t="s">
        <v>2277</v>
      </c>
      <c r="C447" s="1" t="str">
        <f t="shared" si="66"/>
        <v>21:0236</v>
      </c>
      <c r="D447" s="1" t="str">
        <f t="shared" si="73"/>
        <v>21:0115</v>
      </c>
      <c r="E447" t="s">
        <v>2278</v>
      </c>
      <c r="F447" t="s">
        <v>2279</v>
      </c>
      <c r="H447">
        <v>49.006725600000003</v>
      </c>
      <c r="I447">
        <v>-87.952919899999998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118</v>
      </c>
      <c r="N447">
        <v>446</v>
      </c>
      <c r="O447" t="s">
        <v>771</v>
      </c>
      <c r="P447" t="s">
        <v>516</v>
      </c>
      <c r="Q447" t="s">
        <v>78</v>
      </c>
      <c r="R447" t="s">
        <v>50</v>
      </c>
      <c r="S447" t="s">
        <v>97</v>
      </c>
      <c r="T447" t="s">
        <v>122</v>
      </c>
      <c r="U447" t="s">
        <v>147</v>
      </c>
      <c r="V447" t="s">
        <v>148</v>
      </c>
      <c r="W447" t="s">
        <v>53</v>
      </c>
      <c r="X447" t="s">
        <v>119</v>
      </c>
      <c r="Y447" t="s">
        <v>41</v>
      </c>
      <c r="Z447" t="s">
        <v>947</v>
      </c>
    </row>
    <row r="448" spans="1:26" x14ac:dyDescent="0.25">
      <c r="A448" t="s">
        <v>2280</v>
      </c>
      <c r="B448" t="s">
        <v>2281</v>
      </c>
      <c r="C448" s="1" t="str">
        <f t="shared" si="66"/>
        <v>21:0236</v>
      </c>
      <c r="D448" s="1" t="str">
        <f t="shared" si="73"/>
        <v>21:0115</v>
      </c>
      <c r="E448" t="s">
        <v>2282</v>
      </c>
      <c r="F448" t="s">
        <v>2283</v>
      </c>
      <c r="H448">
        <v>49.009530400000003</v>
      </c>
      <c r="I448">
        <v>-87.896974900000004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131</v>
      </c>
      <c r="N448">
        <v>447</v>
      </c>
      <c r="O448" t="s">
        <v>61</v>
      </c>
      <c r="P448" t="s">
        <v>134</v>
      </c>
      <c r="Q448" t="s">
        <v>76</v>
      </c>
      <c r="R448" t="s">
        <v>596</v>
      </c>
      <c r="S448" t="s">
        <v>181</v>
      </c>
      <c r="T448" t="s">
        <v>36</v>
      </c>
      <c r="U448" t="s">
        <v>82</v>
      </c>
      <c r="V448" t="s">
        <v>52</v>
      </c>
      <c r="W448" t="s">
        <v>53</v>
      </c>
      <c r="X448" t="s">
        <v>54</v>
      </c>
      <c r="Y448" t="s">
        <v>41</v>
      </c>
      <c r="Z448" t="s">
        <v>489</v>
      </c>
    </row>
    <row r="449" spans="1:26" x14ac:dyDescent="0.25">
      <c r="A449" t="s">
        <v>2284</v>
      </c>
      <c r="B449" t="s">
        <v>2285</v>
      </c>
      <c r="C449" s="1" t="str">
        <f t="shared" si="66"/>
        <v>21:0236</v>
      </c>
      <c r="D449" s="1" t="str">
        <f t="shared" si="73"/>
        <v>21:0115</v>
      </c>
      <c r="E449" t="s">
        <v>2286</v>
      </c>
      <c r="F449" t="s">
        <v>2287</v>
      </c>
      <c r="H449">
        <v>49.022237500000003</v>
      </c>
      <c r="I449">
        <v>-87.854786799999999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143</v>
      </c>
      <c r="N449">
        <v>448</v>
      </c>
      <c r="O449" t="s">
        <v>1090</v>
      </c>
      <c r="P449" t="s">
        <v>134</v>
      </c>
      <c r="Q449" t="s">
        <v>33</v>
      </c>
      <c r="R449" t="s">
        <v>110</v>
      </c>
      <c r="S449" t="s">
        <v>33</v>
      </c>
      <c r="T449" t="s">
        <v>36</v>
      </c>
      <c r="U449" t="s">
        <v>121</v>
      </c>
      <c r="V449" t="s">
        <v>1095</v>
      </c>
      <c r="W449" t="s">
        <v>53</v>
      </c>
      <c r="X449" t="s">
        <v>100</v>
      </c>
      <c r="Y449" t="s">
        <v>41</v>
      </c>
      <c r="Z449" t="s">
        <v>1096</v>
      </c>
    </row>
    <row r="450" spans="1:26" x14ac:dyDescent="0.25">
      <c r="A450" t="s">
        <v>2288</v>
      </c>
      <c r="B450" t="s">
        <v>2289</v>
      </c>
      <c r="C450" s="1" t="str">
        <f t="shared" ref="C450:C513" si="76">HYPERLINK("http://geochem.nrcan.gc.ca/cdogs/content/bdl/bdl210236_e.htm", "21:0236")</f>
        <v>21:0236</v>
      </c>
      <c r="D450" s="1" t="str">
        <f t="shared" si="73"/>
        <v>21:0115</v>
      </c>
      <c r="E450" t="s">
        <v>2290</v>
      </c>
      <c r="F450" t="s">
        <v>2291</v>
      </c>
      <c r="H450">
        <v>49.015309500000001</v>
      </c>
      <c r="I450">
        <v>-87.815129799999994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177</v>
      </c>
      <c r="N450">
        <v>449</v>
      </c>
      <c r="O450" t="s">
        <v>546</v>
      </c>
      <c r="P450" t="s">
        <v>109</v>
      </c>
      <c r="Q450" t="s">
        <v>146</v>
      </c>
      <c r="R450" t="s">
        <v>97</v>
      </c>
      <c r="S450" t="s">
        <v>63</v>
      </c>
      <c r="T450" t="s">
        <v>36</v>
      </c>
      <c r="U450" t="s">
        <v>277</v>
      </c>
      <c r="V450" t="s">
        <v>262</v>
      </c>
      <c r="W450" t="s">
        <v>53</v>
      </c>
      <c r="X450" t="s">
        <v>67</v>
      </c>
      <c r="Y450" t="s">
        <v>41</v>
      </c>
      <c r="Z450" t="s">
        <v>334</v>
      </c>
    </row>
    <row r="451" spans="1:26" x14ac:dyDescent="0.25">
      <c r="A451" t="s">
        <v>2292</v>
      </c>
      <c r="B451" t="s">
        <v>2293</v>
      </c>
      <c r="C451" s="1" t="str">
        <f t="shared" si="76"/>
        <v>21:0236</v>
      </c>
      <c r="D451" s="1" t="str">
        <f t="shared" si="73"/>
        <v>21:0115</v>
      </c>
      <c r="E451" t="s">
        <v>2294</v>
      </c>
      <c r="F451" t="s">
        <v>2295</v>
      </c>
      <c r="H451">
        <v>49.0061599</v>
      </c>
      <c r="I451">
        <v>-87.781438499999993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187</v>
      </c>
      <c r="N451">
        <v>450</v>
      </c>
      <c r="O451" t="s">
        <v>300</v>
      </c>
      <c r="P451" t="s">
        <v>198</v>
      </c>
      <c r="Q451" t="s">
        <v>76</v>
      </c>
      <c r="R451" t="s">
        <v>34</v>
      </c>
      <c r="S451" t="s">
        <v>109</v>
      </c>
      <c r="T451" t="s">
        <v>36</v>
      </c>
      <c r="U451" t="s">
        <v>228</v>
      </c>
      <c r="V451" t="s">
        <v>90</v>
      </c>
      <c r="W451" t="s">
        <v>66</v>
      </c>
      <c r="X451" t="s">
        <v>100</v>
      </c>
      <c r="Y451" t="s">
        <v>41</v>
      </c>
      <c r="Z451" t="s">
        <v>546</v>
      </c>
    </row>
    <row r="452" spans="1:26" x14ac:dyDescent="0.25">
      <c r="A452" t="s">
        <v>2296</v>
      </c>
      <c r="B452" t="s">
        <v>2297</v>
      </c>
      <c r="C452" s="1" t="str">
        <f t="shared" si="76"/>
        <v>21:0236</v>
      </c>
      <c r="D452" s="1" t="str">
        <f t="shared" si="73"/>
        <v>21:0115</v>
      </c>
      <c r="E452" t="s">
        <v>2298</v>
      </c>
      <c r="F452" t="s">
        <v>2299</v>
      </c>
      <c r="H452">
        <v>49.016857600000002</v>
      </c>
      <c r="I452">
        <v>-87.718870600000002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196</v>
      </c>
      <c r="N452">
        <v>451</v>
      </c>
      <c r="O452" t="s">
        <v>609</v>
      </c>
      <c r="P452" t="s">
        <v>35</v>
      </c>
      <c r="Q452" t="s">
        <v>290</v>
      </c>
      <c r="R452" t="s">
        <v>135</v>
      </c>
      <c r="S452" t="s">
        <v>109</v>
      </c>
      <c r="T452" t="s">
        <v>36</v>
      </c>
      <c r="U452" t="s">
        <v>2300</v>
      </c>
      <c r="V452" t="s">
        <v>2057</v>
      </c>
      <c r="W452" t="s">
        <v>33</v>
      </c>
      <c r="X452" t="s">
        <v>91</v>
      </c>
      <c r="Y452" t="s">
        <v>41</v>
      </c>
      <c r="Z452" t="s">
        <v>191</v>
      </c>
    </row>
    <row r="453" spans="1:26" x14ac:dyDescent="0.25">
      <c r="A453" t="s">
        <v>2301</v>
      </c>
      <c r="B453" t="s">
        <v>2302</v>
      </c>
      <c r="C453" s="1" t="str">
        <f t="shared" si="76"/>
        <v>21:0236</v>
      </c>
      <c r="D453" s="1" t="str">
        <f t="shared" si="73"/>
        <v>21:0115</v>
      </c>
      <c r="E453" t="s">
        <v>2303</v>
      </c>
      <c r="F453" t="s">
        <v>2304</v>
      </c>
      <c r="H453">
        <v>49.016815000000001</v>
      </c>
      <c r="I453">
        <v>-87.669114100000002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206</v>
      </c>
      <c r="N453">
        <v>452</v>
      </c>
      <c r="O453" t="s">
        <v>320</v>
      </c>
      <c r="P453" t="s">
        <v>49</v>
      </c>
      <c r="Q453" t="s">
        <v>39</v>
      </c>
      <c r="R453" t="s">
        <v>271</v>
      </c>
      <c r="S453" t="s">
        <v>134</v>
      </c>
      <c r="T453" t="s">
        <v>36</v>
      </c>
      <c r="U453" t="s">
        <v>2169</v>
      </c>
      <c r="V453" t="s">
        <v>457</v>
      </c>
      <c r="W453" t="s">
        <v>39</v>
      </c>
      <c r="X453" t="s">
        <v>54</v>
      </c>
      <c r="Y453" t="s">
        <v>41</v>
      </c>
      <c r="Z453" t="s">
        <v>126</v>
      </c>
    </row>
    <row r="454" spans="1:26" x14ac:dyDescent="0.25">
      <c r="A454" t="s">
        <v>2305</v>
      </c>
      <c r="B454" t="s">
        <v>2306</v>
      </c>
      <c r="C454" s="1" t="str">
        <f t="shared" si="76"/>
        <v>21:0236</v>
      </c>
      <c r="D454" s="1" t="str">
        <f t="shared" si="73"/>
        <v>21:0115</v>
      </c>
      <c r="E454" t="s">
        <v>2307</v>
      </c>
      <c r="F454" t="s">
        <v>2308</v>
      </c>
      <c r="H454">
        <v>49.027251100000001</v>
      </c>
      <c r="I454">
        <v>-87.6288993</v>
      </c>
      <c r="J454" s="1" t="str">
        <f t="shared" si="74"/>
        <v>NGR lake sediment grab sample</v>
      </c>
      <c r="K454" s="1" t="str">
        <f t="shared" si="75"/>
        <v>&lt;177 micron (NGR)</v>
      </c>
      <c r="L454">
        <v>23</v>
      </c>
      <c r="M454" t="s">
        <v>214</v>
      </c>
      <c r="N454">
        <v>453</v>
      </c>
      <c r="O454" t="s">
        <v>405</v>
      </c>
      <c r="P454" t="s">
        <v>236</v>
      </c>
      <c r="Q454" t="s">
        <v>33</v>
      </c>
      <c r="R454" t="s">
        <v>75</v>
      </c>
      <c r="S454" t="s">
        <v>283</v>
      </c>
      <c r="T454" t="s">
        <v>122</v>
      </c>
      <c r="U454" t="s">
        <v>170</v>
      </c>
      <c r="V454" t="s">
        <v>2309</v>
      </c>
      <c r="W454" t="s">
        <v>181</v>
      </c>
      <c r="X454" t="s">
        <v>208</v>
      </c>
      <c r="Y454" t="s">
        <v>41</v>
      </c>
      <c r="Z454" t="s">
        <v>113</v>
      </c>
    </row>
    <row r="455" spans="1:26" x14ac:dyDescent="0.25">
      <c r="A455" t="s">
        <v>2310</v>
      </c>
      <c r="B455" t="s">
        <v>2311</v>
      </c>
      <c r="C455" s="1" t="str">
        <f t="shared" si="76"/>
        <v>21:0236</v>
      </c>
      <c r="D455" s="1" t="str">
        <f t="shared" si="73"/>
        <v>21:0115</v>
      </c>
      <c r="E455" t="s">
        <v>2312</v>
      </c>
      <c r="F455" t="s">
        <v>2313</v>
      </c>
      <c r="H455">
        <v>49.008900500000003</v>
      </c>
      <c r="I455">
        <v>-87.587808999999993</v>
      </c>
      <c r="J455" s="1" t="str">
        <f t="shared" si="74"/>
        <v>NGR lake sediment grab sample</v>
      </c>
      <c r="K455" s="1" t="str">
        <f t="shared" si="75"/>
        <v>&lt;177 micron (NGR)</v>
      </c>
      <c r="L455">
        <v>23</v>
      </c>
      <c r="M455" t="s">
        <v>234</v>
      </c>
      <c r="N455">
        <v>454</v>
      </c>
      <c r="O455" t="s">
        <v>562</v>
      </c>
      <c r="P455" t="s">
        <v>321</v>
      </c>
      <c r="Q455" t="s">
        <v>33</v>
      </c>
      <c r="R455" t="s">
        <v>109</v>
      </c>
      <c r="S455" t="s">
        <v>110</v>
      </c>
      <c r="T455" t="s">
        <v>36</v>
      </c>
      <c r="U455" t="s">
        <v>2314</v>
      </c>
      <c r="V455" t="s">
        <v>2309</v>
      </c>
      <c r="W455" t="s">
        <v>33</v>
      </c>
      <c r="X455" t="s">
        <v>112</v>
      </c>
      <c r="Y455" t="s">
        <v>41</v>
      </c>
      <c r="Z455" t="s">
        <v>2315</v>
      </c>
    </row>
    <row r="456" spans="1:26" x14ac:dyDescent="0.25">
      <c r="A456" t="s">
        <v>2316</v>
      </c>
      <c r="B456" t="s">
        <v>2317</v>
      </c>
      <c r="C456" s="1" t="str">
        <f t="shared" si="76"/>
        <v>21:0236</v>
      </c>
      <c r="D456" s="1" t="str">
        <f t="shared" si="73"/>
        <v>21:0115</v>
      </c>
      <c r="E456" t="s">
        <v>2318</v>
      </c>
      <c r="F456" t="s">
        <v>2319</v>
      </c>
      <c r="H456">
        <v>49.022577300000002</v>
      </c>
      <c r="I456">
        <v>-87.427443400000001</v>
      </c>
      <c r="J456" s="1" t="str">
        <f t="shared" si="74"/>
        <v>NGR lake sediment grab sample</v>
      </c>
      <c r="K456" s="1" t="str">
        <f t="shared" si="75"/>
        <v>&lt;177 micron (NGR)</v>
      </c>
      <c r="L456">
        <v>24</v>
      </c>
      <c r="M456" t="s">
        <v>30</v>
      </c>
      <c r="N456">
        <v>455</v>
      </c>
      <c r="O456" t="s">
        <v>297</v>
      </c>
      <c r="P456" t="s">
        <v>120</v>
      </c>
      <c r="Q456" t="s">
        <v>66</v>
      </c>
      <c r="R456" t="s">
        <v>290</v>
      </c>
      <c r="S456" t="s">
        <v>181</v>
      </c>
      <c r="T456" t="s">
        <v>122</v>
      </c>
      <c r="U456" t="s">
        <v>465</v>
      </c>
      <c r="V456" t="s">
        <v>99</v>
      </c>
      <c r="W456" t="s">
        <v>146</v>
      </c>
      <c r="X456" t="s">
        <v>91</v>
      </c>
      <c r="Y456" t="s">
        <v>41</v>
      </c>
      <c r="Z456" t="s">
        <v>1671</v>
      </c>
    </row>
    <row r="457" spans="1:26" x14ac:dyDescent="0.25">
      <c r="A457" t="s">
        <v>2320</v>
      </c>
      <c r="B457" t="s">
        <v>2321</v>
      </c>
      <c r="C457" s="1" t="str">
        <f t="shared" si="76"/>
        <v>21:0236</v>
      </c>
      <c r="D457" s="1" t="str">
        <f t="shared" si="73"/>
        <v>21:0115</v>
      </c>
      <c r="E457" t="s">
        <v>2322</v>
      </c>
      <c r="F457" t="s">
        <v>2323</v>
      </c>
      <c r="H457">
        <v>49.021779700000003</v>
      </c>
      <c r="I457">
        <v>-87.514879399999998</v>
      </c>
      <c r="J457" s="1" t="str">
        <f t="shared" si="74"/>
        <v>NGR lake sediment grab sample</v>
      </c>
      <c r="K457" s="1" t="str">
        <f t="shared" si="75"/>
        <v>&lt;177 micron (NGR)</v>
      </c>
      <c r="L457">
        <v>24</v>
      </c>
      <c r="M457" t="s">
        <v>47</v>
      </c>
      <c r="N457">
        <v>456</v>
      </c>
      <c r="O457" t="s">
        <v>61</v>
      </c>
      <c r="P457" t="s">
        <v>75</v>
      </c>
      <c r="Q457" t="s">
        <v>66</v>
      </c>
      <c r="R457" t="s">
        <v>50</v>
      </c>
      <c r="S457" t="s">
        <v>156</v>
      </c>
      <c r="T457" t="s">
        <v>36</v>
      </c>
      <c r="U457" t="s">
        <v>470</v>
      </c>
      <c r="V457" t="s">
        <v>308</v>
      </c>
      <c r="W457" t="s">
        <v>63</v>
      </c>
      <c r="X457" t="s">
        <v>67</v>
      </c>
      <c r="Y457" t="s">
        <v>41</v>
      </c>
      <c r="Z457" t="s">
        <v>472</v>
      </c>
    </row>
    <row r="458" spans="1:26" x14ac:dyDescent="0.25">
      <c r="A458" t="s">
        <v>2324</v>
      </c>
      <c r="B458" t="s">
        <v>2325</v>
      </c>
      <c r="C458" s="1" t="str">
        <f t="shared" si="76"/>
        <v>21:0236</v>
      </c>
      <c r="D458" s="1" t="str">
        <f t="shared" si="73"/>
        <v>21:0115</v>
      </c>
      <c r="E458" t="s">
        <v>2326</v>
      </c>
      <c r="F458" t="s">
        <v>2327</v>
      </c>
      <c r="H458">
        <v>49.020003600000003</v>
      </c>
      <c r="I458">
        <v>-87.473787799999997</v>
      </c>
      <c r="J458" s="1" t="str">
        <f t="shared" si="74"/>
        <v>NGR lake sediment grab sample</v>
      </c>
      <c r="K458" s="1" t="str">
        <f t="shared" si="75"/>
        <v>&lt;177 micron (NGR)</v>
      </c>
      <c r="L458">
        <v>24</v>
      </c>
      <c r="M458" t="s">
        <v>60</v>
      </c>
      <c r="N458">
        <v>457</v>
      </c>
      <c r="O458" t="s">
        <v>253</v>
      </c>
      <c r="P458" t="s">
        <v>133</v>
      </c>
      <c r="Q458" t="s">
        <v>80</v>
      </c>
      <c r="R458" t="s">
        <v>110</v>
      </c>
      <c r="S458" t="s">
        <v>76</v>
      </c>
      <c r="T458" t="s">
        <v>122</v>
      </c>
      <c r="U458" t="s">
        <v>228</v>
      </c>
      <c r="V458" t="s">
        <v>99</v>
      </c>
      <c r="W458" t="s">
        <v>63</v>
      </c>
      <c r="X458" t="s">
        <v>178</v>
      </c>
      <c r="Y458" t="s">
        <v>41</v>
      </c>
      <c r="Z458" t="s">
        <v>432</v>
      </c>
    </row>
    <row r="459" spans="1:26" hidden="1" x14ac:dyDescent="0.25">
      <c r="A459" t="s">
        <v>2328</v>
      </c>
      <c r="B459" t="s">
        <v>2329</v>
      </c>
      <c r="C459" s="1" t="str">
        <f t="shared" si="76"/>
        <v>21:0236</v>
      </c>
      <c r="D459" s="1" t="str">
        <f>HYPERLINK("http://geochem.nrcan.gc.ca/cdogs/content/svy/svy_e.htm", "")</f>
        <v/>
      </c>
      <c r="G459" s="1" t="str">
        <f>HYPERLINK("http://geochem.nrcan.gc.ca/cdogs/content/cr_/cr_00023_e.htm", "23")</f>
        <v>23</v>
      </c>
      <c r="J459" t="s">
        <v>220</v>
      </c>
      <c r="K459" t="s">
        <v>221</v>
      </c>
      <c r="L459">
        <v>24</v>
      </c>
      <c r="M459" t="s">
        <v>222</v>
      </c>
      <c r="N459">
        <v>458</v>
      </c>
      <c r="O459" t="s">
        <v>81</v>
      </c>
      <c r="P459" t="s">
        <v>82</v>
      </c>
      <c r="Q459" t="s">
        <v>244</v>
      </c>
      <c r="R459" t="s">
        <v>97</v>
      </c>
      <c r="S459" t="s">
        <v>64</v>
      </c>
      <c r="T459" t="s">
        <v>36</v>
      </c>
      <c r="U459" t="s">
        <v>2330</v>
      </c>
      <c r="V459" t="s">
        <v>368</v>
      </c>
      <c r="W459" t="s">
        <v>39</v>
      </c>
      <c r="X459" t="s">
        <v>81</v>
      </c>
      <c r="Y459" t="s">
        <v>146</v>
      </c>
      <c r="Z459" t="s">
        <v>869</v>
      </c>
    </row>
    <row r="460" spans="1:26" x14ac:dyDescent="0.25">
      <c r="A460" t="s">
        <v>2331</v>
      </c>
      <c r="B460" t="s">
        <v>2332</v>
      </c>
      <c r="C460" s="1" t="str">
        <f t="shared" si="76"/>
        <v>21:0236</v>
      </c>
      <c r="D460" s="1" t="str">
        <f t="shared" ref="D460:D488" si="77">HYPERLINK("http://geochem.nrcan.gc.ca/cdogs/content/svy/svy210115_e.htm", "21:0115")</f>
        <v>21:0115</v>
      </c>
      <c r="E460" t="s">
        <v>2333</v>
      </c>
      <c r="F460" t="s">
        <v>2334</v>
      </c>
      <c r="H460">
        <v>49.014499700000002</v>
      </c>
      <c r="I460">
        <v>-87.455560300000002</v>
      </c>
      <c r="J460" s="1" t="str">
        <f t="shared" ref="J460:J488" si="78">HYPERLINK("http://geochem.nrcan.gc.ca/cdogs/content/kwd/kwd020027_e.htm", "NGR lake sediment grab sample")</f>
        <v>NGR lake sediment grab sample</v>
      </c>
      <c r="K460" s="1" t="str">
        <f t="shared" ref="K460:K488" si="79">HYPERLINK("http://geochem.nrcan.gc.ca/cdogs/content/kwd/kwd080006_e.htm", "&lt;177 micron (NGR)")</f>
        <v>&lt;177 micron (NGR)</v>
      </c>
      <c r="L460">
        <v>24</v>
      </c>
      <c r="M460" t="s">
        <v>154</v>
      </c>
      <c r="N460">
        <v>459</v>
      </c>
      <c r="O460" t="s">
        <v>81</v>
      </c>
      <c r="P460" t="s">
        <v>321</v>
      </c>
      <c r="Q460" t="s">
        <v>63</v>
      </c>
      <c r="R460" t="s">
        <v>134</v>
      </c>
      <c r="S460" t="s">
        <v>156</v>
      </c>
      <c r="T460" t="s">
        <v>36</v>
      </c>
      <c r="U460" t="s">
        <v>583</v>
      </c>
      <c r="V460" t="s">
        <v>125</v>
      </c>
      <c r="W460" t="s">
        <v>66</v>
      </c>
      <c r="X460" t="s">
        <v>54</v>
      </c>
      <c r="Y460" t="s">
        <v>41</v>
      </c>
      <c r="Z460" t="s">
        <v>2335</v>
      </c>
    </row>
    <row r="461" spans="1:26" x14ac:dyDescent="0.25">
      <c r="A461" t="s">
        <v>2336</v>
      </c>
      <c r="B461" t="s">
        <v>2337</v>
      </c>
      <c r="C461" s="1" t="str">
        <f t="shared" si="76"/>
        <v>21:0236</v>
      </c>
      <c r="D461" s="1" t="str">
        <f t="shared" si="77"/>
        <v>21:0115</v>
      </c>
      <c r="E461" t="s">
        <v>2318</v>
      </c>
      <c r="F461" t="s">
        <v>2338</v>
      </c>
      <c r="H461">
        <v>49.022577300000002</v>
      </c>
      <c r="I461">
        <v>-87.427443400000001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24</v>
      </c>
      <c r="M461" t="s">
        <v>169</v>
      </c>
      <c r="N461">
        <v>460</v>
      </c>
      <c r="O461" t="s">
        <v>297</v>
      </c>
      <c r="P461" t="s">
        <v>236</v>
      </c>
      <c r="Q461" t="s">
        <v>53</v>
      </c>
      <c r="R461" t="s">
        <v>290</v>
      </c>
      <c r="S461" t="s">
        <v>78</v>
      </c>
      <c r="T461" t="s">
        <v>36</v>
      </c>
      <c r="U461" t="s">
        <v>119</v>
      </c>
      <c r="V461" t="s">
        <v>308</v>
      </c>
      <c r="W461" t="s">
        <v>146</v>
      </c>
      <c r="X461" t="s">
        <v>760</v>
      </c>
      <c r="Y461" t="s">
        <v>41</v>
      </c>
      <c r="Z461" t="s">
        <v>760</v>
      </c>
    </row>
    <row r="462" spans="1:26" x14ac:dyDescent="0.25">
      <c r="A462" t="s">
        <v>2339</v>
      </c>
      <c r="B462" t="s">
        <v>2340</v>
      </c>
      <c r="C462" s="1" t="str">
        <f t="shared" si="76"/>
        <v>21:0236</v>
      </c>
      <c r="D462" s="1" t="str">
        <f t="shared" si="77"/>
        <v>21:0115</v>
      </c>
      <c r="E462" t="s">
        <v>2318</v>
      </c>
      <c r="F462" t="s">
        <v>2341</v>
      </c>
      <c r="H462">
        <v>49.022577300000002</v>
      </c>
      <c r="I462">
        <v>-87.427443400000001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162</v>
      </c>
      <c r="N462">
        <v>461</v>
      </c>
      <c r="O462" t="s">
        <v>297</v>
      </c>
      <c r="P462" t="s">
        <v>120</v>
      </c>
      <c r="Q462" t="s">
        <v>53</v>
      </c>
      <c r="R462" t="s">
        <v>290</v>
      </c>
      <c r="S462" t="s">
        <v>78</v>
      </c>
      <c r="T462" t="s">
        <v>36</v>
      </c>
      <c r="U462" t="s">
        <v>470</v>
      </c>
      <c r="V462" t="s">
        <v>125</v>
      </c>
      <c r="W462" t="s">
        <v>181</v>
      </c>
      <c r="X462" t="s">
        <v>91</v>
      </c>
      <c r="Y462" t="s">
        <v>41</v>
      </c>
      <c r="Z462" t="s">
        <v>511</v>
      </c>
    </row>
    <row r="463" spans="1:26" x14ac:dyDescent="0.25">
      <c r="A463" t="s">
        <v>2342</v>
      </c>
      <c r="B463" t="s">
        <v>2343</v>
      </c>
      <c r="C463" s="1" t="str">
        <f t="shared" si="76"/>
        <v>21:0236</v>
      </c>
      <c r="D463" s="1" t="str">
        <f t="shared" si="77"/>
        <v>21:0115</v>
      </c>
      <c r="E463" t="s">
        <v>2344</v>
      </c>
      <c r="F463" t="s">
        <v>2345</v>
      </c>
      <c r="H463">
        <v>49.006989500000003</v>
      </c>
      <c r="I463">
        <v>-87.378029900000001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73</v>
      </c>
      <c r="N463">
        <v>462</v>
      </c>
      <c r="O463" t="s">
        <v>188</v>
      </c>
      <c r="P463" t="s">
        <v>49</v>
      </c>
      <c r="Q463" t="s">
        <v>33</v>
      </c>
      <c r="R463" t="s">
        <v>134</v>
      </c>
      <c r="S463" t="s">
        <v>76</v>
      </c>
      <c r="T463" t="s">
        <v>122</v>
      </c>
      <c r="U463" t="s">
        <v>635</v>
      </c>
      <c r="V463" t="s">
        <v>452</v>
      </c>
      <c r="W463" t="s">
        <v>66</v>
      </c>
      <c r="X463" t="s">
        <v>465</v>
      </c>
      <c r="Y463" t="s">
        <v>41</v>
      </c>
      <c r="Z463" t="s">
        <v>138</v>
      </c>
    </row>
    <row r="464" spans="1:26" x14ac:dyDescent="0.25">
      <c r="A464" t="s">
        <v>2346</v>
      </c>
      <c r="B464" t="s">
        <v>2347</v>
      </c>
      <c r="C464" s="1" t="str">
        <f t="shared" si="76"/>
        <v>21:0236</v>
      </c>
      <c r="D464" s="1" t="str">
        <f t="shared" si="77"/>
        <v>21:0115</v>
      </c>
      <c r="E464" t="s">
        <v>2348</v>
      </c>
      <c r="F464" t="s">
        <v>2349</v>
      </c>
      <c r="H464">
        <v>49.022178199999999</v>
      </c>
      <c r="I464">
        <v>-87.323487900000003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87</v>
      </c>
      <c r="N464">
        <v>463</v>
      </c>
      <c r="O464" t="s">
        <v>197</v>
      </c>
      <c r="P464" t="s">
        <v>546</v>
      </c>
      <c r="Q464" t="s">
        <v>78</v>
      </c>
      <c r="R464" t="s">
        <v>349</v>
      </c>
      <c r="S464" t="s">
        <v>156</v>
      </c>
      <c r="T464" t="s">
        <v>36</v>
      </c>
      <c r="U464" t="s">
        <v>655</v>
      </c>
      <c r="V464" t="s">
        <v>292</v>
      </c>
      <c r="W464" t="s">
        <v>63</v>
      </c>
      <c r="X464" t="s">
        <v>497</v>
      </c>
      <c r="Y464" t="s">
        <v>41</v>
      </c>
      <c r="Z464" t="s">
        <v>423</v>
      </c>
    </row>
    <row r="465" spans="1:26" x14ac:dyDescent="0.25">
      <c r="A465" t="s">
        <v>2350</v>
      </c>
      <c r="B465" t="s">
        <v>2351</v>
      </c>
      <c r="C465" s="1" t="str">
        <f t="shared" si="76"/>
        <v>21:0236</v>
      </c>
      <c r="D465" s="1" t="str">
        <f t="shared" si="77"/>
        <v>21:0115</v>
      </c>
      <c r="E465" t="s">
        <v>2352</v>
      </c>
      <c r="F465" t="s">
        <v>2353</v>
      </c>
      <c r="H465">
        <v>49.032953599999999</v>
      </c>
      <c r="I465">
        <v>-87.268013199999999</v>
      </c>
      <c r="J465" s="1" t="str">
        <f t="shared" si="78"/>
        <v>NGR lake sediment grab sample</v>
      </c>
      <c r="K465" s="1" t="str">
        <f t="shared" si="79"/>
        <v>&lt;177 micron (NGR)</v>
      </c>
      <c r="L465">
        <v>24</v>
      </c>
      <c r="M465" t="s">
        <v>96</v>
      </c>
      <c r="N465">
        <v>464</v>
      </c>
      <c r="O465" t="s">
        <v>88</v>
      </c>
      <c r="P465" t="s">
        <v>283</v>
      </c>
      <c r="Q465" t="s">
        <v>78</v>
      </c>
      <c r="R465" t="s">
        <v>50</v>
      </c>
      <c r="S465" t="s">
        <v>76</v>
      </c>
      <c r="T465" t="s">
        <v>122</v>
      </c>
      <c r="U465" t="s">
        <v>463</v>
      </c>
      <c r="V465" t="s">
        <v>308</v>
      </c>
      <c r="W465" t="s">
        <v>53</v>
      </c>
      <c r="X465" t="s">
        <v>54</v>
      </c>
      <c r="Y465" t="s">
        <v>41</v>
      </c>
      <c r="Z465" t="s">
        <v>1086</v>
      </c>
    </row>
    <row r="466" spans="1:26" x14ac:dyDescent="0.25">
      <c r="A466" t="s">
        <v>2354</v>
      </c>
      <c r="B466" t="s">
        <v>2355</v>
      </c>
      <c r="C466" s="1" t="str">
        <f t="shared" si="76"/>
        <v>21:0236</v>
      </c>
      <c r="D466" s="1" t="str">
        <f t="shared" si="77"/>
        <v>21:0115</v>
      </c>
      <c r="E466" t="s">
        <v>2356</v>
      </c>
      <c r="F466" t="s">
        <v>2357</v>
      </c>
      <c r="H466">
        <v>49.051943899999998</v>
      </c>
      <c r="I466">
        <v>-87.225865900000002</v>
      </c>
      <c r="J466" s="1" t="str">
        <f t="shared" si="78"/>
        <v>NGR lake sediment grab sample</v>
      </c>
      <c r="K466" s="1" t="str">
        <f t="shared" si="79"/>
        <v>&lt;177 micron (NGR)</v>
      </c>
      <c r="L466">
        <v>24</v>
      </c>
      <c r="M466" t="s">
        <v>106</v>
      </c>
      <c r="N466">
        <v>465</v>
      </c>
      <c r="O466" t="s">
        <v>455</v>
      </c>
      <c r="P466" t="s">
        <v>75</v>
      </c>
      <c r="Q466" t="s">
        <v>63</v>
      </c>
      <c r="R466" t="s">
        <v>198</v>
      </c>
      <c r="S466" t="s">
        <v>76</v>
      </c>
      <c r="T466" t="s">
        <v>36</v>
      </c>
      <c r="U466" t="s">
        <v>112</v>
      </c>
      <c r="V466" t="s">
        <v>308</v>
      </c>
      <c r="W466" t="s">
        <v>66</v>
      </c>
      <c r="X466" t="s">
        <v>48</v>
      </c>
      <c r="Y466" t="s">
        <v>41</v>
      </c>
      <c r="Z466" t="s">
        <v>530</v>
      </c>
    </row>
    <row r="467" spans="1:26" x14ac:dyDescent="0.25">
      <c r="A467" t="s">
        <v>2358</v>
      </c>
      <c r="B467" t="s">
        <v>2359</v>
      </c>
      <c r="C467" s="1" t="str">
        <f t="shared" si="76"/>
        <v>21:0236</v>
      </c>
      <c r="D467" s="1" t="str">
        <f t="shared" si="77"/>
        <v>21:0115</v>
      </c>
      <c r="E467" t="s">
        <v>2360</v>
      </c>
      <c r="F467" t="s">
        <v>2361</v>
      </c>
      <c r="H467">
        <v>49.058529100000001</v>
      </c>
      <c r="I467">
        <v>-87.201490000000007</v>
      </c>
      <c r="J467" s="1" t="str">
        <f t="shared" si="78"/>
        <v>NGR lake sediment grab sample</v>
      </c>
      <c r="K467" s="1" t="str">
        <f t="shared" si="79"/>
        <v>&lt;177 micron (NGR)</v>
      </c>
      <c r="L467">
        <v>24</v>
      </c>
      <c r="M467" t="s">
        <v>118</v>
      </c>
      <c r="N467">
        <v>466</v>
      </c>
      <c r="O467" t="s">
        <v>197</v>
      </c>
      <c r="P467" t="s">
        <v>596</v>
      </c>
      <c r="Q467" t="s">
        <v>97</v>
      </c>
      <c r="R467" t="s">
        <v>271</v>
      </c>
      <c r="S467" t="s">
        <v>109</v>
      </c>
      <c r="T467" t="s">
        <v>36</v>
      </c>
      <c r="U467" t="s">
        <v>991</v>
      </c>
      <c r="V467" t="s">
        <v>90</v>
      </c>
      <c r="W467" t="s">
        <v>66</v>
      </c>
      <c r="X467" t="s">
        <v>208</v>
      </c>
      <c r="Y467" t="s">
        <v>41</v>
      </c>
      <c r="Z467" t="s">
        <v>489</v>
      </c>
    </row>
    <row r="468" spans="1:26" x14ac:dyDescent="0.25">
      <c r="A468" t="s">
        <v>2362</v>
      </c>
      <c r="B468" t="s">
        <v>2363</v>
      </c>
      <c r="C468" s="1" t="str">
        <f t="shared" si="76"/>
        <v>21:0236</v>
      </c>
      <c r="D468" s="1" t="str">
        <f t="shared" si="77"/>
        <v>21:0115</v>
      </c>
      <c r="E468" t="s">
        <v>2364</v>
      </c>
      <c r="F468" t="s">
        <v>2365</v>
      </c>
      <c r="H468">
        <v>49.0716702</v>
      </c>
      <c r="I468">
        <v>-87.180813999999998</v>
      </c>
      <c r="J468" s="1" t="str">
        <f t="shared" si="78"/>
        <v>NGR lake sediment grab sample</v>
      </c>
      <c r="K468" s="1" t="str">
        <f t="shared" si="79"/>
        <v>&lt;177 micron (NGR)</v>
      </c>
      <c r="L468">
        <v>24</v>
      </c>
      <c r="M468" t="s">
        <v>131</v>
      </c>
      <c r="N468">
        <v>467</v>
      </c>
      <c r="O468" t="s">
        <v>1090</v>
      </c>
      <c r="P468" t="s">
        <v>108</v>
      </c>
      <c r="Q468" t="s">
        <v>63</v>
      </c>
      <c r="R468" t="s">
        <v>394</v>
      </c>
      <c r="S468" t="s">
        <v>97</v>
      </c>
      <c r="T468" t="s">
        <v>36</v>
      </c>
      <c r="U468" t="s">
        <v>639</v>
      </c>
      <c r="V468" t="s">
        <v>308</v>
      </c>
      <c r="W468" t="s">
        <v>63</v>
      </c>
      <c r="X468" t="s">
        <v>228</v>
      </c>
      <c r="Y468" t="s">
        <v>41</v>
      </c>
      <c r="Z468" t="s">
        <v>1073</v>
      </c>
    </row>
    <row r="469" spans="1:26" x14ac:dyDescent="0.25">
      <c r="A469" t="s">
        <v>2366</v>
      </c>
      <c r="B469" t="s">
        <v>2367</v>
      </c>
      <c r="C469" s="1" t="str">
        <f t="shared" si="76"/>
        <v>21:0236</v>
      </c>
      <c r="D469" s="1" t="str">
        <f t="shared" si="77"/>
        <v>21:0115</v>
      </c>
      <c r="E469" t="s">
        <v>2368</v>
      </c>
      <c r="F469" t="s">
        <v>2369</v>
      </c>
      <c r="H469">
        <v>49.040036899999997</v>
      </c>
      <c r="I469">
        <v>-87.153484000000006</v>
      </c>
      <c r="J469" s="1" t="str">
        <f t="shared" si="78"/>
        <v>NGR lake sediment grab sample</v>
      </c>
      <c r="K469" s="1" t="str">
        <f t="shared" si="79"/>
        <v>&lt;177 micron (NGR)</v>
      </c>
      <c r="L469">
        <v>24</v>
      </c>
      <c r="M469" t="s">
        <v>143</v>
      </c>
      <c r="N469">
        <v>468</v>
      </c>
      <c r="O469" t="s">
        <v>188</v>
      </c>
      <c r="P469" t="s">
        <v>35</v>
      </c>
      <c r="Q469" t="s">
        <v>198</v>
      </c>
      <c r="R469" t="s">
        <v>516</v>
      </c>
      <c r="S469" t="s">
        <v>596</v>
      </c>
      <c r="T469" t="s">
        <v>122</v>
      </c>
      <c r="U469" t="s">
        <v>1192</v>
      </c>
      <c r="V469" t="s">
        <v>496</v>
      </c>
      <c r="W469" t="s">
        <v>66</v>
      </c>
      <c r="X469" t="s">
        <v>639</v>
      </c>
      <c r="Y469" t="s">
        <v>41</v>
      </c>
      <c r="Z469" t="s">
        <v>2370</v>
      </c>
    </row>
    <row r="470" spans="1:26" x14ac:dyDescent="0.25">
      <c r="A470" t="s">
        <v>2371</v>
      </c>
      <c r="B470" t="s">
        <v>2372</v>
      </c>
      <c r="C470" s="1" t="str">
        <f t="shared" si="76"/>
        <v>21:0236</v>
      </c>
      <c r="D470" s="1" t="str">
        <f t="shared" si="77"/>
        <v>21:0115</v>
      </c>
      <c r="E470" t="s">
        <v>2373</v>
      </c>
      <c r="F470" t="s">
        <v>2374</v>
      </c>
      <c r="H470">
        <v>49.0852261</v>
      </c>
      <c r="I470">
        <v>-87.149966300000003</v>
      </c>
      <c r="J470" s="1" t="str">
        <f t="shared" si="78"/>
        <v>NGR lake sediment grab sample</v>
      </c>
      <c r="K470" s="1" t="str">
        <f t="shared" si="79"/>
        <v>&lt;177 micron (NGR)</v>
      </c>
      <c r="L470">
        <v>24</v>
      </c>
      <c r="M470" t="s">
        <v>177</v>
      </c>
      <c r="N470">
        <v>469</v>
      </c>
      <c r="O470" t="s">
        <v>133</v>
      </c>
      <c r="P470" t="s">
        <v>244</v>
      </c>
      <c r="Q470" t="s">
        <v>53</v>
      </c>
      <c r="R470" t="s">
        <v>110</v>
      </c>
      <c r="S470" t="s">
        <v>76</v>
      </c>
      <c r="T470" t="s">
        <v>36</v>
      </c>
      <c r="U470" t="s">
        <v>208</v>
      </c>
      <c r="V470" t="s">
        <v>292</v>
      </c>
      <c r="W470" t="s">
        <v>53</v>
      </c>
      <c r="X470" t="s">
        <v>40</v>
      </c>
      <c r="Y470" t="s">
        <v>41</v>
      </c>
      <c r="Z470" t="s">
        <v>68</v>
      </c>
    </row>
    <row r="471" spans="1:26" x14ac:dyDescent="0.25">
      <c r="A471" t="s">
        <v>2375</v>
      </c>
      <c r="B471" t="s">
        <v>2376</v>
      </c>
      <c r="C471" s="1" t="str">
        <f t="shared" si="76"/>
        <v>21:0236</v>
      </c>
      <c r="D471" s="1" t="str">
        <f t="shared" si="77"/>
        <v>21:0115</v>
      </c>
      <c r="E471" t="s">
        <v>2377</v>
      </c>
      <c r="F471" t="s">
        <v>2378</v>
      </c>
      <c r="H471">
        <v>49.109847799999997</v>
      </c>
      <c r="I471">
        <v>-87.149081199999998</v>
      </c>
      <c r="J471" s="1" t="str">
        <f t="shared" si="78"/>
        <v>NGR lake sediment grab sample</v>
      </c>
      <c r="K471" s="1" t="str">
        <f t="shared" si="79"/>
        <v>&lt;177 micron (NGR)</v>
      </c>
      <c r="L471">
        <v>24</v>
      </c>
      <c r="M471" t="s">
        <v>187</v>
      </c>
      <c r="N471">
        <v>470</v>
      </c>
      <c r="O471" t="s">
        <v>49</v>
      </c>
      <c r="P471" t="s">
        <v>198</v>
      </c>
      <c r="Q471" t="s">
        <v>66</v>
      </c>
      <c r="R471" t="s">
        <v>34</v>
      </c>
      <c r="S471" t="s">
        <v>78</v>
      </c>
      <c r="T471" t="s">
        <v>36</v>
      </c>
      <c r="U471" t="s">
        <v>510</v>
      </c>
      <c r="V471" t="s">
        <v>65</v>
      </c>
      <c r="W471" t="s">
        <v>53</v>
      </c>
      <c r="X471" t="s">
        <v>228</v>
      </c>
      <c r="Y471" t="s">
        <v>41</v>
      </c>
      <c r="Z471" t="s">
        <v>947</v>
      </c>
    </row>
    <row r="472" spans="1:26" x14ac:dyDescent="0.25">
      <c r="A472" t="s">
        <v>2379</v>
      </c>
      <c r="B472" t="s">
        <v>2380</v>
      </c>
      <c r="C472" s="1" t="str">
        <f t="shared" si="76"/>
        <v>21:0236</v>
      </c>
      <c r="D472" s="1" t="str">
        <f t="shared" si="77"/>
        <v>21:0115</v>
      </c>
      <c r="E472" t="s">
        <v>2381</v>
      </c>
      <c r="F472" t="s">
        <v>2382</v>
      </c>
      <c r="H472">
        <v>49.112331599999997</v>
      </c>
      <c r="I472">
        <v>-87.087411900000006</v>
      </c>
      <c r="J472" s="1" t="str">
        <f t="shared" si="78"/>
        <v>NGR lake sediment grab sample</v>
      </c>
      <c r="K472" s="1" t="str">
        <f t="shared" si="79"/>
        <v>&lt;177 micron (NGR)</v>
      </c>
      <c r="L472">
        <v>24</v>
      </c>
      <c r="M472" t="s">
        <v>196</v>
      </c>
      <c r="N472">
        <v>471</v>
      </c>
      <c r="O472" t="s">
        <v>1254</v>
      </c>
      <c r="P472" t="s">
        <v>298</v>
      </c>
      <c r="Q472" t="s">
        <v>53</v>
      </c>
      <c r="R472" t="s">
        <v>134</v>
      </c>
      <c r="S472" t="s">
        <v>64</v>
      </c>
      <c r="T472" t="s">
        <v>36</v>
      </c>
      <c r="U472" t="s">
        <v>31</v>
      </c>
      <c r="V472" t="s">
        <v>99</v>
      </c>
      <c r="W472" t="s">
        <v>63</v>
      </c>
      <c r="X472" t="s">
        <v>199</v>
      </c>
      <c r="Y472" t="s">
        <v>41</v>
      </c>
      <c r="Z472" t="s">
        <v>323</v>
      </c>
    </row>
    <row r="473" spans="1:26" x14ac:dyDescent="0.25">
      <c r="A473" t="s">
        <v>2383</v>
      </c>
      <c r="B473" t="s">
        <v>2384</v>
      </c>
      <c r="C473" s="1" t="str">
        <f t="shared" si="76"/>
        <v>21:0236</v>
      </c>
      <c r="D473" s="1" t="str">
        <f t="shared" si="77"/>
        <v>21:0115</v>
      </c>
      <c r="E473" t="s">
        <v>2385</v>
      </c>
      <c r="F473" t="s">
        <v>2386</v>
      </c>
      <c r="H473">
        <v>49.150273400000003</v>
      </c>
      <c r="I473">
        <v>-87.155688600000005</v>
      </c>
      <c r="J473" s="1" t="str">
        <f t="shared" si="78"/>
        <v>NGR lake sediment grab sample</v>
      </c>
      <c r="K473" s="1" t="str">
        <f t="shared" si="79"/>
        <v>&lt;177 micron (NGR)</v>
      </c>
      <c r="L473">
        <v>24</v>
      </c>
      <c r="M473" t="s">
        <v>206</v>
      </c>
      <c r="N473">
        <v>472</v>
      </c>
      <c r="O473" t="s">
        <v>1254</v>
      </c>
      <c r="P473" t="s">
        <v>321</v>
      </c>
      <c r="Q473" t="s">
        <v>53</v>
      </c>
      <c r="R473" t="s">
        <v>349</v>
      </c>
      <c r="S473" t="s">
        <v>156</v>
      </c>
      <c r="T473" t="s">
        <v>36</v>
      </c>
      <c r="U473" t="s">
        <v>583</v>
      </c>
      <c r="V473" t="s">
        <v>125</v>
      </c>
      <c r="W473" t="s">
        <v>53</v>
      </c>
      <c r="X473" t="s">
        <v>465</v>
      </c>
      <c r="Y473" t="s">
        <v>41</v>
      </c>
      <c r="Z473" t="s">
        <v>1067</v>
      </c>
    </row>
    <row r="474" spans="1:26" x14ac:dyDescent="0.25">
      <c r="A474" t="s">
        <v>2387</v>
      </c>
      <c r="B474" t="s">
        <v>2388</v>
      </c>
      <c r="C474" s="1" t="str">
        <f t="shared" si="76"/>
        <v>21:0236</v>
      </c>
      <c r="D474" s="1" t="str">
        <f t="shared" si="77"/>
        <v>21:0115</v>
      </c>
      <c r="E474" t="s">
        <v>2389</v>
      </c>
      <c r="F474" t="s">
        <v>2390</v>
      </c>
      <c r="H474">
        <v>49.171368399999999</v>
      </c>
      <c r="I474">
        <v>-87.173767699999999</v>
      </c>
      <c r="J474" s="1" t="str">
        <f t="shared" si="78"/>
        <v>NGR lake sediment grab sample</v>
      </c>
      <c r="K474" s="1" t="str">
        <f t="shared" si="79"/>
        <v>&lt;177 micron (NGR)</v>
      </c>
      <c r="L474">
        <v>24</v>
      </c>
      <c r="M474" t="s">
        <v>214</v>
      </c>
      <c r="N474">
        <v>473</v>
      </c>
      <c r="O474" t="s">
        <v>108</v>
      </c>
      <c r="P474" t="s">
        <v>134</v>
      </c>
      <c r="Q474" t="s">
        <v>63</v>
      </c>
      <c r="R474" t="s">
        <v>64</v>
      </c>
      <c r="S474" t="s">
        <v>78</v>
      </c>
      <c r="T474" t="s">
        <v>36</v>
      </c>
      <c r="U474" t="s">
        <v>178</v>
      </c>
      <c r="V474" t="s">
        <v>399</v>
      </c>
      <c r="W474" t="s">
        <v>53</v>
      </c>
      <c r="X474" t="s">
        <v>67</v>
      </c>
      <c r="Y474" t="s">
        <v>41</v>
      </c>
      <c r="Z474" t="s">
        <v>2391</v>
      </c>
    </row>
    <row r="475" spans="1:26" x14ac:dyDescent="0.25">
      <c r="A475" t="s">
        <v>2392</v>
      </c>
      <c r="B475" t="s">
        <v>2393</v>
      </c>
      <c r="C475" s="1" t="str">
        <f t="shared" si="76"/>
        <v>21:0236</v>
      </c>
      <c r="D475" s="1" t="str">
        <f t="shared" si="77"/>
        <v>21:0115</v>
      </c>
      <c r="E475" t="s">
        <v>2394</v>
      </c>
      <c r="F475" t="s">
        <v>2395</v>
      </c>
      <c r="H475">
        <v>49.1845249</v>
      </c>
      <c r="I475">
        <v>-87.144159000000002</v>
      </c>
      <c r="J475" s="1" t="str">
        <f t="shared" si="78"/>
        <v>NGR lake sediment grab sample</v>
      </c>
      <c r="K475" s="1" t="str">
        <f t="shared" si="79"/>
        <v>&lt;177 micron (NGR)</v>
      </c>
      <c r="L475">
        <v>24</v>
      </c>
      <c r="M475" t="s">
        <v>234</v>
      </c>
      <c r="N475">
        <v>474</v>
      </c>
      <c r="O475" t="s">
        <v>343</v>
      </c>
      <c r="P475" t="s">
        <v>334</v>
      </c>
      <c r="Q475" t="s">
        <v>53</v>
      </c>
      <c r="R475" t="s">
        <v>349</v>
      </c>
      <c r="S475" t="s">
        <v>76</v>
      </c>
      <c r="T475" t="s">
        <v>36</v>
      </c>
      <c r="U475" t="s">
        <v>825</v>
      </c>
      <c r="V475" t="s">
        <v>200</v>
      </c>
      <c r="W475" t="s">
        <v>66</v>
      </c>
      <c r="X475" t="s">
        <v>112</v>
      </c>
      <c r="Y475" t="s">
        <v>41</v>
      </c>
      <c r="Z475" t="s">
        <v>511</v>
      </c>
    </row>
    <row r="476" spans="1:26" x14ac:dyDescent="0.25">
      <c r="A476" t="s">
        <v>2396</v>
      </c>
      <c r="B476" t="s">
        <v>2397</v>
      </c>
      <c r="C476" s="1" t="str">
        <f t="shared" si="76"/>
        <v>21:0236</v>
      </c>
      <c r="D476" s="1" t="str">
        <f t="shared" si="77"/>
        <v>21:0115</v>
      </c>
      <c r="E476" t="s">
        <v>2398</v>
      </c>
      <c r="F476" t="s">
        <v>2399</v>
      </c>
      <c r="H476">
        <v>49.269241899999997</v>
      </c>
      <c r="I476">
        <v>-87.292370199999993</v>
      </c>
      <c r="J476" s="1" t="str">
        <f t="shared" si="78"/>
        <v>NGR lake sediment grab sample</v>
      </c>
      <c r="K476" s="1" t="str">
        <f t="shared" si="79"/>
        <v>&lt;177 micron (NGR)</v>
      </c>
      <c r="L476">
        <v>25</v>
      </c>
      <c r="M476" t="s">
        <v>242</v>
      </c>
      <c r="N476">
        <v>475</v>
      </c>
      <c r="O476" t="s">
        <v>516</v>
      </c>
      <c r="P476" t="s">
        <v>134</v>
      </c>
      <c r="Q476" t="s">
        <v>80</v>
      </c>
      <c r="R476" t="s">
        <v>290</v>
      </c>
      <c r="S476" t="s">
        <v>33</v>
      </c>
      <c r="T476" t="s">
        <v>36</v>
      </c>
      <c r="U476" t="s">
        <v>163</v>
      </c>
      <c r="V476" t="s">
        <v>65</v>
      </c>
      <c r="W476" t="s">
        <v>53</v>
      </c>
      <c r="X476" t="s">
        <v>48</v>
      </c>
      <c r="Y476" t="s">
        <v>41</v>
      </c>
      <c r="Z476" t="s">
        <v>64</v>
      </c>
    </row>
    <row r="477" spans="1:26" x14ac:dyDescent="0.25">
      <c r="A477" t="s">
        <v>2400</v>
      </c>
      <c r="B477" t="s">
        <v>2401</v>
      </c>
      <c r="C477" s="1" t="str">
        <f t="shared" si="76"/>
        <v>21:0236</v>
      </c>
      <c r="D477" s="1" t="str">
        <f t="shared" si="77"/>
        <v>21:0115</v>
      </c>
      <c r="E477" t="s">
        <v>2402</v>
      </c>
      <c r="F477" t="s">
        <v>2403</v>
      </c>
      <c r="H477">
        <v>49.196204000000002</v>
      </c>
      <c r="I477">
        <v>-87.216212100000007</v>
      </c>
      <c r="J477" s="1" t="str">
        <f t="shared" si="78"/>
        <v>NGR lake sediment grab sample</v>
      </c>
      <c r="K477" s="1" t="str">
        <f t="shared" si="79"/>
        <v>&lt;177 micron (NGR)</v>
      </c>
      <c r="L477">
        <v>25</v>
      </c>
      <c r="M477" t="s">
        <v>47</v>
      </c>
      <c r="N477">
        <v>476</v>
      </c>
      <c r="O477" t="s">
        <v>336</v>
      </c>
      <c r="P477" t="s">
        <v>32</v>
      </c>
      <c r="Q477" t="s">
        <v>53</v>
      </c>
      <c r="R477" t="s">
        <v>110</v>
      </c>
      <c r="S477" t="s">
        <v>78</v>
      </c>
      <c r="T477" t="s">
        <v>36</v>
      </c>
      <c r="U477" t="s">
        <v>667</v>
      </c>
      <c r="V477" t="s">
        <v>90</v>
      </c>
      <c r="W477" t="s">
        <v>53</v>
      </c>
      <c r="X477" t="s">
        <v>91</v>
      </c>
      <c r="Y477" t="s">
        <v>41</v>
      </c>
      <c r="Z477" t="s">
        <v>511</v>
      </c>
    </row>
    <row r="478" spans="1:26" x14ac:dyDescent="0.25">
      <c r="A478" t="s">
        <v>2404</v>
      </c>
      <c r="B478" t="s">
        <v>2405</v>
      </c>
      <c r="C478" s="1" t="str">
        <f t="shared" si="76"/>
        <v>21:0236</v>
      </c>
      <c r="D478" s="1" t="str">
        <f t="shared" si="77"/>
        <v>21:0115</v>
      </c>
      <c r="E478" t="s">
        <v>2406</v>
      </c>
      <c r="F478" t="s">
        <v>2407</v>
      </c>
      <c r="H478">
        <v>49.255676399999999</v>
      </c>
      <c r="I478">
        <v>-87.232550399999994</v>
      </c>
      <c r="J478" s="1" t="str">
        <f t="shared" si="78"/>
        <v>NGR lake sediment grab sample</v>
      </c>
      <c r="K478" s="1" t="str">
        <f t="shared" si="79"/>
        <v>&lt;177 micron (NGR)</v>
      </c>
      <c r="L478">
        <v>25</v>
      </c>
      <c r="M478" t="s">
        <v>60</v>
      </c>
      <c r="N478">
        <v>477</v>
      </c>
      <c r="O478" t="s">
        <v>298</v>
      </c>
      <c r="P478" t="s">
        <v>516</v>
      </c>
      <c r="Q478" t="s">
        <v>53</v>
      </c>
      <c r="R478" t="s">
        <v>283</v>
      </c>
      <c r="S478" t="s">
        <v>76</v>
      </c>
      <c r="T478" t="s">
        <v>36</v>
      </c>
      <c r="U478" t="s">
        <v>1432</v>
      </c>
      <c r="V478" t="s">
        <v>322</v>
      </c>
      <c r="W478" t="s">
        <v>66</v>
      </c>
      <c r="X478" t="s">
        <v>54</v>
      </c>
      <c r="Y478" t="s">
        <v>41</v>
      </c>
      <c r="Z478" t="s">
        <v>2408</v>
      </c>
    </row>
    <row r="479" spans="1:26" x14ac:dyDescent="0.25">
      <c r="A479" t="s">
        <v>2409</v>
      </c>
      <c r="B479" t="s">
        <v>2410</v>
      </c>
      <c r="C479" s="1" t="str">
        <f t="shared" si="76"/>
        <v>21:0236</v>
      </c>
      <c r="D479" s="1" t="str">
        <f t="shared" si="77"/>
        <v>21:0115</v>
      </c>
      <c r="E479" t="s">
        <v>2411</v>
      </c>
      <c r="F479" t="s">
        <v>2412</v>
      </c>
      <c r="H479">
        <v>49.269331399999999</v>
      </c>
      <c r="I479">
        <v>-87.233372500000002</v>
      </c>
      <c r="J479" s="1" t="str">
        <f t="shared" si="78"/>
        <v>NGR lake sediment grab sample</v>
      </c>
      <c r="K479" s="1" t="str">
        <f t="shared" si="79"/>
        <v>&lt;177 micron (NGR)</v>
      </c>
      <c r="L479">
        <v>25</v>
      </c>
      <c r="M479" t="s">
        <v>251</v>
      </c>
      <c r="N479">
        <v>478</v>
      </c>
      <c r="O479" t="s">
        <v>759</v>
      </c>
      <c r="P479" t="s">
        <v>35</v>
      </c>
      <c r="Q479" t="s">
        <v>53</v>
      </c>
      <c r="R479" t="s">
        <v>135</v>
      </c>
      <c r="S479" t="s">
        <v>181</v>
      </c>
      <c r="T479" t="s">
        <v>36</v>
      </c>
      <c r="U479" t="s">
        <v>361</v>
      </c>
      <c r="V479" t="s">
        <v>200</v>
      </c>
      <c r="W479" t="s">
        <v>53</v>
      </c>
      <c r="X479" t="s">
        <v>465</v>
      </c>
      <c r="Y479" t="s">
        <v>41</v>
      </c>
      <c r="Z479" t="s">
        <v>51</v>
      </c>
    </row>
    <row r="480" spans="1:26" x14ac:dyDescent="0.25">
      <c r="A480" t="s">
        <v>2413</v>
      </c>
      <c r="B480" t="s">
        <v>2414</v>
      </c>
      <c r="C480" s="1" t="str">
        <f t="shared" si="76"/>
        <v>21:0236</v>
      </c>
      <c r="D480" s="1" t="str">
        <f t="shared" si="77"/>
        <v>21:0115</v>
      </c>
      <c r="E480" t="s">
        <v>2415</v>
      </c>
      <c r="F480" t="s">
        <v>2416</v>
      </c>
      <c r="H480">
        <v>49.272452199999996</v>
      </c>
      <c r="I480">
        <v>-87.255039100000005</v>
      </c>
      <c r="J480" s="1" t="str">
        <f t="shared" si="78"/>
        <v>NGR lake sediment grab sample</v>
      </c>
      <c r="K480" s="1" t="str">
        <f t="shared" si="79"/>
        <v>&lt;177 micron (NGR)</v>
      </c>
      <c r="L480">
        <v>25</v>
      </c>
      <c r="M480" t="s">
        <v>259</v>
      </c>
      <c r="N480">
        <v>479</v>
      </c>
      <c r="O480" t="s">
        <v>798</v>
      </c>
      <c r="P480" t="s">
        <v>596</v>
      </c>
      <c r="Q480" t="s">
        <v>53</v>
      </c>
      <c r="R480" t="s">
        <v>97</v>
      </c>
      <c r="S480" t="s">
        <v>63</v>
      </c>
      <c r="T480" t="s">
        <v>36</v>
      </c>
      <c r="U480" t="s">
        <v>82</v>
      </c>
      <c r="V480" t="s">
        <v>1312</v>
      </c>
      <c r="W480" t="s">
        <v>63</v>
      </c>
      <c r="X480" t="s">
        <v>336</v>
      </c>
      <c r="Y480" t="s">
        <v>41</v>
      </c>
      <c r="Z480" t="s">
        <v>98</v>
      </c>
    </row>
    <row r="481" spans="1:26" x14ac:dyDescent="0.25">
      <c r="A481" t="s">
        <v>2417</v>
      </c>
      <c r="B481" t="s">
        <v>2418</v>
      </c>
      <c r="C481" s="1" t="str">
        <f t="shared" si="76"/>
        <v>21:0236</v>
      </c>
      <c r="D481" s="1" t="str">
        <f t="shared" si="77"/>
        <v>21:0115</v>
      </c>
      <c r="E481" t="s">
        <v>2415</v>
      </c>
      <c r="F481" t="s">
        <v>2419</v>
      </c>
      <c r="H481">
        <v>49.272452199999996</v>
      </c>
      <c r="I481">
        <v>-87.255039100000005</v>
      </c>
      <c r="J481" s="1" t="str">
        <f t="shared" si="78"/>
        <v>NGR lake sediment grab sample</v>
      </c>
      <c r="K481" s="1" t="str">
        <f t="shared" si="79"/>
        <v>&lt;177 micron (NGR)</v>
      </c>
      <c r="L481">
        <v>25</v>
      </c>
      <c r="M481" t="s">
        <v>268</v>
      </c>
      <c r="N481">
        <v>480</v>
      </c>
      <c r="O481" t="s">
        <v>253</v>
      </c>
      <c r="P481" t="s">
        <v>244</v>
      </c>
      <c r="Q481" t="s">
        <v>53</v>
      </c>
      <c r="R481" t="s">
        <v>97</v>
      </c>
      <c r="S481" t="s">
        <v>66</v>
      </c>
      <c r="T481" t="s">
        <v>36</v>
      </c>
      <c r="U481" t="s">
        <v>82</v>
      </c>
      <c r="V481" t="s">
        <v>122</v>
      </c>
      <c r="W481" t="s">
        <v>66</v>
      </c>
      <c r="X481" t="s">
        <v>81</v>
      </c>
      <c r="Y481" t="s">
        <v>41</v>
      </c>
      <c r="Z481" t="s">
        <v>98</v>
      </c>
    </row>
    <row r="482" spans="1:26" x14ac:dyDescent="0.25">
      <c r="A482" t="s">
        <v>2420</v>
      </c>
      <c r="B482" t="s">
        <v>2421</v>
      </c>
      <c r="C482" s="1" t="str">
        <f t="shared" si="76"/>
        <v>21:0236</v>
      </c>
      <c r="D482" s="1" t="str">
        <f t="shared" si="77"/>
        <v>21:0115</v>
      </c>
      <c r="E482" t="s">
        <v>2398</v>
      </c>
      <c r="F482" t="s">
        <v>2422</v>
      </c>
      <c r="H482">
        <v>49.269241899999997</v>
      </c>
      <c r="I482">
        <v>-87.292370199999993</v>
      </c>
      <c r="J482" s="1" t="str">
        <f t="shared" si="78"/>
        <v>NGR lake sediment grab sample</v>
      </c>
      <c r="K482" s="1" t="str">
        <f t="shared" si="79"/>
        <v>&lt;177 micron (NGR)</v>
      </c>
      <c r="L482">
        <v>25</v>
      </c>
      <c r="M482" t="s">
        <v>366</v>
      </c>
      <c r="N482">
        <v>481</v>
      </c>
      <c r="O482" t="s">
        <v>49</v>
      </c>
      <c r="P482" t="s">
        <v>134</v>
      </c>
      <c r="Q482" t="s">
        <v>78</v>
      </c>
      <c r="R482" t="s">
        <v>290</v>
      </c>
      <c r="S482" t="s">
        <v>33</v>
      </c>
      <c r="T482" t="s">
        <v>36</v>
      </c>
      <c r="U482" t="s">
        <v>119</v>
      </c>
      <c r="V482" t="s">
        <v>337</v>
      </c>
      <c r="W482" t="s">
        <v>53</v>
      </c>
      <c r="X482" t="s">
        <v>48</v>
      </c>
      <c r="Y482" t="s">
        <v>41</v>
      </c>
      <c r="Z482" t="s">
        <v>1608</v>
      </c>
    </row>
    <row r="483" spans="1:26" x14ac:dyDescent="0.25">
      <c r="A483" t="s">
        <v>2423</v>
      </c>
      <c r="B483" t="s">
        <v>2424</v>
      </c>
      <c r="C483" s="1" t="str">
        <f t="shared" si="76"/>
        <v>21:0236</v>
      </c>
      <c r="D483" s="1" t="str">
        <f t="shared" si="77"/>
        <v>21:0115</v>
      </c>
      <c r="E483" t="s">
        <v>2425</v>
      </c>
      <c r="F483" t="s">
        <v>2426</v>
      </c>
      <c r="H483">
        <v>49.242392700000003</v>
      </c>
      <c r="I483">
        <v>-87.290629100000004</v>
      </c>
      <c r="J483" s="1" t="str">
        <f t="shared" si="78"/>
        <v>NGR lake sediment grab sample</v>
      </c>
      <c r="K483" s="1" t="str">
        <f t="shared" si="79"/>
        <v>&lt;177 micron (NGR)</v>
      </c>
      <c r="L483">
        <v>25</v>
      </c>
      <c r="M483" t="s">
        <v>73</v>
      </c>
      <c r="N483">
        <v>482</v>
      </c>
      <c r="O483" t="s">
        <v>336</v>
      </c>
      <c r="P483" t="s">
        <v>321</v>
      </c>
      <c r="Q483" t="s">
        <v>66</v>
      </c>
      <c r="R483" t="s">
        <v>277</v>
      </c>
      <c r="S483" t="s">
        <v>76</v>
      </c>
      <c r="T483" t="s">
        <v>36</v>
      </c>
      <c r="U483" t="s">
        <v>390</v>
      </c>
      <c r="V483" t="s">
        <v>322</v>
      </c>
      <c r="W483" t="s">
        <v>53</v>
      </c>
      <c r="X483" t="s">
        <v>81</v>
      </c>
      <c r="Y483" t="s">
        <v>41</v>
      </c>
      <c r="Z483" t="s">
        <v>1318</v>
      </c>
    </row>
    <row r="484" spans="1:26" x14ac:dyDescent="0.25">
      <c r="A484" t="s">
        <v>2427</v>
      </c>
      <c r="B484" t="s">
        <v>2428</v>
      </c>
      <c r="C484" s="1" t="str">
        <f t="shared" si="76"/>
        <v>21:0236</v>
      </c>
      <c r="D484" s="1" t="str">
        <f t="shared" si="77"/>
        <v>21:0115</v>
      </c>
      <c r="E484" t="s">
        <v>2429</v>
      </c>
      <c r="F484" t="s">
        <v>2430</v>
      </c>
      <c r="H484">
        <v>49.219510900000003</v>
      </c>
      <c r="I484">
        <v>-87.251358100000004</v>
      </c>
      <c r="J484" s="1" t="str">
        <f t="shared" si="78"/>
        <v>NGR lake sediment grab sample</v>
      </c>
      <c r="K484" s="1" t="str">
        <f t="shared" si="79"/>
        <v>&lt;177 micron (NGR)</v>
      </c>
      <c r="L484">
        <v>25</v>
      </c>
      <c r="M484" t="s">
        <v>87</v>
      </c>
      <c r="N484">
        <v>483</v>
      </c>
      <c r="O484" t="s">
        <v>224</v>
      </c>
      <c r="P484" t="s">
        <v>283</v>
      </c>
      <c r="Q484" t="s">
        <v>63</v>
      </c>
      <c r="R484" t="s">
        <v>596</v>
      </c>
      <c r="S484" t="s">
        <v>181</v>
      </c>
      <c r="T484" t="s">
        <v>36</v>
      </c>
      <c r="U484" t="s">
        <v>263</v>
      </c>
      <c r="V484" t="s">
        <v>337</v>
      </c>
      <c r="W484" t="s">
        <v>53</v>
      </c>
      <c r="X484" t="s">
        <v>67</v>
      </c>
      <c r="Y484" t="s">
        <v>41</v>
      </c>
      <c r="Z484" t="s">
        <v>849</v>
      </c>
    </row>
    <row r="485" spans="1:26" x14ac:dyDescent="0.25">
      <c r="A485" t="s">
        <v>2431</v>
      </c>
      <c r="B485" t="s">
        <v>2432</v>
      </c>
      <c r="C485" s="1" t="str">
        <f t="shared" si="76"/>
        <v>21:0236</v>
      </c>
      <c r="D485" s="1" t="str">
        <f t="shared" si="77"/>
        <v>21:0115</v>
      </c>
      <c r="E485" t="s">
        <v>2433</v>
      </c>
      <c r="F485" t="s">
        <v>2434</v>
      </c>
      <c r="H485">
        <v>49.199851199999998</v>
      </c>
      <c r="I485">
        <v>-87.288142800000003</v>
      </c>
      <c r="J485" s="1" t="str">
        <f t="shared" si="78"/>
        <v>NGR lake sediment grab sample</v>
      </c>
      <c r="K485" s="1" t="str">
        <f t="shared" si="79"/>
        <v>&lt;177 micron (NGR)</v>
      </c>
      <c r="L485">
        <v>25</v>
      </c>
      <c r="M485" t="s">
        <v>96</v>
      </c>
      <c r="N485">
        <v>484</v>
      </c>
      <c r="O485" t="s">
        <v>336</v>
      </c>
      <c r="P485" t="s">
        <v>244</v>
      </c>
      <c r="Q485" t="s">
        <v>53</v>
      </c>
      <c r="R485" t="s">
        <v>75</v>
      </c>
      <c r="S485" t="s">
        <v>97</v>
      </c>
      <c r="T485" t="s">
        <v>36</v>
      </c>
      <c r="U485" t="s">
        <v>1480</v>
      </c>
      <c r="V485" t="s">
        <v>237</v>
      </c>
      <c r="W485" t="s">
        <v>53</v>
      </c>
      <c r="X485" t="s">
        <v>336</v>
      </c>
      <c r="Y485" t="s">
        <v>41</v>
      </c>
      <c r="Z485" t="s">
        <v>1874</v>
      </c>
    </row>
    <row r="486" spans="1:26" x14ac:dyDescent="0.25">
      <c r="A486" t="s">
        <v>2435</v>
      </c>
      <c r="B486" t="s">
        <v>2436</v>
      </c>
      <c r="C486" s="1" t="str">
        <f t="shared" si="76"/>
        <v>21:0236</v>
      </c>
      <c r="D486" s="1" t="str">
        <f t="shared" si="77"/>
        <v>21:0115</v>
      </c>
      <c r="E486" t="s">
        <v>2437</v>
      </c>
      <c r="F486" t="s">
        <v>2438</v>
      </c>
      <c r="H486">
        <v>49.174559100000003</v>
      </c>
      <c r="I486">
        <v>-87.283372700000001</v>
      </c>
      <c r="J486" s="1" t="str">
        <f t="shared" si="78"/>
        <v>NGR lake sediment grab sample</v>
      </c>
      <c r="K486" s="1" t="str">
        <f t="shared" si="79"/>
        <v>&lt;177 micron (NGR)</v>
      </c>
      <c r="L486">
        <v>25</v>
      </c>
      <c r="M486" t="s">
        <v>106</v>
      </c>
      <c r="N486">
        <v>485</v>
      </c>
      <c r="O486" t="s">
        <v>61</v>
      </c>
      <c r="P486" t="s">
        <v>75</v>
      </c>
      <c r="Q486" t="s">
        <v>66</v>
      </c>
      <c r="R486" t="s">
        <v>283</v>
      </c>
      <c r="S486" t="s">
        <v>97</v>
      </c>
      <c r="T486" t="s">
        <v>36</v>
      </c>
      <c r="U486" t="s">
        <v>119</v>
      </c>
      <c r="V486" t="s">
        <v>225</v>
      </c>
      <c r="W486" t="s">
        <v>66</v>
      </c>
      <c r="X486" t="s">
        <v>100</v>
      </c>
      <c r="Y486" t="s">
        <v>41</v>
      </c>
      <c r="Z486" t="s">
        <v>2439</v>
      </c>
    </row>
    <row r="487" spans="1:26" x14ac:dyDescent="0.25">
      <c r="A487" t="s">
        <v>2440</v>
      </c>
      <c r="B487" t="s">
        <v>2441</v>
      </c>
      <c r="C487" s="1" t="str">
        <f t="shared" si="76"/>
        <v>21:0236</v>
      </c>
      <c r="D487" s="1" t="str">
        <f t="shared" si="77"/>
        <v>21:0115</v>
      </c>
      <c r="E487" t="s">
        <v>2442</v>
      </c>
      <c r="F487" t="s">
        <v>2443</v>
      </c>
      <c r="H487">
        <v>49.174242599999999</v>
      </c>
      <c r="I487">
        <v>-87.244873100000007</v>
      </c>
      <c r="J487" s="1" t="str">
        <f t="shared" si="78"/>
        <v>NGR lake sediment grab sample</v>
      </c>
      <c r="K487" s="1" t="str">
        <f t="shared" si="79"/>
        <v>&lt;177 micron (NGR)</v>
      </c>
      <c r="L487">
        <v>25</v>
      </c>
      <c r="M487" t="s">
        <v>118</v>
      </c>
      <c r="N487">
        <v>486</v>
      </c>
      <c r="O487" t="s">
        <v>297</v>
      </c>
      <c r="P487" t="s">
        <v>334</v>
      </c>
      <c r="Q487" t="s">
        <v>66</v>
      </c>
      <c r="R487" t="s">
        <v>75</v>
      </c>
      <c r="S487" t="s">
        <v>76</v>
      </c>
      <c r="T487" t="s">
        <v>122</v>
      </c>
      <c r="U487" t="s">
        <v>336</v>
      </c>
      <c r="V487" t="s">
        <v>1095</v>
      </c>
      <c r="W487" t="s">
        <v>66</v>
      </c>
      <c r="X487" t="s">
        <v>760</v>
      </c>
      <c r="Y487" t="s">
        <v>760</v>
      </c>
      <c r="Z487" t="s">
        <v>760</v>
      </c>
    </row>
    <row r="488" spans="1:26" x14ac:dyDescent="0.25">
      <c r="A488" t="s">
        <v>2444</v>
      </c>
      <c r="B488" t="s">
        <v>2445</v>
      </c>
      <c r="C488" s="1" t="str">
        <f t="shared" si="76"/>
        <v>21:0236</v>
      </c>
      <c r="D488" s="1" t="str">
        <f t="shared" si="77"/>
        <v>21:0115</v>
      </c>
      <c r="E488" t="s">
        <v>2446</v>
      </c>
      <c r="F488" t="s">
        <v>2447</v>
      </c>
      <c r="H488">
        <v>49.147052000000002</v>
      </c>
      <c r="I488">
        <v>-87.226269200000004</v>
      </c>
      <c r="J488" s="1" t="str">
        <f t="shared" si="78"/>
        <v>NGR lake sediment grab sample</v>
      </c>
      <c r="K488" s="1" t="str">
        <f t="shared" si="79"/>
        <v>&lt;177 micron (NGR)</v>
      </c>
      <c r="L488">
        <v>25</v>
      </c>
      <c r="M488" t="s">
        <v>131</v>
      </c>
      <c r="N488">
        <v>487</v>
      </c>
      <c r="O488" t="s">
        <v>320</v>
      </c>
      <c r="P488" t="s">
        <v>120</v>
      </c>
      <c r="Q488" t="s">
        <v>53</v>
      </c>
      <c r="R488" t="s">
        <v>335</v>
      </c>
      <c r="S488" t="s">
        <v>596</v>
      </c>
      <c r="T488" t="s">
        <v>36</v>
      </c>
      <c r="U488" t="s">
        <v>2448</v>
      </c>
      <c r="V488" t="s">
        <v>590</v>
      </c>
      <c r="W488" t="s">
        <v>80</v>
      </c>
      <c r="X488" t="s">
        <v>40</v>
      </c>
      <c r="Y488" t="s">
        <v>41</v>
      </c>
      <c r="Z488" t="s">
        <v>172</v>
      </c>
    </row>
    <row r="489" spans="1:26" hidden="1" x14ac:dyDescent="0.25">
      <c r="A489" t="s">
        <v>2449</v>
      </c>
      <c r="B489" t="s">
        <v>2450</v>
      </c>
      <c r="C489" s="1" t="str">
        <f t="shared" si="76"/>
        <v>21:0236</v>
      </c>
      <c r="D489" s="1" t="str">
        <f>HYPERLINK("http://geochem.nrcan.gc.ca/cdogs/content/svy/svy_e.htm", "")</f>
        <v/>
      </c>
      <c r="G489" s="1" t="str">
        <f>HYPERLINK("http://geochem.nrcan.gc.ca/cdogs/content/cr_/cr_00022_e.htm", "22")</f>
        <v>22</v>
      </c>
      <c r="J489" t="s">
        <v>220</v>
      </c>
      <c r="K489" t="s">
        <v>221</v>
      </c>
      <c r="L489">
        <v>25</v>
      </c>
      <c r="M489" t="s">
        <v>222</v>
      </c>
      <c r="N489">
        <v>488</v>
      </c>
      <c r="O489" t="s">
        <v>1254</v>
      </c>
      <c r="P489" t="s">
        <v>134</v>
      </c>
      <c r="Q489" t="s">
        <v>198</v>
      </c>
      <c r="R489" t="s">
        <v>146</v>
      </c>
      <c r="S489" t="s">
        <v>78</v>
      </c>
      <c r="T489" t="s">
        <v>36</v>
      </c>
      <c r="U489" t="s">
        <v>1192</v>
      </c>
      <c r="V489" t="s">
        <v>2451</v>
      </c>
      <c r="W489" t="s">
        <v>181</v>
      </c>
      <c r="X489" t="s">
        <v>343</v>
      </c>
      <c r="Y489" t="s">
        <v>875</v>
      </c>
      <c r="Z489" t="s">
        <v>135</v>
      </c>
    </row>
    <row r="490" spans="1:26" x14ac:dyDescent="0.25">
      <c r="A490" t="s">
        <v>2452</v>
      </c>
      <c r="B490" t="s">
        <v>2453</v>
      </c>
      <c r="C490" s="1" t="str">
        <f t="shared" si="76"/>
        <v>21:0236</v>
      </c>
      <c r="D490" s="1" t="str">
        <f t="shared" ref="D490:D506" si="80">HYPERLINK("http://geochem.nrcan.gc.ca/cdogs/content/svy/svy210115_e.htm", "21:0115")</f>
        <v>21:0115</v>
      </c>
      <c r="E490" t="s">
        <v>2454</v>
      </c>
      <c r="F490" t="s">
        <v>2455</v>
      </c>
      <c r="H490">
        <v>49.121526500000002</v>
      </c>
      <c r="I490">
        <v>-87.205362600000001</v>
      </c>
      <c r="J490" s="1" t="str">
        <f t="shared" ref="J490:J506" si="81">HYPERLINK("http://geochem.nrcan.gc.ca/cdogs/content/kwd/kwd020027_e.htm", "NGR lake sediment grab sample")</f>
        <v>NGR lake sediment grab sample</v>
      </c>
      <c r="K490" s="1" t="str">
        <f t="shared" ref="K490:K506" si="82">HYPERLINK("http://geochem.nrcan.gc.ca/cdogs/content/kwd/kwd080006_e.htm", "&lt;177 micron (NGR)")</f>
        <v>&lt;177 micron (NGR)</v>
      </c>
      <c r="L490">
        <v>25</v>
      </c>
      <c r="M490" t="s">
        <v>143</v>
      </c>
      <c r="N490">
        <v>489</v>
      </c>
      <c r="O490" t="s">
        <v>759</v>
      </c>
      <c r="P490" t="s">
        <v>32</v>
      </c>
      <c r="Q490" t="s">
        <v>39</v>
      </c>
      <c r="R490" t="s">
        <v>283</v>
      </c>
      <c r="S490" t="s">
        <v>146</v>
      </c>
      <c r="T490" t="s">
        <v>122</v>
      </c>
      <c r="U490" t="s">
        <v>343</v>
      </c>
      <c r="V490" t="s">
        <v>437</v>
      </c>
      <c r="W490" t="s">
        <v>63</v>
      </c>
      <c r="X490" t="s">
        <v>497</v>
      </c>
      <c r="Y490" t="s">
        <v>41</v>
      </c>
      <c r="Z490" t="s">
        <v>2456</v>
      </c>
    </row>
    <row r="491" spans="1:26" x14ac:dyDescent="0.25">
      <c r="A491" t="s">
        <v>2457</v>
      </c>
      <c r="B491" t="s">
        <v>2458</v>
      </c>
      <c r="C491" s="1" t="str">
        <f t="shared" si="76"/>
        <v>21:0236</v>
      </c>
      <c r="D491" s="1" t="str">
        <f t="shared" si="80"/>
        <v>21:0115</v>
      </c>
      <c r="E491" t="s">
        <v>2459</v>
      </c>
      <c r="F491" t="s">
        <v>2460</v>
      </c>
      <c r="H491">
        <v>49.115405099999997</v>
      </c>
      <c r="I491">
        <v>-87.226810900000004</v>
      </c>
      <c r="J491" s="1" t="str">
        <f t="shared" si="81"/>
        <v>NGR lake sediment grab sample</v>
      </c>
      <c r="K491" s="1" t="str">
        <f t="shared" si="82"/>
        <v>&lt;177 micron (NGR)</v>
      </c>
      <c r="L491">
        <v>25</v>
      </c>
      <c r="M491" t="s">
        <v>177</v>
      </c>
      <c r="N491">
        <v>490</v>
      </c>
      <c r="O491" t="s">
        <v>615</v>
      </c>
      <c r="P491" t="s">
        <v>48</v>
      </c>
      <c r="Q491" t="s">
        <v>66</v>
      </c>
      <c r="R491" t="s">
        <v>596</v>
      </c>
      <c r="S491" t="s">
        <v>198</v>
      </c>
      <c r="T491" t="s">
        <v>122</v>
      </c>
      <c r="U491" t="s">
        <v>2461</v>
      </c>
      <c r="V491" t="s">
        <v>164</v>
      </c>
      <c r="W491" t="s">
        <v>181</v>
      </c>
      <c r="X491" t="s">
        <v>54</v>
      </c>
      <c r="Y491" t="s">
        <v>41</v>
      </c>
      <c r="Z491" t="s">
        <v>113</v>
      </c>
    </row>
    <row r="492" spans="1:26" x14ac:dyDescent="0.25">
      <c r="A492" t="s">
        <v>2462</v>
      </c>
      <c r="B492" t="s">
        <v>2463</v>
      </c>
      <c r="C492" s="1" t="str">
        <f t="shared" si="76"/>
        <v>21:0236</v>
      </c>
      <c r="D492" s="1" t="str">
        <f t="shared" si="80"/>
        <v>21:0115</v>
      </c>
      <c r="E492" t="s">
        <v>2464</v>
      </c>
      <c r="F492" t="s">
        <v>2465</v>
      </c>
      <c r="H492">
        <v>49.0825654</v>
      </c>
      <c r="I492">
        <v>-87.225415600000005</v>
      </c>
      <c r="J492" s="1" t="str">
        <f t="shared" si="81"/>
        <v>NGR lake sediment grab sample</v>
      </c>
      <c r="K492" s="1" t="str">
        <f t="shared" si="82"/>
        <v>&lt;177 micron (NGR)</v>
      </c>
      <c r="L492">
        <v>25</v>
      </c>
      <c r="M492" t="s">
        <v>187</v>
      </c>
      <c r="N492">
        <v>491</v>
      </c>
      <c r="O492" t="s">
        <v>1254</v>
      </c>
      <c r="P492" t="s">
        <v>134</v>
      </c>
      <c r="Q492" t="s">
        <v>63</v>
      </c>
      <c r="R492" t="s">
        <v>271</v>
      </c>
      <c r="S492" t="s">
        <v>76</v>
      </c>
      <c r="T492" t="s">
        <v>36</v>
      </c>
      <c r="U492" t="s">
        <v>54</v>
      </c>
      <c r="V492" t="s">
        <v>90</v>
      </c>
      <c r="W492" t="s">
        <v>66</v>
      </c>
      <c r="X492" t="s">
        <v>40</v>
      </c>
      <c r="Y492" t="s">
        <v>41</v>
      </c>
      <c r="Z492" t="s">
        <v>472</v>
      </c>
    </row>
    <row r="493" spans="1:26" x14ac:dyDescent="0.25">
      <c r="A493" t="s">
        <v>2466</v>
      </c>
      <c r="B493" t="s">
        <v>2467</v>
      </c>
      <c r="C493" s="1" t="str">
        <f t="shared" si="76"/>
        <v>21:0236</v>
      </c>
      <c r="D493" s="1" t="str">
        <f t="shared" si="80"/>
        <v>21:0115</v>
      </c>
      <c r="E493" t="s">
        <v>2468</v>
      </c>
      <c r="F493" t="s">
        <v>2469</v>
      </c>
      <c r="H493">
        <v>49.0876345</v>
      </c>
      <c r="I493">
        <v>-87.280495999999999</v>
      </c>
      <c r="J493" s="1" t="str">
        <f t="shared" si="81"/>
        <v>NGR lake sediment grab sample</v>
      </c>
      <c r="K493" s="1" t="str">
        <f t="shared" si="82"/>
        <v>&lt;177 micron (NGR)</v>
      </c>
      <c r="L493">
        <v>25</v>
      </c>
      <c r="M493" t="s">
        <v>196</v>
      </c>
      <c r="N493">
        <v>492</v>
      </c>
      <c r="O493" t="s">
        <v>759</v>
      </c>
      <c r="P493" t="s">
        <v>145</v>
      </c>
      <c r="Q493" t="s">
        <v>53</v>
      </c>
      <c r="R493" t="s">
        <v>349</v>
      </c>
      <c r="S493" t="s">
        <v>156</v>
      </c>
      <c r="T493" t="s">
        <v>36</v>
      </c>
      <c r="U493" t="s">
        <v>48</v>
      </c>
      <c r="V493" t="s">
        <v>1095</v>
      </c>
      <c r="W493" t="s">
        <v>66</v>
      </c>
      <c r="X493" t="s">
        <v>67</v>
      </c>
      <c r="Y493" t="s">
        <v>41</v>
      </c>
      <c r="Z493" t="s">
        <v>1828</v>
      </c>
    </row>
    <row r="494" spans="1:26" x14ac:dyDescent="0.25">
      <c r="A494" t="s">
        <v>2470</v>
      </c>
      <c r="B494" t="s">
        <v>2471</v>
      </c>
      <c r="C494" s="1" t="str">
        <f t="shared" si="76"/>
        <v>21:0236</v>
      </c>
      <c r="D494" s="1" t="str">
        <f t="shared" si="80"/>
        <v>21:0115</v>
      </c>
      <c r="E494" t="s">
        <v>2472</v>
      </c>
      <c r="F494" t="s">
        <v>2473</v>
      </c>
      <c r="H494">
        <v>49.050015700000003</v>
      </c>
      <c r="I494">
        <v>-87.305082999999996</v>
      </c>
      <c r="J494" s="1" t="str">
        <f t="shared" si="81"/>
        <v>NGR lake sediment grab sample</v>
      </c>
      <c r="K494" s="1" t="str">
        <f t="shared" si="82"/>
        <v>&lt;177 micron (NGR)</v>
      </c>
      <c r="L494">
        <v>25</v>
      </c>
      <c r="M494" t="s">
        <v>206</v>
      </c>
      <c r="N494">
        <v>493</v>
      </c>
      <c r="O494" t="s">
        <v>771</v>
      </c>
      <c r="P494" t="s">
        <v>321</v>
      </c>
      <c r="Q494" t="s">
        <v>63</v>
      </c>
      <c r="R494" t="s">
        <v>334</v>
      </c>
      <c r="S494" t="s">
        <v>134</v>
      </c>
      <c r="T494" t="s">
        <v>36</v>
      </c>
      <c r="U494" t="s">
        <v>2474</v>
      </c>
      <c r="V494" t="s">
        <v>590</v>
      </c>
      <c r="W494" t="s">
        <v>66</v>
      </c>
      <c r="X494" t="s">
        <v>208</v>
      </c>
      <c r="Y494" t="s">
        <v>41</v>
      </c>
      <c r="Z494" t="s">
        <v>1161</v>
      </c>
    </row>
    <row r="495" spans="1:26" x14ac:dyDescent="0.25">
      <c r="A495" t="s">
        <v>2475</v>
      </c>
      <c r="B495" t="s">
        <v>2476</v>
      </c>
      <c r="C495" s="1" t="str">
        <f t="shared" si="76"/>
        <v>21:0236</v>
      </c>
      <c r="D495" s="1" t="str">
        <f t="shared" si="80"/>
        <v>21:0115</v>
      </c>
      <c r="E495" t="s">
        <v>2477</v>
      </c>
      <c r="F495" t="s">
        <v>2478</v>
      </c>
      <c r="H495">
        <v>49.046075199999997</v>
      </c>
      <c r="I495">
        <v>-87.346577600000003</v>
      </c>
      <c r="J495" s="1" t="str">
        <f t="shared" si="81"/>
        <v>NGR lake sediment grab sample</v>
      </c>
      <c r="K495" s="1" t="str">
        <f t="shared" si="82"/>
        <v>&lt;177 micron (NGR)</v>
      </c>
      <c r="L495">
        <v>25</v>
      </c>
      <c r="M495" t="s">
        <v>214</v>
      </c>
      <c r="N495">
        <v>494</v>
      </c>
      <c r="O495" t="s">
        <v>1048</v>
      </c>
      <c r="P495" t="s">
        <v>75</v>
      </c>
      <c r="Q495" t="s">
        <v>290</v>
      </c>
      <c r="R495" t="s">
        <v>135</v>
      </c>
      <c r="S495" t="s">
        <v>156</v>
      </c>
      <c r="T495" t="s">
        <v>122</v>
      </c>
      <c r="U495" t="s">
        <v>91</v>
      </c>
      <c r="V495" t="s">
        <v>200</v>
      </c>
      <c r="W495" t="s">
        <v>53</v>
      </c>
      <c r="X495" t="s">
        <v>163</v>
      </c>
      <c r="Y495" t="s">
        <v>41</v>
      </c>
      <c r="Z495" t="s">
        <v>981</v>
      </c>
    </row>
    <row r="496" spans="1:26" x14ac:dyDescent="0.25">
      <c r="A496" t="s">
        <v>2479</v>
      </c>
      <c r="B496" t="s">
        <v>2480</v>
      </c>
      <c r="C496" s="1" t="str">
        <f t="shared" si="76"/>
        <v>21:0236</v>
      </c>
      <c r="D496" s="1" t="str">
        <f t="shared" si="80"/>
        <v>21:0115</v>
      </c>
      <c r="E496" t="s">
        <v>2481</v>
      </c>
      <c r="F496" t="s">
        <v>2482</v>
      </c>
      <c r="H496">
        <v>49.040770000000002</v>
      </c>
      <c r="I496">
        <v>-87.371895499999994</v>
      </c>
      <c r="J496" s="1" t="str">
        <f t="shared" si="81"/>
        <v>NGR lake sediment grab sample</v>
      </c>
      <c r="K496" s="1" t="str">
        <f t="shared" si="82"/>
        <v>&lt;177 micron (NGR)</v>
      </c>
      <c r="L496">
        <v>26</v>
      </c>
      <c r="M496" t="s">
        <v>30</v>
      </c>
      <c r="N496">
        <v>495</v>
      </c>
      <c r="O496" t="s">
        <v>798</v>
      </c>
      <c r="P496" t="s">
        <v>134</v>
      </c>
      <c r="Q496" t="s">
        <v>80</v>
      </c>
      <c r="R496" t="s">
        <v>290</v>
      </c>
      <c r="S496" t="s">
        <v>78</v>
      </c>
      <c r="T496" t="s">
        <v>36</v>
      </c>
      <c r="U496" t="s">
        <v>89</v>
      </c>
      <c r="V496" t="s">
        <v>322</v>
      </c>
      <c r="W496" t="s">
        <v>66</v>
      </c>
      <c r="X496" t="s">
        <v>54</v>
      </c>
      <c r="Y496" t="s">
        <v>41</v>
      </c>
      <c r="Z496" t="s">
        <v>2483</v>
      </c>
    </row>
    <row r="497" spans="1:26" x14ac:dyDescent="0.25">
      <c r="A497" t="s">
        <v>2484</v>
      </c>
      <c r="B497" t="s">
        <v>2485</v>
      </c>
      <c r="C497" s="1" t="str">
        <f t="shared" si="76"/>
        <v>21:0236</v>
      </c>
      <c r="D497" s="1" t="str">
        <f t="shared" si="80"/>
        <v>21:0115</v>
      </c>
      <c r="E497" t="s">
        <v>2486</v>
      </c>
      <c r="F497" t="s">
        <v>2487</v>
      </c>
      <c r="H497">
        <v>49.0557607</v>
      </c>
      <c r="I497">
        <v>-87.367791400000002</v>
      </c>
      <c r="J497" s="1" t="str">
        <f t="shared" si="81"/>
        <v>NGR lake sediment grab sample</v>
      </c>
      <c r="K497" s="1" t="str">
        <f t="shared" si="82"/>
        <v>&lt;177 micron (NGR)</v>
      </c>
      <c r="L497">
        <v>26</v>
      </c>
      <c r="M497" t="s">
        <v>154</v>
      </c>
      <c r="N497">
        <v>496</v>
      </c>
      <c r="O497" t="s">
        <v>228</v>
      </c>
      <c r="P497" t="s">
        <v>109</v>
      </c>
      <c r="Q497" t="s">
        <v>53</v>
      </c>
      <c r="R497" t="s">
        <v>135</v>
      </c>
      <c r="S497" t="s">
        <v>198</v>
      </c>
      <c r="T497" t="s">
        <v>36</v>
      </c>
      <c r="U497" t="s">
        <v>226</v>
      </c>
      <c r="V497" t="s">
        <v>1223</v>
      </c>
      <c r="W497" t="s">
        <v>53</v>
      </c>
      <c r="X497" t="s">
        <v>343</v>
      </c>
      <c r="Y497" t="s">
        <v>41</v>
      </c>
      <c r="Z497" t="s">
        <v>64</v>
      </c>
    </row>
    <row r="498" spans="1:26" x14ac:dyDescent="0.25">
      <c r="A498" t="s">
        <v>2488</v>
      </c>
      <c r="B498" t="s">
        <v>2489</v>
      </c>
      <c r="C498" s="1" t="str">
        <f t="shared" si="76"/>
        <v>21:0236</v>
      </c>
      <c r="D498" s="1" t="str">
        <f t="shared" si="80"/>
        <v>21:0115</v>
      </c>
      <c r="E498" t="s">
        <v>2481</v>
      </c>
      <c r="F498" t="s">
        <v>2490</v>
      </c>
      <c r="H498">
        <v>49.040770000000002</v>
      </c>
      <c r="I498">
        <v>-87.371895499999994</v>
      </c>
      <c r="J498" s="1" t="str">
        <f t="shared" si="81"/>
        <v>NGR lake sediment grab sample</v>
      </c>
      <c r="K498" s="1" t="str">
        <f t="shared" si="82"/>
        <v>&lt;177 micron (NGR)</v>
      </c>
      <c r="L498">
        <v>26</v>
      </c>
      <c r="M498" t="s">
        <v>169</v>
      </c>
      <c r="N498">
        <v>497</v>
      </c>
      <c r="O498" t="s">
        <v>79</v>
      </c>
      <c r="P498" t="s">
        <v>77</v>
      </c>
      <c r="Q498" t="s">
        <v>63</v>
      </c>
      <c r="R498" t="s">
        <v>156</v>
      </c>
      <c r="S498" t="s">
        <v>181</v>
      </c>
      <c r="T498" t="s">
        <v>36</v>
      </c>
      <c r="U498" t="s">
        <v>89</v>
      </c>
      <c r="V498" t="s">
        <v>292</v>
      </c>
      <c r="W498" t="s">
        <v>66</v>
      </c>
      <c r="X498" t="s">
        <v>343</v>
      </c>
      <c r="Y498" t="s">
        <v>41</v>
      </c>
      <c r="Z498" t="s">
        <v>2491</v>
      </c>
    </row>
    <row r="499" spans="1:26" x14ac:dyDescent="0.25">
      <c r="A499" t="s">
        <v>2492</v>
      </c>
      <c r="B499" t="s">
        <v>2493</v>
      </c>
      <c r="C499" s="1" t="str">
        <f t="shared" si="76"/>
        <v>21:0236</v>
      </c>
      <c r="D499" s="1" t="str">
        <f t="shared" si="80"/>
        <v>21:0115</v>
      </c>
      <c r="E499" t="s">
        <v>2481</v>
      </c>
      <c r="F499" t="s">
        <v>2494</v>
      </c>
      <c r="H499">
        <v>49.040770000000002</v>
      </c>
      <c r="I499">
        <v>-87.371895499999994</v>
      </c>
      <c r="J499" s="1" t="str">
        <f t="shared" si="81"/>
        <v>NGR lake sediment grab sample</v>
      </c>
      <c r="K499" s="1" t="str">
        <f t="shared" si="82"/>
        <v>&lt;177 micron (NGR)</v>
      </c>
      <c r="L499">
        <v>26</v>
      </c>
      <c r="M499" t="s">
        <v>162</v>
      </c>
      <c r="N499">
        <v>498</v>
      </c>
      <c r="O499" t="s">
        <v>798</v>
      </c>
      <c r="P499" t="s">
        <v>134</v>
      </c>
      <c r="Q499" t="s">
        <v>80</v>
      </c>
      <c r="R499" t="s">
        <v>290</v>
      </c>
      <c r="S499" t="s">
        <v>181</v>
      </c>
      <c r="T499" t="s">
        <v>36</v>
      </c>
      <c r="U499" t="s">
        <v>100</v>
      </c>
      <c r="V499" t="s">
        <v>292</v>
      </c>
      <c r="W499" t="s">
        <v>53</v>
      </c>
      <c r="X499" t="s">
        <v>300</v>
      </c>
      <c r="Y499" t="s">
        <v>41</v>
      </c>
      <c r="Z499" t="s">
        <v>2495</v>
      </c>
    </row>
    <row r="500" spans="1:26" x14ac:dyDescent="0.25">
      <c r="A500" t="s">
        <v>2496</v>
      </c>
      <c r="B500" t="s">
        <v>2497</v>
      </c>
      <c r="C500" s="1" t="str">
        <f t="shared" si="76"/>
        <v>21:0236</v>
      </c>
      <c r="D500" s="1" t="str">
        <f t="shared" si="80"/>
        <v>21:0115</v>
      </c>
      <c r="E500" t="s">
        <v>2498</v>
      </c>
      <c r="F500" t="s">
        <v>2499</v>
      </c>
      <c r="H500">
        <v>49.036315700000003</v>
      </c>
      <c r="I500">
        <v>-87.434128299999998</v>
      </c>
      <c r="J500" s="1" t="str">
        <f t="shared" si="81"/>
        <v>NGR lake sediment grab sample</v>
      </c>
      <c r="K500" s="1" t="str">
        <f t="shared" si="82"/>
        <v>&lt;177 micron (NGR)</v>
      </c>
      <c r="L500">
        <v>26</v>
      </c>
      <c r="M500" t="s">
        <v>47</v>
      </c>
      <c r="N500">
        <v>499</v>
      </c>
      <c r="O500" t="s">
        <v>289</v>
      </c>
      <c r="P500" t="s">
        <v>145</v>
      </c>
      <c r="Q500" t="s">
        <v>39</v>
      </c>
      <c r="R500" t="s">
        <v>77</v>
      </c>
      <c r="S500" t="s">
        <v>134</v>
      </c>
      <c r="T500" t="s">
        <v>36</v>
      </c>
      <c r="U500" t="s">
        <v>848</v>
      </c>
      <c r="V500" t="s">
        <v>517</v>
      </c>
      <c r="W500" t="s">
        <v>66</v>
      </c>
      <c r="X500" t="s">
        <v>67</v>
      </c>
      <c r="Y500" t="s">
        <v>41</v>
      </c>
      <c r="Z500" t="s">
        <v>443</v>
      </c>
    </row>
    <row r="501" spans="1:26" x14ac:dyDescent="0.25">
      <c r="A501" t="s">
        <v>2500</v>
      </c>
      <c r="B501" t="s">
        <v>2501</v>
      </c>
      <c r="C501" s="1" t="str">
        <f t="shared" si="76"/>
        <v>21:0236</v>
      </c>
      <c r="D501" s="1" t="str">
        <f t="shared" si="80"/>
        <v>21:0115</v>
      </c>
      <c r="E501" t="s">
        <v>2502</v>
      </c>
      <c r="F501" t="s">
        <v>2503</v>
      </c>
      <c r="H501">
        <v>49.048053799999998</v>
      </c>
      <c r="I501">
        <v>-87.462243700000002</v>
      </c>
      <c r="J501" s="1" t="str">
        <f t="shared" si="81"/>
        <v>NGR lake sediment grab sample</v>
      </c>
      <c r="K501" s="1" t="str">
        <f t="shared" si="82"/>
        <v>&lt;177 micron (NGR)</v>
      </c>
      <c r="L501">
        <v>26</v>
      </c>
      <c r="M501" t="s">
        <v>60</v>
      </c>
      <c r="N501">
        <v>500</v>
      </c>
      <c r="O501" t="s">
        <v>1048</v>
      </c>
      <c r="P501" t="s">
        <v>283</v>
      </c>
      <c r="Q501" t="s">
        <v>63</v>
      </c>
      <c r="R501" t="s">
        <v>271</v>
      </c>
      <c r="S501" t="s">
        <v>271</v>
      </c>
      <c r="T501" t="s">
        <v>36</v>
      </c>
      <c r="U501" t="s">
        <v>2504</v>
      </c>
      <c r="V501" t="s">
        <v>1121</v>
      </c>
      <c r="W501" t="s">
        <v>66</v>
      </c>
      <c r="X501" t="s">
        <v>67</v>
      </c>
      <c r="Y501" t="s">
        <v>41</v>
      </c>
      <c r="Z501" t="s">
        <v>511</v>
      </c>
    </row>
    <row r="502" spans="1:26" x14ac:dyDescent="0.25">
      <c r="A502" t="s">
        <v>2505</v>
      </c>
      <c r="B502" t="s">
        <v>2506</v>
      </c>
      <c r="C502" s="1" t="str">
        <f t="shared" si="76"/>
        <v>21:0236</v>
      </c>
      <c r="D502" s="1" t="str">
        <f t="shared" si="80"/>
        <v>21:0115</v>
      </c>
      <c r="E502" t="s">
        <v>2507</v>
      </c>
      <c r="F502" t="s">
        <v>2508</v>
      </c>
      <c r="H502">
        <v>49.067838700000003</v>
      </c>
      <c r="I502">
        <v>-87.502307599999995</v>
      </c>
      <c r="J502" s="1" t="str">
        <f t="shared" si="81"/>
        <v>NGR lake sediment grab sample</v>
      </c>
      <c r="K502" s="1" t="str">
        <f t="shared" si="82"/>
        <v>&lt;177 micron (NGR)</v>
      </c>
      <c r="L502">
        <v>26</v>
      </c>
      <c r="M502" t="s">
        <v>73</v>
      </c>
      <c r="N502">
        <v>501</v>
      </c>
      <c r="O502" t="s">
        <v>798</v>
      </c>
      <c r="P502" t="s">
        <v>596</v>
      </c>
      <c r="Q502" t="s">
        <v>78</v>
      </c>
      <c r="R502" t="s">
        <v>135</v>
      </c>
      <c r="S502" t="s">
        <v>146</v>
      </c>
      <c r="T502" t="s">
        <v>36</v>
      </c>
      <c r="U502" t="s">
        <v>510</v>
      </c>
      <c r="V502" t="s">
        <v>337</v>
      </c>
      <c r="W502" t="s">
        <v>53</v>
      </c>
      <c r="X502" t="s">
        <v>40</v>
      </c>
      <c r="Y502" t="s">
        <v>41</v>
      </c>
      <c r="Z502" t="s">
        <v>126</v>
      </c>
    </row>
    <row r="503" spans="1:26" x14ac:dyDescent="0.25">
      <c r="A503" t="s">
        <v>2509</v>
      </c>
      <c r="B503" t="s">
        <v>2510</v>
      </c>
      <c r="C503" s="1" t="str">
        <f t="shared" si="76"/>
        <v>21:0236</v>
      </c>
      <c r="D503" s="1" t="str">
        <f t="shared" si="80"/>
        <v>21:0115</v>
      </c>
      <c r="E503" t="s">
        <v>2511</v>
      </c>
      <c r="F503" t="s">
        <v>2512</v>
      </c>
      <c r="H503">
        <v>49.058860500000002</v>
      </c>
      <c r="I503">
        <v>-87.524693099999993</v>
      </c>
      <c r="J503" s="1" t="str">
        <f t="shared" si="81"/>
        <v>NGR lake sediment grab sample</v>
      </c>
      <c r="K503" s="1" t="str">
        <f t="shared" si="82"/>
        <v>&lt;177 micron (NGR)</v>
      </c>
      <c r="L503">
        <v>26</v>
      </c>
      <c r="M503" t="s">
        <v>87</v>
      </c>
      <c r="N503">
        <v>502</v>
      </c>
      <c r="O503" t="s">
        <v>515</v>
      </c>
      <c r="P503" t="s">
        <v>283</v>
      </c>
      <c r="Q503" t="s">
        <v>39</v>
      </c>
      <c r="R503" t="s">
        <v>110</v>
      </c>
      <c r="S503" t="s">
        <v>32</v>
      </c>
      <c r="T503" t="s">
        <v>36</v>
      </c>
      <c r="U503" t="s">
        <v>367</v>
      </c>
      <c r="V503" t="s">
        <v>685</v>
      </c>
      <c r="W503" t="s">
        <v>63</v>
      </c>
      <c r="X503" t="s">
        <v>54</v>
      </c>
      <c r="Y503" t="s">
        <v>41</v>
      </c>
      <c r="Z503" t="s">
        <v>787</v>
      </c>
    </row>
    <row r="504" spans="1:26" x14ac:dyDescent="0.25">
      <c r="A504" t="s">
        <v>2513</v>
      </c>
      <c r="B504" t="s">
        <v>2514</v>
      </c>
      <c r="C504" s="1" t="str">
        <f t="shared" si="76"/>
        <v>21:0236</v>
      </c>
      <c r="D504" s="1" t="str">
        <f t="shared" si="80"/>
        <v>21:0115</v>
      </c>
      <c r="E504" t="s">
        <v>2515</v>
      </c>
      <c r="F504" t="s">
        <v>2516</v>
      </c>
      <c r="H504">
        <v>49.047818800000002</v>
      </c>
      <c r="I504">
        <v>-87.8684315</v>
      </c>
      <c r="J504" s="1" t="str">
        <f t="shared" si="81"/>
        <v>NGR lake sediment grab sample</v>
      </c>
      <c r="K504" s="1" t="str">
        <f t="shared" si="82"/>
        <v>&lt;177 micron (NGR)</v>
      </c>
      <c r="L504">
        <v>26</v>
      </c>
      <c r="M504" t="s">
        <v>96</v>
      </c>
      <c r="N504">
        <v>503</v>
      </c>
      <c r="O504" t="s">
        <v>228</v>
      </c>
      <c r="P504" t="s">
        <v>244</v>
      </c>
      <c r="Q504" t="s">
        <v>97</v>
      </c>
      <c r="R504" t="s">
        <v>110</v>
      </c>
      <c r="S504" t="s">
        <v>34</v>
      </c>
      <c r="T504" t="s">
        <v>36</v>
      </c>
      <c r="U504" t="s">
        <v>938</v>
      </c>
      <c r="V504" t="s">
        <v>590</v>
      </c>
      <c r="W504" t="s">
        <v>63</v>
      </c>
      <c r="X504" t="s">
        <v>119</v>
      </c>
      <c r="Y504" t="s">
        <v>41</v>
      </c>
      <c r="Z504" t="s">
        <v>674</v>
      </c>
    </row>
    <row r="505" spans="1:26" x14ac:dyDescent="0.25">
      <c r="A505" t="s">
        <v>2517</v>
      </c>
      <c r="B505" t="s">
        <v>2518</v>
      </c>
      <c r="C505" s="1" t="str">
        <f t="shared" si="76"/>
        <v>21:0236</v>
      </c>
      <c r="D505" s="1" t="str">
        <f t="shared" si="80"/>
        <v>21:0115</v>
      </c>
      <c r="E505" t="s">
        <v>2519</v>
      </c>
      <c r="F505" t="s">
        <v>2520</v>
      </c>
      <c r="H505">
        <v>49.038008599999998</v>
      </c>
      <c r="I505">
        <v>-87.833657400000007</v>
      </c>
      <c r="J505" s="1" t="str">
        <f t="shared" si="81"/>
        <v>NGR lake sediment grab sample</v>
      </c>
      <c r="K505" s="1" t="str">
        <f t="shared" si="82"/>
        <v>&lt;177 micron (NGR)</v>
      </c>
      <c r="L505">
        <v>26</v>
      </c>
      <c r="M505" t="s">
        <v>106</v>
      </c>
      <c r="N505">
        <v>504</v>
      </c>
      <c r="O505" t="s">
        <v>1048</v>
      </c>
      <c r="P505" t="s">
        <v>134</v>
      </c>
      <c r="Q505" t="s">
        <v>33</v>
      </c>
      <c r="R505" t="s">
        <v>50</v>
      </c>
      <c r="S505" t="s">
        <v>39</v>
      </c>
      <c r="T505" t="s">
        <v>36</v>
      </c>
      <c r="U505" t="s">
        <v>300</v>
      </c>
      <c r="V505" t="s">
        <v>292</v>
      </c>
      <c r="W505" t="s">
        <v>53</v>
      </c>
      <c r="X505" t="s">
        <v>208</v>
      </c>
      <c r="Y505" t="s">
        <v>41</v>
      </c>
      <c r="Z505" t="s">
        <v>1860</v>
      </c>
    </row>
    <row r="506" spans="1:26" x14ac:dyDescent="0.25">
      <c r="A506" t="s">
        <v>2521</v>
      </c>
      <c r="B506" t="s">
        <v>2522</v>
      </c>
      <c r="C506" s="1" t="str">
        <f t="shared" si="76"/>
        <v>21:0236</v>
      </c>
      <c r="D506" s="1" t="str">
        <f t="shared" si="80"/>
        <v>21:0115</v>
      </c>
      <c r="E506" t="s">
        <v>2523</v>
      </c>
      <c r="F506" t="s">
        <v>2524</v>
      </c>
      <c r="H506">
        <v>49.059850099999998</v>
      </c>
      <c r="I506">
        <v>-87.774217199999995</v>
      </c>
      <c r="J506" s="1" t="str">
        <f t="shared" si="81"/>
        <v>NGR lake sediment grab sample</v>
      </c>
      <c r="K506" s="1" t="str">
        <f t="shared" si="82"/>
        <v>&lt;177 micron (NGR)</v>
      </c>
      <c r="L506">
        <v>26</v>
      </c>
      <c r="M506" t="s">
        <v>118</v>
      </c>
      <c r="N506">
        <v>505</v>
      </c>
      <c r="O506" t="s">
        <v>488</v>
      </c>
      <c r="P506" t="s">
        <v>145</v>
      </c>
      <c r="Q506" t="s">
        <v>80</v>
      </c>
      <c r="R506" t="s">
        <v>596</v>
      </c>
      <c r="S506" t="s">
        <v>109</v>
      </c>
      <c r="T506" t="s">
        <v>36</v>
      </c>
      <c r="U506" t="s">
        <v>583</v>
      </c>
      <c r="V506" t="s">
        <v>517</v>
      </c>
      <c r="W506" t="s">
        <v>53</v>
      </c>
      <c r="X506" t="s">
        <v>228</v>
      </c>
      <c r="Y506" t="s">
        <v>41</v>
      </c>
      <c r="Z506" t="s">
        <v>1359</v>
      </c>
    </row>
    <row r="507" spans="1:26" hidden="1" x14ac:dyDescent="0.25">
      <c r="A507" t="s">
        <v>2525</v>
      </c>
      <c r="B507" t="s">
        <v>2526</v>
      </c>
      <c r="C507" s="1" t="str">
        <f t="shared" si="76"/>
        <v>21:0236</v>
      </c>
      <c r="D507" s="1" t="str">
        <f>HYPERLINK("http://geochem.nrcan.gc.ca/cdogs/content/svy/svy_e.htm", "")</f>
        <v/>
      </c>
      <c r="G507" s="1" t="str">
        <f>HYPERLINK("http://geochem.nrcan.gc.ca/cdogs/content/cr_/cr_00021_e.htm", "21")</f>
        <v>21</v>
      </c>
      <c r="J507" t="s">
        <v>220</v>
      </c>
      <c r="K507" t="s">
        <v>221</v>
      </c>
      <c r="L507">
        <v>26</v>
      </c>
      <c r="M507" t="s">
        <v>222</v>
      </c>
      <c r="N507">
        <v>506</v>
      </c>
      <c r="O507" t="s">
        <v>62</v>
      </c>
      <c r="P507" t="s">
        <v>134</v>
      </c>
      <c r="Q507" t="s">
        <v>244</v>
      </c>
      <c r="R507" t="s">
        <v>181</v>
      </c>
      <c r="S507" t="s">
        <v>33</v>
      </c>
      <c r="T507" t="s">
        <v>36</v>
      </c>
      <c r="U507" t="s">
        <v>889</v>
      </c>
      <c r="V507" t="s">
        <v>227</v>
      </c>
      <c r="W507" t="s">
        <v>76</v>
      </c>
      <c r="X507" t="s">
        <v>48</v>
      </c>
      <c r="Y507" t="s">
        <v>80</v>
      </c>
      <c r="Z507" t="s">
        <v>598</v>
      </c>
    </row>
    <row r="508" spans="1:26" x14ac:dyDescent="0.25">
      <c r="A508" t="s">
        <v>2527</v>
      </c>
      <c r="B508" t="s">
        <v>2528</v>
      </c>
      <c r="C508" s="1" t="str">
        <f t="shared" si="76"/>
        <v>21:0236</v>
      </c>
      <c r="D508" s="1" t="str">
        <f t="shared" ref="D508:D521" si="83">HYPERLINK("http://geochem.nrcan.gc.ca/cdogs/content/svy/svy210115_e.htm", "21:0115")</f>
        <v>21:0115</v>
      </c>
      <c r="E508" t="s">
        <v>2529</v>
      </c>
      <c r="F508" t="s">
        <v>2530</v>
      </c>
      <c r="H508">
        <v>49.059543400000003</v>
      </c>
      <c r="I508">
        <v>-87.724413699999999</v>
      </c>
      <c r="J508" s="1" t="str">
        <f t="shared" ref="J508:J521" si="84">HYPERLINK("http://geochem.nrcan.gc.ca/cdogs/content/kwd/kwd020027_e.htm", "NGR lake sediment grab sample")</f>
        <v>NGR lake sediment grab sample</v>
      </c>
      <c r="K508" s="1" t="str">
        <f t="shared" ref="K508:K521" si="85">HYPERLINK("http://geochem.nrcan.gc.ca/cdogs/content/kwd/kwd080006_e.htm", "&lt;177 micron (NGR)")</f>
        <v>&lt;177 micron (NGR)</v>
      </c>
      <c r="L508">
        <v>26</v>
      </c>
      <c r="M508" t="s">
        <v>131</v>
      </c>
      <c r="N508">
        <v>507</v>
      </c>
      <c r="O508" t="s">
        <v>771</v>
      </c>
      <c r="P508" t="s">
        <v>244</v>
      </c>
      <c r="Q508" t="s">
        <v>109</v>
      </c>
      <c r="R508" t="s">
        <v>64</v>
      </c>
      <c r="S508" t="s">
        <v>33</v>
      </c>
      <c r="T508" t="s">
        <v>36</v>
      </c>
      <c r="U508" t="s">
        <v>300</v>
      </c>
      <c r="V508" t="s">
        <v>225</v>
      </c>
      <c r="W508" t="s">
        <v>66</v>
      </c>
      <c r="X508" t="s">
        <v>91</v>
      </c>
      <c r="Y508" t="s">
        <v>41</v>
      </c>
      <c r="Z508" t="s">
        <v>570</v>
      </c>
    </row>
    <row r="509" spans="1:26" x14ac:dyDescent="0.25">
      <c r="A509" t="s">
        <v>2531</v>
      </c>
      <c r="B509" t="s">
        <v>2532</v>
      </c>
      <c r="C509" s="1" t="str">
        <f t="shared" si="76"/>
        <v>21:0236</v>
      </c>
      <c r="D509" s="1" t="str">
        <f t="shared" si="83"/>
        <v>21:0115</v>
      </c>
      <c r="E509" t="s">
        <v>2533</v>
      </c>
      <c r="F509" t="s">
        <v>2534</v>
      </c>
      <c r="H509">
        <v>49.053860200000003</v>
      </c>
      <c r="I509">
        <v>-87.673566399999999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143</v>
      </c>
      <c r="N509">
        <v>508</v>
      </c>
      <c r="O509" t="s">
        <v>771</v>
      </c>
      <c r="P509" t="s">
        <v>77</v>
      </c>
      <c r="Q509" t="s">
        <v>39</v>
      </c>
      <c r="R509" t="s">
        <v>50</v>
      </c>
      <c r="S509" t="s">
        <v>50</v>
      </c>
      <c r="T509" t="s">
        <v>36</v>
      </c>
      <c r="U509" t="s">
        <v>583</v>
      </c>
      <c r="V509" t="s">
        <v>399</v>
      </c>
      <c r="W509" t="s">
        <v>66</v>
      </c>
      <c r="X509" t="s">
        <v>67</v>
      </c>
      <c r="Y509" t="s">
        <v>41</v>
      </c>
      <c r="Z509" t="s">
        <v>55</v>
      </c>
    </row>
    <row r="510" spans="1:26" x14ac:dyDescent="0.25">
      <c r="A510" t="s">
        <v>2535</v>
      </c>
      <c r="B510" t="s">
        <v>2536</v>
      </c>
      <c r="C510" s="1" t="str">
        <f t="shared" si="76"/>
        <v>21:0236</v>
      </c>
      <c r="D510" s="1" t="str">
        <f t="shared" si="83"/>
        <v>21:0115</v>
      </c>
      <c r="E510" t="s">
        <v>2537</v>
      </c>
      <c r="F510" t="s">
        <v>2538</v>
      </c>
      <c r="H510">
        <v>49.056800199999998</v>
      </c>
      <c r="I510">
        <v>-87.627547199999995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177</v>
      </c>
      <c r="N510">
        <v>509</v>
      </c>
      <c r="O510" t="s">
        <v>108</v>
      </c>
      <c r="P510" t="s">
        <v>50</v>
      </c>
      <c r="Q510" t="s">
        <v>146</v>
      </c>
      <c r="R510" t="s">
        <v>97</v>
      </c>
      <c r="S510" t="s">
        <v>290</v>
      </c>
      <c r="T510" t="s">
        <v>36</v>
      </c>
      <c r="U510" t="s">
        <v>163</v>
      </c>
      <c r="V510" t="s">
        <v>292</v>
      </c>
      <c r="W510" t="s">
        <v>53</v>
      </c>
      <c r="X510" t="s">
        <v>81</v>
      </c>
      <c r="Y510" t="s">
        <v>41</v>
      </c>
      <c r="Z510" t="s">
        <v>1073</v>
      </c>
    </row>
    <row r="511" spans="1:26" x14ac:dyDescent="0.25">
      <c r="A511" t="s">
        <v>2539</v>
      </c>
      <c r="B511" t="s">
        <v>2540</v>
      </c>
      <c r="C511" s="1" t="str">
        <f t="shared" si="76"/>
        <v>21:0236</v>
      </c>
      <c r="D511" s="1" t="str">
        <f t="shared" si="83"/>
        <v>21:0115</v>
      </c>
      <c r="E511" t="s">
        <v>2541</v>
      </c>
      <c r="F511" t="s">
        <v>2542</v>
      </c>
      <c r="H511">
        <v>49.047340599999998</v>
      </c>
      <c r="I511">
        <v>-87.569540700000005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187</v>
      </c>
      <c r="N511">
        <v>510</v>
      </c>
      <c r="O511" t="s">
        <v>300</v>
      </c>
      <c r="P511" t="s">
        <v>334</v>
      </c>
      <c r="Q511" t="s">
        <v>33</v>
      </c>
      <c r="R511" t="s">
        <v>34</v>
      </c>
      <c r="S511" t="s">
        <v>761</v>
      </c>
      <c r="T511" t="s">
        <v>122</v>
      </c>
      <c r="U511" t="s">
        <v>2543</v>
      </c>
      <c r="V511" t="s">
        <v>2544</v>
      </c>
      <c r="W511" t="s">
        <v>63</v>
      </c>
      <c r="X511" t="s">
        <v>91</v>
      </c>
      <c r="Y511" t="s">
        <v>41</v>
      </c>
      <c r="Z511" t="s">
        <v>223</v>
      </c>
    </row>
    <row r="512" spans="1:26" x14ac:dyDescent="0.25">
      <c r="A512" t="s">
        <v>2545</v>
      </c>
      <c r="B512" t="s">
        <v>2546</v>
      </c>
      <c r="C512" s="1" t="str">
        <f t="shared" si="76"/>
        <v>21:0236</v>
      </c>
      <c r="D512" s="1" t="str">
        <f t="shared" si="83"/>
        <v>21:0115</v>
      </c>
      <c r="E512" t="s">
        <v>2547</v>
      </c>
      <c r="F512" t="s">
        <v>2548</v>
      </c>
      <c r="H512">
        <v>49.083780500000003</v>
      </c>
      <c r="I512">
        <v>-87.578858699999998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196</v>
      </c>
      <c r="N512">
        <v>511</v>
      </c>
      <c r="O512" t="s">
        <v>300</v>
      </c>
      <c r="P512" t="s">
        <v>82</v>
      </c>
      <c r="Q512" t="s">
        <v>33</v>
      </c>
      <c r="R512" t="s">
        <v>64</v>
      </c>
      <c r="S512" t="s">
        <v>146</v>
      </c>
      <c r="T512" t="s">
        <v>36</v>
      </c>
      <c r="U512" t="s">
        <v>497</v>
      </c>
      <c r="V512" t="s">
        <v>399</v>
      </c>
      <c r="W512" t="s">
        <v>63</v>
      </c>
      <c r="X512" t="s">
        <v>67</v>
      </c>
      <c r="Y512" t="s">
        <v>41</v>
      </c>
      <c r="Z512" t="s">
        <v>108</v>
      </c>
    </row>
    <row r="513" spans="1:26" x14ac:dyDescent="0.25">
      <c r="A513" t="s">
        <v>2549</v>
      </c>
      <c r="B513" t="s">
        <v>2550</v>
      </c>
      <c r="C513" s="1" t="str">
        <f t="shared" si="76"/>
        <v>21:0236</v>
      </c>
      <c r="D513" s="1" t="str">
        <f t="shared" si="83"/>
        <v>21:0115</v>
      </c>
      <c r="E513" t="s">
        <v>2551</v>
      </c>
      <c r="F513" t="s">
        <v>2552</v>
      </c>
      <c r="H513">
        <v>49.096807200000001</v>
      </c>
      <c r="I513">
        <v>-87.569571800000006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206</v>
      </c>
      <c r="N513">
        <v>512</v>
      </c>
      <c r="O513" t="s">
        <v>679</v>
      </c>
      <c r="P513" t="s">
        <v>516</v>
      </c>
      <c r="Q513" t="s">
        <v>63</v>
      </c>
      <c r="R513" t="s">
        <v>134</v>
      </c>
      <c r="S513" t="s">
        <v>62</v>
      </c>
      <c r="T513" t="s">
        <v>36</v>
      </c>
      <c r="U513" t="s">
        <v>179</v>
      </c>
      <c r="V513" t="s">
        <v>2553</v>
      </c>
      <c r="W513" t="s">
        <v>39</v>
      </c>
      <c r="X513" t="s">
        <v>100</v>
      </c>
      <c r="Y513" t="s">
        <v>41</v>
      </c>
      <c r="Z513" t="s">
        <v>165</v>
      </c>
    </row>
    <row r="514" spans="1:26" x14ac:dyDescent="0.25">
      <c r="A514" t="s">
        <v>2554</v>
      </c>
      <c r="B514" t="s">
        <v>2555</v>
      </c>
      <c r="C514" s="1" t="str">
        <f t="shared" ref="C514:C577" si="86">HYPERLINK("http://geochem.nrcan.gc.ca/cdogs/content/bdl/bdl210236_e.htm", "21:0236")</f>
        <v>21:0236</v>
      </c>
      <c r="D514" s="1" t="str">
        <f t="shared" si="83"/>
        <v>21:0115</v>
      </c>
      <c r="E514" t="s">
        <v>2556</v>
      </c>
      <c r="F514" t="s">
        <v>2557</v>
      </c>
      <c r="H514">
        <v>49.109394199999997</v>
      </c>
      <c r="I514">
        <v>-87.556191799999993</v>
      </c>
      <c r="J514" s="1" t="str">
        <f t="shared" si="84"/>
        <v>NGR lake sediment grab sample</v>
      </c>
      <c r="K514" s="1" t="str">
        <f t="shared" si="85"/>
        <v>&lt;177 micron (NGR)</v>
      </c>
      <c r="L514">
        <v>26</v>
      </c>
      <c r="M514" t="s">
        <v>214</v>
      </c>
      <c r="N514">
        <v>513</v>
      </c>
      <c r="O514" t="s">
        <v>163</v>
      </c>
      <c r="P514" t="s">
        <v>32</v>
      </c>
      <c r="Q514" t="s">
        <v>66</v>
      </c>
      <c r="R514" t="s">
        <v>32</v>
      </c>
      <c r="S514" t="s">
        <v>349</v>
      </c>
      <c r="T514" t="s">
        <v>36</v>
      </c>
      <c r="U514" t="s">
        <v>1575</v>
      </c>
      <c r="V514" t="s">
        <v>590</v>
      </c>
      <c r="W514" t="s">
        <v>146</v>
      </c>
      <c r="X514" t="s">
        <v>48</v>
      </c>
      <c r="Y514" t="s">
        <v>41</v>
      </c>
      <c r="Z514" t="s">
        <v>1001</v>
      </c>
    </row>
    <row r="515" spans="1:26" x14ac:dyDescent="0.25">
      <c r="A515" t="s">
        <v>2558</v>
      </c>
      <c r="B515" t="s">
        <v>2559</v>
      </c>
      <c r="C515" s="1" t="str">
        <f t="shared" si="86"/>
        <v>21:0236</v>
      </c>
      <c r="D515" s="1" t="str">
        <f t="shared" si="83"/>
        <v>21:0115</v>
      </c>
      <c r="E515" t="s">
        <v>2560</v>
      </c>
      <c r="F515" t="s">
        <v>2561</v>
      </c>
      <c r="H515">
        <v>49.093297800000002</v>
      </c>
      <c r="I515">
        <v>-87.535958899999997</v>
      </c>
      <c r="J515" s="1" t="str">
        <f t="shared" si="84"/>
        <v>NGR lake sediment grab sample</v>
      </c>
      <c r="K515" s="1" t="str">
        <f t="shared" si="85"/>
        <v>&lt;177 micron (NGR)</v>
      </c>
      <c r="L515">
        <v>26</v>
      </c>
      <c r="M515" t="s">
        <v>234</v>
      </c>
      <c r="N515">
        <v>514</v>
      </c>
      <c r="O515" t="s">
        <v>603</v>
      </c>
      <c r="P515" t="s">
        <v>145</v>
      </c>
      <c r="Q515" t="s">
        <v>66</v>
      </c>
      <c r="R515" t="s">
        <v>394</v>
      </c>
      <c r="S515" t="s">
        <v>34</v>
      </c>
      <c r="T515" t="s">
        <v>36</v>
      </c>
      <c r="U515" t="s">
        <v>2562</v>
      </c>
      <c r="V515" t="s">
        <v>309</v>
      </c>
      <c r="W515" t="s">
        <v>63</v>
      </c>
      <c r="X515" t="s">
        <v>890</v>
      </c>
      <c r="Y515" t="s">
        <v>41</v>
      </c>
      <c r="Z515" t="s">
        <v>438</v>
      </c>
    </row>
    <row r="516" spans="1:26" x14ac:dyDescent="0.25">
      <c r="A516" t="s">
        <v>2563</v>
      </c>
      <c r="B516" t="s">
        <v>2564</v>
      </c>
      <c r="C516" s="1" t="str">
        <f t="shared" si="86"/>
        <v>21:0236</v>
      </c>
      <c r="D516" s="1" t="str">
        <f t="shared" si="83"/>
        <v>21:0115</v>
      </c>
      <c r="E516" t="s">
        <v>2565</v>
      </c>
      <c r="F516" t="s">
        <v>2566</v>
      </c>
      <c r="H516">
        <v>49.116585000000001</v>
      </c>
      <c r="I516">
        <v>-87.487738500000006</v>
      </c>
      <c r="J516" s="1" t="str">
        <f t="shared" si="84"/>
        <v>NGR lake sediment grab sample</v>
      </c>
      <c r="K516" s="1" t="str">
        <f t="shared" si="85"/>
        <v>&lt;177 micron (NGR)</v>
      </c>
      <c r="L516">
        <v>27</v>
      </c>
      <c r="M516" t="s">
        <v>30</v>
      </c>
      <c r="N516">
        <v>515</v>
      </c>
      <c r="O516" t="s">
        <v>759</v>
      </c>
      <c r="P516" t="s">
        <v>145</v>
      </c>
      <c r="Q516" t="s">
        <v>39</v>
      </c>
      <c r="R516" t="s">
        <v>277</v>
      </c>
      <c r="S516" t="s">
        <v>198</v>
      </c>
      <c r="T516" t="s">
        <v>36</v>
      </c>
      <c r="U516" t="s">
        <v>703</v>
      </c>
      <c r="V516" t="s">
        <v>216</v>
      </c>
      <c r="W516" t="s">
        <v>78</v>
      </c>
      <c r="X516" t="s">
        <v>81</v>
      </c>
      <c r="Y516" t="s">
        <v>125</v>
      </c>
      <c r="Z516" t="s">
        <v>1237</v>
      </c>
    </row>
    <row r="517" spans="1:26" x14ac:dyDescent="0.25">
      <c r="A517" t="s">
        <v>2567</v>
      </c>
      <c r="B517" t="s">
        <v>2568</v>
      </c>
      <c r="C517" s="1" t="str">
        <f t="shared" si="86"/>
        <v>21:0236</v>
      </c>
      <c r="D517" s="1" t="str">
        <f t="shared" si="83"/>
        <v>21:0115</v>
      </c>
      <c r="E517" t="s">
        <v>2569</v>
      </c>
      <c r="F517" t="s">
        <v>2570</v>
      </c>
      <c r="H517">
        <v>49.097711199999999</v>
      </c>
      <c r="I517">
        <v>-87.492266099999995</v>
      </c>
      <c r="J517" s="1" t="str">
        <f t="shared" si="84"/>
        <v>NGR lake sediment grab sample</v>
      </c>
      <c r="K517" s="1" t="str">
        <f t="shared" si="85"/>
        <v>&lt;177 micron (NGR)</v>
      </c>
      <c r="L517">
        <v>27</v>
      </c>
      <c r="M517" t="s">
        <v>154</v>
      </c>
      <c r="N517">
        <v>516</v>
      </c>
      <c r="O517" t="s">
        <v>100</v>
      </c>
      <c r="P517" t="s">
        <v>35</v>
      </c>
      <c r="Q517" t="s">
        <v>66</v>
      </c>
      <c r="R517" t="s">
        <v>62</v>
      </c>
      <c r="S517" t="s">
        <v>958</v>
      </c>
      <c r="T517" t="s">
        <v>122</v>
      </c>
      <c r="U517" t="s">
        <v>2571</v>
      </c>
      <c r="V517" t="s">
        <v>2572</v>
      </c>
      <c r="W517" t="s">
        <v>80</v>
      </c>
      <c r="X517" t="s">
        <v>100</v>
      </c>
      <c r="Y517" t="s">
        <v>125</v>
      </c>
      <c r="Z517" t="s">
        <v>516</v>
      </c>
    </row>
    <row r="518" spans="1:26" x14ac:dyDescent="0.25">
      <c r="A518" t="s">
        <v>2573</v>
      </c>
      <c r="B518" t="s">
        <v>2574</v>
      </c>
      <c r="C518" s="1" t="str">
        <f t="shared" si="86"/>
        <v>21:0236</v>
      </c>
      <c r="D518" s="1" t="str">
        <f t="shared" si="83"/>
        <v>21:0115</v>
      </c>
      <c r="E518" t="s">
        <v>2565</v>
      </c>
      <c r="F518" t="s">
        <v>2575</v>
      </c>
      <c r="H518">
        <v>49.116585000000001</v>
      </c>
      <c r="I518">
        <v>-87.487738500000006</v>
      </c>
      <c r="J518" s="1" t="str">
        <f t="shared" si="84"/>
        <v>NGR lake sediment grab sample</v>
      </c>
      <c r="K518" s="1" t="str">
        <f t="shared" si="85"/>
        <v>&lt;177 micron (NGR)</v>
      </c>
      <c r="L518">
        <v>27</v>
      </c>
      <c r="M518" t="s">
        <v>169</v>
      </c>
      <c r="N518">
        <v>517</v>
      </c>
      <c r="O518" t="s">
        <v>1058</v>
      </c>
      <c r="P518" t="s">
        <v>244</v>
      </c>
      <c r="Q518" t="s">
        <v>80</v>
      </c>
      <c r="R518" t="s">
        <v>77</v>
      </c>
      <c r="S518" t="s">
        <v>135</v>
      </c>
      <c r="T518" t="s">
        <v>36</v>
      </c>
      <c r="U518" t="s">
        <v>261</v>
      </c>
      <c r="V518" t="s">
        <v>216</v>
      </c>
      <c r="W518" t="s">
        <v>33</v>
      </c>
      <c r="X518" t="s">
        <v>336</v>
      </c>
      <c r="Y518" t="s">
        <v>125</v>
      </c>
      <c r="Z518" t="s">
        <v>708</v>
      </c>
    </row>
    <row r="519" spans="1:26" x14ac:dyDescent="0.25">
      <c r="A519" t="s">
        <v>2576</v>
      </c>
      <c r="B519" t="s">
        <v>2577</v>
      </c>
      <c r="C519" s="1" t="str">
        <f t="shared" si="86"/>
        <v>21:0236</v>
      </c>
      <c r="D519" s="1" t="str">
        <f t="shared" si="83"/>
        <v>21:0115</v>
      </c>
      <c r="E519" t="s">
        <v>2565</v>
      </c>
      <c r="F519" t="s">
        <v>2578</v>
      </c>
      <c r="H519">
        <v>49.116585000000001</v>
      </c>
      <c r="I519">
        <v>-87.487738500000006</v>
      </c>
      <c r="J519" s="1" t="str">
        <f t="shared" si="84"/>
        <v>NGR lake sediment grab sample</v>
      </c>
      <c r="K519" s="1" t="str">
        <f t="shared" si="85"/>
        <v>&lt;177 micron (NGR)</v>
      </c>
      <c r="L519">
        <v>27</v>
      </c>
      <c r="M519" t="s">
        <v>162</v>
      </c>
      <c r="N519">
        <v>518</v>
      </c>
      <c r="O519" t="s">
        <v>1090</v>
      </c>
      <c r="P519" t="s">
        <v>321</v>
      </c>
      <c r="Q519" t="s">
        <v>33</v>
      </c>
      <c r="R519" t="s">
        <v>277</v>
      </c>
      <c r="S519" t="s">
        <v>34</v>
      </c>
      <c r="T519" t="s">
        <v>36</v>
      </c>
      <c r="U519" t="s">
        <v>2579</v>
      </c>
      <c r="V519" t="s">
        <v>137</v>
      </c>
      <c r="W519" t="s">
        <v>78</v>
      </c>
      <c r="X519" t="s">
        <v>343</v>
      </c>
      <c r="Y519" t="s">
        <v>125</v>
      </c>
      <c r="Z519" t="s">
        <v>1237</v>
      </c>
    </row>
    <row r="520" spans="1:26" x14ac:dyDescent="0.25">
      <c r="A520" t="s">
        <v>2580</v>
      </c>
      <c r="B520" t="s">
        <v>2581</v>
      </c>
      <c r="C520" s="1" t="str">
        <f t="shared" si="86"/>
        <v>21:0236</v>
      </c>
      <c r="D520" s="1" t="str">
        <f t="shared" si="83"/>
        <v>21:0115</v>
      </c>
      <c r="E520" t="s">
        <v>2582</v>
      </c>
      <c r="F520" t="s">
        <v>2583</v>
      </c>
      <c r="H520">
        <v>49.113157800000003</v>
      </c>
      <c r="I520">
        <v>-87.454639599999993</v>
      </c>
      <c r="J520" s="1" t="str">
        <f t="shared" si="84"/>
        <v>NGR lake sediment grab sample</v>
      </c>
      <c r="K520" s="1" t="str">
        <f t="shared" si="85"/>
        <v>&lt;177 micron (NGR)</v>
      </c>
      <c r="L520">
        <v>27</v>
      </c>
      <c r="M520" t="s">
        <v>47</v>
      </c>
      <c r="N520">
        <v>519</v>
      </c>
      <c r="O520" t="s">
        <v>759</v>
      </c>
      <c r="P520" t="s">
        <v>82</v>
      </c>
      <c r="Q520" t="s">
        <v>63</v>
      </c>
      <c r="R520" t="s">
        <v>277</v>
      </c>
      <c r="S520" t="s">
        <v>64</v>
      </c>
      <c r="T520" t="s">
        <v>36</v>
      </c>
      <c r="U520" t="s">
        <v>1842</v>
      </c>
      <c r="V520" t="s">
        <v>685</v>
      </c>
      <c r="W520" t="s">
        <v>66</v>
      </c>
      <c r="X520" t="s">
        <v>228</v>
      </c>
      <c r="Y520" t="s">
        <v>41</v>
      </c>
      <c r="Z520" t="s">
        <v>516</v>
      </c>
    </row>
    <row r="521" spans="1:26" x14ac:dyDescent="0.25">
      <c r="A521" t="s">
        <v>2584</v>
      </c>
      <c r="B521" t="s">
        <v>2585</v>
      </c>
      <c r="C521" s="1" t="str">
        <f t="shared" si="86"/>
        <v>21:0236</v>
      </c>
      <c r="D521" s="1" t="str">
        <f t="shared" si="83"/>
        <v>21:0115</v>
      </c>
      <c r="E521" t="s">
        <v>2586</v>
      </c>
      <c r="F521" t="s">
        <v>2587</v>
      </c>
      <c r="H521">
        <v>49.091020700000001</v>
      </c>
      <c r="I521">
        <v>-87.438097200000001</v>
      </c>
      <c r="J521" s="1" t="str">
        <f t="shared" si="84"/>
        <v>NGR lake sediment grab sample</v>
      </c>
      <c r="K521" s="1" t="str">
        <f t="shared" si="85"/>
        <v>&lt;177 micron (NGR)</v>
      </c>
      <c r="L521">
        <v>27</v>
      </c>
      <c r="M521" t="s">
        <v>60</v>
      </c>
      <c r="N521">
        <v>520</v>
      </c>
      <c r="O521" t="s">
        <v>207</v>
      </c>
      <c r="P521" t="s">
        <v>32</v>
      </c>
      <c r="Q521" t="s">
        <v>66</v>
      </c>
      <c r="R521" t="s">
        <v>244</v>
      </c>
      <c r="S521" t="s">
        <v>64</v>
      </c>
      <c r="T521" t="s">
        <v>36</v>
      </c>
      <c r="U521" t="s">
        <v>1785</v>
      </c>
      <c r="V521" t="s">
        <v>308</v>
      </c>
      <c r="W521" t="s">
        <v>66</v>
      </c>
      <c r="X521" t="s">
        <v>81</v>
      </c>
      <c r="Y521" t="s">
        <v>41</v>
      </c>
      <c r="Z521" t="s">
        <v>1152</v>
      </c>
    </row>
    <row r="522" spans="1:26" hidden="1" x14ac:dyDescent="0.25">
      <c r="A522" t="s">
        <v>2588</v>
      </c>
      <c r="B522" t="s">
        <v>2589</v>
      </c>
      <c r="C522" s="1" t="str">
        <f t="shared" si="86"/>
        <v>21:0236</v>
      </c>
      <c r="D522" s="1" t="str">
        <f>HYPERLINK("http://geochem.nrcan.gc.ca/cdogs/content/svy/svy_e.htm", "")</f>
        <v/>
      </c>
      <c r="G522" s="1" t="str">
        <f>HYPERLINK("http://geochem.nrcan.gc.ca/cdogs/content/cr_/cr_00021_e.htm", "21")</f>
        <v>21</v>
      </c>
      <c r="J522" t="s">
        <v>220</v>
      </c>
      <c r="K522" t="s">
        <v>221</v>
      </c>
      <c r="L522">
        <v>27</v>
      </c>
      <c r="M522" t="s">
        <v>222</v>
      </c>
      <c r="N522">
        <v>521</v>
      </c>
      <c r="O522" t="s">
        <v>62</v>
      </c>
      <c r="P522" t="s">
        <v>77</v>
      </c>
      <c r="Q522" t="s">
        <v>34</v>
      </c>
      <c r="R522" t="s">
        <v>78</v>
      </c>
      <c r="S522" t="s">
        <v>33</v>
      </c>
      <c r="T522" t="s">
        <v>36</v>
      </c>
      <c r="U522" t="s">
        <v>889</v>
      </c>
      <c r="V522" t="s">
        <v>457</v>
      </c>
      <c r="W522" t="s">
        <v>97</v>
      </c>
      <c r="X522" t="s">
        <v>48</v>
      </c>
      <c r="Y522" t="s">
        <v>2590</v>
      </c>
      <c r="Z522" t="s">
        <v>2020</v>
      </c>
    </row>
    <row r="523" spans="1:26" x14ac:dyDescent="0.25">
      <c r="A523" t="s">
        <v>2591</v>
      </c>
      <c r="B523" t="s">
        <v>2592</v>
      </c>
      <c r="C523" s="1" t="str">
        <f t="shared" si="86"/>
        <v>21:0236</v>
      </c>
      <c r="D523" s="1" t="str">
        <f t="shared" ref="D523:D537" si="87">HYPERLINK("http://geochem.nrcan.gc.ca/cdogs/content/svy/svy210115_e.htm", "21:0115")</f>
        <v>21:0115</v>
      </c>
      <c r="E523" t="s">
        <v>2593</v>
      </c>
      <c r="F523" t="s">
        <v>2594</v>
      </c>
      <c r="H523">
        <v>49.092556899999998</v>
      </c>
      <c r="I523">
        <v>-87.404114000000007</v>
      </c>
      <c r="J523" s="1" t="str">
        <f t="shared" ref="J523:J537" si="88">HYPERLINK("http://geochem.nrcan.gc.ca/cdogs/content/kwd/kwd020027_e.htm", "NGR lake sediment grab sample")</f>
        <v>NGR lake sediment grab sample</v>
      </c>
      <c r="K523" s="1" t="str">
        <f t="shared" ref="K523:K537" si="89">HYPERLINK("http://geochem.nrcan.gc.ca/cdogs/content/kwd/kwd080006_e.htm", "&lt;177 micron (NGR)")</f>
        <v>&lt;177 micron (NGR)</v>
      </c>
      <c r="L523">
        <v>27</v>
      </c>
      <c r="M523" t="s">
        <v>73</v>
      </c>
      <c r="N523">
        <v>522</v>
      </c>
      <c r="O523" t="s">
        <v>1058</v>
      </c>
      <c r="P523" t="s">
        <v>76</v>
      </c>
      <c r="Q523" t="s">
        <v>53</v>
      </c>
      <c r="R523" t="s">
        <v>110</v>
      </c>
      <c r="S523" t="s">
        <v>34</v>
      </c>
      <c r="T523" t="s">
        <v>36</v>
      </c>
      <c r="U523" t="s">
        <v>1846</v>
      </c>
      <c r="V523" t="s">
        <v>66</v>
      </c>
      <c r="W523" t="s">
        <v>53</v>
      </c>
      <c r="X523" t="s">
        <v>79</v>
      </c>
      <c r="Y523" t="s">
        <v>125</v>
      </c>
      <c r="Z523" t="s">
        <v>146</v>
      </c>
    </row>
    <row r="524" spans="1:26" x14ac:dyDescent="0.25">
      <c r="A524" t="s">
        <v>2595</v>
      </c>
      <c r="B524" t="s">
        <v>2596</v>
      </c>
      <c r="C524" s="1" t="str">
        <f t="shared" si="86"/>
        <v>21:0236</v>
      </c>
      <c r="D524" s="1" t="str">
        <f t="shared" si="87"/>
        <v>21:0115</v>
      </c>
      <c r="E524" t="s">
        <v>2597</v>
      </c>
      <c r="F524" t="s">
        <v>2598</v>
      </c>
      <c r="H524">
        <v>49.103888300000001</v>
      </c>
      <c r="I524">
        <v>-87.372927799999999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87</v>
      </c>
      <c r="N524">
        <v>523</v>
      </c>
      <c r="O524" t="s">
        <v>759</v>
      </c>
      <c r="P524" t="s">
        <v>244</v>
      </c>
      <c r="Q524" t="s">
        <v>33</v>
      </c>
      <c r="R524" t="s">
        <v>244</v>
      </c>
      <c r="S524" t="s">
        <v>109</v>
      </c>
      <c r="T524" t="s">
        <v>36</v>
      </c>
      <c r="U524" t="s">
        <v>470</v>
      </c>
      <c r="V524" t="s">
        <v>1216</v>
      </c>
      <c r="W524" t="s">
        <v>66</v>
      </c>
      <c r="X524" t="s">
        <v>100</v>
      </c>
      <c r="Y524" t="s">
        <v>41</v>
      </c>
      <c r="Z524" t="s">
        <v>820</v>
      </c>
    </row>
    <row r="525" spans="1:26" x14ac:dyDescent="0.25">
      <c r="A525" t="s">
        <v>2599</v>
      </c>
      <c r="B525" t="s">
        <v>2600</v>
      </c>
      <c r="C525" s="1" t="str">
        <f t="shared" si="86"/>
        <v>21:0236</v>
      </c>
      <c r="D525" s="1" t="str">
        <f t="shared" si="87"/>
        <v>21:0115</v>
      </c>
      <c r="E525" t="s">
        <v>2601</v>
      </c>
      <c r="F525" t="s">
        <v>2602</v>
      </c>
      <c r="H525">
        <v>49.103582899999999</v>
      </c>
      <c r="I525">
        <v>-87.337701899999999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96</v>
      </c>
      <c r="N525">
        <v>524</v>
      </c>
      <c r="O525" t="s">
        <v>888</v>
      </c>
      <c r="P525" t="s">
        <v>75</v>
      </c>
      <c r="Q525" t="s">
        <v>39</v>
      </c>
      <c r="R525" t="s">
        <v>596</v>
      </c>
      <c r="S525" t="s">
        <v>391</v>
      </c>
      <c r="T525" t="s">
        <v>36</v>
      </c>
      <c r="U525" t="s">
        <v>456</v>
      </c>
      <c r="V525" t="s">
        <v>1607</v>
      </c>
      <c r="W525" t="s">
        <v>63</v>
      </c>
      <c r="X525" t="s">
        <v>100</v>
      </c>
      <c r="Y525" t="s">
        <v>309</v>
      </c>
      <c r="Z525" t="s">
        <v>2603</v>
      </c>
    </row>
    <row r="526" spans="1:26" x14ac:dyDescent="0.25">
      <c r="A526" t="s">
        <v>2604</v>
      </c>
      <c r="B526" t="s">
        <v>2605</v>
      </c>
      <c r="C526" s="1" t="str">
        <f t="shared" si="86"/>
        <v>21:0236</v>
      </c>
      <c r="D526" s="1" t="str">
        <f t="shared" si="87"/>
        <v>21:0115</v>
      </c>
      <c r="E526" t="s">
        <v>2606</v>
      </c>
      <c r="F526" t="s">
        <v>2607</v>
      </c>
      <c r="H526">
        <v>49.088896400000003</v>
      </c>
      <c r="I526">
        <v>-87.351723399999997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106</v>
      </c>
      <c r="N526">
        <v>525</v>
      </c>
      <c r="O526" t="s">
        <v>298</v>
      </c>
      <c r="P526" t="s">
        <v>77</v>
      </c>
      <c r="Q526" t="s">
        <v>39</v>
      </c>
      <c r="R526" t="s">
        <v>135</v>
      </c>
      <c r="S526" t="s">
        <v>156</v>
      </c>
      <c r="T526" t="s">
        <v>36</v>
      </c>
      <c r="U526" t="s">
        <v>559</v>
      </c>
      <c r="V526" t="s">
        <v>1121</v>
      </c>
      <c r="W526" t="s">
        <v>53</v>
      </c>
      <c r="X526" t="s">
        <v>208</v>
      </c>
      <c r="Y526" t="s">
        <v>1607</v>
      </c>
      <c r="Z526" t="s">
        <v>1506</v>
      </c>
    </row>
    <row r="527" spans="1:26" x14ac:dyDescent="0.25">
      <c r="A527" t="s">
        <v>2608</v>
      </c>
      <c r="B527" t="s">
        <v>2609</v>
      </c>
      <c r="C527" s="1" t="str">
        <f t="shared" si="86"/>
        <v>21:0236</v>
      </c>
      <c r="D527" s="1" t="str">
        <f t="shared" si="87"/>
        <v>21:0115</v>
      </c>
      <c r="E527" t="s">
        <v>2610</v>
      </c>
      <c r="F527" t="s">
        <v>2611</v>
      </c>
      <c r="H527">
        <v>49.122117199999998</v>
      </c>
      <c r="I527">
        <v>-87.300644899999995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118</v>
      </c>
      <c r="N527">
        <v>526</v>
      </c>
      <c r="O527" t="s">
        <v>320</v>
      </c>
      <c r="P527" t="s">
        <v>75</v>
      </c>
      <c r="Q527" t="s">
        <v>63</v>
      </c>
      <c r="R527" t="s">
        <v>134</v>
      </c>
      <c r="S527" t="s">
        <v>76</v>
      </c>
      <c r="T527" t="s">
        <v>36</v>
      </c>
      <c r="U527" t="s">
        <v>31</v>
      </c>
      <c r="V527" t="s">
        <v>721</v>
      </c>
      <c r="W527" t="s">
        <v>53</v>
      </c>
      <c r="X527" t="s">
        <v>91</v>
      </c>
      <c r="Y527" t="s">
        <v>41</v>
      </c>
      <c r="Z527" t="s">
        <v>2612</v>
      </c>
    </row>
    <row r="528" spans="1:26" x14ac:dyDescent="0.25">
      <c r="A528" t="s">
        <v>2613</v>
      </c>
      <c r="B528" t="s">
        <v>2614</v>
      </c>
      <c r="C528" s="1" t="str">
        <f t="shared" si="86"/>
        <v>21:0236</v>
      </c>
      <c r="D528" s="1" t="str">
        <f t="shared" si="87"/>
        <v>21:0115</v>
      </c>
      <c r="E528" t="s">
        <v>2615</v>
      </c>
      <c r="F528" t="s">
        <v>2616</v>
      </c>
      <c r="H528">
        <v>49.1355048</v>
      </c>
      <c r="I528">
        <v>-87.296242699999993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131</v>
      </c>
      <c r="N528">
        <v>527</v>
      </c>
      <c r="O528" t="s">
        <v>771</v>
      </c>
      <c r="P528" t="s">
        <v>244</v>
      </c>
      <c r="Q528" t="s">
        <v>53</v>
      </c>
      <c r="R528" t="s">
        <v>244</v>
      </c>
      <c r="S528" t="s">
        <v>146</v>
      </c>
      <c r="T528" t="s">
        <v>36</v>
      </c>
      <c r="U528" t="s">
        <v>48</v>
      </c>
      <c r="V528" t="s">
        <v>1095</v>
      </c>
      <c r="W528" t="s">
        <v>53</v>
      </c>
      <c r="X528" t="s">
        <v>81</v>
      </c>
      <c r="Y528" t="s">
        <v>309</v>
      </c>
      <c r="Z528" t="s">
        <v>419</v>
      </c>
    </row>
    <row r="529" spans="1:26" x14ac:dyDescent="0.25">
      <c r="A529" t="s">
        <v>2617</v>
      </c>
      <c r="B529" t="s">
        <v>2618</v>
      </c>
      <c r="C529" s="1" t="str">
        <f t="shared" si="86"/>
        <v>21:0236</v>
      </c>
      <c r="D529" s="1" t="str">
        <f t="shared" si="87"/>
        <v>21:0115</v>
      </c>
      <c r="E529" t="s">
        <v>2619</v>
      </c>
      <c r="F529" t="s">
        <v>2620</v>
      </c>
      <c r="H529">
        <v>49.168933099999997</v>
      </c>
      <c r="I529">
        <v>-87.3225202</v>
      </c>
      <c r="J529" s="1" t="str">
        <f t="shared" si="88"/>
        <v>NGR lake sediment grab sample</v>
      </c>
      <c r="K529" s="1" t="str">
        <f t="shared" si="89"/>
        <v>&lt;177 micron (NGR)</v>
      </c>
      <c r="L529">
        <v>27</v>
      </c>
      <c r="M529" t="s">
        <v>143</v>
      </c>
      <c r="N529">
        <v>528</v>
      </c>
      <c r="O529" t="s">
        <v>81</v>
      </c>
      <c r="P529" t="s">
        <v>145</v>
      </c>
      <c r="Q529" t="s">
        <v>63</v>
      </c>
      <c r="R529" t="s">
        <v>349</v>
      </c>
      <c r="S529" t="s">
        <v>50</v>
      </c>
      <c r="T529" t="s">
        <v>36</v>
      </c>
      <c r="U529" t="s">
        <v>1432</v>
      </c>
      <c r="V529" t="s">
        <v>292</v>
      </c>
      <c r="W529" t="s">
        <v>39</v>
      </c>
      <c r="X529" t="s">
        <v>228</v>
      </c>
      <c r="Y529" t="s">
        <v>66</v>
      </c>
      <c r="Z529" t="s">
        <v>55</v>
      </c>
    </row>
    <row r="530" spans="1:26" x14ac:dyDescent="0.25">
      <c r="A530" t="s">
        <v>2621</v>
      </c>
      <c r="B530" t="s">
        <v>2622</v>
      </c>
      <c r="C530" s="1" t="str">
        <f t="shared" si="86"/>
        <v>21:0236</v>
      </c>
      <c r="D530" s="1" t="str">
        <f t="shared" si="87"/>
        <v>21:0115</v>
      </c>
      <c r="E530" t="s">
        <v>2623</v>
      </c>
      <c r="F530" t="s">
        <v>2624</v>
      </c>
      <c r="H530">
        <v>49.199065500000003</v>
      </c>
      <c r="I530">
        <v>-87.329620199999994</v>
      </c>
      <c r="J530" s="1" t="str">
        <f t="shared" si="88"/>
        <v>NGR lake sediment grab sample</v>
      </c>
      <c r="K530" s="1" t="str">
        <f t="shared" si="89"/>
        <v>&lt;177 micron (NGR)</v>
      </c>
      <c r="L530">
        <v>27</v>
      </c>
      <c r="M530" t="s">
        <v>177</v>
      </c>
      <c r="N530">
        <v>529</v>
      </c>
      <c r="O530" t="s">
        <v>348</v>
      </c>
      <c r="P530" t="s">
        <v>283</v>
      </c>
      <c r="Q530" t="s">
        <v>66</v>
      </c>
      <c r="R530" t="s">
        <v>334</v>
      </c>
      <c r="S530" t="s">
        <v>156</v>
      </c>
      <c r="T530" t="s">
        <v>36</v>
      </c>
      <c r="U530" t="s">
        <v>890</v>
      </c>
      <c r="V530" t="s">
        <v>1095</v>
      </c>
      <c r="W530" t="s">
        <v>66</v>
      </c>
      <c r="X530" t="s">
        <v>343</v>
      </c>
      <c r="Y530" t="s">
        <v>875</v>
      </c>
      <c r="Z530" t="s">
        <v>523</v>
      </c>
    </row>
    <row r="531" spans="1:26" x14ac:dyDescent="0.25">
      <c r="A531" t="s">
        <v>2625</v>
      </c>
      <c r="B531" t="s">
        <v>2626</v>
      </c>
      <c r="C531" s="1" t="str">
        <f t="shared" si="86"/>
        <v>21:0236</v>
      </c>
      <c r="D531" s="1" t="str">
        <f t="shared" si="87"/>
        <v>21:0115</v>
      </c>
      <c r="E531" t="s">
        <v>2627</v>
      </c>
      <c r="F531" t="s">
        <v>2628</v>
      </c>
      <c r="H531">
        <v>49.229700200000003</v>
      </c>
      <c r="I531">
        <v>-87.340125</v>
      </c>
      <c r="J531" s="1" t="str">
        <f t="shared" si="88"/>
        <v>NGR lake sediment grab sample</v>
      </c>
      <c r="K531" s="1" t="str">
        <f t="shared" si="89"/>
        <v>&lt;177 micron (NGR)</v>
      </c>
      <c r="L531">
        <v>27</v>
      </c>
      <c r="M531" t="s">
        <v>187</v>
      </c>
      <c r="N531">
        <v>530</v>
      </c>
      <c r="O531" t="s">
        <v>771</v>
      </c>
      <c r="P531" t="s">
        <v>145</v>
      </c>
      <c r="Q531" t="s">
        <v>63</v>
      </c>
      <c r="R531" t="s">
        <v>135</v>
      </c>
      <c r="S531" t="s">
        <v>146</v>
      </c>
      <c r="T531" t="s">
        <v>36</v>
      </c>
      <c r="U531" t="s">
        <v>515</v>
      </c>
      <c r="V531" t="s">
        <v>200</v>
      </c>
      <c r="W531" t="s">
        <v>66</v>
      </c>
      <c r="X531" t="s">
        <v>54</v>
      </c>
      <c r="Y531" t="s">
        <v>41</v>
      </c>
      <c r="Z531" t="s">
        <v>849</v>
      </c>
    </row>
    <row r="532" spans="1:26" x14ac:dyDescent="0.25">
      <c r="A532" t="s">
        <v>2629</v>
      </c>
      <c r="B532" t="s">
        <v>2630</v>
      </c>
      <c r="C532" s="1" t="str">
        <f t="shared" si="86"/>
        <v>21:0236</v>
      </c>
      <c r="D532" s="1" t="str">
        <f t="shared" si="87"/>
        <v>21:0115</v>
      </c>
      <c r="E532" t="s">
        <v>2631</v>
      </c>
      <c r="F532" t="s">
        <v>2632</v>
      </c>
      <c r="H532">
        <v>49.275555400000002</v>
      </c>
      <c r="I532">
        <v>-87.342175499999996</v>
      </c>
      <c r="J532" s="1" t="str">
        <f t="shared" si="88"/>
        <v>NGR lake sediment grab sample</v>
      </c>
      <c r="K532" s="1" t="str">
        <f t="shared" si="89"/>
        <v>&lt;177 micron (NGR)</v>
      </c>
      <c r="L532">
        <v>27</v>
      </c>
      <c r="M532" t="s">
        <v>196</v>
      </c>
      <c r="N532">
        <v>531</v>
      </c>
      <c r="O532" t="s">
        <v>771</v>
      </c>
      <c r="P532" t="s">
        <v>546</v>
      </c>
      <c r="Q532" t="s">
        <v>53</v>
      </c>
      <c r="R532" t="s">
        <v>271</v>
      </c>
      <c r="S532" t="s">
        <v>76</v>
      </c>
      <c r="T532" t="s">
        <v>36</v>
      </c>
      <c r="U532" t="s">
        <v>639</v>
      </c>
      <c r="V532" t="s">
        <v>200</v>
      </c>
      <c r="W532" t="s">
        <v>53</v>
      </c>
      <c r="X532" t="s">
        <v>67</v>
      </c>
      <c r="Y532" t="s">
        <v>41</v>
      </c>
      <c r="Z532" t="s">
        <v>409</v>
      </c>
    </row>
    <row r="533" spans="1:26" x14ac:dyDescent="0.25">
      <c r="A533" t="s">
        <v>2633</v>
      </c>
      <c r="B533" t="s">
        <v>2634</v>
      </c>
      <c r="C533" s="1" t="str">
        <f t="shared" si="86"/>
        <v>21:0236</v>
      </c>
      <c r="D533" s="1" t="str">
        <f t="shared" si="87"/>
        <v>21:0115</v>
      </c>
      <c r="E533" t="s">
        <v>2635</v>
      </c>
      <c r="F533" t="s">
        <v>2636</v>
      </c>
      <c r="H533">
        <v>49.3088956</v>
      </c>
      <c r="I533">
        <v>-87.289941600000006</v>
      </c>
      <c r="J533" s="1" t="str">
        <f t="shared" si="88"/>
        <v>NGR lake sediment grab sample</v>
      </c>
      <c r="K533" s="1" t="str">
        <f t="shared" si="89"/>
        <v>&lt;177 micron (NGR)</v>
      </c>
      <c r="L533">
        <v>27</v>
      </c>
      <c r="M533" t="s">
        <v>206</v>
      </c>
      <c r="N533">
        <v>532</v>
      </c>
      <c r="O533" t="s">
        <v>120</v>
      </c>
      <c r="P533" t="s">
        <v>134</v>
      </c>
      <c r="Q533" t="s">
        <v>66</v>
      </c>
      <c r="R533" t="s">
        <v>64</v>
      </c>
      <c r="S533" t="s">
        <v>181</v>
      </c>
      <c r="T533" t="s">
        <v>36</v>
      </c>
      <c r="U533" t="s">
        <v>2474</v>
      </c>
      <c r="V533" t="s">
        <v>721</v>
      </c>
      <c r="W533" t="s">
        <v>66</v>
      </c>
      <c r="X533" t="s">
        <v>81</v>
      </c>
      <c r="Y533" t="s">
        <v>125</v>
      </c>
      <c r="Z533" t="s">
        <v>349</v>
      </c>
    </row>
    <row r="534" spans="1:26" x14ac:dyDescent="0.25">
      <c r="A534" t="s">
        <v>2637</v>
      </c>
      <c r="B534" t="s">
        <v>2638</v>
      </c>
      <c r="C534" s="1" t="str">
        <f t="shared" si="86"/>
        <v>21:0236</v>
      </c>
      <c r="D534" s="1" t="str">
        <f t="shared" si="87"/>
        <v>21:0115</v>
      </c>
      <c r="E534" t="s">
        <v>2639</v>
      </c>
      <c r="F534" t="s">
        <v>2640</v>
      </c>
      <c r="H534">
        <v>49.306851100000003</v>
      </c>
      <c r="I534">
        <v>-87.235687400000003</v>
      </c>
      <c r="J534" s="1" t="str">
        <f t="shared" si="88"/>
        <v>NGR lake sediment grab sample</v>
      </c>
      <c r="K534" s="1" t="str">
        <f t="shared" si="89"/>
        <v>&lt;177 micron (NGR)</v>
      </c>
      <c r="L534">
        <v>27</v>
      </c>
      <c r="M534" t="s">
        <v>214</v>
      </c>
      <c r="N534">
        <v>533</v>
      </c>
      <c r="O534" t="s">
        <v>455</v>
      </c>
      <c r="P534" t="s">
        <v>145</v>
      </c>
      <c r="Q534" t="s">
        <v>53</v>
      </c>
      <c r="R534" t="s">
        <v>135</v>
      </c>
      <c r="S534" t="s">
        <v>33</v>
      </c>
      <c r="T534" t="s">
        <v>36</v>
      </c>
      <c r="U534" t="s">
        <v>343</v>
      </c>
      <c r="V534" t="s">
        <v>322</v>
      </c>
      <c r="W534" t="s">
        <v>66</v>
      </c>
      <c r="X534" t="s">
        <v>54</v>
      </c>
      <c r="Y534" t="s">
        <v>41</v>
      </c>
      <c r="Z534" t="s">
        <v>158</v>
      </c>
    </row>
    <row r="535" spans="1:26" x14ac:dyDescent="0.25">
      <c r="A535" t="s">
        <v>2641</v>
      </c>
      <c r="B535" t="s">
        <v>2642</v>
      </c>
      <c r="C535" s="1" t="str">
        <f t="shared" si="86"/>
        <v>21:0236</v>
      </c>
      <c r="D535" s="1" t="str">
        <f t="shared" si="87"/>
        <v>21:0115</v>
      </c>
      <c r="E535" t="s">
        <v>2643</v>
      </c>
      <c r="F535" t="s">
        <v>2644</v>
      </c>
      <c r="H535">
        <v>49.323934100000002</v>
      </c>
      <c r="I535">
        <v>-87.253303299999999</v>
      </c>
      <c r="J535" s="1" t="str">
        <f t="shared" si="88"/>
        <v>NGR lake sediment grab sample</v>
      </c>
      <c r="K535" s="1" t="str">
        <f t="shared" si="89"/>
        <v>&lt;177 micron (NGR)</v>
      </c>
      <c r="L535">
        <v>27</v>
      </c>
      <c r="M535" t="s">
        <v>234</v>
      </c>
      <c r="N535">
        <v>534</v>
      </c>
      <c r="O535" t="s">
        <v>88</v>
      </c>
      <c r="P535" t="s">
        <v>516</v>
      </c>
      <c r="Q535" t="s">
        <v>66</v>
      </c>
      <c r="R535" t="s">
        <v>77</v>
      </c>
      <c r="S535" t="s">
        <v>146</v>
      </c>
      <c r="T535" t="s">
        <v>36</v>
      </c>
      <c r="U535" t="s">
        <v>2645</v>
      </c>
      <c r="V535" t="s">
        <v>457</v>
      </c>
      <c r="W535" t="s">
        <v>66</v>
      </c>
      <c r="X535" t="s">
        <v>100</v>
      </c>
      <c r="Y535" t="s">
        <v>41</v>
      </c>
      <c r="Z535" t="s">
        <v>323</v>
      </c>
    </row>
    <row r="536" spans="1:26" x14ac:dyDescent="0.25">
      <c r="A536" t="s">
        <v>2646</v>
      </c>
      <c r="B536" t="s">
        <v>2647</v>
      </c>
      <c r="C536" s="1" t="str">
        <f t="shared" si="86"/>
        <v>21:0236</v>
      </c>
      <c r="D536" s="1" t="str">
        <f t="shared" si="87"/>
        <v>21:0115</v>
      </c>
      <c r="E536" t="s">
        <v>2648</v>
      </c>
      <c r="F536" t="s">
        <v>2649</v>
      </c>
      <c r="H536">
        <v>49.4897396</v>
      </c>
      <c r="I536">
        <v>-87.257983699999997</v>
      </c>
      <c r="J536" s="1" t="str">
        <f t="shared" si="88"/>
        <v>NGR lake sediment grab sample</v>
      </c>
      <c r="K536" s="1" t="str">
        <f t="shared" si="89"/>
        <v>&lt;177 micron (NGR)</v>
      </c>
      <c r="L536">
        <v>28</v>
      </c>
      <c r="M536" t="s">
        <v>30</v>
      </c>
      <c r="N536">
        <v>535</v>
      </c>
      <c r="O536" t="s">
        <v>134</v>
      </c>
      <c r="P536" t="s">
        <v>39</v>
      </c>
      <c r="Q536" t="s">
        <v>63</v>
      </c>
      <c r="R536" t="s">
        <v>39</v>
      </c>
      <c r="S536" t="s">
        <v>80</v>
      </c>
      <c r="T536" t="s">
        <v>36</v>
      </c>
      <c r="U536" t="s">
        <v>559</v>
      </c>
      <c r="V536" t="s">
        <v>322</v>
      </c>
      <c r="W536" t="s">
        <v>53</v>
      </c>
      <c r="X536" t="s">
        <v>48</v>
      </c>
      <c r="Y536" t="s">
        <v>41</v>
      </c>
      <c r="Z536" t="s">
        <v>97</v>
      </c>
    </row>
    <row r="537" spans="1:26" x14ac:dyDescent="0.25">
      <c r="A537" t="s">
        <v>2650</v>
      </c>
      <c r="B537" t="s">
        <v>2651</v>
      </c>
      <c r="C537" s="1" t="str">
        <f t="shared" si="86"/>
        <v>21:0236</v>
      </c>
      <c r="D537" s="1" t="str">
        <f t="shared" si="87"/>
        <v>21:0115</v>
      </c>
      <c r="E537" t="s">
        <v>2652</v>
      </c>
      <c r="F537" t="s">
        <v>2653</v>
      </c>
      <c r="H537">
        <v>49.330489499999999</v>
      </c>
      <c r="I537">
        <v>-87.274243999999996</v>
      </c>
      <c r="J537" s="1" t="str">
        <f t="shared" si="88"/>
        <v>NGR lake sediment grab sample</v>
      </c>
      <c r="K537" s="1" t="str">
        <f t="shared" si="89"/>
        <v>&lt;177 micron (NGR)</v>
      </c>
      <c r="L537">
        <v>28</v>
      </c>
      <c r="M537" t="s">
        <v>47</v>
      </c>
      <c r="N537">
        <v>536</v>
      </c>
      <c r="O537" t="s">
        <v>188</v>
      </c>
      <c r="P537" t="s">
        <v>334</v>
      </c>
      <c r="Q537" t="s">
        <v>53</v>
      </c>
      <c r="R537" t="s">
        <v>64</v>
      </c>
      <c r="S537" t="s">
        <v>33</v>
      </c>
      <c r="T537" t="s">
        <v>36</v>
      </c>
      <c r="U537" t="s">
        <v>825</v>
      </c>
      <c r="V537" t="s">
        <v>148</v>
      </c>
      <c r="W537" t="s">
        <v>63</v>
      </c>
      <c r="X537" t="s">
        <v>81</v>
      </c>
      <c r="Y537" t="s">
        <v>41</v>
      </c>
      <c r="Z537" t="s">
        <v>138</v>
      </c>
    </row>
    <row r="538" spans="1:26" hidden="1" x14ac:dyDescent="0.25">
      <c r="A538" t="s">
        <v>2654</v>
      </c>
      <c r="B538" t="s">
        <v>2655</v>
      </c>
      <c r="C538" s="1" t="str">
        <f t="shared" si="86"/>
        <v>21:0236</v>
      </c>
      <c r="D538" s="1" t="str">
        <f>HYPERLINK("http://geochem.nrcan.gc.ca/cdogs/content/svy/svy_e.htm", "")</f>
        <v/>
      </c>
      <c r="G538" s="1" t="str">
        <f>HYPERLINK("http://geochem.nrcan.gc.ca/cdogs/content/cr_/cr_00022_e.htm", "22")</f>
        <v>22</v>
      </c>
      <c r="J538" t="s">
        <v>220</v>
      </c>
      <c r="K538" t="s">
        <v>221</v>
      </c>
      <c r="L538">
        <v>28</v>
      </c>
      <c r="M538" t="s">
        <v>222</v>
      </c>
      <c r="N538">
        <v>537</v>
      </c>
      <c r="O538" t="s">
        <v>61</v>
      </c>
      <c r="P538" t="s">
        <v>198</v>
      </c>
      <c r="Q538" t="s">
        <v>77</v>
      </c>
      <c r="R538" t="s">
        <v>146</v>
      </c>
      <c r="S538" t="s">
        <v>78</v>
      </c>
      <c r="T538" t="s">
        <v>36</v>
      </c>
      <c r="U538" t="s">
        <v>1192</v>
      </c>
      <c r="V538" t="s">
        <v>408</v>
      </c>
      <c r="W538" t="s">
        <v>181</v>
      </c>
      <c r="X538" t="s">
        <v>79</v>
      </c>
      <c r="Y538" t="s">
        <v>1607</v>
      </c>
      <c r="Z538" t="s">
        <v>2656</v>
      </c>
    </row>
    <row r="539" spans="1:26" x14ac:dyDescent="0.25">
      <c r="A539" t="s">
        <v>2657</v>
      </c>
      <c r="B539" t="s">
        <v>2658</v>
      </c>
      <c r="C539" s="1" t="str">
        <f t="shared" si="86"/>
        <v>21:0236</v>
      </c>
      <c r="D539" s="1" t="str">
        <f t="shared" ref="D539:D566" si="90">HYPERLINK("http://geochem.nrcan.gc.ca/cdogs/content/svy/svy210115_e.htm", "21:0115")</f>
        <v>21:0115</v>
      </c>
      <c r="E539" t="s">
        <v>2659</v>
      </c>
      <c r="F539" t="s">
        <v>2660</v>
      </c>
      <c r="H539">
        <v>49.376681099999999</v>
      </c>
      <c r="I539">
        <v>-87.245888699999995</v>
      </c>
      <c r="J539" s="1" t="str">
        <f t="shared" ref="J539:J566" si="91">HYPERLINK("http://geochem.nrcan.gc.ca/cdogs/content/kwd/kwd020027_e.htm", "NGR lake sediment grab sample")</f>
        <v>NGR lake sediment grab sample</v>
      </c>
      <c r="K539" s="1" t="str">
        <f t="shared" ref="K539:K566" si="92">HYPERLINK("http://geochem.nrcan.gc.ca/cdogs/content/kwd/kwd080006_e.htm", "&lt;177 micron (NGR)")</f>
        <v>&lt;177 micron (NGR)</v>
      </c>
      <c r="L539">
        <v>28</v>
      </c>
      <c r="M539" t="s">
        <v>60</v>
      </c>
      <c r="N539">
        <v>538</v>
      </c>
      <c r="O539" t="s">
        <v>198</v>
      </c>
      <c r="P539" t="s">
        <v>39</v>
      </c>
      <c r="Q539" t="s">
        <v>66</v>
      </c>
      <c r="R539" t="s">
        <v>39</v>
      </c>
      <c r="S539" t="s">
        <v>63</v>
      </c>
      <c r="T539" t="s">
        <v>36</v>
      </c>
      <c r="U539" t="s">
        <v>89</v>
      </c>
      <c r="V539" t="s">
        <v>65</v>
      </c>
      <c r="W539" t="s">
        <v>53</v>
      </c>
      <c r="X539" t="s">
        <v>82</v>
      </c>
      <c r="Y539" t="s">
        <v>41</v>
      </c>
      <c r="Z539" t="s">
        <v>2661</v>
      </c>
    </row>
    <row r="540" spans="1:26" x14ac:dyDescent="0.25">
      <c r="A540" t="s">
        <v>2662</v>
      </c>
      <c r="B540" t="s">
        <v>2663</v>
      </c>
      <c r="C540" s="1" t="str">
        <f t="shared" si="86"/>
        <v>21:0236</v>
      </c>
      <c r="D540" s="1" t="str">
        <f t="shared" si="90"/>
        <v>21:0115</v>
      </c>
      <c r="E540" t="s">
        <v>2664</v>
      </c>
      <c r="F540" t="s">
        <v>2665</v>
      </c>
      <c r="H540">
        <v>49.401756900000002</v>
      </c>
      <c r="I540">
        <v>-87.229570600000002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28</v>
      </c>
      <c r="M540" t="s">
        <v>73</v>
      </c>
      <c r="N540">
        <v>539</v>
      </c>
      <c r="O540" t="s">
        <v>223</v>
      </c>
      <c r="P540" t="s">
        <v>156</v>
      </c>
      <c r="Q540" t="s">
        <v>53</v>
      </c>
      <c r="R540" t="s">
        <v>76</v>
      </c>
      <c r="S540" t="s">
        <v>80</v>
      </c>
      <c r="T540" t="s">
        <v>36</v>
      </c>
      <c r="U540" t="s">
        <v>163</v>
      </c>
      <c r="V540" t="s">
        <v>685</v>
      </c>
      <c r="W540" t="s">
        <v>66</v>
      </c>
      <c r="X540" t="s">
        <v>300</v>
      </c>
      <c r="Y540" t="s">
        <v>41</v>
      </c>
      <c r="Z540" t="s">
        <v>810</v>
      </c>
    </row>
    <row r="541" spans="1:26" x14ac:dyDescent="0.25">
      <c r="A541" t="s">
        <v>2666</v>
      </c>
      <c r="B541" t="s">
        <v>2667</v>
      </c>
      <c r="C541" s="1" t="str">
        <f t="shared" si="86"/>
        <v>21:0236</v>
      </c>
      <c r="D541" s="1" t="str">
        <f t="shared" si="90"/>
        <v>21:0115</v>
      </c>
      <c r="E541" t="s">
        <v>2668</v>
      </c>
      <c r="F541" t="s">
        <v>2669</v>
      </c>
      <c r="H541">
        <v>49.452115399999997</v>
      </c>
      <c r="I541">
        <v>-87.197919999999996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28</v>
      </c>
      <c r="M541" t="s">
        <v>87</v>
      </c>
      <c r="N541">
        <v>540</v>
      </c>
      <c r="O541" t="s">
        <v>145</v>
      </c>
      <c r="P541" t="s">
        <v>134</v>
      </c>
      <c r="Q541" t="s">
        <v>53</v>
      </c>
      <c r="R541" t="s">
        <v>146</v>
      </c>
      <c r="S541" t="s">
        <v>53</v>
      </c>
      <c r="T541" t="s">
        <v>36</v>
      </c>
      <c r="U541" t="s">
        <v>583</v>
      </c>
      <c r="V541" t="s">
        <v>452</v>
      </c>
      <c r="W541" t="s">
        <v>80</v>
      </c>
      <c r="X541" t="s">
        <v>48</v>
      </c>
      <c r="Y541" t="s">
        <v>41</v>
      </c>
      <c r="Z541" t="s">
        <v>2408</v>
      </c>
    </row>
    <row r="542" spans="1:26" x14ac:dyDescent="0.25">
      <c r="A542" t="s">
        <v>2670</v>
      </c>
      <c r="B542" t="s">
        <v>2671</v>
      </c>
      <c r="C542" s="1" t="str">
        <f t="shared" si="86"/>
        <v>21:0236</v>
      </c>
      <c r="D542" s="1" t="str">
        <f t="shared" si="90"/>
        <v>21:0115</v>
      </c>
      <c r="E542" t="s">
        <v>2672</v>
      </c>
      <c r="F542" t="s">
        <v>2673</v>
      </c>
      <c r="H542">
        <v>49.478807099999997</v>
      </c>
      <c r="I542">
        <v>-87.211003899999994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96</v>
      </c>
      <c r="N542">
        <v>541</v>
      </c>
      <c r="O542" t="s">
        <v>253</v>
      </c>
      <c r="P542" t="s">
        <v>283</v>
      </c>
      <c r="Q542" t="s">
        <v>53</v>
      </c>
      <c r="R542" t="s">
        <v>77</v>
      </c>
      <c r="S542" t="s">
        <v>33</v>
      </c>
      <c r="T542" t="s">
        <v>36</v>
      </c>
      <c r="U542" t="s">
        <v>51</v>
      </c>
      <c r="V542" t="s">
        <v>1312</v>
      </c>
      <c r="W542" t="s">
        <v>66</v>
      </c>
      <c r="X542" t="s">
        <v>300</v>
      </c>
      <c r="Y542" t="s">
        <v>41</v>
      </c>
      <c r="Z542" t="s">
        <v>2674</v>
      </c>
    </row>
    <row r="543" spans="1:26" x14ac:dyDescent="0.25">
      <c r="A543" t="s">
        <v>2675</v>
      </c>
      <c r="B543" t="s">
        <v>2676</v>
      </c>
      <c r="C543" s="1" t="str">
        <f t="shared" si="86"/>
        <v>21:0236</v>
      </c>
      <c r="D543" s="1" t="str">
        <f t="shared" si="90"/>
        <v>21:0115</v>
      </c>
      <c r="E543" t="s">
        <v>2677</v>
      </c>
      <c r="F543" t="s">
        <v>2678</v>
      </c>
      <c r="H543">
        <v>49.475190099999999</v>
      </c>
      <c r="I543">
        <v>-87.234896500000005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106</v>
      </c>
      <c r="N543">
        <v>542</v>
      </c>
      <c r="O543" t="s">
        <v>61</v>
      </c>
      <c r="P543" t="s">
        <v>1254</v>
      </c>
      <c r="Q543" t="s">
        <v>53</v>
      </c>
      <c r="R543" t="s">
        <v>277</v>
      </c>
      <c r="S543" t="s">
        <v>33</v>
      </c>
      <c r="T543" t="s">
        <v>36</v>
      </c>
      <c r="U543" t="s">
        <v>79</v>
      </c>
      <c r="V543" t="s">
        <v>225</v>
      </c>
      <c r="W543" t="s">
        <v>80</v>
      </c>
      <c r="X543" t="s">
        <v>67</v>
      </c>
      <c r="Y543" t="s">
        <v>41</v>
      </c>
      <c r="Z543" t="s">
        <v>2679</v>
      </c>
    </row>
    <row r="544" spans="1:26" x14ac:dyDescent="0.25">
      <c r="A544" t="s">
        <v>2680</v>
      </c>
      <c r="B544" t="s">
        <v>2681</v>
      </c>
      <c r="C544" s="1" t="str">
        <f t="shared" si="86"/>
        <v>21:0236</v>
      </c>
      <c r="D544" s="1" t="str">
        <f t="shared" si="90"/>
        <v>21:0115</v>
      </c>
      <c r="E544" t="s">
        <v>2682</v>
      </c>
      <c r="F544" t="s">
        <v>2683</v>
      </c>
      <c r="H544">
        <v>49.485181500000003</v>
      </c>
      <c r="I544">
        <v>-87.2358555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154</v>
      </c>
      <c r="N544">
        <v>543</v>
      </c>
      <c r="O544" t="s">
        <v>342</v>
      </c>
      <c r="P544" t="s">
        <v>75</v>
      </c>
      <c r="Q544" t="s">
        <v>53</v>
      </c>
      <c r="R544" t="s">
        <v>64</v>
      </c>
      <c r="S544" t="s">
        <v>66</v>
      </c>
      <c r="T544" t="s">
        <v>36</v>
      </c>
      <c r="U544" t="s">
        <v>335</v>
      </c>
      <c r="V544" t="s">
        <v>2684</v>
      </c>
      <c r="W544" t="s">
        <v>80</v>
      </c>
      <c r="X544" t="s">
        <v>300</v>
      </c>
      <c r="Y544" t="s">
        <v>41</v>
      </c>
      <c r="Z544" t="s">
        <v>2685</v>
      </c>
    </row>
    <row r="545" spans="1:26" x14ac:dyDescent="0.25">
      <c r="A545" t="s">
        <v>2686</v>
      </c>
      <c r="B545" t="s">
        <v>2687</v>
      </c>
      <c r="C545" s="1" t="str">
        <f t="shared" si="86"/>
        <v>21:0236</v>
      </c>
      <c r="D545" s="1" t="str">
        <f t="shared" si="90"/>
        <v>21:0115</v>
      </c>
      <c r="E545" t="s">
        <v>2648</v>
      </c>
      <c r="F545" t="s">
        <v>2688</v>
      </c>
      <c r="H545">
        <v>49.4897396</v>
      </c>
      <c r="I545">
        <v>-87.257983699999997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162</v>
      </c>
      <c r="N545">
        <v>544</v>
      </c>
      <c r="O545" t="s">
        <v>596</v>
      </c>
      <c r="P545" t="s">
        <v>39</v>
      </c>
      <c r="Q545" t="s">
        <v>63</v>
      </c>
      <c r="R545" t="s">
        <v>78</v>
      </c>
      <c r="S545" t="s">
        <v>80</v>
      </c>
      <c r="T545" t="s">
        <v>36</v>
      </c>
      <c r="U545" t="s">
        <v>559</v>
      </c>
      <c r="V545" t="s">
        <v>65</v>
      </c>
      <c r="W545" t="s">
        <v>53</v>
      </c>
      <c r="X545" t="s">
        <v>890</v>
      </c>
      <c r="Y545" t="s">
        <v>41</v>
      </c>
      <c r="Z545" t="s">
        <v>1137</v>
      </c>
    </row>
    <row r="546" spans="1:26" x14ac:dyDescent="0.25">
      <c r="A546" t="s">
        <v>2689</v>
      </c>
      <c r="B546" t="s">
        <v>2690</v>
      </c>
      <c r="C546" s="1" t="str">
        <f t="shared" si="86"/>
        <v>21:0236</v>
      </c>
      <c r="D546" s="1" t="str">
        <f t="shared" si="90"/>
        <v>21:0115</v>
      </c>
      <c r="E546" t="s">
        <v>2648</v>
      </c>
      <c r="F546" t="s">
        <v>2691</v>
      </c>
      <c r="H546">
        <v>49.4897396</v>
      </c>
      <c r="I546">
        <v>-87.257983699999997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169</v>
      </c>
      <c r="N546">
        <v>545</v>
      </c>
      <c r="O546" t="s">
        <v>198</v>
      </c>
      <c r="P546" t="s">
        <v>181</v>
      </c>
      <c r="Q546" t="s">
        <v>63</v>
      </c>
      <c r="R546" t="s">
        <v>78</v>
      </c>
      <c r="S546" t="s">
        <v>63</v>
      </c>
      <c r="T546" t="s">
        <v>36</v>
      </c>
      <c r="U546" t="s">
        <v>470</v>
      </c>
      <c r="V546" t="s">
        <v>65</v>
      </c>
      <c r="W546" t="s">
        <v>53</v>
      </c>
      <c r="X546" t="s">
        <v>890</v>
      </c>
      <c r="Y546" t="s">
        <v>41</v>
      </c>
      <c r="Z546" t="s">
        <v>2692</v>
      </c>
    </row>
    <row r="547" spans="1:26" x14ac:dyDescent="0.25">
      <c r="A547" t="s">
        <v>2693</v>
      </c>
      <c r="B547" t="s">
        <v>2694</v>
      </c>
      <c r="C547" s="1" t="str">
        <f t="shared" si="86"/>
        <v>21:0236</v>
      </c>
      <c r="D547" s="1" t="str">
        <f t="shared" si="90"/>
        <v>21:0115</v>
      </c>
      <c r="E547" t="s">
        <v>2695</v>
      </c>
      <c r="F547" t="s">
        <v>2696</v>
      </c>
      <c r="H547">
        <v>49.5042513</v>
      </c>
      <c r="I547">
        <v>-87.304771599999995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118</v>
      </c>
      <c r="N547">
        <v>546</v>
      </c>
      <c r="O547" t="s">
        <v>596</v>
      </c>
      <c r="P547" t="s">
        <v>76</v>
      </c>
      <c r="Q547" t="s">
        <v>53</v>
      </c>
      <c r="R547" t="s">
        <v>39</v>
      </c>
      <c r="S547" t="s">
        <v>53</v>
      </c>
      <c r="T547" t="s">
        <v>36</v>
      </c>
      <c r="U547" t="s">
        <v>31</v>
      </c>
      <c r="V547" t="s">
        <v>65</v>
      </c>
      <c r="W547" t="s">
        <v>39</v>
      </c>
      <c r="X547" t="s">
        <v>283</v>
      </c>
      <c r="Y547" t="s">
        <v>41</v>
      </c>
      <c r="Z547" t="s">
        <v>2697</v>
      </c>
    </row>
    <row r="548" spans="1:26" x14ac:dyDescent="0.25">
      <c r="A548" t="s">
        <v>2698</v>
      </c>
      <c r="B548" t="s">
        <v>2699</v>
      </c>
      <c r="C548" s="1" t="str">
        <f t="shared" si="86"/>
        <v>21:0236</v>
      </c>
      <c r="D548" s="1" t="str">
        <f t="shared" si="90"/>
        <v>21:0115</v>
      </c>
      <c r="E548" t="s">
        <v>2700</v>
      </c>
      <c r="F548" t="s">
        <v>2701</v>
      </c>
      <c r="H548">
        <v>49.477016200000001</v>
      </c>
      <c r="I548">
        <v>-87.330444099999994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131</v>
      </c>
      <c r="N548">
        <v>547</v>
      </c>
      <c r="O548" t="s">
        <v>297</v>
      </c>
      <c r="P548" t="s">
        <v>50</v>
      </c>
      <c r="Q548" t="s">
        <v>53</v>
      </c>
      <c r="R548" t="s">
        <v>146</v>
      </c>
      <c r="S548" t="s">
        <v>63</v>
      </c>
      <c r="T548" t="s">
        <v>36</v>
      </c>
      <c r="U548" t="s">
        <v>98</v>
      </c>
      <c r="V548" t="s">
        <v>437</v>
      </c>
      <c r="W548" t="s">
        <v>63</v>
      </c>
      <c r="X548" t="s">
        <v>48</v>
      </c>
      <c r="Y548" t="s">
        <v>41</v>
      </c>
      <c r="Z548" t="s">
        <v>2702</v>
      </c>
    </row>
    <row r="549" spans="1:26" x14ac:dyDescent="0.25">
      <c r="A549" t="s">
        <v>2703</v>
      </c>
      <c r="B549" t="s">
        <v>2704</v>
      </c>
      <c r="C549" s="1" t="str">
        <f t="shared" si="86"/>
        <v>21:0236</v>
      </c>
      <c r="D549" s="1" t="str">
        <f t="shared" si="90"/>
        <v>21:0115</v>
      </c>
      <c r="E549" t="s">
        <v>2705</v>
      </c>
      <c r="F549" t="s">
        <v>2706</v>
      </c>
      <c r="H549">
        <v>49.500659200000001</v>
      </c>
      <c r="I549">
        <v>-87.347341999999998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143</v>
      </c>
      <c r="N549">
        <v>548</v>
      </c>
      <c r="O549" t="s">
        <v>320</v>
      </c>
      <c r="P549" t="s">
        <v>50</v>
      </c>
      <c r="Q549" t="s">
        <v>63</v>
      </c>
      <c r="R549" t="s">
        <v>64</v>
      </c>
      <c r="S549" t="s">
        <v>78</v>
      </c>
      <c r="T549" t="s">
        <v>36</v>
      </c>
      <c r="U549" t="s">
        <v>2474</v>
      </c>
      <c r="V549" t="s">
        <v>309</v>
      </c>
      <c r="W549" t="s">
        <v>66</v>
      </c>
      <c r="X549" t="s">
        <v>81</v>
      </c>
      <c r="Y549" t="s">
        <v>125</v>
      </c>
      <c r="Z549" t="s">
        <v>315</v>
      </c>
    </row>
    <row r="550" spans="1:26" x14ac:dyDescent="0.25">
      <c r="A550" t="s">
        <v>2707</v>
      </c>
      <c r="B550" t="s">
        <v>2708</v>
      </c>
      <c r="C550" s="1" t="str">
        <f t="shared" si="86"/>
        <v>21:0236</v>
      </c>
      <c r="D550" s="1" t="str">
        <f t="shared" si="90"/>
        <v>21:0115</v>
      </c>
      <c r="E550" t="s">
        <v>2709</v>
      </c>
      <c r="F550" t="s">
        <v>2710</v>
      </c>
      <c r="H550">
        <v>49.498052999999999</v>
      </c>
      <c r="I550">
        <v>-87.380896199999995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177</v>
      </c>
      <c r="N550">
        <v>549</v>
      </c>
      <c r="O550" t="s">
        <v>343</v>
      </c>
      <c r="P550" t="s">
        <v>334</v>
      </c>
      <c r="Q550" t="s">
        <v>66</v>
      </c>
      <c r="R550" t="s">
        <v>349</v>
      </c>
      <c r="S550" t="s">
        <v>33</v>
      </c>
      <c r="T550" t="s">
        <v>36</v>
      </c>
      <c r="U550" t="s">
        <v>121</v>
      </c>
      <c r="V550" t="s">
        <v>1072</v>
      </c>
      <c r="W550" t="s">
        <v>66</v>
      </c>
      <c r="X550" t="s">
        <v>343</v>
      </c>
      <c r="Y550" t="s">
        <v>41</v>
      </c>
      <c r="Z550" t="s">
        <v>1038</v>
      </c>
    </row>
    <row r="551" spans="1:26" x14ac:dyDescent="0.25">
      <c r="A551" t="s">
        <v>2711</v>
      </c>
      <c r="B551" t="s">
        <v>2712</v>
      </c>
      <c r="C551" s="1" t="str">
        <f t="shared" si="86"/>
        <v>21:0236</v>
      </c>
      <c r="D551" s="1" t="str">
        <f t="shared" si="90"/>
        <v>21:0115</v>
      </c>
      <c r="E551" t="s">
        <v>2713</v>
      </c>
      <c r="F551" t="s">
        <v>2714</v>
      </c>
      <c r="H551">
        <v>49.502513999999998</v>
      </c>
      <c r="I551">
        <v>-87.4175173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187</v>
      </c>
      <c r="N551">
        <v>550</v>
      </c>
      <c r="O551" t="s">
        <v>236</v>
      </c>
      <c r="P551" t="s">
        <v>546</v>
      </c>
      <c r="Q551" t="s">
        <v>63</v>
      </c>
      <c r="R551" t="s">
        <v>75</v>
      </c>
      <c r="S551" t="s">
        <v>39</v>
      </c>
      <c r="T551" t="s">
        <v>36</v>
      </c>
      <c r="U551" t="s">
        <v>515</v>
      </c>
      <c r="V551" t="s">
        <v>1121</v>
      </c>
      <c r="W551" t="s">
        <v>39</v>
      </c>
      <c r="X551" t="s">
        <v>48</v>
      </c>
      <c r="Y551" t="s">
        <v>41</v>
      </c>
      <c r="Z551" t="s">
        <v>191</v>
      </c>
    </row>
    <row r="552" spans="1:26" x14ac:dyDescent="0.25">
      <c r="A552" t="s">
        <v>2715</v>
      </c>
      <c r="B552" t="s">
        <v>2716</v>
      </c>
      <c r="C552" s="1" t="str">
        <f t="shared" si="86"/>
        <v>21:0236</v>
      </c>
      <c r="D552" s="1" t="str">
        <f t="shared" si="90"/>
        <v>21:0115</v>
      </c>
      <c r="E552" t="s">
        <v>2717</v>
      </c>
      <c r="F552" t="s">
        <v>2718</v>
      </c>
      <c r="H552">
        <v>49.479692999999997</v>
      </c>
      <c r="I552">
        <v>-87.399970300000007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196</v>
      </c>
      <c r="N552">
        <v>551</v>
      </c>
      <c r="O552" t="s">
        <v>300</v>
      </c>
      <c r="P552" t="s">
        <v>49</v>
      </c>
      <c r="Q552" t="s">
        <v>53</v>
      </c>
      <c r="R552" t="s">
        <v>391</v>
      </c>
      <c r="S552" t="s">
        <v>97</v>
      </c>
      <c r="T552" t="s">
        <v>36</v>
      </c>
      <c r="U552" t="s">
        <v>1432</v>
      </c>
      <c r="V552" t="s">
        <v>292</v>
      </c>
      <c r="W552" t="s">
        <v>66</v>
      </c>
      <c r="X552" t="s">
        <v>79</v>
      </c>
      <c r="Y552" t="s">
        <v>41</v>
      </c>
      <c r="Z552" t="s">
        <v>941</v>
      </c>
    </row>
    <row r="553" spans="1:26" x14ac:dyDescent="0.25">
      <c r="A553" t="s">
        <v>2719</v>
      </c>
      <c r="B553" t="s">
        <v>2720</v>
      </c>
      <c r="C553" s="1" t="str">
        <f t="shared" si="86"/>
        <v>21:0236</v>
      </c>
      <c r="D553" s="1" t="str">
        <f t="shared" si="90"/>
        <v>21:0115</v>
      </c>
      <c r="E553" t="s">
        <v>2721</v>
      </c>
      <c r="F553" t="s">
        <v>2722</v>
      </c>
      <c r="H553">
        <v>49.468069200000002</v>
      </c>
      <c r="I553">
        <v>-87.430598099999997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206</v>
      </c>
      <c r="N553">
        <v>552</v>
      </c>
      <c r="O553" t="s">
        <v>145</v>
      </c>
      <c r="P553" t="s">
        <v>39</v>
      </c>
      <c r="Q553" t="s">
        <v>53</v>
      </c>
      <c r="R553" t="s">
        <v>146</v>
      </c>
      <c r="S553" t="s">
        <v>33</v>
      </c>
      <c r="T553" t="s">
        <v>36</v>
      </c>
      <c r="U553" t="s">
        <v>228</v>
      </c>
      <c r="V553" t="s">
        <v>125</v>
      </c>
      <c r="W553" t="s">
        <v>53</v>
      </c>
      <c r="X553" t="s">
        <v>283</v>
      </c>
      <c r="Y553" t="s">
        <v>41</v>
      </c>
      <c r="Z553" t="s">
        <v>2723</v>
      </c>
    </row>
    <row r="554" spans="1:26" x14ac:dyDescent="0.25">
      <c r="A554" t="s">
        <v>2724</v>
      </c>
      <c r="B554" t="s">
        <v>2725</v>
      </c>
      <c r="C554" s="1" t="str">
        <f t="shared" si="86"/>
        <v>21:0236</v>
      </c>
      <c r="D554" s="1" t="str">
        <f t="shared" si="90"/>
        <v>21:0115</v>
      </c>
      <c r="E554" t="s">
        <v>2726</v>
      </c>
      <c r="F554" t="s">
        <v>2727</v>
      </c>
      <c r="H554">
        <v>49.478704399999998</v>
      </c>
      <c r="I554">
        <v>-87.484183700000003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214</v>
      </c>
      <c r="N554">
        <v>553</v>
      </c>
      <c r="O554" t="s">
        <v>1047</v>
      </c>
      <c r="P554" t="s">
        <v>35</v>
      </c>
      <c r="Q554" t="s">
        <v>66</v>
      </c>
      <c r="R554" t="s">
        <v>77</v>
      </c>
      <c r="S554" t="s">
        <v>39</v>
      </c>
      <c r="T554" t="s">
        <v>122</v>
      </c>
      <c r="U554" t="s">
        <v>79</v>
      </c>
      <c r="V554" t="s">
        <v>292</v>
      </c>
      <c r="W554" t="s">
        <v>80</v>
      </c>
      <c r="X554" t="s">
        <v>760</v>
      </c>
      <c r="Y554" t="s">
        <v>41</v>
      </c>
      <c r="Z554" t="s">
        <v>760</v>
      </c>
    </row>
    <row r="555" spans="1:26" x14ac:dyDescent="0.25">
      <c r="A555" t="s">
        <v>2728</v>
      </c>
      <c r="B555" t="s">
        <v>2729</v>
      </c>
      <c r="C555" s="1" t="str">
        <f t="shared" si="86"/>
        <v>21:0236</v>
      </c>
      <c r="D555" s="1" t="str">
        <f t="shared" si="90"/>
        <v>21:0115</v>
      </c>
      <c r="E555" t="s">
        <v>2730</v>
      </c>
      <c r="F555" t="s">
        <v>2731</v>
      </c>
      <c r="H555">
        <v>49.499620399999998</v>
      </c>
      <c r="I555">
        <v>-87.512701399999997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234</v>
      </c>
      <c r="N555">
        <v>554</v>
      </c>
      <c r="O555" t="s">
        <v>405</v>
      </c>
      <c r="P555" t="s">
        <v>134</v>
      </c>
      <c r="Q555" t="s">
        <v>53</v>
      </c>
      <c r="R555" t="s">
        <v>75</v>
      </c>
      <c r="S555" t="s">
        <v>80</v>
      </c>
      <c r="T555" t="s">
        <v>36</v>
      </c>
      <c r="U555" t="s">
        <v>98</v>
      </c>
      <c r="V555" t="s">
        <v>1072</v>
      </c>
      <c r="W555" t="s">
        <v>63</v>
      </c>
      <c r="X555" t="s">
        <v>336</v>
      </c>
      <c r="Y555" t="s">
        <v>41</v>
      </c>
      <c r="Z555" t="s">
        <v>2732</v>
      </c>
    </row>
    <row r="556" spans="1:26" x14ac:dyDescent="0.25">
      <c r="A556" t="s">
        <v>2733</v>
      </c>
      <c r="B556" t="s">
        <v>2734</v>
      </c>
      <c r="C556" s="1" t="str">
        <f t="shared" si="86"/>
        <v>21:0236</v>
      </c>
      <c r="D556" s="1" t="str">
        <f t="shared" si="90"/>
        <v>21:0115</v>
      </c>
      <c r="E556" t="s">
        <v>2735</v>
      </c>
      <c r="F556" t="s">
        <v>2736</v>
      </c>
      <c r="H556">
        <v>49.474709400000002</v>
      </c>
      <c r="I556">
        <v>-87.544948300000001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29</v>
      </c>
      <c r="M556" t="s">
        <v>30</v>
      </c>
      <c r="N556">
        <v>555</v>
      </c>
      <c r="O556" t="s">
        <v>1047</v>
      </c>
      <c r="P556" t="s">
        <v>596</v>
      </c>
      <c r="Q556" t="s">
        <v>53</v>
      </c>
      <c r="R556" t="s">
        <v>198</v>
      </c>
      <c r="S556" t="s">
        <v>66</v>
      </c>
      <c r="T556" t="s">
        <v>36</v>
      </c>
      <c r="U556" t="s">
        <v>77</v>
      </c>
      <c r="V556" t="s">
        <v>122</v>
      </c>
      <c r="W556" t="s">
        <v>63</v>
      </c>
      <c r="X556" t="s">
        <v>300</v>
      </c>
      <c r="Y556" t="s">
        <v>41</v>
      </c>
      <c r="Z556" t="s">
        <v>2737</v>
      </c>
    </row>
    <row r="557" spans="1:26" x14ac:dyDescent="0.25">
      <c r="A557" t="s">
        <v>2738</v>
      </c>
      <c r="B557" t="s">
        <v>2739</v>
      </c>
      <c r="C557" s="1" t="str">
        <f t="shared" si="86"/>
        <v>21:0236</v>
      </c>
      <c r="D557" s="1" t="str">
        <f t="shared" si="90"/>
        <v>21:0115</v>
      </c>
      <c r="E557" t="s">
        <v>2740</v>
      </c>
      <c r="F557" t="s">
        <v>2741</v>
      </c>
      <c r="H557">
        <v>49.455387500000001</v>
      </c>
      <c r="I557">
        <v>-87.556324200000006</v>
      </c>
      <c r="J557" s="1" t="str">
        <f t="shared" si="91"/>
        <v>NGR lake sediment grab sample</v>
      </c>
      <c r="K557" s="1" t="str">
        <f t="shared" si="92"/>
        <v>&lt;177 micron (NGR)</v>
      </c>
      <c r="L557">
        <v>29</v>
      </c>
      <c r="M557" t="s">
        <v>154</v>
      </c>
      <c r="N557">
        <v>556</v>
      </c>
      <c r="O557" t="s">
        <v>48</v>
      </c>
      <c r="P557" t="s">
        <v>1254</v>
      </c>
      <c r="Q557" t="s">
        <v>53</v>
      </c>
      <c r="R557" t="s">
        <v>198</v>
      </c>
      <c r="S557" t="s">
        <v>63</v>
      </c>
      <c r="T557" t="s">
        <v>36</v>
      </c>
      <c r="U557" t="s">
        <v>667</v>
      </c>
      <c r="V557" t="s">
        <v>262</v>
      </c>
      <c r="W557" t="s">
        <v>33</v>
      </c>
      <c r="X557" t="s">
        <v>100</v>
      </c>
      <c r="Y557" t="s">
        <v>41</v>
      </c>
      <c r="Z557" t="s">
        <v>711</v>
      </c>
    </row>
    <row r="558" spans="1:26" x14ac:dyDescent="0.25">
      <c r="A558" t="s">
        <v>2742</v>
      </c>
      <c r="B558" t="s">
        <v>2743</v>
      </c>
      <c r="C558" s="1" t="str">
        <f t="shared" si="86"/>
        <v>21:0236</v>
      </c>
      <c r="D558" s="1" t="str">
        <f t="shared" si="90"/>
        <v>21:0115</v>
      </c>
      <c r="E558" t="s">
        <v>2735</v>
      </c>
      <c r="F558" t="s">
        <v>2744</v>
      </c>
      <c r="H558">
        <v>49.474709400000002</v>
      </c>
      <c r="I558">
        <v>-87.544948300000001</v>
      </c>
      <c r="J558" s="1" t="str">
        <f t="shared" si="91"/>
        <v>NGR lake sediment grab sample</v>
      </c>
      <c r="K558" s="1" t="str">
        <f t="shared" si="92"/>
        <v>&lt;177 micron (NGR)</v>
      </c>
      <c r="L558">
        <v>29</v>
      </c>
      <c r="M558" t="s">
        <v>169</v>
      </c>
      <c r="N558">
        <v>557</v>
      </c>
      <c r="O558" t="s">
        <v>306</v>
      </c>
      <c r="P558" t="s">
        <v>75</v>
      </c>
      <c r="Q558" t="s">
        <v>66</v>
      </c>
      <c r="R558" t="s">
        <v>198</v>
      </c>
      <c r="S558" t="s">
        <v>80</v>
      </c>
      <c r="T558" t="s">
        <v>122</v>
      </c>
      <c r="U558" t="s">
        <v>283</v>
      </c>
      <c r="V558" t="s">
        <v>122</v>
      </c>
      <c r="W558" t="s">
        <v>80</v>
      </c>
      <c r="X558" t="s">
        <v>300</v>
      </c>
      <c r="Y558" t="s">
        <v>41</v>
      </c>
      <c r="Z558" t="s">
        <v>2737</v>
      </c>
    </row>
    <row r="559" spans="1:26" x14ac:dyDescent="0.25">
      <c r="A559" t="s">
        <v>2745</v>
      </c>
      <c r="B559" t="s">
        <v>2746</v>
      </c>
      <c r="C559" s="1" t="str">
        <f t="shared" si="86"/>
        <v>21:0236</v>
      </c>
      <c r="D559" s="1" t="str">
        <f t="shared" si="90"/>
        <v>21:0115</v>
      </c>
      <c r="E559" t="s">
        <v>2735</v>
      </c>
      <c r="F559" t="s">
        <v>2747</v>
      </c>
      <c r="H559">
        <v>49.474709400000002</v>
      </c>
      <c r="I559">
        <v>-87.544948300000001</v>
      </c>
      <c r="J559" s="1" t="str">
        <f t="shared" si="91"/>
        <v>NGR lake sediment grab sample</v>
      </c>
      <c r="K559" s="1" t="str">
        <f t="shared" si="92"/>
        <v>&lt;177 micron (NGR)</v>
      </c>
      <c r="L559">
        <v>29</v>
      </c>
      <c r="M559" t="s">
        <v>162</v>
      </c>
      <c r="N559">
        <v>558</v>
      </c>
      <c r="O559" t="s">
        <v>1047</v>
      </c>
      <c r="P559" t="s">
        <v>75</v>
      </c>
      <c r="Q559" t="s">
        <v>53</v>
      </c>
      <c r="R559" t="s">
        <v>50</v>
      </c>
      <c r="S559" t="s">
        <v>66</v>
      </c>
      <c r="T559" t="s">
        <v>36</v>
      </c>
      <c r="U559" t="s">
        <v>77</v>
      </c>
      <c r="V559" t="s">
        <v>122</v>
      </c>
      <c r="W559" t="s">
        <v>80</v>
      </c>
      <c r="X559" t="s">
        <v>343</v>
      </c>
      <c r="Y559" t="s">
        <v>41</v>
      </c>
      <c r="Z559" t="s">
        <v>2748</v>
      </c>
    </row>
    <row r="560" spans="1:26" x14ac:dyDescent="0.25">
      <c r="A560" t="s">
        <v>2749</v>
      </c>
      <c r="B560" t="s">
        <v>2750</v>
      </c>
      <c r="C560" s="1" t="str">
        <f t="shared" si="86"/>
        <v>21:0236</v>
      </c>
      <c r="D560" s="1" t="str">
        <f t="shared" si="90"/>
        <v>21:0115</v>
      </c>
      <c r="E560" t="s">
        <v>2751</v>
      </c>
      <c r="F560" t="s">
        <v>2752</v>
      </c>
      <c r="H560">
        <v>49.503225299999997</v>
      </c>
      <c r="I560">
        <v>-87.5426547</v>
      </c>
      <c r="J560" s="1" t="str">
        <f t="shared" si="91"/>
        <v>NGR lake sediment grab sample</v>
      </c>
      <c r="K560" s="1" t="str">
        <f t="shared" si="92"/>
        <v>&lt;177 micron (NGR)</v>
      </c>
      <c r="L560">
        <v>29</v>
      </c>
      <c r="M560" t="s">
        <v>47</v>
      </c>
      <c r="N560">
        <v>559</v>
      </c>
      <c r="O560" t="s">
        <v>32</v>
      </c>
      <c r="P560" t="s">
        <v>76</v>
      </c>
      <c r="Q560" t="s">
        <v>53</v>
      </c>
      <c r="R560" t="s">
        <v>181</v>
      </c>
      <c r="S560" t="s">
        <v>80</v>
      </c>
      <c r="T560" t="s">
        <v>36</v>
      </c>
      <c r="U560" t="s">
        <v>1024</v>
      </c>
      <c r="V560" t="s">
        <v>337</v>
      </c>
      <c r="W560" t="s">
        <v>53</v>
      </c>
      <c r="X560" t="s">
        <v>48</v>
      </c>
      <c r="Y560" t="s">
        <v>41</v>
      </c>
      <c r="Z560" t="s">
        <v>381</v>
      </c>
    </row>
    <row r="561" spans="1:26" x14ac:dyDescent="0.25">
      <c r="A561" t="s">
        <v>2753</v>
      </c>
      <c r="B561" t="s">
        <v>2754</v>
      </c>
      <c r="C561" s="1" t="str">
        <f t="shared" si="86"/>
        <v>21:0236</v>
      </c>
      <c r="D561" s="1" t="str">
        <f t="shared" si="90"/>
        <v>21:0115</v>
      </c>
      <c r="E561" t="s">
        <v>2755</v>
      </c>
      <c r="F561" t="s">
        <v>2756</v>
      </c>
      <c r="H561">
        <v>49.4359222</v>
      </c>
      <c r="I561">
        <v>-87.505595799999995</v>
      </c>
      <c r="J561" s="1" t="str">
        <f t="shared" si="91"/>
        <v>NGR lake sediment grab sample</v>
      </c>
      <c r="K561" s="1" t="str">
        <f t="shared" si="92"/>
        <v>&lt;177 micron (NGR)</v>
      </c>
      <c r="L561">
        <v>29</v>
      </c>
      <c r="M561" t="s">
        <v>60</v>
      </c>
      <c r="N561">
        <v>560</v>
      </c>
      <c r="O561" t="s">
        <v>679</v>
      </c>
      <c r="P561" t="s">
        <v>321</v>
      </c>
      <c r="Q561" t="s">
        <v>66</v>
      </c>
      <c r="R561" t="s">
        <v>75</v>
      </c>
      <c r="S561" t="s">
        <v>290</v>
      </c>
      <c r="T561" t="s">
        <v>36</v>
      </c>
      <c r="U561" t="s">
        <v>926</v>
      </c>
      <c r="V561" t="s">
        <v>1223</v>
      </c>
      <c r="W561" t="s">
        <v>66</v>
      </c>
      <c r="X561" t="s">
        <v>336</v>
      </c>
      <c r="Y561" t="s">
        <v>125</v>
      </c>
      <c r="Z561" t="s">
        <v>2757</v>
      </c>
    </row>
    <row r="562" spans="1:26" x14ac:dyDescent="0.25">
      <c r="A562" t="s">
        <v>2758</v>
      </c>
      <c r="B562" t="s">
        <v>2759</v>
      </c>
      <c r="C562" s="1" t="str">
        <f t="shared" si="86"/>
        <v>21:0236</v>
      </c>
      <c r="D562" s="1" t="str">
        <f t="shared" si="90"/>
        <v>21:0115</v>
      </c>
      <c r="E562" t="s">
        <v>2760</v>
      </c>
      <c r="F562" t="s">
        <v>2761</v>
      </c>
      <c r="H562">
        <v>49.425868399999999</v>
      </c>
      <c r="I562">
        <v>-87.525073699999993</v>
      </c>
      <c r="J562" s="1" t="str">
        <f t="shared" si="91"/>
        <v>NGR lake sediment grab sample</v>
      </c>
      <c r="K562" s="1" t="str">
        <f t="shared" si="92"/>
        <v>&lt;177 micron (NGR)</v>
      </c>
      <c r="L562">
        <v>29</v>
      </c>
      <c r="M562" t="s">
        <v>73</v>
      </c>
      <c r="N562">
        <v>561</v>
      </c>
      <c r="O562" t="s">
        <v>207</v>
      </c>
      <c r="P562" t="s">
        <v>283</v>
      </c>
      <c r="Q562" t="s">
        <v>63</v>
      </c>
      <c r="R562" t="s">
        <v>110</v>
      </c>
      <c r="S562" t="s">
        <v>78</v>
      </c>
      <c r="T562" t="s">
        <v>36</v>
      </c>
      <c r="U562" t="s">
        <v>235</v>
      </c>
      <c r="V562" t="s">
        <v>730</v>
      </c>
      <c r="W562" t="s">
        <v>66</v>
      </c>
      <c r="X562" t="s">
        <v>54</v>
      </c>
      <c r="Y562" t="s">
        <v>41</v>
      </c>
      <c r="Z562" t="s">
        <v>2762</v>
      </c>
    </row>
    <row r="563" spans="1:26" x14ac:dyDescent="0.25">
      <c r="A563" t="s">
        <v>2763</v>
      </c>
      <c r="B563" t="s">
        <v>2764</v>
      </c>
      <c r="C563" s="1" t="str">
        <f t="shared" si="86"/>
        <v>21:0236</v>
      </c>
      <c r="D563" s="1" t="str">
        <f t="shared" si="90"/>
        <v>21:0115</v>
      </c>
      <c r="E563" t="s">
        <v>2765</v>
      </c>
      <c r="F563" t="s">
        <v>2766</v>
      </c>
      <c r="H563">
        <v>49.409449199999997</v>
      </c>
      <c r="I563">
        <v>-87.539192700000001</v>
      </c>
      <c r="J563" s="1" t="str">
        <f t="shared" si="91"/>
        <v>NGR lake sediment grab sample</v>
      </c>
      <c r="K563" s="1" t="str">
        <f t="shared" si="92"/>
        <v>&lt;177 micron (NGR)</v>
      </c>
      <c r="L563">
        <v>29</v>
      </c>
      <c r="M563" t="s">
        <v>87</v>
      </c>
      <c r="N563">
        <v>562</v>
      </c>
      <c r="O563" t="s">
        <v>298</v>
      </c>
      <c r="P563" t="s">
        <v>244</v>
      </c>
      <c r="Q563" t="s">
        <v>53</v>
      </c>
      <c r="R563" t="s">
        <v>34</v>
      </c>
      <c r="S563" t="s">
        <v>78</v>
      </c>
      <c r="T563" t="s">
        <v>36</v>
      </c>
      <c r="U563" t="s">
        <v>1501</v>
      </c>
      <c r="V563" t="s">
        <v>99</v>
      </c>
      <c r="W563" t="s">
        <v>66</v>
      </c>
      <c r="X563" t="s">
        <v>300</v>
      </c>
      <c r="Y563" t="s">
        <v>41</v>
      </c>
      <c r="Z563" t="s">
        <v>458</v>
      </c>
    </row>
    <row r="564" spans="1:26" x14ac:dyDescent="0.25">
      <c r="A564" t="s">
        <v>2767</v>
      </c>
      <c r="B564" t="s">
        <v>2768</v>
      </c>
      <c r="C564" s="1" t="str">
        <f t="shared" si="86"/>
        <v>21:0236</v>
      </c>
      <c r="D564" s="1" t="str">
        <f t="shared" si="90"/>
        <v>21:0115</v>
      </c>
      <c r="E564" t="s">
        <v>2769</v>
      </c>
      <c r="F564" t="s">
        <v>2770</v>
      </c>
      <c r="H564">
        <v>49.375719599999996</v>
      </c>
      <c r="I564">
        <v>-87.543765399999998</v>
      </c>
      <c r="J564" s="1" t="str">
        <f t="shared" si="91"/>
        <v>NGR lake sediment grab sample</v>
      </c>
      <c r="K564" s="1" t="str">
        <f t="shared" si="92"/>
        <v>&lt;177 micron (NGR)</v>
      </c>
      <c r="L564">
        <v>29</v>
      </c>
      <c r="M564" t="s">
        <v>96</v>
      </c>
      <c r="N564">
        <v>563</v>
      </c>
      <c r="O564" t="s">
        <v>253</v>
      </c>
      <c r="P564" t="s">
        <v>145</v>
      </c>
      <c r="Q564" t="s">
        <v>53</v>
      </c>
      <c r="R564" t="s">
        <v>77</v>
      </c>
      <c r="S564" t="s">
        <v>181</v>
      </c>
      <c r="T564" t="s">
        <v>36</v>
      </c>
      <c r="U564" t="s">
        <v>463</v>
      </c>
      <c r="V564" t="s">
        <v>90</v>
      </c>
      <c r="W564" t="s">
        <v>63</v>
      </c>
      <c r="X564" t="s">
        <v>100</v>
      </c>
      <c r="Y564" t="s">
        <v>41</v>
      </c>
      <c r="Z564" t="s">
        <v>1998</v>
      </c>
    </row>
    <row r="565" spans="1:26" x14ac:dyDescent="0.25">
      <c r="A565" t="s">
        <v>2771</v>
      </c>
      <c r="B565" t="s">
        <v>2772</v>
      </c>
      <c r="C565" s="1" t="str">
        <f t="shared" si="86"/>
        <v>21:0236</v>
      </c>
      <c r="D565" s="1" t="str">
        <f t="shared" si="90"/>
        <v>21:0115</v>
      </c>
      <c r="E565" t="s">
        <v>2773</v>
      </c>
      <c r="F565" t="s">
        <v>2774</v>
      </c>
      <c r="H565">
        <v>49.374331099999999</v>
      </c>
      <c r="I565">
        <v>-87.506928500000001</v>
      </c>
      <c r="J565" s="1" t="str">
        <f t="shared" si="91"/>
        <v>NGR lake sediment grab sample</v>
      </c>
      <c r="K565" s="1" t="str">
        <f t="shared" si="92"/>
        <v>&lt;177 micron (NGR)</v>
      </c>
      <c r="L565">
        <v>29</v>
      </c>
      <c r="M565" t="s">
        <v>106</v>
      </c>
      <c r="N565">
        <v>564</v>
      </c>
      <c r="O565" t="s">
        <v>54</v>
      </c>
      <c r="P565" t="s">
        <v>223</v>
      </c>
      <c r="Q565" t="s">
        <v>66</v>
      </c>
      <c r="R565" t="s">
        <v>198</v>
      </c>
      <c r="S565" t="s">
        <v>146</v>
      </c>
      <c r="T565" t="s">
        <v>36</v>
      </c>
      <c r="U565" t="s">
        <v>2474</v>
      </c>
      <c r="V565" t="s">
        <v>237</v>
      </c>
      <c r="W565" t="s">
        <v>66</v>
      </c>
      <c r="X565" t="s">
        <v>119</v>
      </c>
      <c r="Y565" t="s">
        <v>125</v>
      </c>
      <c r="Z565" t="s">
        <v>62</v>
      </c>
    </row>
    <row r="566" spans="1:26" x14ac:dyDescent="0.25">
      <c r="A566" t="s">
        <v>2775</v>
      </c>
      <c r="B566" t="s">
        <v>2776</v>
      </c>
      <c r="C566" s="1" t="str">
        <f t="shared" si="86"/>
        <v>21:0236</v>
      </c>
      <c r="D566" s="1" t="str">
        <f t="shared" si="90"/>
        <v>21:0115</v>
      </c>
      <c r="E566" t="s">
        <v>2777</v>
      </c>
      <c r="F566" t="s">
        <v>2778</v>
      </c>
      <c r="H566">
        <v>49.343696299999998</v>
      </c>
      <c r="I566">
        <v>-87.5197024</v>
      </c>
      <c r="J566" s="1" t="str">
        <f t="shared" si="91"/>
        <v>NGR lake sediment grab sample</v>
      </c>
      <c r="K566" s="1" t="str">
        <f t="shared" si="92"/>
        <v>&lt;177 micron (NGR)</v>
      </c>
      <c r="L566">
        <v>29</v>
      </c>
      <c r="M566" t="s">
        <v>118</v>
      </c>
      <c r="N566">
        <v>565</v>
      </c>
      <c r="O566" t="s">
        <v>336</v>
      </c>
      <c r="P566" t="s">
        <v>145</v>
      </c>
      <c r="Q566" t="s">
        <v>66</v>
      </c>
      <c r="R566" t="s">
        <v>34</v>
      </c>
      <c r="S566" t="s">
        <v>146</v>
      </c>
      <c r="T566" t="s">
        <v>36</v>
      </c>
      <c r="U566" t="s">
        <v>100</v>
      </c>
      <c r="V566" t="s">
        <v>237</v>
      </c>
      <c r="W566" t="s">
        <v>66</v>
      </c>
      <c r="X566" t="s">
        <v>336</v>
      </c>
      <c r="Y566" t="s">
        <v>41</v>
      </c>
      <c r="Z566" t="s">
        <v>2779</v>
      </c>
    </row>
    <row r="567" spans="1:26" hidden="1" x14ac:dyDescent="0.25">
      <c r="A567" t="s">
        <v>2780</v>
      </c>
      <c r="B567" t="s">
        <v>2781</v>
      </c>
      <c r="C567" s="1" t="str">
        <f t="shared" si="86"/>
        <v>21:0236</v>
      </c>
      <c r="D567" s="1" t="str">
        <f>HYPERLINK("http://geochem.nrcan.gc.ca/cdogs/content/svy/svy_e.htm", "")</f>
        <v/>
      </c>
      <c r="G567" s="1" t="str">
        <f>HYPERLINK("http://geochem.nrcan.gc.ca/cdogs/content/cr_/cr_00007_e.htm", "7")</f>
        <v>7</v>
      </c>
      <c r="J567" t="s">
        <v>220</v>
      </c>
      <c r="K567" t="s">
        <v>221</v>
      </c>
      <c r="L567">
        <v>29</v>
      </c>
      <c r="M567" t="s">
        <v>222</v>
      </c>
      <c r="N567">
        <v>566</v>
      </c>
      <c r="O567" t="s">
        <v>224</v>
      </c>
      <c r="P567" t="s">
        <v>224</v>
      </c>
      <c r="Q567" t="s">
        <v>64</v>
      </c>
      <c r="R567" t="s">
        <v>146</v>
      </c>
      <c r="S567" t="s">
        <v>39</v>
      </c>
      <c r="T567" t="s">
        <v>65</v>
      </c>
      <c r="U567" t="s">
        <v>1588</v>
      </c>
      <c r="V567" t="s">
        <v>457</v>
      </c>
      <c r="W567" t="s">
        <v>66</v>
      </c>
      <c r="X567" t="s">
        <v>208</v>
      </c>
      <c r="Y567" t="s">
        <v>596</v>
      </c>
      <c r="Z567" t="s">
        <v>2782</v>
      </c>
    </row>
    <row r="568" spans="1:26" x14ac:dyDescent="0.25">
      <c r="A568" t="s">
        <v>2783</v>
      </c>
      <c r="B568" t="s">
        <v>2784</v>
      </c>
      <c r="C568" s="1" t="str">
        <f t="shared" si="86"/>
        <v>21:0236</v>
      </c>
      <c r="D568" s="1" t="str">
        <f t="shared" ref="D568:D581" si="93">HYPERLINK("http://geochem.nrcan.gc.ca/cdogs/content/svy/svy210115_e.htm", "21:0115")</f>
        <v>21:0115</v>
      </c>
      <c r="E568" t="s">
        <v>2785</v>
      </c>
      <c r="F568" t="s">
        <v>2786</v>
      </c>
      <c r="H568">
        <v>49.306651899999999</v>
      </c>
      <c r="I568">
        <v>-87.482760900000002</v>
      </c>
      <c r="J568" s="1" t="str">
        <f t="shared" ref="J568:J581" si="94">HYPERLINK("http://geochem.nrcan.gc.ca/cdogs/content/kwd/kwd020027_e.htm", "NGR lake sediment grab sample")</f>
        <v>NGR lake sediment grab sample</v>
      </c>
      <c r="K568" s="1" t="str">
        <f t="shared" ref="K568:K581" si="95">HYPERLINK("http://geochem.nrcan.gc.ca/cdogs/content/kwd/kwd080006_e.htm", "&lt;177 micron (NGR)")</f>
        <v>&lt;177 micron (NGR)</v>
      </c>
      <c r="L568">
        <v>29</v>
      </c>
      <c r="M568" t="s">
        <v>131</v>
      </c>
      <c r="N568">
        <v>567</v>
      </c>
      <c r="O568" t="s">
        <v>244</v>
      </c>
      <c r="P568" t="s">
        <v>181</v>
      </c>
      <c r="Q568" t="s">
        <v>80</v>
      </c>
      <c r="R568" t="s">
        <v>78</v>
      </c>
      <c r="S568" t="s">
        <v>63</v>
      </c>
      <c r="T568" t="s">
        <v>36</v>
      </c>
      <c r="U568" t="s">
        <v>91</v>
      </c>
      <c r="V568" t="s">
        <v>65</v>
      </c>
      <c r="W568" t="s">
        <v>53</v>
      </c>
      <c r="X568" t="s">
        <v>82</v>
      </c>
      <c r="Y568" t="s">
        <v>309</v>
      </c>
      <c r="Z568" t="s">
        <v>2787</v>
      </c>
    </row>
    <row r="569" spans="1:26" x14ac:dyDescent="0.25">
      <c r="A569" t="s">
        <v>2788</v>
      </c>
      <c r="B569" t="s">
        <v>2789</v>
      </c>
      <c r="C569" s="1" t="str">
        <f t="shared" si="86"/>
        <v>21:0236</v>
      </c>
      <c r="D569" s="1" t="str">
        <f t="shared" si="93"/>
        <v>21:0115</v>
      </c>
      <c r="E569" t="s">
        <v>2790</v>
      </c>
      <c r="F569" t="s">
        <v>2791</v>
      </c>
      <c r="H569">
        <v>49.308125799999999</v>
      </c>
      <c r="I569">
        <v>-87.440859799999998</v>
      </c>
      <c r="J569" s="1" t="str">
        <f t="shared" si="94"/>
        <v>NGR lake sediment grab sample</v>
      </c>
      <c r="K569" s="1" t="str">
        <f t="shared" si="95"/>
        <v>&lt;177 micron (NGR)</v>
      </c>
      <c r="L569">
        <v>29</v>
      </c>
      <c r="M569" t="s">
        <v>143</v>
      </c>
      <c r="N569">
        <v>568</v>
      </c>
      <c r="O569" t="s">
        <v>253</v>
      </c>
      <c r="P569" t="s">
        <v>596</v>
      </c>
      <c r="Q569" t="s">
        <v>39</v>
      </c>
      <c r="R569" t="s">
        <v>198</v>
      </c>
      <c r="S569" t="s">
        <v>78</v>
      </c>
      <c r="T569" t="s">
        <v>122</v>
      </c>
      <c r="U569" t="s">
        <v>343</v>
      </c>
      <c r="V569" t="s">
        <v>225</v>
      </c>
      <c r="W569" t="s">
        <v>66</v>
      </c>
      <c r="X569" t="s">
        <v>228</v>
      </c>
      <c r="Y569" t="s">
        <v>41</v>
      </c>
      <c r="Z569" t="s">
        <v>610</v>
      </c>
    </row>
    <row r="570" spans="1:26" x14ac:dyDescent="0.25">
      <c r="A570" t="s">
        <v>2792</v>
      </c>
      <c r="B570" t="s">
        <v>2793</v>
      </c>
      <c r="C570" s="1" t="str">
        <f t="shared" si="86"/>
        <v>21:0236</v>
      </c>
      <c r="D570" s="1" t="str">
        <f t="shared" si="93"/>
        <v>21:0115</v>
      </c>
      <c r="E570" t="s">
        <v>2794</v>
      </c>
      <c r="F570" t="s">
        <v>2795</v>
      </c>
      <c r="H570">
        <v>49.338355800000002</v>
      </c>
      <c r="I570">
        <v>-87.451207100000005</v>
      </c>
      <c r="J570" s="1" t="str">
        <f t="shared" si="94"/>
        <v>NGR lake sediment grab sample</v>
      </c>
      <c r="K570" s="1" t="str">
        <f t="shared" si="95"/>
        <v>&lt;177 micron (NGR)</v>
      </c>
      <c r="L570">
        <v>29</v>
      </c>
      <c r="M570" t="s">
        <v>177</v>
      </c>
      <c r="N570">
        <v>569</v>
      </c>
      <c r="O570" t="s">
        <v>253</v>
      </c>
      <c r="P570" t="s">
        <v>334</v>
      </c>
      <c r="Q570" t="s">
        <v>80</v>
      </c>
      <c r="R570" t="s">
        <v>110</v>
      </c>
      <c r="S570" t="s">
        <v>39</v>
      </c>
      <c r="T570" t="s">
        <v>36</v>
      </c>
      <c r="U570" t="s">
        <v>418</v>
      </c>
      <c r="V570" t="s">
        <v>1072</v>
      </c>
      <c r="W570" t="s">
        <v>66</v>
      </c>
      <c r="X570" t="s">
        <v>228</v>
      </c>
      <c r="Y570" t="s">
        <v>41</v>
      </c>
      <c r="Z570" t="s">
        <v>2796</v>
      </c>
    </row>
    <row r="571" spans="1:26" x14ac:dyDescent="0.25">
      <c r="A571" t="s">
        <v>2797</v>
      </c>
      <c r="B571" t="s">
        <v>2798</v>
      </c>
      <c r="C571" s="1" t="str">
        <f t="shared" si="86"/>
        <v>21:0236</v>
      </c>
      <c r="D571" s="1" t="str">
        <f t="shared" si="93"/>
        <v>21:0115</v>
      </c>
      <c r="E571" t="s">
        <v>2799</v>
      </c>
      <c r="F571" t="s">
        <v>2800</v>
      </c>
      <c r="H571">
        <v>49.3391418</v>
      </c>
      <c r="I571">
        <v>-87.485295800000003</v>
      </c>
      <c r="J571" s="1" t="str">
        <f t="shared" si="94"/>
        <v>NGR lake sediment grab sample</v>
      </c>
      <c r="K571" s="1" t="str">
        <f t="shared" si="95"/>
        <v>&lt;177 micron (NGR)</v>
      </c>
      <c r="L571">
        <v>29</v>
      </c>
      <c r="M571" t="s">
        <v>187</v>
      </c>
      <c r="N571">
        <v>570</v>
      </c>
      <c r="O571" t="s">
        <v>74</v>
      </c>
      <c r="P571" t="s">
        <v>890</v>
      </c>
      <c r="Q571" t="s">
        <v>53</v>
      </c>
      <c r="R571" t="s">
        <v>34</v>
      </c>
      <c r="S571" t="s">
        <v>33</v>
      </c>
      <c r="T571" t="s">
        <v>36</v>
      </c>
      <c r="U571" t="s">
        <v>48</v>
      </c>
      <c r="V571" t="s">
        <v>1072</v>
      </c>
      <c r="W571" t="s">
        <v>63</v>
      </c>
      <c r="X571" t="s">
        <v>40</v>
      </c>
      <c r="Y571" t="s">
        <v>41</v>
      </c>
      <c r="Z571" t="s">
        <v>954</v>
      </c>
    </row>
    <row r="572" spans="1:26" x14ac:dyDescent="0.25">
      <c r="A572" t="s">
        <v>2801</v>
      </c>
      <c r="B572" t="s">
        <v>2802</v>
      </c>
      <c r="C572" s="1" t="str">
        <f t="shared" si="86"/>
        <v>21:0236</v>
      </c>
      <c r="D572" s="1" t="str">
        <f t="shared" si="93"/>
        <v>21:0115</v>
      </c>
      <c r="E572" t="s">
        <v>2803</v>
      </c>
      <c r="F572" t="s">
        <v>2804</v>
      </c>
      <c r="H572">
        <v>49.381139300000001</v>
      </c>
      <c r="I572">
        <v>-87.428044200000002</v>
      </c>
      <c r="J572" s="1" t="str">
        <f t="shared" si="94"/>
        <v>NGR lake sediment grab sample</v>
      </c>
      <c r="K572" s="1" t="str">
        <f t="shared" si="95"/>
        <v>&lt;177 micron (NGR)</v>
      </c>
      <c r="L572">
        <v>29</v>
      </c>
      <c r="M572" t="s">
        <v>196</v>
      </c>
      <c r="N572">
        <v>571</v>
      </c>
      <c r="O572" t="s">
        <v>207</v>
      </c>
      <c r="P572" t="s">
        <v>75</v>
      </c>
      <c r="Q572" t="s">
        <v>146</v>
      </c>
      <c r="R572" t="s">
        <v>64</v>
      </c>
      <c r="S572" t="s">
        <v>80</v>
      </c>
      <c r="T572" t="s">
        <v>36</v>
      </c>
      <c r="U572" t="s">
        <v>82</v>
      </c>
      <c r="V572" t="s">
        <v>262</v>
      </c>
      <c r="W572" t="s">
        <v>66</v>
      </c>
      <c r="X572" t="s">
        <v>81</v>
      </c>
      <c r="Y572" t="s">
        <v>41</v>
      </c>
      <c r="Z572" t="s">
        <v>511</v>
      </c>
    </row>
    <row r="573" spans="1:26" x14ac:dyDescent="0.25">
      <c r="A573" t="s">
        <v>2805</v>
      </c>
      <c r="B573" t="s">
        <v>2806</v>
      </c>
      <c r="C573" s="1" t="str">
        <f t="shared" si="86"/>
        <v>21:0236</v>
      </c>
      <c r="D573" s="1" t="str">
        <f t="shared" si="93"/>
        <v>21:0115</v>
      </c>
      <c r="E573" t="s">
        <v>2807</v>
      </c>
      <c r="F573" t="s">
        <v>2808</v>
      </c>
      <c r="H573">
        <v>49.399100400000002</v>
      </c>
      <c r="I573">
        <v>-87.468073000000004</v>
      </c>
      <c r="J573" s="1" t="str">
        <f t="shared" si="94"/>
        <v>NGR lake sediment grab sample</v>
      </c>
      <c r="K573" s="1" t="str">
        <f t="shared" si="95"/>
        <v>&lt;177 micron (NGR)</v>
      </c>
      <c r="L573">
        <v>29</v>
      </c>
      <c r="M573" t="s">
        <v>206</v>
      </c>
      <c r="N573">
        <v>572</v>
      </c>
      <c r="O573" t="s">
        <v>759</v>
      </c>
      <c r="P573" t="s">
        <v>145</v>
      </c>
      <c r="Q573" t="s">
        <v>80</v>
      </c>
      <c r="R573" t="s">
        <v>77</v>
      </c>
      <c r="S573" t="s">
        <v>76</v>
      </c>
      <c r="T573" t="s">
        <v>36</v>
      </c>
      <c r="U573" t="s">
        <v>367</v>
      </c>
      <c r="V573" t="s">
        <v>137</v>
      </c>
      <c r="W573" t="s">
        <v>66</v>
      </c>
      <c r="X573" t="s">
        <v>81</v>
      </c>
      <c r="Y573" t="s">
        <v>125</v>
      </c>
      <c r="Z573" t="s">
        <v>1217</v>
      </c>
    </row>
    <row r="574" spans="1:26" x14ac:dyDescent="0.25">
      <c r="A574" t="s">
        <v>2809</v>
      </c>
      <c r="B574" t="s">
        <v>2810</v>
      </c>
      <c r="C574" s="1" t="str">
        <f t="shared" si="86"/>
        <v>21:0236</v>
      </c>
      <c r="D574" s="1" t="str">
        <f t="shared" si="93"/>
        <v>21:0115</v>
      </c>
      <c r="E574" t="s">
        <v>2811</v>
      </c>
      <c r="F574" t="s">
        <v>2812</v>
      </c>
      <c r="H574">
        <v>49.398820899999997</v>
      </c>
      <c r="I574">
        <v>-87.433863500000001</v>
      </c>
      <c r="J574" s="1" t="str">
        <f t="shared" si="94"/>
        <v>NGR lake sediment grab sample</v>
      </c>
      <c r="K574" s="1" t="str">
        <f t="shared" si="95"/>
        <v>&lt;177 micron (NGR)</v>
      </c>
      <c r="L574">
        <v>29</v>
      </c>
      <c r="M574" t="s">
        <v>214</v>
      </c>
      <c r="N574">
        <v>573</v>
      </c>
      <c r="O574" t="s">
        <v>615</v>
      </c>
      <c r="P574" t="s">
        <v>75</v>
      </c>
      <c r="Q574" t="s">
        <v>53</v>
      </c>
      <c r="R574" t="s">
        <v>64</v>
      </c>
      <c r="S574" t="s">
        <v>80</v>
      </c>
      <c r="T574" t="s">
        <v>36</v>
      </c>
      <c r="U574" t="s">
        <v>82</v>
      </c>
      <c r="V574" t="s">
        <v>1072</v>
      </c>
      <c r="W574" t="s">
        <v>63</v>
      </c>
      <c r="X574" t="s">
        <v>67</v>
      </c>
      <c r="Y574" t="s">
        <v>41</v>
      </c>
      <c r="Z574" t="s">
        <v>369</v>
      </c>
    </row>
    <row r="575" spans="1:26" x14ac:dyDescent="0.25">
      <c r="A575" t="s">
        <v>2813</v>
      </c>
      <c r="B575" t="s">
        <v>2814</v>
      </c>
      <c r="C575" s="1" t="str">
        <f t="shared" si="86"/>
        <v>21:0236</v>
      </c>
      <c r="D575" s="1" t="str">
        <f t="shared" si="93"/>
        <v>21:0115</v>
      </c>
      <c r="E575" t="s">
        <v>2815</v>
      </c>
      <c r="F575" t="s">
        <v>2816</v>
      </c>
      <c r="H575">
        <v>49.433187400000001</v>
      </c>
      <c r="I575">
        <v>-87.425520599999999</v>
      </c>
      <c r="J575" s="1" t="str">
        <f t="shared" si="94"/>
        <v>NGR lake sediment grab sample</v>
      </c>
      <c r="K575" s="1" t="str">
        <f t="shared" si="95"/>
        <v>&lt;177 micron (NGR)</v>
      </c>
      <c r="L575">
        <v>29</v>
      </c>
      <c r="M575" t="s">
        <v>234</v>
      </c>
      <c r="N575">
        <v>574</v>
      </c>
      <c r="O575" t="s">
        <v>1058</v>
      </c>
      <c r="P575" t="s">
        <v>32</v>
      </c>
      <c r="Q575" t="s">
        <v>63</v>
      </c>
      <c r="R575" t="s">
        <v>75</v>
      </c>
      <c r="S575" t="s">
        <v>146</v>
      </c>
      <c r="T575" t="s">
        <v>122</v>
      </c>
      <c r="U575" t="s">
        <v>515</v>
      </c>
      <c r="V575" t="s">
        <v>99</v>
      </c>
      <c r="W575" t="s">
        <v>53</v>
      </c>
      <c r="X575" t="s">
        <v>336</v>
      </c>
      <c r="Y575" t="s">
        <v>41</v>
      </c>
      <c r="Z575" t="s">
        <v>349</v>
      </c>
    </row>
    <row r="576" spans="1:26" x14ac:dyDescent="0.25">
      <c r="A576" t="s">
        <v>2817</v>
      </c>
      <c r="B576" t="s">
        <v>2818</v>
      </c>
      <c r="C576" s="1" t="str">
        <f t="shared" si="86"/>
        <v>21:0236</v>
      </c>
      <c r="D576" s="1" t="str">
        <f t="shared" si="93"/>
        <v>21:0115</v>
      </c>
      <c r="E576" t="s">
        <v>2819</v>
      </c>
      <c r="F576" t="s">
        <v>2820</v>
      </c>
      <c r="H576">
        <v>49.368382500000003</v>
      </c>
      <c r="I576">
        <v>-87.382590899999997</v>
      </c>
      <c r="J576" s="1" t="str">
        <f t="shared" si="94"/>
        <v>NGR lake sediment grab sample</v>
      </c>
      <c r="K576" s="1" t="str">
        <f t="shared" si="95"/>
        <v>&lt;177 micron (NGR)</v>
      </c>
      <c r="L576">
        <v>30</v>
      </c>
      <c r="M576" t="s">
        <v>30</v>
      </c>
      <c r="N576">
        <v>575</v>
      </c>
      <c r="O576" t="s">
        <v>342</v>
      </c>
      <c r="P576" t="s">
        <v>32</v>
      </c>
      <c r="Q576" t="s">
        <v>53</v>
      </c>
      <c r="R576" t="s">
        <v>277</v>
      </c>
      <c r="S576" t="s">
        <v>80</v>
      </c>
      <c r="T576" t="s">
        <v>36</v>
      </c>
      <c r="U576" t="s">
        <v>283</v>
      </c>
      <c r="V576" t="s">
        <v>1312</v>
      </c>
      <c r="W576" t="s">
        <v>63</v>
      </c>
      <c r="X576" t="s">
        <v>300</v>
      </c>
      <c r="Y576" t="s">
        <v>41</v>
      </c>
      <c r="Z576" t="s">
        <v>2821</v>
      </c>
    </row>
    <row r="577" spans="1:26" x14ac:dyDescent="0.25">
      <c r="A577" t="s">
        <v>2822</v>
      </c>
      <c r="B577" t="s">
        <v>2823</v>
      </c>
      <c r="C577" s="1" t="str">
        <f t="shared" si="86"/>
        <v>21:0236</v>
      </c>
      <c r="D577" s="1" t="str">
        <f t="shared" si="93"/>
        <v>21:0115</v>
      </c>
      <c r="E577" t="s">
        <v>2824</v>
      </c>
      <c r="F577" t="s">
        <v>2825</v>
      </c>
      <c r="H577">
        <v>49.4312878</v>
      </c>
      <c r="I577">
        <v>-87.393011900000005</v>
      </c>
      <c r="J577" s="1" t="str">
        <f t="shared" si="94"/>
        <v>NGR lake sediment grab sample</v>
      </c>
      <c r="K577" s="1" t="str">
        <f t="shared" si="95"/>
        <v>&lt;177 micron (NGR)</v>
      </c>
      <c r="L577">
        <v>30</v>
      </c>
      <c r="M577" t="s">
        <v>47</v>
      </c>
      <c r="N577">
        <v>576</v>
      </c>
      <c r="O577" t="s">
        <v>455</v>
      </c>
      <c r="P577" t="s">
        <v>75</v>
      </c>
      <c r="Q577" t="s">
        <v>33</v>
      </c>
      <c r="R577" t="s">
        <v>77</v>
      </c>
      <c r="S577" t="s">
        <v>33</v>
      </c>
      <c r="T577" t="s">
        <v>36</v>
      </c>
      <c r="U577" t="s">
        <v>335</v>
      </c>
      <c r="V577" t="s">
        <v>262</v>
      </c>
      <c r="W577" t="s">
        <v>53</v>
      </c>
      <c r="X577" t="s">
        <v>54</v>
      </c>
      <c r="Y577" t="s">
        <v>41</v>
      </c>
      <c r="Z577" t="s">
        <v>1025</v>
      </c>
    </row>
    <row r="578" spans="1:26" x14ac:dyDescent="0.25">
      <c r="A578" t="s">
        <v>2826</v>
      </c>
      <c r="B578" t="s">
        <v>2827</v>
      </c>
      <c r="C578" s="1" t="str">
        <f t="shared" ref="C578:C641" si="96">HYPERLINK("http://geochem.nrcan.gc.ca/cdogs/content/bdl/bdl210236_e.htm", "21:0236")</f>
        <v>21:0236</v>
      </c>
      <c r="D578" s="1" t="str">
        <f t="shared" si="93"/>
        <v>21:0115</v>
      </c>
      <c r="E578" t="s">
        <v>2828</v>
      </c>
      <c r="F578" t="s">
        <v>2829</v>
      </c>
      <c r="H578">
        <v>49.446112100000001</v>
      </c>
      <c r="I578">
        <v>-87.359731400000001</v>
      </c>
      <c r="J578" s="1" t="str">
        <f t="shared" si="94"/>
        <v>NGR lake sediment grab sample</v>
      </c>
      <c r="K578" s="1" t="str">
        <f t="shared" si="95"/>
        <v>&lt;177 micron (NGR)</v>
      </c>
      <c r="L578">
        <v>30</v>
      </c>
      <c r="M578" t="s">
        <v>60</v>
      </c>
      <c r="N578">
        <v>577</v>
      </c>
      <c r="O578" t="s">
        <v>81</v>
      </c>
      <c r="P578" t="s">
        <v>596</v>
      </c>
      <c r="Q578" t="s">
        <v>53</v>
      </c>
      <c r="R578" t="s">
        <v>97</v>
      </c>
      <c r="S578" t="s">
        <v>63</v>
      </c>
      <c r="T578" t="s">
        <v>36</v>
      </c>
      <c r="U578" t="s">
        <v>121</v>
      </c>
      <c r="V578" t="s">
        <v>1095</v>
      </c>
      <c r="W578" t="s">
        <v>66</v>
      </c>
      <c r="X578" t="s">
        <v>82</v>
      </c>
      <c r="Y578" t="s">
        <v>41</v>
      </c>
      <c r="Z578" t="s">
        <v>2830</v>
      </c>
    </row>
    <row r="579" spans="1:26" x14ac:dyDescent="0.25">
      <c r="A579" t="s">
        <v>2831</v>
      </c>
      <c r="B579" t="s">
        <v>2832</v>
      </c>
      <c r="C579" s="1" t="str">
        <f t="shared" si="96"/>
        <v>21:0236</v>
      </c>
      <c r="D579" s="1" t="str">
        <f t="shared" si="93"/>
        <v>21:0115</v>
      </c>
      <c r="E579" t="s">
        <v>2833</v>
      </c>
      <c r="F579" t="s">
        <v>2834</v>
      </c>
      <c r="H579">
        <v>49.4659665</v>
      </c>
      <c r="I579">
        <v>-87.277235700000006</v>
      </c>
      <c r="J579" s="1" t="str">
        <f t="shared" si="94"/>
        <v>NGR lake sediment grab sample</v>
      </c>
      <c r="K579" s="1" t="str">
        <f t="shared" si="95"/>
        <v>&lt;177 micron (NGR)</v>
      </c>
      <c r="L579">
        <v>30</v>
      </c>
      <c r="M579" t="s">
        <v>73</v>
      </c>
      <c r="N579">
        <v>578</v>
      </c>
      <c r="O579" t="s">
        <v>1047</v>
      </c>
      <c r="P579" t="s">
        <v>75</v>
      </c>
      <c r="Q579" t="s">
        <v>80</v>
      </c>
      <c r="R579" t="s">
        <v>198</v>
      </c>
      <c r="S579" t="s">
        <v>181</v>
      </c>
      <c r="T579" t="s">
        <v>122</v>
      </c>
      <c r="U579" t="s">
        <v>54</v>
      </c>
      <c r="V579" t="s">
        <v>125</v>
      </c>
      <c r="W579" t="s">
        <v>66</v>
      </c>
      <c r="X579" t="s">
        <v>300</v>
      </c>
      <c r="Y579" t="s">
        <v>41</v>
      </c>
      <c r="Z579" t="s">
        <v>760</v>
      </c>
    </row>
    <row r="580" spans="1:26" x14ac:dyDescent="0.25">
      <c r="A580" t="s">
        <v>2835</v>
      </c>
      <c r="B580" t="s">
        <v>2836</v>
      </c>
      <c r="C580" s="1" t="str">
        <f t="shared" si="96"/>
        <v>21:0236</v>
      </c>
      <c r="D580" s="1" t="str">
        <f t="shared" si="93"/>
        <v>21:0115</v>
      </c>
      <c r="E580" t="s">
        <v>2837</v>
      </c>
      <c r="F580" t="s">
        <v>2838</v>
      </c>
      <c r="H580">
        <v>49.438616000000003</v>
      </c>
      <c r="I580">
        <v>-87.275936799999997</v>
      </c>
      <c r="J580" s="1" t="str">
        <f t="shared" si="94"/>
        <v>NGR lake sediment grab sample</v>
      </c>
      <c r="K580" s="1" t="str">
        <f t="shared" si="95"/>
        <v>&lt;177 micron (NGR)</v>
      </c>
      <c r="L580">
        <v>30</v>
      </c>
      <c r="M580" t="s">
        <v>87</v>
      </c>
      <c r="N580">
        <v>579</v>
      </c>
      <c r="O580" t="s">
        <v>596</v>
      </c>
      <c r="P580" t="s">
        <v>76</v>
      </c>
      <c r="Q580" t="s">
        <v>63</v>
      </c>
      <c r="R580" t="s">
        <v>78</v>
      </c>
      <c r="S580" t="s">
        <v>80</v>
      </c>
      <c r="T580" t="s">
        <v>36</v>
      </c>
      <c r="U580" t="s">
        <v>291</v>
      </c>
      <c r="V580" t="s">
        <v>337</v>
      </c>
      <c r="W580" t="s">
        <v>53</v>
      </c>
      <c r="X580" t="s">
        <v>228</v>
      </c>
      <c r="Y580" t="s">
        <v>125</v>
      </c>
      <c r="Z580" t="s">
        <v>953</v>
      </c>
    </row>
    <row r="581" spans="1:26" x14ac:dyDescent="0.25">
      <c r="A581" t="s">
        <v>2839</v>
      </c>
      <c r="B581" t="s">
        <v>2840</v>
      </c>
      <c r="C581" s="1" t="str">
        <f t="shared" si="96"/>
        <v>21:0236</v>
      </c>
      <c r="D581" s="1" t="str">
        <f t="shared" si="93"/>
        <v>21:0115</v>
      </c>
      <c r="E581" t="s">
        <v>2841</v>
      </c>
      <c r="F581" t="s">
        <v>2842</v>
      </c>
      <c r="H581">
        <v>49.413542700000001</v>
      </c>
      <c r="I581">
        <v>-87.362098900000007</v>
      </c>
      <c r="J581" s="1" t="str">
        <f t="shared" si="94"/>
        <v>NGR lake sediment grab sample</v>
      </c>
      <c r="K581" s="1" t="str">
        <f t="shared" si="95"/>
        <v>&lt;177 micron (NGR)</v>
      </c>
      <c r="L581">
        <v>30</v>
      </c>
      <c r="M581" t="s">
        <v>96</v>
      </c>
      <c r="N581">
        <v>580</v>
      </c>
      <c r="O581" t="s">
        <v>61</v>
      </c>
      <c r="P581" t="s">
        <v>82</v>
      </c>
      <c r="Q581" t="s">
        <v>63</v>
      </c>
      <c r="R581" t="s">
        <v>34</v>
      </c>
      <c r="S581" t="s">
        <v>181</v>
      </c>
      <c r="T581" t="s">
        <v>36</v>
      </c>
      <c r="U581" t="s">
        <v>2543</v>
      </c>
      <c r="V581" t="s">
        <v>216</v>
      </c>
      <c r="W581" t="s">
        <v>66</v>
      </c>
      <c r="X581" t="s">
        <v>100</v>
      </c>
      <c r="Y581" t="s">
        <v>41</v>
      </c>
      <c r="Z581" t="s">
        <v>1019</v>
      </c>
    </row>
    <row r="582" spans="1:26" hidden="1" x14ac:dyDescent="0.25">
      <c r="A582" t="s">
        <v>2843</v>
      </c>
      <c r="B582" t="s">
        <v>2844</v>
      </c>
      <c r="C582" s="1" t="str">
        <f t="shared" si="96"/>
        <v>21:0236</v>
      </c>
      <c r="D582" s="1" t="str">
        <f>HYPERLINK("http://geochem.nrcan.gc.ca/cdogs/content/svy/svy_e.htm", "")</f>
        <v/>
      </c>
      <c r="G582" s="1" t="str">
        <f>HYPERLINK("http://geochem.nrcan.gc.ca/cdogs/content/cr_/cr_00007_e.htm", "7")</f>
        <v>7</v>
      </c>
      <c r="J582" t="s">
        <v>220</v>
      </c>
      <c r="K582" t="s">
        <v>221</v>
      </c>
      <c r="L582">
        <v>30</v>
      </c>
      <c r="M582" t="s">
        <v>222</v>
      </c>
      <c r="N582">
        <v>581</v>
      </c>
      <c r="O582" t="s">
        <v>489</v>
      </c>
      <c r="P582" t="s">
        <v>48</v>
      </c>
      <c r="Q582" t="s">
        <v>290</v>
      </c>
      <c r="R582" t="s">
        <v>181</v>
      </c>
      <c r="S582" t="s">
        <v>39</v>
      </c>
      <c r="T582" t="s">
        <v>65</v>
      </c>
      <c r="U582" t="s">
        <v>226</v>
      </c>
      <c r="V582" t="s">
        <v>457</v>
      </c>
      <c r="W582" t="s">
        <v>53</v>
      </c>
      <c r="X582" t="s">
        <v>343</v>
      </c>
      <c r="Y582" t="s">
        <v>2845</v>
      </c>
      <c r="Z582" t="s">
        <v>1980</v>
      </c>
    </row>
    <row r="583" spans="1:26" x14ac:dyDescent="0.25">
      <c r="A583" t="s">
        <v>2846</v>
      </c>
      <c r="B583" t="s">
        <v>2847</v>
      </c>
      <c r="C583" s="1" t="str">
        <f t="shared" si="96"/>
        <v>21:0236</v>
      </c>
      <c r="D583" s="1" t="str">
        <f t="shared" ref="D583:D596" si="97">HYPERLINK("http://geochem.nrcan.gc.ca/cdogs/content/svy/svy210115_e.htm", "21:0115")</f>
        <v>21:0115</v>
      </c>
      <c r="E583" t="s">
        <v>2848</v>
      </c>
      <c r="F583" t="s">
        <v>2849</v>
      </c>
      <c r="H583">
        <v>49.410928599999998</v>
      </c>
      <c r="I583">
        <v>-87.372308500000003</v>
      </c>
      <c r="J583" s="1" t="str">
        <f t="shared" ref="J583:J596" si="98">HYPERLINK("http://geochem.nrcan.gc.ca/cdogs/content/kwd/kwd020027_e.htm", "NGR lake sediment grab sample")</f>
        <v>NGR lake sediment grab sample</v>
      </c>
      <c r="K583" s="1" t="str">
        <f t="shared" ref="K583:K596" si="99">HYPERLINK("http://geochem.nrcan.gc.ca/cdogs/content/kwd/kwd080006_e.htm", "&lt;177 micron (NGR)")</f>
        <v>&lt;177 micron (NGR)</v>
      </c>
      <c r="L583">
        <v>30</v>
      </c>
      <c r="M583" t="s">
        <v>106</v>
      </c>
      <c r="N583">
        <v>582</v>
      </c>
      <c r="O583" t="s">
        <v>1047</v>
      </c>
      <c r="P583" t="s">
        <v>888</v>
      </c>
      <c r="Q583" t="s">
        <v>63</v>
      </c>
      <c r="R583" t="s">
        <v>271</v>
      </c>
      <c r="S583" t="s">
        <v>290</v>
      </c>
      <c r="T583" t="s">
        <v>36</v>
      </c>
      <c r="U583" t="s">
        <v>991</v>
      </c>
      <c r="V583" t="s">
        <v>148</v>
      </c>
      <c r="W583" t="s">
        <v>63</v>
      </c>
      <c r="X583" t="s">
        <v>890</v>
      </c>
      <c r="Y583" t="s">
        <v>125</v>
      </c>
      <c r="Z583" t="s">
        <v>604</v>
      </c>
    </row>
    <row r="584" spans="1:26" x14ac:dyDescent="0.25">
      <c r="A584" t="s">
        <v>2850</v>
      </c>
      <c r="B584" t="s">
        <v>2851</v>
      </c>
      <c r="C584" s="1" t="str">
        <f t="shared" si="96"/>
        <v>21:0236</v>
      </c>
      <c r="D584" s="1" t="str">
        <f t="shared" si="97"/>
        <v>21:0115</v>
      </c>
      <c r="E584" t="s">
        <v>2852</v>
      </c>
      <c r="F584" t="s">
        <v>2853</v>
      </c>
      <c r="H584">
        <v>49.375361400000003</v>
      </c>
      <c r="I584">
        <v>-87.393693200000001</v>
      </c>
      <c r="J584" s="1" t="str">
        <f t="shared" si="98"/>
        <v>NGR lake sediment grab sample</v>
      </c>
      <c r="K584" s="1" t="str">
        <f t="shared" si="99"/>
        <v>&lt;177 micron (NGR)</v>
      </c>
      <c r="L584">
        <v>30</v>
      </c>
      <c r="M584" t="s">
        <v>154</v>
      </c>
      <c r="N584">
        <v>583</v>
      </c>
      <c r="O584" t="s">
        <v>75</v>
      </c>
      <c r="P584" t="s">
        <v>334</v>
      </c>
      <c r="Q584" t="s">
        <v>53</v>
      </c>
      <c r="R584" t="s">
        <v>78</v>
      </c>
      <c r="S584" t="s">
        <v>53</v>
      </c>
      <c r="T584" t="s">
        <v>36</v>
      </c>
      <c r="U584" t="s">
        <v>2854</v>
      </c>
      <c r="V584" t="s">
        <v>262</v>
      </c>
      <c r="W584" t="s">
        <v>39</v>
      </c>
      <c r="X584" t="s">
        <v>890</v>
      </c>
      <c r="Y584" t="s">
        <v>41</v>
      </c>
      <c r="Z584" t="s">
        <v>2391</v>
      </c>
    </row>
    <row r="585" spans="1:26" x14ac:dyDescent="0.25">
      <c r="A585" t="s">
        <v>2855</v>
      </c>
      <c r="B585" t="s">
        <v>2856</v>
      </c>
      <c r="C585" s="1" t="str">
        <f t="shared" si="96"/>
        <v>21:0236</v>
      </c>
      <c r="D585" s="1" t="str">
        <f t="shared" si="97"/>
        <v>21:0115</v>
      </c>
      <c r="E585" t="s">
        <v>2819</v>
      </c>
      <c r="F585" t="s">
        <v>2857</v>
      </c>
      <c r="H585">
        <v>49.368382500000003</v>
      </c>
      <c r="I585">
        <v>-87.382590899999997</v>
      </c>
      <c r="J585" s="1" t="str">
        <f t="shared" si="98"/>
        <v>NGR lake sediment grab sample</v>
      </c>
      <c r="K585" s="1" t="str">
        <f t="shared" si="99"/>
        <v>&lt;177 micron (NGR)</v>
      </c>
      <c r="L585">
        <v>30</v>
      </c>
      <c r="M585" t="s">
        <v>162</v>
      </c>
      <c r="N585">
        <v>584</v>
      </c>
      <c r="O585" t="s">
        <v>342</v>
      </c>
      <c r="P585" t="s">
        <v>32</v>
      </c>
      <c r="Q585" t="s">
        <v>53</v>
      </c>
      <c r="R585" t="s">
        <v>271</v>
      </c>
      <c r="S585" t="s">
        <v>63</v>
      </c>
      <c r="T585" t="s">
        <v>36</v>
      </c>
      <c r="U585" t="s">
        <v>335</v>
      </c>
      <c r="V585" t="s">
        <v>1312</v>
      </c>
      <c r="W585" t="s">
        <v>66</v>
      </c>
      <c r="X585" t="s">
        <v>343</v>
      </c>
      <c r="Y585" t="s">
        <v>41</v>
      </c>
      <c r="Z585" t="s">
        <v>2821</v>
      </c>
    </row>
    <row r="586" spans="1:26" x14ac:dyDescent="0.25">
      <c r="A586" t="s">
        <v>2858</v>
      </c>
      <c r="B586" t="s">
        <v>2859</v>
      </c>
      <c r="C586" s="1" t="str">
        <f t="shared" si="96"/>
        <v>21:0236</v>
      </c>
      <c r="D586" s="1" t="str">
        <f t="shared" si="97"/>
        <v>21:0115</v>
      </c>
      <c r="E586" t="s">
        <v>2819</v>
      </c>
      <c r="F586" t="s">
        <v>2860</v>
      </c>
      <c r="H586">
        <v>49.368382500000003</v>
      </c>
      <c r="I586">
        <v>-87.382590899999997</v>
      </c>
      <c r="J586" s="1" t="str">
        <f t="shared" si="98"/>
        <v>NGR lake sediment grab sample</v>
      </c>
      <c r="K586" s="1" t="str">
        <f t="shared" si="99"/>
        <v>&lt;177 micron (NGR)</v>
      </c>
      <c r="L586">
        <v>30</v>
      </c>
      <c r="M586" t="s">
        <v>169</v>
      </c>
      <c r="N586">
        <v>585</v>
      </c>
      <c r="O586" t="s">
        <v>771</v>
      </c>
      <c r="P586" t="s">
        <v>334</v>
      </c>
      <c r="Q586" t="s">
        <v>53</v>
      </c>
      <c r="R586" t="s">
        <v>596</v>
      </c>
      <c r="S586" t="s">
        <v>63</v>
      </c>
      <c r="T586" t="s">
        <v>36</v>
      </c>
      <c r="U586" t="s">
        <v>277</v>
      </c>
      <c r="V586" t="s">
        <v>122</v>
      </c>
      <c r="W586" t="s">
        <v>66</v>
      </c>
      <c r="X586" t="s">
        <v>343</v>
      </c>
      <c r="Y586" t="s">
        <v>309</v>
      </c>
      <c r="Z586" t="s">
        <v>490</v>
      </c>
    </row>
    <row r="587" spans="1:26" x14ac:dyDescent="0.25">
      <c r="A587" t="s">
        <v>2861</v>
      </c>
      <c r="B587" t="s">
        <v>2862</v>
      </c>
      <c r="C587" s="1" t="str">
        <f t="shared" si="96"/>
        <v>21:0236</v>
      </c>
      <c r="D587" s="1" t="str">
        <f t="shared" si="97"/>
        <v>21:0115</v>
      </c>
      <c r="E587" t="s">
        <v>2863</v>
      </c>
      <c r="F587" t="s">
        <v>2864</v>
      </c>
      <c r="H587">
        <v>49.303040099999997</v>
      </c>
      <c r="I587">
        <v>-87.341943000000001</v>
      </c>
      <c r="J587" s="1" t="str">
        <f t="shared" si="98"/>
        <v>NGR lake sediment grab sample</v>
      </c>
      <c r="K587" s="1" t="str">
        <f t="shared" si="99"/>
        <v>&lt;177 micron (NGR)</v>
      </c>
      <c r="L587">
        <v>30</v>
      </c>
      <c r="M587" t="s">
        <v>118</v>
      </c>
      <c r="N587">
        <v>586</v>
      </c>
      <c r="O587" t="s">
        <v>455</v>
      </c>
      <c r="P587" t="s">
        <v>890</v>
      </c>
      <c r="Q587" t="s">
        <v>53</v>
      </c>
      <c r="R587" t="s">
        <v>135</v>
      </c>
      <c r="S587" t="s">
        <v>39</v>
      </c>
      <c r="T587" t="s">
        <v>36</v>
      </c>
      <c r="U587" t="s">
        <v>48</v>
      </c>
      <c r="V587" t="s">
        <v>452</v>
      </c>
      <c r="W587" t="s">
        <v>63</v>
      </c>
      <c r="X587" t="s">
        <v>91</v>
      </c>
      <c r="Y587" t="s">
        <v>41</v>
      </c>
      <c r="Z587" t="s">
        <v>1038</v>
      </c>
    </row>
    <row r="588" spans="1:26" x14ac:dyDescent="0.25">
      <c r="A588" t="s">
        <v>2865</v>
      </c>
      <c r="B588" t="s">
        <v>2866</v>
      </c>
      <c r="C588" s="1" t="str">
        <f t="shared" si="96"/>
        <v>21:0236</v>
      </c>
      <c r="D588" s="1" t="str">
        <f t="shared" si="97"/>
        <v>21:0115</v>
      </c>
      <c r="E588" t="s">
        <v>2867</v>
      </c>
      <c r="F588" t="s">
        <v>2868</v>
      </c>
      <c r="H588">
        <v>49.251111399999999</v>
      </c>
      <c r="I588">
        <v>-87.382567199999997</v>
      </c>
      <c r="J588" s="1" t="str">
        <f t="shared" si="98"/>
        <v>NGR lake sediment grab sample</v>
      </c>
      <c r="K588" s="1" t="str">
        <f t="shared" si="99"/>
        <v>&lt;177 micron (NGR)</v>
      </c>
      <c r="L588">
        <v>30</v>
      </c>
      <c r="M588" t="s">
        <v>131</v>
      </c>
      <c r="N588">
        <v>587</v>
      </c>
      <c r="O588" t="s">
        <v>1047</v>
      </c>
      <c r="P588" t="s">
        <v>516</v>
      </c>
      <c r="Q588" t="s">
        <v>80</v>
      </c>
      <c r="R588" t="s">
        <v>198</v>
      </c>
      <c r="S588" t="s">
        <v>146</v>
      </c>
      <c r="T588" t="s">
        <v>36</v>
      </c>
      <c r="U588" t="s">
        <v>1480</v>
      </c>
      <c r="V588" t="s">
        <v>1216</v>
      </c>
      <c r="W588" t="s">
        <v>66</v>
      </c>
      <c r="X588" t="s">
        <v>208</v>
      </c>
      <c r="Y588" t="s">
        <v>41</v>
      </c>
      <c r="Z588" t="s">
        <v>890</v>
      </c>
    </row>
    <row r="589" spans="1:26" x14ac:dyDescent="0.25">
      <c r="A589" t="s">
        <v>2869</v>
      </c>
      <c r="B589" t="s">
        <v>2870</v>
      </c>
      <c r="C589" s="1" t="str">
        <f t="shared" si="96"/>
        <v>21:0236</v>
      </c>
      <c r="D589" s="1" t="str">
        <f t="shared" si="97"/>
        <v>21:0115</v>
      </c>
      <c r="E589" t="s">
        <v>2871</v>
      </c>
      <c r="F589" t="s">
        <v>2872</v>
      </c>
      <c r="H589">
        <v>49.223960300000002</v>
      </c>
      <c r="I589">
        <v>-87.409728900000005</v>
      </c>
      <c r="J589" s="1" t="str">
        <f t="shared" si="98"/>
        <v>NGR lake sediment grab sample</v>
      </c>
      <c r="K589" s="1" t="str">
        <f t="shared" si="99"/>
        <v>&lt;177 micron (NGR)</v>
      </c>
      <c r="L589">
        <v>30</v>
      </c>
      <c r="M589" t="s">
        <v>143</v>
      </c>
      <c r="N589">
        <v>588</v>
      </c>
      <c r="O589" t="s">
        <v>679</v>
      </c>
      <c r="P589" t="s">
        <v>134</v>
      </c>
      <c r="Q589" t="s">
        <v>39</v>
      </c>
      <c r="R589" t="s">
        <v>34</v>
      </c>
      <c r="S589" t="s">
        <v>146</v>
      </c>
      <c r="T589" t="s">
        <v>36</v>
      </c>
      <c r="U589" t="s">
        <v>890</v>
      </c>
      <c r="V589" t="s">
        <v>452</v>
      </c>
      <c r="W589" t="s">
        <v>66</v>
      </c>
      <c r="X589" t="s">
        <v>343</v>
      </c>
      <c r="Y589" t="s">
        <v>41</v>
      </c>
      <c r="Z589" t="s">
        <v>2873</v>
      </c>
    </row>
    <row r="590" spans="1:26" x14ac:dyDescent="0.25">
      <c r="A590" t="s">
        <v>2874</v>
      </c>
      <c r="B590" t="s">
        <v>2875</v>
      </c>
      <c r="C590" s="1" t="str">
        <f t="shared" si="96"/>
        <v>21:0236</v>
      </c>
      <c r="D590" s="1" t="str">
        <f t="shared" si="97"/>
        <v>21:0115</v>
      </c>
      <c r="E590" t="s">
        <v>2876</v>
      </c>
      <c r="F590" t="s">
        <v>2877</v>
      </c>
      <c r="H590">
        <v>49.231981599999997</v>
      </c>
      <c r="I590">
        <v>-87.430234100000007</v>
      </c>
      <c r="J590" s="1" t="str">
        <f t="shared" si="98"/>
        <v>NGR lake sediment grab sample</v>
      </c>
      <c r="K590" s="1" t="str">
        <f t="shared" si="99"/>
        <v>&lt;177 micron (NGR)</v>
      </c>
      <c r="L590">
        <v>30</v>
      </c>
      <c r="M590" t="s">
        <v>177</v>
      </c>
      <c r="N590">
        <v>589</v>
      </c>
      <c r="O590" t="s">
        <v>207</v>
      </c>
      <c r="P590" t="s">
        <v>82</v>
      </c>
      <c r="Q590" t="s">
        <v>66</v>
      </c>
      <c r="R590" t="s">
        <v>109</v>
      </c>
      <c r="S590" t="s">
        <v>78</v>
      </c>
      <c r="T590" t="s">
        <v>36</v>
      </c>
      <c r="U590" t="s">
        <v>463</v>
      </c>
      <c r="V590" t="s">
        <v>157</v>
      </c>
      <c r="W590" t="s">
        <v>53</v>
      </c>
      <c r="X590" t="s">
        <v>163</v>
      </c>
      <c r="Y590" t="s">
        <v>41</v>
      </c>
      <c r="Z590" t="s">
        <v>1096</v>
      </c>
    </row>
    <row r="591" spans="1:26" x14ac:dyDescent="0.25">
      <c r="A591" t="s">
        <v>2878</v>
      </c>
      <c r="B591" t="s">
        <v>2879</v>
      </c>
      <c r="C591" s="1" t="str">
        <f t="shared" si="96"/>
        <v>21:0236</v>
      </c>
      <c r="D591" s="1" t="str">
        <f t="shared" si="97"/>
        <v>21:0115</v>
      </c>
      <c r="E591" t="s">
        <v>2880</v>
      </c>
      <c r="F591" t="s">
        <v>2881</v>
      </c>
      <c r="H591">
        <v>49.222681899999998</v>
      </c>
      <c r="I591">
        <v>-87.427420499999997</v>
      </c>
      <c r="J591" s="1" t="str">
        <f t="shared" si="98"/>
        <v>NGR lake sediment grab sample</v>
      </c>
      <c r="K591" s="1" t="str">
        <f t="shared" si="99"/>
        <v>&lt;177 micron (NGR)</v>
      </c>
      <c r="L591">
        <v>30</v>
      </c>
      <c r="M591" t="s">
        <v>187</v>
      </c>
      <c r="N591">
        <v>590</v>
      </c>
      <c r="O591" t="s">
        <v>888</v>
      </c>
      <c r="P591" t="s">
        <v>82</v>
      </c>
      <c r="Q591" t="s">
        <v>39</v>
      </c>
      <c r="R591" t="s">
        <v>290</v>
      </c>
      <c r="S591" t="s">
        <v>181</v>
      </c>
      <c r="T591" t="s">
        <v>36</v>
      </c>
      <c r="U591" t="s">
        <v>147</v>
      </c>
      <c r="V591" t="s">
        <v>65</v>
      </c>
      <c r="W591" t="s">
        <v>66</v>
      </c>
      <c r="X591" t="s">
        <v>119</v>
      </c>
      <c r="Y591" t="s">
        <v>41</v>
      </c>
      <c r="Z591" t="s">
        <v>51</v>
      </c>
    </row>
    <row r="592" spans="1:26" x14ac:dyDescent="0.25">
      <c r="A592" t="s">
        <v>2882</v>
      </c>
      <c r="B592" t="s">
        <v>2883</v>
      </c>
      <c r="C592" s="1" t="str">
        <f t="shared" si="96"/>
        <v>21:0236</v>
      </c>
      <c r="D592" s="1" t="str">
        <f t="shared" si="97"/>
        <v>21:0115</v>
      </c>
      <c r="E592" t="s">
        <v>2884</v>
      </c>
      <c r="F592" t="s">
        <v>2885</v>
      </c>
      <c r="H592">
        <v>49.216045700000002</v>
      </c>
      <c r="I592">
        <v>-87.475203699999994</v>
      </c>
      <c r="J592" s="1" t="str">
        <f t="shared" si="98"/>
        <v>NGR lake sediment grab sample</v>
      </c>
      <c r="K592" s="1" t="str">
        <f t="shared" si="99"/>
        <v>&lt;177 micron (NGR)</v>
      </c>
      <c r="L592">
        <v>30</v>
      </c>
      <c r="M592" t="s">
        <v>196</v>
      </c>
      <c r="N592">
        <v>591</v>
      </c>
      <c r="O592" t="s">
        <v>841</v>
      </c>
      <c r="P592" t="s">
        <v>334</v>
      </c>
      <c r="Q592" t="s">
        <v>66</v>
      </c>
      <c r="R592" t="s">
        <v>349</v>
      </c>
      <c r="S592" t="s">
        <v>146</v>
      </c>
      <c r="T592" t="s">
        <v>36</v>
      </c>
      <c r="U592" t="s">
        <v>890</v>
      </c>
      <c r="V592" t="s">
        <v>1095</v>
      </c>
      <c r="W592" t="s">
        <v>63</v>
      </c>
      <c r="X592" t="s">
        <v>208</v>
      </c>
      <c r="Y592" t="s">
        <v>41</v>
      </c>
      <c r="Z592" t="s">
        <v>1638</v>
      </c>
    </row>
    <row r="593" spans="1:26" x14ac:dyDescent="0.25">
      <c r="A593" t="s">
        <v>2886</v>
      </c>
      <c r="B593" t="s">
        <v>2887</v>
      </c>
      <c r="C593" s="1" t="str">
        <f t="shared" si="96"/>
        <v>21:0236</v>
      </c>
      <c r="D593" s="1" t="str">
        <f t="shared" si="97"/>
        <v>21:0115</v>
      </c>
      <c r="E593" t="s">
        <v>2888</v>
      </c>
      <c r="F593" t="s">
        <v>2889</v>
      </c>
      <c r="H593">
        <v>49.187322000000002</v>
      </c>
      <c r="I593">
        <v>-87.4842333</v>
      </c>
      <c r="J593" s="1" t="str">
        <f t="shared" si="98"/>
        <v>NGR lake sediment grab sample</v>
      </c>
      <c r="K593" s="1" t="str">
        <f t="shared" si="99"/>
        <v>&lt;177 micron (NGR)</v>
      </c>
      <c r="L593">
        <v>30</v>
      </c>
      <c r="M593" t="s">
        <v>206</v>
      </c>
      <c r="N593">
        <v>592</v>
      </c>
      <c r="O593" t="s">
        <v>197</v>
      </c>
      <c r="P593" t="s">
        <v>134</v>
      </c>
      <c r="Q593" t="s">
        <v>39</v>
      </c>
      <c r="R593" t="s">
        <v>34</v>
      </c>
      <c r="S593" t="s">
        <v>34</v>
      </c>
      <c r="T593" t="s">
        <v>36</v>
      </c>
      <c r="U593" t="s">
        <v>497</v>
      </c>
      <c r="V593" t="s">
        <v>517</v>
      </c>
      <c r="W593" t="s">
        <v>66</v>
      </c>
      <c r="X593" t="s">
        <v>100</v>
      </c>
      <c r="Y593" t="s">
        <v>41</v>
      </c>
      <c r="Z593" t="s">
        <v>2408</v>
      </c>
    </row>
    <row r="594" spans="1:26" x14ac:dyDescent="0.25">
      <c r="A594" t="s">
        <v>2890</v>
      </c>
      <c r="B594" t="s">
        <v>2891</v>
      </c>
      <c r="C594" s="1" t="str">
        <f t="shared" si="96"/>
        <v>21:0236</v>
      </c>
      <c r="D594" s="1" t="str">
        <f t="shared" si="97"/>
        <v>21:0115</v>
      </c>
      <c r="E594" t="s">
        <v>2892</v>
      </c>
      <c r="F594" t="s">
        <v>2893</v>
      </c>
      <c r="H594">
        <v>49.187272</v>
      </c>
      <c r="I594">
        <v>-87.426113900000004</v>
      </c>
      <c r="J594" s="1" t="str">
        <f t="shared" si="98"/>
        <v>NGR lake sediment grab sample</v>
      </c>
      <c r="K594" s="1" t="str">
        <f t="shared" si="99"/>
        <v>&lt;177 micron (NGR)</v>
      </c>
      <c r="L594">
        <v>30</v>
      </c>
      <c r="M594" t="s">
        <v>214</v>
      </c>
      <c r="N594">
        <v>593</v>
      </c>
      <c r="O594" t="s">
        <v>405</v>
      </c>
      <c r="P594" t="s">
        <v>334</v>
      </c>
      <c r="Q594" t="s">
        <v>66</v>
      </c>
      <c r="R594" t="s">
        <v>134</v>
      </c>
      <c r="S594" t="s">
        <v>76</v>
      </c>
      <c r="T594" t="s">
        <v>122</v>
      </c>
      <c r="U594" t="s">
        <v>79</v>
      </c>
      <c r="V594" t="s">
        <v>292</v>
      </c>
      <c r="W594" t="s">
        <v>66</v>
      </c>
      <c r="X594" t="s">
        <v>760</v>
      </c>
      <c r="Y594" t="s">
        <v>41</v>
      </c>
      <c r="Z594" t="s">
        <v>760</v>
      </c>
    </row>
    <row r="595" spans="1:26" x14ac:dyDescent="0.25">
      <c r="A595" t="s">
        <v>2894</v>
      </c>
      <c r="B595" t="s">
        <v>2895</v>
      </c>
      <c r="C595" s="1" t="str">
        <f t="shared" si="96"/>
        <v>21:0236</v>
      </c>
      <c r="D595" s="1" t="str">
        <f t="shared" si="97"/>
        <v>21:0115</v>
      </c>
      <c r="E595" t="s">
        <v>2896</v>
      </c>
      <c r="F595" t="s">
        <v>2897</v>
      </c>
      <c r="H595">
        <v>49.175826200000003</v>
      </c>
      <c r="I595">
        <v>-87.380766300000005</v>
      </c>
      <c r="J595" s="1" t="str">
        <f t="shared" si="98"/>
        <v>NGR lake sediment grab sample</v>
      </c>
      <c r="K595" s="1" t="str">
        <f t="shared" si="99"/>
        <v>&lt;177 micron (NGR)</v>
      </c>
      <c r="L595">
        <v>30</v>
      </c>
      <c r="M595" t="s">
        <v>234</v>
      </c>
      <c r="N595">
        <v>594</v>
      </c>
      <c r="O595" t="s">
        <v>88</v>
      </c>
      <c r="P595" t="s">
        <v>82</v>
      </c>
      <c r="Q595" t="s">
        <v>80</v>
      </c>
      <c r="R595" t="s">
        <v>335</v>
      </c>
      <c r="S595" t="s">
        <v>135</v>
      </c>
      <c r="T595" t="s">
        <v>36</v>
      </c>
      <c r="U595" t="s">
        <v>2898</v>
      </c>
      <c r="V595" t="s">
        <v>216</v>
      </c>
      <c r="W595" t="s">
        <v>66</v>
      </c>
      <c r="X595" t="s">
        <v>54</v>
      </c>
      <c r="Y595" t="s">
        <v>125</v>
      </c>
      <c r="Z595" t="s">
        <v>472</v>
      </c>
    </row>
    <row r="596" spans="1:26" x14ac:dyDescent="0.25">
      <c r="A596" t="s">
        <v>2899</v>
      </c>
      <c r="B596" t="s">
        <v>2900</v>
      </c>
      <c r="C596" s="1" t="str">
        <f t="shared" si="96"/>
        <v>21:0236</v>
      </c>
      <c r="D596" s="1" t="str">
        <f t="shared" si="97"/>
        <v>21:0115</v>
      </c>
      <c r="E596" t="s">
        <v>2901</v>
      </c>
      <c r="F596" t="s">
        <v>2902</v>
      </c>
      <c r="H596">
        <v>49.129857800000003</v>
      </c>
      <c r="I596">
        <v>-87.592608999999996</v>
      </c>
      <c r="J596" s="1" t="str">
        <f t="shared" si="98"/>
        <v>NGR lake sediment grab sample</v>
      </c>
      <c r="K596" s="1" t="str">
        <f t="shared" si="99"/>
        <v>&lt;177 micron (NGR)</v>
      </c>
      <c r="L596">
        <v>31</v>
      </c>
      <c r="M596" t="s">
        <v>30</v>
      </c>
      <c r="N596">
        <v>595</v>
      </c>
      <c r="O596" t="s">
        <v>759</v>
      </c>
      <c r="P596" t="s">
        <v>596</v>
      </c>
      <c r="Q596" t="s">
        <v>181</v>
      </c>
      <c r="R596" t="s">
        <v>198</v>
      </c>
      <c r="S596" t="s">
        <v>80</v>
      </c>
      <c r="T596" t="s">
        <v>36</v>
      </c>
      <c r="U596" t="s">
        <v>82</v>
      </c>
      <c r="V596" t="s">
        <v>437</v>
      </c>
      <c r="W596" t="s">
        <v>53</v>
      </c>
      <c r="X596" t="s">
        <v>119</v>
      </c>
      <c r="Y596" t="s">
        <v>41</v>
      </c>
      <c r="Z596" t="s">
        <v>760</v>
      </c>
    </row>
    <row r="597" spans="1:26" hidden="1" x14ac:dyDescent="0.25">
      <c r="A597" t="s">
        <v>2903</v>
      </c>
      <c r="B597" t="s">
        <v>2904</v>
      </c>
      <c r="C597" s="1" t="str">
        <f t="shared" si="96"/>
        <v>21:0236</v>
      </c>
      <c r="D597" s="1" t="str">
        <f>HYPERLINK("http://geochem.nrcan.gc.ca/cdogs/content/svy/svy_e.htm", "")</f>
        <v/>
      </c>
      <c r="G597" s="1" t="str">
        <f>HYPERLINK("http://geochem.nrcan.gc.ca/cdogs/content/cr_/cr_00007_e.htm", "7")</f>
        <v>7</v>
      </c>
      <c r="J597" t="s">
        <v>220</v>
      </c>
      <c r="K597" t="s">
        <v>221</v>
      </c>
      <c r="L597">
        <v>31</v>
      </c>
      <c r="M597" t="s">
        <v>222</v>
      </c>
      <c r="N597">
        <v>596</v>
      </c>
      <c r="O597" t="s">
        <v>489</v>
      </c>
      <c r="P597" t="s">
        <v>48</v>
      </c>
      <c r="Q597" t="s">
        <v>290</v>
      </c>
      <c r="R597" t="s">
        <v>146</v>
      </c>
      <c r="S597" t="s">
        <v>39</v>
      </c>
      <c r="T597" t="s">
        <v>225</v>
      </c>
      <c r="U597" t="s">
        <v>1964</v>
      </c>
      <c r="V597" t="s">
        <v>457</v>
      </c>
      <c r="W597" t="s">
        <v>53</v>
      </c>
      <c r="X597" t="s">
        <v>40</v>
      </c>
      <c r="Y597" t="s">
        <v>64</v>
      </c>
      <c r="Z597" t="s">
        <v>110</v>
      </c>
    </row>
    <row r="598" spans="1:26" x14ac:dyDescent="0.25">
      <c r="A598" t="s">
        <v>2905</v>
      </c>
      <c r="B598" t="s">
        <v>2906</v>
      </c>
      <c r="C598" s="1" t="str">
        <f t="shared" si="96"/>
        <v>21:0236</v>
      </c>
      <c r="D598" s="1" t="str">
        <f t="shared" ref="D598:D625" si="100">HYPERLINK("http://geochem.nrcan.gc.ca/cdogs/content/svy/svy210115_e.htm", "21:0115")</f>
        <v>21:0115</v>
      </c>
      <c r="E598" t="s">
        <v>2907</v>
      </c>
      <c r="F598" t="s">
        <v>2908</v>
      </c>
      <c r="H598">
        <v>49.142674800000002</v>
      </c>
      <c r="I598">
        <v>-87.410608499999995</v>
      </c>
      <c r="J598" s="1" t="str">
        <f t="shared" ref="J598:J625" si="101">HYPERLINK("http://geochem.nrcan.gc.ca/cdogs/content/kwd/kwd020027_e.htm", "NGR lake sediment grab sample")</f>
        <v>NGR lake sediment grab sample</v>
      </c>
      <c r="K598" s="1" t="str">
        <f t="shared" ref="K598:K625" si="102">HYPERLINK("http://geochem.nrcan.gc.ca/cdogs/content/kwd/kwd080006_e.htm", "&lt;177 micron (NGR)")</f>
        <v>&lt;177 micron (NGR)</v>
      </c>
      <c r="L598">
        <v>31</v>
      </c>
      <c r="M598" t="s">
        <v>47</v>
      </c>
      <c r="N598">
        <v>597</v>
      </c>
      <c r="O598" t="s">
        <v>679</v>
      </c>
      <c r="P598" t="s">
        <v>109</v>
      </c>
      <c r="Q598" t="s">
        <v>80</v>
      </c>
      <c r="R598" t="s">
        <v>349</v>
      </c>
      <c r="S598" t="s">
        <v>109</v>
      </c>
      <c r="T598" t="s">
        <v>36</v>
      </c>
      <c r="U598" t="s">
        <v>1869</v>
      </c>
      <c r="V598" t="s">
        <v>2909</v>
      </c>
      <c r="W598" t="s">
        <v>66</v>
      </c>
      <c r="X598" t="s">
        <v>48</v>
      </c>
      <c r="Y598" t="s">
        <v>125</v>
      </c>
      <c r="Z598" t="s">
        <v>2697</v>
      </c>
    </row>
    <row r="599" spans="1:26" x14ac:dyDescent="0.25">
      <c r="A599" t="s">
        <v>2910</v>
      </c>
      <c r="B599" t="s">
        <v>2911</v>
      </c>
      <c r="C599" s="1" t="str">
        <f t="shared" si="96"/>
        <v>21:0236</v>
      </c>
      <c r="D599" s="1" t="str">
        <f t="shared" si="100"/>
        <v>21:0115</v>
      </c>
      <c r="E599" t="s">
        <v>2912</v>
      </c>
      <c r="F599" t="s">
        <v>2913</v>
      </c>
      <c r="H599">
        <v>49.152275299999999</v>
      </c>
      <c r="I599">
        <v>-87.434577200000007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60</v>
      </c>
      <c r="N599">
        <v>598</v>
      </c>
      <c r="O599" t="s">
        <v>320</v>
      </c>
      <c r="P599" t="s">
        <v>1254</v>
      </c>
      <c r="Q599" t="s">
        <v>39</v>
      </c>
      <c r="R599" t="s">
        <v>277</v>
      </c>
      <c r="S599" t="s">
        <v>34</v>
      </c>
      <c r="T599" t="s">
        <v>36</v>
      </c>
      <c r="U599" t="s">
        <v>390</v>
      </c>
      <c r="V599" t="s">
        <v>399</v>
      </c>
      <c r="W599" t="s">
        <v>63</v>
      </c>
      <c r="X599" t="s">
        <v>497</v>
      </c>
      <c r="Y599" t="s">
        <v>41</v>
      </c>
      <c r="Z599" t="s">
        <v>849</v>
      </c>
    </row>
    <row r="600" spans="1:26" x14ac:dyDescent="0.25">
      <c r="A600" t="s">
        <v>2914</v>
      </c>
      <c r="B600" t="s">
        <v>2915</v>
      </c>
      <c r="C600" s="1" t="str">
        <f t="shared" si="96"/>
        <v>21:0236</v>
      </c>
      <c r="D600" s="1" t="str">
        <f t="shared" si="100"/>
        <v>21:0115</v>
      </c>
      <c r="E600" t="s">
        <v>2916</v>
      </c>
      <c r="F600" t="s">
        <v>2917</v>
      </c>
      <c r="H600">
        <v>49.139105899999997</v>
      </c>
      <c r="I600">
        <v>-87.484380799999997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73</v>
      </c>
      <c r="N600">
        <v>599</v>
      </c>
      <c r="O600" t="s">
        <v>48</v>
      </c>
      <c r="P600" t="s">
        <v>283</v>
      </c>
      <c r="Q600" t="s">
        <v>80</v>
      </c>
      <c r="R600" t="s">
        <v>64</v>
      </c>
      <c r="S600" t="s">
        <v>78</v>
      </c>
      <c r="T600" t="s">
        <v>36</v>
      </c>
      <c r="U600" t="s">
        <v>343</v>
      </c>
      <c r="V600" t="s">
        <v>65</v>
      </c>
      <c r="W600" t="s">
        <v>53</v>
      </c>
      <c r="X600" t="s">
        <v>228</v>
      </c>
      <c r="Y600" t="s">
        <v>41</v>
      </c>
      <c r="Z600" t="s">
        <v>489</v>
      </c>
    </row>
    <row r="601" spans="1:26" x14ac:dyDescent="0.25">
      <c r="A601" t="s">
        <v>2918</v>
      </c>
      <c r="B601" t="s">
        <v>2919</v>
      </c>
      <c r="C601" s="1" t="str">
        <f t="shared" si="96"/>
        <v>21:0236</v>
      </c>
      <c r="D601" s="1" t="str">
        <f t="shared" si="100"/>
        <v>21:0115</v>
      </c>
      <c r="E601" t="s">
        <v>2920</v>
      </c>
      <c r="F601" t="s">
        <v>2921</v>
      </c>
      <c r="H601">
        <v>49.166590900000003</v>
      </c>
      <c r="I601">
        <v>-87.544142800000003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87</v>
      </c>
      <c r="N601">
        <v>600</v>
      </c>
      <c r="O601" t="s">
        <v>615</v>
      </c>
      <c r="P601" t="s">
        <v>77</v>
      </c>
      <c r="Q601" t="s">
        <v>33</v>
      </c>
      <c r="R601" t="s">
        <v>77</v>
      </c>
      <c r="S601" t="s">
        <v>146</v>
      </c>
      <c r="T601" t="s">
        <v>36</v>
      </c>
      <c r="U601" t="s">
        <v>635</v>
      </c>
      <c r="V601" t="s">
        <v>90</v>
      </c>
      <c r="W601" t="s">
        <v>53</v>
      </c>
      <c r="X601" t="s">
        <v>81</v>
      </c>
      <c r="Y601" t="s">
        <v>41</v>
      </c>
      <c r="Z601" t="s">
        <v>51</v>
      </c>
    </row>
    <row r="602" spans="1:26" x14ac:dyDescent="0.25">
      <c r="A602" t="s">
        <v>2922</v>
      </c>
      <c r="B602" t="s">
        <v>2923</v>
      </c>
      <c r="C602" s="1" t="str">
        <f t="shared" si="96"/>
        <v>21:0236</v>
      </c>
      <c r="D602" s="1" t="str">
        <f t="shared" si="100"/>
        <v>21:0115</v>
      </c>
      <c r="E602" t="s">
        <v>2924</v>
      </c>
      <c r="F602" t="s">
        <v>2925</v>
      </c>
      <c r="H602">
        <v>49.153462500000003</v>
      </c>
      <c r="I602">
        <v>-87.552570500000002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96</v>
      </c>
      <c r="N602">
        <v>601</v>
      </c>
      <c r="O602" t="s">
        <v>541</v>
      </c>
      <c r="P602" t="s">
        <v>596</v>
      </c>
      <c r="Q602" t="s">
        <v>181</v>
      </c>
      <c r="R602" t="s">
        <v>134</v>
      </c>
      <c r="S602" t="s">
        <v>109</v>
      </c>
      <c r="T602" t="s">
        <v>36</v>
      </c>
      <c r="U602" t="s">
        <v>100</v>
      </c>
      <c r="V602" t="s">
        <v>685</v>
      </c>
      <c r="W602" t="s">
        <v>66</v>
      </c>
      <c r="X602" t="s">
        <v>343</v>
      </c>
      <c r="Y602" t="s">
        <v>41</v>
      </c>
      <c r="Z602" t="s">
        <v>121</v>
      </c>
    </row>
    <row r="603" spans="1:26" x14ac:dyDescent="0.25">
      <c r="A603" t="s">
        <v>2926</v>
      </c>
      <c r="B603" t="s">
        <v>2927</v>
      </c>
      <c r="C603" s="1" t="str">
        <f t="shared" si="96"/>
        <v>21:0236</v>
      </c>
      <c r="D603" s="1" t="str">
        <f t="shared" si="100"/>
        <v>21:0115</v>
      </c>
      <c r="E603" t="s">
        <v>2928</v>
      </c>
      <c r="F603" t="s">
        <v>2929</v>
      </c>
      <c r="H603">
        <v>49.143432799999999</v>
      </c>
      <c r="I603">
        <v>-87.576453999999998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154</v>
      </c>
      <c r="N603">
        <v>602</v>
      </c>
      <c r="O603" t="s">
        <v>188</v>
      </c>
      <c r="P603" t="s">
        <v>134</v>
      </c>
      <c r="Q603" t="s">
        <v>109</v>
      </c>
      <c r="R603" t="s">
        <v>64</v>
      </c>
      <c r="S603" t="s">
        <v>181</v>
      </c>
      <c r="T603" t="s">
        <v>36</v>
      </c>
      <c r="U603" t="s">
        <v>208</v>
      </c>
      <c r="V603" t="s">
        <v>200</v>
      </c>
      <c r="W603" t="s">
        <v>53</v>
      </c>
      <c r="X603" t="s">
        <v>228</v>
      </c>
      <c r="Y603" t="s">
        <v>41</v>
      </c>
      <c r="Z603" t="s">
        <v>165</v>
      </c>
    </row>
    <row r="604" spans="1:26" x14ac:dyDescent="0.25">
      <c r="A604" t="s">
        <v>2930</v>
      </c>
      <c r="B604" t="s">
        <v>2931</v>
      </c>
      <c r="C604" s="1" t="str">
        <f t="shared" si="96"/>
        <v>21:0236</v>
      </c>
      <c r="D604" s="1" t="str">
        <f t="shared" si="100"/>
        <v>21:0115</v>
      </c>
      <c r="E604" t="s">
        <v>2901</v>
      </c>
      <c r="F604" t="s">
        <v>2932</v>
      </c>
      <c r="H604">
        <v>49.129857800000003</v>
      </c>
      <c r="I604">
        <v>-87.592608999999996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162</v>
      </c>
      <c r="N604">
        <v>603</v>
      </c>
      <c r="O604" t="s">
        <v>348</v>
      </c>
      <c r="P604" t="s">
        <v>596</v>
      </c>
      <c r="Q604" t="s">
        <v>146</v>
      </c>
      <c r="R604" t="s">
        <v>34</v>
      </c>
      <c r="S604" t="s">
        <v>66</v>
      </c>
      <c r="T604" t="s">
        <v>36</v>
      </c>
      <c r="U604" t="s">
        <v>121</v>
      </c>
      <c r="V604" t="s">
        <v>1095</v>
      </c>
      <c r="W604" t="s">
        <v>53</v>
      </c>
      <c r="X604" t="s">
        <v>100</v>
      </c>
      <c r="Y604" t="s">
        <v>41</v>
      </c>
      <c r="Z604" t="s">
        <v>489</v>
      </c>
    </row>
    <row r="605" spans="1:26" x14ac:dyDescent="0.25">
      <c r="A605" t="s">
        <v>2933</v>
      </c>
      <c r="B605" t="s">
        <v>2934</v>
      </c>
      <c r="C605" s="1" t="str">
        <f t="shared" si="96"/>
        <v>21:0236</v>
      </c>
      <c r="D605" s="1" t="str">
        <f t="shared" si="100"/>
        <v>21:0115</v>
      </c>
      <c r="E605" t="s">
        <v>2901</v>
      </c>
      <c r="F605" t="s">
        <v>2935</v>
      </c>
      <c r="H605">
        <v>49.129857800000003</v>
      </c>
      <c r="I605">
        <v>-87.592608999999996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169</v>
      </c>
      <c r="N605">
        <v>604</v>
      </c>
      <c r="O605" t="s">
        <v>771</v>
      </c>
      <c r="P605" t="s">
        <v>596</v>
      </c>
      <c r="Q605" t="s">
        <v>181</v>
      </c>
      <c r="R605" t="s">
        <v>198</v>
      </c>
      <c r="S605" t="s">
        <v>66</v>
      </c>
      <c r="T605" t="s">
        <v>36</v>
      </c>
      <c r="U605" t="s">
        <v>890</v>
      </c>
      <c r="V605" t="s">
        <v>1095</v>
      </c>
      <c r="W605" t="s">
        <v>66</v>
      </c>
      <c r="X605" t="s">
        <v>100</v>
      </c>
      <c r="Y605" t="s">
        <v>41</v>
      </c>
      <c r="Z605" t="s">
        <v>165</v>
      </c>
    </row>
    <row r="606" spans="1:26" x14ac:dyDescent="0.25">
      <c r="A606" t="s">
        <v>2936</v>
      </c>
      <c r="B606" t="s">
        <v>2937</v>
      </c>
      <c r="C606" s="1" t="str">
        <f t="shared" si="96"/>
        <v>21:0236</v>
      </c>
      <c r="D606" s="1" t="str">
        <f t="shared" si="100"/>
        <v>21:0115</v>
      </c>
      <c r="E606" t="s">
        <v>2938</v>
      </c>
      <c r="F606" t="s">
        <v>2939</v>
      </c>
      <c r="H606">
        <v>49.145046499999999</v>
      </c>
      <c r="I606">
        <v>-87.366064800000004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106</v>
      </c>
      <c r="N606">
        <v>605</v>
      </c>
      <c r="O606" t="s">
        <v>798</v>
      </c>
      <c r="P606" t="s">
        <v>244</v>
      </c>
      <c r="Q606" t="s">
        <v>80</v>
      </c>
      <c r="R606" t="s">
        <v>244</v>
      </c>
      <c r="S606" t="s">
        <v>156</v>
      </c>
      <c r="T606" t="s">
        <v>36</v>
      </c>
      <c r="U606" t="s">
        <v>307</v>
      </c>
      <c r="V606" t="s">
        <v>1121</v>
      </c>
      <c r="W606" t="s">
        <v>53</v>
      </c>
      <c r="X606" t="s">
        <v>67</v>
      </c>
      <c r="Y606" t="s">
        <v>41</v>
      </c>
      <c r="Z606" t="s">
        <v>82</v>
      </c>
    </row>
    <row r="607" spans="1:26" x14ac:dyDescent="0.25">
      <c r="A607" t="s">
        <v>2940</v>
      </c>
      <c r="B607" t="s">
        <v>2941</v>
      </c>
      <c r="C607" s="1" t="str">
        <f t="shared" si="96"/>
        <v>21:0236</v>
      </c>
      <c r="D607" s="1" t="str">
        <f t="shared" si="100"/>
        <v>21:0115</v>
      </c>
      <c r="E607" t="s">
        <v>2942</v>
      </c>
      <c r="F607" t="s">
        <v>2943</v>
      </c>
      <c r="H607">
        <v>49.116528099999996</v>
      </c>
      <c r="I607">
        <v>-87.655571399999999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118</v>
      </c>
      <c r="N607">
        <v>606</v>
      </c>
      <c r="O607" t="s">
        <v>289</v>
      </c>
      <c r="P607" t="s">
        <v>283</v>
      </c>
      <c r="Q607" t="s">
        <v>181</v>
      </c>
      <c r="R607" t="s">
        <v>50</v>
      </c>
      <c r="S607" t="s">
        <v>290</v>
      </c>
      <c r="T607" t="s">
        <v>36</v>
      </c>
      <c r="U607" t="s">
        <v>361</v>
      </c>
      <c r="V607" t="s">
        <v>1121</v>
      </c>
      <c r="W607" t="s">
        <v>66</v>
      </c>
      <c r="X607" t="s">
        <v>228</v>
      </c>
      <c r="Y607" t="s">
        <v>41</v>
      </c>
      <c r="Z607" t="s">
        <v>108</v>
      </c>
    </row>
    <row r="608" spans="1:26" x14ac:dyDescent="0.25">
      <c r="A608" t="s">
        <v>2944</v>
      </c>
      <c r="B608" t="s">
        <v>2945</v>
      </c>
      <c r="C608" s="1" t="str">
        <f t="shared" si="96"/>
        <v>21:0236</v>
      </c>
      <c r="D608" s="1" t="str">
        <f t="shared" si="100"/>
        <v>21:0115</v>
      </c>
      <c r="E608" t="s">
        <v>2946</v>
      </c>
      <c r="F608" t="s">
        <v>2947</v>
      </c>
      <c r="H608">
        <v>49.081590800000001</v>
      </c>
      <c r="I608">
        <v>-87.627777199999997</v>
      </c>
      <c r="J608" s="1" t="str">
        <f t="shared" si="101"/>
        <v>NGR lake sediment grab sample</v>
      </c>
      <c r="K608" s="1" t="str">
        <f t="shared" si="102"/>
        <v>&lt;177 micron (NGR)</v>
      </c>
      <c r="L608">
        <v>31</v>
      </c>
      <c r="M608" t="s">
        <v>131</v>
      </c>
      <c r="N608">
        <v>607</v>
      </c>
      <c r="O608" t="s">
        <v>759</v>
      </c>
      <c r="P608" t="s">
        <v>283</v>
      </c>
      <c r="Q608" t="s">
        <v>39</v>
      </c>
      <c r="R608" t="s">
        <v>110</v>
      </c>
      <c r="S608" t="s">
        <v>596</v>
      </c>
      <c r="T608" t="s">
        <v>36</v>
      </c>
      <c r="U608" t="s">
        <v>2504</v>
      </c>
      <c r="V608" t="s">
        <v>517</v>
      </c>
      <c r="W608" t="s">
        <v>80</v>
      </c>
      <c r="X608" t="s">
        <v>343</v>
      </c>
      <c r="Y608" t="s">
        <v>41</v>
      </c>
      <c r="Z608" t="s">
        <v>820</v>
      </c>
    </row>
    <row r="609" spans="1:26" x14ac:dyDescent="0.25">
      <c r="A609" t="s">
        <v>2948</v>
      </c>
      <c r="B609" t="s">
        <v>2949</v>
      </c>
      <c r="C609" s="1" t="str">
        <f t="shared" si="96"/>
        <v>21:0236</v>
      </c>
      <c r="D609" s="1" t="str">
        <f t="shared" si="100"/>
        <v>21:0115</v>
      </c>
      <c r="E609" t="s">
        <v>2950</v>
      </c>
      <c r="F609" t="s">
        <v>2951</v>
      </c>
      <c r="H609">
        <v>49.093034099999997</v>
      </c>
      <c r="I609">
        <v>-87.683095499999993</v>
      </c>
      <c r="J609" s="1" t="str">
        <f t="shared" si="101"/>
        <v>NGR lake sediment grab sample</v>
      </c>
      <c r="K609" s="1" t="str">
        <f t="shared" si="102"/>
        <v>&lt;177 micron (NGR)</v>
      </c>
      <c r="L609">
        <v>31</v>
      </c>
      <c r="M609" t="s">
        <v>143</v>
      </c>
      <c r="N609">
        <v>608</v>
      </c>
      <c r="O609" t="s">
        <v>888</v>
      </c>
      <c r="P609" t="s">
        <v>82</v>
      </c>
      <c r="Q609" t="s">
        <v>181</v>
      </c>
      <c r="R609" t="s">
        <v>77</v>
      </c>
      <c r="S609" t="s">
        <v>198</v>
      </c>
      <c r="T609" t="s">
        <v>36</v>
      </c>
      <c r="U609" t="s">
        <v>1480</v>
      </c>
      <c r="V609" t="s">
        <v>1216</v>
      </c>
      <c r="W609" t="s">
        <v>80</v>
      </c>
      <c r="X609" t="s">
        <v>54</v>
      </c>
      <c r="Y609" t="s">
        <v>41</v>
      </c>
      <c r="Z609" t="s">
        <v>1085</v>
      </c>
    </row>
    <row r="610" spans="1:26" x14ac:dyDescent="0.25">
      <c r="A610" t="s">
        <v>2952</v>
      </c>
      <c r="B610" t="s">
        <v>2953</v>
      </c>
      <c r="C610" s="1" t="str">
        <f t="shared" si="96"/>
        <v>21:0236</v>
      </c>
      <c r="D610" s="1" t="str">
        <f t="shared" si="100"/>
        <v>21:0115</v>
      </c>
      <c r="E610" t="s">
        <v>2954</v>
      </c>
      <c r="F610" t="s">
        <v>2955</v>
      </c>
      <c r="H610">
        <v>49.093135699999998</v>
      </c>
      <c r="I610">
        <v>-87.739627299999995</v>
      </c>
      <c r="J610" s="1" t="str">
        <f t="shared" si="101"/>
        <v>NGR lake sediment grab sample</v>
      </c>
      <c r="K610" s="1" t="str">
        <f t="shared" si="102"/>
        <v>&lt;177 micron (NGR)</v>
      </c>
      <c r="L610">
        <v>31</v>
      </c>
      <c r="M610" t="s">
        <v>177</v>
      </c>
      <c r="N610">
        <v>609</v>
      </c>
      <c r="O610" t="s">
        <v>88</v>
      </c>
      <c r="P610" t="s">
        <v>321</v>
      </c>
      <c r="Q610" t="s">
        <v>156</v>
      </c>
      <c r="R610" t="s">
        <v>110</v>
      </c>
      <c r="S610" t="s">
        <v>391</v>
      </c>
      <c r="T610" t="s">
        <v>36</v>
      </c>
      <c r="U610" t="s">
        <v>2956</v>
      </c>
      <c r="V610" t="s">
        <v>408</v>
      </c>
      <c r="W610" t="s">
        <v>53</v>
      </c>
      <c r="X610" t="s">
        <v>228</v>
      </c>
      <c r="Y610" t="s">
        <v>41</v>
      </c>
      <c r="Z610" t="s">
        <v>108</v>
      </c>
    </row>
    <row r="611" spans="1:26" x14ac:dyDescent="0.25">
      <c r="A611" t="s">
        <v>2957</v>
      </c>
      <c r="B611" t="s">
        <v>2958</v>
      </c>
      <c r="C611" s="1" t="str">
        <f t="shared" si="96"/>
        <v>21:0236</v>
      </c>
      <c r="D611" s="1" t="str">
        <f t="shared" si="100"/>
        <v>21:0115</v>
      </c>
      <c r="E611" t="s">
        <v>2959</v>
      </c>
      <c r="F611" t="s">
        <v>2960</v>
      </c>
      <c r="H611">
        <v>49.0767363</v>
      </c>
      <c r="I611">
        <v>-87.799141000000006</v>
      </c>
      <c r="J611" s="1" t="str">
        <f t="shared" si="101"/>
        <v>NGR lake sediment grab sample</v>
      </c>
      <c r="K611" s="1" t="str">
        <f t="shared" si="102"/>
        <v>&lt;177 micron (NGR)</v>
      </c>
      <c r="L611">
        <v>31</v>
      </c>
      <c r="M611" t="s">
        <v>187</v>
      </c>
      <c r="N611">
        <v>610</v>
      </c>
      <c r="O611" t="s">
        <v>88</v>
      </c>
      <c r="P611" t="s">
        <v>198</v>
      </c>
      <c r="Q611" t="s">
        <v>156</v>
      </c>
      <c r="R611" t="s">
        <v>135</v>
      </c>
      <c r="S611" t="s">
        <v>97</v>
      </c>
      <c r="T611" t="s">
        <v>36</v>
      </c>
      <c r="U611" t="s">
        <v>673</v>
      </c>
      <c r="V611" t="s">
        <v>237</v>
      </c>
      <c r="W611" t="s">
        <v>53</v>
      </c>
      <c r="X611" t="s">
        <v>67</v>
      </c>
      <c r="Y611" t="s">
        <v>41</v>
      </c>
      <c r="Z611" t="s">
        <v>711</v>
      </c>
    </row>
    <row r="612" spans="1:26" x14ac:dyDescent="0.25">
      <c r="A612" t="s">
        <v>2961</v>
      </c>
      <c r="B612" t="s">
        <v>2962</v>
      </c>
      <c r="C612" s="1" t="str">
        <f t="shared" si="96"/>
        <v>21:0236</v>
      </c>
      <c r="D612" s="1" t="str">
        <f t="shared" si="100"/>
        <v>21:0115</v>
      </c>
      <c r="E612" t="s">
        <v>2963</v>
      </c>
      <c r="F612" t="s">
        <v>2964</v>
      </c>
      <c r="H612">
        <v>49.098979999999997</v>
      </c>
      <c r="I612">
        <v>-87.922641400000003</v>
      </c>
      <c r="J612" s="1" t="str">
        <f t="shared" si="101"/>
        <v>NGR lake sediment grab sample</v>
      </c>
      <c r="K612" s="1" t="str">
        <f t="shared" si="102"/>
        <v>&lt;177 micron (NGR)</v>
      </c>
      <c r="L612">
        <v>31</v>
      </c>
      <c r="M612" t="s">
        <v>196</v>
      </c>
      <c r="N612">
        <v>611</v>
      </c>
      <c r="O612" t="s">
        <v>253</v>
      </c>
      <c r="P612" t="s">
        <v>35</v>
      </c>
      <c r="Q612" t="s">
        <v>146</v>
      </c>
      <c r="R612" t="s">
        <v>34</v>
      </c>
      <c r="S612" t="s">
        <v>33</v>
      </c>
      <c r="T612" t="s">
        <v>36</v>
      </c>
      <c r="U612" t="s">
        <v>81</v>
      </c>
      <c r="V612" t="s">
        <v>685</v>
      </c>
      <c r="W612" t="s">
        <v>63</v>
      </c>
      <c r="X612" t="s">
        <v>119</v>
      </c>
      <c r="Y612" t="s">
        <v>41</v>
      </c>
      <c r="Z612" t="s">
        <v>578</v>
      </c>
    </row>
    <row r="613" spans="1:26" x14ac:dyDescent="0.25">
      <c r="A613" t="s">
        <v>2965</v>
      </c>
      <c r="B613" t="s">
        <v>2966</v>
      </c>
      <c r="C613" s="1" t="str">
        <f t="shared" si="96"/>
        <v>21:0236</v>
      </c>
      <c r="D613" s="1" t="str">
        <f t="shared" si="100"/>
        <v>21:0115</v>
      </c>
      <c r="E613" t="s">
        <v>2967</v>
      </c>
      <c r="F613" t="s">
        <v>2968</v>
      </c>
      <c r="H613">
        <v>49.114118499999996</v>
      </c>
      <c r="I613">
        <v>-87.871821600000004</v>
      </c>
      <c r="J613" s="1" t="str">
        <f t="shared" si="101"/>
        <v>NGR lake sediment grab sample</v>
      </c>
      <c r="K613" s="1" t="str">
        <f t="shared" si="102"/>
        <v>&lt;177 micron (NGR)</v>
      </c>
      <c r="L613">
        <v>31</v>
      </c>
      <c r="M613" t="s">
        <v>206</v>
      </c>
      <c r="N613">
        <v>612</v>
      </c>
      <c r="O613" t="s">
        <v>1090</v>
      </c>
      <c r="P613" t="s">
        <v>321</v>
      </c>
      <c r="Q613" t="s">
        <v>146</v>
      </c>
      <c r="R613" t="s">
        <v>109</v>
      </c>
      <c r="S613" t="s">
        <v>33</v>
      </c>
      <c r="T613" t="s">
        <v>36</v>
      </c>
      <c r="U613" t="s">
        <v>89</v>
      </c>
      <c r="V613" t="s">
        <v>157</v>
      </c>
      <c r="W613" t="s">
        <v>66</v>
      </c>
      <c r="X613" t="s">
        <v>228</v>
      </c>
      <c r="Y613" t="s">
        <v>41</v>
      </c>
      <c r="Z613" t="s">
        <v>1773</v>
      </c>
    </row>
    <row r="614" spans="1:26" x14ac:dyDescent="0.25">
      <c r="A614" t="s">
        <v>2969</v>
      </c>
      <c r="B614" t="s">
        <v>2970</v>
      </c>
      <c r="C614" s="1" t="str">
        <f t="shared" si="96"/>
        <v>21:0236</v>
      </c>
      <c r="D614" s="1" t="str">
        <f t="shared" si="100"/>
        <v>21:0115</v>
      </c>
      <c r="E614" t="s">
        <v>2971</v>
      </c>
      <c r="F614" t="s">
        <v>2972</v>
      </c>
      <c r="H614">
        <v>49.104613100000002</v>
      </c>
      <c r="I614">
        <v>-87.841088499999998</v>
      </c>
      <c r="J614" s="1" t="str">
        <f t="shared" si="101"/>
        <v>NGR lake sediment grab sample</v>
      </c>
      <c r="K614" s="1" t="str">
        <f t="shared" si="102"/>
        <v>&lt;177 micron (NGR)</v>
      </c>
      <c r="L614">
        <v>31</v>
      </c>
      <c r="M614" t="s">
        <v>214</v>
      </c>
      <c r="N614">
        <v>613</v>
      </c>
      <c r="O614" t="s">
        <v>888</v>
      </c>
      <c r="P614" t="s">
        <v>321</v>
      </c>
      <c r="Q614" t="s">
        <v>39</v>
      </c>
      <c r="R614" t="s">
        <v>198</v>
      </c>
      <c r="S614" t="s">
        <v>76</v>
      </c>
      <c r="T614" t="s">
        <v>36</v>
      </c>
      <c r="U614" t="s">
        <v>463</v>
      </c>
      <c r="V614" t="s">
        <v>90</v>
      </c>
      <c r="W614" t="s">
        <v>66</v>
      </c>
      <c r="X614" t="s">
        <v>54</v>
      </c>
      <c r="Y614" t="s">
        <v>41</v>
      </c>
      <c r="Z614" t="s">
        <v>1025</v>
      </c>
    </row>
    <row r="615" spans="1:26" x14ac:dyDescent="0.25">
      <c r="A615" t="s">
        <v>2973</v>
      </c>
      <c r="B615" t="s">
        <v>2974</v>
      </c>
      <c r="C615" s="1" t="str">
        <f t="shared" si="96"/>
        <v>21:0236</v>
      </c>
      <c r="D615" s="1" t="str">
        <f t="shared" si="100"/>
        <v>21:0115</v>
      </c>
      <c r="E615" t="s">
        <v>2975</v>
      </c>
      <c r="F615" t="s">
        <v>2976</v>
      </c>
      <c r="H615">
        <v>49.150244800000003</v>
      </c>
      <c r="I615">
        <v>-87.793177700000001</v>
      </c>
      <c r="J615" s="1" t="str">
        <f t="shared" si="101"/>
        <v>NGR lake sediment grab sample</v>
      </c>
      <c r="K615" s="1" t="str">
        <f t="shared" si="102"/>
        <v>&lt;177 micron (NGR)</v>
      </c>
      <c r="L615">
        <v>31</v>
      </c>
      <c r="M615" t="s">
        <v>234</v>
      </c>
      <c r="N615">
        <v>614</v>
      </c>
      <c r="O615" t="s">
        <v>666</v>
      </c>
      <c r="P615" t="s">
        <v>145</v>
      </c>
      <c r="Q615" t="s">
        <v>33</v>
      </c>
      <c r="R615" t="s">
        <v>271</v>
      </c>
      <c r="S615" t="s">
        <v>198</v>
      </c>
      <c r="T615" t="s">
        <v>36</v>
      </c>
      <c r="U615" t="s">
        <v>858</v>
      </c>
      <c r="V615" t="s">
        <v>309</v>
      </c>
      <c r="W615" t="s">
        <v>66</v>
      </c>
      <c r="X615" t="s">
        <v>100</v>
      </c>
      <c r="Y615" t="s">
        <v>41</v>
      </c>
      <c r="Z615" t="s">
        <v>1393</v>
      </c>
    </row>
    <row r="616" spans="1:26" x14ac:dyDescent="0.25">
      <c r="A616" t="s">
        <v>2977</v>
      </c>
      <c r="B616" t="s">
        <v>2978</v>
      </c>
      <c r="C616" s="1" t="str">
        <f t="shared" si="96"/>
        <v>21:0236</v>
      </c>
      <c r="D616" s="1" t="str">
        <f t="shared" si="100"/>
        <v>21:0115</v>
      </c>
      <c r="E616" t="s">
        <v>2979</v>
      </c>
      <c r="F616" t="s">
        <v>2980</v>
      </c>
      <c r="H616">
        <v>49.171049199999999</v>
      </c>
      <c r="I616">
        <v>-87.732171600000001</v>
      </c>
      <c r="J616" s="1" t="str">
        <f t="shared" si="101"/>
        <v>NGR lake sediment grab sample</v>
      </c>
      <c r="K616" s="1" t="str">
        <f t="shared" si="102"/>
        <v>&lt;177 micron (NGR)</v>
      </c>
      <c r="L616">
        <v>32</v>
      </c>
      <c r="M616" t="s">
        <v>30</v>
      </c>
      <c r="N616">
        <v>615</v>
      </c>
      <c r="O616" t="s">
        <v>54</v>
      </c>
      <c r="P616" t="s">
        <v>32</v>
      </c>
      <c r="Q616" t="s">
        <v>78</v>
      </c>
      <c r="R616" t="s">
        <v>110</v>
      </c>
      <c r="S616" t="s">
        <v>290</v>
      </c>
      <c r="T616" t="s">
        <v>36</v>
      </c>
      <c r="U616" t="s">
        <v>328</v>
      </c>
      <c r="V616" t="s">
        <v>1121</v>
      </c>
      <c r="W616" t="s">
        <v>66</v>
      </c>
      <c r="X616" t="s">
        <v>112</v>
      </c>
      <c r="Y616" t="s">
        <v>41</v>
      </c>
      <c r="Z616" t="s">
        <v>165</v>
      </c>
    </row>
    <row r="617" spans="1:26" x14ac:dyDescent="0.25">
      <c r="A617" t="s">
        <v>2981</v>
      </c>
      <c r="B617" t="s">
        <v>2982</v>
      </c>
      <c r="C617" s="1" t="str">
        <f t="shared" si="96"/>
        <v>21:0236</v>
      </c>
      <c r="D617" s="1" t="str">
        <f t="shared" si="100"/>
        <v>21:0115</v>
      </c>
      <c r="E617" t="s">
        <v>2983</v>
      </c>
      <c r="F617" t="s">
        <v>2984</v>
      </c>
      <c r="H617">
        <v>49.164066400000003</v>
      </c>
      <c r="I617">
        <v>-87.785949900000006</v>
      </c>
      <c r="J617" s="1" t="str">
        <f t="shared" si="101"/>
        <v>NGR lake sediment grab sample</v>
      </c>
      <c r="K617" s="1" t="str">
        <f t="shared" si="102"/>
        <v>&lt;177 micron (NGR)</v>
      </c>
      <c r="L617">
        <v>32</v>
      </c>
      <c r="M617" t="s">
        <v>47</v>
      </c>
      <c r="N617">
        <v>616</v>
      </c>
      <c r="O617" t="s">
        <v>228</v>
      </c>
      <c r="P617" t="s">
        <v>283</v>
      </c>
      <c r="Q617" t="s">
        <v>78</v>
      </c>
      <c r="R617" t="s">
        <v>34</v>
      </c>
      <c r="S617" t="s">
        <v>290</v>
      </c>
      <c r="T617" t="s">
        <v>36</v>
      </c>
      <c r="U617" t="s">
        <v>655</v>
      </c>
      <c r="V617" t="s">
        <v>721</v>
      </c>
      <c r="W617" t="s">
        <v>53</v>
      </c>
      <c r="X617" t="s">
        <v>208</v>
      </c>
      <c r="Y617" t="s">
        <v>41</v>
      </c>
      <c r="Z617" t="s">
        <v>1481</v>
      </c>
    </row>
    <row r="618" spans="1:26" x14ac:dyDescent="0.25">
      <c r="A618" t="s">
        <v>2985</v>
      </c>
      <c r="B618" t="s">
        <v>2986</v>
      </c>
      <c r="C618" s="1" t="str">
        <f t="shared" si="96"/>
        <v>21:0236</v>
      </c>
      <c r="D618" s="1" t="str">
        <f t="shared" si="100"/>
        <v>21:0115</v>
      </c>
      <c r="E618" t="s">
        <v>2987</v>
      </c>
      <c r="F618" t="s">
        <v>2988</v>
      </c>
      <c r="H618">
        <v>49.183828300000002</v>
      </c>
      <c r="I618">
        <v>-87.742597099999998</v>
      </c>
      <c r="J618" s="1" t="str">
        <f t="shared" si="101"/>
        <v>NGR lake sediment grab sample</v>
      </c>
      <c r="K618" s="1" t="str">
        <f t="shared" si="102"/>
        <v>&lt;177 micron (NGR)</v>
      </c>
      <c r="L618">
        <v>32</v>
      </c>
      <c r="M618" t="s">
        <v>154</v>
      </c>
      <c r="N618">
        <v>617</v>
      </c>
      <c r="O618" t="s">
        <v>488</v>
      </c>
      <c r="P618" t="s">
        <v>489</v>
      </c>
      <c r="Q618" t="s">
        <v>146</v>
      </c>
      <c r="R618" t="s">
        <v>77</v>
      </c>
      <c r="S618" t="s">
        <v>97</v>
      </c>
      <c r="T618" t="s">
        <v>122</v>
      </c>
      <c r="U618" t="s">
        <v>673</v>
      </c>
      <c r="V618" t="s">
        <v>308</v>
      </c>
      <c r="W618" t="s">
        <v>66</v>
      </c>
      <c r="X618" t="s">
        <v>163</v>
      </c>
      <c r="Y618" t="s">
        <v>41</v>
      </c>
      <c r="Z618" t="s">
        <v>62</v>
      </c>
    </row>
    <row r="619" spans="1:26" x14ac:dyDescent="0.25">
      <c r="A619" t="s">
        <v>2989</v>
      </c>
      <c r="B619" t="s">
        <v>2990</v>
      </c>
      <c r="C619" s="1" t="str">
        <f t="shared" si="96"/>
        <v>21:0236</v>
      </c>
      <c r="D619" s="1" t="str">
        <f t="shared" si="100"/>
        <v>21:0115</v>
      </c>
      <c r="E619" t="s">
        <v>2979</v>
      </c>
      <c r="F619" t="s">
        <v>2991</v>
      </c>
      <c r="H619">
        <v>49.171049199999999</v>
      </c>
      <c r="I619">
        <v>-87.732171600000001</v>
      </c>
      <c r="J619" s="1" t="str">
        <f t="shared" si="101"/>
        <v>NGR lake sediment grab sample</v>
      </c>
      <c r="K619" s="1" t="str">
        <f t="shared" si="102"/>
        <v>&lt;177 micron (NGR)</v>
      </c>
      <c r="L619">
        <v>32</v>
      </c>
      <c r="M619" t="s">
        <v>162</v>
      </c>
      <c r="N619">
        <v>618</v>
      </c>
      <c r="O619" t="s">
        <v>320</v>
      </c>
      <c r="P619" t="s">
        <v>32</v>
      </c>
      <c r="Q619" t="s">
        <v>78</v>
      </c>
      <c r="R619" t="s">
        <v>110</v>
      </c>
      <c r="S619" t="s">
        <v>290</v>
      </c>
      <c r="T619" t="s">
        <v>36</v>
      </c>
      <c r="U619" t="s">
        <v>2474</v>
      </c>
      <c r="V619" t="s">
        <v>1121</v>
      </c>
      <c r="W619" t="s">
        <v>53</v>
      </c>
      <c r="X619" t="s">
        <v>40</v>
      </c>
      <c r="Y619" t="s">
        <v>41</v>
      </c>
      <c r="Z619" t="s">
        <v>1096</v>
      </c>
    </row>
    <row r="620" spans="1:26" x14ac:dyDescent="0.25">
      <c r="A620" t="s">
        <v>2992</v>
      </c>
      <c r="B620" t="s">
        <v>2993</v>
      </c>
      <c r="C620" s="1" t="str">
        <f t="shared" si="96"/>
        <v>21:0236</v>
      </c>
      <c r="D620" s="1" t="str">
        <f t="shared" si="100"/>
        <v>21:0115</v>
      </c>
      <c r="E620" t="s">
        <v>2979</v>
      </c>
      <c r="F620" t="s">
        <v>2994</v>
      </c>
      <c r="H620">
        <v>49.171049199999999</v>
      </c>
      <c r="I620">
        <v>-87.732171600000001</v>
      </c>
      <c r="J620" s="1" t="str">
        <f t="shared" si="101"/>
        <v>NGR lake sediment grab sample</v>
      </c>
      <c r="K620" s="1" t="str">
        <f t="shared" si="102"/>
        <v>&lt;177 micron (NGR)</v>
      </c>
      <c r="L620">
        <v>32</v>
      </c>
      <c r="M620" t="s">
        <v>169</v>
      </c>
      <c r="N620">
        <v>619</v>
      </c>
      <c r="O620" t="s">
        <v>417</v>
      </c>
      <c r="P620" t="s">
        <v>32</v>
      </c>
      <c r="Q620" t="s">
        <v>181</v>
      </c>
      <c r="R620" t="s">
        <v>77</v>
      </c>
      <c r="S620" t="s">
        <v>64</v>
      </c>
      <c r="T620" t="s">
        <v>36</v>
      </c>
      <c r="U620" t="s">
        <v>2247</v>
      </c>
      <c r="V620" t="s">
        <v>685</v>
      </c>
      <c r="W620" t="s">
        <v>53</v>
      </c>
      <c r="X620" t="s">
        <v>91</v>
      </c>
      <c r="Y620" t="s">
        <v>41</v>
      </c>
      <c r="Z620" t="s">
        <v>1461</v>
      </c>
    </row>
    <row r="621" spans="1:26" x14ac:dyDescent="0.25">
      <c r="A621" t="s">
        <v>2995</v>
      </c>
      <c r="B621" t="s">
        <v>2996</v>
      </c>
      <c r="C621" s="1" t="str">
        <f t="shared" si="96"/>
        <v>21:0236</v>
      </c>
      <c r="D621" s="1" t="str">
        <f t="shared" si="100"/>
        <v>21:0115</v>
      </c>
      <c r="E621" t="s">
        <v>2997</v>
      </c>
      <c r="F621" t="s">
        <v>2998</v>
      </c>
      <c r="H621">
        <v>49.173832300000001</v>
      </c>
      <c r="I621">
        <v>-87.687623000000002</v>
      </c>
      <c r="J621" s="1" t="str">
        <f t="shared" si="101"/>
        <v>NGR lake sediment grab sample</v>
      </c>
      <c r="K621" s="1" t="str">
        <f t="shared" si="102"/>
        <v>&lt;177 micron (NGR)</v>
      </c>
      <c r="L621">
        <v>32</v>
      </c>
      <c r="M621" t="s">
        <v>60</v>
      </c>
      <c r="N621">
        <v>620</v>
      </c>
      <c r="O621" t="s">
        <v>1090</v>
      </c>
      <c r="P621" t="s">
        <v>244</v>
      </c>
      <c r="Q621" t="s">
        <v>80</v>
      </c>
      <c r="R621" t="s">
        <v>135</v>
      </c>
      <c r="S621" t="s">
        <v>146</v>
      </c>
      <c r="T621" t="s">
        <v>36</v>
      </c>
      <c r="U621" t="s">
        <v>300</v>
      </c>
      <c r="V621" t="s">
        <v>437</v>
      </c>
      <c r="W621" t="s">
        <v>66</v>
      </c>
      <c r="X621" t="s">
        <v>67</v>
      </c>
      <c r="Y621" t="s">
        <v>41</v>
      </c>
      <c r="Z621" t="s">
        <v>113</v>
      </c>
    </row>
    <row r="622" spans="1:26" x14ac:dyDescent="0.25">
      <c r="A622" t="s">
        <v>2999</v>
      </c>
      <c r="B622" t="s">
        <v>3000</v>
      </c>
      <c r="C622" s="1" t="str">
        <f t="shared" si="96"/>
        <v>21:0236</v>
      </c>
      <c r="D622" s="1" t="str">
        <f t="shared" si="100"/>
        <v>21:0115</v>
      </c>
      <c r="E622" t="s">
        <v>3001</v>
      </c>
      <c r="F622" t="s">
        <v>3002</v>
      </c>
      <c r="H622">
        <v>49.176058699999999</v>
      </c>
      <c r="I622">
        <v>-87.63</v>
      </c>
      <c r="J622" s="1" t="str">
        <f t="shared" si="101"/>
        <v>NGR lake sediment grab sample</v>
      </c>
      <c r="K622" s="1" t="str">
        <f t="shared" si="102"/>
        <v>&lt;177 micron (NGR)</v>
      </c>
      <c r="L622">
        <v>32</v>
      </c>
      <c r="M622" t="s">
        <v>73</v>
      </c>
      <c r="N622">
        <v>621</v>
      </c>
      <c r="O622" t="s">
        <v>88</v>
      </c>
      <c r="P622" t="s">
        <v>244</v>
      </c>
      <c r="Q622" t="s">
        <v>39</v>
      </c>
      <c r="R622" t="s">
        <v>135</v>
      </c>
      <c r="S622" t="s">
        <v>97</v>
      </c>
      <c r="T622" t="s">
        <v>36</v>
      </c>
      <c r="U622" t="s">
        <v>639</v>
      </c>
      <c r="V622" t="s">
        <v>237</v>
      </c>
      <c r="W622" t="s">
        <v>53</v>
      </c>
      <c r="X622" t="s">
        <v>208</v>
      </c>
      <c r="Y622" t="s">
        <v>41</v>
      </c>
      <c r="Z622" t="s">
        <v>126</v>
      </c>
    </row>
    <row r="623" spans="1:26" x14ac:dyDescent="0.25">
      <c r="A623" t="s">
        <v>3003</v>
      </c>
      <c r="B623" t="s">
        <v>3004</v>
      </c>
      <c r="C623" s="1" t="str">
        <f t="shared" si="96"/>
        <v>21:0236</v>
      </c>
      <c r="D623" s="1" t="str">
        <f t="shared" si="100"/>
        <v>21:0115</v>
      </c>
      <c r="E623" t="s">
        <v>3005</v>
      </c>
      <c r="F623" t="s">
        <v>3006</v>
      </c>
      <c r="H623">
        <v>49.213894099999997</v>
      </c>
      <c r="I623">
        <v>-87.642989400000005</v>
      </c>
      <c r="J623" s="1" t="str">
        <f t="shared" si="101"/>
        <v>NGR lake sediment grab sample</v>
      </c>
      <c r="K623" s="1" t="str">
        <f t="shared" si="102"/>
        <v>&lt;177 micron (NGR)</v>
      </c>
      <c r="L623">
        <v>32</v>
      </c>
      <c r="M623" t="s">
        <v>87</v>
      </c>
      <c r="N623">
        <v>622</v>
      </c>
      <c r="O623" t="s">
        <v>417</v>
      </c>
      <c r="P623" t="s">
        <v>145</v>
      </c>
      <c r="Q623" t="s">
        <v>146</v>
      </c>
      <c r="R623" t="s">
        <v>64</v>
      </c>
      <c r="S623" t="s">
        <v>76</v>
      </c>
      <c r="T623" t="s">
        <v>36</v>
      </c>
      <c r="U623" t="s">
        <v>781</v>
      </c>
      <c r="V623" t="s">
        <v>399</v>
      </c>
      <c r="W623" t="s">
        <v>66</v>
      </c>
      <c r="X623" t="s">
        <v>112</v>
      </c>
      <c r="Y623" t="s">
        <v>41</v>
      </c>
      <c r="Z623" t="s">
        <v>1704</v>
      </c>
    </row>
    <row r="624" spans="1:26" x14ac:dyDescent="0.25">
      <c r="A624" t="s">
        <v>3007</v>
      </c>
      <c r="B624" t="s">
        <v>3008</v>
      </c>
      <c r="C624" s="1" t="str">
        <f t="shared" si="96"/>
        <v>21:0236</v>
      </c>
      <c r="D624" s="1" t="str">
        <f t="shared" si="100"/>
        <v>21:0115</v>
      </c>
      <c r="E624" t="s">
        <v>3009</v>
      </c>
      <c r="F624" t="s">
        <v>3010</v>
      </c>
      <c r="H624">
        <v>49.236026099999997</v>
      </c>
      <c r="I624">
        <v>-87.595292799999996</v>
      </c>
      <c r="J624" s="1" t="str">
        <f t="shared" si="101"/>
        <v>NGR lake sediment grab sample</v>
      </c>
      <c r="K624" s="1" t="str">
        <f t="shared" si="102"/>
        <v>&lt;177 micron (NGR)</v>
      </c>
      <c r="L624">
        <v>32</v>
      </c>
      <c r="M624" t="s">
        <v>96</v>
      </c>
      <c r="N624">
        <v>623</v>
      </c>
      <c r="O624" t="s">
        <v>145</v>
      </c>
      <c r="P624" t="s">
        <v>109</v>
      </c>
      <c r="Q624" t="s">
        <v>63</v>
      </c>
      <c r="R624" t="s">
        <v>181</v>
      </c>
      <c r="S624" t="s">
        <v>80</v>
      </c>
      <c r="T624" t="s">
        <v>36</v>
      </c>
      <c r="U624" t="s">
        <v>938</v>
      </c>
      <c r="V624" t="s">
        <v>157</v>
      </c>
      <c r="W624" t="s">
        <v>53</v>
      </c>
      <c r="X624" t="s">
        <v>82</v>
      </c>
      <c r="Y624" t="s">
        <v>41</v>
      </c>
      <c r="Z624" t="s">
        <v>63</v>
      </c>
    </row>
    <row r="625" spans="1:26" x14ac:dyDescent="0.25">
      <c r="A625" t="s">
        <v>3011</v>
      </c>
      <c r="B625" t="s">
        <v>3012</v>
      </c>
      <c r="C625" s="1" t="str">
        <f t="shared" si="96"/>
        <v>21:0236</v>
      </c>
      <c r="D625" s="1" t="str">
        <f t="shared" si="100"/>
        <v>21:0115</v>
      </c>
      <c r="E625" t="s">
        <v>3013</v>
      </c>
      <c r="F625" t="s">
        <v>3014</v>
      </c>
      <c r="H625">
        <v>49.258277300000003</v>
      </c>
      <c r="I625">
        <v>-87.5524475</v>
      </c>
      <c r="J625" s="1" t="str">
        <f t="shared" si="101"/>
        <v>NGR lake sediment grab sample</v>
      </c>
      <c r="K625" s="1" t="str">
        <f t="shared" si="102"/>
        <v>&lt;177 micron (NGR)</v>
      </c>
      <c r="L625">
        <v>32</v>
      </c>
      <c r="M625" t="s">
        <v>106</v>
      </c>
      <c r="N625">
        <v>624</v>
      </c>
      <c r="O625" t="s">
        <v>223</v>
      </c>
      <c r="P625" t="s">
        <v>134</v>
      </c>
      <c r="Q625" t="s">
        <v>63</v>
      </c>
      <c r="R625" t="s">
        <v>181</v>
      </c>
      <c r="S625" t="s">
        <v>80</v>
      </c>
      <c r="T625" t="s">
        <v>36</v>
      </c>
      <c r="U625" t="s">
        <v>1692</v>
      </c>
      <c r="V625" t="s">
        <v>337</v>
      </c>
      <c r="W625" t="s">
        <v>53</v>
      </c>
      <c r="X625" t="s">
        <v>343</v>
      </c>
      <c r="Y625" t="s">
        <v>41</v>
      </c>
      <c r="Z625" t="s">
        <v>3015</v>
      </c>
    </row>
    <row r="626" spans="1:26" hidden="1" x14ac:dyDescent="0.25">
      <c r="A626" t="s">
        <v>3016</v>
      </c>
      <c r="B626" t="s">
        <v>3017</v>
      </c>
      <c r="C626" s="1" t="str">
        <f t="shared" si="96"/>
        <v>21:0236</v>
      </c>
      <c r="D626" s="1" t="str">
        <f>HYPERLINK("http://geochem.nrcan.gc.ca/cdogs/content/svy/svy_e.htm", "")</f>
        <v/>
      </c>
      <c r="G626" s="1" t="str">
        <f>HYPERLINK("http://geochem.nrcan.gc.ca/cdogs/content/cr_/cr_00007_e.htm", "7")</f>
        <v>7</v>
      </c>
      <c r="J626" t="s">
        <v>220</v>
      </c>
      <c r="K626" t="s">
        <v>221</v>
      </c>
      <c r="L626">
        <v>32</v>
      </c>
      <c r="M626" t="s">
        <v>222</v>
      </c>
      <c r="N626">
        <v>625</v>
      </c>
      <c r="O626" t="s">
        <v>108</v>
      </c>
      <c r="P626" t="s">
        <v>48</v>
      </c>
      <c r="Q626" t="s">
        <v>156</v>
      </c>
      <c r="R626" t="s">
        <v>76</v>
      </c>
      <c r="S626" t="s">
        <v>80</v>
      </c>
      <c r="T626" t="s">
        <v>437</v>
      </c>
      <c r="U626" t="s">
        <v>1416</v>
      </c>
      <c r="V626" t="s">
        <v>685</v>
      </c>
      <c r="W626" t="s">
        <v>53</v>
      </c>
      <c r="X626" t="s">
        <v>208</v>
      </c>
      <c r="Y626" t="s">
        <v>77</v>
      </c>
      <c r="Z626" t="s">
        <v>1797</v>
      </c>
    </row>
    <row r="627" spans="1:26" x14ac:dyDescent="0.25">
      <c r="A627" t="s">
        <v>3018</v>
      </c>
      <c r="B627" t="s">
        <v>3019</v>
      </c>
      <c r="C627" s="1" t="str">
        <f t="shared" si="96"/>
        <v>21:0236</v>
      </c>
      <c r="D627" s="1" t="str">
        <f t="shared" ref="D627:D641" si="103">HYPERLINK("http://geochem.nrcan.gc.ca/cdogs/content/svy/svy210115_e.htm", "21:0115")</f>
        <v>21:0115</v>
      </c>
      <c r="E627" t="s">
        <v>3020</v>
      </c>
      <c r="F627" t="s">
        <v>3021</v>
      </c>
      <c r="H627">
        <v>49.275398699999997</v>
      </c>
      <c r="I627">
        <v>-87.546066999999994</v>
      </c>
      <c r="J627" s="1" t="str">
        <f t="shared" ref="J627:J641" si="104">HYPERLINK("http://geochem.nrcan.gc.ca/cdogs/content/kwd/kwd020027_e.htm", "NGR lake sediment grab sample")</f>
        <v>NGR lake sediment grab sample</v>
      </c>
      <c r="K627" s="1" t="str">
        <f t="shared" ref="K627:K641" si="105">HYPERLINK("http://geochem.nrcan.gc.ca/cdogs/content/kwd/kwd080006_e.htm", "&lt;177 micron (NGR)")</f>
        <v>&lt;177 micron (NGR)</v>
      </c>
      <c r="L627">
        <v>32</v>
      </c>
      <c r="M627" t="s">
        <v>118</v>
      </c>
      <c r="N627">
        <v>626</v>
      </c>
      <c r="O627" t="s">
        <v>321</v>
      </c>
      <c r="P627" t="s">
        <v>50</v>
      </c>
      <c r="Q627" t="s">
        <v>53</v>
      </c>
      <c r="R627" t="s">
        <v>181</v>
      </c>
      <c r="S627" t="s">
        <v>63</v>
      </c>
      <c r="T627" t="s">
        <v>36</v>
      </c>
      <c r="U627" t="s">
        <v>112</v>
      </c>
      <c r="V627" t="s">
        <v>225</v>
      </c>
      <c r="W627" t="s">
        <v>53</v>
      </c>
      <c r="X627" t="s">
        <v>283</v>
      </c>
      <c r="Y627" t="s">
        <v>41</v>
      </c>
      <c r="Z627" t="s">
        <v>39</v>
      </c>
    </row>
    <row r="628" spans="1:26" x14ac:dyDescent="0.25">
      <c r="A628" t="s">
        <v>3022</v>
      </c>
      <c r="B628" t="s">
        <v>3023</v>
      </c>
      <c r="C628" s="1" t="str">
        <f t="shared" si="96"/>
        <v>21:0236</v>
      </c>
      <c r="D628" s="1" t="str">
        <f t="shared" si="103"/>
        <v>21:0115</v>
      </c>
      <c r="E628" t="s">
        <v>3024</v>
      </c>
      <c r="F628" t="s">
        <v>3025</v>
      </c>
      <c r="H628">
        <v>49.279098400000002</v>
      </c>
      <c r="I628">
        <v>-87.567941399999995</v>
      </c>
      <c r="J628" s="1" t="str">
        <f t="shared" si="104"/>
        <v>NGR lake sediment grab sample</v>
      </c>
      <c r="K628" s="1" t="str">
        <f t="shared" si="105"/>
        <v>&lt;177 micron (NGR)</v>
      </c>
      <c r="L628">
        <v>32</v>
      </c>
      <c r="M628" t="s">
        <v>131</v>
      </c>
      <c r="N628">
        <v>627</v>
      </c>
      <c r="O628" t="s">
        <v>596</v>
      </c>
      <c r="P628" t="s">
        <v>39</v>
      </c>
      <c r="Q628" t="s">
        <v>53</v>
      </c>
      <c r="R628" t="s">
        <v>80</v>
      </c>
      <c r="S628" t="s">
        <v>66</v>
      </c>
      <c r="T628" t="s">
        <v>36</v>
      </c>
      <c r="U628" t="s">
        <v>284</v>
      </c>
      <c r="V628" t="s">
        <v>90</v>
      </c>
      <c r="W628" t="s">
        <v>53</v>
      </c>
      <c r="X628" t="s">
        <v>283</v>
      </c>
      <c r="Y628" t="s">
        <v>41</v>
      </c>
      <c r="Z628" t="s">
        <v>33</v>
      </c>
    </row>
    <row r="629" spans="1:26" x14ac:dyDescent="0.25">
      <c r="A629" t="s">
        <v>3026</v>
      </c>
      <c r="B629" t="s">
        <v>3027</v>
      </c>
      <c r="C629" s="1" t="str">
        <f t="shared" si="96"/>
        <v>21:0236</v>
      </c>
      <c r="D629" s="1" t="str">
        <f t="shared" si="103"/>
        <v>21:0115</v>
      </c>
      <c r="E629" t="s">
        <v>3028</v>
      </c>
      <c r="F629" t="s">
        <v>3029</v>
      </c>
      <c r="H629">
        <v>49.2908124</v>
      </c>
      <c r="I629">
        <v>-87.585582500000001</v>
      </c>
      <c r="J629" s="1" t="str">
        <f t="shared" si="104"/>
        <v>NGR lake sediment grab sample</v>
      </c>
      <c r="K629" s="1" t="str">
        <f t="shared" si="105"/>
        <v>&lt;177 micron (NGR)</v>
      </c>
      <c r="L629">
        <v>32</v>
      </c>
      <c r="M629" t="s">
        <v>143</v>
      </c>
      <c r="N629">
        <v>628</v>
      </c>
      <c r="O629" t="s">
        <v>198</v>
      </c>
      <c r="P629" t="s">
        <v>39</v>
      </c>
      <c r="Q629" t="s">
        <v>53</v>
      </c>
      <c r="R629" t="s">
        <v>80</v>
      </c>
      <c r="S629" t="s">
        <v>66</v>
      </c>
      <c r="T629" t="s">
        <v>36</v>
      </c>
      <c r="U629" t="s">
        <v>284</v>
      </c>
      <c r="V629" t="s">
        <v>308</v>
      </c>
      <c r="W629" t="s">
        <v>53</v>
      </c>
      <c r="X629" t="s">
        <v>300</v>
      </c>
      <c r="Y629" t="s">
        <v>41</v>
      </c>
      <c r="Z629" t="s">
        <v>3030</v>
      </c>
    </row>
    <row r="630" spans="1:26" x14ac:dyDescent="0.25">
      <c r="A630" t="s">
        <v>3031</v>
      </c>
      <c r="B630" t="s">
        <v>3032</v>
      </c>
      <c r="C630" s="1" t="str">
        <f t="shared" si="96"/>
        <v>21:0236</v>
      </c>
      <c r="D630" s="1" t="str">
        <f t="shared" si="103"/>
        <v>21:0115</v>
      </c>
      <c r="E630" t="s">
        <v>3033</v>
      </c>
      <c r="F630" t="s">
        <v>3034</v>
      </c>
      <c r="H630">
        <v>49.286600399999998</v>
      </c>
      <c r="I630">
        <v>-87.493496500000006</v>
      </c>
      <c r="J630" s="1" t="str">
        <f t="shared" si="104"/>
        <v>NGR lake sediment grab sample</v>
      </c>
      <c r="K630" s="1" t="str">
        <f t="shared" si="105"/>
        <v>&lt;177 micron (NGR)</v>
      </c>
      <c r="L630">
        <v>32</v>
      </c>
      <c r="M630" t="s">
        <v>177</v>
      </c>
      <c r="N630">
        <v>629</v>
      </c>
      <c r="O630" t="s">
        <v>336</v>
      </c>
      <c r="P630" t="s">
        <v>198</v>
      </c>
      <c r="Q630" t="s">
        <v>33</v>
      </c>
      <c r="R630" t="s">
        <v>76</v>
      </c>
      <c r="S630" t="s">
        <v>78</v>
      </c>
      <c r="T630" t="s">
        <v>36</v>
      </c>
      <c r="U630" t="s">
        <v>2579</v>
      </c>
      <c r="V630" t="s">
        <v>90</v>
      </c>
      <c r="W630" t="s">
        <v>53</v>
      </c>
      <c r="X630" t="s">
        <v>300</v>
      </c>
      <c r="Y630" t="s">
        <v>41</v>
      </c>
      <c r="Z630" t="s">
        <v>1797</v>
      </c>
    </row>
    <row r="631" spans="1:26" x14ac:dyDescent="0.25">
      <c r="A631" t="s">
        <v>3035</v>
      </c>
      <c r="B631" t="s">
        <v>3036</v>
      </c>
      <c r="C631" s="1" t="str">
        <f t="shared" si="96"/>
        <v>21:0236</v>
      </c>
      <c r="D631" s="1" t="str">
        <f t="shared" si="103"/>
        <v>21:0115</v>
      </c>
      <c r="E631" t="s">
        <v>3037</v>
      </c>
      <c r="F631" t="s">
        <v>3038</v>
      </c>
      <c r="H631">
        <v>49.308636399999997</v>
      </c>
      <c r="I631">
        <v>-87.526637399999998</v>
      </c>
      <c r="J631" s="1" t="str">
        <f t="shared" si="104"/>
        <v>NGR lake sediment grab sample</v>
      </c>
      <c r="K631" s="1" t="str">
        <f t="shared" si="105"/>
        <v>&lt;177 micron (NGR)</v>
      </c>
      <c r="L631">
        <v>32</v>
      </c>
      <c r="M631" t="s">
        <v>187</v>
      </c>
      <c r="N631">
        <v>630</v>
      </c>
      <c r="O631" t="s">
        <v>759</v>
      </c>
      <c r="P631" t="s">
        <v>75</v>
      </c>
      <c r="Q631" t="s">
        <v>33</v>
      </c>
      <c r="R631" t="s">
        <v>271</v>
      </c>
      <c r="S631" t="s">
        <v>80</v>
      </c>
      <c r="T631" t="s">
        <v>36</v>
      </c>
      <c r="U631" t="s">
        <v>336</v>
      </c>
      <c r="V631" t="s">
        <v>52</v>
      </c>
      <c r="W631" t="s">
        <v>66</v>
      </c>
      <c r="X631" t="s">
        <v>336</v>
      </c>
      <c r="Y631" t="s">
        <v>41</v>
      </c>
      <c r="Z631" t="s">
        <v>570</v>
      </c>
    </row>
    <row r="632" spans="1:26" x14ac:dyDescent="0.25">
      <c r="A632" t="s">
        <v>3039</v>
      </c>
      <c r="B632" t="s">
        <v>3040</v>
      </c>
      <c r="C632" s="1" t="str">
        <f t="shared" si="96"/>
        <v>21:0236</v>
      </c>
      <c r="D632" s="1" t="str">
        <f t="shared" si="103"/>
        <v>21:0115</v>
      </c>
      <c r="E632" t="s">
        <v>3041</v>
      </c>
      <c r="F632" t="s">
        <v>3042</v>
      </c>
      <c r="H632">
        <v>49.322445299999998</v>
      </c>
      <c r="I632">
        <v>-87.568246700000003</v>
      </c>
      <c r="J632" s="1" t="str">
        <f t="shared" si="104"/>
        <v>NGR lake sediment grab sample</v>
      </c>
      <c r="K632" s="1" t="str">
        <f t="shared" si="105"/>
        <v>&lt;177 micron (NGR)</v>
      </c>
      <c r="L632">
        <v>32</v>
      </c>
      <c r="M632" t="s">
        <v>196</v>
      </c>
      <c r="N632">
        <v>631</v>
      </c>
      <c r="O632" t="s">
        <v>1048</v>
      </c>
      <c r="P632" t="s">
        <v>75</v>
      </c>
      <c r="Q632" t="s">
        <v>66</v>
      </c>
      <c r="R632" t="s">
        <v>77</v>
      </c>
      <c r="S632" t="s">
        <v>39</v>
      </c>
      <c r="T632" t="s">
        <v>122</v>
      </c>
      <c r="U632" t="s">
        <v>91</v>
      </c>
      <c r="V632" t="s">
        <v>437</v>
      </c>
      <c r="W632" t="s">
        <v>66</v>
      </c>
      <c r="X632" t="s">
        <v>760</v>
      </c>
      <c r="Y632" t="s">
        <v>41</v>
      </c>
      <c r="Z632" t="s">
        <v>209</v>
      </c>
    </row>
    <row r="633" spans="1:26" x14ac:dyDescent="0.25">
      <c r="A633" t="s">
        <v>3043</v>
      </c>
      <c r="B633" t="s">
        <v>3044</v>
      </c>
      <c r="C633" s="1" t="str">
        <f t="shared" si="96"/>
        <v>21:0236</v>
      </c>
      <c r="D633" s="1" t="str">
        <f t="shared" si="103"/>
        <v>21:0115</v>
      </c>
      <c r="E633" t="s">
        <v>3045</v>
      </c>
      <c r="F633" t="s">
        <v>3046</v>
      </c>
      <c r="H633">
        <v>49.359031100000003</v>
      </c>
      <c r="I633">
        <v>-87.601927500000002</v>
      </c>
      <c r="J633" s="1" t="str">
        <f t="shared" si="104"/>
        <v>NGR lake sediment grab sample</v>
      </c>
      <c r="K633" s="1" t="str">
        <f t="shared" si="105"/>
        <v>&lt;177 micron (NGR)</v>
      </c>
      <c r="L633">
        <v>32</v>
      </c>
      <c r="M633" t="s">
        <v>206</v>
      </c>
      <c r="N633">
        <v>632</v>
      </c>
      <c r="O633" t="s">
        <v>455</v>
      </c>
      <c r="P633" t="s">
        <v>75</v>
      </c>
      <c r="Q633" t="s">
        <v>63</v>
      </c>
      <c r="R633" t="s">
        <v>290</v>
      </c>
      <c r="S633" t="s">
        <v>181</v>
      </c>
      <c r="T633" t="s">
        <v>36</v>
      </c>
      <c r="U633" t="s">
        <v>89</v>
      </c>
      <c r="V633" t="s">
        <v>292</v>
      </c>
      <c r="W633" t="s">
        <v>53</v>
      </c>
      <c r="X633" t="s">
        <v>343</v>
      </c>
      <c r="Y633" t="s">
        <v>41</v>
      </c>
      <c r="Z633" t="s">
        <v>334</v>
      </c>
    </row>
    <row r="634" spans="1:26" x14ac:dyDescent="0.25">
      <c r="A634" t="s">
        <v>3047</v>
      </c>
      <c r="B634" t="s">
        <v>3048</v>
      </c>
      <c r="C634" s="1" t="str">
        <f t="shared" si="96"/>
        <v>21:0236</v>
      </c>
      <c r="D634" s="1" t="str">
        <f t="shared" si="103"/>
        <v>21:0115</v>
      </c>
      <c r="E634" t="s">
        <v>3049</v>
      </c>
      <c r="F634" t="s">
        <v>3050</v>
      </c>
      <c r="H634">
        <v>49.413544399999999</v>
      </c>
      <c r="I634">
        <v>-87.590011700000005</v>
      </c>
      <c r="J634" s="1" t="str">
        <f t="shared" si="104"/>
        <v>NGR lake sediment grab sample</v>
      </c>
      <c r="K634" s="1" t="str">
        <f t="shared" si="105"/>
        <v>&lt;177 micron (NGR)</v>
      </c>
      <c r="L634">
        <v>32</v>
      </c>
      <c r="M634" t="s">
        <v>214</v>
      </c>
      <c r="N634">
        <v>633</v>
      </c>
      <c r="O634" t="s">
        <v>134</v>
      </c>
      <c r="P634" t="s">
        <v>77</v>
      </c>
      <c r="Q634" t="s">
        <v>80</v>
      </c>
      <c r="R634" t="s">
        <v>156</v>
      </c>
      <c r="S634" t="s">
        <v>33</v>
      </c>
      <c r="T634" t="s">
        <v>36</v>
      </c>
      <c r="U634" t="s">
        <v>583</v>
      </c>
      <c r="V634" t="s">
        <v>65</v>
      </c>
      <c r="W634" t="s">
        <v>53</v>
      </c>
      <c r="X634" t="s">
        <v>67</v>
      </c>
      <c r="Y634" t="s">
        <v>41</v>
      </c>
      <c r="Z634" t="s">
        <v>1547</v>
      </c>
    </row>
    <row r="635" spans="1:26" x14ac:dyDescent="0.25">
      <c r="A635" t="s">
        <v>3051</v>
      </c>
      <c r="B635" t="s">
        <v>3052</v>
      </c>
      <c r="C635" s="1" t="str">
        <f t="shared" si="96"/>
        <v>21:0236</v>
      </c>
      <c r="D635" s="1" t="str">
        <f t="shared" si="103"/>
        <v>21:0115</v>
      </c>
      <c r="E635" t="s">
        <v>3053</v>
      </c>
      <c r="F635" t="s">
        <v>3054</v>
      </c>
      <c r="H635">
        <v>49.436828800000001</v>
      </c>
      <c r="I635">
        <v>-87.592650300000003</v>
      </c>
      <c r="J635" s="1" t="str">
        <f t="shared" si="104"/>
        <v>NGR lake sediment grab sample</v>
      </c>
      <c r="K635" s="1" t="str">
        <f t="shared" si="105"/>
        <v>&lt;177 micron (NGR)</v>
      </c>
      <c r="L635">
        <v>32</v>
      </c>
      <c r="M635" t="s">
        <v>234</v>
      </c>
      <c r="N635">
        <v>634</v>
      </c>
      <c r="O635" t="s">
        <v>298</v>
      </c>
      <c r="P635" t="s">
        <v>62</v>
      </c>
      <c r="Q635" t="s">
        <v>66</v>
      </c>
      <c r="R635" t="s">
        <v>35</v>
      </c>
      <c r="S635" t="s">
        <v>63</v>
      </c>
      <c r="T635" t="s">
        <v>36</v>
      </c>
      <c r="U635" t="s">
        <v>284</v>
      </c>
      <c r="V635" t="s">
        <v>517</v>
      </c>
      <c r="W635" t="s">
        <v>66</v>
      </c>
      <c r="X635" t="s">
        <v>48</v>
      </c>
      <c r="Y635" t="s">
        <v>41</v>
      </c>
      <c r="Z635" t="s">
        <v>3055</v>
      </c>
    </row>
    <row r="636" spans="1:26" x14ac:dyDescent="0.25">
      <c r="A636" t="s">
        <v>3056</v>
      </c>
      <c r="B636" t="s">
        <v>3057</v>
      </c>
      <c r="C636" s="1" t="str">
        <f t="shared" si="96"/>
        <v>21:0236</v>
      </c>
      <c r="D636" s="1" t="str">
        <f t="shared" si="103"/>
        <v>21:0115</v>
      </c>
      <c r="E636" t="s">
        <v>3058</v>
      </c>
      <c r="F636" t="s">
        <v>3059</v>
      </c>
      <c r="H636">
        <v>49.495767499999999</v>
      </c>
      <c r="I636">
        <v>-87.612945100000005</v>
      </c>
      <c r="J636" s="1" t="str">
        <f t="shared" si="104"/>
        <v>NGR lake sediment grab sample</v>
      </c>
      <c r="K636" s="1" t="str">
        <f t="shared" si="105"/>
        <v>&lt;177 micron (NGR)</v>
      </c>
      <c r="L636">
        <v>33</v>
      </c>
      <c r="M636" t="s">
        <v>30</v>
      </c>
      <c r="N636">
        <v>635</v>
      </c>
      <c r="O636" t="s">
        <v>81</v>
      </c>
      <c r="P636" t="s">
        <v>145</v>
      </c>
      <c r="Q636" t="s">
        <v>53</v>
      </c>
      <c r="R636" t="s">
        <v>321</v>
      </c>
      <c r="S636" t="s">
        <v>76</v>
      </c>
      <c r="T636" t="s">
        <v>36</v>
      </c>
      <c r="U636" t="s">
        <v>583</v>
      </c>
      <c r="V636" t="s">
        <v>237</v>
      </c>
      <c r="W636" t="s">
        <v>53</v>
      </c>
      <c r="X636" t="s">
        <v>67</v>
      </c>
      <c r="Y636" t="s">
        <v>41</v>
      </c>
      <c r="Z636" t="s">
        <v>3060</v>
      </c>
    </row>
    <row r="637" spans="1:26" x14ac:dyDescent="0.25">
      <c r="A637" t="s">
        <v>3061</v>
      </c>
      <c r="B637" t="s">
        <v>3062</v>
      </c>
      <c r="C637" s="1" t="str">
        <f t="shared" si="96"/>
        <v>21:0236</v>
      </c>
      <c r="D637" s="1" t="str">
        <f t="shared" si="103"/>
        <v>21:0115</v>
      </c>
      <c r="E637" t="s">
        <v>3063</v>
      </c>
      <c r="F637" t="s">
        <v>3064</v>
      </c>
      <c r="H637">
        <v>49.4715214</v>
      </c>
      <c r="I637">
        <v>-87.571717500000005</v>
      </c>
      <c r="J637" s="1" t="str">
        <f t="shared" si="104"/>
        <v>NGR lake sediment grab sample</v>
      </c>
      <c r="K637" s="1" t="str">
        <f t="shared" si="105"/>
        <v>&lt;177 micron (NGR)</v>
      </c>
      <c r="L637">
        <v>33</v>
      </c>
      <c r="M637" t="s">
        <v>47</v>
      </c>
      <c r="N637">
        <v>636</v>
      </c>
      <c r="O637" t="s">
        <v>759</v>
      </c>
      <c r="P637" t="s">
        <v>75</v>
      </c>
      <c r="Q637" t="s">
        <v>63</v>
      </c>
      <c r="R637" t="s">
        <v>271</v>
      </c>
      <c r="S637" t="s">
        <v>39</v>
      </c>
      <c r="T637" t="s">
        <v>36</v>
      </c>
      <c r="U637" t="s">
        <v>40</v>
      </c>
      <c r="V637" t="s">
        <v>90</v>
      </c>
      <c r="W637" t="s">
        <v>53</v>
      </c>
      <c r="X637" t="s">
        <v>81</v>
      </c>
      <c r="Y637" t="s">
        <v>41</v>
      </c>
      <c r="Z637" t="s">
        <v>3065</v>
      </c>
    </row>
    <row r="638" spans="1:26" x14ac:dyDescent="0.25">
      <c r="A638" t="s">
        <v>3066</v>
      </c>
      <c r="B638" t="s">
        <v>3067</v>
      </c>
      <c r="C638" s="1" t="str">
        <f t="shared" si="96"/>
        <v>21:0236</v>
      </c>
      <c r="D638" s="1" t="str">
        <f t="shared" si="103"/>
        <v>21:0115</v>
      </c>
      <c r="E638" t="s">
        <v>3068</v>
      </c>
      <c r="F638" t="s">
        <v>3069</v>
      </c>
      <c r="H638">
        <v>49.492808500000002</v>
      </c>
      <c r="I638">
        <v>-87.574409900000006</v>
      </c>
      <c r="J638" s="1" t="str">
        <f t="shared" si="104"/>
        <v>NGR lake sediment grab sample</v>
      </c>
      <c r="K638" s="1" t="str">
        <f t="shared" si="105"/>
        <v>&lt;177 micron (NGR)</v>
      </c>
      <c r="L638">
        <v>33</v>
      </c>
      <c r="M638" t="s">
        <v>154</v>
      </c>
      <c r="N638">
        <v>637</v>
      </c>
      <c r="O638" t="s">
        <v>609</v>
      </c>
      <c r="P638" t="s">
        <v>244</v>
      </c>
      <c r="Q638" t="s">
        <v>63</v>
      </c>
      <c r="R638" t="s">
        <v>75</v>
      </c>
      <c r="S638" t="s">
        <v>97</v>
      </c>
      <c r="T638" t="s">
        <v>36</v>
      </c>
      <c r="U638" t="s">
        <v>470</v>
      </c>
      <c r="V638" t="s">
        <v>399</v>
      </c>
      <c r="W638" t="s">
        <v>53</v>
      </c>
      <c r="X638" t="s">
        <v>343</v>
      </c>
      <c r="Y638" t="s">
        <v>41</v>
      </c>
      <c r="Z638" t="s">
        <v>546</v>
      </c>
    </row>
    <row r="639" spans="1:26" x14ac:dyDescent="0.25">
      <c r="A639" t="s">
        <v>3070</v>
      </c>
      <c r="B639" t="s">
        <v>3071</v>
      </c>
      <c r="C639" s="1" t="str">
        <f t="shared" si="96"/>
        <v>21:0236</v>
      </c>
      <c r="D639" s="1" t="str">
        <f t="shared" si="103"/>
        <v>21:0115</v>
      </c>
      <c r="E639" t="s">
        <v>3058</v>
      </c>
      <c r="F639" t="s">
        <v>3072</v>
      </c>
      <c r="H639">
        <v>49.495767499999999</v>
      </c>
      <c r="I639">
        <v>-87.612945100000005</v>
      </c>
      <c r="J639" s="1" t="str">
        <f t="shared" si="104"/>
        <v>NGR lake sediment grab sample</v>
      </c>
      <c r="K639" s="1" t="str">
        <f t="shared" si="105"/>
        <v>&lt;177 micron (NGR)</v>
      </c>
      <c r="L639">
        <v>33</v>
      </c>
      <c r="M639" t="s">
        <v>162</v>
      </c>
      <c r="N639">
        <v>638</v>
      </c>
      <c r="O639" t="s">
        <v>759</v>
      </c>
      <c r="P639" t="s">
        <v>321</v>
      </c>
      <c r="Q639" t="s">
        <v>66</v>
      </c>
      <c r="R639" t="s">
        <v>668</v>
      </c>
      <c r="S639" t="s">
        <v>76</v>
      </c>
      <c r="T639" t="s">
        <v>36</v>
      </c>
      <c r="U639" t="s">
        <v>583</v>
      </c>
      <c r="V639" t="s">
        <v>99</v>
      </c>
      <c r="W639" t="s">
        <v>53</v>
      </c>
      <c r="X639" t="s">
        <v>54</v>
      </c>
      <c r="Y639" t="s">
        <v>41</v>
      </c>
      <c r="Z639" t="s">
        <v>3073</v>
      </c>
    </row>
    <row r="640" spans="1:26" x14ac:dyDescent="0.25">
      <c r="A640" t="s">
        <v>3074</v>
      </c>
      <c r="B640" t="s">
        <v>3075</v>
      </c>
      <c r="C640" s="1" t="str">
        <f t="shared" si="96"/>
        <v>21:0236</v>
      </c>
      <c r="D640" s="1" t="str">
        <f t="shared" si="103"/>
        <v>21:0115</v>
      </c>
      <c r="E640" t="s">
        <v>3058</v>
      </c>
      <c r="F640" t="s">
        <v>3076</v>
      </c>
      <c r="H640">
        <v>49.495767499999999</v>
      </c>
      <c r="I640">
        <v>-87.612945100000005</v>
      </c>
      <c r="J640" s="1" t="str">
        <f t="shared" si="104"/>
        <v>NGR lake sediment grab sample</v>
      </c>
      <c r="K640" s="1" t="str">
        <f t="shared" si="105"/>
        <v>&lt;177 micron (NGR)</v>
      </c>
      <c r="L640">
        <v>33</v>
      </c>
      <c r="M640" t="s">
        <v>169</v>
      </c>
      <c r="N640">
        <v>639</v>
      </c>
      <c r="O640" t="s">
        <v>405</v>
      </c>
      <c r="P640" t="s">
        <v>82</v>
      </c>
      <c r="Q640" t="s">
        <v>66</v>
      </c>
      <c r="R640" t="s">
        <v>334</v>
      </c>
      <c r="S640" t="s">
        <v>76</v>
      </c>
      <c r="T640" t="s">
        <v>36</v>
      </c>
      <c r="U640" t="s">
        <v>639</v>
      </c>
      <c r="V640" t="s">
        <v>125</v>
      </c>
      <c r="W640" t="s">
        <v>53</v>
      </c>
      <c r="X640" t="s">
        <v>208</v>
      </c>
      <c r="Y640" t="s">
        <v>41</v>
      </c>
      <c r="Z640" t="s">
        <v>472</v>
      </c>
    </row>
    <row r="641" spans="1:26" x14ac:dyDescent="0.25">
      <c r="A641" t="s">
        <v>3077</v>
      </c>
      <c r="B641" t="s">
        <v>3078</v>
      </c>
      <c r="C641" s="1" t="str">
        <f t="shared" si="96"/>
        <v>21:0236</v>
      </c>
      <c r="D641" s="1" t="str">
        <f t="shared" si="103"/>
        <v>21:0115</v>
      </c>
      <c r="E641" t="s">
        <v>3079</v>
      </c>
      <c r="F641" t="s">
        <v>3080</v>
      </c>
      <c r="H641">
        <v>49.4985243</v>
      </c>
      <c r="I641">
        <v>-87.645171199999993</v>
      </c>
      <c r="J641" s="1" t="str">
        <f t="shared" si="104"/>
        <v>NGR lake sediment grab sample</v>
      </c>
      <c r="K641" s="1" t="str">
        <f t="shared" si="105"/>
        <v>&lt;177 micron (NGR)</v>
      </c>
      <c r="L641">
        <v>33</v>
      </c>
      <c r="M641" t="s">
        <v>60</v>
      </c>
      <c r="N641">
        <v>640</v>
      </c>
      <c r="O641" t="s">
        <v>320</v>
      </c>
      <c r="P641" t="s">
        <v>1058</v>
      </c>
      <c r="Q641" t="s">
        <v>63</v>
      </c>
      <c r="R641" t="s">
        <v>516</v>
      </c>
      <c r="S641" t="s">
        <v>181</v>
      </c>
      <c r="T641" t="s">
        <v>36</v>
      </c>
      <c r="U641" t="s">
        <v>235</v>
      </c>
      <c r="V641" t="s">
        <v>322</v>
      </c>
      <c r="W641" t="s">
        <v>63</v>
      </c>
      <c r="X641" t="s">
        <v>67</v>
      </c>
      <c r="Y641" t="s">
        <v>41</v>
      </c>
      <c r="Z641" t="s">
        <v>1393</v>
      </c>
    </row>
    <row r="642" spans="1:26" hidden="1" x14ac:dyDescent="0.25">
      <c r="A642" t="s">
        <v>3081</v>
      </c>
      <c r="B642" t="s">
        <v>3082</v>
      </c>
      <c r="C642" s="1" t="str">
        <f t="shared" ref="C642:C705" si="106">HYPERLINK("http://geochem.nrcan.gc.ca/cdogs/content/bdl/bdl210236_e.htm", "21:0236")</f>
        <v>21:0236</v>
      </c>
      <c r="D642" s="1" t="str">
        <f>HYPERLINK("http://geochem.nrcan.gc.ca/cdogs/content/svy/svy_e.htm", "")</f>
        <v/>
      </c>
      <c r="G642" s="1" t="str">
        <f>HYPERLINK("http://geochem.nrcan.gc.ca/cdogs/content/cr_/cr_00023_e.htm", "23")</f>
        <v>23</v>
      </c>
      <c r="J642" t="s">
        <v>220</v>
      </c>
      <c r="K642" t="s">
        <v>221</v>
      </c>
      <c r="L642">
        <v>33</v>
      </c>
      <c r="M642" t="s">
        <v>222</v>
      </c>
      <c r="N642">
        <v>641</v>
      </c>
      <c r="O642" t="s">
        <v>81</v>
      </c>
      <c r="P642" t="s">
        <v>334</v>
      </c>
      <c r="Q642" t="s">
        <v>596</v>
      </c>
      <c r="R642" t="s">
        <v>290</v>
      </c>
      <c r="S642" t="s">
        <v>156</v>
      </c>
      <c r="T642" t="s">
        <v>122</v>
      </c>
      <c r="U642" t="s">
        <v>3083</v>
      </c>
      <c r="V642" t="s">
        <v>2909</v>
      </c>
      <c r="W642" t="s">
        <v>80</v>
      </c>
      <c r="X642" t="s">
        <v>300</v>
      </c>
      <c r="Y642" t="s">
        <v>33</v>
      </c>
      <c r="Z642" t="s">
        <v>3084</v>
      </c>
    </row>
    <row r="643" spans="1:26" x14ac:dyDescent="0.25">
      <c r="A643" t="s">
        <v>3085</v>
      </c>
      <c r="B643" t="s">
        <v>3086</v>
      </c>
      <c r="C643" s="1" t="str">
        <f t="shared" si="106"/>
        <v>21:0236</v>
      </c>
      <c r="D643" s="1" t="str">
        <f t="shared" ref="D643:D669" si="107">HYPERLINK("http://geochem.nrcan.gc.ca/cdogs/content/svy/svy210115_e.htm", "21:0115")</f>
        <v>21:0115</v>
      </c>
      <c r="E643" t="s">
        <v>3087</v>
      </c>
      <c r="F643" t="s">
        <v>3088</v>
      </c>
      <c r="H643">
        <v>49.463558200000001</v>
      </c>
      <c r="I643">
        <v>-87.628990900000005</v>
      </c>
      <c r="J643" s="1" t="str">
        <f t="shared" ref="J643:J669" si="108">HYPERLINK("http://geochem.nrcan.gc.ca/cdogs/content/kwd/kwd020027_e.htm", "NGR lake sediment grab sample")</f>
        <v>NGR lake sediment grab sample</v>
      </c>
      <c r="K643" s="1" t="str">
        <f t="shared" ref="K643:K669" si="109">HYPERLINK("http://geochem.nrcan.gc.ca/cdogs/content/kwd/kwd080006_e.htm", "&lt;177 micron (NGR)")</f>
        <v>&lt;177 micron (NGR)</v>
      </c>
      <c r="L643">
        <v>33</v>
      </c>
      <c r="M643" t="s">
        <v>73</v>
      </c>
      <c r="N643">
        <v>642</v>
      </c>
      <c r="O643" t="s">
        <v>488</v>
      </c>
      <c r="P643" t="s">
        <v>82</v>
      </c>
      <c r="Q643" t="s">
        <v>63</v>
      </c>
      <c r="R643" t="s">
        <v>708</v>
      </c>
      <c r="S643" t="s">
        <v>146</v>
      </c>
      <c r="T643" t="s">
        <v>36</v>
      </c>
      <c r="U643" t="s">
        <v>67</v>
      </c>
      <c r="V643" t="s">
        <v>157</v>
      </c>
      <c r="W643" t="s">
        <v>53</v>
      </c>
      <c r="X643" t="s">
        <v>336</v>
      </c>
      <c r="Y643" t="s">
        <v>41</v>
      </c>
      <c r="Z643" t="s">
        <v>74</v>
      </c>
    </row>
    <row r="644" spans="1:26" x14ac:dyDescent="0.25">
      <c r="A644" t="s">
        <v>3089</v>
      </c>
      <c r="B644" t="s">
        <v>3090</v>
      </c>
      <c r="C644" s="1" t="str">
        <f t="shared" si="106"/>
        <v>21:0236</v>
      </c>
      <c r="D644" s="1" t="str">
        <f t="shared" si="107"/>
        <v>21:0115</v>
      </c>
      <c r="E644" t="s">
        <v>3091</v>
      </c>
      <c r="F644" t="s">
        <v>3092</v>
      </c>
      <c r="H644">
        <v>49.443705100000003</v>
      </c>
      <c r="I644">
        <v>-87.625687099999993</v>
      </c>
      <c r="J644" s="1" t="str">
        <f t="shared" si="108"/>
        <v>NGR lake sediment grab sample</v>
      </c>
      <c r="K644" s="1" t="str">
        <f t="shared" si="109"/>
        <v>&lt;177 micron (NGR)</v>
      </c>
      <c r="L644">
        <v>33</v>
      </c>
      <c r="M644" t="s">
        <v>87</v>
      </c>
      <c r="N644">
        <v>643</v>
      </c>
      <c r="O644" t="s">
        <v>320</v>
      </c>
      <c r="P644" t="s">
        <v>771</v>
      </c>
      <c r="Q644" t="s">
        <v>53</v>
      </c>
      <c r="R644" t="s">
        <v>224</v>
      </c>
      <c r="S644" t="s">
        <v>97</v>
      </c>
      <c r="T644" t="s">
        <v>36</v>
      </c>
      <c r="U644" t="s">
        <v>91</v>
      </c>
      <c r="V644" t="s">
        <v>292</v>
      </c>
      <c r="W644" t="s">
        <v>66</v>
      </c>
      <c r="X644" t="s">
        <v>81</v>
      </c>
      <c r="Y644" t="s">
        <v>41</v>
      </c>
      <c r="Z644" t="s">
        <v>310</v>
      </c>
    </row>
    <row r="645" spans="1:26" x14ac:dyDescent="0.25">
      <c r="A645" t="s">
        <v>3093</v>
      </c>
      <c r="B645" t="s">
        <v>3094</v>
      </c>
      <c r="C645" s="1" t="str">
        <f t="shared" si="106"/>
        <v>21:0236</v>
      </c>
      <c r="D645" s="1" t="str">
        <f t="shared" si="107"/>
        <v>21:0115</v>
      </c>
      <c r="E645" t="s">
        <v>3095</v>
      </c>
      <c r="F645" t="s">
        <v>3096</v>
      </c>
      <c r="H645">
        <v>49.387922699999997</v>
      </c>
      <c r="I645">
        <v>-87.654874699999993</v>
      </c>
      <c r="J645" s="1" t="str">
        <f t="shared" si="108"/>
        <v>NGR lake sediment grab sample</v>
      </c>
      <c r="K645" s="1" t="str">
        <f t="shared" si="109"/>
        <v>&lt;177 micron (NGR)</v>
      </c>
      <c r="L645">
        <v>33</v>
      </c>
      <c r="M645" t="s">
        <v>96</v>
      </c>
      <c r="N645">
        <v>644</v>
      </c>
      <c r="O645" t="s">
        <v>197</v>
      </c>
      <c r="P645" t="s">
        <v>596</v>
      </c>
      <c r="Q645" t="s">
        <v>66</v>
      </c>
      <c r="R645" t="s">
        <v>34</v>
      </c>
      <c r="S645" t="s">
        <v>63</v>
      </c>
      <c r="T645" t="s">
        <v>122</v>
      </c>
      <c r="U645" t="s">
        <v>890</v>
      </c>
      <c r="V645" t="s">
        <v>122</v>
      </c>
      <c r="W645" t="s">
        <v>53</v>
      </c>
      <c r="X645" t="s">
        <v>336</v>
      </c>
      <c r="Y645" t="s">
        <v>41</v>
      </c>
      <c r="Z645" t="s">
        <v>1638</v>
      </c>
    </row>
    <row r="646" spans="1:26" x14ac:dyDescent="0.25">
      <c r="A646" t="s">
        <v>3097</v>
      </c>
      <c r="B646" t="s">
        <v>3098</v>
      </c>
      <c r="C646" s="1" t="str">
        <f t="shared" si="106"/>
        <v>21:0236</v>
      </c>
      <c r="D646" s="1" t="str">
        <f t="shared" si="107"/>
        <v>21:0115</v>
      </c>
      <c r="E646" t="s">
        <v>3099</v>
      </c>
      <c r="F646" t="s">
        <v>3100</v>
      </c>
      <c r="H646">
        <v>49.368453299999999</v>
      </c>
      <c r="I646">
        <v>-87.628143600000001</v>
      </c>
      <c r="J646" s="1" t="str">
        <f t="shared" si="108"/>
        <v>NGR lake sediment grab sample</v>
      </c>
      <c r="K646" s="1" t="str">
        <f t="shared" si="109"/>
        <v>&lt;177 micron (NGR)</v>
      </c>
      <c r="L646">
        <v>33</v>
      </c>
      <c r="M646" t="s">
        <v>106</v>
      </c>
      <c r="N646">
        <v>645</v>
      </c>
      <c r="O646" t="s">
        <v>54</v>
      </c>
      <c r="P646" t="s">
        <v>321</v>
      </c>
      <c r="Q646" t="s">
        <v>66</v>
      </c>
      <c r="R646" t="s">
        <v>50</v>
      </c>
      <c r="S646" t="s">
        <v>39</v>
      </c>
      <c r="T646" t="s">
        <v>1095</v>
      </c>
      <c r="U646" t="s">
        <v>119</v>
      </c>
      <c r="V646" t="s">
        <v>65</v>
      </c>
      <c r="W646" t="s">
        <v>66</v>
      </c>
      <c r="X646" t="s">
        <v>336</v>
      </c>
      <c r="Y646" t="s">
        <v>41</v>
      </c>
      <c r="Z646" t="s">
        <v>760</v>
      </c>
    </row>
    <row r="647" spans="1:26" x14ac:dyDescent="0.25">
      <c r="A647" t="s">
        <v>3101</v>
      </c>
      <c r="B647" t="s">
        <v>3102</v>
      </c>
      <c r="C647" s="1" t="str">
        <f t="shared" si="106"/>
        <v>21:0236</v>
      </c>
      <c r="D647" s="1" t="str">
        <f t="shared" si="107"/>
        <v>21:0115</v>
      </c>
      <c r="E647" t="s">
        <v>3103</v>
      </c>
      <c r="F647" t="s">
        <v>3104</v>
      </c>
      <c r="H647">
        <v>49.348699099999997</v>
      </c>
      <c r="I647">
        <v>-87.626500699999994</v>
      </c>
      <c r="J647" s="1" t="str">
        <f t="shared" si="108"/>
        <v>NGR lake sediment grab sample</v>
      </c>
      <c r="K647" s="1" t="str">
        <f t="shared" si="109"/>
        <v>&lt;177 micron (NGR)</v>
      </c>
      <c r="L647">
        <v>33</v>
      </c>
      <c r="M647" t="s">
        <v>118</v>
      </c>
      <c r="N647">
        <v>646</v>
      </c>
      <c r="O647" t="s">
        <v>336</v>
      </c>
      <c r="P647" t="s">
        <v>77</v>
      </c>
      <c r="Q647" t="s">
        <v>63</v>
      </c>
      <c r="R647" t="s">
        <v>198</v>
      </c>
      <c r="S647" t="s">
        <v>80</v>
      </c>
      <c r="T647" t="s">
        <v>36</v>
      </c>
      <c r="U647" t="s">
        <v>635</v>
      </c>
      <c r="V647" t="s">
        <v>437</v>
      </c>
      <c r="W647" t="s">
        <v>53</v>
      </c>
      <c r="X647" t="s">
        <v>336</v>
      </c>
      <c r="Y647" t="s">
        <v>41</v>
      </c>
      <c r="Z647" t="s">
        <v>3105</v>
      </c>
    </row>
    <row r="648" spans="1:26" x14ac:dyDescent="0.25">
      <c r="A648" t="s">
        <v>3106</v>
      </c>
      <c r="B648" t="s">
        <v>3107</v>
      </c>
      <c r="C648" s="1" t="str">
        <f t="shared" si="106"/>
        <v>21:0236</v>
      </c>
      <c r="D648" s="1" t="str">
        <f t="shared" si="107"/>
        <v>21:0115</v>
      </c>
      <c r="E648" t="s">
        <v>3108</v>
      </c>
      <c r="F648" t="s">
        <v>3109</v>
      </c>
      <c r="H648">
        <v>49.309758100000003</v>
      </c>
      <c r="I648">
        <v>-87.624823300000003</v>
      </c>
      <c r="J648" s="1" t="str">
        <f t="shared" si="108"/>
        <v>NGR lake sediment grab sample</v>
      </c>
      <c r="K648" s="1" t="str">
        <f t="shared" si="109"/>
        <v>&lt;177 micron (NGR)</v>
      </c>
      <c r="L648">
        <v>33</v>
      </c>
      <c r="M648" t="s">
        <v>131</v>
      </c>
      <c r="N648">
        <v>647</v>
      </c>
      <c r="O648" t="s">
        <v>771</v>
      </c>
      <c r="P648" t="s">
        <v>145</v>
      </c>
      <c r="Q648" t="s">
        <v>80</v>
      </c>
      <c r="R648" t="s">
        <v>77</v>
      </c>
      <c r="S648" t="s">
        <v>78</v>
      </c>
      <c r="T648" t="s">
        <v>36</v>
      </c>
      <c r="U648" t="s">
        <v>31</v>
      </c>
      <c r="V648" t="s">
        <v>99</v>
      </c>
      <c r="W648" t="s">
        <v>53</v>
      </c>
      <c r="X648" t="s">
        <v>343</v>
      </c>
      <c r="Y648" t="s">
        <v>41</v>
      </c>
      <c r="Z648" t="s">
        <v>278</v>
      </c>
    </row>
    <row r="649" spans="1:26" x14ac:dyDescent="0.25">
      <c r="A649" t="s">
        <v>3110</v>
      </c>
      <c r="B649" t="s">
        <v>3111</v>
      </c>
      <c r="C649" s="1" t="str">
        <f t="shared" si="106"/>
        <v>21:0236</v>
      </c>
      <c r="D649" s="1" t="str">
        <f t="shared" si="107"/>
        <v>21:0115</v>
      </c>
      <c r="E649" t="s">
        <v>3112</v>
      </c>
      <c r="F649" t="s">
        <v>3113</v>
      </c>
      <c r="H649">
        <v>49.279969199999996</v>
      </c>
      <c r="I649">
        <v>-87.629149499999997</v>
      </c>
      <c r="J649" s="1" t="str">
        <f t="shared" si="108"/>
        <v>NGR lake sediment grab sample</v>
      </c>
      <c r="K649" s="1" t="str">
        <f t="shared" si="109"/>
        <v>&lt;177 micron (NGR)</v>
      </c>
      <c r="L649">
        <v>33</v>
      </c>
      <c r="M649" t="s">
        <v>143</v>
      </c>
      <c r="N649">
        <v>648</v>
      </c>
      <c r="O649" t="s">
        <v>207</v>
      </c>
      <c r="P649" t="s">
        <v>109</v>
      </c>
      <c r="Q649" t="s">
        <v>66</v>
      </c>
      <c r="R649" t="s">
        <v>76</v>
      </c>
      <c r="S649" t="s">
        <v>66</v>
      </c>
      <c r="T649" t="s">
        <v>36</v>
      </c>
      <c r="U649" t="s">
        <v>418</v>
      </c>
      <c r="V649" t="s">
        <v>1072</v>
      </c>
      <c r="W649" t="s">
        <v>66</v>
      </c>
      <c r="X649" t="s">
        <v>79</v>
      </c>
      <c r="Y649" t="s">
        <v>41</v>
      </c>
      <c r="Z649" t="s">
        <v>1132</v>
      </c>
    </row>
    <row r="650" spans="1:26" x14ac:dyDescent="0.25">
      <c r="A650" t="s">
        <v>3114</v>
      </c>
      <c r="B650" t="s">
        <v>3115</v>
      </c>
      <c r="C650" s="1" t="str">
        <f t="shared" si="106"/>
        <v>21:0236</v>
      </c>
      <c r="D650" s="1" t="str">
        <f t="shared" si="107"/>
        <v>21:0115</v>
      </c>
      <c r="E650" t="s">
        <v>3116</v>
      </c>
      <c r="F650" t="s">
        <v>3117</v>
      </c>
      <c r="H650">
        <v>49.245171599999999</v>
      </c>
      <c r="I650">
        <v>-87.655719700000006</v>
      </c>
      <c r="J650" s="1" t="str">
        <f t="shared" si="108"/>
        <v>NGR lake sediment grab sample</v>
      </c>
      <c r="K650" s="1" t="str">
        <f t="shared" si="109"/>
        <v>&lt;177 micron (NGR)</v>
      </c>
      <c r="L650">
        <v>33</v>
      </c>
      <c r="M650" t="s">
        <v>177</v>
      </c>
      <c r="N650">
        <v>649</v>
      </c>
      <c r="O650" t="s">
        <v>1047</v>
      </c>
      <c r="P650" t="s">
        <v>50</v>
      </c>
      <c r="Q650" t="s">
        <v>33</v>
      </c>
      <c r="R650" t="s">
        <v>97</v>
      </c>
      <c r="S650" t="s">
        <v>39</v>
      </c>
      <c r="T650" t="s">
        <v>36</v>
      </c>
      <c r="U650" t="s">
        <v>3118</v>
      </c>
      <c r="V650" t="s">
        <v>730</v>
      </c>
      <c r="W650" t="s">
        <v>53</v>
      </c>
      <c r="X650" t="s">
        <v>228</v>
      </c>
      <c r="Y650" t="s">
        <v>41</v>
      </c>
      <c r="Z650" t="s">
        <v>2757</v>
      </c>
    </row>
    <row r="651" spans="1:26" x14ac:dyDescent="0.25">
      <c r="A651" t="s">
        <v>3119</v>
      </c>
      <c r="B651" t="s">
        <v>3120</v>
      </c>
      <c r="C651" s="1" t="str">
        <f t="shared" si="106"/>
        <v>21:0236</v>
      </c>
      <c r="D651" s="1" t="str">
        <f t="shared" si="107"/>
        <v>21:0115</v>
      </c>
      <c r="E651" t="s">
        <v>3121</v>
      </c>
      <c r="F651" t="s">
        <v>3122</v>
      </c>
      <c r="H651">
        <v>49.205778299999999</v>
      </c>
      <c r="I651">
        <v>-87.693145200000004</v>
      </c>
      <c r="J651" s="1" t="str">
        <f t="shared" si="108"/>
        <v>NGR lake sediment grab sample</v>
      </c>
      <c r="K651" s="1" t="str">
        <f t="shared" si="109"/>
        <v>&lt;177 micron (NGR)</v>
      </c>
      <c r="L651">
        <v>33</v>
      </c>
      <c r="M651" t="s">
        <v>187</v>
      </c>
      <c r="N651">
        <v>650</v>
      </c>
      <c r="O651" t="s">
        <v>289</v>
      </c>
      <c r="P651" t="s">
        <v>77</v>
      </c>
      <c r="Q651" t="s">
        <v>80</v>
      </c>
      <c r="R651" t="s">
        <v>110</v>
      </c>
      <c r="S651" t="s">
        <v>146</v>
      </c>
      <c r="T651" t="s">
        <v>36</v>
      </c>
      <c r="U651" t="s">
        <v>986</v>
      </c>
      <c r="V651" t="s">
        <v>457</v>
      </c>
      <c r="W651" t="s">
        <v>53</v>
      </c>
      <c r="X651" t="s">
        <v>343</v>
      </c>
      <c r="Y651" t="s">
        <v>41</v>
      </c>
      <c r="Z651" t="s">
        <v>110</v>
      </c>
    </row>
    <row r="652" spans="1:26" x14ac:dyDescent="0.25">
      <c r="A652" t="s">
        <v>3123</v>
      </c>
      <c r="B652" t="s">
        <v>3124</v>
      </c>
      <c r="C652" s="1" t="str">
        <f t="shared" si="106"/>
        <v>21:0236</v>
      </c>
      <c r="D652" s="1" t="str">
        <f t="shared" si="107"/>
        <v>21:0115</v>
      </c>
      <c r="E652" t="s">
        <v>3125</v>
      </c>
      <c r="F652" t="s">
        <v>3126</v>
      </c>
      <c r="H652">
        <v>49.2010182</v>
      </c>
      <c r="I652">
        <v>-87.719902000000005</v>
      </c>
      <c r="J652" s="1" t="str">
        <f t="shared" si="108"/>
        <v>NGR lake sediment grab sample</v>
      </c>
      <c r="K652" s="1" t="str">
        <f t="shared" si="109"/>
        <v>&lt;177 micron (NGR)</v>
      </c>
      <c r="L652">
        <v>33</v>
      </c>
      <c r="M652" t="s">
        <v>196</v>
      </c>
      <c r="N652">
        <v>651</v>
      </c>
      <c r="O652" t="s">
        <v>562</v>
      </c>
      <c r="P652" t="s">
        <v>596</v>
      </c>
      <c r="Q652" t="s">
        <v>33</v>
      </c>
      <c r="R652" t="s">
        <v>64</v>
      </c>
      <c r="S652" t="s">
        <v>146</v>
      </c>
      <c r="T652" t="s">
        <v>36</v>
      </c>
      <c r="U652" t="s">
        <v>147</v>
      </c>
      <c r="V652" t="s">
        <v>457</v>
      </c>
      <c r="W652" t="s">
        <v>53</v>
      </c>
      <c r="X652" t="s">
        <v>67</v>
      </c>
      <c r="Y652" t="s">
        <v>41</v>
      </c>
      <c r="Z652" t="s">
        <v>3127</v>
      </c>
    </row>
    <row r="653" spans="1:26" x14ac:dyDescent="0.25">
      <c r="A653" t="s">
        <v>3128</v>
      </c>
      <c r="B653" t="s">
        <v>3129</v>
      </c>
      <c r="C653" s="1" t="str">
        <f t="shared" si="106"/>
        <v>21:0236</v>
      </c>
      <c r="D653" s="1" t="str">
        <f t="shared" si="107"/>
        <v>21:0115</v>
      </c>
      <c r="E653" t="s">
        <v>3130</v>
      </c>
      <c r="F653" t="s">
        <v>3131</v>
      </c>
      <c r="H653">
        <v>49.204970500000002</v>
      </c>
      <c r="I653">
        <v>-87.820644400000006</v>
      </c>
      <c r="J653" s="1" t="str">
        <f t="shared" si="108"/>
        <v>NGR lake sediment grab sample</v>
      </c>
      <c r="K653" s="1" t="str">
        <f t="shared" si="109"/>
        <v>&lt;177 micron (NGR)</v>
      </c>
      <c r="L653">
        <v>33</v>
      </c>
      <c r="M653" t="s">
        <v>206</v>
      </c>
      <c r="N653">
        <v>652</v>
      </c>
      <c r="O653" t="s">
        <v>253</v>
      </c>
      <c r="P653" t="s">
        <v>244</v>
      </c>
      <c r="Q653" t="s">
        <v>33</v>
      </c>
      <c r="R653" t="s">
        <v>34</v>
      </c>
      <c r="S653" t="s">
        <v>76</v>
      </c>
      <c r="T653" t="s">
        <v>36</v>
      </c>
      <c r="U653" t="s">
        <v>1432</v>
      </c>
      <c r="V653" t="s">
        <v>157</v>
      </c>
      <c r="W653" t="s">
        <v>53</v>
      </c>
      <c r="X653" t="s">
        <v>938</v>
      </c>
      <c r="Y653" t="s">
        <v>41</v>
      </c>
      <c r="Z653" t="s">
        <v>1456</v>
      </c>
    </row>
    <row r="654" spans="1:26" x14ac:dyDescent="0.25">
      <c r="A654" t="s">
        <v>3132</v>
      </c>
      <c r="B654" t="s">
        <v>3133</v>
      </c>
      <c r="C654" s="1" t="str">
        <f t="shared" si="106"/>
        <v>21:0236</v>
      </c>
      <c r="D654" s="1" t="str">
        <f t="shared" si="107"/>
        <v>21:0115</v>
      </c>
      <c r="E654" t="s">
        <v>3134</v>
      </c>
      <c r="F654" t="s">
        <v>3135</v>
      </c>
      <c r="H654">
        <v>49.109334500000003</v>
      </c>
      <c r="I654">
        <v>-87.994126100000003</v>
      </c>
      <c r="J654" s="1" t="str">
        <f t="shared" si="108"/>
        <v>NGR lake sediment grab sample</v>
      </c>
      <c r="K654" s="1" t="str">
        <f t="shared" si="109"/>
        <v>&lt;177 micron (NGR)</v>
      </c>
      <c r="L654">
        <v>33</v>
      </c>
      <c r="M654" t="s">
        <v>214</v>
      </c>
      <c r="N654">
        <v>653</v>
      </c>
      <c r="O654" t="s">
        <v>74</v>
      </c>
      <c r="P654" t="s">
        <v>77</v>
      </c>
      <c r="Q654" t="s">
        <v>33</v>
      </c>
      <c r="R654" t="s">
        <v>77</v>
      </c>
      <c r="S654" t="s">
        <v>146</v>
      </c>
      <c r="T654" t="s">
        <v>36</v>
      </c>
      <c r="U654" t="s">
        <v>510</v>
      </c>
      <c r="V654" t="s">
        <v>322</v>
      </c>
      <c r="W654" t="s">
        <v>53</v>
      </c>
      <c r="X654" t="s">
        <v>81</v>
      </c>
      <c r="Y654" t="s">
        <v>41</v>
      </c>
      <c r="Z654" t="s">
        <v>1152</v>
      </c>
    </row>
    <row r="655" spans="1:26" x14ac:dyDescent="0.25">
      <c r="A655" t="s">
        <v>3136</v>
      </c>
      <c r="B655" t="s">
        <v>3137</v>
      </c>
      <c r="C655" s="1" t="str">
        <f t="shared" si="106"/>
        <v>21:0236</v>
      </c>
      <c r="D655" s="1" t="str">
        <f t="shared" si="107"/>
        <v>21:0115</v>
      </c>
      <c r="E655" t="s">
        <v>3138</v>
      </c>
      <c r="F655" t="s">
        <v>3139</v>
      </c>
      <c r="H655">
        <v>49.139969399999998</v>
      </c>
      <c r="I655">
        <v>-87.893348000000003</v>
      </c>
      <c r="J655" s="1" t="str">
        <f t="shared" si="108"/>
        <v>NGR lake sediment grab sample</v>
      </c>
      <c r="K655" s="1" t="str">
        <f t="shared" si="109"/>
        <v>&lt;177 micron (NGR)</v>
      </c>
      <c r="L655">
        <v>33</v>
      </c>
      <c r="M655" t="s">
        <v>234</v>
      </c>
      <c r="N655">
        <v>654</v>
      </c>
      <c r="O655" t="s">
        <v>300</v>
      </c>
      <c r="P655" t="s">
        <v>76</v>
      </c>
      <c r="Q655" t="s">
        <v>66</v>
      </c>
      <c r="R655" t="s">
        <v>156</v>
      </c>
      <c r="S655" t="s">
        <v>110</v>
      </c>
      <c r="T655" t="s">
        <v>36</v>
      </c>
      <c r="U655" t="s">
        <v>2543</v>
      </c>
      <c r="V655" t="s">
        <v>408</v>
      </c>
      <c r="W655" t="s">
        <v>66</v>
      </c>
      <c r="X655" t="s">
        <v>48</v>
      </c>
      <c r="Y655" t="s">
        <v>41</v>
      </c>
      <c r="Z655" t="s">
        <v>1007</v>
      </c>
    </row>
    <row r="656" spans="1:26" x14ac:dyDescent="0.25">
      <c r="A656" t="s">
        <v>3140</v>
      </c>
      <c r="B656" t="s">
        <v>3141</v>
      </c>
      <c r="C656" s="1" t="str">
        <f t="shared" si="106"/>
        <v>21:0236</v>
      </c>
      <c r="D656" s="1" t="str">
        <f t="shared" si="107"/>
        <v>21:0115</v>
      </c>
      <c r="E656" t="s">
        <v>3142</v>
      </c>
      <c r="F656" t="s">
        <v>3143</v>
      </c>
      <c r="H656">
        <v>49.177556000000003</v>
      </c>
      <c r="I656">
        <v>-87.887094899999994</v>
      </c>
      <c r="J656" s="1" t="str">
        <f t="shared" si="108"/>
        <v>NGR lake sediment grab sample</v>
      </c>
      <c r="K656" s="1" t="str">
        <f t="shared" si="109"/>
        <v>&lt;177 micron (NGR)</v>
      </c>
      <c r="L656">
        <v>34</v>
      </c>
      <c r="M656" t="s">
        <v>30</v>
      </c>
      <c r="N656">
        <v>655</v>
      </c>
      <c r="O656" t="s">
        <v>888</v>
      </c>
      <c r="P656" t="s">
        <v>39</v>
      </c>
      <c r="Q656" t="s">
        <v>33</v>
      </c>
      <c r="R656" t="s">
        <v>146</v>
      </c>
      <c r="S656" t="s">
        <v>76</v>
      </c>
      <c r="T656" t="s">
        <v>36</v>
      </c>
      <c r="U656" t="s">
        <v>2645</v>
      </c>
      <c r="V656" t="s">
        <v>3144</v>
      </c>
      <c r="W656" t="s">
        <v>53</v>
      </c>
      <c r="X656" t="s">
        <v>336</v>
      </c>
      <c r="Y656" t="s">
        <v>41</v>
      </c>
      <c r="Z656" t="s">
        <v>1137</v>
      </c>
    </row>
    <row r="657" spans="1:26" x14ac:dyDescent="0.25">
      <c r="A657" t="s">
        <v>3145</v>
      </c>
      <c r="B657" t="s">
        <v>3146</v>
      </c>
      <c r="C657" s="1" t="str">
        <f t="shared" si="106"/>
        <v>21:0236</v>
      </c>
      <c r="D657" s="1" t="str">
        <f t="shared" si="107"/>
        <v>21:0115</v>
      </c>
      <c r="E657" t="s">
        <v>3147</v>
      </c>
      <c r="F657" t="s">
        <v>3148</v>
      </c>
      <c r="H657">
        <v>49.145454000000001</v>
      </c>
      <c r="I657">
        <v>-87.854462999999996</v>
      </c>
      <c r="J657" s="1" t="str">
        <f t="shared" si="108"/>
        <v>NGR lake sediment grab sample</v>
      </c>
      <c r="K657" s="1" t="str">
        <f t="shared" si="109"/>
        <v>&lt;177 micron (NGR)</v>
      </c>
      <c r="L657">
        <v>34</v>
      </c>
      <c r="M657" t="s">
        <v>47</v>
      </c>
      <c r="N657">
        <v>656</v>
      </c>
      <c r="O657" t="s">
        <v>306</v>
      </c>
      <c r="P657" t="s">
        <v>244</v>
      </c>
      <c r="Q657" t="s">
        <v>181</v>
      </c>
      <c r="R657" t="s">
        <v>34</v>
      </c>
      <c r="S657" t="s">
        <v>277</v>
      </c>
      <c r="T657" t="s">
        <v>36</v>
      </c>
      <c r="U657" t="s">
        <v>3149</v>
      </c>
      <c r="V657" t="s">
        <v>66</v>
      </c>
      <c r="W657" t="s">
        <v>53</v>
      </c>
      <c r="X657" t="s">
        <v>208</v>
      </c>
      <c r="Y657" t="s">
        <v>41</v>
      </c>
      <c r="Z657" t="s">
        <v>356</v>
      </c>
    </row>
    <row r="658" spans="1:26" x14ac:dyDescent="0.25">
      <c r="A658" t="s">
        <v>3150</v>
      </c>
      <c r="B658" t="s">
        <v>3151</v>
      </c>
      <c r="C658" s="1" t="str">
        <f t="shared" si="106"/>
        <v>21:0236</v>
      </c>
      <c r="D658" s="1" t="str">
        <f t="shared" si="107"/>
        <v>21:0115</v>
      </c>
      <c r="E658" t="s">
        <v>3152</v>
      </c>
      <c r="F658" t="s">
        <v>3153</v>
      </c>
      <c r="H658">
        <v>49.162195099999998</v>
      </c>
      <c r="I658">
        <v>-87.860470800000002</v>
      </c>
      <c r="J658" s="1" t="str">
        <f t="shared" si="108"/>
        <v>NGR lake sediment grab sample</v>
      </c>
      <c r="K658" s="1" t="str">
        <f t="shared" si="109"/>
        <v>&lt;177 micron (NGR)</v>
      </c>
      <c r="L658">
        <v>34</v>
      </c>
      <c r="M658" t="s">
        <v>60</v>
      </c>
      <c r="N658">
        <v>657</v>
      </c>
      <c r="O658" t="s">
        <v>470</v>
      </c>
      <c r="P658" t="s">
        <v>198</v>
      </c>
      <c r="Q658" t="s">
        <v>78</v>
      </c>
      <c r="R658" t="s">
        <v>50</v>
      </c>
      <c r="S658" t="s">
        <v>76</v>
      </c>
      <c r="T658" t="s">
        <v>122</v>
      </c>
      <c r="U658" t="s">
        <v>307</v>
      </c>
      <c r="V658" t="s">
        <v>399</v>
      </c>
      <c r="W658" t="s">
        <v>53</v>
      </c>
      <c r="X658" t="s">
        <v>228</v>
      </c>
      <c r="Y658" t="s">
        <v>41</v>
      </c>
      <c r="Z658" t="s">
        <v>272</v>
      </c>
    </row>
    <row r="659" spans="1:26" x14ac:dyDescent="0.25">
      <c r="A659" t="s">
        <v>3154</v>
      </c>
      <c r="B659" t="s">
        <v>3155</v>
      </c>
      <c r="C659" s="1" t="str">
        <f t="shared" si="106"/>
        <v>21:0236</v>
      </c>
      <c r="D659" s="1" t="str">
        <f t="shared" si="107"/>
        <v>21:0115</v>
      </c>
      <c r="E659" t="s">
        <v>3156</v>
      </c>
      <c r="F659" t="s">
        <v>3157</v>
      </c>
      <c r="H659">
        <v>49.160493799999998</v>
      </c>
      <c r="I659">
        <v>-87.8726214</v>
      </c>
      <c r="J659" s="1" t="str">
        <f t="shared" si="108"/>
        <v>NGR lake sediment grab sample</v>
      </c>
      <c r="K659" s="1" t="str">
        <f t="shared" si="109"/>
        <v>&lt;177 micron (NGR)</v>
      </c>
      <c r="L659">
        <v>34</v>
      </c>
      <c r="M659" t="s">
        <v>154</v>
      </c>
      <c r="N659">
        <v>658</v>
      </c>
      <c r="O659" t="s">
        <v>3158</v>
      </c>
      <c r="P659" t="s">
        <v>75</v>
      </c>
      <c r="Q659" t="s">
        <v>181</v>
      </c>
      <c r="R659" t="s">
        <v>394</v>
      </c>
      <c r="S659" t="s">
        <v>97</v>
      </c>
      <c r="T659" t="s">
        <v>36</v>
      </c>
      <c r="U659" t="s">
        <v>98</v>
      </c>
      <c r="V659" t="s">
        <v>1095</v>
      </c>
      <c r="W659" t="s">
        <v>53</v>
      </c>
      <c r="X659" t="s">
        <v>54</v>
      </c>
      <c r="Y659" t="s">
        <v>41</v>
      </c>
      <c r="Z659" t="s">
        <v>810</v>
      </c>
    </row>
    <row r="660" spans="1:26" x14ac:dyDescent="0.25">
      <c r="A660" t="s">
        <v>3159</v>
      </c>
      <c r="B660" t="s">
        <v>3160</v>
      </c>
      <c r="C660" s="1" t="str">
        <f t="shared" si="106"/>
        <v>21:0236</v>
      </c>
      <c r="D660" s="1" t="str">
        <f t="shared" si="107"/>
        <v>21:0115</v>
      </c>
      <c r="E660" t="s">
        <v>3142</v>
      </c>
      <c r="F660" t="s">
        <v>3161</v>
      </c>
      <c r="H660">
        <v>49.177556000000003</v>
      </c>
      <c r="I660">
        <v>-87.887094899999994</v>
      </c>
      <c r="J660" s="1" t="str">
        <f t="shared" si="108"/>
        <v>NGR lake sediment grab sample</v>
      </c>
      <c r="K660" s="1" t="str">
        <f t="shared" si="109"/>
        <v>&lt;177 micron (NGR)</v>
      </c>
      <c r="L660">
        <v>34</v>
      </c>
      <c r="M660" t="s">
        <v>169</v>
      </c>
      <c r="N660">
        <v>659</v>
      </c>
      <c r="O660" t="s">
        <v>417</v>
      </c>
      <c r="P660" t="s">
        <v>181</v>
      </c>
      <c r="Q660" t="s">
        <v>63</v>
      </c>
      <c r="R660" t="s">
        <v>97</v>
      </c>
      <c r="S660" t="s">
        <v>76</v>
      </c>
      <c r="T660" t="s">
        <v>36</v>
      </c>
      <c r="U660" t="s">
        <v>147</v>
      </c>
      <c r="V660" t="s">
        <v>478</v>
      </c>
      <c r="W660" t="s">
        <v>53</v>
      </c>
      <c r="X660" t="s">
        <v>48</v>
      </c>
      <c r="Y660" t="s">
        <v>41</v>
      </c>
      <c r="Z660" t="s">
        <v>3162</v>
      </c>
    </row>
    <row r="661" spans="1:26" x14ac:dyDescent="0.25">
      <c r="A661" t="s">
        <v>3163</v>
      </c>
      <c r="B661" t="s">
        <v>3164</v>
      </c>
      <c r="C661" s="1" t="str">
        <f t="shared" si="106"/>
        <v>21:0236</v>
      </c>
      <c r="D661" s="1" t="str">
        <f t="shared" si="107"/>
        <v>21:0115</v>
      </c>
      <c r="E661" t="s">
        <v>3142</v>
      </c>
      <c r="F661" t="s">
        <v>3165</v>
      </c>
      <c r="H661">
        <v>49.177556000000003</v>
      </c>
      <c r="I661">
        <v>-87.887094899999994</v>
      </c>
      <c r="J661" s="1" t="str">
        <f t="shared" si="108"/>
        <v>NGR lake sediment grab sample</v>
      </c>
      <c r="K661" s="1" t="str">
        <f t="shared" si="109"/>
        <v>&lt;177 micron (NGR)</v>
      </c>
      <c r="L661">
        <v>34</v>
      </c>
      <c r="M661" t="s">
        <v>162</v>
      </c>
      <c r="N661">
        <v>660</v>
      </c>
      <c r="O661" t="s">
        <v>417</v>
      </c>
      <c r="P661" t="s">
        <v>181</v>
      </c>
      <c r="Q661" t="s">
        <v>39</v>
      </c>
      <c r="R661" t="s">
        <v>76</v>
      </c>
      <c r="S661" t="s">
        <v>97</v>
      </c>
      <c r="T661" t="s">
        <v>36</v>
      </c>
      <c r="U661" t="s">
        <v>355</v>
      </c>
      <c r="V661" t="s">
        <v>1589</v>
      </c>
      <c r="W661" t="s">
        <v>53</v>
      </c>
      <c r="X661" t="s">
        <v>336</v>
      </c>
      <c r="Y661" t="s">
        <v>41</v>
      </c>
      <c r="Z661" t="s">
        <v>3166</v>
      </c>
    </row>
    <row r="662" spans="1:26" x14ac:dyDescent="0.25">
      <c r="A662" t="s">
        <v>3167</v>
      </c>
      <c r="B662" t="s">
        <v>3168</v>
      </c>
      <c r="C662" s="1" t="str">
        <f t="shared" si="106"/>
        <v>21:0236</v>
      </c>
      <c r="D662" s="1" t="str">
        <f t="shared" si="107"/>
        <v>21:0115</v>
      </c>
      <c r="E662" t="s">
        <v>3169</v>
      </c>
      <c r="F662" t="s">
        <v>3170</v>
      </c>
      <c r="H662">
        <v>49.2004941</v>
      </c>
      <c r="I662">
        <v>-87.870592799999997</v>
      </c>
      <c r="J662" s="1" t="str">
        <f t="shared" si="108"/>
        <v>NGR lake sediment grab sample</v>
      </c>
      <c r="K662" s="1" t="str">
        <f t="shared" si="109"/>
        <v>&lt;177 micron (NGR)</v>
      </c>
      <c r="L662">
        <v>34</v>
      </c>
      <c r="M662" t="s">
        <v>73</v>
      </c>
      <c r="N662">
        <v>661</v>
      </c>
      <c r="O662" t="s">
        <v>528</v>
      </c>
      <c r="P662" t="s">
        <v>321</v>
      </c>
      <c r="Q662" t="s">
        <v>39</v>
      </c>
      <c r="R662" t="s">
        <v>135</v>
      </c>
      <c r="S662" t="s">
        <v>34</v>
      </c>
      <c r="T662" t="s">
        <v>36</v>
      </c>
      <c r="U662" t="s">
        <v>766</v>
      </c>
      <c r="V662" t="s">
        <v>227</v>
      </c>
      <c r="W662" t="s">
        <v>53</v>
      </c>
      <c r="X662" t="s">
        <v>208</v>
      </c>
      <c r="Y662" t="s">
        <v>41</v>
      </c>
      <c r="Z662" t="s">
        <v>3171</v>
      </c>
    </row>
    <row r="663" spans="1:26" x14ac:dyDescent="0.25">
      <c r="A663" t="s">
        <v>3172</v>
      </c>
      <c r="B663" t="s">
        <v>3173</v>
      </c>
      <c r="C663" s="1" t="str">
        <f t="shared" si="106"/>
        <v>21:0236</v>
      </c>
      <c r="D663" s="1" t="str">
        <f t="shared" si="107"/>
        <v>21:0115</v>
      </c>
      <c r="E663" t="s">
        <v>3174</v>
      </c>
      <c r="F663" t="s">
        <v>3175</v>
      </c>
      <c r="H663">
        <v>49.248215100000003</v>
      </c>
      <c r="I663">
        <v>-87.841408000000001</v>
      </c>
      <c r="J663" s="1" t="str">
        <f t="shared" si="108"/>
        <v>NGR lake sediment grab sample</v>
      </c>
      <c r="K663" s="1" t="str">
        <f t="shared" si="109"/>
        <v>&lt;177 micron (NGR)</v>
      </c>
      <c r="L663">
        <v>34</v>
      </c>
      <c r="M663" t="s">
        <v>87</v>
      </c>
      <c r="N663">
        <v>662</v>
      </c>
      <c r="O663" t="s">
        <v>163</v>
      </c>
      <c r="P663" t="s">
        <v>134</v>
      </c>
      <c r="Q663" t="s">
        <v>80</v>
      </c>
      <c r="R663" t="s">
        <v>198</v>
      </c>
      <c r="S663" t="s">
        <v>110</v>
      </c>
      <c r="T663" t="s">
        <v>36</v>
      </c>
      <c r="U663" t="s">
        <v>3176</v>
      </c>
      <c r="V663" t="s">
        <v>457</v>
      </c>
      <c r="W663" t="s">
        <v>53</v>
      </c>
      <c r="X663" t="s">
        <v>343</v>
      </c>
      <c r="Y663" t="s">
        <v>41</v>
      </c>
      <c r="Z663" t="s">
        <v>917</v>
      </c>
    </row>
    <row r="664" spans="1:26" x14ac:dyDescent="0.25">
      <c r="A664" t="s">
        <v>3177</v>
      </c>
      <c r="B664" t="s">
        <v>3178</v>
      </c>
      <c r="C664" s="1" t="str">
        <f t="shared" si="106"/>
        <v>21:0236</v>
      </c>
      <c r="D664" s="1" t="str">
        <f t="shared" si="107"/>
        <v>21:0115</v>
      </c>
      <c r="E664" t="s">
        <v>3179</v>
      </c>
      <c r="F664" t="s">
        <v>3180</v>
      </c>
      <c r="H664">
        <v>49.2645251</v>
      </c>
      <c r="I664">
        <v>-87.817397600000007</v>
      </c>
      <c r="J664" s="1" t="str">
        <f t="shared" si="108"/>
        <v>NGR lake sediment grab sample</v>
      </c>
      <c r="K664" s="1" t="str">
        <f t="shared" si="109"/>
        <v>&lt;177 micron (NGR)</v>
      </c>
      <c r="L664">
        <v>34</v>
      </c>
      <c r="M664" t="s">
        <v>96</v>
      </c>
      <c r="N664">
        <v>663</v>
      </c>
      <c r="O664" t="s">
        <v>207</v>
      </c>
      <c r="P664" t="s">
        <v>145</v>
      </c>
      <c r="Q664" t="s">
        <v>80</v>
      </c>
      <c r="R664" t="s">
        <v>271</v>
      </c>
      <c r="S664" t="s">
        <v>76</v>
      </c>
      <c r="T664" t="s">
        <v>36</v>
      </c>
      <c r="U664" t="s">
        <v>100</v>
      </c>
      <c r="V664" t="s">
        <v>322</v>
      </c>
      <c r="W664" t="s">
        <v>53</v>
      </c>
      <c r="X664" t="s">
        <v>100</v>
      </c>
      <c r="Y664" t="s">
        <v>41</v>
      </c>
      <c r="Z664" t="s">
        <v>941</v>
      </c>
    </row>
    <row r="665" spans="1:26" x14ac:dyDescent="0.25">
      <c r="A665" t="s">
        <v>3181</v>
      </c>
      <c r="B665" t="s">
        <v>3182</v>
      </c>
      <c r="C665" s="1" t="str">
        <f t="shared" si="106"/>
        <v>21:0236</v>
      </c>
      <c r="D665" s="1" t="str">
        <f t="shared" si="107"/>
        <v>21:0115</v>
      </c>
      <c r="E665" t="s">
        <v>3183</v>
      </c>
      <c r="F665" t="s">
        <v>3184</v>
      </c>
      <c r="H665">
        <v>49.246147200000003</v>
      </c>
      <c r="I665">
        <v>-87.779694199999994</v>
      </c>
      <c r="J665" s="1" t="str">
        <f t="shared" si="108"/>
        <v>NGR lake sediment grab sample</v>
      </c>
      <c r="K665" s="1" t="str">
        <f t="shared" si="109"/>
        <v>&lt;177 micron (NGR)</v>
      </c>
      <c r="L665">
        <v>34</v>
      </c>
      <c r="M665" t="s">
        <v>106</v>
      </c>
      <c r="N665">
        <v>664</v>
      </c>
      <c r="O665" t="s">
        <v>188</v>
      </c>
      <c r="P665" t="s">
        <v>145</v>
      </c>
      <c r="Q665" t="s">
        <v>33</v>
      </c>
      <c r="R665" t="s">
        <v>75</v>
      </c>
      <c r="S665" t="s">
        <v>156</v>
      </c>
      <c r="T665" t="s">
        <v>36</v>
      </c>
      <c r="U665" t="s">
        <v>300</v>
      </c>
      <c r="V665" t="s">
        <v>1095</v>
      </c>
      <c r="W665" t="s">
        <v>53</v>
      </c>
      <c r="X665" t="s">
        <v>228</v>
      </c>
      <c r="Y665" t="s">
        <v>41</v>
      </c>
      <c r="Z665" t="s">
        <v>158</v>
      </c>
    </row>
    <row r="666" spans="1:26" x14ac:dyDescent="0.25">
      <c r="A666" t="s">
        <v>3185</v>
      </c>
      <c r="B666" t="s">
        <v>3186</v>
      </c>
      <c r="C666" s="1" t="str">
        <f t="shared" si="106"/>
        <v>21:0236</v>
      </c>
      <c r="D666" s="1" t="str">
        <f t="shared" si="107"/>
        <v>21:0115</v>
      </c>
      <c r="E666" t="s">
        <v>3187</v>
      </c>
      <c r="F666" t="s">
        <v>3188</v>
      </c>
      <c r="H666">
        <v>49.238078100000003</v>
      </c>
      <c r="I666">
        <v>-87.714299400000002</v>
      </c>
      <c r="J666" s="1" t="str">
        <f t="shared" si="108"/>
        <v>NGR lake sediment grab sample</v>
      </c>
      <c r="K666" s="1" t="str">
        <f t="shared" si="109"/>
        <v>&lt;177 micron (NGR)</v>
      </c>
      <c r="L666">
        <v>34</v>
      </c>
      <c r="M666" t="s">
        <v>118</v>
      </c>
      <c r="N666">
        <v>665</v>
      </c>
      <c r="O666" t="s">
        <v>609</v>
      </c>
      <c r="P666" t="s">
        <v>108</v>
      </c>
      <c r="Q666" t="s">
        <v>181</v>
      </c>
      <c r="R666" t="s">
        <v>596</v>
      </c>
      <c r="S666" t="s">
        <v>156</v>
      </c>
      <c r="T666" t="s">
        <v>36</v>
      </c>
      <c r="U666" t="s">
        <v>3189</v>
      </c>
      <c r="V666" t="s">
        <v>216</v>
      </c>
      <c r="W666" t="s">
        <v>53</v>
      </c>
      <c r="X666" t="s">
        <v>119</v>
      </c>
      <c r="Y666" t="s">
        <v>41</v>
      </c>
      <c r="Z666" t="s">
        <v>191</v>
      </c>
    </row>
    <row r="667" spans="1:26" x14ac:dyDescent="0.25">
      <c r="A667" t="s">
        <v>3190</v>
      </c>
      <c r="B667" t="s">
        <v>3191</v>
      </c>
      <c r="C667" s="1" t="str">
        <f t="shared" si="106"/>
        <v>21:0236</v>
      </c>
      <c r="D667" s="1" t="str">
        <f t="shared" si="107"/>
        <v>21:0115</v>
      </c>
      <c r="E667" t="s">
        <v>3192</v>
      </c>
      <c r="F667" t="s">
        <v>3193</v>
      </c>
      <c r="H667">
        <v>49.2518423</v>
      </c>
      <c r="I667">
        <v>-87.697884400000007</v>
      </c>
      <c r="J667" s="1" t="str">
        <f t="shared" si="108"/>
        <v>NGR lake sediment grab sample</v>
      </c>
      <c r="K667" s="1" t="str">
        <f t="shared" si="109"/>
        <v>&lt;177 micron (NGR)</v>
      </c>
      <c r="L667">
        <v>34</v>
      </c>
      <c r="M667" t="s">
        <v>131</v>
      </c>
      <c r="N667">
        <v>666</v>
      </c>
      <c r="O667" t="s">
        <v>155</v>
      </c>
      <c r="P667" t="s">
        <v>546</v>
      </c>
      <c r="Q667" t="s">
        <v>39</v>
      </c>
      <c r="R667" t="s">
        <v>77</v>
      </c>
      <c r="S667" t="s">
        <v>146</v>
      </c>
      <c r="T667" t="s">
        <v>36</v>
      </c>
      <c r="U667" t="s">
        <v>199</v>
      </c>
      <c r="V667" t="s">
        <v>125</v>
      </c>
      <c r="W667" t="s">
        <v>66</v>
      </c>
      <c r="X667" t="s">
        <v>119</v>
      </c>
      <c r="Y667" t="s">
        <v>41</v>
      </c>
      <c r="Z667" t="s">
        <v>217</v>
      </c>
    </row>
    <row r="668" spans="1:26" x14ac:dyDescent="0.25">
      <c r="A668" t="s">
        <v>3194</v>
      </c>
      <c r="B668" t="s">
        <v>3195</v>
      </c>
      <c r="C668" s="1" t="str">
        <f t="shared" si="106"/>
        <v>21:0236</v>
      </c>
      <c r="D668" s="1" t="str">
        <f t="shared" si="107"/>
        <v>21:0115</v>
      </c>
      <c r="E668" t="s">
        <v>3196</v>
      </c>
      <c r="F668" t="s">
        <v>3197</v>
      </c>
      <c r="H668">
        <v>49.278389699999998</v>
      </c>
      <c r="I668">
        <v>-87.676342899999995</v>
      </c>
      <c r="J668" s="1" t="str">
        <f t="shared" si="108"/>
        <v>NGR lake sediment grab sample</v>
      </c>
      <c r="K668" s="1" t="str">
        <f t="shared" si="109"/>
        <v>&lt;177 micron (NGR)</v>
      </c>
      <c r="L668">
        <v>34</v>
      </c>
      <c r="M668" t="s">
        <v>143</v>
      </c>
      <c r="N668">
        <v>667</v>
      </c>
      <c r="O668" t="s">
        <v>488</v>
      </c>
      <c r="P668" t="s">
        <v>283</v>
      </c>
      <c r="Q668" t="s">
        <v>80</v>
      </c>
      <c r="R668" t="s">
        <v>596</v>
      </c>
      <c r="S668" t="s">
        <v>109</v>
      </c>
      <c r="T668" t="s">
        <v>36</v>
      </c>
      <c r="U668" t="s">
        <v>521</v>
      </c>
      <c r="V668" t="s">
        <v>399</v>
      </c>
      <c r="W668" t="s">
        <v>53</v>
      </c>
      <c r="X668" t="s">
        <v>208</v>
      </c>
      <c r="Y668" t="s">
        <v>41</v>
      </c>
      <c r="Z668" t="s">
        <v>1860</v>
      </c>
    </row>
    <row r="669" spans="1:26" x14ac:dyDescent="0.25">
      <c r="A669" t="s">
        <v>3198</v>
      </c>
      <c r="B669" t="s">
        <v>3199</v>
      </c>
      <c r="C669" s="1" t="str">
        <f t="shared" si="106"/>
        <v>21:0236</v>
      </c>
      <c r="D669" s="1" t="str">
        <f t="shared" si="107"/>
        <v>21:0115</v>
      </c>
      <c r="E669" t="s">
        <v>3200</v>
      </c>
      <c r="F669" t="s">
        <v>3201</v>
      </c>
      <c r="H669">
        <v>49.282301699999998</v>
      </c>
      <c r="I669">
        <v>-87.735424899999998</v>
      </c>
      <c r="J669" s="1" t="str">
        <f t="shared" si="108"/>
        <v>NGR lake sediment grab sample</v>
      </c>
      <c r="K669" s="1" t="str">
        <f t="shared" si="109"/>
        <v>&lt;177 micron (NGR)</v>
      </c>
      <c r="L669">
        <v>34</v>
      </c>
      <c r="M669" t="s">
        <v>177</v>
      </c>
      <c r="N669">
        <v>668</v>
      </c>
      <c r="O669" t="s">
        <v>702</v>
      </c>
      <c r="P669" t="s">
        <v>82</v>
      </c>
      <c r="Q669" t="s">
        <v>33</v>
      </c>
      <c r="R669" t="s">
        <v>596</v>
      </c>
      <c r="S669" t="s">
        <v>181</v>
      </c>
      <c r="T669" t="s">
        <v>36</v>
      </c>
      <c r="U669" t="s">
        <v>639</v>
      </c>
      <c r="V669" t="s">
        <v>65</v>
      </c>
      <c r="W669" t="s">
        <v>53</v>
      </c>
      <c r="X669" t="s">
        <v>465</v>
      </c>
      <c r="Y669" t="s">
        <v>41</v>
      </c>
      <c r="Z669" t="s">
        <v>62</v>
      </c>
    </row>
    <row r="670" spans="1:26" hidden="1" x14ac:dyDescent="0.25">
      <c r="A670" t="s">
        <v>3202</v>
      </c>
      <c r="B670" t="s">
        <v>3203</v>
      </c>
      <c r="C670" s="1" t="str">
        <f t="shared" si="106"/>
        <v>21:0236</v>
      </c>
      <c r="D670" s="1" t="str">
        <f>HYPERLINK("http://geochem.nrcan.gc.ca/cdogs/content/svy/svy_e.htm", "")</f>
        <v/>
      </c>
      <c r="G670" s="1" t="str">
        <f>HYPERLINK("http://geochem.nrcan.gc.ca/cdogs/content/cr_/cr_00021_e.htm", "21")</f>
        <v>21</v>
      </c>
      <c r="J670" t="s">
        <v>220</v>
      </c>
      <c r="K670" t="s">
        <v>221</v>
      </c>
      <c r="L670">
        <v>34</v>
      </c>
      <c r="M670" t="s">
        <v>222</v>
      </c>
      <c r="N670">
        <v>669</v>
      </c>
      <c r="O670" t="s">
        <v>62</v>
      </c>
      <c r="P670" t="s">
        <v>198</v>
      </c>
      <c r="Q670" t="s">
        <v>349</v>
      </c>
      <c r="R670" t="s">
        <v>146</v>
      </c>
      <c r="S670" t="s">
        <v>33</v>
      </c>
      <c r="T670" t="s">
        <v>36</v>
      </c>
      <c r="U670" t="s">
        <v>1846</v>
      </c>
      <c r="V670" t="s">
        <v>309</v>
      </c>
      <c r="W670" t="s">
        <v>76</v>
      </c>
      <c r="X670" t="s">
        <v>48</v>
      </c>
      <c r="Y670" t="s">
        <v>380</v>
      </c>
      <c r="Z670" t="s">
        <v>2491</v>
      </c>
    </row>
    <row r="671" spans="1:26" x14ac:dyDescent="0.25">
      <c r="A671" t="s">
        <v>3204</v>
      </c>
      <c r="B671" t="s">
        <v>3205</v>
      </c>
      <c r="C671" s="1" t="str">
        <f t="shared" si="106"/>
        <v>21:0236</v>
      </c>
      <c r="D671" s="1" t="str">
        <f t="shared" ref="D671:D690" si="110">HYPERLINK("http://geochem.nrcan.gc.ca/cdogs/content/svy/svy210115_e.htm", "21:0115")</f>
        <v>21:0115</v>
      </c>
      <c r="E671" t="s">
        <v>3206</v>
      </c>
      <c r="F671" t="s">
        <v>3207</v>
      </c>
      <c r="H671">
        <v>49.317201099999998</v>
      </c>
      <c r="I671">
        <v>-87.696577599999998</v>
      </c>
      <c r="J671" s="1" t="str">
        <f t="shared" ref="J671:J690" si="111">HYPERLINK("http://geochem.nrcan.gc.ca/cdogs/content/kwd/kwd020027_e.htm", "NGR lake sediment grab sample")</f>
        <v>NGR lake sediment grab sample</v>
      </c>
      <c r="K671" s="1" t="str">
        <f t="shared" ref="K671:K690" si="112">HYPERLINK("http://geochem.nrcan.gc.ca/cdogs/content/kwd/kwd080006_e.htm", "&lt;177 micron (NGR)")</f>
        <v>&lt;177 micron (NGR)</v>
      </c>
      <c r="L671">
        <v>34</v>
      </c>
      <c r="M671" t="s">
        <v>187</v>
      </c>
      <c r="N671">
        <v>670</v>
      </c>
      <c r="O671" t="s">
        <v>890</v>
      </c>
      <c r="P671" t="s">
        <v>76</v>
      </c>
      <c r="Q671" t="s">
        <v>53</v>
      </c>
      <c r="R671" t="s">
        <v>146</v>
      </c>
      <c r="S671" t="s">
        <v>181</v>
      </c>
      <c r="T671" t="s">
        <v>36</v>
      </c>
      <c r="U671" t="s">
        <v>655</v>
      </c>
      <c r="V671" t="s">
        <v>1216</v>
      </c>
      <c r="W671" t="s">
        <v>53</v>
      </c>
      <c r="X671" t="s">
        <v>890</v>
      </c>
      <c r="Y671" t="s">
        <v>125</v>
      </c>
      <c r="Z671" t="s">
        <v>953</v>
      </c>
    </row>
    <row r="672" spans="1:26" x14ac:dyDescent="0.25">
      <c r="A672" t="s">
        <v>3208</v>
      </c>
      <c r="B672" t="s">
        <v>3209</v>
      </c>
      <c r="C672" s="1" t="str">
        <f t="shared" si="106"/>
        <v>21:0236</v>
      </c>
      <c r="D672" s="1" t="str">
        <f t="shared" si="110"/>
        <v>21:0115</v>
      </c>
      <c r="E672" t="s">
        <v>3210</v>
      </c>
      <c r="F672" t="s">
        <v>3211</v>
      </c>
      <c r="H672">
        <v>49.343185099999999</v>
      </c>
      <c r="I672">
        <v>-87.672824399999996</v>
      </c>
      <c r="J672" s="1" t="str">
        <f t="shared" si="111"/>
        <v>NGR lake sediment grab sample</v>
      </c>
      <c r="K672" s="1" t="str">
        <f t="shared" si="112"/>
        <v>&lt;177 micron (NGR)</v>
      </c>
      <c r="L672">
        <v>34</v>
      </c>
      <c r="M672" t="s">
        <v>196</v>
      </c>
      <c r="N672">
        <v>671</v>
      </c>
      <c r="O672" t="s">
        <v>1709</v>
      </c>
      <c r="P672" t="s">
        <v>283</v>
      </c>
      <c r="Q672" t="s">
        <v>63</v>
      </c>
      <c r="R672" t="s">
        <v>156</v>
      </c>
      <c r="S672" t="s">
        <v>78</v>
      </c>
      <c r="T672" t="s">
        <v>36</v>
      </c>
      <c r="U672" t="s">
        <v>1432</v>
      </c>
      <c r="V672" t="s">
        <v>225</v>
      </c>
      <c r="W672" t="s">
        <v>66</v>
      </c>
      <c r="X672" t="s">
        <v>54</v>
      </c>
      <c r="Y672" t="s">
        <v>41</v>
      </c>
      <c r="Z672" t="s">
        <v>1085</v>
      </c>
    </row>
    <row r="673" spans="1:26" x14ac:dyDescent="0.25">
      <c r="A673" t="s">
        <v>3212</v>
      </c>
      <c r="B673" t="s">
        <v>3213</v>
      </c>
      <c r="C673" s="1" t="str">
        <f t="shared" si="106"/>
        <v>21:0236</v>
      </c>
      <c r="D673" s="1" t="str">
        <f t="shared" si="110"/>
        <v>21:0115</v>
      </c>
      <c r="E673" t="s">
        <v>3214</v>
      </c>
      <c r="F673" t="s">
        <v>3215</v>
      </c>
      <c r="H673">
        <v>49.363978099999997</v>
      </c>
      <c r="I673">
        <v>-87.697761</v>
      </c>
      <c r="J673" s="1" t="str">
        <f t="shared" si="111"/>
        <v>NGR lake sediment grab sample</v>
      </c>
      <c r="K673" s="1" t="str">
        <f t="shared" si="112"/>
        <v>&lt;177 micron (NGR)</v>
      </c>
      <c r="L673">
        <v>34</v>
      </c>
      <c r="M673" t="s">
        <v>206</v>
      </c>
      <c r="N673">
        <v>672</v>
      </c>
      <c r="O673" t="s">
        <v>1048</v>
      </c>
      <c r="P673" t="s">
        <v>198</v>
      </c>
      <c r="Q673" t="s">
        <v>66</v>
      </c>
      <c r="R673" t="s">
        <v>290</v>
      </c>
      <c r="S673" t="s">
        <v>33</v>
      </c>
      <c r="T673" t="s">
        <v>122</v>
      </c>
      <c r="U673" t="s">
        <v>343</v>
      </c>
      <c r="V673" t="s">
        <v>52</v>
      </c>
      <c r="W673" t="s">
        <v>53</v>
      </c>
      <c r="X673" t="s">
        <v>91</v>
      </c>
      <c r="Y673" t="s">
        <v>41</v>
      </c>
      <c r="Z673" t="s">
        <v>336</v>
      </c>
    </row>
    <row r="674" spans="1:26" x14ac:dyDescent="0.25">
      <c r="A674" t="s">
        <v>3216</v>
      </c>
      <c r="B674" t="s">
        <v>3217</v>
      </c>
      <c r="C674" s="1" t="str">
        <f t="shared" si="106"/>
        <v>21:0236</v>
      </c>
      <c r="D674" s="1" t="str">
        <f t="shared" si="110"/>
        <v>21:0115</v>
      </c>
      <c r="E674" t="s">
        <v>3218</v>
      </c>
      <c r="F674" t="s">
        <v>3219</v>
      </c>
      <c r="H674">
        <v>49.405428000000001</v>
      </c>
      <c r="I674">
        <v>-87.700677299999995</v>
      </c>
      <c r="J674" s="1" t="str">
        <f t="shared" si="111"/>
        <v>NGR lake sediment grab sample</v>
      </c>
      <c r="K674" s="1" t="str">
        <f t="shared" si="112"/>
        <v>&lt;177 micron (NGR)</v>
      </c>
      <c r="L674">
        <v>34</v>
      </c>
      <c r="M674" t="s">
        <v>214</v>
      </c>
      <c r="N674">
        <v>673</v>
      </c>
      <c r="O674" t="s">
        <v>343</v>
      </c>
      <c r="P674" t="s">
        <v>108</v>
      </c>
      <c r="Q674" t="s">
        <v>66</v>
      </c>
      <c r="R674" t="s">
        <v>134</v>
      </c>
      <c r="S674" t="s">
        <v>146</v>
      </c>
      <c r="T674" t="s">
        <v>36</v>
      </c>
      <c r="U674" t="s">
        <v>1692</v>
      </c>
      <c r="V674" t="s">
        <v>225</v>
      </c>
      <c r="W674" t="s">
        <v>53</v>
      </c>
      <c r="X674" t="s">
        <v>208</v>
      </c>
      <c r="Y674" t="s">
        <v>41</v>
      </c>
      <c r="Z674" t="s">
        <v>1001</v>
      </c>
    </row>
    <row r="675" spans="1:26" x14ac:dyDescent="0.25">
      <c r="A675" t="s">
        <v>3220</v>
      </c>
      <c r="B675" t="s">
        <v>3221</v>
      </c>
      <c r="C675" s="1" t="str">
        <f t="shared" si="106"/>
        <v>21:0236</v>
      </c>
      <c r="D675" s="1" t="str">
        <f t="shared" si="110"/>
        <v>21:0115</v>
      </c>
      <c r="E675" t="s">
        <v>3222</v>
      </c>
      <c r="F675" t="s">
        <v>3223</v>
      </c>
      <c r="H675">
        <v>49.432480400000003</v>
      </c>
      <c r="I675">
        <v>-87.671384099999997</v>
      </c>
      <c r="J675" s="1" t="str">
        <f t="shared" si="111"/>
        <v>NGR lake sediment grab sample</v>
      </c>
      <c r="K675" s="1" t="str">
        <f t="shared" si="112"/>
        <v>&lt;177 micron (NGR)</v>
      </c>
      <c r="L675">
        <v>34</v>
      </c>
      <c r="M675" t="s">
        <v>234</v>
      </c>
      <c r="N675">
        <v>674</v>
      </c>
      <c r="O675" t="s">
        <v>188</v>
      </c>
      <c r="P675" t="s">
        <v>48</v>
      </c>
      <c r="Q675" t="s">
        <v>33</v>
      </c>
      <c r="R675" t="s">
        <v>277</v>
      </c>
      <c r="S675" t="s">
        <v>146</v>
      </c>
      <c r="T675" t="s">
        <v>36</v>
      </c>
      <c r="U675" t="s">
        <v>938</v>
      </c>
      <c r="V675" t="s">
        <v>99</v>
      </c>
      <c r="W675" t="s">
        <v>53</v>
      </c>
      <c r="X675" t="s">
        <v>119</v>
      </c>
      <c r="Y675" t="s">
        <v>41</v>
      </c>
      <c r="Z675" t="s">
        <v>1067</v>
      </c>
    </row>
    <row r="676" spans="1:26" x14ac:dyDescent="0.25">
      <c r="A676" t="s">
        <v>3224</v>
      </c>
      <c r="B676" t="s">
        <v>3225</v>
      </c>
      <c r="C676" s="1" t="str">
        <f t="shared" si="106"/>
        <v>21:0236</v>
      </c>
      <c r="D676" s="1" t="str">
        <f t="shared" si="110"/>
        <v>21:0115</v>
      </c>
      <c r="E676" t="s">
        <v>3226</v>
      </c>
      <c r="F676" t="s">
        <v>3227</v>
      </c>
      <c r="H676">
        <v>49.484285</v>
      </c>
      <c r="I676">
        <v>-87.771842100000001</v>
      </c>
      <c r="J676" s="1" t="str">
        <f t="shared" si="111"/>
        <v>NGR lake sediment grab sample</v>
      </c>
      <c r="K676" s="1" t="str">
        <f t="shared" si="112"/>
        <v>&lt;177 micron (NGR)</v>
      </c>
      <c r="L676">
        <v>35</v>
      </c>
      <c r="M676" t="s">
        <v>242</v>
      </c>
      <c r="N676">
        <v>675</v>
      </c>
      <c r="O676" t="s">
        <v>702</v>
      </c>
      <c r="P676" t="s">
        <v>334</v>
      </c>
      <c r="Q676" t="s">
        <v>66</v>
      </c>
      <c r="R676" t="s">
        <v>708</v>
      </c>
      <c r="S676" t="s">
        <v>76</v>
      </c>
      <c r="T676" t="s">
        <v>36</v>
      </c>
      <c r="U676" t="s">
        <v>1964</v>
      </c>
      <c r="V676" t="s">
        <v>721</v>
      </c>
      <c r="W676" t="s">
        <v>53</v>
      </c>
      <c r="X676" t="s">
        <v>208</v>
      </c>
      <c r="Y676" t="s">
        <v>41</v>
      </c>
      <c r="Z676" t="s">
        <v>1897</v>
      </c>
    </row>
    <row r="677" spans="1:26" x14ac:dyDescent="0.25">
      <c r="A677" t="s">
        <v>3228</v>
      </c>
      <c r="B677" t="s">
        <v>3229</v>
      </c>
      <c r="C677" s="1" t="str">
        <f t="shared" si="106"/>
        <v>21:0236</v>
      </c>
      <c r="D677" s="1" t="str">
        <f t="shared" si="110"/>
        <v>21:0115</v>
      </c>
      <c r="E677" t="s">
        <v>3230</v>
      </c>
      <c r="F677" t="s">
        <v>3231</v>
      </c>
      <c r="H677">
        <v>49.452179000000001</v>
      </c>
      <c r="I677">
        <v>-87.704836400000005</v>
      </c>
      <c r="J677" s="1" t="str">
        <f t="shared" si="111"/>
        <v>NGR lake sediment grab sample</v>
      </c>
      <c r="K677" s="1" t="str">
        <f t="shared" si="112"/>
        <v>&lt;177 micron (NGR)</v>
      </c>
      <c r="L677">
        <v>35</v>
      </c>
      <c r="M677" t="s">
        <v>251</v>
      </c>
      <c r="N677">
        <v>676</v>
      </c>
      <c r="O677" t="s">
        <v>289</v>
      </c>
      <c r="P677" t="s">
        <v>49</v>
      </c>
      <c r="Q677" t="s">
        <v>63</v>
      </c>
      <c r="R677" t="s">
        <v>406</v>
      </c>
      <c r="S677" t="s">
        <v>146</v>
      </c>
      <c r="T677" t="s">
        <v>36</v>
      </c>
      <c r="U677" t="s">
        <v>559</v>
      </c>
      <c r="V677" t="s">
        <v>337</v>
      </c>
      <c r="W677" t="s">
        <v>53</v>
      </c>
      <c r="X677" t="s">
        <v>54</v>
      </c>
      <c r="Y677" t="s">
        <v>41</v>
      </c>
      <c r="Z677" t="s">
        <v>530</v>
      </c>
    </row>
    <row r="678" spans="1:26" x14ac:dyDescent="0.25">
      <c r="A678" t="s">
        <v>3232</v>
      </c>
      <c r="B678" t="s">
        <v>3233</v>
      </c>
      <c r="C678" s="1" t="str">
        <f t="shared" si="106"/>
        <v>21:0236</v>
      </c>
      <c r="D678" s="1" t="str">
        <f t="shared" si="110"/>
        <v>21:0115</v>
      </c>
      <c r="E678" t="s">
        <v>3234</v>
      </c>
      <c r="F678" t="s">
        <v>3235</v>
      </c>
      <c r="H678">
        <v>49.478852699999997</v>
      </c>
      <c r="I678">
        <v>-87.697159400000004</v>
      </c>
      <c r="J678" s="1" t="str">
        <f t="shared" si="111"/>
        <v>NGR lake sediment grab sample</v>
      </c>
      <c r="K678" s="1" t="str">
        <f t="shared" si="112"/>
        <v>&lt;177 micron (NGR)</v>
      </c>
      <c r="L678">
        <v>35</v>
      </c>
      <c r="M678" t="s">
        <v>259</v>
      </c>
      <c r="N678">
        <v>677</v>
      </c>
      <c r="O678" t="s">
        <v>320</v>
      </c>
      <c r="P678" t="s">
        <v>771</v>
      </c>
      <c r="Q678" t="s">
        <v>66</v>
      </c>
      <c r="R678" t="s">
        <v>1407</v>
      </c>
      <c r="S678" t="s">
        <v>39</v>
      </c>
      <c r="T678" t="s">
        <v>36</v>
      </c>
      <c r="U678" t="s">
        <v>163</v>
      </c>
      <c r="V678" t="s">
        <v>90</v>
      </c>
      <c r="W678" t="s">
        <v>63</v>
      </c>
      <c r="X678" t="s">
        <v>81</v>
      </c>
      <c r="Y678" t="s">
        <v>41</v>
      </c>
      <c r="Z678" t="s">
        <v>1769</v>
      </c>
    </row>
    <row r="679" spans="1:26" x14ac:dyDescent="0.25">
      <c r="A679" t="s">
        <v>3236</v>
      </c>
      <c r="B679" t="s">
        <v>3237</v>
      </c>
      <c r="C679" s="1" t="str">
        <f t="shared" si="106"/>
        <v>21:0236</v>
      </c>
      <c r="D679" s="1" t="str">
        <f t="shared" si="110"/>
        <v>21:0115</v>
      </c>
      <c r="E679" t="s">
        <v>3234</v>
      </c>
      <c r="F679" t="s">
        <v>3238</v>
      </c>
      <c r="H679">
        <v>49.478852699999997</v>
      </c>
      <c r="I679">
        <v>-87.697159400000004</v>
      </c>
      <c r="J679" s="1" t="str">
        <f t="shared" si="111"/>
        <v>NGR lake sediment grab sample</v>
      </c>
      <c r="K679" s="1" t="str">
        <f t="shared" si="112"/>
        <v>&lt;177 micron (NGR)</v>
      </c>
      <c r="L679">
        <v>35</v>
      </c>
      <c r="M679" t="s">
        <v>268</v>
      </c>
      <c r="N679">
        <v>678</v>
      </c>
      <c r="O679" t="s">
        <v>320</v>
      </c>
      <c r="P679" t="s">
        <v>1058</v>
      </c>
      <c r="Q679" t="s">
        <v>66</v>
      </c>
      <c r="R679" t="s">
        <v>400</v>
      </c>
      <c r="S679" t="s">
        <v>39</v>
      </c>
      <c r="T679" t="s">
        <v>36</v>
      </c>
      <c r="U679" t="s">
        <v>163</v>
      </c>
      <c r="V679" t="s">
        <v>157</v>
      </c>
      <c r="W679" t="s">
        <v>66</v>
      </c>
      <c r="X679" t="s">
        <v>81</v>
      </c>
      <c r="Y679" t="s">
        <v>41</v>
      </c>
      <c r="Z679" t="s">
        <v>172</v>
      </c>
    </row>
    <row r="680" spans="1:26" x14ac:dyDescent="0.25">
      <c r="A680" t="s">
        <v>3239</v>
      </c>
      <c r="B680" t="s">
        <v>3240</v>
      </c>
      <c r="C680" s="1" t="str">
        <f t="shared" si="106"/>
        <v>21:0236</v>
      </c>
      <c r="D680" s="1" t="str">
        <f t="shared" si="110"/>
        <v>21:0115</v>
      </c>
      <c r="E680" t="s">
        <v>3241</v>
      </c>
      <c r="F680" t="s">
        <v>3242</v>
      </c>
      <c r="H680">
        <v>49.487835099999998</v>
      </c>
      <c r="I680">
        <v>-87.703721200000004</v>
      </c>
      <c r="J680" s="1" t="str">
        <f t="shared" si="111"/>
        <v>NGR lake sediment grab sample</v>
      </c>
      <c r="K680" s="1" t="str">
        <f t="shared" si="112"/>
        <v>&lt;177 micron (NGR)</v>
      </c>
      <c r="L680">
        <v>35</v>
      </c>
      <c r="M680" t="s">
        <v>47</v>
      </c>
      <c r="N680">
        <v>679</v>
      </c>
      <c r="O680" t="s">
        <v>847</v>
      </c>
      <c r="P680" t="s">
        <v>156</v>
      </c>
      <c r="Q680" t="s">
        <v>63</v>
      </c>
      <c r="R680" t="s">
        <v>97</v>
      </c>
      <c r="S680" t="s">
        <v>80</v>
      </c>
      <c r="T680" t="s">
        <v>36</v>
      </c>
      <c r="U680" t="s">
        <v>67</v>
      </c>
      <c r="V680" t="s">
        <v>122</v>
      </c>
      <c r="W680" t="s">
        <v>66</v>
      </c>
      <c r="X680" t="s">
        <v>300</v>
      </c>
      <c r="Y680" t="s">
        <v>41</v>
      </c>
      <c r="Z680" t="s">
        <v>3243</v>
      </c>
    </row>
    <row r="681" spans="1:26" x14ac:dyDescent="0.25">
      <c r="A681" t="s">
        <v>3244</v>
      </c>
      <c r="B681" t="s">
        <v>3245</v>
      </c>
      <c r="C681" s="1" t="str">
        <f t="shared" si="106"/>
        <v>21:0236</v>
      </c>
      <c r="D681" s="1" t="str">
        <f t="shared" si="110"/>
        <v>21:0115</v>
      </c>
      <c r="E681" t="s">
        <v>3246</v>
      </c>
      <c r="F681" t="s">
        <v>3247</v>
      </c>
      <c r="H681">
        <v>49.494488699999998</v>
      </c>
      <c r="I681">
        <v>-87.745392899999999</v>
      </c>
      <c r="J681" s="1" t="str">
        <f t="shared" si="111"/>
        <v>NGR lake sediment grab sample</v>
      </c>
      <c r="K681" s="1" t="str">
        <f t="shared" si="112"/>
        <v>&lt;177 micron (NGR)</v>
      </c>
      <c r="L681">
        <v>35</v>
      </c>
      <c r="M681" t="s">
        <v>60</v>
      </c>
      <c r="N681">
        <v>680</v>
      </c>
      <c r="O681" t="s">
        <v>609</v>
      </c>
      <c r="P681" t="s">
        <v>62</v>
      </c>
      <c r="Q681" t="s">
        <v>53</v>
      </c>
      <c r="R681" t="s">
        <v>489</v>
      </c>
      <c r="S681" t="s">
        <v>78</v>
      </c>
      <c r="T681" t="s">
        <v>36</v>
      </c>
      <c r="U681" t="s">
        <v>91</v>
      </c>
      <c r="V681" t="s">
        <v>99</v>
      </c>
      <c r="W681" t="s">
        <v>63</v>
      </c>
      <c r="X681" t="s">
        <v>208</v>
      </c>
      <c r="Y681" t="s">
        <v>41</v>
      </c>
      <c r="Z681" t="s">
        <v>2248</v>
      </c>
    </row>
    <row r="682" spans="1:26" x14ac:dyDescent="0.25">
      <c r="A682" t="s">
        <v>3248</v>
      </c>
      <c r="B682" t="s">
        <v>3249</v>
      </c>
      <c r="C682" s="1" t="str">
        <f t="shared" si="106"/>
        <v>21:0236</v>
      </c>
      <c r="D682" s="1" t="str">
        <f t="shared" si="110"/>
        <v>21:0115</v>
      </c>
      <c r="E682" t="s">
        <v>3226</v>
      </c>
      <c r="F682" t="s">
        <v>3250</v>
      </c>
      <c r="H682">
        <v>49.484285</v>
      </c>
      <c r="I682">
        <v>-87.771842100000001</v>
      </c>
      <c r="J682" s="1" t="str">
        <f t="shared" si="111"/>
        <v>NGR lake sediment grab sample</v>
      </c>
      <c r="K682" s="1" t="str">
        <f t="shared" si="112"/>
        <v>&lt;177 micron (NGR)</v>
      </c>
      <c r="L682">
        <v>35</v>
      </c>
      <c r="M682" t="s">
        <v>366</v>
      </c>
      <c r="N682">
        <v>681</v>
      </c>
      <c r="O682" t="s">
        <v>88</v>
      </c>
      <c r="P682" t="s">
        <v>334</v>
      </c>
      <c r="Q682" t="s">
        <v>66</v>
      </c>
      <c r="R682" t="s">
        <v>335</v>
      </c>
      <c r="S682" t="s">
        <v>76</v>
      </c>
      <c r="T682" t="s">
        <v>36</v>
      </c>
      <c r="U682" t="s">
        <v>1416</v>
      </c>
      <c r="V682" t="s">
        <v>399</v>
      </c>
      <c r="W682" t="s">
        <v>53</v>
      </c>
      <c r="X682" t="s">
        <v>40</v>
      </c>
      <c r="Y682" t="s">
        <v>41</v>
      </c>
      <c r="Z682" t="s">
        <v>321</v>
      </c>
    </row>
    <row r="683" spans="1:26" x14ac:dyDescent="0.25">
      <c r="A683" t="s">
        <v>3251</v>
      </c>
      <c r="B683" t="s">
        <v>3252</v>
      </c>
      <c r="C683" s="1" t="str">
        <f t="shared" si="106"/>
        <v>21:0236</v>
      </c>
      <c r="D683" s="1" t="str">
        <f t="shared" si="110"/>
        <v>21:0115</v>
      </c>
      <c r="E683" t="s">
        <v>3253</v>
      </c>
      <c r="F683" t="s">
        <v>3254</v>
      </c>
      <c r="H683">
        <v>49.486246899999998</v>
      </c>
      <c r="I683">
        <v>-87.866822600000006</v>
      </c>
      <c r="J683" s="1" t="str">
        <f t="shared" si="111"/>
        <v>NGR lake sediment grab sample</v>
      </c>
      <c r="K683" s="1" t="str">
        <f t="shared" si="112"/>
        <v>&lt;177 micron (NGR)</v>
      </c>
      <c r="L683">
        <v>35</v>
      </c>
      <c r="M683" t="s">
        <v>73</v>
      </c>
      <c r="N683">
        <v>682</v>
      </c>
      <c r="O683" t="s">
        <v>847</v>
      </c>
      <c r="P683" t="s">
        <v>35</v>
      </c>
      <c r="Q683" t="s">
        <v>63</v>
      </c>
      <c r="R683" t="s">
        <v>32</v>
      </c>
      <c r="S683" t="s">
        <v>77</v>
      </c>
      <c r="T683" t="s">
        <v>36</v>
      </c>
      <c r="U683" t="s">
        <v>261</v>
      </c>
      <c r="V683" t="s">
        <v>730</v>
      </c>
      <c r="W683" t="s">
        <v>53</v>
      </c>
      <c r="X683" t="s">
        <v>465</v>
      </c>
      <c r="Y683" t="s">
        <v>41</v>
      </c>
      <c r="Z683" t="s">
        <v>126</v>
      </c>
    </row>
    <row r="684" spans="1:26" x14ac:dyDescent="0.25">
      <c r="A684" t="s">
        <v>3255</v>
      </c>
      <c r="B684" t="s">
        <v>3256</v>
      </c>
      <c r="C684" s="1" t="str">
        <f t="shared" si="106"/>
        <v>21:0236</v>
      </c>
      <c r="D684" s="1" t="str">
        <f t="shared" si="110"/>
        <v>21:0115</v>
      </c>
      <c r="E684" t="s">
        <v>3257</v>
      </c>
      <c r="F684" t="s">
        <v>3258</v>
      </c>
      <c r="H684">
        <v>49.497095100000003</v>
      </c>
      <c r="I684">
        <v>-87.881072700000004</v>
      </c>
      <c r="J684" s="1" t="str">
        <f t="shared" si="111"/>
        <v>NGR lake sediment grab sample</v>
      </c>
      <c r="K684" s="1" t="str">
        <f t="shared" si="112"/>
        <v>&lt;177 micron (NGR)</v>
      </c>
      <c r="L684">
        <v>35</v>
      </c>
      <c r="M684" t="s">
        <v>87</v>
      </c>
      <c r="N684">
        <v>683</v>
      </c>
      <c r="O684" t="s">
        <v>528</v>
      </c>
      <c r="P684" t="s">
        <v>134</v>
      </c>
      <c r="Q684" t="s">
        <v>33</v>
      </c>
      <c r="R684" t="s">
        <v>277</v>
      </c>
      <c r="S684" t="s">
        <v>64</v>
      </c>
      <c r="T684" t="s">
        <v>36</v>
      </c>
      <c r="U684" t="s">
        <v>1575</v>
      </c>
      <c r="V684" t="s">
        <v>685</v>
      </c>
      <c r="W684" t="s">
        <v>53</v>
      </c>
      <c r="X684" t="s">
        <v>79</v>
      </c>
      <c r="Y684" t="s">
        <v>41</v>
      </c>
      <c r="Z684" t="s">
        <v>2495</v>
      </c>
    </row>
    <row r="685" spans="1:26" x14ac:dyDescent="0.25">
      <c r="A685" t="s">
        <v>3259</v>
      </c>
      <c r="B685" t="s">
        <v>3260</v>
      </c>
      <c r="C685" s="1" t="str">
        <f t="shared" si="106"/>
        <v>21:0236</v>
      </c>
      <c r="D685" s="1" t="str">
        <f t="shared" si="110"/>
        <v>21:0115</v>
      </c>
      <c r="E685" t="s">
        <v>3261</v>
      </c>
      <c r="F685" t="s">
        <v>3262</v>
      </c>
      <c r="H685">
        <v>49.4965823</v>
      </c>
      <c r="I685">
        <v>-87.955858500000005</v>
      </c>
      <c r="J685" s="1" t="str">
        <f t="shared" si="111"/>
        <v>NGR lake sediment grab sample</v>
      </c>
      <c r="K685" s="1" t="str">
        <f t="shared" si="112"/>
        <v>&lt;177 micron (NGR)</v>
      </c>
      <c r="L685">
        <v>35</v>
      </c>
      <c r="M685" t="s">
        <v>96</v>
      </c>
      <c r="N685">
        <v>684</v>
      </c>
      <c r="O685" t="s">
        <v>3263</v>
      </c>
      <c r="P685" t="s">
        <v>35</v>
      </c>
      <c r="Q685" t="s">
        <v>63</v>
      </c>
      <c r="R685" t="s">
        <v>391</v>
      </c>
      <c r="S685" t="s">
        <v>181</v>
      </c>
      <c r="T685" t="s">
        <v>36</v>
      </c>
      <c r="U685" t="s">
        <v>639</v>
      </c>
      <c r="V685" t="s">
        <v>517</v>
      </c>
      <c r="W685" t="s">
        <v>53</v>
      </c>
      <c r="X685" t="s">
        <v>54</v>
      </c>
      <c r="Y685" t="s">
        <v>41</v>
      </c>
      <c r="Z685" t="s">
        <v>536</v>
      </c>
    </row>
    <row r="686" spans="1:26" x14ac:dyDescent="0.25">
      <c r="A686" t="s">
        <v>3264</v>
      </c>
      <c r="B686" t="s">
        <v>3265</v>
      </c>
      <c r="C686" s="1" t="str">
        <f t="shared" si="106"/>
        <v>21:0236</v>
      </c>
      <c r="D686" s="1" t="str">
        <f t="shared" si="110"/>
        <v>21:0115</v>
      </c>
      <c r="E686" t="s">
        <v>3266</v>
      </c>
      <c r="F686" t="s">
        <v>3267</v>
      </c>
      <c r="H686">
        <v>49.489273699999998</v>
      </c>
      <c r="I686">
        <v>-87.973666699999995</v>
      </c>
      <c r="J686" s="1" t="str">
        <f t="shared" si="111"/>
        <v>NGR lake sediment grab sample</v>
      </c>
      <c r="K686" s="1" t="str">
        <f t="shared" si="112"/>
        <v>&lt;177 micron (NGR)</v>
      </c>
      <c r="L686">
        <v>35</v>
      </c>
      <c r="M686" t="s">
        <v>106</v>
      </c>
      <c r="N686">
        <v>685</v>
      </c>
      <c r="O686" t="s">
        <v>488</v>
      </c>
      <c r="P686" t="s">
        <v>334</v>
      </c>
      <c r="Q686" t="s">
        <v>66</v>
      </c>
      <c r="R686" t="s">
        <v>244</v>
      </c>
      <c r="S686" t="s">
        <v>146</v>
      </c>
      <c r="T686" t="s">
        <v>36</v>
      </c>
      <c r="U686" t="s">
        <v>3268</v>
      </c>
      <c r="V686" t="s">
        <v>148</v>
      </c>
      <c r="W686" t="s">
        <v>53</v>
      </c>
      <c r="X686" t="s">
        <v>67</v>
      </c>
      <c r="Y686" t="s">
        <v>41</v>
      </c>
      <c r="Z686" t="s">
        <v>3269</v>
      </c>
    </row>
    <row r="687" spans="1:26" x14ac:dyDescent="0.25">
      <c r="A687" t="s">
        <v>3270</v>
      </c>
      <c r="B687" t="s">
        <v>3271</v>
      </c>
      <c r="C687" s="1" t="str">
        <f t="shared" si="106"/>
        <v>21:0236</v>
      </c>
      <c r="D687" s="1" t="str">
        <f t="shared" si="110"/>
        <v>21:0115</v>
      </c>
      <c r="E687" t="s">
        <v>3272</v>
      </c>
      <c r="F687" t="s">
        <v>3273</v>
      </c>
      <c r="H687">
        <v>49.448183</v>
      </c>
      <c r="I687">
        <v>-87.945633000000001</v>
      </c>
      <c r="J687" s="1" t="str">
        <f t="shared" si="111"/>
        <v>NGR lake sediment grab sample</v>
      </c>
      <c r="K687" s="1" t="str">
        <f t="shared" si="112"/>
        <v>&lt;177 micron (NGR)</v>
      </c>
      <c r="L687">
        <v>35</v>
      </c>
      <c r="M687" t="s">
        <v>118</v>
      </c>
      <c r="N687">
        <v>686</v>
      </c>
      <c r="O687" t="s">
        <v>228</v>
      </c>
      <c r="P687" t="s">
        <v>516</v>
      </c>
      <c r="Q687" t="s">
        <v>53</v>
      </c>
      <c r="R687" t="s">
        <v>244</v>
      </c>
      <c r="S687" t="s">
        <v>146</v>
      </c>
      <c r="T687" t="s">
        <v>36</v>
      </c>
      <c r="U687" t="s">
        <v>497</v>
      </c>
      <c r="V687" t="s">
        <v>437</v>
      </c>
      <c r="W687" t="s">
        <v>66</v>
      </c>
      <c r="X687" t="s">
        <v>343</v>
      </c>
      <c r="Y687" t="s">
        <v>41</v>
      </c>
      <c r="Z687" t="s">
        <v>423</v>
      </c>
    </row>
    <row r="688" spans="1:26" x14ac:dyDescent="0.25">
      <c r="A688" t="s">
        <v>3274</v>
      </c>
      <c r="B688" t="s">
        <v>3275</v>
      </c>
      <c r="C688" s="1" t="str">
        <f t="shared" si="106"/>
        <v>21:0236</v>
      </c>
      <c r="D688" s="1" t="str">
        <f t="shared" si="110"/>
        <v>21:0115</v>
      </c>
      <c r="E688" t="s">
        <v>3276</v>
      </c>
      <c r="F688" t="s">
        <v>3277</v>
      </c>
      <c r="H688">
        <v>49.439980499999997</v>
      </c>
      <c r="I688">
        <v>-87.880560200000005</v>
      </c>
      <c r="J688" s="1" t="str">
        <f t="shared" si="111"/>
        <v>NGR lake sediment grab sample</v>
      </c>
      <c r="K688" s="1" t="str">
        <f t="shared" si="112"/>
        <v>&lt;177 micron (NGR)</v>
      </c>
      <c r="L688">
        <v>35</v>
      </c>
      <c r="M688" t="s">
        <v>131</v>
      </c>
      <c r="N688">
        <v>687</v>
      </c>
      <c r="O688" t="s">
        <v>3158</v>
      </c>
      <c r="P688" t="s">
        <v>798</v>
      </c>
      <c r="Q688" t="s">
        <v>63</v>
      </c>
      <c r="R688" t="s">
        <v>134</v>
      </c>
      <c r="S688" t="s">
        <v>181</v>
      </c>
      <c r="T688" t="s">
        <v>36</v>
      </c>
      <c r="U688" t="s">
        <v>766</v>
      </c>
      <c r="V688" t="s">
        <v>52</v>
      </c>
      <c r="W688" t="s">
        <v>53</v>
      </c>
      <c r="X688" t="s">
        <v>463</v>
      </c>
      <c r="Y688" t="s">
        <v>41</v>
      </c>
      <c r="Z688" t="s">
        <v>149</v>
      </c>
    </row>
    <row r="689" spans="1:26" x14ac:dyDescent="0.25">
      <c r="A689" t="s">
        <v>3278</v>
      </c>
      <c r="B689" t="s">
        <v>3279</v>
      </c>
      <c r="C689" s="1" t="str">
        <f t="shared" si="106"/>
        <v>21:0236</v>
      </c>
      <c r="D689" s="1" t="str">
        <f t="shared" si="110"/>
        <v>21:0115</v>
      </c>
      <c r="E689" t="s">
        <v>3280</v>
      </c>
      <c r="F689" t="s">
        <v>3281</v>
      </c>
      <c r="H689">
        <v>49.449845400000001</v>
      </c>
      <c r="I689">
        <v>-87.869037000000006</v>
      </c>
      <c r="J689" s="1" t="str">
        <f t="shared" si="111"/>
        <v>NGR lake sediment grab sample</v>
      </c>
      <c r="K689" s="1" t="str">
        <f t="shared" si="112"/>
        <v>&lt;177 micron (NGR)</v>
      </c>
      <c r="L689">
        <v>35</v>
      </c>
      <c r="M689" t="s">
        <v>143</v>
      </c>
      <c r="N689">
        <v>688</v>
      </c>
      <c r="O689" t="s">
        <v>348</v>
      </c>
      <c r="P689" t="s">
        <v>321</v>
      </c>
      <c r="Q689" t="s">
        <v>66</v>
      </c>
      <c r="R689" t="s">
        <v>596</v>
      </c>
      <c r="S689" t="s">
        <v>80</v>
      </c>
      <c r="T689" t="s">
        <v>36</v>
      </c>
      <c r="U689" t="s">
        <v>336</v>
      </c>
      <c r="V689" t="s">
        <v>2684</v>
      </c>
      <c r="W689" t="s">
        <v>53</v>
      </c>
      <c r="X689" t="s">
        <v>81</v>
      </c>
      <c r="Y689" t="s">
        <v>41</v>
      </c>
      <c r="Z689" t="s">
        <v>1451</v>
      </c>
    </row>
    <row r="690" spans="1:26" x14ac:dyDescent="0.25">
      <c r="A690" t="s">
        <v>3282</v>
      </c>
      <c r="B690" t="s">
        <v>3283</v>
      </c>
      <c r="C690" s="1" t="str">
        <f t="shared" si="106"/>
        <v>21:0236</v>
      </c>
      <c r="D690" s="1" t="str">
        <f t="shared" si="110"/>
        <v>21:0115</v>
      </c>
      <c r="E690" t="s">
        <v>3284</v>
      </c>
      <c r="F690" t="s">
        <v>3285</v>
      </c>
      <c r="H690">
        <v>49.461273400000003</v>
      </c>
      <c r="I690">
        <v>-87.814080500000003</v>
      </c>
      <c r="J690" s="1" t="str">
        <f t="shared" si="111"/>
        <v>NGR lake sediment grab sample</v>
      </c>
      <c r="K690" s="1" t="str">
        <f t="shared" si="112"/>
        <v>&lt;177 micron (NGR)</v>
      </c>
      <c r="L690">
        <v>35</v>
      </c>
      <c r="M690" t="s">
        <v>177</v>
      </c>
      <c r="N690">
        <v>689</v>
      </c>
      <c r="O690" t="s">
        <v>666</v>
      </c>
      <c r="P690" t="s">
        <v>489</v>
      </c>
      <c r="Q690" t="s">
        <v>181</v>
      </c>
      <c r="R690" t="s">
        <v>32</v>
      </c>
      <c r="S690" t="s">
        <v>78</v>
      </c>
      <c r="T690" t="s">
        <v>36</v>
      </c>
      <c r="U690" t="s">
        <v>343</v>
      </c>
      <c r="V690" t="s">
        <v>1312</v>
      </c>
      <c r="W690" t="s">
        <v>53</v>
      </c>
      <c r="X690" t="s">
        <v>40</v>
      </c>
      <c r="Y690" t="s">
        <v>41</v>
      </c>
      <c r="Z690" t="s">
        <v>2315</v>
      </c>
    </row>
    <row r="691" spans="1:26" hidden="1" x14ac:dyDescent="0.25">
      <c r="A691" t="s">
        <v>3286</v>
      </c>
      <c r="B691" t="s">
        <v>3287</v>
      </c>
      <c r="C691" s="1" t="str">
        <f t="shared" si="106"/>
        <v>21:0236</v>
      </c>
      <c r="D691" s="1" t="str">
        <f>HYPERLINK("http://geochem.nrcan.gc.ca/cdogs/content/svy/svy_e.htm", "")</f>
        <v/>
      </c>
      <c r="G691" s="1" t="str">
        <f>HYPERLINK("http://geochem.nrcan.gc.ca/cdogs/content/cr_/cr_00022_e.htm", "22")</f>
        <v>22</v>
      </c>
      <c r="J691" t="s">
        <v>220</v>
      </c>
      <c r="K691" t="s">
        <v>221</v>
      </c>
      <c r="L691">
        <v>35</v>
      </c>
      <c r="M691" t="s">
        <v>222</v>
      </c>
      <c r="N691">
        <v>690</v>
      </c>
      <c r="O691" t="s">
        <v>79</v>
      </c>
      <c r="P691" t="s">
        <v>77</v>
      </c>
      <c r="Q691" t="s">
        <v>198</v>
      </c>
      <c r="R691" t="s">
        <v>181</v>
      </c>
      <c r="S691" t="s">
        <v>39</v>
      </c>
      <c r="T691" t="s">
        <v>36</v>
      </c>
      <c r="U691" t="s">
        <v>1896</v>
      </c>
      <c r="V691" t="s">
        <v>237</v>
      </c>
      <c r="W691" t="s">
        <v>78</v>
      </c>
      <c r="X691" t="s">
        <v>79</v>
      </c>
      <c r="Y691" t="s">
        <v>875</v>
      </c>
      <c r="Z691" t="s">
        <v>1797</v>
      </c>
    </row>
    <row r="692" spans="1:26" x14ac:dyDescent="0.25">
      <c r="A692" t="s">
        <v>3288</v>
      </c>
      <c r="B692" t="s">
        <v>3289</v>
      </c>
      <c r="C692" s="1" t="str">
        <f t="shared" si="106"/>
        <v>21:0236</v>
      </c>
      <c r="D692" s="1" t="str">
        <f t="shared" ref="D692:D697" si="113">HYPERLINK("http://geochem.nrcan.gc.ca/cdogs/content/svy/svy210115_e.htm", "21:0115")</f>
        <v>21:0115</v>
      </c>
      <c r="E692" t="s">
        <v>3290</v>
      </c>
      <c r="F692" t="s">
        <v>3291</v>
      </c>
      <c r="H692">
        <v>49.454485699999999</v>
      </c>
      <c r="I692">
        <v>-87.799397499999998</v>
      </c>
      <c r="J692" s="1" t="str">
        <f t="shared" ref="J692:J697" si="114">HYPERLINK("http://geochem.nrcan.gc.ca/cdogs/content/kwd/kwd020027_e.htm", "NGR lake sediment grab sample")</f>
        <v>NGR lake sediment grab sample</v>
      </c>
      <c r="K692" s="1" t="str">
        <f t="shared" ref="K692:K697" si="115">HYPERLINK("http://geochem.nrcan.gc.ca/cdogs/content/kwd/kwd080006_e.htm", "&lt;177 micron (NGR)")</f>
        <v>&lt;177 micron (NGR)</v>
      </c>
      <c r="L692">
        <v>35</v>
      </c>
      <c r="M692" t="s">
        <v>187</v>
      </c>
      <c r="N692">
        <v>691</v>
      </c>
      <c r="O692" t="s">
        <v>348</v>
      </c>
      <c r="P692" t="s">
        <v>334</v>
      </c>
      <c r="Q692" t="s">
        <v>63</v>
      </c>
      <c r="R692" t="s">
        <v>321</v>
      </c>
      <c r="S692" t="s">
        <v>33</v>
      </c>
      <c r="T692" t="s">
        <v>36</v>
      </c>
      <c r="U692" t="s">
        <v>81</v>
      </c>
      <c r="V692" t="s">
        <v>262</v>
      </c>
      <c r="W692" t="s">
        <v>53</v>
      </c>
      <c r="X692" t="s">
        <v>343</v>
      </c>
      <c r="Y692" t="s">
        <v>41</v>
      </c>
      <c r="Z692" t="s">
        <v>1590</v>
      </c>
    </row>
    <row r="693" spans="1:26" x14ac:dyDescent="0.25">
      <c r="A693" t="s">
        <v>3292</v>
      </c>
      <c r="B693" t="s">
        <v>3293</v>
      </c>
      <c r="C693" s="1" t="str">
        <f t="shared" si="106"/>
        <v>21:0236</v>
      </c>
      <c r="D693" s="1" t="str">
        <f t="shared" si="113"/>
        <v>21:0115</v>
      </c>
      <c r="E693" t="s">
        <v>3294</v>
      </c>
      <c r="F693" t="s">
        <v>3295</v>
      </c>
      <c r="H693">
        <v>49.443846999999998</v>
      </c>
      <c r="I693">
        <v>-87.749355699999995</v>
      </c>
      <c r="J693" s="1" t="str">
        <f t="shared" si="114"/>
        <v>NGR lake sediment grab sample</v>
      </c>
      <c r="K693" s="1" t="str">
        <f t="shared" si="115"/>
        <v>&lt;177 micron (NGR)</v>
      </c>
      <c r="L693">
        <v>35</v>
      </c>
      <c r="M693" t="s">
        <v>196</v>
      </c>
      <c r="N693">
        <v>692</v>
      </c>
      <c r="O693" t="s">
        <v>1819</v>
      </c>
      <c r="P693" t="s">
        <v>890</v>
      </c>
      <c r="Q693" t="s">
        <v>33</v>
      </c>
      <c r="R693" t="s">
        <v>711</v>
      </c>
      <c r="S693" t="s">
        <v>110</v>
      </c>
      <c r="T693" t="s">
        <v>36</v>
      </c>
      <c r="U693" t="s">
        <v>1964</v>
      </c>
      <c r="V693" t="s">
        <v>457</v>
      </c>
      <c r="W693" t="s">
        <v>53</v>
      </c>
      <c r="X693" t="s">
        <v>178</v>
      </c>
      <c r="Y693" t="s">
        <v>41</v>
      </c>
      <c r="Z693" t="s">
        <v>278</v>
      </c>
    </row>
    <row r="694" spans="1:26" x14ac:dyDescent="0.25">
      <c r="A694" t="s">
        <v>3296</v>
      </c>
      <c r="B694" t="s">
        <v>3297</v>
      </c>
      <c r="C694" s="1" t="str">
        <f t="shared" si="106"/>
        <v>21:0236</v>
      </c>
      <c r="D694" s="1" t="str">
        <f t="shared" si="113"/>
        <v>21:0115</v>
      </c>
      <c r="E694" t="s">
        <v>3298</v>
      </c>
      <c r="F694" t="s">
        <v>3299</v>
      </c>
      <c r="H694">
        <v>49.426256000000002</v>
      </c>
      <c r="I694">
        <v>-87.772048100000006</v>
      </c>
      <c r="J694" s="1" t="str">
        <f t="shared" si="114"/>
        <v>NGR lake sediment grab sample</v>
      </c>
      <c r="K694" s="1" t="str">
        <f t="shared" si="115"/>
        <v>&lt;177 micron (NGR)</v>
      </c>
      <c r="L694">
        <v>35</v>
      </c>
      <c r="M694" t="s">
        <v>206</v>
      </c>
      <c r="N694">
        <v>693</v>
      </c>
      <c r="O694" t="s">
        <v>1090</v>
      </c>
      <c r="P694" t="s">
        <v>145</v>
      </c>
      <c r="Q694" t="s">
        <v>33</v>
      </c>
      <c r="R694" t="s">
        <v>271</v>
      </c>
      <c r="S694" t="s">
        <v>146</v>
      </c>
      <c r="T694" t="s">
        <v>36</v>
      </c>
      <c r="U694" t="s">
        <v>163</v>
      </c>
      <c r="V694" t="s">
        <v>200</v>
      </c>
      <c r="W694" t="s">
        <v>66</v>
      </c>
      <c r="X694" t="s">
        <v>81</v>
      </c>
      <c r="Y694" t="s">
        <v>41</v>
      </c>
      <c r="Z694" t="s">
        <v>668</v>
      </c>
    </row>
    <row r="695" spans="1:26" x14ac:dyDescent="0.25">
      <c r="A695" t="s">
        <v>3300</v>
      </c>
      <c r="B695" t="s">
        <v>3301</v>
      </c>
      <c r="C695" s="1" t="str">
        <f t="shared" si="106"/>
        <v>21:0236</v>
      </c>
      <c r="D695" s="1" t="str">
        <f t="shared" si="113"/>
        <v>21:0115</v>
      </c>
      <c r="E695" t="s">
        <v>3302</v>
      </c>
      <c r="F695" t="s">
        <v>3303</v>
      </c>
      <c r="H695">
        <v>49.434383699999998</v>
      </c>
      <c r="I695">
        <v>-87.825965999999994</v>
      </c>
      <c r="J695" s="1" t="str">
        <f t="shared" si="114"/>
        <v>NGR lake sediment grab sample</v>
      </c>
      <c r="K695" s="1" t="str">
        <f t="shared" si="115"/>
        <v>&lt;177 micron (NGR)</v>
      </c>
      <c r="L695">
        <v>35</v>
      </c>
      <c r="M695" t="s">
        <v>214</v>
      </c>
      <c r="N695">
        <v>694</v>
      </c>
      <c r="O695" t="s">
        <v>771</v>
      </c>
      <c r="P695" t="s">
        <v>198</v>
      </c>
      <c r="Q695" t="s">
        <v>33</v>
      </c>
      <c r="R695" t="s">
        <v>110</v>
      </c>
      <c r="S695" t="s">
        <v>181</v>
      </c>
      <c r="T695" t="s">
        <v>36</v>
      </c>
      <c r="U695" t="s">
        <v>497</v>
      </c>
      <c r="V695" t="s">
        <v>200</v>
      </c>
      <c r="W695" t="s">
        <v>53</v>
      </c>
      <c r="X695" t="s">
        <v>300</v>
      </c>
      <c r="Y695" t="s">
        <v>41</v>
      </c>
      <c r="Z695" t="s">
        <v>1558</v>
      </c>
    </row>
    <row r="696" spans="1:26" x14ac:dyDescent="0.25">
      <c r="A696" t="s">
        <v>3304</v>
      </c>
      <c r="B696" t="s">
        <v>3305</v>
      </c>
      <c r="C696" s="1" t="str">
        <f t="shared" si="106"/>
        <v>21:0236</v>
      </c>
      <c r="D696" s="1" t="str">
        <f t="shared" si="113"/>
        <v>21:0115</v>
      </c>
      <c r="E696" t="s">
        <v>3306</v>
      </c>
      <c r="F696" t="s">
        <v>3307</v>
      </c>
      <c r="H696">
        <v>49.407269200000002</v>
      </c>
      <c r="I696">
        <v>-87.922750300000004</v>
      </c>
      <c r="J696" s="1" t="str">
        <f t="shared" si="114"/>
        <v>NGR lake sediment grab sample</v>
      </c>
      <c r="K696" s="1" t="str">
        <f t="shared" si="115"/>
        <v>&lt;177 micron (NGR)</v>
      </c>
      <c r="L696">
        <v>36</v>
      </c>
      <c r="M696" t="s">
        <v>30</v>
      </c>
      <c r="N696">
        <v>695</v>
      </c>
      <c r="O696" t="s">
        <v>348</v>
      </c>
      <c r="P696" t="s">
        <v>75</v>
      </c>
      <c r="Q696" t="s">
        <v>63</v>
      </c>
      <c r="R696" t="s">
        <v>668</v>
      </c>
      <c r="S696" t="s">
        <v>146</v>
      </c>
      <c r="T696" t="s">
        <v>36</v>
      </c>
      <c r="U696" t="s">
        <v>112</v>
      </c>
      <c r="V696" t="s">
        <v>452</v>
      </c>
      <c r="W696" t="s">
        <v>53</v>
      </c>
      <c r="X696" t="s">
        <v>100</v>
      </c>
      <c r="Y696" t="s">
        <v>41</v>
      </c>
      <c r="Z696" t="s">
        <v>616</v>
      </c>
    </row>
    <row r="697" spans="1:26" x14ac:dyDescent="0.25">
      <c r="A697" t="s">
        <v>3308</v>
      </c>
      <c r="B697" t="s">
        <v>3309</v>
      </c>
      <c r="C697" s="1" t="str">
        <f t="shared" si="106"/>
        <v>21:0236</v>
      </c>
      <c r="D697" s="1" t="str">
        <f t="shared" si="113"/>
        <v>21:0115</v>
      </c>
      <c r="E697" t="s">
        <v>3310</v>
      </c>
      <c r="F697" t="s">
        <v>3311</v>
      </c>
      <c r="H697">
        <v>49.425178099999997</v>
      </c>
      <c r="I697">
        <v>-87.943977700000005</v>
      </c>
      <c r="J697" s="1" t="str">
        <f t="shared" si="114"/>
        <v>NGR lake sediment grab sample</v>
      </c>
      <c r="K697" s="1" t="str">
        <f t="shared" si="115"/>
        <v>&lt;177 micron (NGR)</v>
      </c>
      <c r="L697">
        <v>36</v>
      </c>
      <c r="M697" t="s">
        <v>47</v>
      </c>
      <c r="N697">
        <v>696</v>
      </c>
      <c r="O697" t="s">
        <v>67</v>
      </c>
      <c r="P697" t="s">
        <v>224</v>
      </c>
      <c r="Q697" t="s">
        <v>63</v>
      </c>
      <c r="R697" t="s">
        <v>516</v>
      </c>
      <c r="S697" t="s">
        <v>156</v>
      </c>
      <c r="T697" t="s">
        <v>36</v>
      </c>
      <c r="U697" t="s">
        <v>515</v>
      </c>
      <c r="V697" t="s">
        <v>337</v>
      </c>
      <c r="W697" t="s">
        <v>53</v>
      </c>
      <c r="X697" t="s">
        <v>300</v>
      </c>
      <c r="Y697" t="s">
        <v>41</v>
      </c>
      <c r="Z697" t="s">
        <v>423</v>
      </c>
    </row>
    <row r="698" spans="1:26" hidden="1" x14ac:dyDescent="0.25">
      <c r="A698" t="s">
        <v>3312</v>
      </c>
      <c r="B698" t="s">
        <v>3313</v>
      </c>
      <c r="C698" s="1" t="str">
        <f t="shared" si="106"/>
        <v>21:0236</v>
      </c>
      <c r="D698" s="1" t="str">
        <f>HYPERLINK("http://geochem.nrcan.gc.ca/cdogs/content/svy/svy_e.htm", "")</f>
        <v/>
      </c>
      <c r="G698" s="1" t="str">
        <f>HYPERLINK("http://geochem.nrcan.gc.ca/cdogs/content/cr_/cr_00023_e.htm", "23")</f>
        <v>23</v>
      </c>
      <c r="J698" t="s">
        <v>220</v>
      </c>
      <c r="K698" t="s">
        <v>221</v>
      </c>
      <c r="L698">
        <v>36</v>
      </c>
      <c r="M698" t="s">
        <v>222</v>
      </c>
      <c r="N698">
        <v>697</v>
      </c>
      <c r="O698" t="s">
        <v>771</v>
      </c>
      <c r="P698" t="s">
        <v>82</v>
      </c>
      <c r="Q698" t="s">
        <v>277</v>
      </c>
      <c r="R698" t="s">
        <v>109</v>
      </c>
      <c r="S698" t="s">
        <v>109</v>
      </c>
      <c r="T698" t="s">
        <v>36</v>
      </c>
      <c r="U698" t="s">
        <v>1171</v>
      </c>
      <c r="V698" t="s">
        <v>2909</v>
      </c>
      <c r="W698" t="s">
        <v>78</v>
      </c>
      <c r="X698" t="s">
        <v>336</v>
      </c>
      <c r="Y698" t="s">
        <v>39</v>
      </c>
      <c r="Z698" t="s">
        <v>110</v>
      </c>
    </row>
    <row r="699" spans="1:26" x14ac:dyDescent="0.25">
      <c r="A699" t="s">
        <v>3314</v>
      </c>
      <c r="B699" t="s">
        <v>3315</v>
      </c>
      <c r="C699" s="1" t="str">
        <f t="shared" si="106"/>
        <v>21:0236</v>
      </c>
      <c r="D699" s="1" t="str">
        <f t="shared" ref="D699:D716" si="116">HYPERLINK("http://geochem.nrcan.gc.ca/cdogs/content/svy/svy210115_e.htm", "21:0115")</f>
        <v>21:0115</v>
      </c>
      <c r="E699" t="s">
        <v>3316</v>
      </c>
      <c r="F699" t="s">
        <v>3317</v>
      </c>
      <c r="H699">
        <v>49.402191999999999</v>
      </c>
      <c r="I699">
        <v>-87.994826000000003</v>
      </c>
      <c r="J699" s="1" t="str">
        <f t="shared" ref="J699:J716" si="117">HYPERLINK("http://geochem.nrcan.gc.ca/cdogs/content/kwd/kwd020027_e.htm", "NGR lake sediment grab sample")</f>
        <v>NGR lake sediment grab sample</v>
      </c>
      <c r="K699" s="1" t="str">
        <f t="shared" ref="K699:K716" si="118">HYPERLINK("http://geochem.nrcan.gc.ca/cdogs/content/kwd/kwd080006_e.htm", "&lt;177 micron (NGR)")</f>
        <v>&lt;177 micron (NGR)</v>
      </c>
      <c r="L699">
        <v>36</v>
      </c>
      <c r="M699" t="s">
        <v>60</v>
      </c>
      <c r="N699">
        <v>698</v>
      </c>
      <c r="O699" t="s">
        <v>74</v>
      </c>
      <c r="P699" t="s">
        <v>321</v>
      </c>
      <c r="Q699" t="s">
        <v>66</v>
      </c>
      <c r="R699" t="s">
        <v>596</v>
      </c>
      <c r="S699" t="s">
        <v>146</v>
      </c>
      <c r="T699" t="s">
        <v>36</v>
      </c>
      <c r="U699" t="s">
        <v>144</v>
      </c>
      <c r="V699" t="s">
        <v>292</v>
      </c>
      <c r="W699" t="s">
        <v>53</v>
      </c>
      <c r="X699" t="s">
        <v>54</v>
      </c>
      <c r="Y699" t="s">
        <v>41</v>
      </c>
      <c r="Z699" t="s">
        <v>820</v>
      </c>
    </row>
    <row r="700" spans="1:26" x14ac:dyDescent="0.25">
      <c r="A700" t="s">
        <v>3318</v>
      </c>
      <c r="B700" t="s">
        <v>3319</v>
      </c>
      <c r="C700" s="1" t="str">
        <f t="shared" si="106"/>
        <v>21:0236</v>
      </c>
      <c r="D700" s="1" t="str">
        <f t="shared" si="116"/>
        <v>21:0115</v>
      </c>
      <c r="E700" t="s">
        <v>3320</v>
      </c>
      <c r="F700" t="s">
        <v>3321</v>
      </c>
      <c r="H700">
        <v>49.408011899999998</v>
      </c>
      <c r="I700">
        <v>-87.9596947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154</v>
      </c>
      <c r="N700">
        <v>699</v>
      </c>
      <c r="O700" t="s">
        <v>1047</v>
      </c>
      <c r="P700" t="s">
        <v>244</v>
      </c>
      <c r="Q700" t="s">
        <v>63</v>
      </c>
      <c r="R700" t="s">
        <v>134</v>
      </c>
      <c r="S700" t="s">
        <v>181</v>
      </c>
      <c r="T700" t="s">
        <v>36</v>
      </c>
      <c r="U700" t="s">
        <v>54</v>
      </c>
      <c r="V700" t="s">
        <v>52</v>
      </c>
      <c r="W700" t="s">
        <v>66</v>
      </c>
      <c r="X700" t="s">
        <v>54</v>
      </c>
      <c r="Y700" t="s">
        <v>41</v>
      </c>
      <c r="Z700" t="s">
        <v>3015</v>
      </c>
    </row>
    <row r="701" spans="1:26" x14ac:dyDescent="0.25">
      <c r="A701" t="s">
        <v>3322</v>
      </c>
      <c r="B701" t="s">
        <v>3323</v>
      </c>
      <c r="C701" s="1" t="str">
        <f t="shared" si="106"/>
        <v>21:0236</v>
      </c>
      <c r="D701" s="1" t="str">
        <f t="shared" si="116"/>
        <v>21:0115</v>
      </c>
      <c r="E701" t="s">
        <v>3306</v>
      </c>
      <c r="F701" t="s">
        <v>3324</v>
      </c>
      <c r="H701">
        <v>49.407269200000002</v>
      </c>
      <c r="I701">
        <v>-87.922750300000004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162</v>
      </c>
      <c r="N701">
        <v>700</v>
      </c>
      <c r="O701" t="s">
        <v>759</v>
      </c>
      <c r="P701" t="s">
        <v>75</v>
      </c>
      <c r="Q701" t="s">
        <v>66</v>
      </c>
      <c r="R701" t="s">
        <v>668</v>
      </c>
      <c r="S701" t="s">
        <v>76</v>
      </c>
      <c r="T701" t="s">
        <v>36</v>
      </c>
      <c r="U701" t="s">
        <v>91</v>
      </c>
      <c r="V701" t="s">
        <v>65</v>
      </c>
      <c r="W701" t="s">
        <v>53</v>
      </c>
      <c r="X701" t="s">
        <v>100</v>
      </c>
      <c r="Y701" t="s">
        <v>41</v>
      </c>
      <c r="Z701" t="s">
        <v>472</v>
      </c>
    </row>
    <row r="702" spans="1:26" x14ac:dyDescent="0.25">
      <c r="A702" t="s">
        <v>3325</v>
      </c>
      <c r="B702" t="s">
        <v>3326</v>
      </c>
      <c r="C702" s="1" t="str">
        <f t="shared" si="106"/>
        <v>21:0236</v>
      </c>
      <c r="D702" s="1" t="str">
        <f t="shared" si="116"/>
        <v>21:0115</v>
      </c>
      <c r="E702" t="s">
        <v>3306</v>
      </c>
      <c r="F702" t="s">
        <v>3327</v>
      </c>
      <c r="H702">
        <v>49.407269200000002</v>
      </c>
      <c r="I702">
        <v>-87.922750300000004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169</v>
      </c>
      <c r="N702">
        <v>701</v>
      </c>
      <c r="O702" t="s">
        <v>417</v>
      </c>
      <c r="P702" t="s">
        <v>283</v>
      </c>
      <c r="Q702" t="s">
        <v>80</v>
      </c>
      <c r="R702" t="s">
        <v>145</v>
      </c>
      <c r="S702" t="s">
        <v>76</v>
      </c>
      <c r="T702" t="s">
        <v>36</v>
      </c>
      <c r="U702" t="s">
        <v>112</v>
      </c>
      <c r="V702" t="s">
        <v>157</v>
      </c>
      <c r="W702" t="s">
        <v>53</v>
      </c>
      <c r="X702" t="s">
        <v>208</v>
      </c>
      <c r="Y702" t="s">
        <v>41</v>
      </c>
      <c r="Z702" t="s">
        <v>35</v>
      </c>
    </row>
    <row r="703" spans="1:26" x14ac:dyDescent="0.25">
      <c r="A703" t="s">
        <v>3328</v>
      </c>
      <c r="B703" t="s">
        <v>3329</v>
      </c>
      <c r="C703" s="1" t="str">
        <f t="shared" si="106"/>
        <v>21:0236</v>
      </c>
      <c r="D703" s="1" t="str">
        <f t="shared" si="116"/>
        <v>21:0115</v>
      </c>
      <c r="E703" t="s">
        <v>3330</v>
      </c>
      <c r="F703" t="s">
        <v>3331</v>
      </c>
      <c r="H703">
        <v>49.409263199999998</v>
      </c>
      <c r="I703">
        <v>-87.885153200000005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73</v>
      </c>
      <c r="N703">
        <v>702</v>
      </c>
      <c r="O703" t="s">
        <v>108</v>
      </c>
      <c r="P703" t="s">
        <v>39</v>
      </c>
      <c r="Q703" t="s">
        <v>53</v>
      </c>
      <c r="R703" t="s">
        <v>109</v>
      </c>
      <c r="S703" t="s">
        <v>39</v>
      </c>
      <c r="T703" t="s">
        <v>36</v>
      </c>
      <c r="U703" t="s">
        <v>307</v>
      </c>
      <c r="V703" t="s">
        <v>685</v>
      </c>
      <c r="W703" t="s">
        <v>53</v>
      </c>
      <c r="X703" t="s">
        <v>283</v>
      </c>
      <c r="Y703" t="s">
        <v>41</v>
      </c>
      <c r="Z703" t="s">
        <v>63</v>
      </c>
    </row>
    <row r="704" spans="1:26" x14ac:dyDescent="0.25">
      <c r="A704" t="s">
        <v>3332</v>
      </c>
      <c r="B704" t="s">
        <v>3333</v>
      </c>
      <c r="C704" s="1" t="str">
        <f t="shared" si="106"/>
        <v>21:0236</v>
      </c>
      <c r="D704" s="1" t="str">
        <f t="shared" si="116"/>
        <v>21:0115</v>
      </c>
      <c r="E704" t="s">
        <v>3334</v>
      </c>
      <c r="F704" t="s">
        <v>3335</v>
      </c>
      <c r="H704">
        <v>49.382748100000001</v>
      </c>
      <c r="I704">
        <v>-87.812507699999998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87</v>
      </c>
      <c r="N704">
        <v>703</v>
      </c>
      <c r="O704" t="s">
        <v>67</v>
      </c>
      <c r="P704" t="s">
        <v>223</v>
      </c>
      <c r="Q704" t="s">
        <v>39</v>
      </c>
      <c r="R704" t="s">
        <v>244</v>
      </c>
      <c r="S704" t="s">
        <v>76</v>
      </c>
      <c r="T704" t="s">
        <v>36</v>
      </c>
      <c r="U704" t="s">
        <v>40</v>
      </c>
      <c r="V704" t="s">
        <v>292</v>
      </c>
      <c r="W704" t="s">
        <v>66</v>
      </c>
      <c r="X704" t="s">
        <v>463</v>
      </c>
      <c r="Y704" t="s">
        <v>41</v>
      </c>
      <c r="Z704" t="s">
        <v>947</v>
      </c>
    </row>
    <row r="705" spans="1:26" x14ac:dyDescent="0.25">
      <c r="A705" t="s">
        <v>3336</v>
      </c>
      <c r="B705" t="s">
        <v>3337</v>
      </c>
      <c r="C705" s="1" t="str">
        <f t="shared" si="106"/>
        <v>21:0236</v>
      </c>
      <c r="D705" s="1" t="str">
        <f t="shared" si="116"/>
        <v>21:0115</v>
      </c>
      <c r="E705" t="s">
        <v>3338</v>
      </c>
      <c r="F705" t="s">
        <v>3339</v>
      </c>
      <c r="H705">
        <v>49.402183800000003</v>
      </c>
      <c r="I705">
        <v>-87.774909899999997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96</v>
      </c>
      <c r="N705">
        <v>704</v>
      </c>
      <c r="O705" t="s">
        <v>144</v>
      </c>
      <c r="P705" t="s">
        <v>48</v>
      </c>
      <c r="Q705" t="s">
        <v>63</v>
      </c>
      <c r="R705" t="s">
        <v>391</v>
      </c>
      <c r="S705" t="s">
        <v>97</v>
      </c>
      <c r="T705" t="s">
        <v>36</v>
      </c>
      <c r="U705" t="s">
        <v>178</v>
      </c>
      <c r="V705" t="s">
        <v>157</v>
      </c>
      <c r="W705" t="s">
        <v>53</v>
      </c>
      <c r="X705" t="s">
        <v>112</v>
      </c>
      <c r="Y705" t="s">
        <v>41</v>
      </c>
      <c r="Z705" t="s">
        <v>48</v>
      </c>
    </row>
    <row r="706" spans="1:26" x14ac:dyDescent="0.25">
      <c r="A706" t="s">
        <v>3340</v>
      </c>
      <c r="B706" t="s">
        <v>3341</v>
      </c>
      <c r="C706" s="1" t="str">
        <f t="shared" ref="C706:C769" si="119">HYPERLINK("http://geochem.nrcan.gc.ca/cdogs/content/bdl/bdl210236_e.htm", "21:0236")</f>
        <v>21:0236</v>
      </c>
      <c r="D706" s="1" t="str">
        <f t="shared" si="116"/>
        <v>21:0115</v>
      </c>
      <c r="E706" t="s">
        <v>3342</v>
      </c>
      <c r="F706" t="s">
        <v>3343</v>
      </c>
      <c r="H706">
        <v>49.403381899999999</v>
      </c>
      <c r="I706">
        <v>-87.721819999999994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106</v>
      </c>
      <c r="N706">
        <v>705</v>
      </c>
      <c r="O706" t="s">
        <v>488</v>
      </c>
      <c r="P706" t="s">
        <v>32</v>
      </c>
      <c r="Q706" t="s">
        <v>80</v>
      </c>
      <c r="R706" t="s">
        <v>50</v>
      </c>
      <c r="S706" t="s">
        <v>181</v>
      </c>
      <c r="T706" t="s">
        <v>36</v>
      </c>
      <c r="U706" t="s">
        <v>1024</v>
      </c>
      <c r="V706" t="s">
        <v>308</v>
      </c>
      <c r="W706" t="s">
        <v>66</v>
      </c>
      <c r="X706" t="s">
        <v>119</v>
      </c>
      <c r="Y706" t="s">
        <v>41</v>
      </c>
      <c r="Z706" t="s">
        <v>406</v>
      </c>
    </row>
    <row r="707" spans="1:26" x14ac:dyDescent="0.25">
      <c r="A707" t="s">
        <v>3344</v>
      </c>
      <c r="B707" t="s">
        <v>3345</v>
      </c>
      <c r="C707" s="1" t="str">
        <f t="shared" si="119"/>
        <v>21:0236</v>
      </c>
      <c r="D707" s="1" t="str">
        <f t="shared" si="116"/>
        <v>21:0115</v>
      </c>
      <c r="E707" t="s">
        <v>3346</v>
      </c>
      <c r="F707" t="s">
        <v>3347</v>
      </c>
      <c r="H707">
        <v>49.374477400000004</v>
      </c>
      <c r="I707">
        <v>-87.760216799999995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118</v>
      </c>
      <c r="N707">
        <v>706</v>
      </c>
      <c r="O707" t="s">
        <v>1709</v>
      </c>
      <c r="P707" t="s">
        <v>298</v>
      </c>
      <c r="Q707" t="s">
        <v>33</v>
      </c>
      <c r="R707" t="s">
        <v>394</v>
      </c>
      <c r="S707" t="s">
        <v>97</v>
      </c>
      <c r="T707" t="s">
        <v>36</v>
      </c>
      <c r="U707" t="s">
        <v>858</v>
      </c>
      <c r="V707" t="s">
        <v>292</v>
      </c>
      <c r="W707" t="s">
        <v>66</v>
      </c>
      <c r="X707" t="s">
        <v>497</v>
      </c>
      <c r="Y707" t="s">
        <v>41</v>
      </c>
      <c r="Z707" t="s">
        <v>610</v>
      </c>
    </row>
    <row r="708" spans="1:26" x14ac:dyDescent="0.25">
      <c r="A708" t="s">
        <v>3348</v>
      </c>
      <c r="B708" t="s">
        <v>3349</v>
      </c>
      <c r="C708" s="1" t="str">
        <f t="shared" si="119"/>
        <v>21:0236</v>
      </c>
      <c r="D708" s="1" t="str">
        <f t="shared" si="116"/>
        <v>21:0115</v>
      </c>
      <c r="E708" t="s">
        <v>3350</v>
      </c>
      <c r="F708" t="s">
        <v>3351</v>
      </c>
      <c r="H708">
        <v>49.366593600000002</v>
      </c>
      <c r="I708">
        <v>-87.775714399999998</v>
      </c>
      <c r="J708" s="1" t="str">
        <f t="shared" si="117"/>
        <v>NGR lake sediment grab sample</v>
      </c>
      <c r="K708" s="1" t="str">
        <f t="shared" si="118"/>
        <v>&lt;177 micron (NGR)</v>
      </c>
      <c r="L708">
        <v>36</v>
      </c>
      <c r="M708" t="s">
        <v>131</v>
      </c>
      <c r="N708">
        <v>707</v>
      </c>
      <c r="O708" t="s">
        <v>342</v>
      </c>
      <c r="P708" t="s">
        <v>1058</v>
      </c>
      <c r="Q708" t="s">
        <v>33</v>
      </c>
      <c r="R708" t="s">
        <v>62</v>
      </c>
      <c r="S708" t="s">
        <v>80</v>
      </c>
      <c r="T708" t="s">
        <v>36</v>
      </c>
      <c r="U708" t="s">
        <v>336</v>
      </c>
      <c r="V708" t="s">
        <v>721</v>
      </c>
      <c r="W708" t="s">
        <v>63</v>
      </c>
      <c r="X708" t="s">
        <v>343</v>
      </c>
      <c r="Y708" t="s">
        <v>41</v>
      </c>
      <c r="Z708" t="s">
        <v>432</v>
      </c>
    </row>
    <row r="709" spans="1:26" x14ac:dyDescent="0.25">
      <c r="A709" t="s">
        <v>3352</v>
      </c>
      <c r="B709" t="s">
        <v>3353</v>
      </c>
      <c r="C709" s="1" t="str">
        <f t="shared" si="119"/>
        <v>21:0236</v>
      </c>
      <c r="D709" s="1" t="str">
        <f t="shared" si="116"/>
        <v>21:0115</v>
      </c>
      <c r="E709" t="s">
        <v>3354</v>
      </c>
      <c r="F709" t="s">
        <v>3355</v>
      </c>
      <c r="H709">
        <v>49.364209899999999</v>
      </c>
      <c r="I709">
        <v>-87.843783599999995</v>
      </c>
      <c r="J709" s="1" t="str">
        <f t="shared" si="117"/>
        <v>NGR lake sediment grab sample</v>
      </c>
      <c r="K709" s="1" t="str">
        <f t="shared" si="118"/>
        <v>&lt;177 micron (NGR)</v>
      </c>
      <c r="L709">
        <v>36</v>
      </c>
      <c r="M709" t="s">
        <v>143</v>
      </c>
      <c r="N709">
        <v>708</v>
      </c>
      <c r="O709" t="s">
        <v>67</v>
      </c>
      <c r="P709" t="s">
        <v>321</v>
      </c>
      <c r="Q709" t="s">
        <v>80</v>
      </c>
      <c r="R709" t="s">
        <v>77</v>
      </c>
      <c r="S709" t="s">
        <v>39</v>
      </c>
      <c r="T709" t="s">
        <v>36</v>
      </c>
      <c r="U709" t="s">
        <v>635</v>
      </c>
      <c r="V709" t="s">
        <v>65</v>
      </c>
      <c r="W709" t="s">
        <v>53</v>
      </c>
      <c r="X709" t="s">
        <v>465</v>
      </c>
      <c r="Y709" t="s">
        <v>41</v>
      </c>
      <c r="Z709" t="s">
        <v>1847</v>
      </c>
    </row>
    <row r="710" spans="1:26" x14ac:dyDescent="0.25">
      <c r="A710" t="s">
        <v>3356</v>
      </c>
      <c r="B710" t="s">
        <v>3357</v>
      </c>
      <c r="C710" s="1" t="str">
        <f t="shared" si="119"/>
        <v>21:0236</v>
      </c>
      <c r="D710" s="1" t="str">
        <f t="shared" si="116"/>
        <v>21:0115</v>
      </c>
      <c r="E710" t="s">
        <v>3358</v>
      </c>
      <c r="F710" t="s">
        <v>3359</v>
      </c>
      <c r="H710">
        <v>49.3564924</v>
      </c>
      <c r="I710">
        <v>-87.897481600000006</v>
      </c>
      <c r="J710" s="1" t="str">
        <f t="shared" si="117"/>
        <v>NGR lake sediment grab sample</v>
      </c>
      <c r="K710" s="1" t="str">
        <f t="shared" si="118"/>
        <v>&lt;177 micron (NGR)</v>
      </c>
      <c r="L710">
        <v>36</v>
      </c>
      <c r="M710" t="s">
        <v>177</v>
      </c>
      <c r="N710">
        <v>709</v>
      </c>
      <c r="O710" t="s">
        <v>188</v>
      </c>
      <c r="P710" t="s">
        <v>49</v>
      </c>
      <c r="Q710" t="s">
        <v>66</v>
      </c>
      <c r="R710" t="s">
        <v>244</v>
      </c>
      <c r="S710" t="s">
        <v>33</v>
      </c>
      <c r="T710" t="s">
        <v>36</v>
      </c>
      <c r="U710" t="s">
        <v>121</v>
      </c>
      <c r="V710" t="s">
        <v>1312</v>
      </c>
      <c r="W710" t="s">
        <v>63</v>
      </c>
      <c r="X710" t="s">
        <v>100</v>
      </c>
      <c r="Y710" t="s">
        <v>41</v>
      </c>
      <c r="Z710" t="s">
        <v>138</v>
      </c>
    </row>
    <row r="711" spans="1:26" x14ac:dyDescent="0.25">
      <c r="A711" t="s">
        <v>3360</v>
      </c>
      <c r="B711" t="s">
        <v>3361</v>
      </c>
      <c r="C711" s="1" t="str">
        <f t="shared" si="119"/>
        <v>21:0236</v>
      </c>
      <c r="D711" s="1" t="str">
        <f t="shared" si="116"/>
        <v>21:0115</v>
      </c>
      <c r="E711" t="s">
        <v>3362</v>
      </c>
      <c r="F711" t="s">
        <v>3363</v>
      </c>
      <c r="H711">
        <v>49.358345499999999</v>
      </c>
      <c r="I711">
        <v>-87.938264500000002</v>
      </c>
      <c r="J711" s="1" t="str">
        <f t="shared" si="117"/>
        <v>NGR lake sediment grab sample</v>
      </c>
      <c r="K711" s="1" t="str">
        <f t="shared" si="118"/>
        <v>&lt;177 micron (NGR)</v>
      </c>
      <c r="L711">
        <v>36</v>
      </c>
      <c r="M711" t="s">
        <v>187</v>
      </c>
      <c r="N711">
        <v>710</v>
      </c>
      <c r="O711" t="s">
        <v>306</v>
      </c>
      <c r="P711" t="s">
        <v>62</v>
      </c>
      <c r="Q711" t="s">
        <v>63</v>
      </c>
      <c r="R711" t="s">
        <v>134</v>
      </c>
      <c r="S711" t="s">
        <v>76</v>
      </c>
      <c r="T711" t="s">
        <v>36</v>
      </c>
      <c r="U711" t="s">
        <v>858</v>
      </c>
      <c r="V711" t="s">
        <v>309</v>
      </c>
      <c r="W711" t="s">
        <v>53</v>
      </c>
      <c r="X711" t="s">
        <v>119</v>
      </c>
      <c r="Y711" t="s">
        <v>41</v>
      </c>
      <c r="Z711" t="s">
        <v>356</v>
      </c>
    </row>
    <row r="712" spans="1:26" x14ac:dyDescent="0.25">
      <c r="A712" t="s">
        <v>3364</v>
      </c>
      <c r="B712" t="s">
        <v>3365</v>
      </c>
      <c r="C712" s="1" t="str">
        <f t="shared" si="119"/>
        <v>21:0236</v>
      </c>
      <c r="D712" s="1" t="str">
        <f t="shared" si="116"/>
        <v>21:0115</v>
      </c>
      <c r="E712" t="s">
        <v>3366</v>
      </c>
      <c r="F712" t="s">
        <v>3367</v>
      </c>
      <c r="H712">
        <v>49.373331299999997</v>
      </c>
      <c r="I712">
        <v>-87.966679099999993</v>
      </c>
      <c r="J712" s="1" t="str">
        <f t="shared" si="117"/>
        <v>NGR lake sediment grab sample</v>
      </c>
      <c r="K712" s="1" t="str">
        <f t="shared" si="118"/>
        <v>&lt;177 micron (NGR)</v>
      </c>
      <c r="L712">
        <v>36</v>
      </c>
      <c r="M712" t="s">
        <v>196</v>
      </c>
      <c r="N712">
        <v>711</v>
      </c>
      <c r="O712" t="s">
        <v>74</v>
      </c>
      <c r="P712" t="s">
        <v>134</v>
      </c>
      <c r="Q712" t="s">
        <v>66</v>
      </c>
      <c r="R712" t="s">
        <v>77</v>
      </c>
      <c r="S712" t="s">
        <v>146</v>
      </c>
      <c r="T712" t="s">
        <v>36</v>
      </c>
      <c r="U712" t="s">
        <v>667</v>
      </c>
      <c r="V712" t="s">
        <v>237</v>
      </c>
      <c r="W712" t="s">
        <v>53</v>
      </c>
      <c r="X712" t="s">
        <v>890</v>
      </c>
      <c r="Y712" t="s">
        <v>41</v>
      </c>
      <c r="Z712" t="s">
        <v>181</v>
      </c>
    </row>
    <row r="713" spans="1:26" x14ac:dyDescent="0.25">
      <c r="A713" t="s">
        <v>3368</v>
      </c>
      <c r="B713" t="s">
        <v>3369</v>
      </c>
      <c r="C713" s="1" t="str">
        <f t="shared" si="119"/>
        <v>21:0236</v>
      </c>
      <c r="D713" s="1" t="str">
        <f t="shared" si="116"/>
        <v>21:0115</v>
      </c>
      <c r="E713" t="s">
        <v>3370</v>
      </c>
      <c r="F713" t="s">
        <v>3371</v>
      </c>
      <c r="H713">
        <v>49.296827899999997</v>
      </c>
      <c r="I713">
        <v>-87.991989799999999</v>
      </c>
      <c r="J713" s="1" t="str">
        <f t="shared" si="117"/>
        <v>NGR lake sediment grab sample</v>
      </c>
      <c r="K713" s="1" t="str">
        <f t="shared" si="118"/>
        <v>&lt;177 micron (NGR)</v>
      </c>
      <c r="L713">
        <v>36</v>
      </c>
      <c r="M713" t="s">
        <v>206</v>
      </c>
      <c r="N713">
        <v>712</v>
      </c>
      <c r="O713" t="s">
        <v>588</v>
      </c>
      <c r="P713" t="s">
        <v>75</v>
      </c>
      <c r="Q713" t="s">
        <v>33</v>
      </c>
      <c r="R713" t="s">
        <v>134</v>
      </c>
      <c r="S713" t="s">
        <v>77</v>
      </c>
      <c r="T713" t="s">
        <v>36</v>
      </c>
      <c r="U713" t="s">
        <v>2474</v>
      </c>
      <c r="V713" t="s">
        <v>148</v>
      </c>
      <c r="W713" t="s">
        <v>53</v>
      </c>
      <c r="X713" t="s">
        <v>463</v>
      </c>
      <c r="Y713" t="s">
        <v>41</v>
      </c>
      <c r="Z713" t="s">
        <v>708</v>
      </c>
    </row>
    <row r="714" spans="1:26" x14ac:dyDescent="0.25">
      <c r="A714" t="s">
        <v>3372</v>
      </c>
      <c r="B714" t="s">
        <v>3373</v>
      </c>
      <c r="C714" s="1" t="str">
        <f t="shared" si="119"/>
        <v>21:0236</v>
      </c>
      <c r="D714" s="1" t="str">
        <f t="shared" si="116"/>
        <v>21:0115</v>
      </c>
      <c r="E714" t="s">
        <v>3374</v>
      </c>
      <c r="F714" t="s">
        <v>3375</v>
      </c>
      <c r="H714">
        <v>49.320667100000001</v>
      </c>
      <c r="I714">
        <v>-87.984432100000006</v>
      </c>
      <c r="J714" s="1" t="str">
        <f t="shared" si="117"/>
        <v>NGR lake sediment grab sample</v>
      </c>
      <c r="K714" s="1" t="str">
        <f t="shared" si="118"/>
        <v>&lt;177 micron (NGR)</v>
      </c>
      <c r="L714">
        <v>36</v>
      </c>
      <c r="M714" t="s">
        <v>214</v>
      </c>
      <c r="N714">
        <v>713</v>
      </c>
      <c r="O714" t="s">
        <v>336</v>
      </c>
      <c r="P714" t="s">
        <v>156</v>
      </c>
      <c r="Q714" t="s">
        <v>39</v>
      </c>
      <c r="R714" t="s">
        <v>290</v>
      </c>
      <c r="S714" t="s">
        <v>78</v>
      </c>
      <c r="T714" t="s">
        <v>36</v>
      </c>
      <c r="U714" t="s">
        <v>40</v>
      </c>
      <c r="V714" t="s">
        <v>308</v>
      </c>
      <c r="W714" t="s">
        <v>53</v>
      </c>
      <c r="X714" t="s">
        <v>81</v>
      </c>
      <c r="Y714" t="s">
        <v>41</v>
      </c>
      <c r="Z714" t="s">
        <v>64</v>
      </c>
    </row>
    <row r="715" spans="1:26" x14ac:dyDescent="0.25">
      <c r="A715" t="s">
        <v>3376</v>
      </c>
      <c r="B715" t="s">
        <v>3377</v>
      </c>
      <c r="C715" s="1" t="str">
        <f t="shared" si="119"/>
        <v>21:0236</v>
      </c>
      <c r="D715" s="1" t="str">
        <f t="shared" si="116"/>
        <v>21:0115</v>
      </c>
      <c r="E715" t="s">
        <v>3378</v>
      </c>
      <c r="F715" t="s">
        <v>3379</v>
      </c>
      <c r="H715">
        <v>49.33466</v>
      </c>
      <c r="I715">
        <v>-87.936162800000005</v>
      </c>
      <c r="J715" s="1" t="str">
        <f t="shared" si="117"/>
        <v>NGR lake sediment grab sample</v>
      </c>
      <c r="K715" s="1" t="str">
        <f t="shared" si="118"/>
        <v>&lt;177 micron (NGR)</v>
      </c>
      <c r="L715">
        <v>36</v>
      </c>
      <c r="M715" t="s">
        <v>234</v>
      </c>
      <c r="N715">
        <v>714</v>
      </c>
      <c r="O715" t="s">
        <v>155</v>
      </c>
      <c r="P715" t="s">
        <v>82</v>
      </c>
      <c r="Q715" t="s">
        <v>63</v>
      </c>
      <c r="R715" t="s">
        <v>198</v>
      </c>
      <c r="S715" t="s">
        <v>39</v>
      </c>
      <c r="T715" t="s">
        <v>36</v>
      </c>
      <c r="U715" t="s">
        <v>98</v>
      </c>
      <c r="V715" t="s">
        <v>437</v>
      </c>
      <c r="W715" t="s">
        <v>53</v>
      </c>
      <c r="X715" t="s">
        <v>178</v>
      </c>
      <c r="Y715" t="s">
        <v>41</v>
      </c>
      <c r="Z715" t="s">
        <v>680</v>
      </c>
    </row>
    <row r="716" spans="1:26" x14ac:dyDescent="0.25">
      <c r="A716" t="s">
        <v>3380</v>
      </c>
      <c r="B716" t="s">
        <v>3381</v>
      </c>
      <c r="C716" s="1" t="str">
        <f t="shared" si="119"/>
        <v>21:0236</v>
      </c>
      <c r="D716" s="1" t="str">
        <f t="shared" si="116"/>
        <v>21:0115</v>
      </c>
      <c r="E716" t="s">
        <v>3382</v>
      </c>
      <c r="F716" t="s">
        <v>3383</v>
      </c>
      <c r="H716">
        <v>49.296067899999997</v>
      </c>
      <c r="I716">
        <v>-87.927523500000007</v>
      </c>
      <c r="J716" s="1" t="str">
        <f t="shared" si="117"/>
        <v>NGR lake sediment grab sample</v>
      </c>
      <c r="K716" s="1" t="str">
        <f t="shared" si="118"/>
        <v>&lt;177 micron (NGR)</v>
      </c>
      <c r="L716">
        <v>37</v>
      </c>
      <c r="M716" t="s">
        <v>30</v>
      </c>
      <c r="N716">
        <v>715</v>
      </c>
      <c r="O716" t="s">
        <v>320</v>
      </c>
      <c r="P716" t="s">
        <v>283</v>
      </c>
      <c r="Q716" t="s">
        <v>80</v>
      </c>
      <c r="R716" t="s">
        <v>75</v>
      </c>
      <c r="S716" t="s">
        <v>290</v>
      </c>
      <c r="T716" t="s">
        <v>36</v>
      </c>
      <c r="U716" t="s">
        <v>112</v>
      </c>
      <c r="V716" t="s">
        <v>99</v>
      </c>
      <c r="W716" t="s">
        <v>53</v>
      </c>
      <c r="X716" t="s">
        <v>91</v>
      </c>
      <c r="Y716" t="s">
        <v>41</v>
      </c>
      <c r="Z716" t="s">
        <v>329</v>
      </c>
    </row>
    <row r="717" spans="1:26" hidden="1" x14ac:dyDescent="0.25">
      <c r="A717" t="s">
        <v>3384</v>
      </c>
      <c r="B717" t="s">
        <v>3385</v>
      </c>
      <c r="C717" s="1" t="str">
        <f t="shared" si="119"/>
        <v>21:0236</v>
      </c>
      <c r="D717" s="1" t="str">
        <f>HYPERLINK("http://geochem.nrcan.gc.ca/cdogs/content/svy/svy_e.htm", "")</f>
        <v/>
      </c>
      <c r="G717" s="1" t="str">
        <f>HYPERLINK("http://geochem.nrcan.gc.ca/cdogs/content/cr_/cr_00023_e.htm", "23")</f>
        <v>23</v>
      </c>
      <c r="J717" t="s">
        <v>220</v>
      </c>
      <c r="K717" t="s">
        <v>221</v>
      </c>
      <c r="L717">
        <v>37</v>
      </c>
      <c r="M717" t="s">
        <v>222</v>
      </c>
      <c r="N717">
        <v>716</v>
      </c>
      <c r="O717" t="s">
        <v>81</v>
      </c>
      <c r="P717" t="s">
        <v>516</v>
      </c>
      <c r="Q717" t="s">
        <v>394</v>
      </c>
      <c r="R717" t="s">
        <v>109</v>
      </c>
      <c r="S717" t="s">
        <v>290</v>
      </c>
      <c r="T717" t="s">
        <v>36</v>
      </c>
      <c r="U717" t="s">
        <v>3083</v>
      </c>
      <c r="V717" t="s">
        <v>1802</v>
      </c>
      <c r="W717" t="s">
        <v>181</v>
      </c>
      <c r="X717" t="s">
        <v>54</v>
      </c>
      <c r="Y717" t="s">
        <v>39</v>
      </c>
      <c r="Z717" t="s">
        <v>110</v>
      </c>
    </row>
    <row r="718" spans="1:26" x14ac:dyDescent="0.25">
      <c r="A718" t="s">
        <v>3386</v>
      </c>
      <c r="B718" t="s">
        <v>3387</v>
      </c>
      <c r="C718" s="1" t="str">
        <f t="shared" si="119"/>
        <v>21:0236</v>
      </c>
      <c r="D718" s="1" t="str">
        <f t="shared" ref="D718:D743" si="120">HYPERLINK("http://geochem.nrcan.gc.ca/cdogs/content/svy/svy210115_e.htm", "21:0115")</f>
        <v>21:0115</v>
      </c>
      <c r="E718" t="s">
        <v>3388</v>
      </c>
      <c r="F718" t="s">
        <v>3389</v>
      </c>
      <c r="H718">
        <v>49.310110100000003</v>
      </c>
      <c r="I718">
        <v>-87.935271299999997</v>
      </c>
      <c r="J718" s="1" t="str">
        <f t="shared" ref="J718:J743" si="121">HYPERLINK("http://geochem.nrcan.gc.ca/cdogs/content/kwd/kwd020027_e.htm", "NGR lake sediment grab sample")</f>
        <v>NGR lake sediment grab sample</v>
      </c>
      <c r="K718" s="1" t="str">
        <f t="shared" ref="K718:K743" si="122">HYPERLINK("http://geochem.nrcan.gc.ca/cdogs/content/kwd/kwd080006_e.htm", "&lt;177 micron (NGR)")</f>
        <v>&lt;177 micron (NGR)</v>
      </c>
      <c r="L718">
        <v>37</v>
      </c>
      <c r="M718" t="s">
        <v>154</v>
      </c>
      <c r="N718">
        <v>717</v>
      </c>
      <c r="O718" t="s">
        <v>188</v>
      </c>
      <c r="P718" t="s">
        <v>133</v>
      </c>
      <c r="Q718" t="s">
        <v>39</v>
      </c>
      <c r="R718" t="s">
        <v>134</v>
      </c>
      <c r="S718" t="s">
        <v>76</v>
      </c>
      <c r="T718" t="s">
        <v>122</v>
      </c>
      <c r="U718" t="s">
        <v>119</v>
      </c>
      <c r="V718" t="s">
        <v>292</v>
      </c>
      <c r="W718" t="s">
        <v>66</v>
      </c>
      <c r="X718" t="s">
        <v>463</v>
      </c>
      <c r="Y718" t="s">
        <v>41</v>
      </c>
      <c r="Z718" t="s">
        <v>1671</v>
      </c>
    </row>
    <row r="719" spans="1:26" x14ac:dyDescent="0.25">
      <c r="A719" t="s">
        <v>3390</v>
      </c>
      <c r="B719" t="s">
        <v>3391</v>
      </c>
      <c r="C719" s="1" t="str">
        <f t="shared" si="119"/>
        <v>21:0236</v>
      </c>
      <c r="D719" s="1" t="str">
        <f t="shared" si="120"/>
        <v>21:0115</v>
      </c>
      <c r="E719" t="s">
        <v>3382</v>
      </c>
      <c r="F719" t="s">
        <v>3392</v>
      </c>
      <c r="H719">
        <v>49.296067899999997</v>
      </c>
      <c r="I719">
        <v>-87.927523500000007</v>
      </c>
      <c r="J719" s="1" t="str">
        <f t="shared" si="121"/>
        <v>NGR lake sediment grab sample</v>
      </c>
      <c r="K719" s="1" t="str">
        <f t="shared" si="122"/>
        <v>&lt;177 micron (NGR)</v>
      </c>
      <c r="L719">
        <v>37</v>
      </c>
      <c r="M719" t="s">
        <v>169</v>
      </c>
      <c r="N719">
        <v>718</v>
      </c>
      <c r="O719" t="s">
        <v>615</v>
      </c>
      <c r="P719" t="s">
        <v>283</v>
      </c>
      <c r="Q719" t="s">
        <v>39</v>
      </c>
      <c r="R719" t="s">
        <v>277</v>
      </c>
      <c r="S719" t="s">
        <v>290</v>
      </c>
      <c r="T719" t="s">
        <v>36</v>
      </c>
      <c r="U719" t="s">
        <v>40</v>
      </c>
      <c r="V719" t="s">
        <v>125</v>
      </c>
      <c r="W719" t="s">
        <v>53</v>
      </c>
      <c r="X719" t="s">
        <v>91</v>
      </c>
      <c r="Y719" t="s">
        <v>309</v>
      </c>
      <c r="Z719" t="s">
        <v>329</v>
      </c>
    </row>
    <row r="720" spans="1:26" x14ac:dyDescent="0.25">
      <c r="A720" t="s">
        <v>3393</v>
      </c>
      <c r="B720" t="s">
        <v>3394</v>
      </c>
      <c r="C720" s="1" t="str">
        <f t="shared" si="119"/>
        <v>21:0236</v>
      </c>
      <c r="D720" s="1" t="str">
        <f t="shared" si="120"/>
        <v>21:0115</v>
      </c>
      <c r="E720" t="s">
        <v>3382</v>
      </c>
      <c r="F720" t="s">
        <v>3395</v>
      </c>
      <c r="H720">
        <v>49.296067899999997</v>
      </c>
      <c r="I720">
        <v>-87.927523500000007</v>
      </c>
      <c r="J720" s="1" t="str">
        <f t="shared" si="121"/>
        <v>NGR lake sediment grab sample</v>
      </c>
      <c r="K720" s="1" t="str">
        <f t="shared" si="122"/>
        <v>&lt;177 micron (NGR)</v>
      </c>
      <c r="L720">
        <v>37</v>
      </c>
      <c r="M720" t="s">
        <v>162</v>
      </c>
      <c r="N720">
        <v>719</v>
      </c>
      <c r="O720" t="s">
        <v>81</v>
      </c>
      <c r="P720" t="s">
        <v>283</v>
      </c>
      <c r="Q720" t="s">
        <v>80</v>
      </c>
      <c r="R720" t="s">
        <v>244</v>
      </c>
      <c r="S720" t="s">
        <v>109</v>
      </c>
      <c r="T720" t="s">
        <v>36</v>
      </c>
      <c r="U720" t="s">
        <v>40</v>
      </c>
      <c r="V720" t="s">
        <v>99</v>
      </c>
      <c r="W720" t="s">
        <v>53</v>
      </c>
      <c r="X720" t="s">
        <v>91</v>
      </c>
      <c r="Y720" t="s">
        <v>66</v>
      </c>
      <c r="Z720" t="s">
        <v>75</v>
      </c>
    </row>
    <row r="721" spans="1:26" x14ac:dyDescent="0.25">
      <c r="A721" t="s">
        <v>3396</v>
      </c>
      <c r="B721" t="s">
        <v>3397</v>
      </c>
      <c r="C721" s="1" t="str">
        <f t="shared" si="119"/>
        <v>21:0236</v>
      </c>
      <c r="D721" s="1" t="str">
        <f t="shared" si="120"/>
        <v>21:0115</v>
      </c>
      <c r="E721" t="s">
        <v>3398</v>
      </c>
      <c r="F721" t="s">
        <v>3399</v>
      </c>
      <c r="H721">
        <v>49.301884000000001</v>
      </c>
      <c r="I721">
        <v>-87.890272600000003</v>
      </c>
      <c r="J721" s="1" t="str">
        <f t="shared" si="121"/>
        <v>NGR lake sediment grab sample</v>
      </c>
      <c r="K721" s="1" t="str">
        <f t="shared" si="122"/>
        <v>&lt;177 micron (NGR)</v>
      </c>
      <c r="L721">
        <v>37</v>
      </c>
      <c r="M721" t="s">
        <v>47</v>
      </c>
      <c r="N721">
        <v>720</v>
      </c>
      <c r="O721" t="s">
        <v>253</v>
      </c>
      <c r="P721" t="s">
        <v>244</v>
      </c>
      <c r="Q721" t="s">
        <v>80</v>
      </c>
      <c r="R721" t="s">
        <v>290</v>
      </c>
      <c r="S721" t="s">
        <v>33</v>
      </c>
      <c r="T721" t="s">
        <v>122</v>
      </c>
      <c r="U721" t="s">
        <v>1692</v>
      </c>
      <c r="V721" t="s">
        <v>452</v>
      </c>
      <c r="W721" t="s">
        <v>53</v>
      </c>
      <c r="X721" t="s">
        <v>655</v>
      </c>
      <c r="Y721" t="s">
        <v>41</v>
      </c>
      <c r="Z721" t="s">
        <v>362</v>
      </c>
    </row>
    <row r="722" spans="1:26" x14ac:dyDescent="0.25">
      <c r="A722" t="s">
        <v>3400</v>
      </c>
      <c r="B722" t="s">
        <v>3401</v>
      </c>
      <c r="C722" s="1" t="str">
        <f t="shared" si="119"/>
        <v>21:0236</v>
      </c>
      <c r="D722" s="1" t="str">
        <f t="shared" si="120"/>
        <v>21:0115</v>
      </c>
      <c r="E722" t="s">
        <v>3402</v>
      </c>
      <c r="F722" t="s">
        <v>3403</v>
      </c>
      <c r="H722">
        <v>49.330026599999997</v>
      </c>
      <c r="I722">
        <v>-87.8730525</v>
      </c>
      <c r="J722" s="1" t="str">
        <f t="shared" si="121"/>
        <v>NGR lake sediment grab sample</v>
      </c>
      <c r="K722" s="1" t="str">
        <f t="shared" si="122"/>
        <v>&lt;177 micron (NGR)</v>
      </c>
      <c r="L722">
        <v>37</v>
      </c>
      <c r="M722" t="s">
        <v>60</v>
      </c>
      <c r="N722">
        <v>721</v>
      </c>
      <c r="O722" t="s">
        <v>306</v>
      </c>
      <c r="P722" t="s">
        <v>49</v>
      </c>
      <c r="Q722" t="s">
        <v>66</v>
      </c>
      <c r="R722" t="s">
        <v>283</v>
      </c>
      <c r="S722" t="s">
        <v>146</v>
      </c>
      <c r="T722" t="s">
        <v>36</v>
      </c>
      <c r="U722" t="s">
        <v>208</v>
      </c>
      <c r="V722" t="s">
        <v>125</v>
      </c>
      <c r="W722" t="s">
        <v>53</v>
      </c>
      <c r="X722" t="s">
        <v>81</v>
      </c>
      <c r="Y722" t="s">
        <v>125</v>
      </c>
      <c r="Z722" t="s">
        <v>2603</v>
      </c>
    </row>
    <row r="723" spans="1:26" x14ac:dyDescent="0.25">
      <c r="A723" t="s">
        <v>3404</v>
      </c>
      <c r="B723" t="s">
        <v>3405</v>
      </c>
      <c r="C723" s="1" t="str">
        <f t="shared" si="119"/>
        <v>21:0236</v>
      </c>
      <c r="D723" s="1" t="str">
        <f t="shared" si="120"/>
        <v>21:0115</v>
      </c>
      <c r="E723" t="s">
        <v>3406</v>
      </c>
      <c r="F723" t="s">
        <v>3407</v>
      </c>
      <c r="H723">
        <v>49.325531099999999</v>
      </c>
      <c r="I723">
        <v>-87.831287599999996</v>
      </c>
      <c r="J723" s="1" t="str">
        <f t="shared" si="121"/>
        <v>NGR lake sediment grab sample</v>
      </c>
      <c r="K723" s="1" t="str">
        <f t="shared" si="122"/>
        <v>&lt;177 micron (NGR)</v>
      </c>
      <c r="L723">
        <v>37</v>
      </c>
      <c r="M723" t="s">
        <v>73</v>
      </c>
      <c r="N723">
        <v>722</v>
      </c>
      <c r="O723" t="s">
        <v>348</v>
      </c>
      <c r="P723" t="s">
        <v>596</v>
      </c>
      <c r="Q723" t="s">
        <v>80</v>
      </c>
      <c r="R723" t="s">
        <v>110</v>
      </c>
      <c r="S723" t="s">
        <v>97</v>
      </c>
      <c r="T723" t="s">
        <v>36</v>
      </c>
      <c r="U723" t="s">
        <v>228</v>
      </c>
      <c r="V723" t="s">
        <v>309</v>
      </c>
      <c r="W723" t="s">
        <v>66</v>
      </c>
      <c r="X723" t="s">
        <v>67</v>
      </c>
      <c r="Y723" t="s">
        <v>125</v>
      </c>
      <c r="Z723" t="s">
        <v>2495</v>
      </c>
    </row>
    <row r="724" spans="1:26" x14ac:dyDescent="0.25">
      <c r="A724" t="s">
        <v>3408</v>
      </c>
      <c r="B724" t="s">
        <v>3409</v>
      </c>
      <c r="C724" s="1" t="str">
        <f t="shared" si="119"/>
        <v>21:0236</v>
      </c>
      <c r="D724" s="1" t="str">
        <f t="shared" si="120"/>
        <v>21:0115</v>
      </c>
      <c r="E724" t="s">
        <v>3410</v>
      </c>
      <c r="F724" t="s">
        <v>3411</v>
      </c>
      <c r="H724">
        <v>49.311208399999998</v>
      </c>
      <c r="I724">
        <v>-87.815183700000006</v>
      </c>
      <c r="J724" s="1" t="str">
        <f t="shared" si="121"/>
        <v>NGR lake sediment grab sample</v>
      </c>
      <c r="K724" s="1" t="str">
        <f t="shared" si="122"/>
        <v>&lt;177 micron (NGR)</v>
      </c>
      <c r="L724">
        <v>37</v>
      </c>
      <c r="M724" t="s">
        <v>87</v>
      </c>
      <c r="N724">
        <v>723</v>
      </c>
      <c r="O724" t="s">
        <v>35</v>
      </c>
      <c r="P724" t="s">
        <v>109</v>
      </c>
      <c r="Q724" t="s">
        <v>63</v>
      </c>
      <c r="R724" t="s">
        <v>146</v>
      </c>
      <c r="S724" t="s">
        <v>63</v>
      </c>
      <c r="T724" t="s">
        <v>36</v>
      </c>
      <c r="U724" t="s">
        <v>510</v>
      </c>
      <c r="V724" t="s">
        <v>452</v>
      </c>
      <c r="W724" t="s">
        <v>53</v>
      </c>
      <c r="X724" t="s">
        <v>48</v>
      </c>
      <c r="Y724" t="s">
        <v>66</v>
      </c>
      <c r="Z724" t="s">
        <v>3412</v>
      </c>
    </row>
    <row r="725" spans="1:26" x14ac:dyDescent="0.25">
      <c r="A725" t="s">
        <v>3413</v>
      </c>
      <c r="B725" t="s">
        <v>3414</v>
      </c>
      <c r="C725" s="1" t="str">
        <f t="shared" si="119"/>
        <v>21:0236</v>
      </c>
      <c r="D725" s="1" t="str">
        <f t="shared" si="120"/>
        <v>21:0115</v>
      </c>
      <c r="E725" t="s">
        <v>3415</v>
      </c>
      <c r="F725" t="s">
        <v>3416</v>
      </c>
      <c r="H725">
        <v>49.349388300000001</v>
      </c>
      <c r="I725">
        <v>-87.769964200000004</v>
      </c>
      <c r="J725" s="1" t="str">
        <f t="shared" si="121"/>
        <v>NGR lake sediment grab sample</v>
      </c>
      <c r="K725" s="1" t="str">
        <f t="shared" si="122"/>
        <v>&lt;177 micron (NGR)</v>
      </c>
      <c r="L725">
        <v>37</v>
      </c>
      <c r="M725" t="s">
        <v>96</v>
      </c>
      <c r="N725">
        <v>724</v>
      </c>
      <c r="O725" t="s">
        <v>679</v>
      </c>
      <c r="P725" t="s">
        <v>82</v>
      </c>
      <c r="Q725" t="s">
        <v>63</v>
      </c>
      <c r="R725" t="s">
        <v>244</v>
      </c>
      <c r="S725" t="s">
        <v>146</v>
      </c>
      <c r="T725" t="s">
        <v>36</v>
      </c>
      <c r="U725" t="s">
        <v>407</v>
      </c>
      <c r="V725" t="s">
        <v>227</v>
      </c>
      <c r="W725" t="s">
        <v>66</v>
      </c>
      <c r="X725" t="s">
        <v>79</v>
      </c>
      <c r="Y725" t="s">
        <v>66</v>
      </c>
      <c r="Z725" t="s">
        <v>3417</v>
      </c>
    </row>
    <row r="726" spans="1:26" x14ac:dyDescent="0.25">
      <c r="A726" t="s">
        <v>3418</v>
      </c>
      <c r="B726" t="s">
        <v>3419</v>
      </c>
      <c r="C726" s="1" t="str">
        <f t="shared" si="119"/>
        <v>21:0236</v>
      </c>
      <c r="D726" s="1" t="str">
        <f t="shared" si="120"/>
        <v>21:0115</v>
      </c>
      <c r="E726" t="s">
        <v>3420</v>
      </c>
      <c r="F726" t="s">
        <v>3421</v>
      </c>
      <c r="H726">
        <v>49.350080900000002</v>
      </c>
      <c r="I726">
        <v>-87.738251500000004</v>
      </c>
      <c r="J726" s="1" t="str">
        <f t="shared" si="121"/>
        <v>NGR lake sediment grab sample</v>
      </c>
      <c r="K726" s="1" t="str">
        <f t="shared" si="122"/>
        <v>&lt;177 micron (NGR)</v>
      </c>
      <c r="L726">
        <v>37</v>
      </c>
      <c r="M726" t="s">
        <v>106</v>
      </c>
      <c r="N726">
        <v>725</v>
      </c>
      <c r="O726" t="s">
        <v>3263</v>
      </c>
      <c r="P726" t="s">
        <v>62</v>
      </c>
      <c r="Q726" t="s">
        <v>80</v>
      </c>
      <c r="R726" t="s">
        <v>109</v>
      </c>
      <c r="S726" t="s">
        <v>181</v>
      </c>
      <c r="T726" t="s">
        <v>122</v>
      </c>
      <c r="U726" t="s">
        <v>521</v>
      </c>
      <c r="V726" t="s">
        <v>125</v>
      </c>
      <c r="W726" t="s">
        <v>66</v>
      </c>
      <c r="X726" t="s">
        <v>760</v>
      </c>
      <c r="Y726" t="s">
        <v>760</v>
      </c>
      <c r="Z726" t="s">
        <v>760</v>
      </c>
    </row>
    <row r="727" spans="1:26" x14ac:dyDescent="0.25">
      <c r="A727" t="s">
        <v>3422</v>
      </c>
      <c r="B727" t="s">
        <v>3423</v>
      </c>
      <c r="C727" s="1" t="str">
        <f t="shared" si="119"/>
        <v>21:0236</v>
      </c>
      <c r="D727" s="1" t="str">
        <f t="shared" si="120"/>
        <v>21:0115</v>
      </c>
      <c r="E727" t="s">
        <v>3424</v>
      </c>
      <c r="F727" t="s">
        <v>3425</v>
      </c>
      <c r="H727">
        <v>49.299703999999998</v>
      </c>
      <c r="I727">
        <v>-87.767801199999994</v>
      </c>
      <c r="J727" s="1" t="str">
        <f t="shared" si="121"/>
        <v>NGR lake sediment grab sample</v>
      </c>
      <c r="K727" s="1" t="str">
        <f t="shared" si="122"/>
        <v>&lt;177 micron (NGR)</v>
      </c>
      <c r="L727">
        <v>37</v>
      </c>
      <c r="M727" t="s">
        <v>118</v>
      </c>
      <c r="N727">
        <v>726</v>
      </c>
      <c r="O727" t="s">
        <v>890</v>
      </c>
      <c r="P727" t="s">
        <v>156</v>
      </c>
      <c r="Q727" t="s">
        <v>63</v>
      </c>
      <c r="R727" t="s">
        <v>97</v>
      </c>
      <c r="S727" t="s">
        <v>80</v>
      </c>
      <c r="T727" t="s">
        <v>36</v>
      </c>
      <c r="U727" t="s">
        <v>510</v>
      </c>
      <c r="V727" t="s">
        <v>225</v>
      </c>
      <c r="W727" t="s">
        <v>53</v>
      </c>
      <c r="X727" t="s">
        <v>48</v>
      </c>
      <c r="Y727" t="s">
        <v>125</v>
      </c>
      <c r="Z727" t="s">
        <v>2127</v>
      </c>
    </row>
    <row r="728" spans="1:26" x14ac:dyDescent="0.25">
      <c r="A728" t="s">
        <v>3426</v>
      </c>
      <c r="B728" t="s">
        <v>3427</v>
      </c>
      <c r="C728" s="1" t="str">
        <f t="shared" si="119"/>
        <v>21:0236</v>
      </c>
      <c r="D728" s="1" t="str">
        <f t="shared" si="120"/>
        <v>21:0115</v>
      </c>
      <c r="E728" t="s">
        <v>3428</v>
      </c>
      <c r="F728" t="s">
        <v>3429</v>
      </c>
      <c r="H728">
        <v>49.280708199999999</v>
      </c>
      <c r="I728">
        <v>-87.786205800000005</v>
      </c>
      <c r="J728" s="1" t="str">
        <f t="shared" si="121"/>
        <v>NGR lake sediment grab sample</v>
      </c>
      <c r="K728" s="1" t="str">
        <f t="shared" si="122"/>
        <v>&lt;177 micron (NGR)</v>
      </c>
      <c r="L728">
        <v>37</v>
      </c>
      <c r="M728" t="s">
        <v>131</v>
      </c>
      <c r="N728">
        <v>727</v>
      </c>
      <c r="O728" t="s">
        <v>588</v>
      </c>
      <c r="P728" t="s">
        <v>223</v>
      </c>
      <c r="Q728" t="s">
        <v>181</v>
      </c>
      <c r="R728" t="s">
        <v>596</v>
      </c>
      <c r="S728" t="s">
        <v>77</v>
      </c>
      <c r="T728" t="s">
        <v>36</v>
      </c>
      <c r="U728" t="s">
        <v>973</v>
      </c>
      <c r="V728" t="s">
        <v>399</v>
      </c>
      <c r="W728" t="s">
        <v>66</v>
      </c>
      <c r="X728" t="s">
        <v>465</v>
      </c>
      <c r="Y728" t="s">
        <v>2590</v>
      </c>
      <c r="Z728" t="s">
        <v>1323</v>
      </c>
    </row>
    <row r="729" spans="1:26" x14ac:dyDescent="0.25">
      <c r="A729" t="s">
        <v>3430</v>
      </c>
      <c r="B729" t="s">
        <v>3431</v>
      </c>
      <c r="C729" s="1" t="str">
        <f t="shared" si="119"/>
        <v>21:0236</v>
      </c>
      <c r="D729" s="1" t="str">
        <f t="shared" si="120"/>
        <v>21:0115</v>
      </c>
      <c r="E729" t="s">
        <v>3432</v>
      </c>
      <c r="F729" t="s">
        <v>3433</v>
      </c>
      <c r="H729">
        <v>49.278033700000002</v>
      </c>
      <c r="I729">
        <v>-87.868298899999999</v>
      </c>
      <c r="J729" s="1" t="str">
        <f t="shared" si="121"/>
        <v>NGR lake sediment grab sample</v>
      </c>
      <c r="K729" s="1" t="str">
        <f t="shared" si="122"/>
        <v>&lt;177 micron (NGR)</v>
      </c>
      <c r="L729">
        <v>37</v>
      </c>
      <c r="M729" t="s">
        <v>143</v>
      </c>
      <c r="N729">
        <v>728</v>
      </c>
      <c r="O729" t="s">
        <v>888</v>
      </c>
      <c r="P729" t="s">
        <v>516</v>
      </c>
      <c r="Q729" t="s">
        <v>66</v>
      </c>
      <c r="R729" t="s">
        <v>198</v>
      </c>
      <c r="S729" t="s">
        <v>198</v>
      </c>
      <c r="T729" t="s">
        <v>36</v>
      </c>
      <c r="U729" t="s">
        <v>31</v>
      </c>
      <c r="V729" t="s">
        <v>399</v>
      </c>
      <c r="W729" t="s">
        <v>53</v>
      </c>
      <c r="X729" t="s">
        <v>228</v>
      </c>
      <c r="Y729" t="s">
        <v>39</v>
      </c>
      <c r="Z729" t="s">
        <v>530</v>
      </c>
    </row>
    <row r="730" spans="1:26" x14ac:dyDescent="0.25">
      <c r="A730" t="s">
        <v>3434</v>
      </c>
      <c r="B730" t="s">
        <v>3435</v>
      </c>
      <c r="C730" s="1" t="str">
        <f t="shared" si="119"/>
        <v>21:0236</v>
      </c>
      <c r="D730" s="1" t="str">
        <f t="shared" si="120"/>
        <v>21:0115</v>
      </c>
      <c r="E730" t="s">
        <v>3436</v>
      </c>
      <c r="F730" t="s">
        <v>3437</v>
      </c>
      <c r="H730">
        <v>49.277599899999998</v>
      </c>
      <c r="I730">
        <v>-87.923107700000003</v>
      </c>
      <c r="J730" s="1" t="str">
        <f t="shared" si="121"/>
        <v>NGR lake sediment grab sample</v>
      </c>
      <c r="K730" s="1" t="str">
        <f t="shared" si="122"/>
        <v>&lt;177 micron (NGR)</v>
      </c>
      <c r="L730">
        <v>37</v>
      </c>
      <c r="M730" t="s">
        <v>177</v>
      </c>
      <c r="N730">
        <v>729</v>
      </c>
      <c r="O730" t="s">
        <v>155</v>
      </c>
      <c r="P730" t="s">
        <v>489</v>
      </c>
      <c r="Q730" t="s">
        <v>80</v>
      </c>
      <c r="R730" t="s">
        <v>406</v>
      </c>
      <c r="S730" t="s">
        <v>50</v>
      </c>
      <c r="T730" t="s">
        <v>36</v>
      </c>
      <c r="U730" t="s">
        <v>766</v>
      </c>
      <c r="V730" t="s">
        <v>685</v>
      </c>
      <c r="W730" t="s">
        <v>53</v>
      </c>
      <c r="X730" t="s">
        <v>119</v>
      </c>
      <c r="Y730" t="s">
        <v>39</v>
      </c>
      <c r="Z730" t="s">
        <v>217</v>
      </c>
    </row>
    <row r="731" spans="1:26" x14ac:dyDescent="0.25">
      <c r="A731" t="s">
        <v>3438</v>
      </c>
      <c r="B731" t="s">
        <v>3439</v>
      </c>
      <c r="C731" s="1" t="str">
        <f t="shared" si="119"/>
        <v>21:0236</v>
      </c>
      <c r="D731" s="1" t="str">
        <f t="shared" si="120"/>
        <v>21:0115</v>
      </c>
      <c r="E731" t="s">
        <v>3440</v>
      </c>
      <c r="F731" t="s">
        <v>3441</v>
      </c>
      <c r="H731">
        <v>49.246337599999997</v>
      </c>
      <c r="I731">
        <v>-87.893794499999998</v>
      </c>
      <c r="J731" s="1" t="str">
        <f t="shared" si="121"/>
        <v>NGR lake sediment grab sample</v>
      </c>
      <c r="K731" s="1" t="str">
        <f t="shared" si="122"/>
        <v>&lt;177 micron (NGR)</v>
      </c>
      <c r="L731">
        <v>37</v>
      </c>
      <c r="M731" t="s">
        <v>187</v>
      </c>
      <c r="N731">
        <v>730</v>
      </c>
      <c r="O731" t="s">
        <v>759</v>
      </c>
      <c r="P731" t="s">
        <v>181</v>
      </c>
      <c r="Q731" t="s">
        <v>66</v>
      </c>
      <c r="R731" t="s">
        <v>77</v>
      </c>
      <c r="S731" t="s">
        <v>198</v>
      </c>
      <c r="T731" t="s">
        <v>36</v>
      </c>
      <c r="U731" t="s">
        <v>868</v>
      </c>
      <c r="V731" t="s">
        <v>564</v>
      </c>
      <c r="W731" t="s">
        <v>53</v>
      </c>
      <c r="X731" t="s">
        <v>48</v>
      </c>
      <c r="Y731" t="s">
        <v>380</v>
      </c>
      <c r="Z731" t="s">
        <v>895</v>
      </c>
    </row>
    <row r="732" spans="1:26" x14ac:dyDescent="0.25">
      <c r="A732" t="s">
        <v>3442</v>
      </c>
      <c r="B732" t="s">
        <v>3443</v>
      </c>
      <c r="C732" s="1" t="str">
        <f t="shared" si="119"/>
        <v>21:0236</v>
      </c>
      <c r="D732" s="1" t="str">
        <f t="shared" si="120"/>
        <v>21:0115</v>
      </c>
      <c r="E732" t="s">
        <v>3444</v>
      </c>
      <c r="F732" t="s">
        <v>3445</v>
      </c>
      <c r="H732">
        <v>49.228821000000003</v>
      </c>
      <c r="I732">
        <v>-87.922720900000002</v>
      </c>
      <c r="J732" s="1" t="str">
        <f t="shared" si="121"/>
        <v>NGR lake sediment grab sample</v>
      </c>
      <c r="K732" s="1" t="str">
        <f t="shared" si="122"/>
        <v>&lt;177 micron (NGR)</v>
      </c>
      <c r="L732">
        <v>37</v>
      </c>
      <c r="M732" t="s">
        <v>196</v>
      </c>
      <c r="N732">
        <v>731</v>
      </c>
      <c r="O732" t="s">
        <v>489</v>
      </c>
      <c r="P732" t="s">
        <v>181</v>
      </c>
      <c r="Q732" t="s">
        <v>80</v>
      </c>
      <c r="R732" t="s">
        <v>76</v>
      </c>
      <c r="S732" t="s">
        <v>33</v>
      </c>
      <c r="T732" t="s">
        <v>36</v>
      </c>
      <c r="U732" t="s">
        <v>299</v>
      </c>
      <c r="V732" t="s">
        <v>157</v>
      </c>
      <c r="W732" t="s">
        <v>53</v>
      </c>
      <c r="X732" t="s">
        <v>82</v>
      </c>
      <c r="Y732" t="s">
        <v>1607</v>
      </c>
      <c r="Z732" t="s">
        <v>953</v>
      </c>
    </row>
    <row r="733" spans="1:26" x14ac:dyDescent="0.25">
      <c r="A733" t="s">
        <v>3446</v>
      </c>
      <c r="B733" t="s">
        <v>3447</v>
      </c>
      <c r="C733" s="1" t="str">
        <f t="shared" si="119"/>
        <v>21:0236</v>
      </c>
      <c r="D733" s="1" t="str">
        <f t="shared" si="120"/>
        <v>21:0115</v>
      </c>
      <c r="E733" t="s">
        <v>3448</v>
      </c>
      <c r="F733" t="s">
        <v>3449</v>
      </c>
      <c r="H733">
        <v>49.227012199999997</v>
      </c>
      <c r="I733">
        <v>-87.963575599999999</v>
      </c>
      <c r="J733" s="1" t="str">
        <f t="shared" si="121"/>
        <v>NGR lake sediment grab sample</v>
      </c>
      <c r="K733" s="1" t="str">
        <f t="shared" si="122"/>
        <v>&lt;177 micron (NGR)</v>
      </c>
      <c r="L733">
        <v>37</v>
      </c>
      <c r="M733" t="s">
        <v>206</v>
      </c>
      <c r="N733">
        <v>732</v>
      </c>
      <c r="O733" t="s">
        <v>1709</v>
      </c>
      <c r="P733" t="s">
        <v>1047</v>
      </c>
      <c r="Q733" t="s">
        <v>80</v>
      </c>
      <c r="R733" t="s">
        <v>236</v>
      </c>
      <c r="S733" t="s">
        <v>181</v>
      </c>
      <c r="T733" t="s">
        <v>122</v>
      </c>
      <c r="U733" t="s">
        <v>67</v>
      </c>
      <c r="V733" t="s">
        <v>125</v>
      </c>
      <c r="W733" t="s">
        <v>156</v>
      </c>
      <c r="X733" t="s">
        <v>163</v>
      </c>
      <c r="Y733" t="s">
        <v>760</v>
      </c>
      <c r="Z733" t="s">
        <v>760</v>
      </c>
    </row>
    <row r="734" spans="1:26" x14ac:dyDescent="0.25">
      <c r="A734" t="s">
        <v>3450</v>
      </c>
      <c r="B734" t="s">
        <v>3451</v>
      </c>
      <c r="C734" s="1" t="str">
        <f t="shared" si="119"/>
        <v>21:0236</v>
      </c>
      <c r="D734" s="1" t="str">
        <f t="shared" si="120"/>
        <v>21:0115</v>
      </c>
      <c r="E734" t="s">
        <v>3452</v>
      </c>
      <c r="F734" t="s">
        <v>3453</v>
      </c>
      <c r="H734">
        <v>49.204346200000003</v>
      </c>
      <c r="I734">
        <v>-87.9502442</v>
      </c>
      <c r="J734" s="1" t="str">
        <f t="shared" si="121"/>
        <v>NGR lake sediment grab sample</v>
      </c>
      <c r="K734" s="1" t="str">
        <f t="shared" si="122"/>
        <v>&lt;177 micron (NGR)</v>
      </c>
      <c r="L734">
        <v>37</v>
      </c>
      <c r="M734" t="s">
        <v>214</v>
      </c>
      <c r="N734">
        <v>733</v>
      </c>
      <c r="O734" t="s">
        <v>1090</v>
      </c>
      <c r="P734" t="s">
        <v>77</v>
      </c>
      <c r="Q734" t="s">
        <v>146</v>
      </c>
      <c r="R734" t="s">
        <v>156</v>
      </c>
      <c r="S734" t="s">
        <v>39</v>
      </c>
      <c r="T734" t="s">
        <v>36</v>
      </c>
      <c r="U734" t="s">
        <v>54</v>
      </c>
      <c r="V734" t="s">
        <v>308</v>
      </c>
      <c r="W734" t="s">
        <v>53</v>
      </c>
      <c r="X734" t="s">
        <v>112</v>
      </c>
      <c r="Y734" t="s">
        <v>63</v>
      </c>
      <c r="Z734" t="s">
        <v>890</v>
      </c>
    </row>
    <row r="735" spans="1:26" x14ac:dyDescent="0.25">
      <c r="A735" t="s">
        <v>3454</v>
      </c>
      <c r="B735" t="s">
        <v>3455</v>
      </c>
      <c r="C735" s="1" t="str">
        <f t="shared" si="119"/>
        <v>21:0236</v>
      </c>
      <c r="D735" s="1" t="str">
        <f t="shared" si="120"/>
        <v>21:0115</v>
      </c>
      <c r="E735" t="s">
        <v>3456</v>
      </c>
      <c r="F735" t="s">
        <v>3457</v>
      </c>
      <c r="H735">
        <v>49.172725499999999</v>
      </c>
      <c r="I735">
        <v>-87.929416200000006</v>
      </c>
      <c r="J735" s="1" t="str">
        <f t="shared" si="121"/>
        <v>NGR lake sediment grab sample</v>
      </c>
      <c r="K735" s="1" t="str">
        <f t="shared" si="122"/>
        <v>&lt;177 micron (NGR)</v>
      </c>
      <c r="L735">
        <v>37</v>
      </c>
      <c r="M735" t="s">
        <v>234</v>
      </c>
      <c r="N735">
        <v>734</v>
      </c>
      <c r="O735" t="s">
        <v>236</v>
      </c>
      <c r="P735" t="s">
        <v>283</v>
      </c>
      <c r="Q735" t="s">
        <v>63</v>
      </c>
      <c r="R735" t="s">
        <v>349</v>
      </c>
      <c r="S735" t="s">
        <v>181</v>
      </c>
      <c r="T735" t="s">
        <v>36</v>
      </c>
      <c r="U735" t="s">
        <v>336</v>
      </c>
      <c r="V735" t="s">
        <v>337</v>
      </c>
      <c r="W735" t="s">
        <v>33</v>
      </c>
      <c r="X735" t="s">
        <v>336</v>
      </c>
      <c r="Y735" t="s">
        <v>41</v>
      </c>
      <c r="Z735" t="s">
        <v>1067</v>
      </c>
    </row>
    <row r="736" spans="1:26" x14ac:dyDescent="0.25">
      <c r="A736" t="s">
        <v>3458</v>
      </c>
      <c r="B736" t="s">
        <v>3459</v>
      </c>
      <c r="C736" s="1" t="str">
        <f t="shared" si="119"/>
        <v>21:0236</v>
      </c>
      <c r="D736" s="1" t="str">
        <f t="shared" si="120"/>
        <v>21:0115</v>
      </c>
      <c r="E736" t="s">
        <v>3460</v>
      </c>
      <c r="F736" t="s">
        <v>3461</v>
      </c>
      <c r="H736">
        <v>49.133547299999996</v>
      </c>
      <c r="I736">
        <v>-87.952907499999995</v>
      </c>
      <c r="J736" s="1" t="str">
        <f t="shared" si="121"/>
        <v>NGR lake sediment grab sample</v>
      </c>
      <c r="K736" s="1" t="str">
        <f t="shared" si="122"/>
        <v>&lt;177 micron (NGR)</v>
      </c>
      <c r="L736">
        <v>38</v>
      </c>
      <c r="M736" t="s">
        <v>30</v>
      </c>
      <c r="N736">
        <v>735</v>
      </c>
      <c r="O736" t="s">
        <v>342</v>
      </c>
      <c r="P736" t="s">
        <v>32</v>
      </c>
      <c r="Q736" t="s">
        <v>33</v>
      </c>
      <c r="R736" t="s">
        <v>349</v>
      </c>
      <c r="S736" t="s">
        <v>290</v>
      </c>
      <c r="T736" t="s">
        <v>36</v>
      </c>
      <c r="U736" t="s">
        <v>300</v>
      </c>
      <c r="V736" t="s">
        <v>292</v>
      </c>
      <c r="W736" t="s">
        <v>63</v>
      </c>
      <c r="X736" t="s">
        <v>635</v>
      </c>
      <c r="Y736" t="s">
        <v>125</v>
      </c>
      <c r="Z736" t="s">
        <v>432</v>
      </c>
    </row>
    <row r="737" spans="1:26" x14ac:dyDescent="0.25">
      <c r="A737" t="s">
        <v>3462</v>
      </c>
      <c r="B737" t="s">
        <v>3463</v>
      </c>
      <c r="C737" s="1" t="str">
        <f t="shared" si="119"/>
        <v>21:0236</v>
      </c>
      <c r="D737" s="1" t="str">
        <f t="shared" si="120"/>
        <v>21:0115</v>
      </c>
      <c r="E737" t="s">
        <v>3464</v>
      </c>
      <c r="F737" t="s">
        <v>3465</v>
      </c>
      <c r="H737">
        <v>49.153446500000001</v>
      </c>
      <c r="I737">
        <v>-87.919496699999996</v>
      </c>
      <c r="J737" s="1" t="str">
        <f t="shared" si="121"/>
        <v>NGR lake sediment grab sample</v>
      </c>
      <c r="K737" s="1" t="str">
        <f t="shared" si="122"/>
        <v>&lt;177 micron (NGR)</v>
      </c>
      <c r="L737">
        <v>38</v>
      </c>
      <c r="M737" t="s">
        <v>154</v>
      </c>
      <c r="N737">
        <v>736</v>
      </c>
      <c r="O737" t="s">
        <v>289</v>
      </c>
      <c r="P737" t="s">
        <v>75</v>
      </c>
      <c r="Q737" t="s">
        <v>181</v>
      </c>
      <c r="R737" t="s">
        <v>75</v>
      </c>
      <c r="S737" t="s">
        <v>97</v>
      </c>
      <c r="T737" t="s">
        <v>36</v>
      </c>
      <c r="U737" t="s">
        <v>1842</v>
      </c>
      <c r="V737" t="s">
        <v>2451</v>
      </c>
      <c r="W737" t="s">
        <v>66</v>
      </c>
      <c r="X737" t="s">
        <v>91</v>
      </c>
      <c r="Y737" t="s">
        <v>3466</v>
      </c>
      <c r="Z737" t="s">
        <v>546</v>
      </c>
    </row>
    <row r="738" spans="1:26" x14ac:dyDescent="0.25">
      <c r="A738" t="s">
        <v>3467</v>
      </c>
      <c r="B738" t="s">
        <v>3468</v>
      </c>
      <c r="C738" s="1" t="str">
        <f t="shared" si="119"/>
        <v>21:0236</v>
      </c>
      <c r="D738" s="1" t="str">
        <f t="shared" si="120"/>
        <v>21:0115</v>
      </c>
      <c r="E738" t="s">
        <v>3460</v>
      </c>
      <c r="F738" t="s">
        <v>3469</v>
      </c>
      <c r="H738">
        <v>49.133547299999996</v>
      </c>
      <c r="I738">
        <v>-87.952907499999995</v>
      </c>
      <c r="J738" s="1" t="str">
        <f t="shared" si="121"/>
        <v>NGR lake sediment grab sample</v>
      </c>
      <c r="K738" s="1" t="str">
        <f t="shared" si="122"/>
        <v>&lt;177 micron (NGR)</v>
      </c>
      <c r="L738">
        <v>38</v>
      </c>
      <c r="M738" t="s">
        <v>162</v>
      </c>
      <c r="N738">
        <v>737</v>
      </c>
      <c r="O738" t="s">
        <v>1090</v>
      </c>
      <c r="P738" t="s">
        <v>334</v>
      </c>
      <c r="Q738" t="s">
        <v>33</v>
      </c>
      <c r="R738" t="s">
        <v>244</v>
      </c>
      <c r="S738" t="s">
        <v>290</v>
      </c>
      <c r="T738" t="s">
        <v>36</v>
      </c>
      <c r="U738" t="s">
        <v>300</v>
      </c>
      <c r="V738" t="s">
        <v>292</v>
      </c>
      <c r="W738" t="s">
        <v>66</v>
      </c>
      <c r="X738" t="s">
        <v>98</v>
      </c>
      <c r="Y738" t="s">
        <v>63</v>
      </c>
      <c r="Z738" t="s">
        <v>1393</v>
      </c>
    </row>
    <row r="739" spans="1:26" x14ac:dyDescent="0.25">
      <c r="A739" t="s">
        <v>3470</v>
      </c>
      <c r="B739" t="s">
        <v>3471</v>
      </c>
      <c r="C739" s="1" t="str">
        <f t="shared" si="119"/>
        <v>21:0236</v>
      </c>
      <c r="D739" s="1" t="str">
        <f t="shared" si="120"/>
        <v>21:0115</v>
      </c>
      <c r="E739" t="s">
        <v>3460</v>
      </c>
      <c r="F739" t="s">
        <v>3472</v>
      </c>
      <c r="H739">
        <v>49.133547299999996</v>
      </c>
      <c r="I739">
        <v>-87.952907499999995</v>
      </c>
      <c r="J739" s="1" t="str">
        <f t="shared" si="121"/>
        <v>NGR lake sediment grab sample</v>
      </c>
      <c r="K739" s="1" t="str">
        <f t="shared" si="122"/>
        <v>&lt;177 micron (NGR)</v>
      </c>
      <c r="L739">
        <v>38</v>
      </c>
      <c r="M739" t="s">
        <v>169</v>
      </c>
      <c r="N739">
        <v>738</v>
      </c>
      <c r="O739" t="s">
        <v>197</v>
      </c>
      <c r="P739" t="s">
        <v>334</v>
      </c>
      <c r="Q739" t="s">
        <v>39</v>
      </c>
      <c r="R739" t="s">
        <v>244</v>
      </c>
      <c r="S739" t="s">
        <v>290</v>
      </c>
      <c r="T739" t="s">
        <v>36</v>
      </c>
      <c r="U739" t="s">
        <v>300</v>
      </c>
      <c r="V739" t="s">
        <v>322</v>
      </c>
      <c r="W739" t="s">
        <v>53</v>
      </c>
      <c r="X739" t="s">
        <v>379</v>
      </c>
      <c r="Y739" t="s">
        <v>41</v>
      </c>
      <c r="Z739" t="s">
        <v>1323</v>
      </c>
    </row>
    <row r="740" spans="1:26" x14ac:dyDescent="0.25">
      <c r="A740" t="s">
        <v>3473</v>
      </c>
      <c r="B740" t="s">
        <v>3474</v>
      </c>
      <c r="C740" s="1" t="str">
        <f t="shared" si="119"/>
        <v>21:0236</v>
      </c>
      <c r="D740" s="1" t="str">
        <f t="shared" si="120"/>
        <v>21:0115</v>
      </c>
      <c r="E740" t="s">
        <v>3475</v>
      </c>
      <c r="F740" t="s">
        <v>3476</v>
      </c>
      <c r="H740">
        <v>49.011317599999998</v>
      </c>
      <c r="I740">
        <v>-86.759225900000004</v>
      </c>
      <c r="J740" s="1" t="str">
        <f t="shared" si="121"/>
        <v>NGR lake sediment grab sample</v>
      </c>
      <c r="K740" s="1" t="str">
        <f t="shared" si="122"/>
        <v>&lt;177 micron (NGR)</v>
      </c>
      <c r="L740">
        <v>38</v>
      </c>
      <c r="M740" t="s">
        <v>47</v>
      </c>
      <c r="N740">
        <v>739</v>
      </c>
      <c r="O740" t="s">
        <v>405</v>
      </c>
      <c r="P740" t="s">
        <v>82</v>
      </c>
      <c r="Q740" t="s">
        <v>33</v>
      </c>
      <c r="R740" t="s">
        <v>135</v>
      </c>
      <c r="S740" t="s">
        <v>156</v>
      </c>
      <c r="T740" t="s">
        <v>36</v>
      </c>
      <c r="U740" t="s">
        <v>3477</v>
      </c>
      <c r="V740" t="s">
        <v>368</v>
      </c>
      <c r="W740" t="s">
        <v>63</v>
      </c>
      <c r="X740" t="s">
        <v>199</v>
      </c>
      <c r="Y740" t="s">
        <v>33</v>
      </c>
      <c r="Z740" t="s">
        <v>1364</v>
      </c>
    </row>
    <row r="741" spans="1:26" x14ac:dyDescent="0.25">
      <c r="A741" t="s">
        <v>3478</v>
      </c>
      <c r="B741" t="s">
        <v>3479</v>
      </c>
      <c r="C741" s="1" t="str">
        <f t="shared" si="119"/>
        <v>21:0236</v>
      </c>
      <c r="D741" s="1" t="str">
        <f t="shared" si="120"/>
        <v>21:0115</v>
      </c>
      <c r="E741" t="s">
        <v>3480</v>
      </c>
      <c r="F741" t="s">
        <v>3481</v>
      </c>
      <c r="H741">
        <v>49.022771300000002</v>
      </c>
      <c r="I741">
        <v>-86.7927368</v>
      </c>
      <c r="J741" s="1" t="str">
        <f t="shared" si="121"/>
        <v>NGR lake sediment grab sample</v>
      </c>
      <c r="K741" s="1" t="str">
        <f t="shared" si="122"/>
        <v>&lt;177 micron (NGR)</v>
      </c>
      <c r="L741">
        <v>38</v>
      </c>
      <c r="M741" t="s">
        <v>60</v>
      </c>
      <c r="N741">
        <v>740</v>
      </c>
      <c r="O741" t="s">
        <v>666</v>
      </c>
      <c r="P741" t="s">
        <v>82</v>
      </c>
      <c r="Q741" t="s">
        <v>63</v>
      </c>
      <c r="R741" t="s">
        <v>50</v>
      </c>
      <c r="S741" t="s">
        <v>76</v>
      </c>
      <c r="T741" t="s">
        <v>36</v>
      </c>
      <c r="U741" t="s">
        <v>3149</v>
      </c>
      <c r="V741" t="s">
        <v>1216</v>
      </c>
      <c r="W741" t="s">
        <v>63</v>
      </c>
      <c r="X741" t="s">
        <v>100</v>
      </c>
      <c r="Y741" t="s">
        <v>39</v>
      </c>
      <c r="Z741" t="s">
        <v>815</v>
      </c>
    </row>
    <row r="742" spans="1:26" x14ac:dyDescent="0.25">
      <c r="A742" t="s">
        <v>3482</v>
      </c>
      <c r="B742" t="s">
        <v>3483</v>
      </c>
      <c r="C742" s="1" t="str">
        <f t="shared" si="119"/>
        <v>21:0236</v>
      </c>
      <c r="D742" s="1" t="str">
        <f t="shared" si="120"/>
        <v>21:0115</v>
      </c>
      <c r="E742" t="s">
        <v>3484</v>
      </c>
      <c r="F742" t="s">
        <v>3485</v>
      </c>
      <c r="H742">
        <v>49.008055400000003</v>
      </c>
      <c r="I742">
        <v>-86.858638900000003</v>
      </c>
      <c r="J742" s="1" t="str">
        <f t="shared" si="121"/>
        <v>NGR lake sediment grab sample</v>
      </c>
      <c r="K742" s="1" t="str">
        <f t="shared" si="122"/>
        <v>&lt;177 micron (NGR)</v>
      </c>
      <c r="L742">
        <v>38</v>
      </c>
      <c r="M742" t="s">
        <v>73</v>
      </c>
      <c r="N742">
        <v>741</v>
      </c>
      <c r="O742" t="s">
        <v>283</v>
      </c>
      <c r="P742" t="s">
        <v>109</v>
      </c>
      <c r="Q742" t="s">
        <v>53</v>
      </c>
      <c r="R742" t="s">
        <v>80</v>
      </c>
      <c r="S742" t="s">
        <v>53</v>
      </c>
      <c r="T742" t="s">
        <v>36</v>
      </c>
      <c r="U742" t="s">
        <v>3486</v>
      </c>
      <c r="V742" t="s">
        <v>125</v>
      </c>
      <c r="W742" t="s">
        <v>78</v>
      </c>
      <c r="X742" t="s">
        <v>79</v>
      </c>
      <c r="Y742" t="s">
        <v>78</v>
      </c>
      <c r="Z742" t="s">
        <v>3487</v>
      </c>
    </row>
    <row r="743" spans="1:26" x14ac:dyDescent="0.25">
      <c r="A743" t="s">
        <v>3488</v>
      </c>
      <c r="B743" t="s">
        <v>3489</v>
      </c>
      <c r="C743" s="1" t="str">
        <f t="shared" si="119"/>
        <v>21:0236</v>
      </c>
      <c r="D743" s="1" t="str">
        <f t="shared" si="120"/>
        <v>21:0115</v>
      </c>
      <c r="E743" t="s">
        <v>3490</v>
      </c>
      <c r="F743" t="s">
        <v>3491</v>
      </c>
      <c r="H743">
        <v>49.020273899999999</v>
      </c>
      <c r="I743">
        <v>-86.904574199999999</v>
      </c>
      <c r="J743" s="1" t="str">
        <f t="shared" si="121"/>
        <v>NGR lake sediment grab sample</v>
      </c>
      <c r="K743" s="1" t="str">
        <f t="shared" si="122"/>
        <v>&lt;177 micron (NGR)</v>
      </c>
      <c r="L743">
        <v>38</v>
      </c>
      <c r="M743" t="s">
        <v>87</v>
      </c>
      <c r="N743">
        <v>742</v>
      </c>
      <c r="O743" t="s">
        <v>455</v>
      </c>
      <c r="P743" t="s">
        <v>334</v>
      </c>
      <c r="Q743" t="s">
        <v>181</v>
      </c>
      <c r="R743" t="s">
        <v>50</v>
      </c>
      <c r="S743" t="s">
        <v>156</v>
      </c>
      <c r="T743" t="s">
        <v>36</v>
      </c>
      <c r="U743" t="s">
        <v>235</v>
      </c>
      <c r="V743" t="s">
        <v>292</v>
      </c>
      <c r="W743" t="s">
        <v>80</v>
      </c>
      <c r="X743" t="s">
        <v>67</v>
      </c>
      <c r="Y743" t="s">
        <v>66</v>
      </c>
      <c r="Z743" t="s">
        <v>443</v>
      </c>
    </row>
    <row r="744" spans="1:26" hidden="1" x14ac:dyDescent="0.25">
      <c r="A744" t="s">
        <v>3492</v>
      </c>
      <c r="B744" t="s">
        <v>3493</v>
      </c>
      <c r="C744" s="1" t="str">
        <f t="shared" si="119"/>
        <v>21:0236</v>
      </c>
      <c r="D744" s="1" t="str">
        <f>HYPERLINK("http://geochem.nrcan.gc.ca/cdogs/content/svy/svy_e.htm", "")</f>
        <v/>
      </c>
      <c r="G744" s="1" t="str">
        <f>HYPERLINK("http://geochem.nrcan.gc.ca/cdogs/content/cr_/cr_00021_e.htm", "21")</f>
        <v>21</v>
      </c>
      <c r="J744" t="s">
        <v>220</v>
      </c>
      <c r="K744" t="s">
        <v>221</v>
      </c>
      <c r="L744">
        <v>38</v>
      </c>
      <c r="M744" t="s">
        <v>222</v>
      </c>
      <c r="N744">
        <v>743</v>
      </c>
      <c r="O744" t="s">
        <v>108</v>
      </c>
      <c r="P744" t="s">
        <v>77</v>
      </c>
      <c r="Q744" t="s">
        <v>134</v>
      </c>
      <c r="R744" t="s">
        <v>39</v>
      </c>
      <c r="S744" t="s">
        <v>33</v>
      </c>
      <c r="T744" t="s">
        <v>36</v>
      </c>
      <c r="U744" t="s">
        <v>825</v>
      </c>
      <c r="V744" t="s">
        <v>227</v>
      </c>
      <c r="W744" t="s">
        <v>97</v>
      </c>
      <c r="X744" t="s">
        <v>48</v>
      </c>
      <c r="Y744" t="s">
        <v>66</v>
      </c>
      <c r="Z744" t="s">
        <v>3494</v>
      </c>
    </row>
    <row r="745" spans="1:26" x14ac:dyDescent="0.25">
      <c r="A745" t="s">
        <v>3495</v>
      </c>
      <c r="B745" t="s">
        <v>3496</v>
      </c>
      <c r="C745" s="1" t="str">
        <f t="shared" si="119"/>
        <v>21:0236</v>
      </c>
      <c r="D745" s="1" t="str">
        <f t="shared" ref="D745:D766" si="123">HYPERLINK("http://geochem.nrcan.gc.ca/cdogs/content/svy/svy210115_e.htm", "21:0115")</f>
        <v>21:0115</v>
      </c>
      <c r="E745" t="s">
        <v>3497</v>
      </c>
      <c r="F745" t="s">
        <v>3498</v>
      </c>
      <c r="H745">
        <v>49.0196215</v>
      </c>
      <c r="I745">
        <v>-86.955892700000007</v>
      </c>
      <c r="J745" s="1" t="str">
        <f t="shared" ref="J745:J766" si="124">HYPERLINK("http://geochem.nrcan.gc.ca/cdogs/content/kwd/kwd020027_e.htm", "NGR lake sediment grab sample")</f>
        <v>NGR lake sediment grab sample</v>
      </c>
      <c r="K745" s="1" t="str">
        <f t="shared" ref="K745:K766" si="125">HYPERLINK("http://geochem.nrcan.gc.ca/cdogs/content/kwd/kwd080006_e.htm", "&lt;177 micron (NGR)")</f>
        <v>&lt;177 micron (NGR)</v>
      </c>
      <c r="L745">
        <v>38</v>
      </c>
      <c r="M745" t="s">
        <v>96</v>
      </c>
      <c r="N745">
        <v>744</v>
      </c>
      <c r="O745" t="s">
        <v>61</v>
      </c>
      <c r="P745" t="s">
        <v>321</v>
      </c>
      <c r="Q745" t="s">
        <v>33</v>
      </c>
      <c r="R745" t="s">
        <v>349</v>
      </c>
      <c r="S745" t="s">
        <v>146</v>
      </c>
      <c r="T745" t="s">
        <v>36</v>
      </c>
      <c r="U745" t="s">
        <v>228</v>
      </c>
      <c r="V745" t="s">
        <v>99</v>
      </c>
      <c r="W745" t="s">
        <v>53</v>
      </c>
      <c r="X745" t="s">
        <v>40</v>
      </c>
      <c r="Y745" t="s">
        <v>41</v>
      </c>
      <c r="Z745" t="s">
        <v>697</v>
      </c>
    </row>
    <row r="746" spans="1:26" x14ac:dyDescent="0.25">
      <c r="A746" t="s">
        <v>3499</v>
      </c>
      <c r="B746" t="s">
        <v>3500</v>
      </c>
      <c r="C746" s="1" t="str">
        <f t="shared" si="119"/>
        <v>21:0236</v>
      </c>
      <c r="D746" s="1" t="str">
        <f t="shared" si="123"/>
        <v>21:0115</v>
      </c>
      <c r="E746" t="s">
        <v>3501</v>
      </c>
      <c r="F746" t="s">
        <v>3502</v>
      </c>
      <c r="H746">
        <v>49.018370400000002</v>
      </c>
      <c r="I746">
        <v>-87.007989499999994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106</v>
      </c>
      <c r="N746">
        <v>745</v>
      </c>
      <c r="O746" t="s">
        <v>300</v>
      </c>
      <c r="P746" t="s">
        <v>890</v>
      </c>
      <c r="Q746" t="s">
        <v>80</v>
      </c>
      <c r="R746" t="s">
        <v>108</v>
      </c>
      <c r="S746" t="s">
        <v>711</v>
      </c>
      <c r="T746" t="s">
        <v>36</v>
      </c>
      <c r="U746" t="s">
        <v>3503</v>
      </c>
      <c r="V746" t="s">
        <v>927</v>
      </c>
      <c r="W746" t="s">
        <v>53</v>
      </c>
      <c r="X746" t="s">
        <v>300</v>
      </c>
      <c r="Y746" t="s">
        <v>41</v>
      </c>
      <c r="Z746" t="s">
        <v>596</v>
      </c>
    </row>
    <row r="747" spans="1:26" x14ac:dyDescent="0.25">
      <c r="A747" t="s">
        <v>3504</v>
      </c>
      <c r="B747" t="s">
        <v>3505</v>
      </c>
      <c r="C747" s="1" t="str">
        <f t="shared" si="119"/>
        <v>21:0236</v>
      </c>
      <c r="D747" s="1" t="str">
        <f t="shared" si="123"/>
        <v>21:0115</v>
      </c>
      <c r="E747" t="s">
        <v>3506</v>
      </c>
      <c r="F747" t="s">
        <v>3507</v>
      </c>
      <c r="H747">
        <v>49.049351199999997</v>
      </c>
      <c r="I747">
        <v>-86.993761399999997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118</v>
      </c>
      <c r="N747">
        <v>746</v>
      </c>
      <c r="O747" t="s">
        <v>759</v>
      </c>
      <c r="P747" t="s">
        <v>35</v>
      </c>
      <c r="Q747" t="s">
        <v>33</v>
      </c>
      <c r="R747" t="s">
        <v>283</v>
      </c>
      <c r="S747" t="s">
        <v>145</v>
      </c>
      <c r="T747" t="s">
        <v>122</v>
      </c>
      <c r="U747" t="s">
        <v>1501</v>
      </c>
      <c r="V747" t="s">
        <v>190</v>
      </c>
      <c r="W747" t="s">
        <v>63</v>
      </c>
      <c r="X747" t="s">
        <v>497</v>
      </c>
      <c r="Y747" t="s">
        <v>66</v>
      </c>
      <c r="Z747" t="s">
        <v>1105</v>
      </c>
    </row>
    <row r="748" spans="1:26" x14ac:dyDescent="0.25">
      <c r="A748" t="s">
        <v>3508</v>
      </c>
      <c r="B748" t="s">
        <v>3509</v>
      </c>
      <c r="C748" s="1" t="str">
        <f t="shared" si="119"/>
        <v>21:0236</v>
      </c>
      <c r="D748" s="1" t="str">
        <f t="shared" si="123"/>
        <v>21:0115</v>
      </c>
      <c r="E748" t="s">
        <v>3510</v>
      </c>
      <c r="F748" t="s">
        <v>3511</v>
      </c>
      <c r="H748">
        <v>49.047785300000001</v>
      </c>
      <c r="I748">
        <v>-86.952583300000001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131</v>
      </c>
      <c r="N748">
        <v>747</v>
      </c>
      <c r="O748" t="s">
        <v>236</v>
      </c>
      <c r="P748" t="s">
        <v>82</v>
      </c>
      <c r="Q748" t="s">
        <v>76</v>
      </c>
      <c r="R748" t="s">
        <v>321</v>
      </c>
      <c r="S748" t="s">
        <v>34</v>
      </c>
      <c r="T748" t="s">
        <v>36</v>
      </c>
      <c r="U748" t="s">
        <v>1692</v>
      </c>
      <c r="V748" t="s">
        <v>292</v>
      </c>
      <c r="W748" t="s">
        <v>66</v>
      </c>
      <c r="X748" t="s">
        <v>40</v>
      </c>
      <c r="Y748" t="s">
        <v>380</v>
      </c>
      <c r="Z748" t="s">
        <v>2070</v>
      </c>
    </row>
    <row r="749" spans="1:26" x14ac:dyDescent="0.25">
      <c r="A749" t="s">
        <v>3512</v>
      </c>
      <c r="B749" t="s">
        <v>3513</v>
      </c>
      <c r="C749" s="1" t="str">
        <f t="shared" si="119"/>
        <v>21:0236</v>
      </c>
      <c r="D749" s="1" t="str">
        <f t="shared" si="123"/>
        <v>21:0115</v>
      </c>
      <c r="E749" t="s">
        <v>3514</v>
      </c>
      <c r="F749" t="s">
        <v>3515</v>
      </c>
      <c r="H749">
        <v>49.079466699999998</v>
      </c>
      <c r="I749">
        <v>-86.980392399999999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143</v>
      </c>
      <c r="N749">
        <v>748</v>
      </c>
      <c r="O749" t="s">
        <v>82</v>
      </c>
      <c r="P749" t="s">
        <v>32</v>
      </c>
      <c r="Q749" t="s">
        <v>80</v>
      </c>
      <c r="R749" t="s">
        <v>391</v>
      </c>
      <c r="S749" t="s">
        <v>277</v>
      </c>
      <c r="T749" t="s">
        <v>36</v>
      </c>
      <c r="U749" t="s">
        <v>874</v>
      </c>
      <c r="V749" t="s">
        <v>496</v>
      </c>
      <c r="W749" t="s">
        <v>63</v>
      </c>
      <c r="X749" t="s">
        <v>112</v>
      </c>
      <c r="Y749" t="s">
        <v>33</v>
      </c>
      <c r="Z749" t="s">
        <v>278</v>
      </c>
    </row>
    <row r="750" spans="1:26" x14ac:dyDescent="0.25">
      <c r="A750" t="s">
        <v>3516</v>
      </c>
      <c r="B750" t="s">
        <v>3517</v>
      </c>
      <c r="C750" s="1" t="str">
        <f t="shared" si="119"/>
        <v>21:0236</v>
      </c>
      <c r="D750" s="1" t="str">
        <f t="shared" si="123"/>
        <v>21:0115</v>
      </c>
      <c r="E750" t="s">
        <v>3518</v>
      </c>
      <c r="F750" t="s">
        <v>3519</v>
      </c>
      <c r="H750">
        <v>49.101419900000003</v>
      </c>
      <c r="I750">
        <v>-86.961847800000001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38</v>
      </c>
      <c r="M750" t="s">
        <v>177</v>
      </c>
      <c r="N750">
        <v>749</v>
      </c>
      <c r="O750" t="s">
        <v>771</v>
      </c>
      <c r="P750" t="s">
        <v>32</v>
      </c>
      <c r="Q750" t="s">
        <v>39</v>
      </c>
      <c r="R750" t="s">
        <v>349</v>
      </c>
      <c r="S750" t="s">
        <v>64</v>
      </c>
      <c r="T750" t="s">
        <v>36</v>
      </c>
      <c r="U750" t="s">
        <v>471</v>
      </c>
      <c r="V750" t="s">
        <v>125</v>
      </c>
      <c r="W750" t="s">
        <v>66</v>
      </c>
      <c r="X750" t="s">
        <v>81</v>
      </c>
      <c r="Y750" t="s">
        <v>33</v>
      </c>
      <c r="Z750" t="s">
        <v>443</v>
      </c>
    </row>
    <row r="751" spans="1:26" x14ac:dyDescent="0.25">
      <c r="A751" t="s">
        <v>3520</v>
      </c>
      <c r="B751" t="s">
        <v>3521</v>
      </c>
      <c r="C751" s="1" t="str">
        <f t="shared" si="119"/>
        <v>21:0236</v>
      </c>
      <c r="D751" s="1" t="str">
        <f t="shared" si="123"/>
        <v>21:0115</v>
      </c>
      <c r="E751" t="s">
        <v>3522</v>
      </c>
      <c r="F751" t="s">
        <v>3523</v>
      </c>
      <c r="H751">
        <v>49.110853400000003</v>
      </c>
      <c r="I751">
        <v>-87.006236299999998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38</v>
      </c>
      <c r="M751" t="s">
        <v>187</v>
      </c>
      <c r="N751">
        <v>750</v>
      </c>
      <c r="O751" t="s">
        <v>61</v>
      </c>
      <c r="P751" t="s">
        <v>596</v>
      </c>
      <c r="Q751" t="s">
        <v>80</v>
      </c>
      <c r="R751" t="s">
        <v>135</v>
      </c>
      <c r="S751" t="s">
        <v>39</v>
      </c>
      <c r="T751" t="s">
        <v>36</v>
      </c>
      <c r="U751" t="s">
        <v>890</v>
      </c>
      <c r="V751" t="s">
        <v>1095</v>
      </c>
      <c r="W751" t="s">
        <v>53</v>
      </c>
      <c r="X751" t="s">
        <v>112</v>
      </c>
      <c r="Y751" t="s">
        <v>41</v>
      </c>
      <c r="Z751" t="s">
        <v>419</v>
      </c>
    </row>
    <row r="752" spans="1:26" x14ac:dyDescent="0.25">
      <c r="A752" t="s">
        <v>3524</v>
      </c>
      <c r="B752" t="s">
        <v>3525</v>
      </c>
      <c r="C752" s="1" t="str">
        <f t="shared" si="119"/>
        <v>21:0236</v>
      </c>
      <c r="D752" s="1" t="str">
        <f t="shared" si="123"/>
        <v>21:0115</v>
      </c>
      <c r="E752" t="s">
        <v>3526</v>
      </c>
      <c r="F752" t="s">
        <v>3527</v>
      </c>
      <c r="H752">
        <v>49.136533700000001</v>
      </c>
      <c r="I752">
        <v>-86.979697799999997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38</v>
      </c>
      <c r="M752" t="s">
        <v>196</v>
      </c>
      <c r="N752">
        <v>751</v>
      </c>
      <c r="O752" t="s">
        <v>35</v>
      </c>
      <c r="P752" t="s">
        <v>77</v>
      </c>
      <c r="Q752" t="s">
        <v>39</v>
      </c>
      <c r="R752" t="s">
        <v>109</v>
      </c>
      <c r="S752" t="s">
        <v>39</v>
      </c>
      <c r="T752" t="s">
        <v>36</v>
      </c>
      <c r="U752" t="s">
        <v>98</v>
      </c>
      <c r="V752" t="s">
        <v>437</v>
      </c>
      <c r="W752" t="s">
        <v>53</v>
      </c>
      <c r="X752" t="s">
        <v>228</v>
      </c>
      <c r="Y752" t="s">
        <v>41</v>
      </c>
      <c r="Z752" t="s">
        <v>138</v>
      </c>
    </row>
    <row r="753" spans="1:26" x14ac:dyDescent="0.25">
      <c r="A753" t="s">
        <v>3528</v>
      </c>
      <c r="B753" t="s">
        <v>3529</v>
      </c>
      <c r="C753" s="1" t="str">
        <f t="shared" si="119"/>
        <v>21:0236</v>
      </c>
      <c r="D753" s="1" t="str">
        <f t="shared" si="123"/>
        <v>21:0115</v>
      </c>
      <c r="E753" t="s">
        <v>3530</v>
      </c>
      <c r="F753" t="s">
        <v>3531</v>
      </c>
      <c r="H753">
        <v>49.1639506</v>
      </c>
      <c r="I753">
        <v>-86.974556300000003</v>
      </c>
      <c r="J753" s="1" t="str">
        <f t="shared" si="124"/>
        <v>NGR lake sediment grab sample</v>
      </c>
      <c r="K753" s="1" t="str">
        <f t="shared" si="125"/>
        <v>&lt;177 micron (NGR)</v>
      </c>
      <c r="L753">
        <v>38</v>
      </c>
      <c r="M753" t="s">
        <v>206</v>
      </c>
      <c r="N753">
        <v>752</v>
      </c>
      <c r="O753" t="s">
        <v>49</v>
      </c>
      <c r="P753" t="s">
        <v>546</v>
      </c>
      <c r="Q753" t="s">
        <v>146</v>
      </c>
      <c r="R753" t="s">
        <v>596</v>
      </c>
      <c r="S753" t="s">
        <v>181</v>
      </c>
      <c r="T753" t="s">
        <v>36</v>
      </c>
      <c r="U753" t="s">
        <v>48</v>
      </c>
      <c r="V753" t="s">
        <v>52</v>
      </c>
      <c r="W753" t="s">
        <v>53</v>
      </c>
      <c r="X753" t="s">
        <v>40</v>
      </c>
      <c r="Y753" t="s">
        <v>283</v>
      </c>
      <c r="Z753" t="s">
        <v>1152</v>
      </c>
    </row>
    <row r="754" spans="1:26" x14ac:dyDescent="0.25">
      <c r="A754" t="s">
        <v>3532</v>
      </c>
      <c r="B754" t="s">
        <v>3533</v>
      </c>
      <c r="C754" s="1" t="str">
        <f t="shared" si="119"/>
        <v>21:0236</v>
      </c>
      <c r="D754" s="1" t="str">
        <f t="shared" si="123"/>
        <v>21:0115</v>
      </c>
      <c r="E754" t="s">
        <v>3534</v>
      </c>
      <c r="F754" t="s">
        <v>3535</v>
      </c>
      <c r="H754">
        <v>49.1836263</v>
      </c>
      <c r="I754">
        <v>-87.007809800000004</v>
      </c>
      <c r="J754" s="1" t="str">
        <f t="shared" si="124"/>
        <v>NGR lake sediment grab sample</v>
      </c>
      <c r="K754" s="1" t="str">
        <f t="shared" si="125"/>
        <v>&lt;177 micron (NGR)</v>
      </c>
      <c r="L754">
        <v>38</v>
      </c>
      <c r="M754" t="s">
        <v>214</v>
      </c>
      <c r="N754">
        <v>753</v>
      </c>
      <c r="O754" t="s">
        <v>300</v>
      </c>
      <c r="P754" t="s">
        <v>75</v>
      </c>
      <c r="Q754" t="s">
        <v>63</v>
      </c>
      <c r="R754" t="s">
        <v>391</v>
      </c>
      <c r="S754" t="s">
        <v>77</v>
      </c>
      <c r="T754" t="s">
        <v>36</v>
      </c>
      <c r="U754" t="s">
        <v>3477</v>
      </c>
      <c r="V754" t="s">
        <v>63</v>
      </c>
      <c r="W754" t="s">
        <v>66</v>
      </c>
      <c r="X754" t="s">
        <v>40</v>
      </c>
      <c r="Y754" t="s">
        <v>33</v>
      </c>
      <c r="Z754" t="s">
        <v>975</v>
      </c>
    </row>
    <row r="755" spans="1:26" x14ac:dyDescent="0.25">
      <c r="A755" t="s">
        <v>3536</v>
      </c>
      <c r="B755" t="s">
        <v>3537</v>
      </c>
      <c r="C755" s="1" t="str">
        <f t="shared" si="119"/>
        <v>21:0236</v>
      </c>
      <c r="D755" s="1" t="str">
        <f t="shared" si="123"/>
        <v>21:0115</v>
      </c>
      <c r="E755" t="s">
        <v>3538</v>
      </c>
      <c r="F755" t="s">
        <v>3539</v>
      </c>
      <c r="H755">
        <v>49.198990700000003</v>
      </c>
      <c r="I755">
        <v>-87.005163199999998</v>
      </c>
      <c r="J755" s="1" t="str">
        <f t="shared" si="124"/>
        <v>NGR lake sediment grab sample</v>
      </c>
      <c r="K755" s="1" t="str">
        <f t="shared" si="125"/>
        <v>&lt;177 micron (NGR)</v>
      </c>
      <c r="L755">
        <v>38</v>
      </c>
      <c r="M755" t="s">
        <v>234</v>
      </c>
      <c r="N755">
        <v>754</v>
      </c>
      <c r="O755" t="s">
        <v>61</v>
      </c>
      <c r="P755" t="s">
        <v>244</v>
      </c>
      <c r="Q755" t="s">
        <v>63</v>
      </c>
      <c r="R755" t="s">
        <v>349</v>
      </c>
      <c r="S755" t="s">
        <v>110</v>
      </c>
      <c r="T755" t="s">
        <v>36</v>
      </c>
      <c r="U755" t="s">
        <v>3540</v>
      </c>
      <c r="V755" t="s">
        <v>597</v>
      </c>
      <c r="W755" t="s">
        <v>53</v>
      </c>
      <c r="X755" t="s">
        <v>228</v>
      </c>
      <c r="Y755" t="s">
        <v>80</v>
      </c>
      <c r="Z755" t="s">
        <v>1200</v>
      </c>
    </row>
    <row r="756" spans="1:26" x14ac:dyDescent="0.25">
      <c r="A756" t="s">
        <v>3541</v>
      </c>
      <c r="B756" t="s">
        <v>3542</v>
      </c>
      <c r="C756" s="1" t="str">
        <f t="shared" si="119"/>
        <v>21:0236</v>
      </c>
      <c r="D756" s="1" t="str">
        <f t="shared" si="123"/>
        <v>21:0115</v>
      </c>
      <c r="E756" t="s">
        <v>3543</v>
      </c>
      <c r="F756" t="s">
        <v>3544</v>
      </c>
      <c r="H756">
        <v>49.066647400000001</v>
      </c>
      <c r="I756">
        <v>-86.931673900000007</v>
      </c>
      <c r="J756" s="1" t="str">
        <f t="shared" si="124"/>
        <v>NGR lake sediment grab sample</v>
      </c>
      <c r="K756" s="1" t="str">
        <f t="shared" si="125"/>
        <v>&lt;177 micron (NGR)</v>
      </c>
      <c r="L756">
        <v>39</v>
      </c>
      <c r="M756" t="s">
        <v>30</v>
      </c>
      <c r="N756">
        <v>755</v>
      </c>
      <c r="O756" t="s">
        <v>79</v>
      </c>
      <c r="P756" t="s">
        <v>82</v>
      </c>
      <c r="Q756" t="s">
        <v>63</v>
      </c>
      <c r="R756" t="s">
        <v>708</v>
      </c>
      <c r="S756" t="s">
        <v>64</v>
      </c>
      <c r="T756" t="s">
        <v>36</v>
      </c>
      <c r="U756" t="s">
        <v>54</v>
      </c>
      <c r="V756" t="s">
        <v>157</v>
      </c>
      <c r="W756" t="s">
        <v>53</v>
      </c>
      <c r="X756" t="s">
        <v>67</v>
      </c>
      <c r="Y756" t="s">
        <v>41</v>
      </c>
      <c r="Z756" t="s">
        <v>489</v>
      </c>
    </row>
    <row r="757" spans="1:26" x14ac:dyDescent="0.25">
      <c r="A757" t="s">
        <v>3545</v>
      </c>
      <c r="B757" t="s">
        <v>3546</v>
      </c>
      <c r="C757" s="1" t="str">
        <f t="shared" si="119"/>
        <v>21:0236</v>
      </c>
      <c r="D757" s="1" t="str">
        <f t="shared" si="123"/>
        <v>21:0115</v>
      </c>
      <c r="E757" t="s">
        <v>3547</v>
      </c>
      <c r="F757" t="s">
        <v>3548</v>
      </c>
      <c r="H757">
        <v>49.198927099999999</v>
      </c>
      <c r="I757">
        <v>-86.953221099999993</v>
      </c>
      <c r="J757" s="1" t="str">
        <f t="shared" si="124"/>
        <v>NGR lake sediment grab sample</v>
      </c>
      <c r="K757" s="1" t="str">
        <f t="shared" si="125"/>
        <v>&lt;177 micron (NGR)</v>
      </c>
      <c r="L757">
        <v>39</v>
      </c>
      <c r="M757" t="s">
        <v>47</v>
      </c>
      <c r="N757">
        <v>756</v>
      </c>
      <c r="O757" t="s">
        <v>516</v>
      </c>
      <c r="P757" t="s">
        <v>546</v>
      </c>
      <c r="Q757" t="s">
        <v>80</v>
      </c>
      <c r="R757" t="s">
        <v>277</v>
      </c>
      <c r="S757" t="s">
        <v>181</v>
      </c>
      <c r="T757" t="s">
        <v>36</v>
      </c>
      <c r="U757" t="s">
        <v>89</v>
      </c>
      <c r="V757" t="s">
        <v>685</v>
      </c>
      <c r="W757" t="s">
        <v>63</v>
      </c>
      <c r="X757" t="s">
        <v>639</v>
      </c>
      <c r="Y757" t="s">
        <v>41</v>
      </c>
      <c r="Z757" t="s">
        <v>810</v>
      </c>
    </row>
    <row r="758" spans="1:26" x14ac:dyDescent="0.25">
      <c r="A758" t="s">
        <v>3549</v>
      </c>
      <c r="B758" t="s">
        <v>3550</v>
      </c>
      <c r="C758" s="1" t="str">
        <f t="shared" si="119"/>
        <v>21:0236</v>
      </c>
      <c r="D758" s="1" t="str">
        <f t="shared" si="123"/>
        <v>21:0115</v>
      </c>
      <c r="E758" t="s">
        <v>3551</v>
      </c>
      <c r="F758" t="s">
        <v>3552</v>
      </c>
      <c r="H758">
        <v>49.1884418</v>
      </c>
      <c r="I758">
        <v>-86.901615500000005</v>
      </c>
      <c r="J758" s="1" t="str">
        <f t="shared" si="124"/>
        <v>NGR lake sediment grab sample</v>
      </c>
      <c r="K758" s="1" t="str">
        <f t="shared" si="125"/>
        <v>&lt;177 micron (NGR)</v>
      </c>
      <c r="L758">
        <v>39</v>
      </c>
      <c r="M758" t="s">
        <v>60</v>
      </c>
      <c r="N758">
        <v>757</v>
      </c>
      <c r="O758" t="s">
        <v>48</v>
      </c>
      <c r="P758" t="s">
        <v>32</v>
      </c>
      <c r="Q758" t="s">
        <v>80</v>
      </c>
      <c r="R758" t="s">
        <v>145</v>
      </c>
      <c r="S758" t="s">
        <v>156</v>
      </c>
      <c r="T758" t="s">
        <v>36</v>
      </c>
      <c r="U758" t="s">
        <v>119</v>
      </c>
      <c r="V758" t="s">
        <v>99</v>
      </c>
      <c r="W758" t="s">
        <v>66</v>
      </c>
      <c r="X758" t="s">
        <v>67</v>
      </c>
      <c r="Y758" t="s">
        <v>41</v>
      </c>
      <c r="Z758" t="s">
        <v>138</v>
      </c>
    </row>
    <row r="759" spans="1:26" x14ac:dyDescent="0.25">
      <c r="A759" t="s">
        <v>3553</v>
      </c>
      <c r="B759" t="s">
        <v>3554</v>
      </c>
      <c r="C759" s="1" t="str">
        <f t="shared" si="119"/>
        <v>21:0236</v>
      </c>
      <c r="D759" s="1" t="str">
        <f t="shared" si="123"/>
        <v>21:0115</v>
      </c>
      <c r="E759" t="s">
        <v>3555</v>
      </c>
      <c r="F759" t="s">
        <v>3556</v>
      </c>
      <c r="H759">
        <v>49.140391399999999</v>
      </c>
      <c r="I759">
        <v>-86.930434300000002</v>
      </c>
      <c r="J759" s="1" t="str">
        <f t="shared" si="124"/>
        <v>NGR lake sediment grab sample</v>
      </c>
      <c r="K759" s="1" t="str">
        <f t="shared" si="125"/>
        <v>&lt;177 micron (NGR)</v>
      </c>
      <c r="L759">
        <v>39</v>
      </c>
      <c r="M759" t="s">
        <v>73</v>
      </c>
      <c r="N759">
        <v>758</v>
      </c>
      <c r="O759" t="s">
        <v>243</v>
      </c>
      <c r="P759" t="s">
        <v>108</v>
      </c>
      <c r="Q759" t="s">
        <v>63</v>
      </c>
      <c r="R759" t="s">
        <v>32</v>
      </c>
      <c r="S759" t="s">
        <v>668</v>
      </c>
      <c r="T759" t="s">
        <v>36</v>
      </c>
      <c r="U759" t="s">
        <v>170</v>
      </c>
      <c r="V759" t="s">
        <v>3557</v>
      </c>
      <c r="W759" t="s">
        <v>33</v>
      </c>
      <c r="X759" t="s">
        <v>112</v>
      </c>
      <c r="Y759" t="s">
        <v>41</v>
      </c>
      <c r="Z759" t="s">
        <v>711</v>
      </c>
    </row>
    <row r="760" spans="1:26" x14ac:dyDescent="0.25">
      <c r="A760" t="s">
        <v>3558</v>
      </c>
      <c r="B760" t="s">
        <v>3559</v>
      </c>
      <c r="C760" s="1" t="str">
        <f t="shared" si="119"/>
        <v>21:0236</v>
      </c>
      <c r="D760" s="1" t="str">
        <f t="shared" si="123"/>
        <v>21:0115</v>
      </c>
      <c r="E760" t="s">
        <v>3560</v>
      </c>
      <c r="F760" t="s">
        <v>3561</v>
      </c>
      <c r="H760">
        <v>49.1329785</v>
      </c>
      <c r="I760">
        <v>-86.894130899999993</v>
      </c>
      <c r="J760" s="1" t="str">
        <f t="shared" si="124"/>
        <v>NGR lake sediment grab sample</v>
      </c>
      <c r="K760" s="1" t="str">
        <f t="shared" si="125"/>
        <v>&lt;177 micron (NGR)</v>
      </c>
      <c r="L760">
        <v>39</v>
      </c>
      <c r="M760" t="s">
        <v>87</v>
      </c>
      <c r="N760">
        <v>759</v>
      </c>
      <c r="O760" t="s">
        <v>82</v>
      </c>
      <c r="P760" t="s">
        <v>244</v>
      </c>
      <c r="Q760" t="s">
        <v>63</v>
      </c>
      <c r="R760" t="s">
        <v>77</v>
      </c>
      <c r="S760" t="s">
        <v>146</v>
      </c>
      <c r="T760" t="s">
        <v>36</v>
      </c>
      <c r="U760" t="s">
        <v>98</v>
      </c>
      <c r="V760" t="s">
        <v>337</v>
      </c>
      <c r="W760" t="s">
        <v>66</v>
      </c>
      <c r="X760" t="s">
        <v>81</v>
      </c>
      <c r="Y760" t="s">
        <v>41</v>
      </c>
      <c r="Z760" t="s">
        <v>121</v>
      </c>
    </row>
    <row r="761" spans="1:26" x14ac:dyDescent="0.25">
      <c r="A761" t="s">
        <v>3562</v>
      </c>
      <c r="B761" t="s">
        <v>3563</v>
      </c>
      <c r="C761" s="1" t="str">
        <f t="shared" si="119"/>
        <v>21:0236</v>
      </c>
      <c r="D761" s="1" t="str">
        <f t="shared" si="123"/>
        <v>21:0115</v>
      </c>
      <c r="E761" t="s">
        <v>3564</v>
      </c>
      <c r="F761" t="s">
        <v>3565</v>
      </c>
      <c r="H761">
        <v>49.106479200000003</v>
      </c>
      <c r="I761">
        <v>-86.895488999999998</v>
      </c>
      <c r="J761" s="1" t="str">
        <f t="shared" si="124"/>
        <v>NGR lake sediment grab sample</v>
      </c>
      <c r="K761" s="1" t="str">
        <f t="shared" si="125"/>
        <v>&lt;177 micron (NGR)</v>
      </c>
      <c r="L761">
        <v>39</v>
      </c>
      <c r="M761" t="s">
        <v>96</v>
      </c>
      <c r="N761">
        <v>760</v>
      </c>
      <c r="O761" t="s">
        <v>133</v>
      </c>
      <c r="P761" t="s">
        <v>75</v>
      </c>
      <c r="Q761" t="s">
        <v>80</v>
      </c>
      <c r="R761" t="s">
        <v>77</v>
      </c>
      <c r="S761" t="s">
        <v>146</v>
      </c>
      <c r="T761" t="s">
        <v>36</v>
      </c>
      <c r="U761" t="s">
        <v>31</v>
      </c>
      <c r="V761" t="s">
        <v>1121</v>
      </c>
      <c r="W761" t="s">
        <v>66</v>
      </c>
      <c r="X761" t="s">
        <v>54</v>
      </c>
      <c r="Y761" t="s">
        <v>41</v>
      </c>
      <c r="Z761" t="s">
        <v>310</v>
      </c>
    </row>
    <row r="762" spans="1:26" x14ac:dyDescent="0.25">
      <c r="A762" t="s">
        <v>3566</v>
      </c>
      <c r="B762" t="s">
        <v>3567</v>
      </c>
      <c r="C762" s="1" t="str">
        <f t="shared" si="119"/>
        <v>21:0236</v>
      </c>
      <c r="D762" s="1" t="str">
        <f t="shared" si="123"/>
        <v>21:0115</v>
      </c>
      <c r="E762" t="s">
        <v>3568</v>
      </c>
      <c r="F762" t="s">
        <v>3569</v>
      </c>
      <c r="H762">
        <v>49.088750500000003</v>
      </c>
      <c r="I762">
        <v>-86.933643099999998</v>
      </c>
      <c r="J762" s="1" t="str">
        <f t="shared" si="124"/>
        <v>NGR lake sediment grab sample</v>
      </c>
      <c r="K762" s="1" t="str">
        <f t="shared" si="125"/>
        <v>&lt;177 micron (NGR)</v>
      </c>
      <c r="L762">
        <v>39</v>
      </c>
      <c r="M762" t="s">
        <v>154</v>
      </c>
      <c r="N762">
        <v>761</v>
      </c>
      <c r="O762" t="s">
        <v>798</v>
      </c>
      <c r="P762" t="s">
        <v>32</v>
      </c>
      <c r="Q762" t="s">
        <v>63</v>
      </c>
      <c r="R762" t="s">
        <v>349</v>
      </c>
      <c r="S762" t="s">
        <v>64</v>
      </c>
      <c r="T762" t="s">
        <v>36</v>
      </c>
      <c r="U762" t="s">
        <v>639</v>
      </c>
      <c r="V762" t="s">
        <v>399</v>
      </c>
      <c r="W762" t="s">
        <v>66</v>
      </c>
      <c r="X762" t="s">
        <v>112</v>
      </c>
      <c r="Y762" t="s">
        <v>41</v>
      </c>
      <c r="Z762" t="s">
        <v>3570</v>
      </c>
    </row>
    <row r="763" spans="1:26" x14ac:dyDescent="0.25">
      <c r="A763" t="s">
        <v>3571</v>
      </c>
      <c r="B763" t="s">
        <v>3572</v>
      </c>
      <c r="C763" s="1" t="str">
        <f t="shared" si="119"/>
        <v>21:0236</v>
      </c>
      <c r="D763" s="1" t="str">
        <f t="shared" si="123"/>
        <v>21:0115</v>
      </c>
      <c r="E763" t="s">
        <v>3543</v>
      </c>
      <c r="F763" t="s">
        <v>3573</v>
      </c>
      <c r="H763">
        <v>49.066647400000001</v>
      </c>
      <c r="I763">
        <v>-86.931673900000007</v>
      </c>
      <c r="J763" s="1" t="str">
        <f t="shared" si="124"/>
        <v>NGR lake sediment grab sample</v>
      </c>
      <c r="K763" s="1" t="str">
        <f t="shared" si="125"/>
        <v>&lt;177 micron (NGR)</v>
      </c>
      <c r="L763">
        <v>39</v>
      </c>
      <c r="M763" t="s">
        <v>162</v>
      </c>
      <c r="N763">
        <v>762</v>
      </c>
      <c r="O763" t="s">
        <v>236</v>
      </c>
      <c r="P763" t="s">
        <v>82</v>
      </c>
      <c r="Q763" t="s">
        <v>63</v>
      </c>
      <c r="R763" t="s">
        <v>708</v>
      </c>
      <c r="S763" t="s">
        <v>109</v>
      </c>
      <c r="T763" t="s">
        <v>36</v>
      </c>
      <c r="U763" t="s">
        <v>81</v>
      </c>
      <c r="V763" t="s">
        <v>292</v>
      </c>
      <c r="W763" t="s">
        <v>53</v>
      </c>
      <c r="X763" t="s">
        <v>54</v>
      </c>
      <c r="Y763" t="s">
        <v>41</v>
      </c>
      <c r="Z763" t="s">
        <v>810</v>
      </c>
    </row>
    <row r="764" spans="1:26" x14ac:dyDescent="0.25">
      <c r="A764" t="s">
        <v>3574</v>
      </c>
      <c r="B764" t="s">
        <v>3575</v>
      </c>
      <c r="C764" s="1" t="str">
        <f t="shared" si="119"/>
        <v>21:0236</v>
      </c>
      <c r="D764" s="1" t="str">
        <f t="shared" si="123"/>
        <v>21:0115</v>
      </c>
      <c r="E764" t="s">
        <v>3543</v>
      </c>
      <c r="F764" t="s">
        <v>3576</v>
      </c>
      <c r="H764">
        <v>49.066647400000001</v>
      </c>
      <c r="I764">
        <v>-86.931673900000007</v>
      </c>
      <c r="J764" s="1" t="str">
        <f t="shared" si="124"/>
        <v>NGR lake sediment grab sample</v>
      </c>
      <c r="K764" s="1" t="str">
        <f t="shared" si="125"/>
        <v>&lt;177 micron (NGR)</v>
      </c>
      <c r="L764">
        <v>39</v>
      </c>
      <c r="M764" t="s">
        <v>169</v>
      </c>
      <c r="N764">
        <v>763</v>
      </c>
      <c r="O764" t="s">
        <v>236</v>
      </c>
      <c r="P764" t="s">
        <v>82</v>
      </c>
      <c r="Q764" t="s">
        <v>80</v>
      </c>
      <c r="R764" t="s">
        <v>32</v>
      </c>
      <c r="S764" t="s">
        <v>109</v>
      </c>
      <c r="T764" t="s">
        <v>36</v>
      </c>
      <c r="U764" t="s">
        <v>263</v>
      </c>
      <c r="V764" t="s">
        <v>157</v>
      </c>
      <c r="W764" t="s">
        <v>66</v>
      </c>
      <c r="X764" t="s">
        <v>67</v>
      </c>
      <c r="Y764" t="s">
        <v>125</v>
      </c>
      <c r="Z764" t="s">
        <v>3577</v>
      </c>
    </row>
    <row r="765" spans="1:26" x14ac:dyDescent="0.25">
      <c r="A765" t="s">
        <v>3578</v>
      </c>
      <c r="B765" t="s">
        <v>3579</v>
      </c>
      <c r="C765" s="1" t="str">
        <f t="shared" si="119"/>
        <v>21:0236</v>
      </c>
      <c r="D765" s="1" t="str">
        <f t="shared" si="123"/>
        <v>21:0115</v>
      </c>
      <c r="E765" t="s">
        <v>3580</v>
      </c>
      <c r="F765" t="s">
        <v>3581</v>
      </c>
      <c r="H765">
        <v>49.045978699999999</v>
      </c>
      <c r="I765">
        <v>-86.909998700000003</v>
      </c>
      <c r="J765" s="1" t="str">
        <f t="shared" si="124"/>
        <v>NGR lake sediment grab sample</v>
      </c>
      <c r="K765" s="1" t="str">
        <f t="shared" si="125"/>
        <v>&lt;177 micron (NGR)</v>
      </c>
      <c r="L765">
        <v>39</v>
      </c>
      <c r="M765" t="s">
        <v>106</v>
      </c>
      <c r="N765">
        <v>764</v>
      </c>
      <c r="O765" t="s">
        <v>417</v>
      </c>
      <c r="P765" t="s">
        <v>133</v>
      </c>
      <c r="Q765" t="s">
        <v>181</v>
      </c>
      <c r="R765" t="s">
        <v>75</v>
      </c>
      <c r="S765" t="s">
        <v>32</v>
      </c>
      <c r="T765" t="s">
        <v>36</v>
      </c>
      <c r="U765" t="s">
        <v>477</v>
      </c>
      <c r="V765" t="s">
        <v>1703</v>
      </c>
      <c r="W765" t="s">
        <v>63</v>
      </c>
      <c r="X765" t="s">
        <v>112</v>
      </c>
      <c r="Y765" t="s">
        <v>41</v>
      </c>
      <c r="Z765" t="s">
        <v>849</v>
      </c>
    </row>
    <row r="766" spans="1:26" x14ac:dyDescent="0.25">
      <c r="A766" t="s">
        <v>3582</v>
      </c>
      <c r="B766" t="s">
        <v>3583</v>
      </c>
      <c r="C766" s="1" t="str">
        <f t="shared" si="119"/>
        <v>21:0236</v>
      </c>
      <c r="D766" s="1" t="str">
        <f t="shared" si="123"/>
        <v>21:0115</v>
      </c>
      <c r="E766" t="s">
        <v>3584</v>
      </c>
      <c r="F766" t="s">
        <v>3585</v>
      </c>
      <c r="H766">
        <v>49.048954999999999</v>
      </c>
      <c r="I766">
        <v>-86.8632578</v>
      </c>
      <c r="J766" s="1" t="str">
        <f t="shared" si="124"/>
        <v>NGR lake sediment grab sample</v>
      </c>
      <c r="K766" s="1" t="str">
        <f t="shared" si="125"/>
        <v>&lt;177 micron (NGR)</v>
      </c>
      <c r="L766">
        <v>39</v>
      </c>
      <c r="M766" t="s">
        <v>118</v>
      </c>
      <c r="N766">
        <v>765</v>
      </c>
      <c r="O766" t="s">
        <v>61</v>
      </c>
      <c r="P766" t="s">
        <v>546</v>
      </c>
      <c r="Q766" t="s">
        <v>33</v>
      </c>
      <c r="R766" t="s">
        <v>335</v>
      </c>
      <c r="S766" t="s">
        <v>110</v>
      </c>
      <c r="T766" t="s">
        <v>36</v>
      </c>
      <c r="U766" t="s">
        <v>465</v>
      </c>
      <c r="V766" t="s">
        <v>721</v>
      </c>
      <c r="W766" t="s">
        <v>33</v>
      </c>
      <c r="X766" t="s">
        <v>208</v>
      </c>
      <c r="Y766" t="s">
        <v>41</v>
      </c>
      <c r="Z766" t="s">
        <v>272</v>
      </c>
    </row>
    <row r="767" spans="1:26" hidden="1" x14ac:dyDescent="0.25">
      <c r="A767" t="s">
        <v>3586</v>
      </c>
      <c r="B767" t="s">
        <v>3587</v>
      </c>
      <c r="C767" s="1" t="str">
        <f t="shared" si="119"/>
        <v>21:0236</v>
      </c>
      <c r="D767" s="1" t="str">
        <f>HYPERLINK("http://geochem.nrcan.gc.ca/cdogs/content/svy/svy_e.htm", "")</f>
        <v/>
      </c>
      <c r="G767" s="1" t="str">
        <f>HYPERLINK("http://geochem.nrcan.gc.ca/cdogs/content/cr_/cr_00023_e.htm", "23")</f>
        <v>23</v>
      </c>
      <c r="J767" t="s">
        <v>220</v>
      </c>
      <c r="K767" t="s">
        <v>221</v>
      </c>
      <c r="L767">
        <v>39</v>
      </c>
      <c r="M767" t="s">
        <v>222</v>
      </c>
      <c r="N767">
        <v>766</v>
      </c>
      <c r="O767" t="s">
        <v>771</v>
      </c>
      <c r="P767" t="s">
        <v>145</v>
      </c>
      <c r="Q767" t="s">
        <v>277</v>
      </c>
      <c r="R767" t="s">
        <v>290</v>
      </c>
      <c r="S767" t="s">
        <v>290</v>
      </c>
      <c r="T767" t="s">
        <v>36</v>
      </c>
      <c r="U767" t="s">
        <v>563</v>
      </c>
      <c r="V767" t="s">
        <v>1193</v>
      </c>
      <c r="W767" t="s">
        <v>78</v>
      </c>
      <c r="X767" t="s">
        <v>343</v>
      </c>
      <c r="Y767" t="s">
        <v>380</v>
      </c>
      <c r="Z767" t="s">
        <v>1283</v>
      </c>
    </row>
    <row r="768" spans="1:26" x14ac:dyDescent="0.25">
      <c r="A768" t="s">
        <v>3588</v>
      </c>
      <c r="B768" t="s">
        <v>3589</v>
      </c>
      <c r="C768" s="1" t="str">
        <f t="shared" si="119"/>
        <v>21:0236</v>
      </c>
      <c r="D768" s="1" t="str">
        <f t="shared" ref="D768:D781" si="126">HYPERLINK("http://geochem.nrcan.gc.ca/cdogs/content/svy/svy210115_e.htm", "21:0115")</f>
        <v>21:0115</v>
      </c>
      <c r="E768" t="s">
        <v>3590</v>
      </c>
      <c r="F768" t="s">
        <v>3591</v>
      </c>
      <c r="H768">
        <v>49.065052399999999</v>
      </c>
      <c r="I768">
        <v>-86.8040053</v>
      </c>
      <c r="J768" s="1" t="str">
        <f t="shared" ref="J768:J781" si="127">HYPERLINK("http://geochem.nrcan.gc.ca/cdogs/content/kwd/kwd020027_e.htm", "NGR lake sediment grab sample")</f>
        <v>NGR lake sediment grab sample</v>
      </c>
      <c r="K768" s="1" t="str">
        <f t="shared" ref="K768:K781" si="128">HYPERLINK("http://geochem.nrcan.gc.ca/cdogs/content/kwd/kwd080006_e.htm", "&lt;177 micron (NGR)")</f>
        <v>&lt;177 micron (NGR)</v>
      </c>
      <c r="L768">
        <v>39</v>
      </c>
      <c r="M768" t="s">
        <v>131</v>
      </c>
      <c r="N768">
        <v>767</v>
      </c>
      <c r="O768" t="s">
        <v>223</v>
      </c>
      <c r="P768" t="s">
        <v>321</v>
      </c>
      <c r="Q768" t="s">
        <v>80</v>
      </c>
      <c r="R768" t="s">
        <v>696</v>
      </c>
      <c r="S768" t="s">
        <v>97</v>
      </c>
      <c r="T768" t="s">
        <v>36</v>
      </c>
      <c r="U768" t="s">
        <v>163</v>
      </c>
      <c r="V768" t="s">
        <v>721</v>
      </c>
      <c r="W768" t="s">
        <v>66</v>
      </c>
      <c r="X768" t="s">
        <v>67</v>
      </c>
      <c r="Y768" t="s">
        <v>41</v>
      </c>
      <c r="Z768" t="s">
        <v>621</v>
      </c>
    </row>
    <row r="769" spans="1:26" x14ac:dyDescent="0.25">
      <c r="A769" t="s">
        <v>3592</v>
      </c>
      <c r="B769" t="s">
        <v>3593</v>
      </c>
      <c r="C769" s="1" t="str">
        <f t="shared" si="119"/>
        <v>21:0236</v>
      </c>
      <c r="D769" s="1" t="str">
        <f t="shared" si="126"/>
        <v>21:0115</v>
      </c>
      <c r="E769" t="s">
        <v>3594</v>
      </c>
      <c r="F769" t="s">
        <v>3595</v>
      </c>
      <c r="H769">
        <v>49.061587199999998</v>
      </c>
      <c r="I769">
        <v>-86.756026000000006</v>
      </c>
      <c r="J769" s="1" t="str">
        <f t="shared" si="127"/>
        <v>NGR lake sediment grab sample</v>
      </c>
      <c r="K769" s="1" t="str">
        <f t="shared" si="128"/>
        <v>&lt;177 micron (NGR)</v>
      </c>
      <c r="L769">
        <v>39</v>
      </c>
      <c r="M769" t="s">
        <v>143</v>
      </c>
      <c r="N769">
        <v>768</v>
      </c>
      <c r="O769" t="s">
        <v>298</v>
      </c>
      <c r="P769" t="s">
        <v>596</v>
      </c>
      <c r="Q769" t="s">
        <v>64</v>
      </c>
      <c r="R769" t="s">
        <v>198</v>
      </c>
      <c r="S769" t="s">
        <v>39</v>
      </c>
      <c r="T769" t="s">
        <v>36</v>
      </c>
      <c r="U769" t="s">
        <v>336</v>
      </c>
      <c r="V769" t="s">
        <v>225</v>
      </c>
      <c r="W769" t="s">
        <v>66</v>
      </c>
      <c r="X769" t="s">
        <v>112</v>
      </c>
      <c r="Y769" t="s">
        <v>41</v>
      </c>
      <c r="Z769" t="s">
        <v>3596</v>
      </c>
    </row>
    <row r="770" spans="1:26" x14ac:dyDescent="0.25">
      <c r="A770" t="s">
        <v>3597</v>
      </c>
      <c r="B770" t="s">
        <v>3598</v>
      </c>
      <c r="C770" s="1" t="str">
        <f t="shared" ref="C770:C833" si="129">HYPERLINK("http://geochem.nrcan.gc.ca/cdogs/content/bdl/bdl210236_e.htm", "21:0236")</f>
        <v>21:0236</v>
      </c>
      <c r="D770" s="1" t="str">
        <f t="shared" si="126"/>
        <v>21:0115</v>
      </c>
      <c r="E770" t="s">
        <v>3599</v>
      </c>
      <c r="F770" t="s">
        <v>3600</v>
      </c>
      <c r="H770">
        <v>49.044666999999997</v>
      </c>
      <c r="I770">
        <v>-86.702617500000002</v>
      </c>
      <c r="J770" s="1" t="str">
        <f t="shared" si="127"/>
        <v>NGR lake sediment grab sample</v>
      </c>
      <c r="K770" s="1" t="str">
        <f t="shared" si="128"/>
        <v>&lt;177 micron (NGR)</v>
      </c>
      <c r="L770">
        <v>39</v>
      </c>
      <c r="M770" t="s">
        <v>177</v>
      </c>
      <c r="N770">
        <v>769</v>
      </c>
      <c r="O770" t="s">
        <v>888</v>
      </c>
      <c r="P770" t="s">
        <v>596</v>
      </c>
      <c r="Q770" t="s">
        <v>39</v>
      </c>
      <c r="R770" t="s">
        <v>198</v>
      </c>
      <c r="S770" t="s">
        <v>39</v>
      </c>
      <c r="T770" t="s">
        <v>122</v>
      </c>
      <c r="U770" t="s">
        <v>1024</v>
      </c>
      <c r="V770" t="s">
        <v>1216</v>
      </c>
      <c r="W770" t="s">
        <v>66</v>
      </c>
      <c r="X770" t="s">
        <v>100</v>
      </c>
      <c r="Y770" t="s">
        <v>41</v>
      </c>
      <c r="Z770" t="s">
        <v>1773</v>
      </c>
    </row>
    <row r="771" spans="1:26" x14ac:dyDescent="0.25">
      <c r="A771" t="s">
        <v>3601</v>
      </c>
      <c r="B771" t="s">
        <v>3602</v>
      </c>
      <c r="C771" s="1" t="str">
        <f t="shared" si="129"/>
        <v>21:0236</v>
      </c>
      <c r="D771" s="1" t="str">
        <f t="shared" si="126"/>
        <v>21:0115</v>
      </c>
      <c r="E771" t="s">
        <v>3603</v>
      </c>
      <c r="F771" t="s">
        <v>3604</v>
      </c>
      <c r="H771">
        <v>49.013897299999996</v>
      </c>
      <c r="I771">
        <v>-86.715027199999994</v>
      </c>
      <c r="J771" s="1" t="str">
        <f t="shared" si="127"/>
        <v>NGR lake sediment grab sample</v>
      </c>
      <c r="K771" s="1" t="str">
        <f t="shared" si="128"/>
        <v>&lt;177 micron (NGR)</v>
      </c>
      <c r="L771">
        <v>39</v>
      </c>
      <c r="M771" t="s">
        <v>187</v>
      </c>
      <c r="N771">
        <v>770</v>
      </c>
      <c r="O771" t="s">
        <v>75</v>
      </c>
      <c r="P771" t="s">
        <v>109</v>
      </c>
      <c r="Q771" t="s">
        <v>66</v>
      </c>
      <c r="R771" t="s">
        <v>146</v>
      </c>
      <c r="S771" t="s">
        <v>80</v>
      </c>
      <c r="T771" t="s">
        <v>36</v>
      </c>
      <c r="U771" t="s">
        <v>3605</v>
      </c>
      <c r="V771" t="s">
        <v>200</v>
      </c>
      <c r="W771" t="s">
        <v>80</v>
      </c>
      <c r="X771" t="s">
        <v>82</v>
      </c>
      <c r="Y771" t="s">
        <v>41</v>
      </c>
      <c r="Z771" t="s">
        <v>710</v>
      </c>
    </row>
    <row r="772" spans="1:26" x14ac:dyDescent="0.25">
      <c r="A772" t="s">
        <v>3606</v>
      </c>
      <c r="B772" t="s">
        <v>3607</v>
      </c>
      <c r="C772" s="1" t="str">
        <f t="shared" si="129"/>
        <v>21:0236</v>
      </c>
      <c r="D772" s="1" t="str">
        <f t="shared" si="126"/>
        <v>21:0115</v>
      </c>
      <c r="E772" t="s">
        <v>3608</v>
      </c>
      <c r="F772" t="s">
        <v>3609</v>
      </c>
      <c r="H772">
        <v>49.006923999999998</v>
      </c>
      <c r="I772">
        <v>-86.673717400000001</v>
      </c>
      <c r="J772" s="1" t="str">
        <f t="shared" si="127"/>
        <v>NGR lake sediment grab sample</v>
      </c>
      <c r="K772" s="1" t="str">
        <f t="shared" si="128"/>
        <v>&lt;177 micron (NGR)</v>
      </c>
      <c r="L772">
        <v>39</v>
      </c>
      <c r="M772" t="s">
        <v>196</v>
      </c>
      <c r="N772">
        <v>771</v>
      </c>
      <c r="O772" t="s">
        <v>1058</v>
      </c>
      <c r="P772" t="s">
        <v>133</v>
      </c>
      <c r="Q772" t="s">
        <v>33</v>
      </c>
      <c r="R772" t="s">
        <v>244</v>
      </c>
      <c r="S772" t="s">
        <v>78</v>
      </c>
      <c r="T772" t="s">
        <v>36</v>
      </c>
      <c r="U772" t="s">
        <v>1692</v>
      </c>
      <c r="V772" t="s">
        <v>322</v>
      </c>
      <c r="W772" t="s">
        <v>63</v>
      </c>
      <c r="X772" t="s">
        <v>465</v>
      </c>
      <c r="Y772" t="s">
        <v>41</v>
      </c>
      <c r="Z772" t="s">
        <v>1313</v>
      </c>
    </row>
    <row r="773" spans="1:26" x14ac:dyDescent="0.25">
      <c r="A773" t="s">
        <v>3610</v>
      </c>
      <c r="B773" t="s">
        <v>3611</v>
      </c>
      <c r="C773" s="1" t="str">
        <f t="shared" si="129"/>
        <v>21:0236</v>
      </c>
      <c r="D773" s="1" t="str">
        <f t="shared" si="126"/>
        <v>21:0115</v>
      </c>
      <c r="E773" t="s">
        <v>3612</v>
      </c>
      <c r="F773" t="s">
        <v>3613</v>
      </c>
      <c r="H773">
        <v>49.0267579</v>
      </c>
      <c r="I773">
        <v>-86.623207100000002</v>
      </c>
      <c r="J773" s="1" t="str">
        <f t="shared" si="127"/>
        <v>NGR lake sediment grab sample</v>
      </c>
      <c r="K773" s="1" t="str">
        <f t="shared" si="128"/>
        <v>&lt;177 micron (NGR)</v>
      </c>
      <c r="L773">
        <v>39</v>
      </c>
      <c r="M773" t="s">
        <v>206</v>
      </c>
      <c r="N773">
        <v>772</v>
      </c>
      <c r="O773" t="s">
        <v>417</v>
      </c>
      <c r="P773" t="s">
        <v>49</v>
      </c>
      <c r="Q773" t="s">
        <v>80</v>
      </c>
      <c r="R773" t="s">
        <v>181</v>
      </c>
      <c r="S773" t="s">
        <v>80</v>
      </c>
      <c r="T773" t="s">
        <v>36</v>
      </c>
      <c r="U773" t="s">
        <v>67</v>
      </c>
      <c r="V773" t="s">
        <v>308</v>
      </c>
      <c r="W773" t="s">
        <v>39</v>
      </c>
      <c r="X773" t="s">
        <v>760</v>
      </c>
      <c r="Y773" t="s">
        <v>760</v>
      </c>
      <c r="Z773" t="s">
        <v>760</v>
      </c>
    </row>
    <row r="774" spans="1:26" x14ac:dyDescent="0.25">
      <c r="A774" t="s">
        <v>3614</v>
      </c>
      <c r="B774" t="s">
        <v>3615</v>
      </c>
      <c r="C774" s="1" t="str">
        <f t="shared" si="129"/>
        <v>21:0236</v>
      </c>
      <c r="D774" s="1" t="str">
        <f t="shared" si="126"/>
        <v>21:0115</v>
      </c>
      <c r="E774" t="s">
        <v>3616</v>
      </c>
      <c r="F774" t="s">
        <v>3617</v>
      </c>
      <c r="H774">
        <v>49.043047199999997</v>
      </c>
      <c r="I774">
        <v>-86.6253964</v>
      </c>
      <c r="J774" s="1" t="str">
        <f t="shared" si="127"/>
        <v>NGR lake sediment grab sample</v>
      </c>
      <c r="K774" s="1" t="str">
        <f t="shared" si="128"/>
        <v>&lt;177 micron (NGR)</v>
      </c>
      <c r="L774">
        <v>39</v>
      </c>
      <c r="M774" t="s">
        <v>214</v>
      </c>
      <c r="N774">
        <v>773</v>
      </c>
      <c r="O774" t="s">
        <v>300</v>
      </c>
      <c r="P774" t="s">
        <v>75</v>
      </c>
      <c r="Q774" t="s">
        <v>80</v>
      </c>
      <c r="R774" t="s">
        <v>34</v>
      </c>
      <c r="S774" t="s">
        <v>78</v>
      </c>
      <c r="T774" t="s">
        <v>36</v>
      </c>
      <c r="U774" t="s">
        <v>1432</v>
      </c>
      <c r="V774" t="s">
        <v>125</v>
      </c>
      <c r="W774" t="s">
        <v>66</v>
      </c>
      <c r="X774" t="s">
        <v>343</v>
      </c>
      <c r="Y774" t="s">
        <v>41</v>
      </c>
      <c r="Z774" t="s">
        <v>1073</v>
      </c>
    </row>
    <row r="775" spans="1:26" x14ac:dyDescent="0.25">
      <c r="A775" t="s">
        <v>3618</v>
      </c>
      <c r="B775" t="s">
        <v>3619</v>
      </c>
      <c r="C775" s="1" t="str">
        <f t="shared" si="129"/>
        <v>21:0236</v>
      </c>
      <c r="D775" s="1" t="str">
        <f t="shared" si="126"/>
        <v>21:0115</v>
      </c>
      <c r="E775" t="s">
        <v>3620</v>
      </c>
      <c r="F775" t="s">
        <v>3621</v>
      </c>
      <c r="H775">
        <v>49.0702444</v>
      </c>
      <c r="I775">
        <v>-86.658310599999993</v>
      </c>
      <c r="J775" s="1" t="str">
        <f t="shared" si="127"/>
        <v>NGR lake sediment grab sample</v>
      </c>
      <c r="K775" s="1" t="str">
        <f t="shared" si="128"/>
        <v>&lt;177 micron (NGR)</v>
      </c>
      <c r="L775">
        <v>39</v>
      </c>
      <c r="M775" t="s">
        <v>234</v>
      </c>
      <c r="N775">
        <v>774</v>
      </c>
      <c r="O775" t="s">
        <v>300</v>
      </c>
      <c r="P775" t="s">
        <v>62</v>
      </c>
      <c r="Q775" t="s">
        <v>33</v>
      </c>
      <c r="R775" t="s">
        <v>34</v>
      </c>
      <c r="S775" t="s">
        <v>181</v>
      </c>
      <c r="T775" t="s">
        <v>36</v>
      </c>
      <c r="U775" t="s">
        <v>3622</v>
      </c>
      <c r="V775" t="s">
        <v>875</v>
      </c>
      <c r="W775" t="s">
        <v>66</v>
      </c>
      <c r="X775" t="s">
        <v>91</v>
      </c>
      <c r="Y775" t="s">
        <v>41</v>
      </c>
      <c r="Z775" t="s">
        <v>32</v>
      </c>
    </row>
    <row r="776" spans="1:26" x14ac:dyDescent="0.25">
      <c r="A776" t="s">
        <v>3623</v>
      </c>
      <c r="B776" t="s">
        <v>3624</v>
      </c>
      <c r="C776" s="1" t="str">
        <f t="shared" si="129"/>
        <v>21:0236</v>
      </c>
      <c r="D776" s="1" t="str">
        <f t="shared" si="126"/>
        <v>21:0115</v>
      </c>
      <c r="E776" t="s">
        <v>3625</v>
      </c>
      <c r="F776" t="s">
        <v>3626</v>
      </c>
      <c r="H776">
        <v>49.068901400000001</v>
      </c>
      <c r="I776">
        <v>-86.713425400000006</v>
      </c>
      <c r="J776" s="1" t="str">
        <f t="shared" si="127"/>
        <v>NGR lake sediment grab sample</v>
      </c>
      <c r="K776" s="1" t="str">
        <f t="shared" si="128"/>
        <v>&lt;177 micron (NGR)</v>
      </c>
      <c r="L776">
        <v>40</v>
      </c>
      <c r="M776" t="s">
        <v>30</v>
      </c>
      <c r="N776">
        <v>775</v>
      </c>
      <c r="O776" t="s">
        <v>1048</v>
      </c>
      <c r="P776" t="s">
        <v>321</v>
      </c>
      <c r="Q776" t="s">
        <v>78</v>
      </c>
      <c r="R776" t="s">
        <v>134</v>
      </c>
      <c r="S776" t="s">
        <v>181</v>
      </c>
      <c r="T776" t="s">
        <v>36</v>
      </c>
      <c r="U776" t="s">
        <v>3083</v>
      </c>
      <c r="V776" t="s">
        <v>1703</v>
      </c>
      <c r="W776" t="s">
        <v>53</v>
      </c>
      <c r="X776" t="s">
        <v>79</v>
      </c>
      <c r="Y776" t="s">
        <v>41</v>
      </c>
      <c r="Z776" t="s">
        <v>3487</v>
      </c>
    </row>
    <row r="777" spans="1:26" x14ac:dyDescent="0.25">
      <c r="A777" t="s">
        <v>3627</v>
      </c>
      <c r="B777" t="s">
        <v>3628</v>
      </c>
      <c r="C777" s="1" t="str">
        <f t="shared" si="129"/>
        <v>21:0236</v>
      </c>
      <c r="D777" s="1" t="str">
        <f t="shared" si="126"/>
        <v>21:0115</v>
      </c>
      <c r="E777" t="s">
        <v>3629</v>
      </c>
      <c r="F777" t="s">
        <v>3630</v>
      </c>
      <c r="H777">
        <v>49.067144900000002</v>
      </c>
      <c r="I777">
        <v>-86.684918499999995</v>
      </c>
      <c r="J777" s="1" t="str">
        <f t="shared" si="127"/>
        <v>NGR lake sediment grab sample</v>
      </c>
      <c r="K777" s="1" t="str">
        <f t="shared" si="128"/>
        <v>&lt;177 micron (NGR)</v>
      </c>
      <c r="L777">
        <v>40</v>
      </c>
      <c r="M777" t="s">
        <v>154</v>
      </c>
      <c r="N777">
        <v>776</v>
      </c>
      <c r="O777" t="s">
        <v>1048</v>
      </c>
      <c r="P777" t="s">
        <v>244</v>
      </c>
      <c r="Q777" t="s">
        <v>33</v>
      </c>
      <c r="R777" t="s">
        <v>110</v>
      </c>
      <c r="S777" t="s">
        <v>78</v>
      </c>
      <c r="T777" t="s">
        <v>36</v>
      </c>
      <c r="U777" t="s">
        <v>163</v>
      </c>
      <c r="V777" t="s">
        <v>1121</v>
      </c>
      <c r="W777" t="s">
        <v>53</v>
      </c>
      <c r="X777" t="s">
        <v>208</v>
      </c>
      <c r="Y777" t="s">
        <v>41</v>
      </c>
      <c r="Z777" t="s">
        <v>1053</v>
      </c>
    </row>
    <row r="778" spans="1:26" x14ac:dyDescent="0.25">
      <c r="A778" t="s">
        <v>3631</v>
      </c>
      <c r="B778" t="s">
        <v>3632</v>
      </c>
      <c r="C778" s="1" t="str">
        <f t="shared" si="129"/>
        <v>21:0236</v>
      </c>
      <c r="D778" s="1" t="str">
        <f t="shared" si="126"/>
        <v>21:0115</v>
      </c>
      <c r="E778" t="s">
        <v>3625</v>
      </c>
      <c r="F778" t="s">
        <v>3633</v>
      </c>
      <c r="H778">
        <v>49.068901400000001</v>
      </c>
      <c r="I778">
        <v>-86.713425400000006</v>
      </c>
      <c r="J778" s="1" t="str">
        <f t="shared" si="127"/>
        <v>NGR lake sediment grab sample</v>
      </c>
      <c r="K778" s="1" t="str">
        <f t="shared" si="128"/>
        <v>&lt;177 micron (NGR)</v>
      </c>
      <c r="L778">
        <v>40</v>
      </c>
      <c r="M778" t="s">
        <v>162</v>
      </c>
      <c r="N778">
        <v>777</v>
      </c>
      <c r="O778" t="s">
        <v>300</v>
      </c>
      <c r="P778" t="s">
        <v>283</v>
      </c>
      <c r="Q778" t="s">
        <v>78</v>
      </c>
      <c r="R778" t="s">
        <v>134</v>
      </c>
      <c r="S778" t="s">
        <v>146</v>
      </c>
      <c r="T778" t="s">
        <v>36</v>
      </c>
      <c r="U778" t="s">
        <v>3083</v>
      </c>
      <c r="V778" t="s">
        <v>375</v>
      </c>
      <c r="W778" t="s">
        <v>53</v>
      </c>
      <c r="X778" t="s">
        <v>48</v>
      </c>
      <c r="Y778" t="s">
        <v>125</v>
      </c>
      <c r="Z778" t="s">
        <v>381</v>
      </c>
    </row>
    <row r="779" spans="1:26" x14ac:dyDescent="0.25">
      <c r="A779" t="s">
        <v>3634</v>
      </c>
      <c r="B779" t="s">
        <v>3635</v>
      </c>
      <c r="C779" s="1" t="str">
        <f t="shared" si="129"/>
        <v>21:0236</v>
      </c>
      <c r="D779" s="1" t="str">
        <f t="shared" si="126"/>
        <v>21:0115</v>
      </c>
      <c r="E779" t="s">
        <v>3625</v>
      </c>
      <c r="F779" t="s">
        <v>3636</v>
      </c>
      <c r="H779">
        <v>49.068901400000001</v>
      </c>
      <c r="I779">
        <v>-86.713425400000006</v>
      </c>
      <c r="J779" s="1" t="str">
        <f t="shared" si="127"/>
        <v>NGR lake sediment grab sample</v>
      </c>
      <c r="K779" s="1" t="str">
        <f t="shared" si="128"/>
        <v>&lt;177 micron (NGR)</v>
      </c>
      <c r="L779">
        <v>40</v>
      </c>
      <c r="M779" t="s">
        <v>169</v>
      </c>
      <c r="N779">
        <v>778</v>
      </c>
      <c r="O779" t="s">
        <v>1048</v>
      </c>
      <c r="P779" t="s">
        <v>321</v>
      </c>
      <c r="Q779" t="s">
        <v>39</v>
      </c>
      <c r="R779" t="s">
        <v>135</v>
      </c>
      <c r="S779" t="s">
        <v>181</v>
      </c>
      <c r="T779" t="s">
        <v>36</v>
      </c>
      <c r="U779" t="s">
        <v>964</v>
      </c>
      <c r="V779" t="s">
        <v>875</v>
      </c>
      <c r="W779" t="s">
        <v>66</v>
      </c>
      <c r="X779" t="s">
        <v>48</v>
      </c>
      <c r="Y779" t="s">
        <v>41</v>
      </c>
      <c r="Z779" t="s">
        <v>975</v>
      </c>
    </row>
    <row r="780" spans="1:26" x14ac:dyDescent="0.25">
      <c r="A780" t="s">
        <v>3637</v>
      </c>
      <c r="B780" t="s">
        <v>3638</v>
      </c>
      <c r="C780" s="1" t="str">
        <f t="shared" si="129"/>
        <v>21:0236</v>
      </c>
      <c r="D780" s="1" t="str">
        <f t="shared" si="126"/>
        <v>21:0115</v>
      </c>
      <c r="E780" t="s">
        <v>3639</v>
      </c>
      <c r="F780" t="s">
        <v>3640</v>
      </c>
      <c r="H780">
        <v>49.120099099999997</v>
      </c>
      <c r="I780">
        <v>-86.687378600000002</v>
      </c>
      <c r="J780" s="1" t="str">
        <f t="shared" si="127"/>
        <v>NGR lake sediment grab sample</v>
      </c>
      <c r="K780" s="1" t="str">
        <f t="shared" si="128"/>
        <v>&lt;177 micron (NGR)</v>
      </c>
      <c r="L780">
        <v>40</v>
      </c>
      <c r="M780" t="s">
        <v>47</v>
      </c>
      <c r="N780">
        <v>779</v>
      </c>
      <c r="O780" t="s">
        <v>1047</v>
      </c>
      <c r="P780" t="s">
        <v>35</v>
      </c>
      <c r="Q780" t="s">
        <v>53</v>
      </c>
      <c r="R780" t="s">
        <v>64</v>
      </c>
      <c r="S780" t="s">
        <v>277</v>
      </c>
      <c r="T780" t="s">
        <v>36</v>
      </c>
      <c r="U780" t="s">
        <v>3641</v>
      </c>
      <c r="V780" t="s">
        <v>1589</v>
      </c>
      <c r="W780" t="s">
        <v>66</v>
      </c>
      <c r="X780" t="s">
        <v>40</v>
      </c>
      <c r="Y780" t="s">
        <v>125</v>
      </c>
      <c r="Z780" t="s">
        <v>570</v>
      </c>
    </row>
    <row r="781" spans="1:26" x14ac:dyDescent="0.25">
      <c r="A781" t="s">
        <v>3642</v>
      </c>
      <c r="B781" t="s">
        <v>3643</v>
      </c>
      <c r="C781" s="1" t="str">
        <f t="shared" si="129"/>
        <v>21:0236</v>
      </c>
      <c r="D781" s="1" t="str">
        <f t="shared" si="126"/>
        <v>21:0115</v>
      </c>
      <c r="E781" t="s">
        <v>3644</v>
      </c>
      <c r="F781" t="s">
        <v>3645</v>
      </c>
      <c r="H781">
        <v>49.107938500000003</v>
      </c>
      <c r="I781">
        <v>-86.726819699999993</v>
      </c>
      <c r="J781" s="1" t="str">
        <f t="shared" si="127"/>
        <v>NGR lake sediment grab sample</v>
      </c>
      <c r="K781" s="1" t="str">
        <f t="shared" si="128"/>
        <v>&lt;177 micron (NGR)</v>
      </c>
      <c r="L781">
        <v>40</v>
      </c>
      <c r="M781" t="s">
        <v>60</v>
      </c>
      <c r="N781">
        <v>780</v>
      </c>
      <c r="O781" t="s">
        <v>298</v>
      </c>
      <c r="P781" t="s">
        <v>108</v>
      </c>
      <c r="Q781" t="s">
        <v>39</v>
      </c>
      <c r="R781" t="s">
        <v>277</v>
      </c>
      <c r="S781" t="s">
        <v>76</v>
      </c>
      <c r="T781" t="s">
        <v>36</v>
      </c>
      <c r="U781" t="s">
        <v>963</v>
      </c>
      <c r="V781" t="s">
        <v>457</v>
      </c>
      <c r="W781" t="s">
        <v>63</v>
      </c>
      <c r="X781" t="s">
        <v>100</v>
      </c>
      <c r="Y781" t="s">
        <v>41</v>
      </c>
      <c r="Z781" t="s">
        <v>981</v>
      </c>
    </row>
    <row r="782" spans="1:26" hidden="1" x14ac:dyDescent="0.25">
      <c r="A782" t="s">
        <v>3646</v>
      </c>
      <c r="B782" t="s">
        <v>3647</v>
      </c>
      <c r="C782" s="1" t="str">
        <f t="shared" si="129"/>
        <v>21:0236</v>
      </c>
      <c r="D782" s="1" t="str">
        <f>HYPERLINK("http://geochem.nrcan.gc.ca/cdogs/content/svy/svy_e.htm", "")</f>
        <v/>
      </c>
      <c r="G782" s="1" t="str">
        <f>HYPERLINK("http://geochem.nrcan.gc.ca/cdogs/content/cr_/cr_00023_e.htm", "23")</f>
        <v>23</v>
      </c>
      <c r="J782" t="s">
        <v>220</v>
      </c>
      <c r="K782" t="s">
        <v>221</v>
      </c>
      <c r="L782">
        <v>40</v>
      </c>
      <c r="M782" t="s">
        <v>222</v>
      </c>
      <c r="N782">
        <v>781</v>
      </c>
      <c r="O782" t="s">
        <v>455</v>
      </c>
      <c r="P782" t="s">
        <v>145</v>
      </c>
      <c r="Q782" t="s">
        <v>277</v>
      </c>
      <c r="R782" t="s">
        <v>290</v>
      </c>
      <c r="S782" t="s">
        <v>156</v>
      </c>
      <c r="T782" t="s">
        <v>36</v>
      </c>
      <c r="U782" t="s">
        <v>2330</v>
      </c>
      <c r="V782" t="s">
        <v>63</v>
      </c>
      <c r="W782" t="s">
        <v>78</v>
      </c>
      <c r="X782" t="s">
        <v>343</v>
      </c>
      <c r="Y782" t="s">
        <v>78</v>
      </c>
      <c r="Z782" t="s">
        <v>77</v>
      </c>
    </row>
    <row r="783" spans="1:26" x14ac:dyDescent="0.25">
      <c r="A783" t="s">
        <v>3648</v>
      </c>
      <c r="B783" t="s">
        <v>3649</v>
      </c>
      <c r="C783" s="1" t="str">
        <f t="shared" si="129"/>
        <v>21:0236</v>
      </c>
      <c r="D783" s="1" t="str">
        <f t="shared" ref="D783:D804" si="130">HYPERLINK("http://geochem.nrcan.gc.ca/cdogs/content/svy/svy210115_e.htm", "21:0115")</f>
        <v>21:0115</v>
      </c>
      <c r="E783" t="s">
        <v>3650</v>
      </c>
      <c r="F783" t="s">
        <v>3651</v>
      </c>
      <c r="H783">
        <v>49.129195600000003</v>
      </c>
      <c r="I783">
        <v>-86.738792799999999</v>
      </c>
      <c r="J783" s="1" t="str">
        <f t="shared" ref="J783:J804" si="131">HYPERLINK("http://geochem.nrcan.gc.ca/cdogs/content/kwd/kwd020027_e.htm", "NGR lake sediment grab sample")</f>
        <v>NGR lake sediment grab sample</v>
      </c>
      <c r="K783" s="1" t="str">
        <f t="shared" ref="K783:K804" si="132">HYPERLINK("http://geochem.nrcan.gc.ca/cdogs/content/kwd/kwd080006_e.htm", "&lt;177 micron (NGR)")</f>
        <v>&lt;177 micron (NGR)</v>
      </c>
      <c r="L783">
        <v>40</v>
      </c>
      <c r="M783" t="s">
        <v>73</v>
      </c>
      <c r="N783">
        <v>782</v>
      </c>
      <c r="O783" t="s">
        <v>297</v>
      </c>
      <c r="P783" t="s">
        <v>546</v>
      </c>
      <c r="Q783" t="s">
        <v>80</v>
      </c>
      <c r="R783" t="s">
        <v>244</v>
      </c>
      <c r="S783" t="s">
        <v>156</v>
      </c>
      <c r="T783" t="s">
        <v>36</v>
      </c>
      <c r="U783" t="s">
        <v>3652</v>
      </c>
      <c r="V783" t="s">
        <v>137</v>
      </c>
      <c r="W783" t="s">
        <v>53</v>
      </c>
      <c r="X783" t="s">
        <v>54</v>
      </c>
      <c r="Y783" t="s">
        <v>125</v>
      </c>
      <c r="Z783" t="s">
        <v>805</v>
      </c>
    </row>
    <row r="784" spans="1:26" x14ac:dyDescent="0.25">
      <c r="A784" t="s">
        <v>3653</v>
      </c>
      <c r="B784" t="s">
        <v>3654</v>
      </c>
      <c r="C784" s="1" t="str">
        <f t="shared" si="129"/>
        <v>21:0236</v>
      </c>
      <c r="D784" s="1" t="str">
        <f t="shared" si="130"/>
        <v>21:0115</v>
      </c>
      <c r="E784" t="s">
        <v>3655</v>
      </c>
      <c r="F784" t="s">
        <v>3656</v>
      </c>
      <c r="H784">
        <v>49.120042699999999</v>
      </c>
      <c r="I784">
        <v>-86.779612999999998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87</v>
      </c>
      <c r="N784">
        <v>783</v>
      </c>
      <c r="O784" t="s">
        <v>223</v>
      </c>
      <c r="P784" t="s">
        <v>145</v>
      </c>
      <c r="Q784" t="s">
        <v>63</v>
      </c>
      <c r="R784" t="s">
        <v>391</v>
      </c>
      <c r="S784" t="s">
        <v>97</v>
      </c>
      <c r="T784" t="s">
        <v>36</v>
      </c>
      <c r="U784" t="s">
        <v>48</v>
      </c>
      <c r="V784" t="s">
        <v>225</v>
      </c>
      <c r="W784" t="s">
        <v>66</v>
      </c>
      <c r="X784" t="s">
        <v>228</v>
      </c>
      <c r="Y784" t="s">
        <v>41</v>
      </c>
      <c r="Z784" t="s">
        <v>126</v>
      </c>
    </row>
    <row r="785" spans="1:26" x14ac:dyDescent="0.25">
      <c r="A785" t="s">
        <v>3657</v>
      </c>
      <c r="B785" t="s">
        <v>3658</v>
      </c>
      <c r="C785" s="1" t="str">
        <f t="shared" si="129"/>
        <v>21:0236</v>
      </c>
      <c r="D785" s="1" t="str">
        <f t="shared" si="130"/>
        <v>21:0115</v>
      </c>
      <c r="E785" t="s">
        <v>3659</v>
      </c>
      <c r="F785" t="s">
        <v>3660</v>
      </c>
      <c r="H785">
        <v>49.083857399999999</v>
      </c>
      <c r="I785">
        <v>-86.754698000000005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40</v>
      </c>
      <c r="M785" t="s">
        <v>96</v>
      </c>
      <c r="N785">
        <v>784</v>
      </c>
      <c r="O785" t="s">
        <v>300</v>
      </c>
      <c r="P785" t="s">
        <v>77</v>
      </c>
      <c r="Q785" t="s">
        <v>66</v>
      </c>
      <c r="R785" t="s">
        <v>50</v>
      </c>
      <c r="S785" t="s">
        <v>78</v>
      </c>
      <c r="T785" t="s">
        <v>36</v>
      </c>
      <c r="U785" t="s">
        <v>2164</v>
      </c>
      <c r="V785" t="s">
        <v>216</v>
      </c>
      <c r="W785" t="s">
        <v>66</v>
      </c>
      <c r="X785" t="s">
        <v>343</v>
      </c>
      <c r="Y785" t="s">
        <v>41</v>
      </c>
      <c r="Z785" t="s">
        <v>134</v>
      </c>
    </row>
    <row r="786" spans="1:26" x14ac:dyDescent="0.25">
      <c r="A786" t="s">
        <v>3661</v>
      </c>
      <c r="B786" t="s">
        <v>3662</v>
      </c>
      <c r="C786" s="1" t="str">
        <f t="shared" si="129"/>
        <v>21:0236</v>
      </c>
      <c r="D786" s="1" t="str">
        <f t="shared" si="130"/>
        <v>21:0115</v>
      </c>
      <c r="E786" t="s">
        <v>3663</v>
      </c>
      <c r="F786" t="s">
        <v>3664</v>
      </c>
      <c r="H786">
        <v>49.079888500000003</v>
      </c>
      <c r="I786">
        <v>-86.780516700000007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40</v>
      </c>
      <c r="M786" t="s">
        <v>106</v>
      </c>
      <c r="N786">
        <v>785</v>
      </c>
      <c r="O786" t="s">
        <v>510</v>
      </c>
      <c r="P786" t="s">
        <v>244</v>
      </c>
      <c r="Q786" t="s">
        <v>181</v>
      </c>
      <c r="R786" t="s">
        <v>321</v>
      </c>
      <c r="S786" t="s">
        <v>146</v>
      </c>
      <c r="T786" t="s">
        <v>36</v>
      </c>
      <c r="U786" t="s">
        <v>343</v>
      </c>
      <c r="V786" t="s">
        <v>292</v>
      </c>
      <c r="W786" t="s">
        <v>63</v>
      </c>
      <c r="X786" t="s">
        <v>91</v>
      </c>
      <c r="Y786" t="s">
        <v>41</v>
      </c>
      <c r="Z786" t="s">
        <v>1364</v>
      </c>
    </row>
    <row r="787" spans="1:26" x14ac:dyDescent="0.25">
      <c r="A787" t="s">
        <v>3665</v>
      </c>
      <c r="B787" t="s">
        <v>3666</v>
      </c>
      <c r="C787" s="1" t="str">
        <f t="shared" si="129"/>
        <v>21:0236</v>
      </c>
      <c r="D787" s="1" t="str">
        <f t="shared" si="130"/>
        <v>21:0115</v>
      </c>
      <c r="E787" t="s">
        <v>3667</v>
      </c>
      <c r="F787" t="s">
        <v>3668</v>
      </c>
      <c r="H787">
        <v>49.076143799999997</v>
      </c>
      <c r="I787">
        <v>-86.845204300000006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40</v>
      </c>
      <c r="M787" t="s">
        <v>118</v>
      </c>
      <c r="N787">
        <v>786</v>
      </c>
      <c r="O787" t="s">
        <v>197</v>
      </c>
      <c r="P787" t="s">
        <v>334</v>
      </c>
      <c r="Q787" t="s">
        <v>33</v>
      </c>
      <c r="R787" t="s">
        <v>283</v>
      </c>
      <c r="S787" t="s">
        <v>64</v>
      </c>
      <c r="T787" t="s">
        <v>36</v>
      </c>
      <c r="U787" t="s">
        <v>100</v>
      </c>
      <c r="V787" t="s">
        <v>685</v>
      </c>
      <c r="W787" t="s">
        <v>63</v>
      </c>
      <c r="X787" t="s">
        <v>100</v>
      </c>
      <c r="Y787" t="s">
        <v>125</v>
      </c>
      <c r="Z787" t="s">
        <v>138</v>
      </c>
    </row>
    <row r="788" spans="1:26" x14ac:dyDescent="0.25">
      <c r="A788" t="s">
        <v>3669</v>
      </c>
      <c r="B788" t="s">
        <v>3670</v>
      </c>
      <c r="C788" s="1" t="str">
        <f t="shared" si="129"/>
        <v>21:0236</v>
      </c>
      <c r="D788" s="1" t="str">
        <f t="shared" si="130"/>
        <v>21:0115</v>
      </c>
      <c r="E788" t="s">
        <v>3671</v>
      </c>
      <c r="F788" t="s">
        <v>3672</v>
      </c>
      <c r="H788">
        <v>49.076031</v>
      </c>
      <c r="I788">
        <v>-86.878669900000006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40</v>
      </c>
      <c r="M788" t="s">
        <v>131</v>
      </c>
      <c r="N788">
        <v>787</v>
      </c>
      <c r="O788" t="s">
        <v>666</v>
      </c>
      <c r="P788" t="s">
        <v>283</v>
      </c>
      <c r="Q788" t="s">
        <v>63</v>
      </c>
      <c r="R788" t="s">
        <v>277</v>
      </c>
      <c r="S788" t="s">
        <v>76</v>
      </c>
      <c r="T788" t="s">
        <v>36</v>
      </c>
      <c r="U788" t="s">
        <v>1432</v>
      </c>
      <c r="V788" t="s">
        <v>292</v>
      </c>
      <c r="W788" t="s">
        <v>63</v>
      </c>
      <c r="X788" t="s">
        <v>228</v>
      </c>
      <c r="Y788" t="s">
        <v>41</v>
      </c>
      <c r="Z788" t="s">
        <v>62</v>
      </c>
    </row>
    <row r="789" spans="1:26" x14ac:dyDescent="0.25">
      <c r="A789" t="s">
        <v>3673</v>
      </c>
      <c r="B789" t="s">
        <v>3674</v>
      </c>
      <c r="C789" s="1" t="str">
        <f t="shared" si="129"/>
        <v>21:0236</v>
      </c>
      <c r="D789" s="1" t="str">
        <f t="shared" si="130"/>
        <v>21:0115</v>
      </c>
      <c r="E789" t="s">
        <v>3675</v>
      </c>
      <c r="F789" t="s">
        <v>3676</v>
      </c>
      <c r="H789">
        <v>49.109561399999997</v>
      </c>
      <c r="I789">
        <v>-86.851567500000002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40</v>
      </c>
      <c r="M789" t="s">
        <v>143</v>
      </c>
      <c r="N789">
        <v>788</v>
      </c>
      <c r="O789" t="s">
        <v>298</v>
      </c>
      <c r="P789" t="s">
        <v>133</v>
      </c>
      <c r="Q789" t="s">
        <v>63</v>
      </c>
      <c r="R789" t="s">
        <v>546</v>
      </c>
      <c r="S789" t="s">
        <v>97</v>
      </c>
      <c r="T789" t="s">
        <v>36</v>
      </c>
      <c r="U789" t="s">
        <v>48</v>
      </c>
      <c r="V789" t="s">
        <v>225</v>
      </c>
      <c r="W789" t="s">
        <v>66</v>
      </c>
      <c r="X789" t="s">
        <v>67</v>
      </c>
      <c r="Y789" t="s">
        <v>41</v>
      </c>
      <c r="Z789" t="s">
        <v>1025</v>
      </c>
    </row>
    <row r="790" spans="1:26" x14ac:dyDescent="0.25">
      <c r="A790" t="s">
        <v>3677</v>
      </c>
      <c r="B790" t="s">
        <v>3678</v>
      </c>
      <c r="C790" s="1" t="str">
        <f t="shared" si="129"/>
        <v>21:0236</v>
      </c>
      <c r="D790" s="1" t="str">
        <f t="shared" si="130"/>
        <v>21:0115</v>
      </c>
      <c r="E790" t="s">
        <v>3679</v>
      </c>
      <c r="F790" t="s">
        <v>3680</v>
      </c>
      <c r="H790">
        <v>49.144236399999997</v>
      </c>
      <c r="I790">
        <v>-86.8365182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40</v>
      </c>
      <c r="M790" t="s">
        <v>177</v>
      </c>
      <c r="N790">
        <v>789</v>
      </c>
      <c r="O790" t="s">
        <v>197</v>
      </c>
      <c r="P790" t="s">
        <v>244</v>
      </c>
      <c r="Q790" t="s">
        <v>39</v>
      </c>
      <c r="R790" t="s">
        <v>244</v>
      </c>
      <c r="S790" t="s">
        <v>156</v>
      </c>
      <c r="T790" t="s">
        <v>36</v>
      </c>
      <c r="U790" t="s">
        <v>81</v>
      </c>
      <c r="V790" t="s">
        <v>308</v>
      </c>
      <c r="W790" t="s">
        <v>53</v>
      </c>
      <c r="X790" t="s">
        <v>100</v>
      </c>
      <c r="Y790" t="s">
        <v>125</v>
      </c>
      <c r="Z790" t="s">
        <v>843</v>
      </c>
    </row>
    <row r="791" spans="1:26" x14ac:dyDescent="0.25">
      <c r="A791" t="s">
        <v>3681</v>
      </c>
      <c r="B791" t="s">
        <v>3682</v>
      </c>
      <c r="C791" s="1" t="str">
        <f t="shared" si="129"/>
        <v>21:0236</v>
      </c>
      <c r="D791" s="1" t="str">
        <f t="shared" si="130"/>
        <v>21:0115</v>
      </c>
      <c r="E791" t="s">
        <v>3683</v>
      </c>
      <c r="F791" t="s">
        <v>3684</v>
      </c>
      <c r="H791">
        <v>49.1467873</v>
      </c>
      <c r="I791">
        <v>-86.799952899999994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40</v>
      </c>
      <c r="M791" t="s">
        <v>187</v>
      </c>
      <c r="N791">
        <v>790</v>
      </c>
      <c r="O791" t="s">
        <v>1254</v>
      </c>
      <c r="P791" t="s">
        <v>145</v>
      </c>
      <c r="Q791" t="s">
        <v>33</v>
      </c>
      <c r="R791" t="s">
        <v>349</v>
      </c>
      <c r="S791" t="s">
        <v>76</v>
      </c>
      <c r="T791" t="s">
        <v>36</v>
      </c>
      <c r="U791" t="s">
        <v>54</v>
      </c>
      <c r="V791" t="s">
        <v>157</v>
      </c>
      <c r="W791" t="s">
        <v>53</v>
      </c>
      <c r="X791" t="s">
        <v>163</v>
      </c>
      <c r="Y791" t="s">
        <v>41</v>
      </c>
      <c r="Z791" t="s">
        <v>1161</v>
      </c>
    </row>
    <row r="792" spans="1:26" x14ac:dyDescent="0.25">
      <c r="A792" t="s">
        <v>3685</v>
      </c>
      <c r="B792" t="s">
        <v>3686</v>
      </c>
      <c r="C792" s="1" t="str">
        <f t="shared" si="129"/>
        <v>21:0236</v>
      </c>
      <c r="D792" s="1" t="str">
        <f t="shared" si="130"/>
        <v>21:0115</v>
      </c>
      <c r="E792" t="s">
        <v>3687</v>
      </c>
      <c r="F792" t="s">
        <v>3688</v>
      </c>
      <c r="H792">
        <v>49.171466299999999</v>
      </c>
      <c r="I792">
        <v>-86.813449000000006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40</v>
      </c>
      <c r="M792" t="s">
        <v>196</v>
      </c>
      <c r="N792">
        <v>791</v>
      </c>
      <c r="O792" t="s">
        <v>297</v>
      </c>
      <c r="P792" t="s">
        <v>489</v>
      </c>
      <c r="Q792" t="s">
        <v>33</v>
      </c>
      <c r="R792" t="s">
        <v>394</v>
      </c>
      <c r="S792" t="s">
        <v>109</v>
      </c>
      <c r="T792" t="s">
        <v>36</v>
      </c>
      <c r="U792" t="s">
        <v>91</v>
      </c>
      <c r="V792" t="s">
        <v>399</v>
      </c>
      <c r="W792" t="s">
        <v>66</v>
      </c>
      <c r="X792" t="s">
        <v>463</v>
      </c>
      <c r="Y792" t="s">
        <v>41</v>
      </c>
      <c r="Z792" t="s">
        <v>1105</v>
      </c>
    </row>
    <row r="793" spans="1:26" x14ac:dyDescent="0.25">
      <c r="A793" t="s">
        <v>3689</v>
      </c>
      <c r="B793" t="s">
        <v>3690</v>
      </c>
      <c r="C793" s="1" t="str">
        <f t="shared" si="129"/>
        <v>21:0236</v>
      </c>
      <c r="D793" s="1" t="str">
        <f t="shared" si="130"/>
        <v>21:0115</v>
      </c>
      <c r="E793" t="s">
        <v>3691</v>
      </c>
      <c r="F793" t="s">
        <v>3692</v>
      </c>
      <c r="H793">
        <v>49.181191200000001</v>
      </c>
      <c r="I793">
        <v>-86.844272700000005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40</v>
      </c>
      <c r="M793" t="s">
        <v>206</v>
      </c>
      <c r="N793">
        <v>792</v>
      </c>
      <c r="O793" t="s">
        <v>1047</v>
      </c>
      <c r="P793" t="s">
        <v>133</v>
      </c>
      <c r="Q793" t="s">
        <v>33</v>
      </c>
      <c r="R793" t="s">
        <v>1085</v>
      </c>
      <c r="S793" t="s">
        <v>596</v>
      </c>
      <c r="T793" t="s">
        <v>36</v>
      </c>
      <c r="U793" t="s">
        <v>3693</v>
      </c>
      <c r="V793" t="s">
        <v>548</v>
      </c>
      <c r="W793" t="s">
        <v>33</v>
      </c>
      <c r="X793" t="s">
        <v>208</v>
      </c>
      <c r="Y793" t="s">
        <v>125</v>
      </c>
      <c r="Z793" t="s">
        <v>2495</v>
      </c>
    </row>
    <row r="794" spans="1:26" x14ac:dyDescent="0.25">
      <c r="A794" t="s">
        <v>3694</v>
      </c>
      <c r="B794" t="s">
        <v>3695</v>
      </c>
      <c r="C794" s="1" t="str">
        <f t="shared" si="129"/>
        <v>21:0236</v>
      </c>
      <c r="D794" s="1" t="str">
        <f t="shared" si="130"/>
        <v>21:0115</v>
      </c>
      <c r="E794" t="s">
        <v>3696</v>
      </c>
      <c r="F794" t="s">
        <v>3697</v>
      </c>
      <c r="H794">
        <v>49.215066100000001</v>
      </c>
      <c r="I794">
        <v>-86.8430678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40</v>
      </c>
      <c r="M794" t="s">
        <v>214</v>
      </c>
      <c r="N794">
        <v>793</v>
      </c>
      <c r="O794" t="s">
        <v>1177</v>
      </c>
      <c r="P794" t="s">
        <v>48</v>
      </c>
      <c r="Q794" t="s">
        <v>80</v>
      </c>
      <c r="R794" t="s">
        <v>121</v>
      </c>
      <c r="S794" t="s">
        <v>50</v>
      </c>
      <c r="T794" t="s">
        <v>36</v>
      </c>
      <c r="U794" t="s">
        <v>3698</v>
      </c>
      <c r="V794" t="s">
        <v>408</v>
      </c>
      <c r="W794" t="s">
        <v>63</v>
      </c>
      <c r="X794" t="s">
        <v>228</v>
      </c>
      <c r="Y794" t="s">
        <v>41</v>
      </c>
      <c r="Z794" t="s">
        <v>549</v>
      </c>
    </row>
    <row r="795" spans="1:26" x14ac:dyDescent="0.25">
      <c r="A795" t="s">
        <v>3699</v>
      </c>
      <c r="B795" t="s">
        <v>3700</v>
      </c>
      <c r="C795" s="1" t="str">
        <f t="shared" si="129"/>
        <v>21:0236</v>
      </c>
      <c r="D795" s="1" t="str">
        <f t="shared" si="130"/>
        <v>21:0115</v>
      </c>
      <c r="E795" t="s">
        <v>3701</v>
      </c>
      <c r="F795" t="s">
        <v>3702</v>
      </c>
      <c r="H795">
        <v>49.2238647</v>
      </c>
      <c r="I795">
        <v>-86.890681999999998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40</v>
      </c>
      <c r="M795" t="s">
        <v>234</v>
      </c>
      <c r="N795">
        <v>794</v>
      </c>
      <c r="O795" t="s">
        <v>61</v>
      </c>
      <c r="P795" t="s">
        <v>108</v>
      </c>
      <c r="Q795" t="s">
        <v>181</v>
      </c>
      <c r="R795" t="s">
        <v>135</v>
      </c>
      <c r="S795" t="s">
        <v>290</v>
      </c>
      <c r="T795" t="s">
        <v>36</v>
      </c>
      <c r="U795" t="s">
        <v>328</v>
      </c>
      <c r="V795" t="s">
        <v>685</v>
      </c>
      <c r="W795" t="s">
        <v>66</v>
      </c>
      <c r="X795" t="s">
        <v>465</v>
      </c>
      <c r="Y795" t="s">
        <v>41</v>
      </c>
      <c r="Z795" t="s">
        <v>708</v>
      </c>
    </row>
    <row r="796" spans="1:26" x14ac:dyDescent="0.25">
      <c r="A796" t="s">
        <v>3703</v>
      </c>
      <c r="B796" t="s">
        <v>3704</v>
      </c>
      <c r="C796" s="1" t="str">
        <f t="shared" si="129"/>
        <v>21:0236</v>
      </c>
      <c r="D796" s="1" t="str">
        <f t="shared" si="130"/>
        <v>21:0115</v>
      </c>
      <c r="E796" t="s">
        <v>3705</v>
      </c>
      <c r="F796" t="s">
        <v>3706</v>
      </c>
      <c r="H796">
        <v>49.288034000000003</v>
      </c>
      <c r="I796">
        <v>-86.648329700000005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41</v>
      </c>
      <c r="M796" t="s">
        <v>242</v>
      </c>
      <c r="N796">
        <v>795</v>
      </c>
      <c r="O796" t="s">
        <v>67</v>
      </c>
      <c r="P796" t="s">
        <v>890</v>
      </c>
      <c r="Q796" t="s">
        <v>63</v>
      </c>
      <c r="R796" t="s">
        <v>283</v>
      </c>
      <c r="S796" t="s">
        <v>277</v>
      </c>
      <c r="T796" t="s">
        <v>36</v>
      </c>
      <c r="U796" t="s">
        <v>3707</v>
      </c>
      <c r="V796" t="s">
        <v>164</v>
      </c>
      <c r="W796" t="s">
        <v>80</v>
      </c>
      <c r="X796" t="s">
        <v>390</v>
      </c>
      <c r="Y796" t="s">
        <v>41</v>
      </c>
      <c r="Z796" t="s">
        <v>409</v>
      </c>
    </row>
    <row r="797" spans="1:26" x14ac:dyDescent="0.25">
      <c r="A797" t="s">
        <v>3708</v>
      </c>
      <c r="B797" t="s">
        <v>3709</v>
      </c>
      <c r="C797" s="1" t="str">
        <f t="shared" si="129"/>
        <v>21:0236</v>
      </c>
      <c r="D797" s="1" t="str">
        <f t="shared" si="130"/>
        <v>21:0115</v>
      </c>
      <c r="E797" t="s">
        <v>3710</v>
      </c>
      <c r="F797" t="s">
        <v>3711</v>
      </c>
      <c r="H797">
        <v>49.240694099999999</v>
      </c>
      <c r="I797">
        <v>-86.937451600000003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251</v>
      </c>
      <c r="N797">
        <v>796</v>
      </c>
      <c r="O797" t="s">
        <v>108</v>
      </c>
      <c r="P797" t="s">
        <v>134</v>
      </c>
      <c r="Q797" t="s">
        <v>63</v>
      </c>
      <c r="R797" t="s">
        <v>64</v>
      </c>
      <c r="S797" t="s">
        <v>39</v>
      </c>
      <c r="T797" t="s">
        <v>36</v>
      </c>
      <c r="U797" t="s">
        <v>307</v>
      </c>
      <c r="V797" t="s">
        <v>99</v>
      </c>
      <c r="W797" t="s">
        <v>53</v>
      </c>
      <c r="X797" t="s">
        <v>54</v>
      </c>
      <c r="Y797" t="s">
        <v>41</v>
      </c>
      <c r="Z797" t="s">
        <v>565</v>
      </c>
    </row>
    <row r="798" spans="1:26" x14ac:dyDescent="0.25">
      <c r="A798" t="s">
        <v>3712</v>
      </c>
      <c r="B798" t="s">
        <v>3713</v>
      </c>
      <c r="C798" s="1" t="str">
        <f t="shared" si="129"/>
        <v>21:0236</v>
      </c>
      <c r="D798" s="1" t="str">
        <f t="shared" si="130"/>
        <v>21:0115</v>
      </c>
      <c r="E798" t="s">
        <v>3714</v>
      </c>
      <c r="F798" t="s">
        <v>3715</v>
      </c>
      <c r="H798">
        <v>49.2469106</v>
      </c>
      <c r="I798">
        <v>-86.958493700000005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41</v>
      </c>
      <c r="M798" t="s">
        <v>259</v>
      </c>
      <c r="N798">
        <v>797</v>
      </c>
      <c r="O798" t="s">
        <v>49</v>
      </c>
      <c r="P798" t="s">
        <v>109</v>
      </c>
      <c r="Q798" t="s">
        <v>146</v>
      </c>
      <c r="R798" t="s">
        <v>50</v>
      </c>
      <c r="S798" t="s">
        <v>181</v>
      </c>
      <c r="T798" t="s">
        <v>36</v>
      </c>
      <c r="U798" t="s">
        <v>91</v>
      </c>
      <c r="V798" t="s">
        <v>65</v>
      </c>
      <c r="W798" t="s">
        <v>53</v>
      </c>
      <c r="X798" t="s">
        <v>100</v>
      </c>
      <c r="Y798" t="s">
        <v>41</v>
      </c>
      <c r="Z798" t="s">
        <v>133</v>
      </c>
    </row>
    <row r="799" spans="1:26" x14ac:dyDescent="0.25">
      <c r="A799" t="s">
        <v>3716</v>
      </c>
      <c r="B799" t="s">
        <v>3717</v>
      </c>
      <c r="C799" s="1" t="str">
        <f t="shared" si="129"/>
        <v>21:0236</v>
      </c>
      <c r="D799" s="1" t="str">
        <f t="shared" si="130"/>
        <v>21:0115</v>
      </c>
      <c r="E799" t="s">
        <v>3714</v>
      </c>
      <c r="F799" t="s">
        <v>3718</v>
      </c>
      <c r="H799">
        <v>49.2469106</v>
      </c>
      <c r="I799">
        <v>-86.958493700000005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41</v>
      </c>
      <c r="M799" t="s">
        <v>268</v>
      </c>
      <c r="N799">
        <v>798</v>
      </c>
      <c r="O799" t="s">
        <v>489</v>
      </c>
      <c r="P799" t="s">
        <v>50</v>
      </c>
      <c r="Q799" t="s">
        <v>39</v>
      </c>
      <c r="R799" t="s">
        <v>50</v>
      </c>
      <c r="S799" t="s">
        <v>181</v>
      </c>
      <c r="T799" t="s">
        <v>36</v>
      </c>
      <c r="U799" t="s">
        <v>559</v>
      </c>
      <c r="V799" t="s">
        <v>65</v>
      </c>
      <c r="W799" t="s">
        <v>53</v>
      </c>
      <c r="X799" t="s">
        <v>67</v>
      </c>
      <c r="Y799" t="s">
        <v>41</v>
      </c>
      <c r="Z799" t="s">
        <v>716</v>
      </c>
    </row>
    <row r="800" spans="1:26" x14ac:dyDescent="0.25">
      <c r="A800" t="s">
        <v>3719</v>
      </c>
      <c r="B800" t="s">
        <v>3720</v>
      </c>
      <c r="C800" s="1" t="str">
        <f t="shared" si="129"/>
        <v>21:0236</v>
      </c>
      <c r="D800" s="1" t="str">
        <f t="shared" si="130"/>
        <v>21:0115</v>
      </c>
      <c r="E800" t="s">
        <v>3721</v>
      </c>
      <c r="F800" t="s">
        <v>3722</v>
      </c>
      <c r="H800">
        <v>49.248582499999998</v>
      </c>
      <c r="I800">
        <v>-86.998628600000004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41</v>
      </c>
      <c r="M800" t="s">
        <v>47</v>
      </c>
      <c r="N800">
        <v>799</v>
      </c>
      <c r="O800" t="s">
        <v>108</v>
      </c>
      <c r="P800" t="s">
        <v>489</v>
      </c>
      <c r="Q800" t="s">
        <v>80</v>
      </c>
      <c r="R800" t="s">
        <v>271</v>
      </c>
      <c r="S800" t="s">
        <v>181</v>
      </c>
      <c r="T800" t="s">
        <v>36</v>
      </c>
      <c r="U800" t="s">
        <v>503</v>
      </c>
      <c r="V800" t="s">
        <v>66</v>
      </c>
      <c r="W800" t="s">
        <v>53</v>
      </c>
      <c r="X800" t="s">
        <v>163</v>
      </c>
      <c r="Y800" t="s">
        <v>41</v>
      </c>
      <c r="Z800" t="s">
        <v>1671</v>
      </c>
    </row>
    <row r="801" spans="1:26" x14ac:dyDescent="0.25">
      <c r="A801" t="s">
        <v>3723</v>
      </c>
      <c r="B801" t="s">
        <v>3724</v>
      </c>
      <c r="C801" s="1" t="str">
        <f t="shared" si="129"/>
        <v>21:0236</v>
      </c>
      <c r="D801" s="1" t="str">
        <f t="shared" si="130"/>
        <v>21:0115</v>
      </c>
      <c r="E801" t="s">
        <v>3725</v>
      </c>
      <c r="F801" t="s">
        <v>3726</v>
      </c>
      <c r="H801">
        <v>49.267515500000002</v>
      </c>
      <c r="I801">
        <v>-86.972072999999995</v>
      </c>
      <c r="J801" s="1" t="str">
        <f t="shared" si="131"/>
        <v>NGR lake sediment grab sample</v>
      </c>
      <c r="K801" s="1" t="str">
        <f t="shared" si="132"/>
        <v>&lt;177 micron (NGR)</v>
      </c>
      <c r="L801">
        <v>41</v>
      </c>
      <c r="M801" t="s">
        <v>60</v>
      </c>
      <c r="N801">
        <v>800</v>
      </c>
      <c r="O801" t="s">
        <v>348</v>
      </c>
      <c r="P801" t="s">
        <v>75</v>
      </c>
      <c r="Q801" t="s">
        <v>181</v>
      </c>
      <c r="R801" t="s">
        <v>77</v>
      </c>
      <c r="S801" t="s">
        <v>76</v>
      </c>
      <c r="T801" t="s">
        <v>36</v>
      </c>
      <c r="U801" t="s">
        <v>1842</v>
      </c>
      <c r="V801" t="s">
        <v>721</v>
      </c>
      <c r="W801" t="s">
        <v>66</v>
      </c>
      <c r="X801" t="s">
        <v>40</v>
      </c>
      <c r="Y801" t="s">
        <v>41</v>
      </c>
      <c r="Z801" t="s">
        <v>981</v>
      </c>
    </row>
    <row r="802" spans="1:26" x14ac:dyDescent="0.25">
      <c r="A802" t="s">
        <v>3727</v>
      </c>
      <c r="B802" t="s">
        <v>3728</v>
      </c>
      <c r="C802" s="1" t="str">
        <f t="shared" si="129"/>
        <v>21:0236</v>
      </c>
      <c r="D802" s="1" t="str">
        <f t="shared" si="130"/>
        <v>21:0115</v>
      </c>
      <c r="E802" t="s">
        <v>3729</v>
      </c>
      <c r="F802" t="s">
        <v>3730</v>
      </c>
      <c r="H802">
        <v>49.276388099999998</v>
      </c>
      <c r="I802">
        <v>-86.952628899999993</v>
      </c>
      <c r="J802" s="1" t="str">
        <f t="shared" si="131"/>
        <v>NGR lake sediment grab sample</v>
      </c>
      <c r="K802" s="1" t="str">
        <f t="shared" si="132"/>
        <v>&lt;177 micron (NGR)</v>
      </c>
      <c r="L802">
        <v>41</v>
      </c>
      <c r="M802" t="s">
        <v>73</v>
      </c>
      <c r="N802">
        <v>801</v>
      </c>
      <c r="O802" t="s">
        <v>1058</v>
      </c>
      <c r="P802" t="s">
        <v>244</v>
      </c>
      <c r="Q802" t="s">
        <v>78</v>
      </c>
      <c r="R802" t="s">
        <v>277</v>
      </c>
      <c r="S802" t="s">
        <v>97</v>
      </c>
      <c r="T802" t="s">
        <v>36</v>
      </c>
      <c r="U802" t="s">
        <v>336</v>
      </c>
      <c r="V802" t="s">
        <v>65</v>
      </c>
      <c r="W802" t="s">
        <v>66</v>
      </c>
      <c r="X802" t="s">
        <v>343</v>
      </c>
      <c r="Y802" t="s">
        <v>41</v>
      </c>
      <c r="Z802" t="s">
        <v>1012</v>
      </c>
    </row>
    <row r="803" spans="1:26" x14ac:dyDescent="0.25">
      <c r="A803" t="s">
        <v>3731</v>
      </c>
      <c r="B803" t="s">
        <v>3732</v>
      </c>
      <c r="C803" s="1" t="str">
        <f t="shared" si="129"/>
        <v>21:0236</v>
      </c>
      <c r="D803" s="1" t="str">
        <f t="shared" si="130"/>
        <v>21:0115</v>
      </c>
      <c r="E803" t="s">
        <v>3733</v>
      </c>
      <c r="F803" t="s">
        <v>3734</v>
      </c>
      <c r="H803">
        <v>49.2571583</v>
      </c>
      <c r="I803">
        <v>-86.913147800000004</v>
      </c>
      <c r="J803" s="1" t="str">
        <f t="shared" si="131"/>
        <v>NGR lake sediment grab sample</v>
      </c>
      <c r="K803" s="1" t="str">
        <f t="shared" si="132"/>
        <v>&lt;177 micron (NGR)</v>
      </c>
      <c r="L803">
        <v>41</v>
      </c>
      <c r="M803" t="s">
        <v>87</v>
      </c>
      <c r="N803">
        <v>802</v>
      </c>
      <c r="O803" t="s">
        <v>253</v>
      </c>
      <c r="P803" t="s">
        <v>334</v>
      </c>
      <c r="Q803" t="s">
        <v>33</v>
      </c>
      <c r="R803" t="s">
        <v>134</v>
      </c>
      <c r="S803" t="s">
        <v>146</v>
      </c>
      <c r="T803" t="s">
        <v>36</v>
      </c>
      <c r="U803" t="s">
        <v>144</v>
      </c>
      <c r="V803" t="s">
        <v>237</v>
      </c>
      <c r="W803" t="s">
        <v>53</v>
      </c>
      <c r="X803" t="s">
        <v>40</v>
      </c>
      <c r="Y803" t="s">
        <v>41</v>
      </c>
      <c r="Z803" t="s">
        <v>843</v>
      </c>
    </row>
    <row r="804" spans="1:26" x14ac:dyDescent="0.25">
      <c r="A804" t="s">
        <v>3735</v>
      </c>
      <c r="B804" t="s">
        <v>3736</v>
      </c>
      <c r="C804" s="1" t="str">
        <f t="shared" si="129"/>
        <v>21:0236</v>
      </c>
      <c r="D804" s="1" t="str">
        <f t="shared" si="130"/>
        <v>21:0115</v>
      </c>
      <c r="E804" t="s">
        <v>3737</v>
      </c>
      <c r="F804" t="s">
        <v>3738</v>
      </c>
      <c r="H804">
        <v>49.270592499999999</v>
      </c>
      <c r="I804">
        <v>-86.885769999999994</v>
      </c>
      <c r="J804" s="1" t="str">
        <f t="shared" si="131"/>
        <v>NGR lake sediment grab sample</v>
      </c>
      <c r="K804" s="1" t="str">
        <f t="shared" si="132"/>
        <v>&lt;177 micron (NGR)</v>
      </c>
      <c r="L804">
        <v>41</v>
      </c>
      <c r="M804" t="s">
        <v>96</v>
      </c>
      <c r="N804">
        <v>803</v>
      </c>
      <c r="O804" t="s">
        <v>336</v>
      </c>
      <c r="P804" t="s">
        <v>321</v>
      </c>
      <c r="Q804" t="s">
        <v>63</v>
      </c>
      <c r="R804" t="s">
        <v>668</v>
      </c>
      <c r="S804" t="s">
        <v>110</v>
      </c>
      <c r="T804" t="s">
        <v>36</v>
      </c>
      <c r="U804" t="s">
        <v>328</v>
      </c>
      <c r="V804" t="s">
        <v>1121</v>
      </c>
      <c r="W804" t="s">
        <v>63</v>
      </c>
      <c r="X804" t="s">
        <v>40</v>
      </c>
      <c r="Y804" t="s">
        <v>41</v>
      </c>
      <c r="Z804" t="s">
        <v>832</v>
      </c>
    </row>
    <row r="805" spans="1:26" hidden="1" x14ac:dyDescent="0.25">
      <c r="A805" t="s">
        <v>3739</v>
      </c>
      <c r="B805" t="s">
        <v>3740</v>
      </c>
      <c r="C805" s="1" t="str">
        <f t="shared" si="129"/>
        <v>21:0236</v>
      </c>
      <c r="D805" s="1" t="str">
        <f>HYPERLINK("http://geochem.nrcan.gc.ca/cdogs/content/svy/svy_e.htm", "")</f>
        <v/>
      </c>
      <c r="G805" s="1" t="str">
        <f>HYPERLINK("http://geochem.nrcan.gc.ca/cdogs/content/cr_/cr_00007_e.htm", "7")</f>
        <v>7</v>
      </c>
      <c r="J805" t="s">
        <v>220</v>
      </c>
      <c r="K805" t="s">
        <v>221</v>
      </c>
      <c r="L805">
        <v>41</v>
      </c>
      <c r="M805" t="s">
        <v>222</v>
      </c>
      <c r="N805">
        <v>804</v>
      </c>
      <c r="O805" t="s">
        <v>62</v>
      </c>
      <c r="P805" t="s">
        <v>133</v>
      </c>
      <c r="Q805" t="s">
        <v>290</v>
      </c>
      <c r="R805" t="s">
        <v>78</v>
      </c>
      <c r="S805" t="s">
        <v>33</v>
      </c>
      <c r="T805" t="s">
        <v>225</v>
      </c>
      <c r="U805" t="s">
        <v>1964</v>
      </c>
      <c r="V805" t="s">
        <v>309</v>
      </c>
      <c r="W805" t="s">
        <v>53</v>
      </c>
      <c r="X805" t="s">
        <v>81</v>
      </c>
      <c r="Y805" t="s">
        <v>135</v>
      </c>
      <c r="Z805" t="s">
        <v>565</v>
      </c>
    </row>
    <row r="806" spans="1:26" x14ac:dyDescent="0.25">
      <c r="A806" t="s">
        <v>3741</v>
      </c>
      <c r="B806" t="s">
        <v>3742</v>
      </c>
      <c r="C806" s="1" t="str">
        <f t="shared" si="129"/>
        <v>21:0236</v>
      </c>
      <c r="D806" s="1" t="str">
        <f t="shared" ref="D806:D828" si="133">HYPERLINK("http://geochem.nrcan.gc.ca/cdogs/content/svy/svy210115_e.htm", "21:0115")</f>
        <v>21:0115</v>
      </c>
      <c r="E806" t="s">
        <v>3743</v>
      </c>
      <c r="F806" t="s">
        <v>3744</v>
      </c>
      <c r="H806">
        <v>49.274301399999999</v>
      </c>
      <c r="I806">
        <v>-86.855915800000005</v>
      </c>
      <c r="J806" s="1" t="str">
        <f t="shared" ref="J806:J828" si="134">HYPERLINK("http://geochem.nrcan.gc.ca/cdogs/content/kwd/kwd020027_e.htm", "NGR lake sediment grab sample")</f>
        <v>NGR lake sediment grab sample</v>
      </c>
      <c r="K806" s="1" t="str">
        <f t="shared" ref="K806:K828" si="135">HYPERLINK("http://geochem.nrcan.gc.ca/cdogs/content/kwd/kwd080006_e.htm", "&lt;177 micron (NGR)")</f>
        <v>&lt;177 micron (NGR)</v>
      </c>
      <c r="L806">
        <v>41</v>
      </c>
      <c r="M806" t="s">
        <v>106</v>
      </c>
      <c r="N806">
        <v>805</v>
      </c>
      <c r="O806" t="s">
        <v>224</v>
      </c>
      <c r="P806" t="s">
        <v>283</v>
      </c>
      <c r="Q806" t="s">
        <v>39</v>
      </c>
      <c r="R806" t="s">
        <v>135</v>
      </c>
      <c r="S806" t="s">
        <v>78</v>
      </c>
      <c r="T806" t="s">
        <v>36</v>
      </c>
      <c r="U806" t="s">
        <v>67</v>
      </c>
      <c r="V806" t="s">
        <v>65</v>
      </c>
      <c r="W806" t="s">
        <v>53</v>
      </c>
      <c r="X806" t="s">
        <v>40</v>
      </c>
      <c r="Y806" t="s">
        <v>41</v>
      </c>
      <c r="Z806" t="s">
        <v>616</v>
      </c>
    </row>
    <row r="807" spans="1:26" x14ac:dyDescent="0.25">
      <c r="A807" t="s">
        <v>3745</v>
      </c>
      <c r="B807" t="s">
        <v>3746</v>
      </c>
      <c r="C807" s="1" t="str">
        <f t="shared" si="129"/>
        <v>21:0236</v>
      </c>
      <c r="D807" s="1" t="str">
        <f t="shared" si="133"/>
        <v>21:0115</v>
      </c>
      <c r="E807" t="s">
        <v>3747</v>
      </c>
      <c r="F807" t="s">
        <v>3748</v>
      </c>
      <c r="H807">
        <v>49.253333499999997</v>
      </c>
      <c r="I807">
        <v>-86.850587399999995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118</v>
      </c>
      <c r="N807">
        <v>806</v>
      </c>
      <c r="O807" t="s">
        <v>702</v>
      </c>
      <c r="P807" t="s">
        <v>62</v>
      </c>
      <c r="Q807" t="s">
        <v>66</v>
      </c>
      <c r="R807" t="s">
        <v>489</v>
      </c>
      <c r="S807" t="s">
        <v>64</v>
      </c>
      <c r="T807" t="s">
        <v>36</v>
      </c>
      <c r="U807" t="s">
        <v>54</v>
      </c>
      <c r="V807" t="s">
        <v>65</v>
      </c>
      <c r="W807" t="s">
        <v>80</v>
      </c>
      <c r="X807" t="s">
        <v>100</v>
      </c>
      <c r="Y807" t="s">
        <v>41</v>
      </c>
      <c r="Z807" t="s">
        <v>223</v>
      </c>
    </row>
    <row r="808" spans="1:26" x14ac:dyDescent="0.25">
      <c r="A808" t="s">
        <v>3749</v>
      </c>
      <c r="B808" t="s">
        <v>3750</v>
      </c>
      <c r="C808" s="1" t="str">
        <f t="shared" si="129"/>
        <v>21:0236</v>
      </c>
      <c r="D808" s="1" t="str">
        <f t="shared" si="133"/>
        <v>21:0115</v>
      </c>
      <c r="E808" t="s">
        <v>3751</v>
      </c>
      <c r="F808" t="s">
        <v>3752</v>
      </c>
      <c r="H808">
        <v>49.239902899999997</v>
      </c>
      <c r="I808">
        <v>-86.808011899999997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41</v>
      </c>
      <c r="M808" t="s">
        <v>131</v>
      </c>
      <c r="N808">
        <v>807</v>
      </c>
      <c r="O808" t="s">
        <v>197</v>
      </c>
      <c r="P808" t="s">
        <v>334</v>
      </c>
      <c r="Q808" t="s">
        <v>63</v>
      </c>
      <c r="R808" t="s">
        <v>75</v>
      </c>
      <c r="S808" t="s">
        <v>181</v>
      </c>
      <c r="T808" t="s">
        <v>36</v>
      </c>
      <c r="U808" t="s">
        <v>418</v>
      </c>
      <c r="V808" t="s">
        <v>437</v>
      </c>
      <c r="W808" t="s">
        <v>53</v>
      </c>
      <c r="X808" t="s">
        <v>163</v>
      </c>
      <c r="Y808" t="s">
        <v>41</v>
      </c>
      <c r="Z808" t="s">
        <v>165</v>
      </c>
    </row>
    <row r="809" spans="1:26" x14ac:dyDescent="0.25">
      <c r="A809" t="s">
        <v>3753</v>
      </c>
      <c r="B809" t="s">
        <v>3754</v>
      </c>
      <c r="C809" s="1" t="str">
        <f t="shared" si="129"/>
        <v>21:0236</v>
      </c>
      <c r="D809" s="1" t="str">
        <f t="shared" si="133"/>
        <v>21:0115</v>
      </c>
      <c r="E809" t="s">
        <v>3755</v>
      </c>
      <c r="F809" t="s">
        <v>3756</v>
      </c>
      <c r="H809">
        <v>49.217548299999997</v>
      </c>
      <c r="I809">
        <v>-86.777339100000006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41</v>
      </c>
      <c r="M809" t="s">
        <v>143</v>
      </c>
      <c r="N809">
        <v>808</v>
      </c>
      <c r="O809" t="s">
        <v>1058</v>
      </c>
      <c r="P809" t="s">
        <v>321</v>
      </c>
      <c r="Q809" t="s">
        <v>66</v>
      </c>
      <c r="R809" t="s">
        <v>244</v>
      </c>
      <c r="S809" t="s">
        <v>181</v>
      </c>
      <c r="T809" t="s">
        <v>36</v>
      </c>
      <c r="U809" t="s">
        <v>299</v>
      </c>
      <c r="V809" t="s">
        <v>125</v>
      </c>
      <c r="W809" t="s">
        <v>53</v>
      </c>
      <c r="X809" t="s">
        <v>163</v>
      </c>
      <c r="Y809" t="s">
        <v>41</v>
      </c>
      <c r="Z809" t="s">
        <v>217</v>
      </c>
    </row>
    <row r="810" spans="1:26" x14ac:dyDescent="0.25">
      <c r="A810" t="s">
        <v>3757</v>
      </c>
      <c r="B810" t="s">
        <v>3758</v>
      </c>
      <c r="C810" s="1" t="str">
        <f t="shared" si="129"/>
        <v>21:0236</v>
      </c>
      <c r="D810" s="1" t="str">
        <f t="shared" si="133"/>
        <v>21:0115</v>
      </c>
      <c r="E810" t="s">
        <v>3759</v>
      </c>
      <c r="F810" t="s">
        <v>3760</v>
      </c>
      <c r="H810">
        <v>49.213577800000003</v>
      </c>
      <c r="I810">
        <v>-86.749359999999996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41</v>
      </c>
      <c r="M810" t="s">
        <v>177</v>
      </c>
      <c r="N810">
        <v>809</v>
      </c>
      <c r="O810" t="s">
        <v>79</v>
      </c>
      <c r="P810" t="s">
        <v>32</v>
      </c>
      <c r="Q810" t="s">
        <v>33</v>
      </c>
      <c r="R810" t="s">
        <v>145</v>
      </c>
      <c r="S810" t="s">
        <v>78</v>
      </c>
      <c r="T810" t="s">
        <v>36</v>
      </c>
      <c r="U810" t="s">
        <v>766</v>
      </c>
      <c r="V810" t="s">
        <v>452</v>
      </c>
      <c r="W810" t="s">
        <v>53</v>
      </c>
      <c r="X810" t="s">
        <v>54</v>
      </c>
      <c r="Y810" t="s">
        <v>41</v>
      </c>
      <c r="Z810" t="s">
        <v>1025</v>
      </c>
    </row>
    <row r="811" spans="1:26" x14ac:dyDescent="0.25">
      <c r="A811" t="s">
        <v>3761</v>
      </c>
      <c r="B811" t="s">
        <v>3762</v>
      </c>
      <c r="C811" s="1" t="str">
        <f t="shared" si="129"/>
        <v>21:0236</v>
      </c>
      <c r="D811" s="1" t="str">
        <f t="shared" si="133"/>
        <v>21:0115</v>
      </c>
      <c r="E811" t="s">
        <v>3763</v>
      </c>
      <c r="F811" t="s">
        <v>3764</v>
      </c>
      <c r="H811">
        <v>49.2425456</v>
      </c>
      <c r="I811">
        <v>-86.759173799999999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41</v>
      </c>
      <c r="M811" t="s">
        <v>187</v>
      </c>
      <c r="N811">
        <v>810</v>
      </c>
      <c r="O811" t="s">
        <v>888</v>
      </c>
      <c r="P811" t="s">
        <v>516</v>
      </c>
      <c r="Q811" t="s">
        <v>66</v>
      </c>
      <c r="R811" t="s">
        <v>708</v>
      </c>
      <c r="S811" t="s">
        <v>33</v>
      </c>
      <c r="T811" t="s">
        <v>36</v>
      </c>
      <c r="U811" t="s">
        <v>48</v>
      </c>
      <c r="V811" t="s">
        <v>1072</v>
      </c>
      <c r="W811" t="s">
        <v>63</v>
      </c>
      <c r="X811" t="s">
        <v>300</v>
      </c>
      <c r="Y811" t="s">
        <v>41</v>
      </c>
      <c r="Z811" t="s">
        <v>1012</v>
      </c>
    </row>
    <row r="812" spans="1:26" x14ac:dyDescent="0.25">
      <c r="A812" t="s">
        <v>3765</v>
      </c>
      <c r="B812" t="s">
        <v>3766</v>
      </c>
      <c r="C812" s="1" t="str">
        <f t="shared" si="129"/>
        <v>21:0236</v>
      </c>
      <c r="D812" s="1" t="str">
        <f t="shared" si="133"/>
        <v>21:0115</v>
      </c>
      <c r="E812" t="s">
        <v>3767</v>
      </c>
      <c r="F812" t="s">
        <v>3768</v>
      </c>
      <c r="H812">
        <v>49.267604900000002</v>
      </c>
      <c r="I812">
        <v>-86.740896500000005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41</v>
      </c>
      <c r="M812" t="s">
        <v>196</v>
      </c>
      <c r="N812">
        <v>811</v>
      </c>
      <c r="O812" t="s">
        <v>342</v>
      </c>
      <c r="P812" t="s">
        <v>516</v>
      </c>
      <c r="Q812" t="s">
        <v>80</v>
      </c>
      <c r="R812" t="s">
        <v>283</v>
      </c>
      <c r="S812" t="s">
        <v>76</v>
      </c>
      <c r="T812" t="s">
        <v>36</v>
      </c>
      <c r="U812" t="s">
        <v>336</v>
      </c>
      <c r="V812" t="s">
        <v>437</v>
      </c>
      <c r="W812" t="s">
        <v>63</v>
      </c>
      <c r="X812" t="s">
        <v>497</v>
      </c>
      <c r="Y812" t="s">
        <v>41</v>
      </c>
      <c r="Z812" t="s">
        <v>815</v>
      </c>
    </row>
    <row r="813" spans="1:26" x14ac:dyDescent="0.25">
      <c r="A813" t="s">
        <v>3769</v>
      </c>
      <c r="B813" t="s">
        <v>3770</v>
      </c>
      <c r="C813" s="1" t="str">
        <f t="shared" si="129"/>
        <v>21:0236</v>
      </c>
      <c r="D813" s="1" t="str">
        <f t="shared" si="133"/>
        <v>21:0115</v>
      </c>
      <c r="E813" t="s">
        <v>3771</v>
      </c>
      <c r="F813" t="s">
        <v>3772</v>
      </c>
      <c r="H813">
        <v>49.27158</v>
      </c>
      <c r="I813">
        <v>-86.717328199999997</v>
      </c>
      <c r="J813" s="1" t="str">
        <f t="shared" si="134"/>
        <v>NGR lake sediment grab sample</v>
      </c>
      <c r="K813" s="1" t="str">
        <f t="shared" si="135"/>
        <v>&lt;177 micron (NGR)</v>
      </c>
      <c r="L813">
        <v>41</v>
      </c>
      <c r="M813" t="s">
        <v>206</v>
      </c>
      <c r="N813">
        <v>812</v>
      </c>
      <c r="O813" t="s">
        <v>197</v>
      </c>
      <c r="P813" t="s">
        <v>133</v>
      </c>
      <c r="Q813" t="s">
        <v>63</v>
      </c>
      <c r="R813" t="s">
        <v>349</v>
      </c>
      <c r="S813" t="s">
        <v>134</v>
      </c>
      <c r="T813" t="s">
        <v>122</v>
      </c>
      <c r="U813" t="s">
        <v>2314</v>
      </c>
      <c r="V813" t="s">
        <v>2451</v>
      </c>
      <c r="W813" t="s">
        <v>63</v>
      </c>
      <c r="X813" t="s">
        <v>112</v>
      </c>
      <c r="Y813" t="s">
        <v>41</v>
      </c>
      <c r="Z813" t="s">
        <v>604</v>
      </c>
    </row>
    <row r="814" spans="1:26" x14ac:dyDescent="0.25">
      <c r="A814" t="s">
        <v>3773</v>
      </c>
      <c r="B814" t="s">
        <v>3774</v>
      </c>
      <c r="C814" s="1" t="str">
        <f t="shared" si="129"/>
        <v>21:0236</v>
      </c>
      <c r="D814" s="1" t="str">
        <f t="shared" si="133"/>
        <v>21:0115</v>
      </c>
      <c r="E814" t="s">
        <v>3775</v>
      </c>
      <c r="F814" t="s">
        <v>3776</v>
      </c>
      <c r="H814">
        <v>49.270398999999998</v>
      </c>
      <c r="I814">
        <v>-86.656671900000006</v>
      </c>
      <c r="J814" s="1" t="str">
        <f t="shared" si="134"/>
        <v>NGR lake sediment grab sample</v>
      </c>
      <c r="K814" s="1" t="str">
        <f t="shared" si="135"/>
        <v>&lt;177 micron (NGR)</v>
      </c>
      <c r="L814">
        <v>41</v>
      </c>
      <c r="M814" t="s">
        <v>214</v>
      </c>
      <c r="N814">
        <v>813</v>
      </c>
      <c r="O814" t="s">
        <v>79</v>
      </c>
      <c r="P814" t="s">
        <v>82</v>
      </c>
      <c r="Q814" t="s">
        <v>63</v>
      </c>
      <c r="R814" t="s">
        <v>271</v>
      </c>
      <c r="S814" t="s">
        <v>181</v>
      </c>
      <c r="T814" t="s">
        <v>36</v>
      </c>
      <c r="U814" t="s">
        <v>119</v>
      </c>
      <c r="V814" t="s">
        <v>90</v>
      </c>
      <c r="W814" t="s">
        <v>53</v>
      </c>
      <c r="X814" t="s">
        <v>91</v>
      </c>
      <c r="Y814" t="s">
        <v>41</v>
      </c>
      <c r="Z814" t="s">
        <v>2603</v>
      </c>
    </row>
    <row r="815" spans="1:26" x14ac:dyDescent="0.25">
      <c r="A815" t="s">
        <v>3777</v>
      </c>
      <c r="B815" t="s">
        <v>3778</v>
      </c>
      <c r="C815" s="1" t="str">
        <f t="shared" si="129"/>
        <v>21:0236</v>
      </c>
      <c r="D815" s="1" t="str">
        <f t="shared" si="133"/>
        <v>21:0115</v>
      </c>
      <c r="E815" t="s">
        <v>3705</v>
      </c>
      <c r="F815" t="s">
        <v>3779</v>
      </c>
      <c r="H815">
        <v>49.288034000000003</v>
      </c>
      <c r="I815">
        <v>-86.648329700000005</v>
      </c>
      <c r="J815" s="1" t="str">
        <f t="shared" si="134"/>
        <v>NGR lake sediment grab sample</v>
      </c>
      <c r="K815" s="1" t="str">
        <f t="shared" si="135"/>
        <v>&lt;177 micron (NGR)</v>
      </c>
      <c r="L815">
        <v>41</v>
      </c>
      <c r="M815" t="s">
        <v>366</v>
      </c>
      <c r="N815">
        <v>814</v>
      </c>
      <c r="O815" t="s">
        <v>888</v>
      </c>
      <c r="P815" t="s">
        <v>108</v>
      </c>
      <c r="Q815" t="s">
        <v>80</v>
      </c>
      <c r="R815" t="s">
        <v>668</v>
      </c>
      <c r="S815" t="s">
        <v>244</v>
      </c>
      <c r="T815" t="s">
        <v>122</v>
      </c>
      <c r="U815" t="s">
        <v>3780</v>
      </c>
      <c r="V815" t="s">
        <v>1006</v>
      </c>
      <c r="W815" t="s">
        <v>63</v>
      </c>
      <c r="X815" t="s">
        <v>463</v>
      </c>
      <c r="Y815" t="s">
        <v>41</v>
      </c>
      <c r="Z815" t="s">
        <v>409</v>
      </c>
    </row>
    <row r="816" spans="1:26" x14ac:dyDescent="0.25">
      <c r="A816" t="s">
        <v>3781</v>
      </c>
      <c r="B816" t="s">
        <v>3782</v>
      </c>
      <c r="C816" s="1" t="str">
        <f t="shared" si="129"/>
        <v>21:0236</v>
      </c>
      <c r="D816" s="1" t="str">
        <f t="shared" si="133"/>
        <v>21:0115</v>
      </c>
      <c r="E816" t="s">
        <v>3783</v>
      </c>
      <c r="F816" t="s">
        <v>3784</v>
      </c>
      <c r="H816">
        <v>49.3356846</v>
      </c>
      <c r="I816">
        <v>-86.792606399999997</v>
      </c>
      <c r="J816" s="1" t="str">
        <f t="shared" si="134"/>
        <v>NGR lake sediment grab sample</v>
      </c>
      <c r="K816" s="1" t="str">
        <f t="shared" si="135"/>
        <v>&lt;177 micron (NGR)</v>
      </c>
      <c r="L816">
        <v>42</v>
      </c>
      <c r="M816" t="s">
        <v>30</v>
      </c>
      <c r="N816">
        <v>815</v>
      </c>
      <c r="O816" t="s">
        <v>702</v>
      </c>
      <c r="P816" t="s">
        <v>75</v>
      </c>
      <c r="Q816" t="s">
        <v>63</v>
      </c>
      <c r="R816" t="s">
        <v>277</v>
      </c>
      <c r="S816" t="s">
        <v>76</v>
      </c>
      <c r="T816" t="s">
        <v>36</v>
      </c>
      <c r="U816" t="s">
        <v>1692</v>
      </c>
      <c r="V816" t="s">
        <v>292</v>
      </c>
      <c r="W816" t="s">
        <v>66</v>
      </c>
      <c r="X816" t="s">
        <v>40</v>
      </c>
      <c r="Y816" t="s">
        <v>875</v>
      </c>
      <c r="Z816" t="s">
        <v>1433</v>
      </c>
    </row>
    <row r="817" spans="1:26" x14ac:dyDescent="0.25">
      <c r="A817" t="s">
        <v>3785</v>
      </c>
      <c r="B817" t="s">
        <v>3786</v>
      </c>
      <c r="C817" s="1" t="str">
        <f t="shared" si="129"/>
        <v>21:0236</v>
      </c>
      <c r="D817" s="1" t="str">
        <f t="shared" si="133"/>
        <v>21:0115</v>
      </c>
      <c r="E817" t="s">
        <v>3787</v>
      </c>
      <c r="F817" t="s">
        <v>3788</v>
      </c>
      <c r="H817">
        <v>49.319209200000003</v>
      </c>
      <c r="I817">
        <v>-86.711023100000006</v>
      </c>
      <c r="J817" s="1" t="str">
        <f t="shared" si="134"/>
        <v>NGR lake sediment grab sample</v>
      </c>
      <c r="K817" s="1" t="str">
        <f t="shared" si="135"/>
        <v>&lt;177 micron (NGR)</v>
      </c>
      <c r="L817">
        <v>42</v>
      </c>
      <c r="M817" t="s">
        <v>47</v>
      </c>
      <c r="N817">
        <v>816</v>
      </c>
      <c r="O817" t="s">
        <v>300</v>
      </c>
      <c r="P817" t="s">
        <v>321</v>
      </c>
      <c r="Q817" t="s">
        <v>80</v>
      </c>
      <c r="R817" t="s">
        <v>277</v>
      </c>
      <c r="S817" t="s">
        <v>97</v>
      </c>
      <c r="T817" t="s">
        <v>36</v>
      </c>
      <c r="U817" t="s">
        <v>3789</v>
      </c>
      <c r="V817" t="s">
        <v>190</v>
      </c>
      <c r="W817" t="s">
        <v>66</v>
      </c>
      <c r="X817" t="s">
        <v>208</v>
      </c>
      <c r="Y817" t="s">
        <v>41</v>
      </c>
      <c r="Z817" t="s">
        <v>301</v>
      </c>
    </row>
    <row r="818" spans="1:26" x14ac:dyDescent="0.25">
      <c r="A818" t="s">
        <v>3790</v>
      </c>
      <c r="B818" t="s">
        <v>3791</v>
      </c>
      <c r="C818" s="1" t="str">
        <f t="shared" si="129"/>
        <v>21:0236</v>
      </c>
      <c r="D818" s="1" t="str">
        <f t="shared" si="133"/>
        <v>21:0115</v>
      </c>
      <c r="E818" t="s">
        <v>3792</v>
      </c>
      <c r="F818" t="s">
        <v>3793</v>
      </c>
      <c r="H818">
        <v>49.3035888</v>
      </c>
      <c r="I818">
        <v>-86.732364000000004</v>
      </c>
      <c r="J818" s="1" t="str">
        <f t="shared" si="134"/>
        <v>NGR lake sediment grab sample</v>
      </c>
      <c r="K818" s="1" t="str">
        <f t="shared" si="135"/>
        <v>&lt;177 micron (NGR)</v>
      </c>
      <c r="L818">
        <v>42</v>
      </c>
      <c r="M818" t="s">
        <v>60</v>
      </c>
      <c r="N818">
        <v>817</v>
      </c>
      <c r="O818" t="s">
        <v>223</v>
      </c>
      <c r="P818" t="s">
        <v>244</v>
      </c>
      <c r="Q818" t="s">
        <v>33</v>
      </c>
      <c r="R818" t="s">
        <v>110</v>
      </c>
      <c r="S818" t="s">
        <v>181</v>
      </c>
      <c r="T818" t="s">
        <v>36</v>
      </c>
      <c r="U818" t="s">
        <v>559</v>
      </c>
      <c r="V818" t="s">
        <v>200</v>
      </c>
      <c r="W818" t="s">
        <v>53</v>
      </c>
      <c r="X818" t="s">
        <v>81</v>
      </c>
      <c r="Y818" t="s">
        <v>125</v>
      </c>
      <c r="Z818" t="s">
        <v>3794</v>
      </c>
    </row>
    <row r="819" spans="1:26" x14ac:dyDescent="0.25">
      <c r="A819" t="s">
        <v>3795</v>
      </c>
      <c r="B819" t="s">
        <v>3796</v>
      </c>
      <c r="C819" s="1" t="str">
        <f t="shared" si="129"/>
        <v>21:0236</v>
      </c>
      <c r="D819" s="1" t="str">
        <f t="shared" si="133"/>
        <v>21:0115</v>
      </c>
      <c r="E819" t="s">
        <v>3797</v>
      </c>
      <c r="F819" t="s">
        <v>3798</v>
      </c>
      <c r="H819">
        <v>49.2820994</v>
      </c>
      <c r="I819">
        <v>-86.785399200000001</v>
      </c>
      <c r="J819" s="1" t="str">
        <f t="shared" si="134"/>
        <v>NGR lake sediment grab sample</v>
      </c>
      <c r="K819" s="1" t="str">
        <f t="shared" si="135"/>
        <v>&lt;177 micron (NGR)</v>
      </c>
      <c r="L819">
        <v>42</v>
      </c>
      <c r="M819" t="s">
        <v>73</v>
      </c>
      <c r="N819">
        <v>818</v>
      </c>
      <c r="O819" t="s">
        <v>228</v>
      </c>
      <c r="P819" t="s">
        <v>223</v>
      </c>
      <c r="Q819" t="s">
        <v>63</v>
      </c>
      <c r="R819" t="s">
        <v>82</v>
      </c>
      <c r="S819" t="s">
        <v>97</v>
      </c>
      <c r="T819" t="s">
        <v>36</v>
      </c>
      <c r="U819" t="s">
        <v>245</v>
      </c>
      <c r="V819" t="s">
        <v>216</v>
      </c>
      <c r="W819" t="s">
        <v>66</v>
      </c>
      <c r="X819" t="s">
        <v>81</v>
      </c>
      <c r="Y819" t="s">
        <v>309</v>
      </c>
      <c r="Z819" t="s">
        <v>750</v>
      </c>
    </row>
    <row r="820" spans="1:26" x14ac:dyDescent="0.25">
      <c r="A820" t="s">
        <v>3799</v>
      </c>
      <c r="B820" t="s">
        <v>3800</v>
      </c>
      <c r="C820" s="1" t="str">
        <f t="shared" si="129"/>
        <v>21:0236</v>
      </c>
      <c r="D820" s="1" t="str">
        <f t="shared" si="133"/>
        <v>21:0115</v>
      </c>
      <c r="E820" t="s">
        <v>3801</v>
      </c>
      <c r="F820" t="s">
        <v>3802</v>
      </c>
      <c r="H820">
        <v>49.309169599999997</v>
      </c>
      <c r="I820">
        <v>-86.776205899999994</v>
      </c>
      <c r="J820" s="1" t="str">
        <f t="shared" si="134"/>
        <v>NGR lake sediment grab sample</v>
      </c>
      <c r="K820" s="1" t="str">
        <f t="shared" si="135"/>
        <v>&lt;177 micron (NGR)</v>
      </c>
      <c r="L820">
        <v>42</v>
      </c>
      <c r="M820" t="s">
        <v>87</v>
      </c>
      <c r="N820">
        <v>819</v>
      </c>
      <c r="O820" t="s">
        <v>300</v>
      </c>
      <c r="P820" t="s">
        <v>283</v>
      </c>
      <c r="Q820" t="s">
        <v>78</v>
      </c>
      <c r="R820" t="s">
        <v>50</v>
      </c>
      <c r="S820" t="s">
        <v>76</v>
      </c>
      <c r="T820" t="s">
        <v>36</v>
      </c>
      <c r="U820" t="s">
        <v>535</v>
      </c>
      <c r="V820" t="s">
        <v>65</v>
      </c>
      <c r="W820" t="s">
        <v>66</v>
      </c>
      <c r="X820" t="s">
        <v>119</v>
      </c>
      <c r="Y820" t="s">
        <v>41</v>
      </c>
      <c r="Z820" t="s">
        <v>423</v>
      </c>
    </row>
    <row r="821" spans="1:26" x14ac:dyDescent="0.25">
      <c r="A821" t="s">
        <v>3803</v>
      </c>
      <c r="B821" t="s">
        <v>3804</v>
      </c>
      <c r="C821" s="1" t="str">
        <f t="shared" si="129"/>
        <v>21:0236</v>
      </c>
      <c r="D821" s="1" t="str">
        <f t="shared" si="133"/>
        <v>21:0115</v>
      </c>
      <c r="E821" t="s">
        <v>3805</v>
      </c>
      <c r="F821" t="s">
        <v>3806</v>
      </c>
      <c r="H821">
        <v>49.330249899999998</v>
      </c>
      <c r="I821">
        <v>-86.777324500000006</v>
      </c>
      <c r="J821" s="1" t="str">
        <f t="shared" si="134"/>
        <v>NGR lake sediment grab sample</v>
      </c>
      <c r="K821" s="1" t="str">
        <f t="shared" si="135"/>
        <v>&lt;177 micron (NGR)</v>
      </c>
      <c r="L821">
        <v>42</v>
      </c>
      <c r="M821" t="s">
        <v>154</v>
      </c>
      <c r="N821">
        <v>820</v>
      </c>
      <c r="O821" t="s">
        <v>112</v>
      </c>
      <c r="P821" t="s">
        <v>82</v>
      </c>
      <c r="Q821" t="s">
        <v>66</v>
      </c>
      <c r="R821" t="s">
        <v>135</v>
      </c>
      <c r="S821" t="s">
        <v>1085</v>
      </c>
      <c r="T821" t="s">
        <v>36</v>
      </c>
      <c r="U821" t="s">
        <v>3807</v>
      </c>
      <c r="V821" t="s">
        <v>3808</v>
      </c>
      <c r="W821" t="s">
        <v>63</v>
      </c>
      <c r="X821" t="s">
        <v>228</v>
      </c>
      <c r="Y821" t="s">
        <v>875</v>
      </c>
      <c r="Z821" t="s">
        <v>3809</v>
      </c>
    </row>
    <row r="822" spans="1:26" x14ac:dyDescent="0.25">
      <c r="A822" t="s">
        <v>3810</v>
      </c>
      <c r="B822" t="s">
        <v>3811</v>
      </c>
      <c r="C822" s="1" t="str">
        <f t="shared" si="129"/>
        <v>21:0236</v>
      </c>
      <c r="D822" s="1" t="str">
        <f t="shared" si="133"/>
        <v>21:0115</v>
      </c>
      <c r="E822" t="s">
        <v>3783</v>
      </c>
      <c r="F822" t="s">
        <v>3812</v>
      </c>
      <c r="H822">
        <v>49.3356846</v>
      </c>
      <c r="I822">
        <v>-86.792606399999997</v>
      </c>
      <c r="J822" s="1" t="str">
        <f t="shared" si="134"/>
        <v>NGR lake sediment grab sample</v>
      </c>
      <c r="K822" s="1" t="str">
        <f t="shared" si="135"/>
        <v>&lt;177 micron (NGR)</v>
      </c>
      <c r="L822">
        <v>42</v>
      </c>
      <c r="M822" t="s">
        <v>162</v>
      </c>
      <c r="N822">
        <v>821</v>
      </c>
      <c r="O822" t="s">
        <v>588</v>
      </c>
      <c r="P822" t="s">
        <v>244</v>
      </c>
      <c r="Q822" t="s">
        <v>33</v>
      </c>
      <c r="R822" t="s">
        <v>277</v>
      </c>
      <c r="S822" t="s">
        <v>97</v>
      </c>
      <c r="T822" t="s">
        <v>36</v>
      </c>
      <c r="U822" t="s">
        <v>510</v>
      </c>
      <c r="V822" t="s">
        <v>292</v>
      </c>
      <c r="W822" t="s">
        <v>66</v>
      </c>
      <c r="X822" t="s">
        <v>100</v>
      </c>
      <c r="Y822" t="s">
        <v>41</v>
      </c>
      <c r="Z822" t="s">
        <v>2070</v>
      </c>
    </row>
    <row r="823" spans="1:26" x14ac:dyDescent="0.25">
      <c r="A823" t="s">
        <v>3813</v>
      </c>
      <c r="B823" t="s">
        <v>3814</v>
      </c>
      <c r="C823" s="1" t="str">
        <f t="shared" si="129"/>
        <v>21:0236</v>
      </c>
      <c r="D823" s="1" t="str">
        <f t="shared" si="133"/>
        <v>21:0115</v>
      </c>
      <c r="E823" t="s">
        <v>3783</v>
      </c>
      <c r="F823" t="s">
        <v>3815</v>
      </c>
      <c r="H823">
        <v>49.3356846</v>
      </c>
      <c r="I823">
        <v>-86.792606399999997</v>
      </c>
      <c r="J823" s="1" t="str">
        <f t="shared" si="134"/>
        <v>NGR lake sediment grab sample</v>
      </c>
      <c r="K823" s="1" t="str">
        <f t="shared" si="135"/>
        <v>&lt;177 micron (NGR)</v>
      </c>
      <c r="L823">
        <v>42</v>
      </c>
      <c r="M823" t="s">
        <v>169</v>
      </c>
      <c r="N823">
        <v>822</v>
      </c>
      <c r="O823" t="s">
        <v>488</v>
      </c>
      <c r="P823" t="s">
        <v>75</v>
      </c>
      <c r="Q823" t="s">
        <v>80</v>
      </c>
      <c r="R823" t="s">
        <v>596</v>
      </c>
      <c r="S823" t="s">
        <v>146</v>
      </c>
      <c r="T823" t="s">
        <v>36</v>
      </c>
      <c r="U823" t="s">
        <v>510</v>
      </c>
      <c r="V823" t="s">
        <v>65</v>
      </c>
      <c r="W823" t="s">
        <v>53</v>
      </c>
      <c r="X823" t="s">
        <v>208</v>
      </c>
      <c r="Y823" t="s">
        <v>41</v>
      </c>
      <c r="Z823" t="s">
        <v>246</v>
      </c>
    </row>
    <row r="824" spans="1:26" x14ac:dyDescent="0.25">
      <c r="A824" t="s">
        <v>3816</v>
      </c>
      <c r="B824" t="s">
        <v>3817</v>
      </c>
      <c r="C824" s="1" t="str">
        <f t="shared" si="129"/>
        <v>21:0236</v>
      </c>
      <c r="D824" s="1" t="str">
        <f t="shared" si="133"/>
        <v>21:0115</v>
      </c>
      <c r="E824" t="s">
        <v>3818</v>
      </c>
      <c r="F824" t="s">
        <v>3819</v>
      </c>
      <c r="H824">
        <v>49.309195799999998</v>
      </c>
      <c r="I824">
        <v>-86.822498300000007</v>
      </c>
      <c r="J824" s="1" t="str">
        <f t="shared" si="134"/>
        <v>NGR lake sediment grab sample</v>
      </c>
      <c r="K824" s="1" t="str">
        <f t="shared" si="135"/>
        <v>&lt;177 micron (NGR)</v>
      </c>
      <c r="L824">
        <v>42</v>
      </c>
      <c r="M824" t="s">
        <v>96</v>
      </c>
      <c r="N824">
        <v>823</v>
      </c>
      <c r="O824" t="s">
        <v>108</v>
      </c>
      <c r="P824" t="s">
        <v>334</v>
      </c>
      <c r="Q824" t="s">
        <v>63</v>
      </c>
      <c r="R824" t="s">
        <v>198</v>
      </c>
      <c r="S824" t="s">
        <v>33</v>
      </c>
      <c r="T824" t="s">
        <v>36</v>
      </c>
      <c r="U824" t="s">
        <v>1480</v>
      </c>
      <c r="V824" t="s">
        <v>200</v>
      </c>
      <c r="W824" t="s">
        <v>53</v>
      </c>
      <c r="X824" t="s">
        <v>54</v>
      </c>
      <c r="Y824" t="s">
        <v>41</v>
      </c>
      <c r="Z824" t="s">
        <v>1506</v>
      </c>
    </row>
    <row r="825" spans="1:26" x14ac:dyDescent="0.25">
      <c r="A825" t="s">
        <v>3820</v>
      </c>
      <c r="B825" t="s">
        <v>3821</v>
      </c>
      <c r="C825" s="1" t="str">
        <f t="shared" si="129"/>
        <v>21:0236</v>
      </c>
      <c r="D825" s="1" t="str">
        <f t="shared" si="133"/>
        <v>21:0115</v>
      </c>
      <c r="E825" t="s">
        <v>3822</v>
      </c>
      <c r="F825" t="s">
        <v>3823</v>
      </c>
      <c r="H825">
        <v>49.329596799999997</v>
      </c>
      <c r="I825">
        <v>-86.833148800000004</v>
      </c>
      <c r="J825" s="1" t="str">
        <f t="shared" si="134"/>
        <v>NGR lake sediment grab sample</v>
      </c>
      <c r="K825" s="1" t="str">
        <f t="shared" si="135"/>
        <v>&lt;177 micron (NGR)</v>
      </c>
      <c r="L825">
        <v>42</v>
      </c>
      <c r="M825" t="s">
        <v>106</v>
      </c>
      <c r="N825">
        <v>824</v>
      </c>
      <c r="O825" t="s">
        <v>108</v>
      </c>
      <c r="P825" t="s">
        <v>48</v>
      </c>
      <c r="Q825" t="s">
        <v>66</v>
      </c>
      <c r="R825" t="s">
        <v>110</v>
      </c>
      <c r="S825" t="s">
        <v>66</v>
      </c>
      <c r="T825" t="s">
        <v>36</v>
      </c>
      <c r="U825" t="s">
        <v>355</v>
      </c>
      <c r="V825" t="s">
        <v>452</v>
      </c>
      <c r="W825" t="s">
        <v>80</v>
      </c>
      <c r="X825" t="s">
        <v>54</v>
      </c>
      <c r="Y825" t="s">
        <v>41</v>
      </c>
      <c r="Z825" t="s">
        <v>928</v>
      </c>
    </row>
    <row r="826" spans="1:26" x14ac:dyDescent="0.25">
      <c r="A826" t="s">
        <v>3824</v>
      </c>
      <c r="B826" t="s">
        <v>3825</v>
      </c>
      <c r="C826" s="1" t="str">
        <f t="shared" si="129"/>
        <v>21:0236</v>
      </c>
      <c r="D826" s="1" t="str">
        <f t="shared" si="133"/>
        <v>21:0115</v>
      </c>
      <c r="E826" t="s">
        <v>3826</v>
      </c>
      <c r="F826" t="s">
        <v>3827</v>
      </c>
      <c r="H826">
        <v>49.343993300000001</v>
      </c>
      <c r="I826">
        <v>-86.879825600000004</v>
      </c>
      <c r="J826" s="1" t="str">
        <f t="shared" si="134"/>
        <v>NGR lake sediment grab sample</v>
      </c>
      <c r="K826" s="1" t="str">
        <f t="shared" si="135"/>
        <v>&lt;177 micron (NGR)</v>
      </c>
      <c r="L826">
        <v>42</v>
      </c>
      <c r="M826" t="s">
        <v>118</v>
      </c>
      <c r="N826">
        <v>825</v>
      </c>
      <c r="O826" t="s">
        <v>62</v>
      </c>
      <c r="P826" t="s">
        <v>75</v>
      </c>
      <c r="Q826" t="s">
        <v>66</v>
      </c>
      <c r="R826" t="s">
        <v>109</v>
      </c>
      <c r="S826" t="s">
        <v>53</v>
      </c>
      <c r="T826" t="s">
        <v>36</v>
      </c>
      <c r="U826" t="s">
        <v>228</v>
      </c>
      <c r="V826" t="s">
        <v>262</v>
      </c>
      <c r="W826" t="s">
        <v>63</v>
      </c>
      <c r="X826" t="s">
        <v>81</v>
      </c>
      <c r="Y826" t="s">
        <v>41</v>
      </c>
      <c r="Z826" t="s">
        <v>849</v>
      </c>
    </row>
    <row r="827" spans="1:26" x14ac:dyDescent="0.25">
      <c r="A827" t="s">
        <v>3828</v>
      </c>
      <c r="B827" t="s">
        <v>3829</v>
      </c>
      <c r="C827" s="1" t="str">
        <f t="shared" si="129"/>
        <v>21:0236</v>
      </c>
      <c r="D827" s="1" t="str">
        <f t="shared" si="133"/>
        <v>21:0115</v>
      </c>
      <c r="E827" t="s">
        <v>3830</v>
      </c>
      <c r="F827" t="s">
        <v>3831</v>
      </c>
      <c r="H827">
        <v>49.318806799999997</v>
      </c>
      <c r="I827">
        <v>-86.881192299999995</v>
      </c>
      <c r="J827" s="1" t="str">
        <f t="shared" si="134"/>
        <v>NGR lake sediment grab sample</v>
      </c>
      <c r="K827" s="1" t="str">
        <f t="shared" si="135"/>
        <v>&lt;177 micron (NGR)</v>
      </c>
      <c r="L827">
        <v>42</v>
      </c>
      <c r="M827" t="s">
        <v>131</v>
      </c>
      <c r="N827">
        <v>826</v>
      </c>
      <c r="O827" t="s">
        <v>253</v>
      </c>
      <c r="P827" t="s">
        <v>546</v>
      </c>
      <c r="Q827" t="s">
        <v>33</v>
      </c>
      <c r="R827" t="s">
        <v>277</v>
      </c>
      <c r="S827" t="s">
        <v>181</v>
      </c>
      <c r="T827" t="s">
        <v>36</v>
      </c>
      <c r="U827" t="s">
        <v>1024</v>
      </c>
      <c r="V827" t="s">
        <v>99</v>
      </c>
      <c r="W827" t="s">
        <v>66</v>
      </c>
      <c r="X827" t="s">
        <v>81</v>
      </c>
      <c r="Y827" t="s">
        <v>41</v>
      </c>
      <c r="Z827" t="s">
        <v>1323</v>
      </c>
    </row>
    <row r="828" spans="1:26" x14ac:dyDescent="0.25">
      <c r="A828" t="s">
        <v>3832</v>
      </c>
      <c r="B828" t="s">
        <v>3833</v>
      </c>
      <c r="C828" s="1" t="str">
        <f t="shared" si="129"/>
        <v>21:0236</v>
      </c>
      <c r="D828" s="1" t="str">
        <f t="shared" si="133"/>
        <v>21:0115</v>
      </c>
      <c r="E828" t="s">
        <v>3834</v>
      </c>
      <c r="F828" t="s">
        <v>3835</v>
      </c>
      <c r="H828">
        <v>49.3157602</v>
      </c>
      <c r="I828">
        <v>-86.9286271</v>
      </c>
      <c r="J828" s="1" t="str">
        <f t="shared" si="134"/>
        <v>NGR lake sediment grab sample</v>
      </c>
      <c r="K828" s="1" t="str">
        <f t="shared" si="135"/>
        <v>&lt;177 micron (NGR)</v>
      </c>
      <c r="L828">
        <v>42</v>
      </c>
      <c r="M828" t="s">
        <v>143</v>
      </c>
      <c r="N828">
        <v>827</v>
      </c>
      <c r="O828" t="s">
        <v>455</v>
      </c>
      <c r="P828" t="s">
        <v>334</v>
      </c>
      <c r="Q828" t="s">
        <v>33</v>
      </c>
      <c r="R828" t="s">
        <v>134</v>
      </c>
      <c r="S828" t="s">
        <v>76</v>
      </c>
      <c r="T828" t="s">
        <v>36</v>
      </c>
      <c r="U828" t="s">
        <v>260</v>
      </c>
      <c r="V828" t="s">
        <v>685</v>
      </c>
      <c r="W828" t="s">
        <v>66</v>
      </c>
      <c r="X828" t="s">
        <v>54</v>
      </c>
      <c r="Y828" t="s">
        <v>41</v>
      </c>
      <c r="Z828" t="s">
        <v>278</v>
      </c>
    </row>
    <row r="829" spans="1:26" hidden="1" x14ac:dyDescent="0.25">
      <c r="A829" t="s">
        <v>3836</v>
      </c>
      <c r="B829" t="s">
        <v>3837</v>
      </c>
      <c r="C829" s="1" t="str">
        <f t="shared" si="129"/>
        <v>21:0236</v>
      </c>
      <c r="D829" s="1" t="str">
        <f>HYPERLINK("http://geochem.nrcan.gc.ca/cdogs/content/svy/svy_e.htm", "")</f>
        <v/>
      </c>
      <c r="G829" s="1" t="str">
        <f>HYPERLINK("http://geochem.nrcan.gc.ca/cdogs/content/cr_/cr_00022_e.htm", "22")</f>
        <v>22</v>
      </c>
      <c r="J829" t="s">
        <v>220</v>
      </c>
      <c r="K829" t="s">
        <v>221</v>
      </c>
      <c r="L829">
        <v>42</v>
      </c>
      <c r="M829" t="s">
        <v>222</v>
      </c>
      <c r="N829">
        <v>828</v>
      </c>
      <c r="O829" t="s">
        <v>61</v>
      </c>
      <c r="P829" t="s">
        <v>134</v>
      </c>
      <c r="Q829" t="s">
        <v>198</v>
      </c>
      <c r="R829" t="s">
        <v>146</v>
      </c>
      <c r="S829" t="s">
        <v>33</v>
      </c>
      <c r="T829" t="s">
        <v>36</v>
      </c>
      <c r="U829" t="s">
        <v>1192</v>
      </c>
      <c r="V829" t="s">
        <v>1216</v>
      </c>
      <c r="W829" t="s">
        <v>181</v>
      </c>
      <c r="X829" t="s">
        <v>890</v>
      </c>
      <c r="Y829" t="s">
        <v>2590</v>
      </c>
      <c r="Z829" t="s">
        <v>3838</v>
      </c>
    </row>
    <row r="830" spans="1:26" x14ac:dyDescent="0.25">
      <c r="A830" t="s">
        <v>3839</v>
      </c>
      <c r="B830" t="s">
        <v>3840</v>
      </c>
      <c r="C830" s="1" t="str">
        <f t="shared" si="129"/>
        <v>21:0236</v>
      </c>
      <c r="D830" s="1" t="str">
        <f t="shared" ref="D830:D848" si="136">HYPERLINK("http://geochem.nrcan.gc.ca/cdogs/content/svy/svy210115_e.htm", "21:0115")</f>
        <v>21:0115</v>
      </c>
      <c r="E830" t="s">
        <v>3841</v>
      </c>
      <c r="F830" t="s">
        <v>3842</v>
      </c>
      <c r="H830">
        <v>49.339688700000004</v>
      </c>
      <c r="I830">
        <v>-86.944328900000002</v>
      </c>
      <c r="J830" s="1" t="str">
        <f t="shared" ref="J830:J848" si="137">HYPERLINK("http://geochem.nrcan.gc.ca/cdogs/content/kwd/kwd020027_e.htm", "NGR lake sediment grab sample")</f>
        <v>NGR lake sediment grab sample</v>
      </c>
      <c r="K830" s="1" t="str">
        <f t="shared" ref="K830:K848" si="138">HYPERLINK("http://geochem.nrcan.gc.ca/cdogs/content/kwd/kwd080006_e.htm", "&lt;177 micron (NGR)")</f>
        <v>&lt;177 micron (NGR)</v>
      </c>
      <c r="L830">
        <v>42</v>
      </c>
      <c r="M830" t="s">
        <v>177</v>
      </c>
      <c r="N830">
        <v>829</v>
      </c>
      <c r="O830" t="s">
        <v>81</v>
      </c>
      <c r="P830" t="s">
        <v>546</v>
      </c>
      <c r="Q830" t="s">
        <v>33</v>
      </c>
      <c r="R830" t="s">
        <v>596</v>
      </c>
      <c r="S830" t="s">
        <v>156</v>
      </c>
      <c r="T830" t="s">
        <v>36</v>
      </c>
      <c r="U830" t="s">
        <v>703</v>
      </c>
      <c r="V830" t="s">
        <v>292</v>
      </c>
      <c r="W830" t="s">
        <v>63</v>
      </c>
      <c r="X830" t="s">
        <v>343</v>
      </c>
      <c r="Y830" t="s">
        <v>41</v>
      </c>
      <c r="Z830" t="s">
        <v>3843</v>
      </c>
    </row>
    <row r="831" spans="1:26" x14ac:dyDescent="0.25">
      <c r="A831" t="s">
        <v>3844</v>
      </c>
      <c r="B831" t="s">
        <v>3845</v>
      </c>
      <c r="C831" s="1" t="str">
        <f t="shared" si="129"/>
        <v>21:0236</v>
      </c>
      <c r="D831" s="1" t="str">
        <f t="shared" si="136"/>
        <v>21:0115</v>
      </c>
      <c r="E831" t="s">
        <v>3846</v>
      </c>
      <c r="F831" t="s">
        <v>3847</v>
      </c>
      <c r="H831">
        <v>49.2999492</v>
      </c>
      <c r="I831">
        <v>-86.989114400000005</v>
      </c>
      <c r="J831" s="1" t="str">
        <f t="shared" si="137"/>
        <v>NGR lake sediment grab sample</v>
      </c>
      <c r="K831" s="1" t="str">
        <f t="shared" si="138"/>
        <v>&lt;177 micron (NGR)</v>
      </c>
      <c r="L831">
        <v>42</v>
      </c>
      <c r="M831" t="s">
        <v>187</v>
      </c>
      <c r="N831">
        <v>830</v>
      </c>
      <c r="O831" t="s">
        <v>1058</v>
      </c>
      <c r="P831" t="s">
        <v>244</v>
      </c>
      <c r="Q831" t="s">
        <v>80</v>
      </c>
      <c r="R831" t="s">
        <v>391</v>
      </c>
      <c r="S831" t="s">
        <v>64</v>
      </c>
      <c r="T831" t="s">
        <v>36</v>
      </c>
      <c r="U831" t="s">
        <v>300</v>
      </c>
      <c r="V831" t="s">
        <v>90</v>
      </c>
      <c r="W831" t="s">
        <v>66</v>
      </c>
      <c r="X831" t="s">
        <v>336</v>
      </c>
      <c r="Y831" t="s">
        <v>41</v>
      </c>
      <c r="Z831" t="s">
        <v>954</v>
      </c>
    </row>
    <row r="832" spans="1:26" x14ac:dyDescent="0.25">
      <c r="A832" t="s">
        <v>3848</v>
      </c>
      <c r="B832" t="s">
        <v>3849</v>
      </c>
      <c r="C832" s="1" t="str">
        <f t="shared" si="129"/>
        <v>21:0236</v>
      </c>
      <c r="D832" s="1" t="str">
        <f t="shared" si="136"/>
        <v>21:0115</v>
      </c>
      <c r="E832" t="s">
        <v>3850</v>
      </c>
      <c r="F832" t="s">
        <v>3851</v>
      </c>
      <c r="H832">
        <v>49.339918099999998</v>
      </c>
      <c r="I832">
        <v>-87.007073800000001</v>
      </c>
      <c r="J832" s="1" t="str">
        <f t="shared" si="137"/>
        <v>NGR lake sediment grab sample</v>
      </c>
      <c r="K832" s="1" t="str">
        <f t="shared" si="138"/>
        <v>&lt;177 micron (NGR)</v>
      </c>
      <c r="L832">
        <v>42</v>
      </c>
      <c r="M832" t="s">
        <v>196</v>
      </c>
      <c r="N832">
        <v>831</v>
      </c>
      <c r="O832" t="s">
        <v>35</v>
      </c>
      <c r="P832" t="s">
        <v>134</v>
      </c>
      <c r="Q832" t="s">
        <v>63</v>
      </c>
      <c r="R832" t="s">
        <v>34</v>
      </c>
      <c r="S832" t="s">
        <v>39</v>
      </c>
      <c r="T832" t="s">
        <v>36</v>
      </c>
      <c r="U832" t="s">
        <v>3852</v>
      </c>
      <c r="V832" t="s">
        <v>309</v>
      </c>
      <c r="W832" t="s">
        <v>53</v>
      </c>
      <c r="X832" t="s">
        <v>48</v>
      </c>
      <c r="Y832" t="s">
        <v>309</v>
      </c>
      <c r="Z832" t="s">
        <v>3853</v>
      </c>
    </row>
    <row r="833" spans="1:26" x14ac:dyDescent="0.25">
      <c r="A833" t="s">
        <v>3854</v>
      </c>
      <c r="B833" t="s">
        <v>3855</v>
      </c>
      <c r="C833" s="1" t="str">
        <f t="shared" si="129"/>
        <v>21:0236</v>
      </c>
      <c r="D833" s="1" t="str">
        <f t="shared" si="136"/>
        <v>21:0115</v>
      </c>
      <c r="E833" t="s">
        <v>3856</v>
      </c>
      <c r="F833" t="s">
        <v>3857</v>
      </c>
      <c r="H833">
        <v>49.383778100000001</v>
      </c>
      <c r="I833">
        <v>-87.010552200000006</v>
      </c>
      <c r="J833" s="1" t="str">
        <f t="shared" si="137"/>
        <v>NGR lake sediment grab sample</v>
      </c>
      <c r="K833" s="1" t="str">
        <f t="shared" si="138"/>
        <v>&lt;177 micron (NGR)</v>
      </c>
      <c r="L833">
        <v>42</v>
      </c>
      <c r="M833" t="s">
        <v>206</v>
      </c>
      <c r="N833">
        <v>832</v>
      </c>
      <c r="O833" t="s">
        <v>61</v>
      </c>
      <c r="P833" t="s">
        <v>596</v>
      </c>
      <c r="Q833" t="s">
        <v>39</v>
      </c>
      <c r="R833" t="s">
        <v>64</v>
      </c>
      <c r="S833" t="s">
        <v>39</v>
      </c>
      <c r="T833" t="s">
        <v>36</v>
      </c>
      <c r="U833" t="s">
        <v>163</v>
      </c>
      <c r="V833" t="s">
        <v>99</v>
      </c>
      <c r="W833" t="s">
        <v>66</v>
      </c>
      <c r="X833" t="s">
        <v>79</v>
      </c>
      <c r="Y833" t="s">
        <v>41</v>
      </c>
      <c r="Z833" t="s">
        <v>3858</v>
      </c>
    </row>
    <row r="834" spans="1:26" x14ac:dyDescent="0.25">
      <c r="A834" t="s">
        <v>3859</v>
      </c>
      <c r="B834" t="s">
        <v>3860</v>
      </c>
      <c r="C834" s="1" t="str">
        <f t="shared" ref="C834:C897" si="139">HYPERLINK("http://geochem.nrcan.gc.ca/cdogs/content/bdl/bdl210236_e.htm", "21:0236")</f>
        <v>21:0236</v>
      </c>
      <c r="D834" s="1" t="str">
        <f t="shared" si="136"/>
        <v>21:0115</v>
      </c>
      <c r="E834" t="s">
        <v>3861</v>
      </c>
      <c r="F834" t="s">
        <v>3862</v>
      </c>
      <c r="H834">
        <v>49.429032499999998</v>
      </c>
      <c r="I834">
        <v>-87.001363400000002</v>
      </c>
      <c r="J834" s="1" t="str">
        <f t="shared" si="137"/>
        <v>NGR lake sediment grab sample</v>
      </c>
      <c r="K834" s="1" t="str">
        <f t="shared" si="138"/>
        <v>&lt;177 micron (NGR)</v>
      </c>
      <c r="L834">
        <v>42</v>
      </c>
      <c r="M834" t="s">
        <v>214</v>
      </c>
      <c r="N834">
        <v>833</v>
      </c>
      <c r="O834" t="s">
        <v>298</v>
      </c>
      <c r="P834" t="s">
        <v>145</v>
      </c>
      <c r="Q834" t="s">
        <v>33</v>
      </c>
      <c r="R834" t="s">
        <v>135</v>
      </c>
      <c r="S834" t="s">
        <v>39</v>
      </c>
      <c r="T834" t="s">
        <v>36</v>
      </c>
      <c r="U834" t="s">
        <v>470</v>
      </c>
      <c r="V834" t="s">
        <v>308</v>
      </c>
      <c r="W834" t="s">
        <v>66</v>
      </c>
      <c r="X834" t="s">
        <v>67</v>
      </c>
      <c r="Y834" t="s">
        <v>41</v>
      </c>
      <c r="Z834" t="s">
        <v>126</v>
      </c>
    </row>
    <row r="835" spans="1:26" x14ac:dyDescent="0.25">
      <c r="A835" t="s">
        <v>3863</v>
      </c>
      <c r="B835" t="s">
        <v>3864</v>
      </c>
      <c r="C835" s="1" t="str">
        <f t="shared" si="139"/>
        <v>21:0236</v>
      </c>
      <c r="D835" s="1" t="str">
        <f t="shared" si="136"/>
        <v>21:0115</v>
      </c>
      <c r="E835" t="s">
        <v>3865</v>
      </c>
      <c r="F835" t="s">
        <v>3866</v>
      </c>
      <c r="H835">
        <v>49.434542</v>
      </c>
      <c r="I835">
        <v>-86.968192900000005</v>
      </c>
      <c r="J835" s="1" t="str">
        <f t="shared" si="137"/>
        <v>NGR lake sediment grab sample</v>
      </c>
      <c r="K835" s="1" t="str">
        <f t="shared" si="138"/>
        <v>&lt;177 micron (NGR)</v>
      </c>
      <c r="L835">
        <v>42</v>
      </c>
      <c r="M835" t="s">
        <v>234</v>
      </c>
      <c r="N835">
        <v>834</v>
      </c>
      <c r="O835" t="s">
        <v>336</v>
      </c>
      <c r="P835" t="s">
        <v>298</v>
      </c>
      <c r="Q835" t="s">
        <v>66</v>
      </c>
      <c r="R835" t="s">
        <v>406</v>
      </c>
      <c r="S835" t="s">
        <v>63</v>
      </c>
      <c r="T835" t="s">
        <v>36</v>
      </c>
      <c r="U835" t="s">
        <v>335</v>
      </c>
      <c r="V835" t="s">
        <v>322</v>
      </c>
      <c r="W835" t="s">
        <v>80</v>
      </c>
      <c r="X835" t="s">
        <v>91</v>
      </c>
      <c r="Y835" t="s">
        <v>41</v>
      </c>
      <c r="Z835" t="s">
        <v>912</v>
      </c>
    </row>
    <row r="836" spans="1:26" x14ac:dyDescent="0.25">
      <c r="A836" t="s">
        <v>3867</v>
      </c>
      <c r="B836" t="s">
        <v>3868</v>
      </c>
      <c r="C836" s="1" t="str">
        <f t="shared" si="139"/>
        <v>21:0236</v>
      </c>
      <c r="D836" s="1" t="str">
        <f t="shared" si="136"/>
        <v>21:0115</v>
      </c>
      <c r="E836" t="s">
        <v>3869</v>
      </c>
      <c r="F836" t="s">
        <v>3870</v>
      </c>
      <c r="H836">
        <v>49.473873300000001</v>
      </c>
      <c r="I836">
        <v>-86.910289700000007</v>
      </c>
      <c r="J836" s="1" t="str">
        <f t="shared" si="137"/>
        <v>NGR lake sediment grab sample</v>
      </c>
      <c r="K836" s="1" t="str">
        <f t="shared" si="138"/>
        <v>&lt;177 micron (NGR)</v>
      </c>
      <c r="L836">
        <v>43</v>
      </c>
      <c r="M836" t="s">
        <v>242</v>
      </c>
      <c r="N836">
        <v>835</v>
      </c>
      <c r="O836" t="s">
        <v>79</v>
      </c>
      <c r="P836" t="s">
        <v>224</v>
      </c>
      <c r="Q836" t="s">
        <v>39</v>
      </c>
      <c r="R836" t="s">
        <v>321</v>
      </c>
      <c r="S836" t="s">
        <v>80</v>
      </c>
      <c r="T836" t="s">
        <v>36</v>
      </c>
      <c r="U836" t="s">
        <v>300</v>
      </c>
      <c r="V836" t="s">
        <v>65</v>
      </c>
      <c r="W836" t="s">
        <v>63</v>
      </c>
      <c r="X836" t="s">
        <v>67</v>
      </c>
      <c r="Y836" t="s">
        <v>80</v>
      </c>
      <c r="Z836" t="s">
        <v>691</v>
      </c>
    </row>
    <row r="837" spans="1:26" x14ac:dyDescent="0.25">
      <c r="A837" t="s">
        <v>3871</v>
      </c>
      <c r="B837" t="s">
        <v>3872</v>
      </c>
      <c r="C837" s="1" t="str">
        <f t="shared" si="139"/>
        <v>21:0236</v>
      </c>
      <c r="D837" s="1" t="str">
        <f t="shared" si="136"/>
        <v>21:0115</v>
      </c>
      <c r="E837" t="s">
        <v>3873</v>
      </c>
      <c r="F837" t="s">
        <v>3874</v>
      </c>
      <c r="H837">
        <v>49.410277600000001</v>
      </c>
      <c r="I837">
        <v>-86.953596000000005</v>
      </c>
      <c r="J837" s="1" t="str">
        <f t="shared" si="137"/>
        <v>NGR lake sediment grab sample</v>
      </c>
      <c r="K837" s="1" t="str">
        <f t="shared" si="138"/>
        <v>&lt;177 micron (NGR)</v>
      </c>
      <c r="L837">
        <v>43</v>
      </c>
      <c r="M837" t="s">
        <v>47</v>
      </c>
      <c r="N837">
        <v>836</v>
      </c>
      <c r="O837" t="s">
        <v>120</v>
      </c>
      <c r="P837" t="s">
        <v>134</v>
      </c>
      <c r="Q837" t="s">
        <v>80</v>
      </c>
      <c r="R837" t="s">
        <v>277</v>
      </c>
      <c r="S837" t="s">
        <v>76</v>
      </c>
      <c r="T837" t="s">
        <v>36</v>
      </c>
      <c r="U837" t="s">
        <v>3875</v>
      </c>
      <c r="V837" t="s">
        <v>496</v>
      </c>
      <c r="W837" t="s">
        <v>53</v>
      </c>
      <c r="X837" t="s">
        <v>82</v>
      </c>
      <c r="Y837" t="s">
        <v>875</v>
      </c>
      <c r="Z837" t="s">
        <v>3876</v>
      </c>
    </row>
    <row r="838" spans="1:26" x14ac:dyDescent="0.25">
      <c r="A838" t="s">
        <v>3877</v>
      </c>
      <c r="B838" t="s">
        <v>3878</v>
      </c>
      <c r="C838" s="1" t="str">
        <f t="shared" si="139"/>
        <v>21:0236</v>
      </c>
      <c r="D838" s="1" t="str">
        <f t="shared" si="136"/>
        <v>21:0115</v>
      </c>
      <c r="E838" t="s">
        <v>3879</v>
      </c>
      <c r="F838" t="s">
        <v>3880</v>
      </c>
      <c r="H838">
        <v>49.459576900000002</v>
      </c>
      <c r="I838">
        <v>-86.948719499999996</v>
      </c>
      <c r="J838" s="1" t="str">
        <f t="shared" si="137"/>
        <v>NGR lake sediment grab sample</v>
      </c>
      <c r="K838" s="1" t="str">
        <f t="shared" si="138"/>
        <v>&lt;177 micron (NGR)</v>
      </c>
      <c r="L838">
        <v>43</v>
      </c>
      <c r="M838" t="s">
        <v>251</v>
      </c>
      <c r="N838">
        <v>837</v>
      </c>
      <c r="O838" t="s">
        <v>615</v>
      </c>
      <c r="P838" t="s">
        <v>108</v>
      </c>
      <c r="Q838" t="s">
        <v>63</v>
      </c>
      <c r="R838" t="s">
        <v>394</v>
      </c>
      <c r="S838" t="s">
        <v>78</v>
      </c>
      <c r="T838" t="s">
        <v>36</v>
      </c>
      <c r="U838" t="s">
        <v>144</v>
      </c>
      <c r="V838" t="s">
        <v>52</v>
      </c>
      <c r="W838" t="s">
        <v>80</v>
      </c>
      <c r="X838" t="s">
        <v>54</v>
      </c>
      <c r="Y838" t="s">
        <v>41</v>
      </c>
      <c r="Z838" t="s">
        <v>223</v>
      </c>
    </row>
    <row r="839" spans="1:26" x14ac:dyDescent="0.25">
      <c r="A839" t="s">
        <v>3881</v>
      </c>
      <c r="B839" t="s">
        <v>3882</v>
      </c>
      <c r="C839" s="1" t="str">
        <f t="shared" si="139"/>
        <v>21:0236</v>
      </c>
      <c r="D839" s="1" t="str">
        <f t="shared" si="136"/>
        <v>21:0115</v>
      </c>
      <c r="E839" t="s">
        <v>3883</v>
      </c>
      <c r="F839" t="s">
        <v>3884</v>
      </c>
      <c r="H839">
        <v>49.474367600000001</v>
      </c>
      <c r="I839">
        <v>-86.956213099999999</v>
      </c>
      <c r="J839" s="1" t="str">
        <f t="shared" si="137"/>
        <v>NGR lake sediment grab sample</v>
      </c>
      <c r="K839" s="1" t="str">
        <f t="shared" si="138"/>
        <v>&lt;177 micron (NGR)</v>
      </c>
      <c r="L839">
        <v>43</v>
      </c>
      <c r="M839" t="s">
        <v>259</v>
      </c>
      <c r="N839">
        <v>838</v>
      </c>
      <c r="O839" t="s">
        <v>615</v>
      </c>
      <c r="P839" t="s">
        <v>49</v>
      </c>
      <c r="Q839" t="s">
        <v>33</v>
      </c>
      <c r="R839" t="s">
        <v>145</v>
      </c>
      <c r="S839" t="s">
        <v>78</v>
      </c>
      <c r="T839" t="s">
        <v>36</v>
      </c>
      <c r="U839" t="s">
        <v>228</v>
      </c>
      <c r="V839" t="s">
        <v>52</v>
      </c>
      <c r="W839" t="s">
        <v>66</v>
      </c>
      <c r="X839" t="s">
        <v>100</v>
      </c>
      <c r="Y839" t="s">
        <v>41</v>
      </c>
      <c r="Z839" t="s">
        <v>3885</v>
      </c>
    </row>
    <row r="840" spans="1:26" x14ac:dyDescent="0.25">
      <c r="A840" t="s">
        <v>3886</v>
      </c>
      <c r="B840" t="s">
        <v>3887</v>
      </c>
      <c r="C840" s="1" t="str">
        <f t="shared" si="139"/>
        <v>21:0236</v>
      </c>
      <c r="D840" s="1" t="str">
        <f t="shared" si="136"/>
        <v>21:0115</v>
      </c>
      <c r="E840" t="s">
        <v>3883</v>
      </c>
      <c r="F840" t="s">
        <v>3888</v>
      </c>
      <c r="H840">
        <v>49.474367600000001</v>
      </c>
      <c r="I840">
        <v>-86.956213099999999</v>
      </c>
      <c r="J840" s="1" t="str">
        <f t="shared" si="137"/>
        <v>NGR lake sediment grab sample</v>
      </c>
      <c r="K840" s="1" t="str">
        <f t="shared" si="138"/>
        <v>&lt;177 micron (NGR)</v>
      </c>
      <c r="L840">
        <v>43</v>
      </c>
      <c r="M840" t="s">
        <v>268</v>
      </c>
      <c r="N840">
        <v>839</v>
      </c>
      <c r="O840" t="s">
        <v>81</v>
      </c>
      <c r="P840" t="s">
        <v>49</v>
      </c>
      <c r="Q840" t="s">
        <v>80</v>
      </c>
      <c r="R840" t="s">
        <v>668</v>
      </c>
      <c r="S840" t="s">
        <v>39</v>
      </c>
      <c r="T840" t="s">
        <v>36</v>
      </c>
      <c r="U840" t="s">
        <v>228</v>
      </c>
      <c r="V840" t="s">
        <v>225</v>
      </c>
      <c r="W840" t="s">
        <v>63</v>
      </c>
      <c r="X840" t="s">
        <v>91</v>
      </c>
      <c r="Y840" t="s">
        <v>41</v>
      </c>
      <c r="Z840" t="s">
        <v>120</v>
      </c>
    </row>
    <row r="841" spans="1:26" x14ac:dyDescent="0.25">
      <c r="A841" t="s">
        <v>3889</v>
      </c>
      <c r="B841" t="s">
        <v>3890</v>
      </c>
      <c r="C841" s="1" t="str">
        <f t="shared" si="139"/>
        <v>21:0236</v>
      </c>
      <c r="D841" s="1" t="str">
        <f t="shared" si="136"/>
        <v>21:0115</v>
      </c>
      <c r="E841" t="s">
        <v>3891</v>
      </c>
      <c r="F841" t="s">
        <v>3892</v>
      </c>
      <c r="H841">
        <v>49.476973000000001</v>
      </c>
      <c r="I841">
        <v>-86.976199300000005</v>
      </c>
      <c r="J841" s="1" t="str">
        <f t="shared" si="137"/>
        <v>NGR lake sediment grab sample</v>
      </c>
      <c r="K841" s="1" t="str">
        <f t="shared" si="138"/>
        <v>&lt;177 micron (NGR)</v>
      </c>
      <c r="L841">
        <v>43</v>
      </c>
      <c r="M841" t="s">
        <v>60</v>
      </c>
      <c r="N841">
        <v>840</v>
      </c>
      <c r="O841" t="s">
        <v>1090</v>
      </c>
      <c r="P841" t="s">
        <v>35</v>
      </c>
      <c r="Q841" t="s">
        <v>63</v>
      </c>
      <c r="R841" t="s">
        <v>283</v>
      </c>
      <c r="S841" t="s">
        <v>33</v>
      </c>
      <c r="T841" t="s">
        <v>36</v>
      </c>
      <c r="U841" t="s">
        <v>89</v>
      </c>
      <c r="V841" t="s">
        <v>1095</v>
      </c>
      <c r="W841" t="s">
        <v>66</v>
      </c>
      <c r="X841" t="s">
        <v>119</v>
      </c>
      <c r="Y841" t="s">
        <v>41</v>
      </c>
      <c r="Z841" t="s">
        <v>2702</v>
      </c>
    </row>
    <row r="842" spans="1:26" x14ac:dyDescent="0.25">
      <c r="A842" t="s">
        <v>3893</v>
      </c>
      <c r="B842" t="s">
        <v>3894</v>
      </c>
      <c r="C842" s="1" t="str">
        <f t="shared" si="139"/>
        <v>21:0236</v>
      </c>
      <c r="D842" s="1" t="str">
        <f t="shared" si="136"/>
        <v>21:0115</v>
      </c>
      <c r="E842" t="s">
        <v>3895</v>
      </c>
      <c r="F842" t="s">
        <v>3896</v>
      </c>
      <c r="H842">
        <v>49.491636900000003</v>
      </c>
      <c r="I842">
        <v>-86.992637900000005</v>
      </c>
      <c r="J842" s="1" t="str">
        <f t="shared" si="137"/>
        <v>NGR lake sediment grab sample</v>
      </c>
      <c r="K842" s="1" t="str">
        <f t="shared" si="138"/>
        <v>&lt;177 micron (NGR)</v>
      </c>
      <c r="L842">
        <v>43</v>
      </c>
      <c r="M842" t="s">
        <v>73</v>
      </c>
      <c r="N842">
        <v>841</v>
      </c>
      <c r="O842" t="s">
        <v>243</v>
      </c>
      <c r="P842" t="s">
        <v>49</v>
      </c>
      <c r="Q842" t="s">
        <v>80</v>
      </c>
      <c r="R842" t="s">
        <v>546</v>
      </c>
      <c r="S842" t="s">
        <v>80</v>
      </c>
      <c r="T842" t="s">
        <v>36</v>
      </c>
      <c r="U842" t="s">
        <v>100</v>
      </c>
      <c r="V842" t="s">
        <v>225</v>
      </c>
      <c r="W842" t="s">
        <v>39</v>
      </c>
      <c r="X842" t="s">
        <v>760</v>
      </c>
      <c r="Y842" t="s">
        <v>41</v>
      </c>
      <c r="Z842" t="s">
        <v>760</v>
      </c>
    </row>
    <row r="843" spans="1:26" x14ac:dyDescent="0.25">
      <c r="A843" t="s">
        <v>3897</v>
      </c>
      <c r="B843" t="s">
        <v>3898</v>
      </c>
      <c r="C843" s="1" t="str">
        <f t="shared" si="139"/>
        <v>21:0236</v>
      </c>
      <c r="D843" s="1" t="str">
        <f t="shared" si="136"/>
        <v>21:0115</v>
      </c>
      <c r="E843" t="s">
        <v>3899</v>
      </c>
      <c r="F843" t="s">
        <v>3900</v>
      </c>
      <c r="H843">
        <v>49.497371600000001</v>
      </c>
      <c r="I843">
        <v>-86.968718100000004</v>
      </c>
      <c r="J843" s="1" t="str">
        <f t="shared" si="137"/>
        <v>NGR lake sediment grab sample</v>
      </c>
      <c r="K843" s="1" t="str">
        <f t="shared" si="138"/>
        <v>&lt;177 micron (NGR)</v>
      </c>
      <c r="L843">
        <v>43</v>
      </c>
      <c r="M843" t="s">
        <v>87</v>
      </c>
      <c r="N843">
        <v>842</v>
      </c>
      <c r="O843" t="s">
        <v>306</v>
      </c>
      <c r="P843" t="s">
        <v>120</v>
      </c>
      <c r="Q843" t="s">
        <v>53</v>
      </c>
      <c r="R843" t="s">
        <v>516</v>
      </c>
      <c r="S843" t="s">
        <v>80</v>
      </c>
      <c r="T843" t="s">
        <v>36</v>
      </c>
      <c r="U843" t="s">
        <v>890</v>
      </c>
      <c r="V843" t="s">
        <v>122</v>
      </c>
      <c r="W843" t="s">
        <v>80</v>
      </c>
      <c r="X843" t="s">
        <v>760</v>
      </c>
      <c r="Y843" t="s">
        <v>41</v>
      </c>
      <c r="Z843" t="s">
        <v>760</v>
      </c>
    </row>
    <row r="844" spans="1:26" x14ac:dyDescent="0.25">
      <c r="A844" t="s">
        <v>3901</v>
      </c>
      <c r="B844" t="s">
        <v>3902</v>
      </c>
      <c r="C844" s="1" t="str">
        <f t="shared" si="139"/>
        <v>21:0236</v>
      </c>
      <c r="D844" s="1" t="str">
        <f t="shared" si="136"/>
        <v>21:0115</v>
      </c>
      <c r="E844" t="s">
        <v>3869</v>
      </c>
      <c r="F844" t="s">
        <v>3903</v>
      </c>
      <c r="H844">
        <v>49.473873300000001</v>
      </c>
      <c r="I844">
        <v>-86.910289700000007</v>
      </c>
      <c r="J844" s="1" t="str">
        <f t="shared" si="137"/>
        <v>NGR lake sediment grab sample</v>
      </c>
      <c r="K844" s="1" t="str">
        <f t="shared" si="138"/>
        <v>&lt;177 micron (NGR)</v>
      </c>
      <c r="L844">
        <v>43</v>
      </c>
      <c r="M844" t="s">
        <v>366</v>
      </c>
      <c r="N844">
        <v>843</v>
      </c>
      <c r="O844" t="s">
        <v>79</v>
      </c>
      <c r="P844" t="s">
        <v>48</v>
      </c>
      <c r="Q844" t="s">
        <v>33</v>
      </c>
      <c r="R844" t="s">
        <v>668</v>
      </c>
      <c r="S844" t="s">
        <v>39</v>
      </c>
      <c r="T844" t="s">
        <v>36</v>
      </c>
      <c r="U844" t="s">
        <v>635</v>
      </c>
      <c r="V844" t="s">
        <v>225</v>
      </c>
      <c r="W844" t="s">
        <v>53</v>
      </c>
      <c r="X844" t="s">
        <v>67</v>
      </c>
      <c r="Y844" t="s">
        <v>80</v>
      </c>
      <c r="Z844" t="s">
        <v>158</v>
      </c>
    </row>
    <row r="845" spans="1:26" x14ac:dyDescent="0.25">
      <c r="A845" t="s">
        <v>3904</v>
      </c>
      <c r="B845" t="s">
        <v>3905</v>
      </c>
      <c r="C845" s="1" t="str">
        <f t="shared" si="139"/>
        <v>21:0236</v>
      </c>
      <c r="D845" s="1" t="str">
        <f t="shared" si="136"/>
        <v>21:0115</v>
      </c>
      <c r="E845" t="s">
        <v>3906</v>
      </c>
      <c r="F845" t="s">
        <v>3907</v>
      </c>
      <c r="H845">
        <v>49.489018199999997</v>
      </c>
      <c r="I845">
        <v>-86.841058000000004</v>
      </c>
      <c r="J845" s="1" t="str">
        <f t="shared" si="137"/>
        <v>NGR lake sediment grab sample</v>
      </c>
      <c r="K845" s="1" t="str">
        <f t="shared" si="138"/>
        <v>&lt;177 micron (NGR)</v>
      </c>
      <c r="L845">
        <v>43</v>
      </c>
      <c r="M845" t="s">
        <v>96</v>
      </c>
      <c r="N845">
        <v>844</v>
      </c>
      <c r="O845" t="s">
        <v>798</v>
      </c>
      <c r="P845" t="s">
        <v>82</v>
      </c>
      <c r="Q845" t="s">
        <v>66</v>
      </c>
      <c r="R845" t="s">
        <v>394</v>
      </c>
      <c r="S845" t="s">
        <v>181</v>
      </c>
      <c r="T845" t="s">
        <v>36</v>
      </c>
      <c r="U845" t="s">
        <v>89</v>
      </c>
      <c r="V845" t="s">
        <v>200</v>
      </c>
      <c r="W845" t="s">
        <v>53</v>
      </c>
      <c r="X845" t="s">
        <v>343</v>
      </c>
      <c r="Y845" t="s">
        <v>63</v>
      </c>
      <c r="Z845" t="s">
        <v>1704</v>
      </c>
    </row>
    <row r="846" spans="1:26" x14ac:dyDescent="0.25">
      <c r="A846" t="s">
        <v>3908</v>
      </c>
      <c r="B846" t="s">
        <v>3909</v>
      </c>
      <c r="C846" s="1" t="str">
        <f t="shared" si="139"/>
        <v>21:0236</v>
      </c>
      <c r="D846" s="1" t="str">
        <f t="shared" si="136"/>
        <v>21:0115</v>
      </c>
      <c r="E846" t="s">
        <v>3910</v>
      </c>
      <c r="F846" t="s">
        <v>3911</v>
      </c>
      <c r="H846">
        <v>49.465087199999999</v>
      </c>
      <c r="I846">
        <v>-86.844295900000006</v>
      </c>
      <c r="J846" s="1" t="str">
        <f t="shared" si="137"/>
        <v>NGR lake sediment grab sample</v>
      </c>
      <c r="K846" s="1" t="str">
        <f t="shared" si="138"/>
        <v>&lt;177 micron (NGR)</v>
      </c>
      <c r="L846">
        <v>43</v>
      </c>
      <c r="M846" t="s">
        <v>106</v>
      </c>
      <c r="N846">
        <v>845</v>
      </c>
      <c r="O846" t="s">
        <v>343</v>
      </c>
      <c r="P846" t="s">
        <v>145</v>
      </c>
      <c r="Q846" t="s">
        <v>80</v>
      </c>
      <c r="R846" t="s">
        <v>668</v>
      </c>
      <c r="S846" t="s">
        <v>146</v>
      </c>
      <c r="T846" t="s">
        <v>36</v>
      </c>
      <c r="U846" t="s">
        <v>300</v>
      </c>
      <c r="V846" t="s">
        <v>337</v>
      </c>
      <c r="W846" t="s">
        <v>53</v>
      </c>
      <c r="X846" t="s">
        <v>208</v>
      </c>
      <c r="Y846" t="s">
        <v>41</v>
      </c>
      <c r="Z846" t="s">
        <v>182</v>
      </c>
    </row>
    <row r="847" spans="1:26" x14ac:dyDescent="0.25">
      <c r="A847" t="s">
        <v>3912</v>
      </c>
      <c r="B847" t="s">
        <v>3913</v>
      </c>
      <c r="C847" s="1" t="str">
        <f t="shared" si="139"/>
        <v>21:0236</v>
      </c>
      <c r="D847" s="1" t="str">
        <f t="shared" si="136"/>
        <v>21:0115</v>
      </c>
      <c r="E847" t="s">
        <v>3914</v>
      </c>
      <c r="F847" t="s">
        <v>3915</v>
      </c>
      <c r="H847">
        <v>49.467634599999997</v>
      </c>
      <c r="I847">
        <v>-86.793567899999999</v>
      </c>
      <c r="J847" s="1" t="str">
        <f t="shared" si="137"/>
        <v>NGR lake sediment grab sample</v>
      </c>
      <c r="K847" s="1" t="str">
        <f t="shared" si="138"/>
        <v>&lt;177 micron (NGR)</v>
      </c>
      <c r="L847">
        <v>43</v>
      </c>
      <c r="M847" t="s">
        <v>118</v>
      </c>
      <c r="N847">
        <v>846</v>
      </c>
      <c r="O847" t="s">
        <v>1090</v>
      </c>
      <c r="P847" t="s">
        <v>32</v>
      </c>
      <c r="Q847" t="s">
        <v>33</v>
      </c>
      <c r="R847" t="s">
        <v>349</v>
      </c>
      <c r="S847" t="s">
        <v>156</v>
      </c>
      <c r="T847" t="s">
        <v>36</v>
      </c>
      <c r="U847" t="s">
        <v>119</v>
      </c>
      <c r="V847" t="s">
        <v>99</v>
      </c>
      <c r="W847" t="s">
        <v>53</v>
      </c>
      <c r="X847" t="s">
        <v>228</v>
      </c>
      <c r="Y847" t="s">
        <v>125</v>
      </c>
      <c r="Z847" t="s">
        <v>516</v>
      </c>
    </row>
    <row r="848" spans="1:26" x14ac:dyDescent="0.25">
      <c r="A848" t="s">
        <v>3916</v>
      </c>
      <c r="B848" t="s">
        <v>3917</v>
      </c>
      <c r="C848" s="1" t="str">
        <f t="shared" si="139"/>
        <v>21:0236</v>
      </c>
      <c r="D848" s="1" t="str">
        <f t="shared" si="136"/>
        <v>21:0115</v>
      </c>
      <c r="E848" t="s">
        <v>3918</v>
      </c>
      <c r="F848" t="s">
        <v>3919</v>
      </c>
      <c r="H848">
        <v>49.477606799999997</v>
      </c>
      <c r="I848">
        <v>-86.759195300000002</v>
      </c>
      <c r="J848" s="1" t="str">
        <f t="shared" si="137"/>
        <v>NGR lake sediment grab sample</v>
      </c>
      <c r="K848" s="1" t="str">
        <f t="shared" si="138"/>
        <v>&lt;177 micron (NGR)</v>
      </c>
      <c r="L848">
        <v>43</v>
      </c>
      <c r="M848" t="s">
        <v>131</v>
      </c>
      <c r="N848">
        <v>847</v>
      </c>
      <c r="O848" t="s">
        <v>342</v>
      </c>
      <c r="P848" t="s">
        <v>890</v>
      </c>
      <c r="Q848" t="s">
        <v>66</v>
      </c>
      <c r="R848" t="s">
        <v>75</v>
      </c>
      <c r="S848" t="s">
        <v>39</v>
      </c>
      <c r="T848" t="s">
        <v>36</v>
      </c>
      <c r="U848" t="s">
        <v>890</v>
      </c>
      <c r="V848" t="s">
        <v>1312</v>
      </c>
      <c r="W848" t="s">
        <v>80</v>
      </c>
      <c r="X848" t="s">
        <v>100</v>
      </c>
      <c r="Y848" t="s">
        <v>41</v>
      </c>
      <c r="Z848" t="s">
        <v>3885</v>
      </c>
    </row>
    <row r="849" spans="1:26" hidden="1" x14ac:dyDescent="0.25">
      <c r="A849" t="s">
        <v>3920</v>
      </c>
      <c r="B849" t="s">
        <v>3921</v>
      </c>
      <c r="C849" s="1" t="str">
        <f t="shared" si="139"/>
        <v>21:0236</v>
      </c>
      <c r="D849" s="1" t="str">
        <f>HYPERLINK("http://geochem.nrcan.gc.ca/cdogs/content/svy/svy_e.htm", "")</f>
        <v/>
      </c>
      <c r="G849" s="1" t="str">
        <f>HYPERLINK("http://geochem.nrcan.gc.ca/cdogs/content/cr_/cr_00021_e.htm", "21")</f>
        <v>21</v>
      </c>
      <c r="J849" t="s">
        <v>220</v>
      </c>
      <c r="K849" t="s">
        <v>221</v>
      </c>
      <c r="L849">
        <v>43</v>
      </c>
      <c r="M849" t="s">
        <v>222</v>
      </c>
      <c r="N849">
        <v>848</v>
      </c>
      <c r="O849" t="s">
        <v>62</v>
      </c>
      <c r="P849" t="s">
        <v>77</v>
      </c>
      <c r="Q849" t="s">
        <v>244</v>
      </c>
      <c r="R849" t="s">
        <v>78</v>
      </c>
      <c r="S849" t="s">
        <v>80</v>
      </c>
      <c r="T849" t="s">
        <v>36</v>
      </c>
      <c r="U849" t="s">
        <v>973</v>
      </c>
      <c r="V849" t="s">
        <v>399</v>
      </c>
      <c r="W849" t="s">
        <v>146</v>
      </c>
      <c r="X849" t="s">
        <v>48</v>
      </c>
      <c r="Y849" t="s">
        <v>3466</v>
      </c>
      <c r="Z849" t="s">
        <v>1797</v>
      </c>
    </row>
    <row r="850" spans="1:26" x14ac:dyDescent="0.25">
      <c r="A850" t="s">
        <v>3922</v>
      </c>
      <c r="B850" t="s">
        <v>3923</v>
      </c>
      <c r="C850" s="1" t="str">
        <f t="shared" si="139"/>
        <v>21:0236</v>
      </c>
      <c r="D850" s="1" t="str">
        <f t="shared" ref="D850:D870" si="140">HYPERLINK("http://geochem.nrcan.gc.ca/cdogs/content/svy/svy210115_e.htm", "21:0115")</f>
        <v>21:0115</v>
      </c>
      <c r="E850" t="s">
        <v>3924</v>
      </c>
      <c r="F850" t="s">
        <v>3925</v>
      </c>
      <c r="H850">
        <v>49.490620200000002</v>
      </c>
      <c r="I850">
        <v>-86.758137199999993</v>
      </c>
      <c r="J850" s="1" t="str">
        <f t="shared" ref="J850:J870" si="141">HYPERLINK("http://geochem.nrcan.gc.ca/cdogs/content/kwd/kwd020027_e.htm", "NGR lake sediment grab sample")</f>
        <v>NGR lake sediment grab sample</v>
      </c>
      <c r="K850" s="1" t="str">
        <f t="shared" ref="K850:K870" si="142">HYPERLINK("http://geochem.nrcan.gc.ca/cdogs/content/kwd/kwd080006_e.htm", "&lt;177 micron (NGR)")</f>
        <v>&lt;177 micron (NGR)</v>
      </c>
      <c r="L850">
        <v>43</v>
      </c>
      <c r="M850" t="s">
        <v>143</v>
      </c>
      <c r="N850">
        <v>849</v>
      </c>
      <c r="O850" t="s">
        <v>771</v>
      </c>
      <c r="P850" t="s">
        <v>145</v>
      </c>
      <c r="Q850" t="s">
        <v>33</v>
      </c>
      <c r="R850" t="s">
        <v>283</v>
      </c>
      <c r="S850" t="s">
        <v>109</v>
      </c>
      <c r="T850" t="s">
        <v>36</v>
      </c>
      <c r="U850" t="s">
        <v>766</v>
      </c>
      <c r="V850" t="s">
        <v>125</v>
      </c>
      <c r="W850" t="s">
        <v>53</v>
      </c>
      <c r="X850" t="s">
        <v>40</v>
      </c>
      <c r="Y850" t="s">
        <v>41</v>
      </c>
      <c r="Z850" t="s">
        <v>310</v>
      </c>
    </row>
    <row r="851" spans="1:26" x14ac:dyDescent="0.25">
      <c r="A851" t="s">
        <v>3926</v>
      </c>
      <c r="B851" t="s">
        <v>3927</v>
      </c>
      <c r="C851" s="1" t="str">
        <f t="shared" si="139"/>
        <v>21:0236</v>
      </c>
      <c r="D851" s="1" t="str">
        <f t="shared" si="140"/>
        <v>21:0115</v>
      </c>
      <c r="E851" t="s">
        <v>3928</v>
      </c>
      <c r="F851" t="s">
        <v>3929</v>
      </c>
      <c r="H851">
        <v>49.4921279</v>
      </c>
      <c r="I851">
        <v>-86.681690799999998</v>
      </c>
      <c r="J851" s="1" t="str">
        <f t="shared" si="141"/>
        <v>NGR lake sediment grab sample</v>
      </c>
      <c r="K851" s="1" t="str">
        <f t="shared" si="142"/>
        <v>&lt;177 micron (NGR)</v>
      </c>
      <c r="L851">
        <v>43</v>
      </c>
      <c r="M851" t="s">
        <v>177</v>
      </c>
      <c r="N851">
        <v>850</v>
      </c>
      <c r="O851" t="s">
        <v>489</v>
      </c>
      <c r="P851" t="s">
        <v>35</v>
      </c>
      <c r="Q851" t="s">
        <v>78</v>
      </c>
      <c r="R851" t="s">
        <v>134</v>
      </c>
      <c r="S851" t="s">
        <v>33</v>
      </c>
      <c r="T851" t="s">
        <v>36</v>
      </c>
      <c r="U851" t="s">
        <v>635</v>
      </c>
      <c r="V851" t="s">
        <v>1095</v>
      </c>
      <c r="W851" t="s">
        <v>53</v>
      </c>
      <c r="X851" t="s">
        <v>208</v>
      </c>
      <c r="Y851" t="s">
        <v>41</v>
      </c>
      <c r="Z851" t="s">
        <v>264</v>
      </c>
    </row>
    <row r="852" spans="1:26" x14ac:dyDescent="0.25">
      <c r="A852" t="s">
        <v>3930</v>
      </c>
      <c r="B852" t="s">
        <v>3931</v>
      </c>
      <c r="C852" s="1" t="str">
        <f t="shared" si="139"/>
        <v>21:0236</v>
      </c>
      <c r="D852" s="1" t="str">
        <f t="shared" si="140"/>
        <v>21:0115</v>
      </c>
      <c r="E852" t="s">
        <v>3932</v>
      </c>
      <c r="F852" t="s">
        <v>3933</v>
      </c>
      <c r="H852">
        <v>49.487389999999998</v>
      </c>
      <c r="I852">
        <v>-86.5980828</v>
      </c>
      <c r="J852" s="1" t="str">
        <f t="shared" si="141"/>
        <v>NGR lake sediment grab sample</v>
      </c>
      <c r="K852" s="1" t="str">
        <f t="shared" si="142"/>
        <v>&lt;177 micron (NGR)</v>
      </c>
      <c r="L852">
        <v>43</v>
      </c>
      <c r="M852" t="s">
        <v>187</v>
      </c>
      <c r="N852">
        <v>851</v>
      </c>
      <c r="O852" t="s">
        <v>49</v>
      </c>
      <c r="P852" t="s">
        <v>49</v>
      </c>
      <c r="Q852" t="s">
        <v>63</v>
      </c>
      <c r="R852" t="s">
        <v>198</v>
      </c>
      <c r="S852" t="s">
        <v>146</v>
      </c>
      <c r="T852" t="s">
        <v>36</v>
      </c>
      <c r="U852" t="s">
        <v>3934</v>
      </c>
      <c r="V852" t="s">
        <v>148</v>
      </c>
      <c r="W852" t="s">
        <v>63</v>
      </c>
      <c r="X852" t="s">
        <v>336</v>
      </c>
      <c r="Y852" t="s">
        <v>39</v>
      </c>
      <c r="Z852" t="s">
        <v>1007</v>
      </c>
    </row>
    <row r="853" spans="1:26" x14ac:dyDescent="0.25">
      <c r="A853" t="s">
        <v>3935</v>
      </c>
      <c r="B853" t="s">
        <v>3936</v>
      </c>
      <c r="C853" s="1" t="str">
        <f t="shared" si="139"/>
        <v>21:0236</v>
      </c>
      <c r="D853" s="1" t="str">
        <f t="shared" si="140"/>
        <v>21:0115</v>
      </c>
      <c r="E853" t="s">
        <v>3937</v>
      </c>
      <c r="F853" t="s">
        <v>3938</v>
      </c>
      <c r="H853">
        <v>49.500672100000003</v>
      </c>
      <c r="I853">
        <v>-86.562329199999994</v>
      </c>
      <c r="J853" s="1" t="str">
        <f t="shared" si="141"/>
        <v>NGR lake sediment grab sample</v>
      </c>
      <c r="K853" s="1" t="str">
        <f t="shared" si="142"/>
        <v>&lt;177 micron (NGR)</v>
      </c>
      <c r="L853">
        <v>43</v>
      </c>
      <c r="M853" t="s">
        <v>196</v>
      </c>
      <c r="N853">
        <v>852</v>
      </c>
      <c r="O853" t="s">
        <v>283</v>
      </c>
      <c r="P853" t="s">
        <v>198</v>
      </c>
      <c r="Q853" t="s">
        <v>80</v>
      </c>
      <c r="R853" t="s">
        <v>63</v>
      </c>
      <c r="S853" t="s">
        <v>53</v>
      </c>
      <c r="T853" t="s">
        <v>36</v>
      </c>
      <c r="U853" t="s">
        <v>343</v>
      </c>
      <c r="V853" t="s">
        <v>3939</v>
      </c>
      <c r="W853" t="s">
        <v>33</v>
      </c>
      <c r="X853" t="s">
        <v>82</v>
      </c>
      <c r="Y853" t="s">
        <v>41</v>
      </c>
      <c r="Z853" t="s">
        <v>3940</v>
      </c>
    </row>
    <row r="854" spans="1:26" x14ac:dyDescent="0.25">
      <c r="A854" t="s">
        <v>3941</v>
      </c>
      <c r="B854" t="s">
        <v>3942</v>
      </c>
      <c r="C854" s="1" t="str">
        <f t="shared" si="139"/>
        <v>21:0236</v>
      </c>
      <c r="D854" s="1" t="str">
        <f t="shared" si="140"/>
        <v>21:0115</v>
      </c>
      <c r="E854" t="s">
        <v>3943</v>
      </c>
      <c r="F854" t="s">
        <v>3944</v>
      </c>
      <c r="H854">
        <v>49.465781300000003</v>
      </c>
      <c r="I854">
        <v>-86.567345399999994</v>
      </c>
      <c r="J854" s="1" t="str">
        <f t="shared" si="141"/>
        <v>NGR lake sediment grab sample</v>
      </c>
      <c r="K854" s="1" t="str">
        <f t="shared" si="142"/>
        <v>&lt;177 micron (NGR)</v>
      </c>
      <c r="L854">
        <v>43</v>
      </c>
      <c r="M854" t="s">
        <v>206</v>
      </c>
      <c r="N854">
        <v>853</v>
      </c>
      <c r="O854" t="s">
        <v>1047</v>
      </c>
      <c r="P854" t="s">
        <v>75</v>
      </c>
      <c r="Q854" t="s">
        <v>63</v>
      </c>
      <c r="R854" t="s">
        <v>77</v>
      </c>
      <c r="S854" t="s">
        <v>181</v>
      </c>
      <c r="T854" t="s">
        <v>36</v>
      </c>
      <c r="U854" t="s">
        <v>495</v>
      </c>
      <c r="V854" t="s">
        <v>237</v>
      </c>
      <c r="W854" t="s">
        <v>53</v>
      </c>
      <c r="X854" t="s">
        <v>336</v>
      </c>
      <c r="Y854" t="s">
        <v>41</v>
      </c>
      <c r="Z854" t="s">
        <v>3945</v>
      </c>
    </row>
    <row r="855" spans="1:26" x14ac:dyDescent="0.25">
      <c r="A855" t="s">
        <v>3946</v>
      </c>
      <c r="B855" t="s">
        <v>3947</v>
      </c>
      <c r="C855" s="1" t="str">
        <f t="shared" si="139"/>
        <v>21:0236</v>
      </c>
      <c r="D855" s="1" t="str">
        <f t="shared" si="140"/>
        <v>21:0115</v>
      </c>
      <c r="E855" t="s">
        <v>3948</v>
      </c>
      <c r="F855" t="s">
        <v>3949</v>
      </c>
      <c r="H855">
        <v>49.461675300000003</v>
      </c>
      <c r="I855">
        <v>-86.590937400000001</v>
      </c>
      <c r="J855" s="1" t="str">
        <f t="shared" si="141"/>
        <v>NGR lake sediment grab sample</v>
      </c>
      <c r="K855" s="1" t="str">
        <f t="shared" si="142"/>
        <v>&lt;177 micron (NGR)</v>
      </c>
      <c r="L855">
        <v>43</v>
      </c>
      <c r="M855" t="s">
        <v>214</v>
      </c>
      <c r="N855">
        <v>854</v>
      </c>
      <c r="O855" t="s">
        <v>562</v>
      </c>
      <c r="P855" t="s">
        <v>48</v>
      </c>
      <c r="Q855" t="s">
        <v>63</v>
      </c>
      <c r="R855" t="s">
        <v>596</v>
      </c>
      <c r="S855" t="s">
        <v>33</v>
      </c>
      <c r="T855" t="s">
        <v>36</v>
      </c>
      <c r="U855" t="s">
        <v>766</v>
      </c>
      <c r="V855" t="s">
        <v>322</v>
      </c>
      <c r="W855" t="s">
        <v>66</v>
      </c>
      <c r="X855" t="s">
        <v>112</v>
      </c>
      <c r="Y855" t="s">
        <v>309</v>
      </c>
      <c r="Z855" t="s">
        <v>849</v>
      </c>
    </row>
    <row r="856" spans="1:26" x14ac:dyDescent="0.25">
      <c r="A856" t="s">
        <v>3950</v>
      </c>
      <c r="B856" t="s">
        <v>3951</v>
      </c>
      <c r="C856" s="1" t="str">
        <f t="shared" si="139"/>
        <v>21:0236</v>
      </c>
      <c r="D856" s="1" t="str">
        <f t="shared" si="140"/>
        <v>21:0115</v>
      </c>
      <c r="E856" t="s">
        <v>3952</v>
      </c>
      <c r="F856" t="s">
        <v>3953</v>
      </c>
      <c r="H856">
        <v>49.4186403</v>
      </c>
      <c r="I856">
        <v>-86.580195200000006</v>
      </c>
      <c r="J856" s="1" t="str">
        <f t="shared" si="141"/>
        <v>NGR lake sediment grab sample</v>
      </c>
      <c r="K856" s="1" t="str">
        <f t="shared" si="142"/>
        <v>&lt;177 micron (NGR)</v>
      </c>
      <c r="L856">
        <v>44</v>
      </c>
      <c r="M856" t="s">
        <v>30</v>
      </c>
      <c r="N856">
        <v>855</v>
      </c>
      <c r="O856" t="s">
        <v>348</v>
      </c>
      <c r="P856" t="s">
        <v>145</v>
      </c>
      <c r="Q856" t="s">
        <v>66</v>
      </c>
      <c r="R856" t="s">
        <v>34</v>
      </c>
      <c r="S856" t="s">
        <v>181</v>
      </c>
      <c r="T856" t="s">
        <v>36</v>
      </c>
      <c r="U856" t="s">
        <v>974</v>
      </c>
      <c r="V856" t="s">
        <v>564</v>
      </c>
      <c r="W856" t="s">
        <v>53</v>
      </c>
      <c r="X856" t="s">
        <v>300</v>
      </c>
      <c r="Y856" t="s">
        <v>125</v>
      </c>
      <c r="Z856" t="s">
        <v>350</v>
      </c>
    </row>
    <row r="857" spans="1:26" x14ac:dyDescent="0.25">
      <c r="A857" t="s">
        <v>3954</v>
      </c>
      <c r="B857" t="s">
        <v>3955</v>
      </c>
      <c r="C857" s="1" t="str">
        <f t="shared" si="139"/>
        <v>21:0236</v>
      </c>
      <c r="D857" s="1" t="str">
        <f t="shared" si="140"/>
        <v>21:0115</v>
      </c>
      <c r="E857" t="s">
        <v>3956</v>
      </c>
      <c r="F857" t="s">
        <v>3957</v>
      </c>
      <c r="H857">
        <v>49.458238999999999</v>
      </c>
      <c r="I857">
        <v>-86.639921900000004</v>
      </c>
      <c r="J857" s="1" t="str">
        <f t="shared" si="141"/>
        <v>NGR lake sediment grab sample</v>
      </c>
      <c r="K857" s="1" t="str">
        <f t="shared" si="142"/>
        <v>&lt;177 micron (NGR)</v>
      </c>
      <c r="L857">
        <v>44</v>
      </c>
      <c r="M857" t="s">
        <v>47</v>
      </c>
      <c r="N857">
        <v>856</v>
      </c>
      <c r="O857" t="s">
        <v>348</v>
      </c>
      <c r="P857" t="s">
        <v>321</v>
      </c>
      <c r="Q857" t="s">
        <v>181</v>
      </c>
      <c r="R857" t="s">
        <v>77</v>
      </c>
      <c r="S857" t="s">
        <v>181</v>
      </c>
      <c r="T857" t="s">
        <v>36</v>
      </c>
      <c r="U857" t="s">
        <v>583</v>
      </c>
      <c r="V857" t="s">
        <v>237</v>
      </c>
      <c r="W857" t="s">
        <v>53</v>
      </c>
      <c r="X857" t="s">
        <v>112</v>
      </c>
      <c r="Y857" t="s">
        <v>41</v>
      </c>
      <c r="Z857" t="s">
        <v>3958</v>
      </c>
    </row>
    <row r="858" spans="1:26" x14ac:dyDescent="0.25">
      <c r="A858" t="s">
        <v>3959</v>
      </c>
      <c r="B858" t="s">
        <v>3960</v>
      </c>
      <c r="C858" s="1" t="str">
        <f t="shared" si="139"/>
        <v>21:0236</v>
      </c>
      <c r="D858" s="1" t="str">
        <f t="shared" si="140"/>
        <v>21:0115</v>
      </c>
      <c r="E858" t="s">
        <v>3961</v>
      </c>
      <c r="F858" t="s">
        <v>3962</v>
      </c>
      <c r="H858">
        <v>49.433053899999997</v>
      </c>
      <c r="I858">
        <v>-86.614964400000005</v>
      </c>
      <c r="J858" s="1" t="str">
        <f t="shared" si="141"/>
        <v>NGR lake sediment grab sample</v>
      </c>
      <c r="K858" s="1" t="str">
        <f t="shared" si="142"/>
        <v>&lt;177 micron (NGR)</v>
      </c>
      <c r="L858">
        <v>44</v>
      </c>
      <c r="M858" t="s">
        <v>154</v>
      </c>
      <c r="N858">
        <v>857</v>
      </c>
      <c r="O858" t="s">
        <v>1058</v>
      </c>
      <c r="P858" t="s">
        <v>596</v>
      </c>
      <c r="Q858" t="s">
        <v>33</v>
      </c>
      <c r="R858" t="s">
        <v>198</v>
      </c>
      <c r="S858" t="s">
        <v>63</v>
      </c>
      <c r="T858" t="s">
        <v>36</v>
      </c>
      <c r="U858" t="s">
        <v>890</v>
      </c>
      <c r="V858" t="s">
        <v>262</v>
      </c>
      <c r="W858" t="s">
        <v>66</v>
      </c>
      <c r="X858" t="s">
        <v>228</v>
      </c>
      <c r="Y858" t="s">
        <v>41</v>
      </c>
      <c r="Z858" t="s">
        <v>3885</v>
      </c>
    </row>
    <row r="859" spans="1:26" x14ac:dyDescent="0.25">
      <c r="A859" t="s">
        <v>3963</v>
      </c>
      <c r="B859" t="s">
        <v>3964</v>
      </c>
      <c r="C859" s="1" t="str">
        <f t="shared" si="139"/>
        <v>21:0236</v>
      </c>
      <c r="D859" s="1" t="str">
        <f t="shared" si="140"/>
        <v>21:0115</v>
      </c>
      <c r="E859" t="s">
        <v>3952</v>
      </c>
      <c r="F859" t="s">
        <v>3965</v>
      </c>
      <c r="H859">
        <v>49.4186403</v>
      </c>
      <c r="I859">
        <v>-86.580195200000006</v>
      </c>
      <c r="J859" s="1" t="str">
        <f t="shared" si="141"/>
        <v>NGR lake sediment grab sample</v>
      </c>
      <c r="K859" s="1" t="str">
        <f t="shared" si="142"/>
        <v>&lt;177 micron (NGR)</v>
      </c>
      <c r="L859">
        <v>44</v>
      </c>
      <c r="M859" t="s">
        <v>169</v>
      </c>
      <c r="N859">
        <v>858</v>
      </c>
      <c r="O859" t="s">
        <v>197</v>
      </c>
      <c r="P859" t="s">
        <v>334</v>
      </c>
      <c r="Q859" t="s">
        <v>63</v>
      </c>
      <c r="R859" t="s">
        <v>198</v>
      </c>
      <c r="S859" t="s">
        <v>146</v>
      </c>
      <c r="T859" t="s">
        <v>36</v>
      </c>
      <c r="U859" t="s">
        <v>660</v>
      </c>
      <c r="V859" t="s">
        <v>564</v>
      </c>
      <c r="W859" t="s">
        <v>53</v>
      </c>
      <c r="X859" t="s">
        <v>343</v>
      </c>
      <c r="Y859" t="s">
        <v>125</v>
      </c>
      <c r="Z859" t="s">
        <v>321</v>
      </c>
    </row>
    <row r="860" spans="1:26" x14ac:dyDescent="0.25">
      <c r="A860" t="s">
        <v>3966</v>
      </c>
      <c r="B860" t="s">
        <v>3967</v>
      </c>
      <c r="C860" s="1" t="str">
        <f t="shared" si="139"/>
        <v>21:0236</v>
      </c>
      <c r="D860" s="1" t="str">
        <f t="shared" si="140"/>
        <v>21:0115</v>
      </c>
      <c r="E860" t="s">
        <v>3952</v>
      </c>
      <c r="F860" t="s">
        <v>3968</v>
      </c>
      <c r="H860">
        <v>49.4186403</v>
      </c>
      <c r="I860">
        <v>-86.580195200000006</v>
      </c>
      <c r="J860" s="1" t="str">
        <f t="shared" si="141"/>
        <v>NGR lake sediment grab sample</v>
      </c>
      <c r="K860" s="1" t="str">
        <f t="shared" si="142"/>
        <v>&lt;177 micron (NGR)</v>
      </c>
      <c r="L860">
        <v>44</v>
      </c>
      <c r="M860" t="s">
        <v>162</v>
      </c>
      <c r="N860">
        <v>859</v>
      </c>
      <c r="O860" t="s">
        <v>342</v>
      </c>
      <c r="P860" t="s">
        <v>145</v>
      </c>
      <c r="Q860" t="s">
        <v>63</v>
      </c>
      <c r="R860" t="s">
        <v>34</v>
      </c>
      <c r="S860" t="s">
        <v>181</v>
      </c>
      <c r="T860" t="s">
        <v>36</v>
      </c>
      <c r="U860" t="s">
        <v>3540</v>
      </c>
      <c r="V860" t="s">
        <v>496</v>
      </c>
      <c r="W860" t="s">
        <v>53</v>
      </c>
      <c r="X860" t="s">
        <v>81</v>
      </c>
      <c r="Y860" t="s">
        <v>41</v>
      </c>
      <c r="Z860" t="s">
        <v>3969</v>
      </c>
    </row>
    <row r="861" spans="1:26" x14ac:dyDescent="0.25">
      <c r="A861" t="s">
        <v>3970</v>
      </c>
      <c r="B861" t="s">
        <v>3971</v>
      </c>
      <c r="C861" s="1" t="str">
        <f t="shared" si="139"/>
        <v>21:0236</v>
      </c>
      <c r="D861" s="1" t="str">
        <f t="shared" si="140"/>
        <v>21:0115</v>
      </c>
      <c r="E861" t="s">
        <v>3972</v>
      </c>
      <c r="F861" t="s">
        <v>3973</v>
      </c>
      <c r="H861">
        <v>49.431235999999998</v>
      </c>
      <c r="I861">
        <v>-86.549747400000001</v>
      </c>
      <c r="J861" s="1" t="str">
        <f t="shared" si="141"/>
        <v>NGR lake sediment grab sample</v>
      </c>
      <c r="K861" s="1" t="str">
        <f t="shared" si="142"/>
        <v>&lt;177 micron (NGR)</v>
      </c>
      <c r="L861">
        <v>44</v>
      </c>
      <c r="M861" t="s">
        <v>60</v>
      </c>
      <c r="N861">
        <v>860</v>
      </c>
      <c r="O861" t="s">
        <v>54</v>
      </c>
      <c r="P861" t="s">
        <v>596</v>
      </c>
      <c r="Q861" t="s">
        <v>53</v>
      </c>
      <c r="R861" t="s">
        <v>198</v>
      </c>
      <c r="S861" t="s">
        <v>80</v>
      </c>
      <c r="T861" t="s">
        <v>36</v>
      </c>
      <c r="U861" t="s">
        <v>307</v>
      </c>
      <c r="V861" t="s">
        <v>322</v>
      </c>
      <c r="W861" t="s">
        <v>53</v>
      </c>
      <c r="X861" t="s">
        <v>81</v>
      </c>
      <c r="Y861" t="s">
        <v>41</v>
      </c>
      <c r="Z861" t="s">
        <v>1012</v>
      </c>
    </row>
    <row r="862" spans="1:26" x14ac:dyDescent="0.25">
      <c r="A862" t="s">
        <v>3974</v>
      </c>
      <c r="B862" t="s">
        <v>3975</v>
      </c>
      <c r="C862" s="1" t="str">
        <f t="shared" si="139"/>
        <v>21:0236</v>
      </c>
      <c r="D862" s="1" t="str">
        <f t="shared" si="140"/>
        <v>21:0115</v>
      </c>
      <c r="E862" t="s">
        <v>3976</v>
      </c>
      <c r="F862" t="s">
        <v>3977</v>
      </c>
      <c r="H862">
        <v>49.399355800000002</v>
      </c>
      <c r="I862">
        <v>-86.568299600000003</v>
      </c>
      <c r="J862" s="1" t="str">
        <f t="shared" si="141"/>
        <v>NGR lake sediment grab sample</v>
      </c>
      <c r="K862" s="1" t="str">
        <f t="shared" si="142"/>
        <v>&lt;177 micron (NGR)</v>
      </c>
      <c r="L862">
        <v>44</v>
      </c>
      <c r="M862" t="s">
        <v>73</v>
      </c>
      <c r="N862">
        <v>861</v>
      </c>
      <c r="O862" t="s">
        <v>297</v>
      </c>
      <c r="P862" t="s">
        <v>75</v>
      </c>
      <c r="Q862" t="s">
        <v>53</v>
      </c>
      <c r="R862" t="s">
        <v>156</v>
      </c>
      <c r="S862" t="s">
        <v>80</v>
      </c>
      <c r="T862" t="s">
        <v>36</v>
      </c>
      <c r="U862" t="s">
        <v>178</v>
      </c>
      <c r="V862" t="s">
        <v>125</v>
      </c>
      <c r="W862" t="s">
        <v>53</v>
      </c>
      <c r="X862" t="s">
        <v>760</v>
      </c>
      <c r="Y862" t="s">
        <v>41</v>
      </c>
      <c r="Z862" t="s">
        <v>1456</v>
      </c>
    </row>
    <row r="863" spans="1:26" x14ac:dyDescent="0.25">
      <c r="A863" t="s">
        <v>3978</v>
      </c>
      <c r="B863" t="s">
        <v>3979</v>
      </c>
      <c r="C863" s="1" t="str">
        <f t="shared" si="139"/>
        <v>21:0236</v>
      </c>
      <c r="D863" s="1" t="str">
        <f t="shared" si="140"/>
        <v>21:0115</v>
      </c>
      <c r="E863" t="s">
        <v>3980</v>
      </c>
      <c r="F863" t="s">
        <v>3981</v>
      </c>
      <c r="H863">
        <v>49.370610999999997</v>
      </c>
      <c r="I863">
        <v>-86.586650000000006</v>
      </c>
      <c r="J863" s="1" t="str">
        <f t="shared" si="141"/>
        <v>NGR lake sediment grab sample</v>
      </c>
      <c r="K863" s="1" t="str">
        <f t="shared" si="142"/>
        <v>&lt;177 micron (NGR)</v>
      </c>
      <c r="L863">
        <v>44</v>
      </c>
      <c r="M863" t="s">
        <v>87</v>
      </c>
      <c r="N863">
        <v>862</v>
      </c>
      <c r="O863" t="s">
        <v>300</v>
      </c>
      <c r="P863" t="s">
        <v>145</v>
      </c>
      <c r="Q863" t="s">
        <v>33</v>
      </c>
      <c r="R863" t="s">
        <v>76</v>
      </c>
      <c r="S863" t="s">
        <v>80</v>
      </c>
      <c r="T863" t="s">
        <v>36</v>
      </c>
      <c r="U863" t="s">
        <v>3982</v>
      </c>
      <c r="V863" t="s">
        <v>99</v>
      </c>
      <c r="W863" t="s">
        <v>63</v>
      </c>
      <c r="X863" t="s">
        <v>54</v>
      </c>
      <c r="Y863" t="s">
        <v>41</v>
      </c>
      <c r="Z863" t="s">
        <v>55</v>
      </c>
    </row>
    <row r="864" spans="1:26" x14ac:dyDescent="0.25">
      <c r="A864" t="s">
        <v>3983</v>
      </c>
      <c r="B864" t="s">
        <v>3984</v>
      </c>
      <c r="C864" s="1" t="str">
        <f t="shared" si="139"/>
        <v>21:0236</v>
      </c>
      <c r="D864" s="1" t="str">
        <f t="shared" si="140"/>
        <v>21:0115</v>
      </c>
      <c r="E864" t="s">
        <v>3985</v>
      </c>
      <c r="F864" t="s">
        <v>3986</v>
      </c>
      <c r="H864">
        <v>49.397353000000003</v>
      </c>
      <c r="I864">
        <v>-86.612500299999994</v>
      </c>
      <c r="J864" s="1" t="str">
        <f t="shared" si="141"/>
        <v>NGR lake sediment grab sample</v>
      </c>
      <c r="K864" s="1" t="str">
        <f t="shared" si="142"/>
        <v>&lt;177 micron (NGR)</v>
      </c>
      <c r="L864">
        <v>44</v>
      </c>
      <c r="M864" t="s">
        <v>96</v>
      </c>
      <c r="N864">
        <v>863</v>
      </c>
      <c r="O864" t="s">
        <v>798</v>
      </c>
      <c r="P864" t="s">
        <v>244</v>
      </c>
      <c r="Q864" t="s">
        <v>80</v>
      </c>
      <c r="R864" t="s">
        <v>64</v>
      </c>
      <c r="S864" t="s">
        <v>39</v>
      </c>
      <c r="T864" t="s">
        <v>36</v>
      </c>
      <c r="U864" t="s">
        <v>98</v>
      </c>
      <c r="V864" t="s">
        <v>1095</v>
      </c>
      <c r="W864" t="s">
        <v>66</v>
      </c>
      <c r="X864" t="s">
        <v>40</v>
      </c>
      <c r="Y864" t="s">
        <v>41</v>
      </c>
      <c r="Z864" t="s">
        <v>776</v>
      </c>
    </row>
    <row r="865" spans="1:26" x14ac:dyDescent="0.25">
      <c r="A865" t="s">
        <v>3987</v>
      </c>
      <c r="B865" t="s">
        <v>3988</v>
      </c>
      <c r="C865" s="1" t="str">
        <f t="shared" si="139"/>
        <v>21:0236</v>
      </c>
      <c r="D865" s="1" t="str">
        <f t="shared" si="140"/>
        <v>21:0115</v>
      </c>
      <c r="E865" t="s">
        <v>3989</v>
      </c>
      <c r="F865" t="s">
        <v>3990</v>
      </c>
      <c r="H865">
        <v>49.392272699999999</v>
      </c>
      <c r="I865">
        <v>-86.641133300000007</v>
      </c>
      <c r="J865" s="1" t="str">
        <f t="shared" si="141"/>
        <v>NGR lake sediment grab sample</v>
      </c>
      <c r="K865" s="1" t="str">
        <f t="shared" si="142"/>
        <v>&lt;177 micron (NGR)</v>
      </c>
      <c r="L865">
        <v>44</v>
      </c>
      <c r="M865" t="s">
        <v>106</v>
      </c>
      <c r="N865">
        <v>864</v>
      </c>
      <c r="O865" t="s">
        <v>759</v>
      </c>
      <c r="P865" t="s">
        <v>244</v>
      </c>
      <c r="Q865" t="s">
        <v>63</v>
      </c>
      <c r="R865" t="s">
        <v>109</v>
      </c>
      <c r="S865" t="s">
        <v>181</v>
      </c>
      <c r="T865" t="s">
        <v>36</v>
      </c>
      <c r="U865" t="s">
        <v>831</v>
      </c>
      <c r="V865" t="s">
        <v>66</v>
      </c>
      <c r="W865" t="s">
        <v>53</v>
      </c>
      <c r="X865" t="s">
        <v>81</v>
      </c>
      <c r="Y865" t="s">
        <v>875</v>
      </c>
      <c r="Z865" t="s">
        <v>3055</v>
      </c>
    </row>
    <row r="866" spans="1:26" x14ac:dyDescent="0.25">
      <c r="A866" t="s">
        <v>3991</v>
      </c>
      <c r="B866" t="s">
        <v>3992</v>
      </c>
      <c r="C866" s="1" t="str">
        <f t="shared" si="139"/>
        <v>21:0236</v>
      </c>
      <c r="D866" s="1" t="str">
        <f t="shared" si="140"/>
        <v>21:0115</v>
      </c>
      <c r="E866" t="s">
        <v>3993</v>
      </c>
      <c r="F866" t="s">
        <v>3994</v>
      </c>
      <c r="H866">
        <v>49.369216600000001</v>
      </c>
      <c r="I866">
        <v>-86.652498499999993</v>
      </c>
      <c r="J866" s="1" t="str">
        <f t="shared" si="141"/>
        <v>NGR lake sediment grab sample</v>
      </c>
      <c r="K866" s="1" t="str">
        <f t="shared" si="142"/>
        <v>&lt;177 micron (NGR)</v>
      </c>
      <c r="L866">
        <v>44</v>
      </c>
      <c r="M866" t="s">
        <v>118</v>
      </c>
      <c r="N866">
        <v>865</v>
      </c>
      <c r="O866" t="s">
        <v>1047</v>
      </c>
      <c r="P866" t="s">
        <v>283</v>
      </c>
      <c r="Q866" t="s">
        <v>53</v>
      </c>
      <c r="R866" t="s">
        <v>109</v>
      </c>
      <c r="S866" t="s">
        <v>181</v>
      </c>
      <c r="T866" t="s">
        <v>36</v>
      </c>
      <c r="U866" t="s">
        <v>355</v>
      </c>
      <c r="V866" t="s">
        <v>590</v>
      </c>
      <c r="W866" t="s">
        <v>63</v>
      </c>
      <c r="X866" t="s">
        <v>79</v>
      </c>
      <c r="Y866" t="s">
        <v>41</v>
      </c>
      <c r="Z866" t="s">
        <v>271</v>
      </c>
    </row>
    <row r="867" spans="1:26" x14ac:dyDescent="0.25">
      <c r="A867" t="s">
        <v>3995</v>
      </c>
      <c r="B867" t="s">
        <v>3996</v>
      </c>
      <c r="C867" s="1" t="str">
        <f t="shared" si="139"/>
        <v>21:0236</v>
      </c>
      <c r="D867" s="1" t="str">
        <f t="shared" si="140"/>
        <v>21:0115</v>
      </c>
      <c r="E867" t="s">
        <v>3997</v>
      </c>
      <c r="F867" t="s">
        <v>3998</v>
      </c>
      <c r="H867">
        <v>49.369401600000003</v>
      </c>
      <c r="I867">
        <v>-86.699451199999999</v>
      </c>
      <c r="J867" s="1" t="str">
        <f t="shared" si="141"/>
        <v>NGR lake sediment grab sample</v>
      </c>
      <c r="K867" s="1" t="str">
        <f t="shared" si="142"/>
        <v>&lt;177 micron (NGR)</v>
      </c>
      <c r="L867">
        <v>44</v>
      </c>
      <c r="M867" t="s">
        <v>131</v>
      </c>
      <c r="N867">
        <v>866</v>
      </c>
      <c r="O867" t="s">
        <v>342</v>
      </c>
      <c r="P867" t="s">
        <v>283</v>
      </c>
      <c r="Q867" t="s">
        <v>63</v>
      </c>
      <c r="R867" t="s">
        <v>50</v>
      </c>
      <c r="S867" t="s">
        <v>78</v>
      </c>
      <c r="T867" t="s">
        <v>36</v>
      </c>
      <c r="U867" t="s">
        <v>1480</v>
      </c>
      <c r="V867" t="s">
        <v>200</v>
      </c>
      <c r="W867" t="s">
        <v>63</v>
      </c>
      <c r="X867" t="s">
        <v>48</v>
      </c>
      <c r="Y867" t="s">
        <v>125</v>
      </c>
      <c r="Z867" t="s">
        <v>890</v>
      </c>
    </row>
    <row r="868" spans="1:26" x14ac:dyDescent="0.25">
      <c r="A868" t="s">
        <v>3999</v>
      </c>
      <c r="B868" t="s">
        <v>4000</v>
      </c>
      <c r="C868" s="1" t="str">
        <f t="shared" si="139"/>
        <v>21:0236</v>
      </c>
      <c r="D868" s="1" t="str">
        <f t="shared" si="140"/>
        <v>21:0115</v>
      </c>
      <c r="E868" t="s">
        <v>4001</v>
      </c>
      <c r="F868" t="s">
        <v>4002</v>
      </c>
      <c r="H868">
        <v>49.404905900000003</v>
      </c>
      <c r="I868">
        <v>-86.6827361</v>
      </c>
      <c r="J868" s="1" t="str">
        <f t="shared" si="141"/>
        <v>NGR lake sediment grab sample</v>
      </c>
      <c r="K868" s="1" t="str">
        <f t="shared" si="142"/>
        <v>&lt;177 micron (NGR)</v>
      </c>
      <c r="L868">
        <v>44</v>
      </c>
      <c r="M868" t="s">
        <v>143</v>
      </c>
      <c r="N868">
        <v>867</v>
      </c>
      <c r="O868" t="s">
        <v>759</v>
      </c>
      <c r="P868" t="s">
        <v>35</v>
      </c>
      <c r="Q868" t="s">
        <v>66</v>
      </c>
      <c r="R868" t="s">
        <v>244</v>
      </c>
      <c r="S868" t="s">
        <v>76</v>
      </c>
      <c r="T868" t="s">
        <v>36</v>
      </c>
      <c r="U868" t="s">
        <v>4003</v>
      </c>
      <c r="V868" t="s">
        <v>164</v>
      </c>
      <c r="W868" t="s">
        <v>66</v>
      </c>
      <c r="X868" t="s">
        <v>300</v>
      </c>
      <c r="Y868" t="s">
        <v>39</v>
      </c>
      <c r="Z868" t="s">
        <v>1019</v>
      </c>
    </row>
    <row r="869" spans="1:26" x14ac:dyDescent="0.25">
      <c r="A869" t="s">
        <v>4004</v>
      </c>
      <c r="B869" t="s">
        <v>4005</v>
      </c>
      <c r="C869" s="1" t="str">
        <f t="shared" si="139"/>
        <v>21:0236</v>
      </c>
      <c r="D869" s="1" t="str">
        <f t="shared" si="140"/>
        <v>21:0115</v>
      </c>
      <c r="E869" t="s">
        <v>4006</v>
      </c>
      <c r="F869" t="s">
        <v>4007</v>
      </c>
      <c r="H869">
        <v>49.433314899999999</v>
      </c>
      <c r="I869">
        <v>-86.6582255</v>
      </c>
      <c r="J869" s="1" t="str">
        <f t="shared" si="141"/>
        <v>NGR lake sediment grab sample</v>
      </c>
      <c r="K869" s="1" t="str">
        <f t="shared" si="142"/>
        <v>&lt;177 micron (NGR)</v>
      </c>
      <c r="L869">
        <v>44</v>
      </c>
      <c r="M869" t="s">
        <v>177</v>
      </c>
      <c r="N869">
        <v>868</v>
      </c>
      <c r="O869" t="s">
        <v>74</v>
      </c>
      <c r="P869" t="s">
        <v>890</v>
      </c>
      <c r="Q869" t="s">
        <v>66</v>
      </c>
      <c r="R869" t="s">
        <v>135</v>
      </c>
      <c r="S869" t="s">
        <v>39</v>
      </c>
      <c r="T869" t="s">
        <v>36</v>
      </c>
      <c r="U869" t="s">
        <v>510</v>
      </c>
      <c r="V869" t="s">
        <v>322</v>
      </c>
      <c r="W869" t="s">
        <v>66</v>
      </c>
      <c r="X869" t="s">
        <v>208</v>
      </c>
      <c r="Y869" t="s">
        <v>41</v>
      </c>
      <c r="Z869" t="s">
        <v>217</v>
      </c>
    </row>
    <row r="870" spans="1:26" x14ac:dyDescent="0.25">
      <c r="A870" t="s">
        <v>4008</v>
      </c>
      <c r="B870" t="s">
        <v>4009</v>
      </c>
      <c r="C870" s="1" t="str">
        <f t="shared" si="139"/>
        <v>21:0236</v>
      </c>
      <c r="D870" s="1" t="str">
        <f t="shared" si="140"/>
        <v>21:0115</v>
      </c>
      <c r="E870" t="s">
        <v>4010</v>
      </c>
      <c r="F870" t="s">
        <v>4011</v>
      </c>
      <c r="H870">
        <v>49.434947700000002</v>
      </c>
      <c r="I870">
        <v>-86.682115300000007</v>
      </c>
      <c r="J870" s="1" t="str">
        <f t="shared" si="141"/>
        <v>NGR lake sediment grab sample</v>
      </c>
      <c r="K870" s="1" t="str">
        <f t="shared" si="142"/>
        <v>&lt;177 micron (NGR)</v>
      </c>
      <c r="L870">
        <v>44</v>
      </c>
      <c r="M870" t="s">
        <v>187</v>
      </c>
      <c r="N870">
        <v>869</v>
      </c>
      <c r="O870" t="s">
        <v>603</v>
      </c>
      <c r="P870" t="s">
        <v>120</v>
      </c>
      <c r="Q870" t="s">
        <v>63</v>
      </c>
      <c r="R870" t="s">
        <v>134</v>
      </c>
      <c r="S870" t="s">
        <v>181</v>
      </c>
      <c r="T870" t="s">
        <v>36</v>
      </c>
      <c r="U870" t="s">
        <v>655</v>
      </c>
      <c r="V870" t="s">
        <v>90</v>
      </c>
      <c r="W870" t="s">
        <v>66</v>
      </c>
      <c r="X870" t="s">
        <v>119</v>
      </c>
      <c r="Y870" t="s">
        <v>125</v>
      </c>
      <c r="Z870" t="s">
        <v>419</v>
      </c>
    </row>
    <row r="871" spans="1:26" hidden="1" x14ac:dyDescent="0.25">
      <c r="A871" t="s">
        <v>4012</v>
      </c>
      <c r="B871" t="s">
        <v>4013</v>
      </c>
      <c r="C871" s="1" t="str">
        <f t="shared" si="139"/>
        <v>21:0236</v>
      </c>
      <c r="D871" s="1" t="str">
        <f>HYPERLINK("http://geochem.nrcan.gc.ca/cdogs/content/svy/svy_e.htm", "")</f>
        <v/>
      </c>
      <c r="G871" s="1" t="str">
        <f>HYPERLINK("http://geochem.nrcan.gc.ca/cdogs/content/cr_/cr_00007_e.htm", "7")</f>
        <v>7</v>
      </c>
      <c r="J871" t="s">
        <v>220</v>
      </c>
      <c r="K871" t="s">
        <v>221</v>
      </c>
      <c r="L871">
        <v>44</v>
      </c>
      <c r="M871" t="s">
        <v>222</v>
      </c>
      <c r="N871">
        <v>870</v>
      </c>
      <c r="O871" t="s">
        <v>224</v>
      </c>
      <c r="P871" t="s">
        <v>48</v>
      </c>
      <c r="Q871" t="s">
        <v>290</v>
      </c>
      <c r="R871" t="s">
        <v>181</v>
      </c>
      <c r="S871" t="s">
        <v>80</v>
      </c>
      <c r="T871" t="s">
        <v>65</v>
      </c>
      <c r="U871" t="s">
        <v>269</v>
      </c>
      <c r="V871" t="s">
        <v>309</v>
      </c>
      <c r="W871" t="s">
        <v>53</v>
      </c>
      <c r="X871" t="s">
        <v>91</v>
      </c>
      <c r="Y871" t="s">
        <v>4014</v>
      </c>
      <c r="Z871" t="s">
        <v>565</v>
      </c>
    </row>
    <row r="872" spans="1:26" x14ac:dyDescent="0.25">
      <c r="A872" t="s">
        <v>4015</v>
      </c>
      <c r="B872" t="s">
        <v>4016</v>
      </c>
      <c r="C872" s="1" t="str">
        <f t="shared" si="139"/>
        <v>21:0236</v>
      </c>
      <c r="D872" s="1" t="str">
        <f t="shared" ref="D872:D880" si="143">HYPERLINK("http://geochem.nrcan.gc.ca/cdogs/content/svy/svy210115_e.htm", "21:0115")</f>
        <v>21:0115</v>
      </c>
      <c r="E872" t="s">
        <v>4017</v>
      </c>
      <c r="F872" t="s">
        <v>4018</v>
      </c>
      <c r="H872">
        <v>49.434342899999997</v>
      </c>
      <c r="I872">
        <v>-86.739119700000003</v>
      </c>
      <c r="J872" s="1" t="str">
        <f t="shared" ref="J872:J880" si="144">HYPERLINK("http://geochem.nrcan.gc.ca/cdogs/content/kwd/kwd020027_e.htm", "NGR lake sediment grab sample")</f>
        <v>NGR lake sediment grab sample</v>
      </c>
      <c r="K872" s="1" t="str">
        <f t="shared" ref="K872:K880" si="145">HYPERLINK("http://geochem.nrcan.gc.ca/cdogs/content/kwd/kwd080006_e.htm", "&lt;177 micron (NGR)")</f>
        <v>&lt;177 micron (NGR)</v>
      </c>
      <c r="L872">
        <v>44</v>
      </c>
      <c r="M872" t="s">
        <v>196</v>
      </c>
      <c r="N872">
        <v>871</v>
      </c>
      <c r="O872" t="s">
        <v>306</v>
      </c>
      <c r="P872" t="s">
        <v>198</v>
      </c>
      <c r="Q872" t="s">
        <v>181</v>
      </c>
      <c r="R872" t="s">
        <v>156</v>
      </c>
      <c r="S872" t="s">
        <v>63</v>
      </c>
      <c r="T872" t="s">
        <v>36</v>
      </c>
      <c r="U872" t="s">
        <v>98</v>
      </c>
      <c r="V872" t="s">
        <v>1072</v>
      </c>
      <c r="W872" t="s">
        <v>53</v>
      </c>
      <c r="X872" t="s">
        <v>81</v>
      </c>
      <c r="Y872" t="s">
        <v>125</v>
      </c>
      <c r="Z872" t="s">
        <v>3030</v>
      </c>
    </row>
    <row r="873" spans="1:26" x14ac:dyDescent="0.25">
      <c r="A873" t="s">
        <v>4019</v>
      </c>
      <c r="B873" t="s">
        <v>4020</v>
      </c>
      <c r="C873" s="1" t="str">
        <f t="shared" si="139"/>
        <v>21:0236</v>
      </c>
      <c r="D873" s="1" t="str">
        <f t="shared" si="143"/>
        <v>21:0115</v>
      </c>
      <c r="E873" t="s">
        <v>4021</v>
      </c>
      <c r="F873" t="s">
        <v>4022</v>
      </c>
      <c r="H873">
        <v>49.407686499999997</v>
      </c>
      <c r="I873">
        <v>-86.757993900000002</v>
      </c>
      <c r="J873" s="1" t="str">
        <f t="shared" si="144"/>
        <v>NGR lake sediment grab sample</v>
      </c>
      <c r="K873" s="1" t="str">
        <f t="shared" si="145"/>
        <v>&lt;177 micron (NGR)</v>
      </c>
      <c r="L873">
        <v>44</v>
      </c>
      <c r="M873" t="s">
        <v>206</v>
      </c>
      <c r="N873">
        <v>872</v>
      </c>
      <c r="O873" t="s">
        <v>417</v>
      </c>
      <c r="P873" t="s">
        <v>321</v>
      </c>
      <c r="Q873" t="s">
        <v>33</v>
      </c>
      <c r="R873" t="s">
        <v>50</v>
      </c>
      <c r="S873" t="s">
        <v>80</v>
      </c>
      <c r="T873" t="s">
        <v>36</v>
      </c>
      <c r="U873" t="s">
        <v>655</v>
      </c>
      <c r="V873" t="s">
        <v>322</v>
      </c>
      <c r="W873" t="s">
        <v>53</v>
      </c>
      <c r="X873" t="s">
        <v>81</v>
      </c>
      <c r="Y873" t="s">
        <v>66</v>
      </c>
      <c r="Z873" t="s">
        <v>2248</v>
      </c>
    </row>
    <row r="874" spans="1:26" x14ac:dyDescent="0.25">
      <c r="A874" t="s">
        <v>4023</v>
      </c>
      <c r="B874" t="s">
        <v>4024</v>
      </c>
      <c r="C874" s="1" t="str">
        <f t="shared" si="139"/>
        <v>21:0236</v>
      </c>
      <c r="D874" s="1" t="str">
        <f t="shared" si="143"/>
        <v>21:0115</v>
      </c>
      <c r="E874" t="s">
        <v>4025</v>
      </c>
      <c r="F874" t="s">
        <v>4026</v>
      </c>
      <c r="H874">
        <v>49.400476699999999</v>
      </c>
      <c r="I874">
        <v>-86.813999800000005</v>
      </c>
      <c r="J874" s="1" t="str">
        <f t="shared" si="144"/>
        <v>NGR lake sediment grab sample</v>
      </c>
      <c r="K874" s="1" t="str">
        <f t="shared" si="145"/>
        <v>&lt;177 micron (NGR)</v>
      </c>
      <c r="L874">
        <v>44</v>
      </c>
      <c r="M874" t="s">
        <v>214</v>
      </c>
      <c r="N874">
        <v>873</v>
      </c>
      <c r="O874" t="s">
        <v>289</v>
      </c>
      <c r="P874" t="s">
        <v>244</v>
      </c>
      <c r="Q874" t="s">
        <v>63</v>
      </c>
      <c r="R874" t="s">
        <v>198</v>
      </c>
      <c r="S874" t="s">
        <v>78</v>
      </c>
      <c r="T874" t="s">
        <v>36</v>
      </c>
      <c r="U874" t="s">
        <v>81</v>
      </c>
      <c r="V874" t="s">
        <v>65</v>
      </c>
      <c r="W874" t="s">
        <v>53</v>
      </c>
      <c r="X874" t="s">
        <v>91</v>
      </c>
      <c r="Y874" t="s">
        <v>41</v>
      </c>
      <c r="Z874" t="s">
        <v>1451</v>
      </c>
    </row>
    <row r="875" spans="1:26" x14ac:dyDescent="0.25">
      <c r="A875" t="s">
        <v>4027</v>
      </c>
      <c r="B875" t="s">
        <v>4028</v>
      </c>
      <c r="C875" s="1" t="str">
        <f t="shared" si="139"/>
        <v>21:0236</v>
      </c>
      <c r="D875" s="1" t="str">
        <f t="shared" si="143"/>
        <v>21:0115</v>
      </c>
      <c r="E875" t="s">
        <v>4029</v>
      </c>
      <c r="F875" t="s">
        <v>4030</v>
      </c>
      <c r="H875">
        <v>49.4198472</v>
      </c>
      <c r="I875">
        <v>-86.828431399999999</v>
      </c>
      <c r="J875" s="1" t="str">
        <f t="shared" si="144"/>
        <v>NGR lake sediment grab sample</v>
      </c>
      <c r="K875" s="1" t="str">
        <f t="shared" si="145"/>
        <v>&lt;177 micron (NGR)</v>
      </c>
      <c r="L875">
        <v>44</v>
      </c>
      <c r="M875" t="s">
        <v>234</v>
      </c>
      <c r="N875">
        <v>874</v>
      </c>
      <c r="O875" t="s">
        <v>297</v>
      </c>
      <c r="P875" t="s">
        <v>198</v>
      </c>
      <c r="Q875" t="s">
        <v>66</v>
      </c>
      <c r="R875" t="s">
        <v>77</v>
      </c>
      <c r="S875" t="s">
        <v>63</v>
      </c>
      <c r="T875" t="s">
        <v>36</v>
      </c>
      <c r="U875" t="s">
        <v>121</v>
      </c>
      <c r="V875" t="s">
        <v>1095</v>
      </c>
      <c r="W875" t="s">
        <v>53</v>
      </c>
      <c r="X875" t="s">
        <v>228</v>
      </c>
      <c r="Y875" t="s">
        <v>41</v>
      </c>
      <c r="Z875" t="s">
        <v>1086</v>
      </c>
    </row>
    <row r="876" spans="1:26" x14ac:dyDescent="0.25">
      <c r="A876" t="s">
        <v>4031</v>
      </c>
      <c r="B876" t="s">
        <v>4032</v>
      </c>
      <c r="C876" s="1" t="str">
        <f t="shared" si="139"/>
        <v>21:0236</v>
      </c>
      <c r="D876" s="1" t="str">
        <f t="shared" si="143"/>
        <v>21:0115</v>
      </c>
      <c r="E876" t="s">
        <v>4033</v>
      </c>
      <c r="F876" t="s">
        <v>4034</v>
      </c>
      <c r="H876">
        <v>49.373752099999997</v>
      </c>
      <c r="I876">
        <v>-86.837876300000005</v>
      </c>
      <c r="J876" s="1" t="str">
        <f t="shared" si="144"/>
        <v>NGR lake sediment grab sample</v>
      </c>
      <c r="K876" s="1" t="str">
        <f t="shared" si="145"/>
        <v>&lt;177 micron (NGR)</v>
      </c>
      <c r="L876">
        <v>45</v>
      </c>
      <c r="M876" t="s">
        <v>30</v>
      </c>
      <c r="N876">
        <v>875</v>
      </c>
      <c r="O876" t="s">
        <v>1048</v>
      </c>
      <c r="P876" t="s">
        <v>75</v>
      </c>
      <c r="Q876" t="s">
        <v>63</v>
      </c>
      <c r="R876" t="s">
        <v>110</v>
      </c>
      <c r="S876" t="s">
        <v>33</v>
      </c>
      <c r="T876" t="s">
        <v>36</v>
      </c>
      <c r="U876" t="s">
        <v>470</v>
      </c>
      <c r="V876" t="s">
        <v>292</v>
      </c>
      <c r="W876" t="s">
        <v>53</v>
      </c>
      <c r="X876" t="s">
        <v>91</v>
      </c>
      <c r="Y876" t="s">
        <v>41</v>
      </c>
      <c r="Z876" t="s">
        <v>941</v>
      </c>
    </row>
    <row r="877" spans="1:26" x14ac:dyDescent="0.25">
      <c r="A877" t="s">
        <v>4035</v>
      </c>
      <c r="B877" t="s">
        <v>4036</v>
      </c>
      <c r="C877" s="1" t="str">
        <f t="shared" si="139"/>
        <v>21:0236</v>
      </c>
      <c r="D877" s="1" t="str">
        <f t="shared" si="143"/>
        <v>21:0115</v>
      </c>
      <c r="E877" t="s">
        <v>4037</v>
      </c>
      <c r="F877" t="s">
        <v>4038</v>
      </c>
      <c r="H877">
        <v>49.448040599999999</v>
      </c>
      <c r="I877">
        <v>-86.796906100000001</v>
      </c>
      <c r="J877" s="1" t="str">
        <f t="shared" si="144"/>
        <v>NGR lake sediment grab sample</v>
      </c>
      <c r="K877" s="1" t="str">
        <f t="shared" si="145"/>
        <v>&lt;177 micron (NGR)</v>
      </c>
      <c r="L877">
        <v>45</v>
      </c>
      <c r="M877" t="s">
        <v>47</v>
      </c>
      <c r="N877">
        <v>876</v>
      </c>
      <c r="O877" t="s">
        <v>336</v>
      </c>
      <c r="P877" t="s">
        <v>156</v>
      </c>
      <c r="Q877" t="s">
        <v>80</v>
      </c>
      <c r="R877" t="s">
        <v>110</v>
      </c>
      <c r="S877" t="s">
        <v>181</v>
      </c>
      <c r="T877" t="s">
        <v>36</v>
      </c>
      <c r="U877" t="s">
        <v>307</v>
      </c>
      <c r="V877" t="s">
        <v>227</v>
      </c>
      <c r="W877" t="s">
        <v>53</v>
      </c>
      <c r="X877" t="s">
        <v>67</v>
      </c>
      <c r="Y877" t="s">
        <v>66</v>
      </c>
      <c r="Z877" t="s">
        <v>686</v>
      </c>
    </row>
    <row r="878" spans="1:26" x14ac:dyDescent="0.25">
      <c r="A878" t="s">
        <v>4039</v>
      </c>
      <c r="B878" t="s">
        <v>4040</v>
      </c>
      <c r="C878" s="1" t="str">
        <f t="shared" si="139"/>
        <v>21:0236</v>
      </c>
      <c r="D878" s="1" t="str">
        <f t="shared" si="143"/>
        <v>21:0115</v>
      </c>
      <c r="E878" t="s">
        <v>4041</v>
      </c>
      <c r="F878" t="s">
        <v>4042</v>
      </c>
      <c r="H878">
        <v>49.442868300000001</v>
      </c>
      <c r="I878">
        <v>-86.836751800000002</v>
      </c>
      <c r="J878" s="1" t="str">
        <f t="shared" si="144"/>
        <v>NGR lake sediment grab sample</v>
      </c>
      <c r="K878" s="1" t="str">
        <f t="shared" si="145"/>
        <v>&lt;177 micron (NGR)</v>
      </c>
      <c r="L878">
        <v>45</v>
      </c>
      <c r="M878" t="s">
        <v>60</v>
      </c>
      <c r="N878">
        <v>877</v>
      </c>
      <c r="O878" t="s">
        <v>79</v>
      </c>
      <c r="P878" t="s">
        <v>290</v>
      </c>
      <c r="Q878" t="s">
        <v>53</v>
      </c>
      <c r="R878" t="s">
        <v>32</v>
      </c>
      <c r="S878" t="s">
        <v>78</v>
      </c>
      <c r="T878" t="s">
        <v>36</v>
      </c>
      <c r="U878" t="s">
        <v>79</v>
      </c>
      <c r="V878" t="s">
        <v>1095</v>
      </c>
      <c r="W878" t="s">
        <v>53</v>
      </c>
      <c r="X878" t="s">
        <v>91</v>
      </c>
      <c r="Y878" t="s">
        <v>41</v>
      </c>
      <c r="Z878" t="s">
        <v>1461</v>
      </c>
    </row>
    <row r="879" spans="1:26" x14ac:dyDescent="0.25">
      <c r="A879" t="s">
        <v>4043</v>
      </c>
      <c r="B879" t="s">
        <v>4044</v>
      </c>
      <c r="C879" s="1" t="str">
        <f t="shared" si="139"/>
        <v>21:0236</v>
      </c>
      <c r="D879" s="1" t="str">
        <f t="shared" si="143"/>
        <v>21:0115</v>
      </c>
      <c r="E879" t="s">
        <v>4045</v>
      </c>
      <c r="F879" t="s">
        <v>4046</v>
      </c>
      <c r="H879">
        <v>49.438018599999999</v>
      </c>
      <c r="I879">
        <v>-86.871168400000002</v>
      </c>
      <c r="J879" s="1" t="str">
        <f t="shared" si="144"/>
        <v>NGR lake sediment grab sample</v>
      </c>
      <c r="K879" s="1" t="str">
        <f t="shared" si="145"/>
        <v>&lt;177 micron (NGR)</v>
      </c>
      <c r="L879">
        <v>45</v>
      </c>
      <c r="M879" t="s">
        <v>73</v>
      </c>
      <c r="N879">
        <v>878</v>
      </c>
      <c r="O879" t="s">
        <v>336</v>
      </c>
      <c r="P879" t="s">
        <v>798</v>
      </c>
      <c r="Q879" t="s">
        <v>53</v>
      </c>
      <c r="R879" t="s">
        <v>82</v>
      </c>
      <c r="S879" t="s">
        <v>78</v>
      </c>
      <c r="T879" t="s">
        <v>36</v>
      </c>
      <c r="U879" t="s">
        <v>79</v>
      </c>
      <c r="V879" t="s">
        <v>52</v>
      </c>
      <c r="W879" t="s">
        <v>63</v>
      </c>
      <c r="X879" t="s">
        <v>40</v>
      </c>
      <c r="Y879" t="s">
        <v>41</v>
      </c>
      <c r="Z879" t="s">
        <v>4047</v>
      </c>
    </row>
    <row r="880" spans="1:26" x14ac:dyDescent="0.25">
      <c r="A880" t="s">
        <v>4048</v>
      </c>
      <c r="B880" t="s">
        <v>4049</v>
      </c>
      <c r="C880" s="1" t="str">
        <f t="shared" si="139"/>
        <v>21:0236</v>
      </c>
      <c r="D880" s="1" t="str">
        <f t="shared" si="143"/>
        <v>21:0115</v>
      </c>
      <c r="E880" t="s">
        <v>4050</v>
      </c>
      <c r="F880" t="s">
        <v>4051</v>
      </c>
      <c r="H880">
        <v>49.414763399999998</v>
      </c>
      <c r="I880">
        <v>-86.885236800000001</v>
      </c>
      <c r="J880" s="1" t="str">
        <f t="shared" si="144"/>
        <v>NGR lake sediment grab sample</v>
      </c>
      <c r="K880" s="1" t="str">
        <f t="shared" si="145"/>
        <v>&lt;177 micron (NGR)</v>
      </c>
      <c r="L880">
        <v>45</v>
      </c>
      <c r="M880" t="s">
        <v>87</v>
      </c>
      <c r="N880">
        <v>879</v>
      </c>
      <c r="O880" t="s">
        <v>1254</v>
      </c>
      <c r="P880" t="s">
        <v>224</v>
      </c>
      <c r="Q880" t="s">
        <v>66</v>
      </c>
      <c r="R880" t="s">
        <v>349</v>
      </c>
      <c r="S880" t="s">
        <v>39</v>
      </c>
      <c r="T880" t="s">
        <v>36</v>
      </c>
      <c r="U880" t="s">
        <v>510</v>
      </c>
      <c r="V880" t="s">
        <v>437</v>
      </c>
      <c r="W880" t="s">
        <v>53</v>
      </c>
      <c r="X880" t="s">
        <v>463</v>
      </c>
      <c r="Y880" t="s">
        <v>41</v>
      </c>
      <c r="Z880" t="s">
        <v>310</v>
      </c>
    </row>
    <row r="881" spans="1:26" hidden="1" x14ac:dyDescent="0.25">
      <c r="A881" t="s">
        <v>4052</v>
      </c>
      <c r="B881" t="s">
        <v>4053</v>
      </c>
      <c r="C881" s="1" t="str">
        <f t="shared" si="139"/>
        <v>21:0236</v>
      </c>
      <c r="D881" s="1" t="str">
        <f>HYPERLINK("http://geochem.nrcan.gc.ca/cdogs/content/svy/svy_e.htm", "")</f>
        <v/>
      </c>
      <c r="G881" s="1" t="str">
        <f>HYPERLINK("http://geochem.nrcan.gc.ca/cdogs/content/cr_/cr_00022_e.htm", "22")</f>
        <v>22</v>
      </c>
      <c r="J881" t="s">
        <v>220</v>
      </c>
      <c r="K881" t="s">
        <v>221</v>
      </c>
      <c r="L881">
        <v>45</v>
      </c>
      <c r="M881" t="s">
        <v>222</v>
      </c>
      <c r="N881">
        <v>880</v>
      </c>
      <c r="O881" t="s">
        <v>336</v>
      </c>
      <c r="P881" t="s">
        <v>244</v>
      </c>
      <c r="Q881" t="s">
        <v>198</v>
      </c>
      <c r="R881" t="s">
        <v>76</v>
      </c>
      <c r="S881" t="s">
        <v>33</v>
      </c>
      <c r="T881" t="s">
        <v>36</v>
      </c>
      <c r="U881" t="s">
        <v>1192</v>
      </c>
      <c r="V881" t="s">
        <v>590</v>
      </c>
      <c r="W881" t="s">
        <v>181</v>
      </c>
      <c r="X881" t="s">
        <v>300</v>
      </c>
      <c r="Y881" t="s">
        <v>33</v>
      </c>
      <c r="Z881" t="s">
        <v>1980</v>
      </c>
    </row>
    <row r="882" spans="1:26" x14ac:dyDescent="0.25">
      <c r="A882" t="s">
        <v>4054</v>
      </c>
      <c r="B882" t="s">
        <v>4055</v>
      </c>
      <c r="C882" s="1" t="str">
        <f t="shared" si="139"/>
        <v>21:0236</v>
      </c>
      <c r="D882" s="1" t="str">
        <f t="shared" ref="D882:D913" si="146">HYPERLINK("http://geochem.nrcan.gc.ca/cdogs/content/svy/svy210115_e.htm", "21:0115")</f>
        <v>21:0115</v>
      </c>
      <c r="E882" t="s">
        <v>4056</v>
      </c>
      <c r="F882" t="s">
        <v>4057</v>
      </c>
      <c r="H882">
        <v>49.380423100000002</v>
      </c>
      <c r="I882">
        <v>-86.935410500000003</v>
      </c>
      <c r="J882" s="1" t="str">
        <f t="shared" ref="J882:J913" si="147">HYPERLINK("http://geochem.nrcan.gc.ca/cdogs/content/kwd/kwd020027_e.htm", "NGR lake sediment grab sample")</f>
        <v>NGR lake sediment grab sample</v>
      </c>
      <c r="K882" s="1" t="str">
        <f t="shared" ref="K882:K913" si="148">HYPERLINK("http://geochem.nrcan.gc.ca/cdogs/content/kwd/kwd080006_e.htm", "&lt;177 micron (NGR)")</f>
        <v>&lt;177 micron (NGR)</v>
      </c>
      <c r="L882">
        <v>45</v>
      </c>
      <c r="M882" t="s">
        <v>96</v>
      </c>
      <c r="N882">
        <v>881</v>
      </c>
      <c r="O882" t="s">
        <v>320</v>
      </c>
      <c r="P882" t="s">
        <v>244</v>
      </c>
      <c r="Q882" t="s">
        <v>66</v>
      </c>
      <c r="R882" t="s">
        <v>77</v>
      </c>
      <c r="S882" t="s">
        <v>39</v>
      </c>
      <c r="T882" t="s">
        <v>36</v>
      </c>
      <c r="U882" t="s">
        <v>497</v>
      </c>
      <c r="V882" t="s">
        <v>322</v>
      </c>
      <c r="W882" t="s">
        <v>63</v>
      </c>
      <c r="X882" t="s">
        <v>54</v>
      </c>
      <c r="Y882" t="s">
        <v>41</v>
      </c>
      <c r="Z882" t="s">
        <v>4058</v>
      </c>
    </row>
    <row r="883" spans="1:26" x14ac:dyDescent="0.25">
      <c r="A883" t="s">
        <v>4059</v>
      </c>
      <c r="B883" t="s">
        <v>4060</v>
      </c>
      <c r="C883" s="1" t="str">
        <f t="shared" si="139"/>
        <v>21:0236</v>
      </c>
      <c r="D883" s="1" t="str">
        <f t="shared" si="146"/>
        <v>21:0115</v>
      </c>
      <c r="E883" t="s">
        <v>4061</v>
      </c>
      <c r="F883" t="s">
        <v>4062</v>
      </c>
      <c r="H883">
        <v>49.363239499999999</v>
      </c>
      <c r="I883">
        <v>-86.916922799999995</v>
      </c>
      <c r="J883" s="1" t="str">
        <f t="shared" si="147"/>
        <v>NGR lake sediment grab sample</v>
      </c>
      <c r="K883" s="1" t="str">
        <f t="shared" si="148"/>
        <v>&lt;177 micron (NGR)</v>
      </c>
      <c r="L883">
        <v>45</v>
      </c>
      <c r="M883" t="s">
        <v>106</v>
      </c>
      <c r="N883">
        <v>882</v>
      </c>
      <c r="O883" t="s">
        <v>759</v>
      </c>
      <c r="P883" t="s">
        <v>321</v>
      </c>
      <c r="Q883" t="s">
        <v>63</v>
      </c>
      <c r="R883" t="s">
        <v>64</v>
      </c>
      <c r="S883" t="s">
        <v>78</v>
      </c>
      <c r="T883" t="s">
        <v>36</v>
      </c>
      <c r="U883" t="s">
        <v>858</v>
      </c>
      <c r="V883" t="s">
        <v>125</v>
      </c>
      <c r="W883" t="s">
        <v>66</v>
      </c>
      <c r="X883" t="s">
        <v>228</v>
      </c>
      <c r="Y883" t="s">
        <v>41</v>
      </c>
      <c r="Z883" t="s">
        <v>264</v>
      </c>
    </row>
    <row r="884" spans="1:26" x14ac:dyDescent="0.25">
      <c r="A884" t="s">
        <v>4063</v>
      </c>
      <c r="B884" t="s">
        <v>4064</v>
      </c>
      <c r="C884" s="1" t="str">
        <f t="shared" si="139"/>
        <v>21:0236</v>
      </c>
      <c r="D884" s="1" t="str">
        <f t="shared" si="146"/>
        <v>21:0115</v>
      </c>
      <c r="E884" t="s">
        <v>4065</v>
      </c>
      <c r="F884" t="s">
        <v>4066</v>
      </c>
      <c r="H884">
        <v>49.370042599999998</v>
      </c>
      <c r="I884">
        <v>-86.855629800000003</v>
      </c>
      <c r="J884" s="1" t="str">
        <f t="shared" si="147"/>
        <v>NGR lake sediment grab sample</v>
      </c>
      <c r="K884" s="1" t="str">
        <f t="shared" si="148"/>
        <v>&lt;177 micron (NGR)</v>
      </c>
      <c r="L884">
        <v>45</v>
      </c>
      <c r="M884" t="s">
        <v>154</v>
      </c>
      <c r="N884">
        <v>883</v>
      </c>
      <c r="O884" t="s">
        <v>81</v>
      </c>
      <c r="P884" t="s">
        <v>75</v>
      </c>
      <c r="Q884" t="s">
        <v>63</v>
      </c>
      <c r="R884" t="s">
        <v>34</v>
      </c>
      <c r="S884" t="s">
        <v>33</v>
      </c>
      <c r="T884" t="s">
        <v>36</v>
      </c>
      <c r="U884" t="s">
        <v>583</v>
      </c>
      <c r="V884" t="s">
        <v>308</v>
      </c>
      <c r="W884" t="s">
        <v>53</v>
      </c>
      <c r="X884" t="s">
        <v>112</v>
      </c>
      <c r="Y884" t="s">
        <v>41</v>
      </c>
      <c r="Z884" t="s">
        <v>108</v>
      </c>
    </row>
    <row r="885" spans="1:26" x14ac:dyDescent="0.25">
      <c r="A885" t="s">
        <v>4067</v>
      </c>
      <c r="B885" t="s">
        <v>4068</v>
      </c>
      <c r="C885" s="1" t="str">
        <f t="shared" si="139"/>
        <v>21:0236</v>
      </c>
      <c r="D885" s="1" t="str">
        <f t="shared" si="146"/>
        <v>21:0115</v>
      </c>
      <c r="E885" t="s">
        <v>4033</v>
      </c>
      <c r="F885" t="s">
        <v>4069</v>
      </c>
      <c r="H885">
        <v>49.373752099999997</v>
      </c>
      <c r="I885">
        <v>-86.837876300000005</v>
      </c>
      <c r="J885" s="1" t="str">
        <f t="shared" si="147"/>
        <v>NGR lake sediment grab sample</v>
      </c>
      <c r="K885" s="1" t="str">
        <f t="shared" si="148"/>
        <v>&lt;177 micron (NGR)</v>
      </c>
      <c r="L885">
        <v>45</v>
      </c>
      <c r="M885" t="s">
        <v>162</v>
      </c>
      <c r="N885">
        <v>884</v>
      </c>
      <c r="O885" t="s">
        <v>1058</v>
      </c>
      <c r="P885" t="s">
        <v>244</v>
      </c>
      <c r="Q885" t="s">
        <v>63</v>
      </c>
      <c r="R885" t="s">
        <v>34</v>
      </c>
      <c r="S885" t="s">
        <v>33</v>
      </c>
      <c r="T885" t="s">
        <v>36</v>
      </c>
      <c r="U885" t="s">
        <v>119</v>
      </c>
      <c r="V885" t="s">
        <v>322</v>
      </c>
      <c r="W885" t="s">
        <v>53</v>
      </c>
      <c r="X885" t="s">
        <v>40</v>
      </c>
      <c r="Y885" t="s">
        <v>41</v>
      </c>
      <c r="Z885" t="s">
        <v>82</v>
      </c>
    </row>
    <row r="886" spans="1:26" x14ac:dyDescent="0.25">
      <c r="A886" t="s">
        <v>4070</v>
      </c>
      <c r="B886" t="s">
        <v>4071</v>
      </c>
      <c r="C886" s="1" t="str">
        <f t="shared" si="139"/>
        <v>21:0236</v>
      </c>
      <c r="D886" s="1" t="str">
        <f t="shared" si="146"/>
        <v>21:0115</v>
      </c>
      <c r="E886" t="s">
        <v>4033</v>
      </c>
      <c r="F886" t="s">
        <v>4072</v>
      </c>
      <c r="H886">
        <v>49.373752099999997</v>
      </c>
      <c r="I886">
        <v>-86.837876300000005</v>
      </c>
      <c r="J886" s="1" t="str">
        <f t="shared" si="147"/>
        <v>NGR lake sediment grab sample</v>
      </c>
      <c r="K886" s="1" t="str">
        <f t="shared" si="148"/>
        <v>&lt;177 micron (NGR)</v>
      </c>
      <c r="L886">
        <v>45</v>
      </c>
      <c r="M886" t="s">
        <v>169</v>
      </c>
      <c r="N886">
        <v>885</v>
      </c>
      <c r="O886" t="s">
        <v>81</v>
      </c>
      <c r="P886" t="s">
        <v>244</v>
      </c>
      <c r="Q886" t="s">
        <v>66</v>
      </c>
      <c r="R886" t="s">
        <v>34</v>
      </c>
      <c r="S886" t="s">
        <v>33</v>
      </c>
      <c r="T886" t="s">
        <v>36</v>
      </c>
      <c r="U886" t="s">
        <v>119</v>
      </c>
      <c r="V886" t="s">
        <v>308</v>
      </c>
      <c r="W886" t="s">
        <v>66</v>
      </c>
      <c r="X886" t="s">
        <v>91</v>
      </c>
      <c r="Y886" t="s">
        <v>41</v>
      </c>
      <c r="Z886" t="s">
        <v>1161</v>
      </c>
    </row>
    <row r="887" spans="1:26" x14ac:dyDescent="0.25">
      <c r="A887" t="s">
        <v>4073</v>
      </c>
      <c r="B887" t="s">
        <v>4074</v>
      </c>
      <c r="C887" s="1" t="str">
        <f t="shared" si="139"/>
        <v>21:0236</v>
      </c>
      <c r="D887" s="1" t="str">
        <f t="shared" si="146"/>
        <v>21:0115</v>
      </c>
      <c r="E887" t="s">
        <v>4075</v>
      </c>
      <c r="F887" t="s">
        <v>4076</v>
      </c>
      <c r="H887">
        <v>49.371059299999999</v>
      </c>
      <c r="I887">
        <v>-86.8174992</v>
      </c>
      <c r="J887" s="1" t="str">
        <f t="shared" si="147"/>
        <v>NGR lake sediment grab sample</v>
      </c>
      <c r="K887" s="1" t="str">
        <f t="shared" si="148"/>
        <v>&lt;177 micron (NGR)</v>
      </c>
      <c r="L887">
        <v>45</v>
      </c>
      <c r="M887" t="s">
        <v>118</v>
      </c>
      <c r="N887">
        <v>886</v>
      </c>
      <c r="O887" t="s">
        <v>615</v>
      </c>
      <c r="P887" t="s">
        <v>35</v>
      </c>
      <c r="Q887" t="s">
        <v>63</v>
      </c>
      <c r="R887" t="s">
        <v>64</v>
      </c>
      <c r="S887" t="s">
        <v>78</v>
      </c>
      <c r="T887" t="s">
        <v>36</v>
      </c>
      <c r="U887" t="s">
        <v>963</v>
      </c>
      <c r="V887" t="s">
        <v>308</v>
      </c>
      <c r="W887" t="s">
        <v>66</v>
      </c>
      <c r="X887" t="s">
        <v>112</v>
      </c>
      <c r="Y887" t="s">
        <v>41</v>
      </c>
      <c r="Z887" t="s">
        <v>546</v>
      </c>
    </row>
    <row r="888" spans="1:26" x14ac:dyDescent="0.25">
      <c r="A888" t="s">
        <v>4077</v>
      </c>
      <c r="B888" t="s">
        <v>4078</v>
      </c>
      <c r="C888" s="1" t="str">
        <f t="shared" si="139"/>
        <v>21:0236</v>
      </c>
      <c r="D888" s="1" t="str">
        <f t="shared" si="146"/>
        <v>21:0115</v>
      </c>
      <c r="E888" t="s">
        <v>4079</v>
      </c>
      <c r="F888" t="s">
        <v>4080</v>
      </c>
      <c r="H888">
        <v>49.371934199999998</v>
      </c>
      <c r="I888">
        <v>-86.759519299999994</v>
      </c>
      <c r="J888" s="1" t="str">
        <f t="shared" si="147"/>
        <v>NGR lake sediment grab sample</v>
      </c>
      <c r="K888" s="1" t="str">
        <f t="shared" si="148"/>
        <v>&lt;177 micron (NGR)</v>
      </c>
      <c r="L888">
        <v>45</v>
      </c>
      <c r="M888" t="s">
        <v>131</v>
      </c>
      <c r="N888">
        <v>887</v>
      </c>
      <c r="O888" t="s">
        <v>405</v>
      </c>
      <c r="P888" t="s">
        <v>32</v>
      </c>
      <c r="Q888" t="s">
        <v>53</v>
      </c>
      <c r="R888" t="s">
        <v>290</v>
      </c>
      <c r="S888" t="s">
        <v>80</v>
      </c>
      <c r="T888" t="s">
        <v>36</v>
      </c>
      <c r="U888" t="s">
        <v>100</v>
      </c>
      <c r="V888" t="s">
        <v>90</v>
      </c>
      <c r="W888" t="s">
        <v>66</v>
      </c>
      <c r="X888" t="s">
        <v>91</v>
      </c>
      <c r="Y888" t="s">
        <v>41</v>
      </c>
      <c r="Z888" t="s">
        <v>1773</v>
      </c>
    </row>
    <row r="889" spans="1:26" x14ac:dyDescent="0.25">
      <c r="A889" t="s">
        <v>4081</v>
      </c>
      <c r="B889" t="s">
        <v>4082</v>
      </c>
      <c r="C889" s="1" t="str">
        <f t="shared" si="139"/>
        <v>21:0236</v>
      </c>
      <c r="D889" s="1" t="str">
        <f t="shared" si="146"/>
        <v>21:0115</v>
      </c>
      <c r="E889" t="s">
        <v>4083</v>
      </c>
      <c r="F889" t="s">
        <v>4084</v>
      </c>
      <c r="H889">
        <v>49.341520600000003</v>
      </c>
      <c r="I889">
        <v>-86.738247700000002</v>
      </c>
      <c r="J889" s="1" t="str">
        <f t="shared" si="147"/>
        <v>NGR lake sediment grab sample</v>
      </c>
      <c r="K889" s="1" t="str">
        <f t="shared" si="148"/>
        <v>&lt;177 micron (NGR)</v>
      </c>
      <c r="L889">
        <v>45</v>
      </c>
      <c r="M889" t="s">
        <v>143</v>
      </c>
      <c r="N889">
        <v>888</v>
      </c>
      <c r="O889" t="s">
        <v>48</v>
      </c>
      <c r="P889" t="s">
        <v>244</v>
      </c>
      <c r="Q889" t="s">
        <v>66</v>
      </c>
      <c r="R889" t="s">
        <v>97</v>
      </c>
      <c r="S889" t="s">
        <v>80</v>
      </c>
      <c r="T889" t="s">
        <v>36</v>
      </c>
      <c r="U889" t="s">
        <v>343</v>
      </c>
      <c r="V889" t="s">
        <v>337</v>
      </c>
      <c r="W889" t="s">
        <v>53</v>
      </c>
      <c r="X889" t="s">
        <v>112</v>
      </c>
      <c r="Y889" t="s">
        <v>41</v>
      </c>
      <c r="Z889" t="s">
        <v>394</v>
      </c>
    </row>
    <row r="890" spans="1:26" x14ac:dyDescent="0.25">
      <c r="A890" t="s">
        <v>4085</v>
      </c>
      <c r="B890" t="s">
        <v>4086</v>
      </c>
      <c r="C890" s="1" t="str">
        <f t="shared" si="139"/>
        <v>21:0236</v>
      </c>
      <c r="D890" s="1" t="str">
        <f t="shared" si="146"/>
        <v>21:0115</v>
      </c>
      <c r="E890" t="s">
        <v>4087</v>
      </c>
      <c r="F890" t="s">
        <v>4088</v>
      </c>
      <c r="H890">
        <v>49.341119300000003</v>
      </c>
      <c r="I890">
        <v>-86.692010699999997</v>
      </c>
      <c r="J890" s="1" t="str">
        <f t="shared" si="147"/>
        <v>NGR lake sediment grab sample</v>
      </c>
      <c r="K890" s="1" t="str">
        <f t="shared" si="148"/>
        <v>&lt;177 micron (NGR)</v>
      </c>
      <c r="L890">
        <v>45</v>
      </c>
      <c r="M890" t="s">
        <v>177</v>
      </c>
      <c r="N890">
        <v>889</v>
      </c>
      <c r="O890" t="s">
        <v>224</v>
      </c>
      <c r="P890" t="s">
        <v>334</v>
      </c>
      <c r="Q890" t="s">
        <v>66</v>
      </c>
      <c r="R890" t="s">
        <v>50</v>
      </c>
      <c r="S890" t="s">
        <v>78</v>
      </c>
      <c r="T890" t="s">
        <v>36</v>
      </c>
      <c r="U890" t="s">
        <v>40</v>
      </c>
      <c r="V890" t="s">
        <v>99</v>
      </c>
      <c r="W890" t="s">
        <v>53</v>
      </c>
      <c r="X890" t="s">
        <v>228</v>
      </c>
      <c r="Y890" t="s">
        <v>125</v>
      </c>
      <c r="Z890" t="s">
        <v>1506</v>
      </c>
    </row>
    <row r="891" spans="1:26" x14ac:dyDescent="0.25">
      <c r="A891" t="s">
        <v>4089</v>
      </c>
      <c r="B891" t="s">
        <v>4090</v>
      </c>
      <c r="C891" s="1" t="str">
        <f t="shared" si="139"/>
        <v>21:0236</v>
      </c>
      <c r="D891" s="1" t="str">
        <f t="shared" si="146"/>
        <v>21:0115</v>
      </c>
      <c r="E891" t="s">
        <v>4091</v>
      </c>
      <c r="F891" t="s">
        <v>4092</v>
      </c>
      <c r="H891">
        <v>49.3376667</v>
      </c>
      <c r="I891">
        <v>-86.642382900000001</v>
      </c>
      <c r="J891" s="1" t="str">
        <f t="shared" si="147"/>
        <v>NGR lake sediment grab sample</v>
      </c>
      <c r="K891" s="1" t="str">
        <f t="shared" si="148"/>
        <v>&lt;177 micron (NGR)</v>
      </c>
      <c r="L891">
        <v>45</v>
      </c>
      <c r="M891" t="s">
        <v>187</v>
      </c>
      <c r="N891">
        <v>890</v>
      </c>
      <c r="O891" t="s">
        <v>343</v>
      </c>
      <c r="P891" t="s">
        <v>546</v>
      </c>
      <c r="Q891" t="s">
        <v>66</v>
      </c>
      <c r="R891" t="s">
        <v>271</v>
      </c>
      <c r="S891" t="s">
        <v>78</v>
      </c>
      <c r="T891" t="s">
        <v>36</v>
      </c>
      <c r="U891" t="s">
        <v>781</v>
      </c>
      <c r="V891" t="s">
        <v>309</v>
      </c>
      <c r="W891" t="s">
        <v>53</v>
      </c>
      <c r="X891" t="s">
        <v>100</v>
      </c>
      <c r="Y891" t="s">
        <v>41</v>
      </c>
      <c r="Z891" t="s">
        <v>697</v>
      </c>
    </row>
    <row r="892" spans="1:26" x14ac:dyDescent="0.25">
      <c r="A892" t="s">
        <v>4093</v>
      </c>
      <c r="B892" t="s">
        <v>4094</v>
      </c>
      <c r="C892" s="1" t="str">
        <f t="shared" si="139"/>
        <v>21:0236</v>
      </c>
      <c r="D892" s="1" t="str">
        <f t="shared" si="146"/>
        <v>21:0115</v>
      </c>
      <c r="E892" t="s">
        <v>4095</v>
      </c>
      <c r="F892" t="s">
        <v>4096</v>
      </c>
      <c r="H892">
        <v>49.3443538</v>
      </c>
      <c r="I892">
        <v>-86.594289500000002</v>
      </c>
      <c r="J892" s="1" t="str">
        <f t="shared" si="147"/>
        <v>NGR lake sediment grab sample</v>
      </c>
      <c r="K892" s="1" t="str">
        <f t="shared" si="148"/>
        <v>&lt;177 micron (NGR)</v>
      </c>
      <c r="L892">
        <v>45</v>
      </c>
      <c r="M892" t="s">
        <v>196</v>
      </c>
      <c r="N892">
        <v>891</v>
      </c>
      <c r="O892" t="s">
        <v>771</v>
      </c>
      <c r="P892" t="s">
        <v>321</v>
      </c>
      <c r="Q892" t="s">
        <v>63</v>
      </c>
      <c r="R892" t="s">
        <v>50</v>
      </c>
      <c r="S892" t="s">
        <v>80</v>
      </c>
      <c r="T892" t="s">
        <v>122</v>
      </c>
      <c r="U892" t="s">
        <v>497</v>
      </c>
      <c r="V892" t="s">
        <v>65</v>
      </c>
      <c r="W892" t="s">
        <v>53</v>
      </c>
      <c r="X892" t="s">
        <v>228</v>
      </c>
      <c r="Y892" t="s">
        <v>41</v>
      </c>
      <c r="Z892" t="s">
        <v>1393</v>
      </c>
    </row>
    <row r="893" spans="1:26" x14ac:dyDescent="0.25">
      <c r="A893" t="s">
        <v>4097</v>
      </c>
      <c r="B893" t="s">
        <v>4098</v>
      </c>
      <c r="C893" s="1" t="str">
        <f t="shared" si="139"/>
        <v>21:0236</v>
      </c>
      <c r="D893" s="1" t="str">
        <f t="shared" si="146"/>
        <v>21:0115</v>
      </c>
      <c r="E893" t="s">
        <v>4099</v>
      </c>
      <c r="F893" t="s">
        <v>4100</v>
      </c>
      <c r="H893">
        <v>49.326096999999997</v>
      </c>
      <c r="I893">
        <v>-86.535743400000001</v>
      </c>
      <c r="J893" s="1" t="str">
        <f t="shared" si="147"/>
        <v>NGR lake sediment grab sample</v>
      </c>
      <c r="K893" s="1" t="str">
        <f t="shared" si="148"/>
        <v>&lt;177 micron (NGR)</v>
      </c>
      <c r="L893">
        <v>45</v>
      </c>
      <c r="M893" t="s">
        <v>206</v>
      </c>
      <c r="N893">
        <v>892</v>
      </c>
      <c r="O893" t="s">
        <v>516</v>
      </c>
      <c r="P893" t="s">
        <v>50</v>
      </c>
      <c r="Q893" t="s">
        <v>33</v>
      </c>
      <c r="R893" t="s">
        <v>156</v>
      </c>
      <c r="S893" t="s">
        <v>80</v>
      </c>
      <c r="T893" t="s">
        <v>36</v>
      </c>
      <c r="U893" t="s">
        <v>991</v>
      </c>
      <c r="V893" t="s">
        <v>227</v>
      </c>
      <c r="W893" t="s">
        <v>66</v>
      </c>
      <c r="X893" t="s">
        <v>343</v>
      </c>
      <c r="Y893" t="s">
        <v>309</v>
      </c>
      <c r="Z893" t="s">
        <v>3084</v>
      </c>
    </row>
    <row r="894" spans="1:26" x14ac:dyDescent="0.25">
      <c r="A894" t="s">
        <v>4101</v>
      </c>
      <c r="B894" t="s">
        <v>4102</v>
      </c>
      <c r="C894" s="1" t="str">
        <f t="shared" si="139"/>
        <v>21:0236</v>
      </c>
      <c r="D894" s="1" t="str">
        <f t="shared" si="146"/>
        <v>21:0115</v>
      </c>
      <c r="E894" t="s">
        <v>4103</v>
      </c>
      <c r="F894" t="s">
        <v>4104</v>
      </c>
      <c r="H894">
        <v>49.300276099999998</v>
      </c>
      <c r="I894">
        <v>-86.556158199999999</v>
      </c>
      <c r="J894" s="1" t="str">
        <f t="shared" si="147"/>
        <v>NGR lake sediment grab sample</v>
      </c>
      <c r="K894" s="1" t="str">
        <f t="shared" si="148"/>
        <v>&lt;177 micron (NGR)</v>
      </c>
      <c r="L894">
        <v>45</v>
      </c>
      <c r="M894" t="s">
        <v>214</v>
      </c>
      <c r="N894">
        <v>893</v>
      </c>
      <c r="O894" t="s">
        <v>1090</v>
      </c>
      <c r="P894" t="s">
        <v>133</v>
      </c>
      <c r="Q894" t="s">
        <v>53</v>
      </c>
      <c r="R894" t="s">
        <v>570</v>
      </c>
      <c r="S894" t="s">
        <v>181</v>
      </c>
      <c r="T894" t="s">
        <v>36</v>
      </c>
      <c r="U894" t="s">
        <v>98</v>
      </c>
      <c r="V894" t="s">
        <v>337</v>
      </c>
      <c r="W894" t="s">
        <v>66</v>
      </c>
      <c r="X894" t="s">
        <v>336</v>
      </c>
      <c r="Y894" t="s">
        <v>41</v>
      </c>
      <c r="Z894" t="s">
        <v>570</v>
      </c>
    </row>
    <row r="895" spans="1:26" x14ac:dyDescent="0.25">
      <c r="A895" t="s">
        <v>4105</v>
      </c>
      <c r="B895" t="s">
        <v>4106</v>
      </c>
      <c r="C895" s="1" t="str">
        <f t="shared" si="139"/>
        <v>21:0236</v>
      </c>
      <c r="D895" s="1" t="str">
        <f t="shared" si="146"/>
        <v>21:0115</v>
      </c>
      <c r="E895" t="s">
        <v>4107</v>
      </c>
      <c r="F895" t="s">
        <v>4108</v>
      </c>
      <c r="H895">
        <v>49.294686200000001</v>
      </c>
      <c r="I895">
        <v>-86.604906799999995</v>
      </c>
      <c r="J895" s="1" t="str">
        <f t="shared" si="147"/>
        <v>NGR lake sediment grab sample</v>
      </c>
      <c r="K895" s="1" t="str">
        <f t="shared" si="148"/>
        <v>&lt;177 micron (NGR)</v>
      </c>
      <c r="L895">
        <v>45</v>
      </c>
      <c r="M895" t="s">
        <v>234</v>
      </c>
      <c r="N895">
        <v>894</v>
      </c>
      <c r="O895" t="s">
        <v>74</v>
      </c>
      <c r="P895" t="s">
        <v>321</v>
      </c>
      <c r="Q895" t="s">
        <v>66</v>
      </c>
      <c r="R895" t="s">
        <v>391</v>
      </c>
      <c r="S895" t="s">
        <v>63</v>
      </c>
      <c r="T895" t="s">
        <v>36</v>
      </c>
      <c r="U895" t="s">
        <v>79</v>
      </c>
      <c r="V895" t="s">
        <v>122</v>
      </c>
      <c r="W895" t="s">
        <v>53</v>
      </c>
      <c r="X895" t="s">
        <v>81</v>
      </c>
      <c r="Y895" t="s">
        <v>41</v>
      </c>
      <c r="Z895" t="s">
        <v>2456</v>
      </c>
    </row>
    <row r="896" spans="1:26" x14ac:dyDescent="0.25">
      <c r="A896" t="s">
        <v>4109</v>
      </c>
      <c r="B896" t="s">
        <v>4110</v>
      </c>
      <c r="C896" s="1" t="str">
        <f t="shared" si="139"/>
        <v>21:0236</v>
      </c>
      <c r="D896" s="1" t="str">
        <f t="shared" si="146"/>
        <v>21:0115</v>
      </c>
      <c r="E896" t="s">
        <v>4111</v>
      </c>
      <c r="F896" t="s">
        <v>4112</v>
      </c>
      <c r="H896">
        <v>49.245775799999997</v>
      </c>
      <c r="I896">
        <v>-86.656577799999994</v>
      </c>
      <c r="J896" s="1" t="str">
        <f t="shared" si="147"/>
        <v>NGR lake sediment grab sample</v>
      </c>
      <c r="K896" s="1" t="str">
        <f t="shared" si="148"/>
        <v>&lt;177 micron (NGR)</v>
      </c>
      <c r="L896">
        <v>46</v>
      </c>
      <c r="M896" t="s">
        <v>242</v>
      </c>
      <c r="N896">
        <v>895</v>
      </c>
      <c r="O896" t="s">
        <v>1254</v>
      </c>
      <c r="P896" t="s">
        <v>35</v>
      </c>
      <c r="Q896" t="s">
        <v>63</v>
      </c>
      <c r="R896" t="s">
        <v>75</v>
      </c>
      <c r="S896" t="s">
        <v>78</v>
      </c>
      <c r="T896" t="s">
        <v>36</v>
      </c>
      <c r="U896" t="s">
        <v>89</v>
      </c>
      <c r="V896" t="s">
        <v>308</v>
      </c>
      <c r="W896" t="s">
        <v>66</v>
      </c>
      <c r="X896" t="s">
        <v>91</v>
      </c>
      <c r="Y896" t="s">
        <v>41</v>
      </c>
      <c r="Z896" t="s">
        <v>1897</v>
      </c>
    </row>
    <row r="897" spans="1:26" x14ac:dyDescent="0.25">
      <c r="A897" t="s">
        <v>4113</v>
      </c>
      <c r="B897" t="s">
        <v>4114</v>
      </c>
      <c r="C897" s="1" t="str">
        <f t="shared" si="139"/>
        <v>21:0236</v>
      </c>
      <c r="D897" s="1" t="str">
        <f t="shared" si="146"/>
        <v>21:0115</v>
      </c>
      <c r="E897" t="s">
        <v>4115</v>
      </c>
      <c r="F897" t="s">
        <v>4116</v>
      </c>
      <c r="H897">
        <v>49.2767561</v>
      </c>
      <c r="I897">
        <v>-86.586912400000003</v>
      </c>
      <c r="J897" s="1" t="str">
        <f t="shared" si="147"/>
        <v>NGR lake sediment grab sample</v>
      </c>
      <c r="K897" s="1" t="str">
        <f t="shared" si="148"/>
        <v>&lt;177 micron (NGR)</v>
      </c>
      <c r="L897">
        <v>46</v>
      </c>
      <c r="M897" t="s">
        <v>251</v>
      </c>
      <c r="N897">
        <v>896</v>
      </c>
      <c r="O897" t="s">
        <v>334</v>
      </c>
      <c r="P897" t="s">
        <v>76</v>
      </c>
      <c r="Q897" t="s">
        <v>63</v>
      </c>
      <c r="R897" t="s">
        <v>76</v>
      </c>
      <c r="S897" t="s">
        <v>63</v>
      </c>
      <c r="T897" t="s">
        <v>36</v>
      </c>
      <c r="U897" t="s">
        <v>226</v>
      </c>
      <c r="V897" t="s">
        <v>125</v>
      </c>
      <c r="W897" t="s">
        <v>53</v>
      </c>
      <c r="X897" t="s">
        <v>48</v>
      </c>
      <c r="Y897" t="s">
        <v>309</v>
      </c>
      <c r="Z897" t="s">
        <v>4117</v>
      </c>
    </row>
    <row r="898" spans="1:26" x14ac:dyDescent="0.25">
      <c r="A898" t="s">
        <v>4118</v>
      </c>
      <c r="B898" t="s">
        <v>4119</v>
      </c>
      <c r="C898" s="1" t="str">
        <f t="shared" ref="C898:C961" si="149">HYPERLINK("http://geochem.nrcan.gc.ca/cdogs/content/bdl/bdl210236_e.htm", "21:0236")</f>
        <v>21:0236</v>
      </c>
      <c r="D898" s="1" t="str">
        <f t="shared" si="146"/>
        <v>21:0115</v>
      </c>
      <c r="E898" t="s">
        <v>4120</v>
      </c>
      <c r="F898" t="s">
        <v>4121</v>
      </c>
      <c r="H898">
        <v>49.256693499999997</v>
      </c>
      <c r="I898">
        <v>-86.5818668</v>
      </c>
      <c r="J898" s="1" t="str">
        <f t="shared" si="147"/>
        <v>NGR lake sediment grab sample</v>
      </c>
      <c r="K898" s="1" t="str">
        <f t="shared" si="148"/>
        <v>&lt;177 micron (NGR)</v>
      </c>
      <c r="L898">
        <v>46</v>
      </c>
      <c r="M898" t="s">
        <v>259</v>
      </c>
      <c r="N898">
        <v>897</v>
      </c>
      <c r="O898" t="s">
        <v>488</v>
      </c>
      <c r="P898" t="s">
        <v>1090</v>
      </c>
      <c r="Q898" t="s">
        <v>53</v>
      </c>
      <c r="R898" t="s">
        <v>4122</v>
      </c>
      <c r="S898" t="s">
        <v>64</v>
      </c>
      <c r="T898" t="s">
        <v>36</v>
      </c>
      <c r="U898" t="s">
        <v>300</v>
      </c>
      <c r="V898" t="s">
        <v>437</v>
      </c>
      <c r="W898" t="s">
        <v>63</v>
      </c>
      <c r="X898" t="s">
        <v>112</v>
      </c>
      <c r="Y898" t="s">
        <v>41</v>
      </c>
      <c r="Z898" t="s">
        <v>1710</v>
      </c>
    </row>
    <row r="899" spans="1:26" x14ac:dyDescent="0.25">
      <c r="A899" t="s">
        <v>4123</v>
      </c>
      <c r="B899" t="s">
        <v>4124</v>
      </c>
      <c r="C899" s="1" t="str">
        <f t="shared" si="149"/>
        <v>21:0236</v>
      </c>
      <c r="D899" s="1" t="str">
        <f t="shared" si="146"/>
        <v>21:0115</v>
      </c>
      <c r="E899" t="s">
        <v>4120</v>
      </c>
      <c r="F899" t="s">
        <v>4125</v>
      </c>
      <c r="H899">
        <v>49.256693499999997</v>
      </c>
      <c r="I899">
        <v>-86.5818668</v>
      </c>
      <c r="J899" s="1" t="str">
        <f t="shared" si="147"/>
        <v>NGR lake sediment grab sample</v>
      </c>
      <c r="K899" s="1" t="str">
        <f t="shared" si="148"/>
        <v>&lt;177 micron (NGR)</v>
      </c>
      <c r="L899">
        <v>46</v>
      </c>
      <c r="M899" t="s">
        <v>268</v>
      </c>
      <c r="N899">
        <v>898</v>
      </c>
      <c r="O899" t="s">
        <v>81</v>
      </c>
      <c r="P899" t="s">
        <v>108</v>
      </c>
      <c r="Q899" t="s">
        <v>33</v>
      </c>
      <c r="R899" t="s">
        <v>224</v>
      </c>
      <c r="S899" t="s">
        <v>156</v>
      </c>
      <c r="T899" t="s">
        <v>36</v>
      </c>
      <c r="U899" t="s">
        <v>300</v>
      </c>
      <c r="V899" t="s">
        <v>1095</v>
      </c>
      <c r="W899" t="s">
        <v>66</v>
      </c>
      <c r="X899" t="s">
        <v>163</v>
      </c>
      <c r="Y899" t="s">
        <v>41</v>
      </c>
      <c r="Z899" t="s">
        <v>4126</v>
      </c>
    </row>
    <row r="900" spans="1:26" x14ac:dyDescent="0.25">
      <c r="A900" t="s">
        <v>4127</v>
      </c>
      <c r="B900" t="s">
        <v>4128</v>
      </c>
      <c r="C900" s="1" t="str">
        <f t="shared" si="149"/>
        <v>21:0236</v>
      </c>
      <c r="D900" s="1" t="str">
        <f t="shared" si="146"/>
        <v>21:0115</v>
      </c>
      <c r="E900" t="s">
        <v>4129</v>
      </c>
      <c r="F900" t="s">
        <v>4130</v>
      </c>
      <c r="H900">
        <v>49.251056800000001</v>
      </c>
      <c r="I900">
        <v>-86.614081200000001</v>
      </c>
      <c r="J900" s="1" t="str">
        <f t="shared" si="147"/>
        <v>NGR lake sediment grab sample</v>
      </c>
      <c r="K900" s="1" t="str">
        <f t="shared" si="148"/>
        <v>&lt;177 micron (NGR)</v>
      </c>
      <c r="L900">
        <v>46</v>
      </c>
      <c r="M900" t="s">
        <v>47</v>
      </c>
      <c r="N900">
        <v>899</v>
      </c>
      <c r="O900" t="s">
        <v>334</v>
      </c>
      <c r="P900" t="s">
        <v>109</v>
      </c>
      <c r="Q900" t="s">
        <v>181</v>
      </c>
      <c r="R900" t="s">
        <v>290</v>
      </c>
      <c r="S900" t="s">
        <v>39</v>
      </c>
      <c r="T900" t="s">
        <v>36</v>
      </c>
      <c r="U900" t="s">
        <v>563</v>
      </c>
      <c r="V900" t="s">
        <v>216</v>
      </c>
      <c r="W900" t="s">
        <v>53</v>
      </c>
      <c r="X900" t="s">
        <v>81</v>
      </c>
      <c r="Y900" t="s">
        <v>66</v>
      </c>
      <c r="Z900" t="s">
        <v>865</v>
      </c>
    </row>
    <row r="901" spans="1:26" x14ac:dyDescent="0.25">
      <c r="A901" t="s">
        <v>4131</v>
      </c>
      <c r="B901" t="s">
        <v>4132</v>
      </c>
      <c r="C901" s="1" t="str">
        <f t="shared" si="149"/>
        <v>21:0236</v>
      </c>
      <c r="D901" s="1" t="str">
        <f t="shared" si="146"/>
        <v>21:0115</v>
      </c>
      <c r="E901" t="s">
        <v>4111</v>
      </c>
      <c r="F901" t="s">
        <v>4133</v>
      </c>
      <c r="H901">
        <v>49.245775799999997</v>
      </c>
      <c r="I901">
        <v>-86.656577799999994</v>
      </c>
      <c r="J901" s="1" t="str">
        <f t="shared" si="147"/>
        <v>NGR lake sediment grab sample</v>
      </c>
      <c r="K901" s="1" t="str">
        <f t="shared" si="148"/>
        <v>&lt;177 micron (NGR)</v>
      </c>
      <c r="L901">
        <v>46</v>
      </c>
      <c r="M901" t="s">
        <v>366</v>
      </c>
      <c r="N901">
        <v>900</v>
      </c>
      <c r="O901" t="s">
        <v>79</v>
      </c>
      <c r="P901" t="s">
        <v>35</v>
      </c>
      <c r="Q901" t="s">
        <v>80</v>
      </c>
      <c r="R901" t="s">
        <v>75</v>
      </c>
      <c r="S901" t="s">
        <v>78</v>
      </c>
      <c r="T901" t="s">
        <v>36</v>
      </c>
      <c r="U901" t="s">
        <v>208</v>
      </c>
      <c r="V901" t="s">
        <v>308</v>
      </c>
      <c r="W901" t="s">
        <v>66</v>
      </c>
      <c r="X901" t="s">
        <v>208</v>
      </c>
      <c r="Y901" t="s">
        <v>125</v>
      </c>
      <c r="Z901" t="s">
        <v>1019</v>
      </c>
    </row>
    <row r="902" spans="1:26" x14ac:dyDescent="0.25">
      <c r="A902" t="s">
        <v>4134</v>
      </c>
      <c r="B902" t="s">
        <v>4135</v>
      </c>
      <c r="C902" s="1" t="str">
        <f t="shared" si="149"/>
        <v>21:0236</v>
      </c>
      <c r="D902" s="1" t="str">
        <f t="shared" si="146"/>
        <v>21:0115</v>
      </c>
      <c r="E902" t="s">
        <v>4136</v>
      </c>
      <c r="F902" t="s">
        <v>4137</v>
      </c>
      <c r="H902">
        <v>49.231383399999999</v>
      </c>
      <c r="I902">
        <v>-86.695000199999996</v>
      </c>
      <c r="J902" s="1" t="str">
        <f t="shared" si="147"/>
        <v>NGR lake sediment grab sample</v>
      </c>
      <c r="K902" s="1" t="str">
        <f t="shared" si="148"/>
        <v>&lt;177 micron (NGR)</v>
      </c>
      <c r="L902">
        <v>46</v>
      </c>
      <c r="M902" t="s">
        <v>60</v>
      </c>
      <c r="N902">
        <v>901</v>
      </c>
      <c r="O902" t="s">
        <v>48</v>
      </c>
      <c r="P902" t="s">
        <v>181</v>
      </c>
      <c r="Q902" t="s">
        <v>33</v>
      </c>
      <c r="R902" t="s">
        <v>244</v>
      </c>
      <c r="S902" t="s">
        <v>290</v>
      </c>
      <c r="T902" t="s">
        <v>36</v>
      </c>
      <c r="U902" t="s">
        <v>2247</v>
      </c>
      <c r="V902" t="s">
        <v>496</v>
      </c>
      <c r="W902" t="s">
        <v>53</v>
      </c>
      <c r="X902" t="s">
        <v>890</v>
      </c>
      <c r="Y902" t="s">
        <v>125</v>
      </c>
      <c r="Z902" t="s">
        <v>522</v>
      </c>
    </row>
    <row r="903" spans="1:26" x14ac:dyDescent="0.25">
      <c r="A903" t="s">
        <v>4138</v>
      </c>
      <c r="B903" t="s">
        <v>4139</v>
      </c>
      <c r="C903" s="1" t="str">
        <f t="shared" si="149"/>
        <v>21:0236</v>
      </c>
      <c r="D903" s="1" t="str">
        <f t="shared" si="146"/>
        <v>21:0115</v>
      </c>
      <c r="E903" t="s">
        <v>4140</v>
      </c>
      <c r="F903" t="s">
        <v>4141</v>
      </c>
      <c r="H903">
        <v>49.217393700000002</v>
      </c>
      <c r="I903">
        <v>-86.694248700000003</v>
      </c>
      <c r="J903" s="1" t="str">
        <f t="shared" si="147"/>
        <v>NGR lake sediment grab sample</v>
      </c>
      <c r="K903" s="1" t="str">
        <f t="shared" si="148"/>
        <v>&lt;177 micron (NGR)</v>
      </c>
      <c r="L903">
        <v>46</v>
      </c>
      <c r="M903" t="s">
        <v>73</v>
      </c>
      <c r="N903">
        <v>902</v>
      </c>
      <c r="O903" t="s">
        <v>228</v>
      </c>
      <c r="P903" t="s">
        <v>120</v>
      </c>
      <c r="Q903" t="s">
        <v>63</v>
      </c>
      <c r="R903" t="s">
        <v>394</v>
      </c>
      <c r="S903" t="s">
        <v>110</v>
      </c>
      <c r="T903" t="s">
        <v>36</v>
      </c>
      <c r="U903" t="s">
        <v>179</v>
      </c>
      <c r="V903" t="s">
        <v>148</v>
      </c>
      <c r="W903" t="s">
        <v>63</v>
      </c>
      <c r="X903" t="s">
        <v>54</v>
      </c>
      <c r="Y903" t="s">
        <v>41</v>
      </c>
      <c r="Z903" t="s">
        <v>137</v>
      </c>
    </row>
    <row r="904" spans="1:26" x14ac:dyDescent="0.25">
      <c r="A904" t="s">
        <v>4142</v>
      </c>
      <c r="B904" t="s">
        <v>4143</v>
      </c>
      <c r="C904" s="1" t="str">
        <f t="shared" si="149"/>
        <v>21:0236</v>
      </c>
      <c r="D904" s="1" t="str">
        <f t="shared" si="146"/>
        <v>21:0115</v>
      </c>
      <c r="E904" t="s">
        <v>4144</v>
      </c>
      <c r="F904" t="s">
        <v>4145</v>
      </c>
      <c r="H904">
        <v>49.181305100000003</v>
      </c>
      <c r="I904">
        <v>-86.704886200000004</v>
      </c>
      <c r="J904" s="1" t="str">
        <f t="shared" si="147"/>
        <v>NGR lake sediment grab sample</v>
      </c>
      <c r="K904" s="1" t="str">
        <f t="shared" si="148"/>
        <v>&lt;177 micron (NGR)</v>
      </c>
      <c r="L904">
        <v>46</v>
      </c>
      <c r="M904" t="s">
        <v>87</v>
      </c>
      <c r="N904">
        <v>903</v>
      </c>
      <c r="O904" t="s">
        <v>197</v>
      </c>
      <c r="P904" t="s">
        <v>244</v>
      </c>
      <c r="Q904" t="s">
        <v>33</v>
      </c>
      <c r="R904" t="s">
        <v>77</v>
      </c>
      <c r="S904" t="s">
        <v>76</v>
      </c>
      <c r="T904" t="s">
        <v>36</v>
      </c>
      <c r="U904" t="s">
        <v>521</v>
      </c>
      <c r="V904" t="s">
        <v>227</v>
      </c>
      <c r="W904" t="s">
        <v>53</v>
      </c>
      <c r="X904" t="s">
        <v>336</v>
      </c>
      <c r="Y904" t="s">
        <v>41</v>
      </c>
      <c r="Z904" t="s">
        <v>1042</v>
      </c>
    </row>
    <row r="905" spans="1:26" x14ac:dyDescent="0.25">
      <c r="A905" t="s">
        <v>4146</v>
      </c>
      <c r="B905" t="s">
        <v>4147</v>
      </c>
      <c r="C905" s="1" t="str">
        <f t="shared" si="149"/>
        <v>21:0236</v>
      </c>
      <c r="D905" s="1" t="str">
        <f t="shared" si="146"/>
        <v>21:0115</v>
      </c>
      <c r="E905" t="s">
        <v>4148</v>
      </c>
      <c r="F905" t="s">
        <v>4149</v>
      </c>
      <c r="H905">
        <v>49.1736559</v>
      </c>
      <c r="I905">
        <v>-86.670508999999996</v>
      </c>
      <c r="J905" s="1" t="str">
        <f t="shared" si="147"/>
        <v>NGR lake sediment grab sample</v>
      </c>
      <c r="K905" s="1" t="str">
        <f t="shared" si="148"/>
        <v>&lt;177 micron (NGR)</v>
      </c>
      <c r="L905">
        <v>46</v>
      </c>
      <c r="M905" t="s">
        <v>96</v>
      </c>
      <c r="N905">
        <v>904</v>
      </c>
      <c r="O905" t="s">
        <v>1090</v>
      </c>
      <c r="P905" t="s">
        <v>108</v>
      </c>
      <c r="Q905" t="s">
        <v>63</v>
      </c>
      <c r="R905" t="s">
        <v>596</v>
      </c>
      <c r="S905" t="s">
        <v>76</v>
      </c>
      <c r="T905" t="s">
        <v>122</v>
      </c>
      <c r="U905" t="s">
        <v>226</v>
      </c>
      <c r="V905" t="s">
        <v>66</v>
      </c>
      <c r="W905" t="s">
        <v>66</v>
      </c>
      <c r="X905" t="s">
        <v>67</v>
      </c>
      <c r="Y905" t="s">
        <v>41</v>
      </c>
      <c r="Z905" t="s">
        <v>3015</v>
      </c>
    </row>
    <row r="906" spans="1:26" x14ac:dyDescent="0.25">
      <c r="A906" t="s">
        <v>4150</v>
      </c>
      <c r="B906" t="s">
        <v>4151</v>
      </c>
      <c r="C906" s="1" t="str">
        <f t="shared" si="149"/>
        <v>21:0236</v>
      </c>
      <c r="D906" s="1" t="str">
        <f t="shared" si="146"/>
        <v>21:0115</v>
      </c>
      <c r="E906" t="s">
        <v>4152</v>
      </c>
      <c r="F906" t="s">
        <v>4153</v>
      </c>
      <c r="H906">
        <v>49.145468100000002</v>
      </c>
      <c r="I906">
        <v>-86.691401099999993</v>
      </c>
      <c r="J906" s="1" t="str">
        <f t="shared" si="147"/>
        <v>NGR lake sediment grab sample</v>
      </c>
      <c r="K906" s="1" t="str">
        <f t="shared" si="148"/>
        <v>&lt;177 micron (NGR)</v>
      </c>
      <c r="L906">
        <v>46</v>
      </c>
      <c r="M906" t="s">
        <v>106</v>
      </c>
      <c r="N906">
        <v>905</v>
      </c>
      <c r="O906" t="s">
        <v>455</v>
      </c>
      <c r="P906" t="s">
        <v>336</v>
      </c>
      <c r="Q906" t="s">
        <v>80</v>
      </c>
      <c r="R906" t="s">
        <v>77</v>
      </c>
      <c r="S906" t="s">
        <v>80</v>
      </c>
      <c r="T906" t="s">
        <v>36</v>
      </c>
      <c r="U906" t="s">
        <v>67</v>
      </c>
      <c r="V906" t="s">
        <v>292</v>
      </c>
      <c r="W906" t="s">
        <v>66</v>
      </c>
      <c r="X906" t="s">
        <v>100</v>
      </c>
      <c r="Y906" t="s">
        <v>125</v>
      </c>
      <c r="Z906" t="s">
        <v>278</v>
      </c>
    </row>
    <row r="907" spans="1:26" x14ac:dyDescent="0.25">
      <c r="A907" t="s">
        <v>4154</v>
      </c>
      <c r="B907" t="s">
        <v>4155</v>
      </c>
      <c r="C907" s="1" t="str">
        <f t="shared" si="149"/>
        <v>21:0236</v>
      </c>
      <c r="D907" s="1" t="str">
        <f t="shared" si="146"/>
        <v>21:0115</v>
      </c>
      <c r="E907" t="s">
        <v>4156</v>
      </c>
      <c r="F907" t="s">
        <v>4157</v>
      </c>
      <c r="H907">
        <v>49.126715799999999</v>
      </c>
      <c r="I907">
        <v>-86.648546999999994</v>
      </c>
      <c r="J907" s="1" t="str">
        <f t="shared" si="147"/>
        <v>NGR lake sediment grab sample</v>
      </c>
      <c r="K907" s="1" t="str">
        <f t="shared" si="148"/>
        <v>&lt;177 micron (NGR)</v>
      </c>
      <c r="L907">
        <v>46</v>
      </c>
      <c r="M907" t="s">
        <v>118</v>
      </c>
      <c r="N907">
        <v>906</v>
      </c>
      <c r="O907" t="s">
        <v>759</v>
      </c>
      <c r="P907" t="s">
        <v>32</v>
      </c>
      <c r="Q907" t="s">
        <v>33</v>
      </c>
      <c r="R907" t="s">
        <v>271</v>
      </c>
      <c r="S907" t="s">
        <v>181</v>
      </c>
      <c r="T907" t="s">
        <v>36</v>
      </c>
      <c r="U907" t="s">
        <v>991</v>
      </c>
      <c r="V907" t="s">
        <v>309</v>
      </c>
      <c r="W907" t="s">
        <v>66</v>
      </c>
      <c r="X907" t="s">
        <v>228</v>
      </c>
      <c r="Y907" t="s">
        <v>41</v>
      </c>
      <c r="Z907" t="s">
        <v>483</v>
      </c>
    </row>
    <row r="908" spans="1:26" x14ac:dyDescent="0.25">
      <c r="A908" t="s">
        <v>4158</v>
      </c>
      <c r="B908" t="s">
        <v>4159</v>
      </c>
      <c r="C908" s="1" t="str">
        <f t="shared" si="149"/>
        <v>21:0236</v>
      </c>
      <c r="D908" s="1" t="str">
        <f t="shared" si="146"/>
        <v>21:0115</v>
      </c>
      <c r="E908" t="s">
        <v>4160</v>
      </c>
      <c r="F908" t="s">
        <v>4161</v>
      </c>
      <c r="H908">
        <v>49.139860499999998</v>
      </c>
      <c r="I908">
        <v>-86.649290300000004</v>
      </c>
      <c r="J908" s="1" t="str">
        <f t="shared" si="147"/>
        <v>NGR lake sediment grab sample</v>
      </c>
      <c r="K908" s="1" t="str">
        <f t="shared" si="148"/>
        <v>&lt;177 micron (NGR)</v>
      </c>
      <c r="L908">
        <v>46</v>
      </c>
      <c r="M908" t="s">
        <v>131</v>
      </c>
      <c r="N908">
        <v>907</v>
      </c>
      <c r="O908" t="s">
        <v>666</v>
      </c>
      <c r="P908" t="s">
        <v>145</v>
      </c>
      <c r="Q908" t="s">
        <v>181</v>
      </c>
      <c r="R908" t="s">
        <v>134</v>
      </c>
      <c r="S908" t="s">
        <v>290</v>
      </c>
      <c r="T908" t="s">
        <v>36</v>
      </c>
      <c r="U908" t="s">
        <v>3934</v>
      </c>
      <c r="V908" t="s">
        <v>80</v>
      </c>
      <c r="W908" t="s">
        <v>53</v>
      </c>
      <c r="X908" t="s">
        <v>163</v>
      </c>
      <c r="Y908" t="s">
        <v>380</v>
      </c>
      <c r="Z908" t="s">
        <v>1874</v>
      </c>
    </row>
    <row r="909" spans="1:26" x14ac:dyDescent="0.25">
      <c r="A909" t="s">
        <v>4162</v>
      </c>
      <c r="B909" t="s">
        <v>4163</v>
      </c>
      <c r="C909" s="1" t="str">
        <f t="shared" si="149"/>
        <v>21:0236</v>
      </c>
      <c r="D909" s="1" t="str">
        <f t="shared" si="146"/>
        <v>21:0115</v>
      </c>
      <c r="E909" t="s">
        <v>4164</v>
      </c>
      <c r="F909" t="s">
        <v>4165</v>
      </c>
      <c r="H909">
        <v>49.145959499999996</v>
      </c>
      <c r="I909">
        <v>-86.6181895</v>
      </c>
      <c r="J909" s="1" t="str">
        <f t="shared" si="147"/>
        <v>NGR lake sediment grab sample</v>
      </c>
      <c r="K909" s="1" t="str">
        <f t="shared" si="148"/>
        <v>&lt;177 micron (NGR)</v>
      </c>
      <c r="L909">
        <v>46</v>
      </c>
      <c r="M909" t="s">
        <v>143</v>
      </c>
      <c r="N909">
        <v>908</v>
      </c>
      <c r="O909" t="s">
        <v>79</v>
      </c>
      <c r="P909" t="s">
        <v>596</v>
      </c>
      <c r="Q909" t="s">
        <v>80</v>
      </c>
      <c r="R909" t="s">
        <v>134</v>
      </c>
      <c r="S909" t="s">
        <v>146</v>
      </c>
      <c r="T909" t="s">
        <v>36</v>
      </c>
      <c r="U909" t="s">
        <v>858</v>
      </c>
      <c r="V909" t="s">
        <v>517</v>
      </c>
      <c r="W909" t="s">
        <v>53</v>
      </c>
      <c r="X909" t="s">
        <v>343</v>
      </c>
      <c r="Y909" t="s">
        <v>41</v>
      </c>
      <c r="Z909" t="s">
        <v>3858</v>
      </c>
    </row>
    <row r="910" spans="1:26" x14ac:dyDescent="0.25">
      <c r="A910" t="s">
        <v>4166</v>
      </c>
      <c r="B910" t="s">
        <v>4167</v>
      </c>
      <c r="C910" s="1" t="str">
        <f t="shared" si="149"/>
        <v>21:0236</v>
      </c>
      <c r="D910" s="1" t="str">
        <f t="shared" si="146"/>
        <v>21:0115</v>
      </c>
      <c r="E910" t="s">
        <v>4168</v>
      </c>
      <c r="F910" t="s">
        <v>4169</v>
      </c>
      <c r="H910">
        <v>49.129573399999998</v>
      </c>
      <c r="I910">
        <v>-86.573094400000002</v>
      </c>
      <c r="J910" s="1" t="str">
        <f t="shared" si="147"/>
        <v>NGR lake sediment grab sample</v>
      </c>
      <c r="K910" s="1" t="str">
        <f t="shared" si="148"/>
        <v>&lt;177 micron (NGR)</v>
      </c>
      <c r="L910">
        <v>46</v>
      </c>
      <c r="M910" t="s">
        <v>177</v>
      </c>
      <c r="N910">
        <v>909</v>
      </c>
      <c r="O910" t="s">
        <v>297</v>
      </c>
      <c r="P910" t="s">
        <v>82</v>
      </c>
      <c r="Q910" t="s">
        <v>53</v>
      </c>
      <c r="R910" t="s">
        <v>271</v>
      </c>
      <c r="S910" t="s">
        <v>181</v>
      </c>
      <c r="T910" t="s">
        <v>36</v>
      </c>
      <c r="U910" t="s">
        <v>1842</v>
      </c>
      <c r="V910" t="s">
        <v>399</v>
      </c>
      <c r="W910" t="s">
        <v>53</v>
      </c>
      <c r="X910" t="s">
        <v>228</v>
      </c>
      <c r="Y910" t="s">
        <v>41</v>
      </c>
      <c r="Z910" t="s">
        <v>321</v>
      </c>
    </row>
    <row r="911" spans="1:26" x14ac:dyDescent="0.25">
      <c r="A911" t="s">
        <v>4170</v>
      </c>
      <c r="B911" t="s">
        <v>4171</v>
      </c>
      <c r="C911" s="1" t="str">
        <f t="shared" si="149"/>
        <v>21:0236</v>
      </c>
      <c r="D911" s="1" t="str">
        <f t="shared" si="146"/>
        <v>21:0115</v>
      </c>
      <c r="E911" t="s">
        <v>4172</v>
      </c>
      <c r="F911" t="s">
        <v>4173</v>
      </c>
      <c r="H911">
        <v>49.120349599999997</v>
      </c>
      <c r="I911">
        <v>-86.562607099999994</v>
      </c>
      <c r="J911" s="1" t="str">
        <f t="shared" si="147"/>
        <v>NGR lake sediment grab sample</v>
      </c>
      <c r="K911" s="1" t="str">
        <f t="shared" si="148"/>
        <v>&lt;177 micron (NGR)</v>
      </c>
      <c r="L911">
        <v>46</v>
      </c>
      <c r="M911" t="s">
        <v>187</v>
      </c>
      <c r="N911">
        <v>910</v>
      </c>
      <c r="O911" t="s">
        <v>771</v>
      </c>
      <c r="P911" t="s">
        <v>145</v>
      </c>
      <c r="Q911" t="s">
        <v>66</v>
      </c>
      <c r="R911" t="s">
        <v>391</v>
      </c>
      <c r="S911" t="s">
        <v>146</v>
      </c>
      <c r="T911" t="s">
        <v>36</v>
      </c>
      <c r="U911" t="s">
        <v>147</v>
      </c>
      <c r="V911" t="s">
        <v>730</v>
      </c>
      <c r="W911" t="s">
        <v>66</v>
      </c>
      <c r="X911" t="s">
        <v>300</v>
      </c>
      <c r="Y911" t="s">
        <v>41</v>
      </c>
      <c r="Z911" t="s">
        <v>1019</v>
      </c>
    </row>
    <row r="912" spans="1:26" x14ac:dyDescent="0.25">
      <c r="A912" t="s">
        <v>4174</v>
      </c>
      <c r="B912" t="s">
        <v>4175</v>
      </c>
      <c r="C912" s="1" t="str">
        <f t="shared" si="149"/>
        <v>21:0236</v>
      </c>
      <c r="D912" s="1" t="str">
        <f t="shared" si="146"/>
        <v>21:0115</v>
      </c>
      <c r="E912" t="s">
        <v>4176</v>
      </c>
      <c r="F912" t="s">
        <v>4177</v>
      </c>
      <c r="H912">
        <v>49.1171097</v>
      </c>
      <c r="I912">
        <v>-86.591592399999996</v>
      </c>
      <c r="J912" s="1" t="str">
        <f t="shared" si="147"/>
        <v>NGR lake sediment grab sample</v>
      </c>
      <c r="K912" s="1" t="str">
        <f t="shared" si="148"/>
        <v>&lt;177 micron (NGR)</v>
      </c>
      <c r="L912">
        <v>46</v>
      </c>
      <c r="M912" t="s">
        <v>196</v>
      </c>
      <c r="N912">
        <v>911</v>
      </c>
      <c r="O912" t="s">
        <v>61</v>
      </c>
      <c r="P912" t="s">
        <v>75</v>
      </c>
      <c r="Q912" t="s">
        <v>80</v>
      </c>
      <c r="R912" t="s">
        <v>75</v>
      </c>
      <c r="S912" t="s">
        <v>146</v>
      </c>
      <c r="T912" t="s">
        <v>36</v>
      </c>
      <c r="U912" t="s">
        <v>963</v>
      </c>
      <c r="V912" t="s">
        <v>685</v>
      </c>
      <c r="W912" t="s">
        <v>53</v>
      </c>
      <c r="X912" t="s">
        <v>81</v>
      </c>
      <c r="Y912" t="s">
        <v>41</v>
      </c>
      <c r="Z912" t="s">
        <v>277</v>
      </c>
    </row>
    <row r="913" spans="1:26" x14ac:dyDescent="0.25">
      <c r="A913" t="s">
        <v>4178</v>
      </c>
      <c r="B913" t="s">
        <v>4179</v>
      </c>
      <c r="C913" s="1" t="str">
        <f t="shared" si="149"/>
        <v>21:0236</v>
      </c>
      <c r="D913" s="1" t="str">
        <f t="shared" si="146"/>
        <v>21:0115</v>
      </c>
      <c r="E913" t="s">
        <v>4180</v>
      </c>
      <c r="F913" t="s">
        <v>4181</v>
      </c>
      <c r="H913">
        <v>49.073912200000002</v>
      </c>
      <c r="I913">
        <v>-86.606844100000004</v>
      </c>
      <c r="J913" s="1" t="str">
        <f t="shared" si="147"/>
        <v>NGR lake sediment grab sample</v>
      </c>
      <c r="K913" s="1" t="str">
        <f t="shared" si="148"/>
        <v>&lt;177 micron (NGR)</v>
      </c>
      <c r="L913">
        <v>46</v>
      </c>
      <c r="M913" t="s">
        <v>206</v>
      </c>
      <c r="N913">
        <v>912</v>
      </c>
      <c r="O913" t="s">
        <v>1090</v>
      </c>
      <c r="P913" t="s">
        <v>596</v>
      </c>
      <c r="Q913" t="s">
        <v>146</v>
      </c>
      <c r="R913" t="s">
        <v>596</v>
      </c>
      <c r="S913" t="s">
        <v>146</v>
      </c>
      <c r="T913" t="s">
        <v>36</v>
      </c>
      <c r="U913" t="s">
        <v>48</v>
      </c>
      <c r="V913" t="s">
        <v>1095</v>
      </c>
      <c r="W913" t="s">
        <v>66</v>
      </c>
      <c r="X913" t="s">
        <v>81</v>
      </c>
      <c r="Y913" t="s">
        <v>41</v>
      </c>
      <c r="Z913" t="s">
        <v>1323</v>
      </c>
    </row>
    <row r="914" spans="1:26" hidden="1" x14ac:dyDescent="0.25">
      <c r="A914" t="s">
        <v>4182</v>
      </c>
      <c r="B914" t="s">
        <v>4183</v>
      </c>
      <c r="C914" s="1" t="str">
        <f t="shared" si="149"/>
        <v>21:0236</v>
      </c>
      <c r="D914" s="1" t="str">
        <f>HYPERLINK("http://geochem.nrcan.gc.ca/cdogs/content/svy/svy_e.htm", "")</f>
        <v/>
      </c>
      <c r="G914" s="1" t="str">
        <f>HYPERLINK("http://geochem.nrcan.gc.ca/cdogs/content/cr_/cr_00022_e.htm", "22")</f>
        <v>22</v>
      </c>
      <c r="J914" t="s">
        <v>220</v>
      </c>
      <c r="K914" t="s">
        <v>221</v>
      </c>
      <c r="L914">
        <v>46</v>
      </c>
      <c r="M914" t="s">
        <v>222</v>
      </c>
      <c r="N914">
        <v>913</v>
      </c>
      <c r="O914" t="s">
        <v>61</v>
      </c>
      <c r="P914" t="s">
        <v>134</v>
      </c>
      <c r="Q914" t="s">
        <v>349</v>
      </c>
      <c r="R914" t="s">
        <v>76</v>
      </c>
      <c r="S914" t="s">
        <v>39</v>
      </c>
      <c r="T914" t="s">
        <v>36</v>
      </c>
      <c r="U914" t="s">
        <v>1192</v>
      </c>
      <c r="V914" t="s">
        <v>408</v>
      </c>
      <c r="W914" t="s">
        <v>181</v>
      </c>
      <c r="X914" t="s">
        <v>48</v>
      </c>
      <c r="Y914" t="s">
        <v>80</v>
      </c>
      <c r="Z914" t="s">
        <v>135</v>
      </c>
    </row>
    <row r="915" spans="1:26" x14ac:dyDescent="0.25">
      <c r="A915" t="s">
        <v>4184</v>
      </c>
      <c r="B915" t="s">
        <v>4185</v>
      </c>
      <c r="C915" s="1" t="str">
        <f t="shared" si="149"/>
        <v>21:0236</v>
      </c>
      <c r="D915" s="1" t="str">
        <f t="shared" ref="D915:D929" si="150">HYPERLINK("http://geochem.nrcan.gc.ca/cdogs/content/svy/svy210115_e.htm", "21:0115")</f>
        <v>21:0115</v>
      </c>
      <c r="E915" t="s">
        <v>4186</v>
      </c>
      <c r="F915" t="s">
        <v>4187</v>
      </c>
      <c r="H915">
        <v>49.052459200000001</v>
      </c>
      <c r="I915">
        <v>-86.594340000000003</v>
      </c>
      <c r="J915" s="1" t="str">
        <f t="shared" ref="J915:J929" si="151">HYPERLINK("http://geochem.nrcan.gc.ca/cdogs/content/kwd/kwd020027_e.htm", "NGR lake sediment grab sample")</f>
        <v>NGR lake sediment grab sample</v>
      </c>
      <c r="K915" s="1" t="str">
        <f t="shared" ref="K915:K929" si="152">HYPERLINK("http://geochem.nrcan.gc.ca/cdogs/content/kwd/kwd080006_e.htm", "&lt;177 micron (NGR)")</f>
        <v>&lt;177 micron (NGR)</v>
      </c>
      <c r="L915">
        <v>46</v>
      </c>
      <c r="M915" t="s">
        <v>214</v>
      </c>
      <c r="N915">
        <v>914</v>
      </c>
      <c r="O915" t="s">
        <v>489</v>
      </c>
      <c r="P915" t="s">
        <v>156</v>
      </c>
      <c r="Q915" t="s">
        <v>33</v>
      </c>
      <c r="R915" t="s">
        <v>97</v>
      </c>
      <c r="S915" t="s">
        <v>33</v>
      </c>
      <c r="T915" t="s">
        <v>36</v>
      </c>
      <c r="U915" t="s">
        <v>307</v>
      </c>
      <c r="V915" t="s">
        <v>721</v>
      </c>
      <c r="W915" t="s">
        <v>53</v>
      </c>
      <c r="X915" t="s">
        <v>82</v>
      </c>
      <c r="Y915" t="s">
        <v>41</v>
      </c>
      <c r="Z915" t="s">
        <v>2697</v>
      </c>
    </row>
    <row r="916" spans="1:26" x14ac:dyDescent="0.25">
      <c r="A916" t="s">
        <v>4188</v>
      </c>
      <c r="B916" t="s">
        <v>4189</v>
      </c>
      <c r="C916" s="1" t="str">
        <f t="shared" si="149"/>
        <v>21:0236</v>
      </c>
      <c r="D916" s="1" t="str">
        <f t="shared" si="150"/>
        <v>21:0115</v>
      </c>
      <c r="E916" t="s">
        <v>4190</v>
      </c>
      <c r="F916" t="s">
        <v>4191</v>
      </c>
      <c r="H916">
        <v>49.251187700000003</v>
      </c>
      <c r="I916">
        <v>-86.360211300000003</v>
      </c>
      <c r="J916" s="1" t="str">
        <f t="shared" si="151"/>
        <v>NGR lake sediment grab sample</v>
      </c>
      <c r="K916" s="1" t="str">
        <f t="shared" si="152"/>
        <v>&lt;177 micron (NGR)</v>
      </c>
      <c r="L916">
        <v>47</v>
      </c>
      <c r="M916" t="s">
        <v>30</v>
      </c>
      <c r="N916">
        <v>915</v>
      </c>
      <c r="O916" t="s">
        <v>455</v>
      </c>
      <c r="P916" t="s">
        <v>489</v>
      </c>
      <c r="Q916" t="s">
        <v>33</v>
      </c>
      <c r="R916" t="s">
        <v>394</v>
      </c>
      <c r="S916" t="s">
        <v>146</v>
      </c>
      <c r="T916" t="s">
        <v>36</v>
      </c>
      <c r="U916" t="s">
        <v>40</v>
      </c>
      <c r="V916" t="s">
        <v>237</v>
      </c>
      <c r="W916" t="s">
        <v>66</v>
      </c>
      <c r="X916" t="s">
        <v>67</v>
      </c>
      <c r="Y916" t="s">
        <v>41</v>
      </c>
      <c r="Z916" t="s">
        <v>278</v>
      </c>
    </row>
    <row r="917" spans="1:26" x14ac:dyDescent="0.25">
      <c r="A917" t="s">
        <v>4192</v>
      </c>
      <c r="B917" t="s">
        <v>4193</v>
      </c>
      <c r="C917" s="1" t="str">
        <f t="shared" si="149"/>
        <v>21:0236</v>
      </c>
      <c r="D917" s="1" t="str">
        <f t="shared" si="150"/>
        <v>21:0115</v>
      </c>
      <c r="E917" t="s">
        <v>4194</v>
      </c>
      <c r="F917" t="s">
        <v>4195</v>
      </c>
      <c r="H917">
        <v>49.060272599999998</v>
      </c>
      <c r="I917">
        <v>-86.017944400000005</v>
      </c>
      <c r="J917" s="1" t="str">
        <f t="shared" si="151"/>
        <v>NGR lake sediment grab sample</v>
      </c>
      <c r="K917" s="1" t="str">
        <f t="shared" si="152"/>
        <v>&lt;177 micron (NGR)</v>
      </c>
      <c r="L917">
        <v>47</v>
      </c>
      <c r="M917" t="s">
        <v>47</v>
      </c>
      <c r="N917">
        <v>916</v>
      </c>
      <c r="O917" t="s">
        <v>48</v>
      </c>
      <c r="P917" t="s">
        <v>50</v>
      </c>
      <c r="Q917" t="s">
        <v>290</v>
      </c>
      <c r="R917" t="s">
        <v>277</v>
      </c>
      <c r="S917" t="s">
        <v>76</v>
      </c>
      <c r="T917" t="s">
        <v>36</v>
      </c>
      <c r="U917" t="s">
        <v>471</v>
      </c>
      <c r="V917" t="s">
        <v>597</v>
      </c>
      <c r="W917" t="s">
        <v>80</v>
      </c>
      <c r="X917" t="s">
        <v>48</v>
      </c>
      <c r="Y917" t="s">
        <v>66</v>
      </c>
      <c r="Z917" t="s">
        <v>4196</v>
      </c>
    </row>
    <row r="918" spans="1:26" x14ac:dyDescent="0.25">
      <c r="A918" t="s">
        <v>4197</v>
      </c>
      <c r="B918" t="s">
        <v>4198</v>
      </c>
      <c r="C918" s="1" t="str">
        <f t="shared" si="149"/>
        <v>21:0236</v>
      </c>
      <c r="D918" s="1" t="str">
        <f t="shared" si="150"/>
        <v>21:0115</v>
      </c>
      <c r="E918" t="s">
        <v>4199</v>
      </c>
      <c r="F918" t="s">
        <v>4200</v>
      </c>
      <c r="H918">
        <v>49.023762099999999</v>
      </c>
      <c r="I918">
        <v>-86.328389200000004</v>
      </c>
      <c r="J918" s="1" t="str">
        <f t="shared" si="151"/>
        <v>NGR lake sediment grab sample</v>
      </c>
      <c r="K918" s="1" t="str">
        <f t="shared" si="152"/>
        <v>&lt;177 micron (NGR)</v>
      </c>
      <c r="L918">
        <v>47</v>
      </c>
      <c r="M918" t="s">
        <v>60</v>
      </c>
      <c r="N918">
        <v>917</v>
      </c>
      <c r="O918" t="s">
        <v>61</v>
      </c>
      <c r="P918" t="s">
        <v>108</v>
      </c>
      <c r="Q918" t="s">
        <v>181</v>
      </c>
      <c r="R918" t="s">
        <v>335</v>
      </c>
      <c r="S918" t="s">
        <v>290</v>
      </c>
      <c r="T918" t="s">
        <v>36</v>
      </c>
      <c r="U918" t="s">
        <v>343</v>
      </c>
      <c r="V918" t="s">
        <v>90</v>
      </c>
      <c r="W918" t="s">
        <v>63</v>
      </c>
      <c r="X918" t="s">
        <v>343</v>
      </c>
      <c r="Y918" t="s">
        <v>41</v>
      </c>
      <c r="Z918" t="s">
        <v>604</v>
      </c>
    </row>
    <row r="919" spans="1:26" x14ac:dyDescent="0.25">
      <c r="A919" t="s">
        <v>4201</v>
      </c>
      <c r="B919" t="s">
        <v>4202</v>
      </c>
      <c r="C919" s="1" t="str">
        <f t="shared" si="149"/>
        <v>21:0236</v>
      </c>
      <c r="D919" s="1" t="str">
        <f t="shared" si="150"/>
        <v>21:0115</v>
      </c>
      <c r="E919" t="s">
        <v>4203</v>
      </c>
      <c r="F919" t="s">
        <v>4204</v>
      </c>
      <c r="H919">
        <v>49.016546300000002</v>
      </c>
      <c r="I919">
        <v>-86.302418700000004</v>
      </c>
      <c r="J919" s="1" t="str">
        <f t="shared" si="151"/>
        <v>NGR lake sediment grab sample</v>
      </c>
      <c r="K919" s="1" t="str">
        <f t="shared" si="152"/>
        <v>&lt;177 micron (NGR)</v>
      </c>
      <c r="L919">
        <v>47</v>
      </c>
      <c r="M919" t="s">
        <v>73</v>
      </c>
      <c r="N919">
        <v>918</v>
      </c>
      <c r="O919" t="s">
        <v>300</v>
      </c>
      <c r="P919" t="s">
        <v>82</v>
      </c>
      <c r="Q919" t="s">
        <v>80</v>
      </c>
      <c r="R919" t="s">
        <v>135</v>
      </c>
      <c r="S919" t="s">
        <v>181</v>
      </c>
      <c r="T919" t="s">
        <v>36</v>
      </c>
      <c r="U919" t="s">
        <v>48</v>
      </c>
      <c r="V919" t="s">
        <v>225</v>
      </c>
      <c r="W919" t="s">
        <v>63</v>
      </c>
      <c r="X919" t="s">
        <v>300</v>
      </c>
      <c r="Y919" t="s">
        <v>125</v>
      </c>
      <c r="Z919" t="s">
        <v>1359</v>
      </c>
    </row>
    <row r="920" spans="1:26" x14ac:dyDescent="0.25">
      <c r="A920" t="s">
        <v>4205</v>
      </c>
      <c r="B920" t="s">
        <v>4206</v>
      </c>
      <c r="C920" s="1" t="str">
        <f t="shared" si="149"/>
        <v>21:0236</v>
      </c>
      <c r="D920" s="1" t="str">
        <f t="shared" si="150"/>
        <v>21:0115</v>
      </c>
      <c r="E920" t="s">
        <v>4207</v>
      </c>
      <c r="F920" t="s">
        <v>4208</v>
      </c>
      <c r="H920">
        <v>49.030528699999998</v>
      </c>
      <c r="I920">
        <v>-86.288200700000004</v>
      </c>
      <c r="J920" s="1" t="str">
        <f t="shared" si="151"/>
        <v>NGR lake sediment grab sample</v>
      </c>
      <c r="K920" s="1" t="str">
        <f t="shared" si="152"/>
        <v>&lt;177 micron (NGR)</v>
      </c>
      <c r="L920">
        <v>47</v>
      </c>
      <c r="M920" t="s">
        <v>87</v>
      </c>
      <c r="N920">
        <v>919</v>
      </c>
      <c r="O920" t="s">
        <v>67</v>
      </c>
      <c r="P920" t="s">
        <v>300</v>
      </c>
      <c r="Q920" t="s">
        <v>80</v>
      </c>
      <c r="R920" t="s">
        <v>349</v>
      </c>
      <c r="S920" t="s">
        <v>198</v>
      </c>
      <c r="T920" t="s">
        <v>36</v>
      </c>
      <c r="U920" t="s">
        <v>336</v>
      </c>
      <c r="V920" t="s">
        <v>322</v>
      </c>
      <c r="W920" t="s">
        <v>66</v>
      </c>
      <c r="X920" t="s">
        <v>79</v>
      </c>
      <c r="Y920" t="s">
        <v>125</v>
      </c>
      <c r="Z920" t="s">
        <v>3809</v>
      </c>
    </row>
    <row r="921" spans="1:26" x14ac:dyDescent="0.25">
      <c r="A921" t="s">
        <v>4209</v>
      </c>
      <c r="B921" t="s">
        <v>4210</v>
      </c>
      <c r="C921" s="1" t="str">
        <f t="shared" si="149"/>
        <v>21:0236</v>
      </c>
      <c r="D921" s="1" t="str">
        <f t="shared" si="150"/>
        <v>21:0115</v>
      </c>
      <c r="E921" t="s">
        <v>4211</v>
      </c>
      <c r="F921" t="s">
        <v>4212</v>
      </c>
      <c r="H921">
        <v>49.047755199999997</v>
      </c>
      <c r="I921">
        <v>-86.270889299999993</v>
      </c>
      <c r="J921" s="1" t="str">
        <f t="shared" si="151"/>
        <v>NGR lake sediment grab sample</v>
      </c>
      <c r="K921" s="1" t="str">
        <f t="shared" si="152"/>
        <v>&lt;177 micron (NGR)</v>
      </c>
      <c r="L921">
        <v>47</v>
      </c>
      <c r="M921" t="s">
        <v>96</v>
      </c>
      <c r="N921">
        <v>920</v>
      </c>
      <c r="O921" t="s">
        <v>1058</v>
      </c>
      <c r="P921" t="s">
        <v>321</v>
      </c>
      <c r="Q921" t="s">
        <v>146</v>
      </c>
      <c r="R921" t="s">
        <v>349</v>
      </c>
      <c r="S921" t="s">
        <v>97</v>
      </c>
      <c r="T921" t="s">
        <v>36</v>
      </c>
      <c r="U921" t="s">
        <v>361</v>
      </c>
      <c r="V921" t="s">
        <v>190</v>
      </c>
      <c r="W921" t="s">
        <v>66</v>
      </c>
      <c r="X921" t="s">
        <v>300</v>
      </c>
      <c r="Y921" t="s">
        <v>125</v>
      </c>
      <c r="Z921" t="s">
        <v>329</v>
      </c>
    </row>
    <row r="922" spans="1:26" x14ac:dyDescent="0.25">
      <c r="A922" t="s">
        <v>4213</v>
      </c>
      <c r="B922" t="s">
        <v>4214</v>
      </c>
      <c r="C922" s="1" t="str">
        <f t="shared" si="149"/>
        <v>21:0236</v>
      </c>
      <c r="D922" s="1" t="str">
        <f t="shared" si="150"/>
        <v>21:0115</v>
      </c>
      <c r="E922" t="s">
        <v>4215</v>
      </c>
      <c r="F922" t="s">
        <v>4216</v>
      </c>
      <c r="H922">
        <v>49.184143200000001</v>
      </c>
      <c r="I922">
        <v>-86.326687000000007</v>
      </c>
      <c r="J922" s="1" t="str">
        <f t="shared" si="151"/>
        <v>NGR lake sediment grab sample</v>
      </c>
      <c r="K922" s="1" t="str">
        <f t="shared" si="152"/>
        <v>&lt;177 micron (NGR)</v>
      </c>
      <c r="L922">
        <v>47</v>
      </c>
      <c r="M922" t="s">
        <v>106</v>
      </c>
      <c r="N922">
        <v>921</v>
      </c>
      <c r="O922" t="s">
        <v>224</v>
      </c>
      <c r="P922" t="s">
        <v>77</v>
      </c>
      <c r="Q922" t="s">
        <v>78</v>
      </c>
      <c r="R922" t="s">
        <v>77</v>
      </c>
      <c r="S922" t="s">
        <v>181</v>
      </c>
      <c r="T922" t="s">
        <v>36</v>
      </c>
      <c r="U922" t="s">
        <v>909</v>
      </c>
      <c r="V922" t="s">
        <v>137</v>
      </c>
      <c r="W922" t="s">
        <v>66</v>
      </c>
      <c r="X922" t="s">
        <v>79</v>
      </c>
      <c r="Y922" t="s">
        <v>125</v>
      </c>
      <c r="Z922" t="s">
        <v>1608</v>
      </c>
    </row>
    <row r="923" spans="1:26" x14ac:dyDescent="0.25">
      <c r="A923" t="s">
        <v>4217</v>
      </c>
      <c r="B923" t="s">
        <v>4218</v>
      </c>
      <c r="C923" s="1" t="str">
        <f t="shared" si="149"/>
        <v>21:0236</v>
      </c>
      <c r="D923" s="1" t="str">
        <f t="shared" si="150"/>
        <v>21:0115</v>
      </c>
      <c r="E923" t="s">
        <v>4219</v>
      </c>
      <c r="F923" t="s">
        <v>4220</v>
      </c>
      <c r="H923">
        <v>49.212892400000001</v>
      </c>
      <c r="I923">
        <v>-86.283332999999999</v>
      </c>
      <c r="J923" s="1" t="str">
        <f t="shared" si="151"/>
        <v>NGR lake sediment grab sample</v>
      </c>
      <c r="K923" s="1" t="str">
        <f t="shared" si="152"/>
        <v>&lt;177 micron (NGR)</v>
      </c>
      <c r="L923">
        <v>47</v>
      </c>
      <c r="M923" t="s">
        <v>118</v>
      </c>
      <c r="N923">
        <v>922</v>
      </c>
      <c r="O923" t="s">
        <v>336</v>
      </c>
      <c r="P923" t="s">
        <v>596</v>
      </c>
      <c r="Q923" t="s">
        <v>33</v>
      </c>
      <c r="R923" t="s">
        <v>321</v>
      </c>
      <c r="S923" t="s">
        <v>109</v>
      </c>
      <c r="T923" t="s">
        <v>36</v>
      </c>
      <c r="U923" t="s">
        <v>1416</v>
      </c>
      <c r="V923" t="s">
        <v>408</v>
      </c>
      <c r="W923" t="s">
        <v>66</v>
      </c>
      <c r="X923" t="s">
        <v>343</v>
      </c>
      <c r="Y923" t="s">
        <v>309</v>
      </c>
      <c r="Z923" t="s">
        <v>3494</v>
      </c>
    </row>
    <row r="924" spans="1:26" x14ac:dyDescent="0.25">
      <c r="A924" t="s">
        <v>4221</v>
      </c>
      <c r="B924" t="s">
        <v>4222</v>
      </c>
      <c r="C924" s="1" t="str">
        <f t="shared" si="149"/>
        <v>21:0236</v>
      </c>
      <c r="D924" s="1" t="str">
        <f t="shared" si="150"/>
        <v>21:0115</v>
      </c>
      <c r="E924" t="s">
        <v>4223</v>
      </c>
      <c r="F924" t="s">
        <v>4224</v>
      </c>
      <c r="H924">
        <v>49.242489999999997</v>
      </c>
      <c r="I924">
        <v>-86.273685799999996</v>
      </c>
      <c r="J924" s="1" t="str">
        <f t="shared" si="151"/>
        <v>NGR lake sediment grab sample</v>
      </c>
      <c r="K924" s="1" t="str">
        <f t="shared" si="152"/>
        <v>&lt;177 micron (NGR)</v>
      </c>
      <c r="L924">
        <v>47</v>
      </c>
      <c r="M924" t="s">
        <v>131</v>
      </c>
      <c r="N924">
        <v>923</v>
      </c>
      <c r="O924" t="s">
        <v>300</v>
      </c>
      <c r="P924" t="s">
        <v>32</v>
      </c>
      <c r="Q924" t="s">
        <v>33</v>
      </c>
      <c r="R924" t="s">
        <v>145</v>
      </c>
      <c r="S924" t="s">
        <v>109</v>
      </c>
      <c r="T924" t="s">
        <v>36</v>
      </c>
      <c r="U924" t="s">
        <v>390</v>
      </c>
      <c r="V924" t="s">
        <v>66</v>
      </c>
      <c r="W924" t="s">
        <v>66</v>
      </c>
      <c r="X924" t="s">
        <v>54</v>
      </c>
      <c r="Y924" t="s">
        <v>309</v>
      </c>
      <c r="Z924" t="s">
        <v>1217</v>
      </c>
    </row>
    <row r="925" spans="1:26" x14ac:dyDescent="0.25">
      <c r="A925" t="s">
        <v>4225</v>
      </c>
      <c r="B925" t="s">
        <v>4226</v>
      </c>
      <c r="C925" s="1" t="str">
        <f t="shared" si="149"/>
        <v>21:0236</v>
      </c>
      <c r="D925" s="1" t="str">
        <f t="shared" si="150"/>
        <v>21:0115</v>
      </c>
      <c r="E925" t="s">
        <v>4227</v>
      </c>
      <c r="F925" t="s">
        <v>4228</v>
      </c>
      <c r="H925">
        <v>49.2400187</v>
      </c>
      <c r="I925">
        <v>-86.315307799999999</v>
      </c>
      <c r="J925" s="1" t="str">
        <f t="shared" si="151"/>
        <v>NGR lake sediment grab sample</v>
      </c>
      <c r="K925" s="1" t="str">
        <f t="shared" si="152"/>
        <v>&lt;177 micron (NGR)</v>
      </c>
      <c r="L925">
        <v>47</v>
      </c>
      <c r="M925" t="s">
        <v>143</v>
      </c>
      <c r="N925">
        <v>924</v>
      </c>
      <c r="O925" t="s">
        <v>1047</v>
      </c>
      <c r="P925" t="s">
        <v>516</v>
      </c>
      <c r="Q925" t="s">
        <v>66</v>
      </c>
      <c r="R925" t="s">
        <v>668</v>
      </c>
      <c r="S925" t="s">
        <v>109</v>
      </c>
      <c r="T925" t="s">
        <v>122</v>
      </c>
      <c r="U925" t="s">
        <v>465</v>
      </c>
      <c r="V925" t="s">
        <v>99</v>
      </c>
      <c r="W925" t="s">
        <v>66</v>
      </c>
      <c r="X925" t="s">
        <v>54</v>
      </c>
      <c r="Y925" t="s">
        <v>875</v>
      </c>
      <c r="Z925" t="s">
        <v>1105</v>
      </c>
    </row>
    <row r="926" spans="1:26" x14ac:dyDescent="0.25">
      <c r="A926" t="s">
        <v>4229</v>
      </c>
      <c r="B926" t="s">
        <v>4230</v>
      </c>
      <c r="C926" s="1" t="str">
        <f t="shared" si="149"/>
        <v>21:0236</v>
      </c>
      <c r="D926" s="1" t="str">
        <f t="shared" si="150"/>
        <v>21:0115</v>
      </c>
      <c r="E926" t="s">
        <v>4231</v>
      </c>
      <c r="F926" t="s">
        <v>4232</v>
      </c>
      <c r="H926">
        <v>49.246584200000001</v>
      </c>
      <c r="I926">
        <v>-86.339839100000006</v>
      </c>
      <c r="J926" s="1" t="str">
        <f t="shared" si="151"/>
        <v>NGR lake sediment grab sample</v>
      </c>
      <c r="K926" s="1" t="str">
        <f t="shared" si="152"/>
        <v>&lt;177 micron (NGR)</v>
      </c>
      <c r="L926">
        <v>47</v>
      </c>
      <c r="M926" t="s">
        <v>154</v>
      </c>
      <c r="N926">
        <v>925</v>
      </c>
      <c r="O926" t="s">
        <v>546</v>
      </c>
      <c r="P926" t="s">
        <v>198</v>
      </c>
      <c r="Q926" t="s">
        <v>66</v>
      </c>
      <c r="R926" t="s">
        <v>50</v>
      </c>
      <c r="S926" t="s">
        <v>78</v>
      </c>
      <c r="T926" t="s">
        <v>36</v>
      </c>
      <c r="U926" t="s">
        <v>1024</v>
      </c>
      <c r="V926" t="s">
        <v>99</v>
      </c>
      <c r="W926" t="s">
        <v>63</v>
      </c>
      <c r="X926" t="s">
        <v>890</v>
      </c>
      <c r="Y926" t="s">
        <v>41</v>
      </c>
      <c r="Z926" t="s">
        <v>349</v>
      </c>
    </row>
    <row r="927" spans="1:26" x14ac:dyDescent="0.25">
      <c r="A927" t="s">
        <v>4233</v>
      </c>
      <c r="B927" t="s">
        <v>4234</v>
      </c>
      <c r="C927" s="1" t="str">
        <f t="shared" si="149"/>
        <v>21:0236</v>
      </c>
      <c r="D927" s="1" t="str">
        <f t="shared" si="150"/>
        <v>21:0115</v>
      </c>
      <c r="E927" t="s">
        <v>4190</v>
      </c>
      <c r="F927" t="s">
        <v>4235</v>
      </c>
      <c r="H927">
        <v>49.251187700000003</v>
      </c>
      <c r="I927">
        <v>-86.360211300000003</v>
      </c>
      <c r="J927" s="1" t="str">
        <f t="shared" si="151"/>
        <v>NGR lake sediment grab sample</v>
      </c>
      <c r="K927" s="1" t="str">
        <f t="shared" si="152"/>
        <v>&lt;177 micron (NGR)</v>
      </c>
      <c r="L927">
        <v>47</v>
      </c>
      <c r="M927" t="s">
        <v>169</v>
      </c>
      <c r="N927">
        <v>926</v>
      </c>
      <c r="O927" t="s">
        <v>336</v>
      </c>
      <c r="P927" t="s">
        <v>890</v>
      </c>
      <c r="Q927" t="s">
        <v>80</v>
      </c>
      <c r="R927" t="s">
        <v>335</v>
      </c>
      <c r="S927" t="s">
        <v>181</v>
      </c>
      <c r="T927" t="s">
        <v>36</v>
      </c>
      <c r="U927" t="s">
        <v>89</v>
      </c>
      <c r="V927" t="s">
        <v>200</v>
      </c>
      <c r="W927" t="s">
        <v>66</v>
      </c>
      <c r="X927" t="s">
        <v>67</v>
      </c>
      <c r="Y927" t="s">
        <v>309</v>
      </c>
      <c r="Z927" t="s">
        <v>616</v>
      </c>
    </row>
    <row r="928" spans="1:26" x14ac:dyDescent="0.25">
      <c r="A928" t="s">
        <v>4236</v>
      </c>
      <c r="B928" t="s">
        <v>4237</v>
      </c>
      <c r="C928" s="1" t="str">
        <f t="shared" si="149"/>
        <v>21:0236</v>
      </c>
      <c r="D928" s="1" t="str">
        <f t="shared" si="150"/>
        <v>21:0115</v>
      </c>
      <c r="E928" t="s">
        <v>4190</v>
      </c>
      <c r="F928" t="s">
        <v>4238</v>
      </c>
      <c r="H928">
        <v>49.251187700000003</v>
      </c>
      <c r="I928">
        <v>-86.360211300000003</v>
      </c>
      <c r="J928" s="1" t="str">
        <f t="shared" si="151"/>
        <v>NGR lake sediment grab sample</v>
      </c>
      <c r="K928" s="1" t="str">
        <f t="shared" si="152"/>
        <v>&lt;177 micron (NGR)</v>
      </c>
      <c r="L928">
        <v>47</v>
      </c>
      <c r="M928" t="s">
        <v>162</v>
      </c>
      <c r="N928">
        <v>927</v>
      </c>
      <c r="O928" t="s">
        <v>300</v>
      </c>
      <c r="P928" t="s">
        <v>62</v>
      </c>
      <c r="Q928" t="s">
        <v>80</v>
      </c>
      <c r="R928" t="s">
        <v>394</v>
      </c>
      <c r="S928" t="s">
        <v>181</v>
      </c>
      <c r="T928" t="s">
        <v>36</v>
      </c>
      <c r="U928" t="s">
        <v>291</v>
      </c>
      <c r="V928" t="s">
        <v>200</v>
      </c>
      <c r="W928" t="s">
        <v>66</v>
      </c>
      <c r="X928" t="s">
        <v>67</v>
      </c>
      <c r="Y928" t="s">
        <v>66</v>
      </c>
      <c r="Z928" t="s">
        <v>278</v>
      </c>
    </row>
    <row r="929" spans="1:26" x14ac:dyDescent="0.25">
      <c r="A929" t="s">
        <v>4239</v>
      </c>
      <c r="B929" t="s">
        <v>4240</v>
      </c>
      <c r="C929" s="1" t="str">
        <f t="shared" si="149"/>
        <v>21:0236</v>
      </c>
      <c r="D929" s="1" t="str">
        <f t="shared" si="150"/>
        <v>21:0115</v>
      </c>
      <c r="E929" t="s">
        <v>4241</v>
      </c>
      <c r="F929" t="s">
        <v>4242</v>
      </c>
      <c r="H929">
        <v>49.246814299999997</v>
      </c>
      <c r="I929">
        <v>-86.378047300000006</v>
      </c>
      <c r="J929" s="1" t="str">
        <f t="shared" si="151"/>
        <v>NGR lake sediment grab sample</v>
      </c>
      <c r="K929" s="1" t="str">
        <f t="shared" si="152"/>
        <v>&lt;177 micron (NGR)</v>
      </c>
      <c r="L929">
        <v>47</v>
      </c>
      <c r="M929" t="s">
        <v>177</v>
      </c>
      <c r="N929">
        <v>928</v>
      </c>
      <c r="O929" t="s">
        <v>62</v>
      </c>
      <c r="P929" t="s">
        <v>50</v>
      </c>
      <c r="Q929" t="s">
        <v>80</v>
      </c>
      <c r="R929" t="s">
        <v>50</v>
      </c>
      <c r="S929" t="s">
        <v>181</v>
      </c>
      <c r="T929" t="s">
        <v>36</v>
      </c>
      <c r="U929" t="s">
        <v>4243</v>
      </c>
      <c r="V929" t="s">
        <v>730</v>
      </c>
      <c r="W929" t="s">
        <v>53</v>
      </c>
      <c r="X929" t="s">
        <v>79</v>
      </c>
      <c r="Y929" t="s">
        <v>1607</v>
      </c>
      <c r="Z929" t="s">
        <v>4244</v>
      </c>
    </row>
    <row r="930" spans="1:26" hidden="1" x14ac:dyDescent="0.25">
      <c r="A930" t="s">
        <v>4245</v>
      </c>
      <c r="B930" t="s">
        <v>4246</v>
      </c>
      <c r="C930" s="1" t="str">
        <f t="shared" si="149"/>
        <v>21:0236</v>
      </c>
      <c r="D930" s="1" t="str">
        <f>HYPERLINK("http://geochem.nrcan.gc.ca/cdogs/content/svy/svy_e.htm", "")</f>
        <v/>
      </c>
      <c r="G930" s="1" t="str">
        <f>HYPERLINK("http://geochem.nrcan.gc.ca/cdogs/content/cr_/cr_00021_e.htm", "21")</f>
        <v>21</v>
      </c>
      <c r="J930" t="s">
        <v>220</v>
      </c>
      <c r="K930" t="s">
        <v>221</v>
      </c>
      <c r="L930">
        <v>47</v>
      </c>
      <c r="M930" t="s">
        <v>222</v>
      </c>
      <c r="N930">
        <v>929</v>
      </c>
      <c r="O930" t="s">
        <v>62</v>
      </c>
      <c r="P930" t="s">
        <v>198</v>
      </c>
      <c r="Q930" t="s">
        <v>50</v>
      </c>
      <c r="R930" t="s">
        <v>78</v>
      </c>
      <c r="S930" t="s">
        <v>80</v>
      </c>
      <c r="T930" t="s">
        <v>36</v>
      </c>
      <c r="U930" t="s">
        <v>2474</v>
      </c>
      <c r="V930" t="s">
        <v>730</v>
      </c>
      <c r="W930" t="s">
        <v>76</v>
      </c>
      <c r="X930" t="s">
        <v>890</v>
      </c>
      <c r="Y930" t="s">
        <v>1041</v>
      </c>
      <c r="Z930" t="s">
        <v>596</v>
      </c>
    </row>
    <row r="931" spans="1:26" x14ac:dyDescent="0.25">
      <c r="A931" t="s">
        <v>4247</v>
      </c>
      <c r="B931" t="s">
        <v>4248</v>
      </c>
      <c r="C931" s="1" t="str">
        <f t="shared" si="149"/>
        <v>21:0236</v>
      </c>
      <c r="D931" s="1" t="str">
        <f t="shared" ref="D931:D943" si="153">HYPERLINK("http://geochem.nrcan.gc.ca/cdogs/content/svy/svy210115_e.htm", "21:0115")</f>
        <v>21:0115</v>
      </c>
      <c r="E931" t="s">
        <v>4249</v>
      </c>
      <c r="F931" t="s">
        <v>4250</v>
      </c>
      <c r="H931">
        <v>49.221983199999997</v>
      </c>
      <c r="I931">
        <v>-86.369034200000002</v>
      </c>
      <c r="J931" s="1" t="str">
        <f t="shared" ref="J931:J943" si="154">HYPERLINK("http://geochem.nrcan.gc.ca/cdogs/content/kwd/kwd020027_e.htm", "NGR lake sediment grab sample")</f>
        <v>NGR lake sediment grab sample</v>
      </c>
      <c r="K931" s="1" t="str">
        <f t="shared" ref="K931:K943" si="155">HYPERLINK("http://geochem.nrcan.gc.ca/cdogs/content/kwd/kwd080006_e.htm", "&lt;177 micron (NGR)")</f>
        <v>&lt;177 micron (NGR)</v>
      </c>
      <c r="L931">
        <v>47</v>
      </c>
      <c r="M931" t="s">
        <v>187</v>
      </c>
      <c r="N931">
        <v>930</v>
      </c>
      <c r="O931" t="s">
        <v>1058</v>
      </c>
      <c r="P931" t="s">
        <v>82</v>
      </c>
      <c r="Q931" t="s">
        <v>80</v>
      </c>
      <c r="R931" t="s">
        <v>335</v>
      </c>
      <c r="S931" t="s">
        <v>80</v>
      </c>
      <c r="T931" t="s">
        <v>36</v>
      </c>
      <c r="U931" t="s">
        <v>635</v>
      </c>
      <c r="V931" t="s">
        <v>225</v>
      </c>
      <c r="W931" t="s">
        <v>80</v>
      </c>
      <c r="X931" t="s">
        <v>336</v>
      </c>
      <c r="Y931" t="s">
        <v>875</v>
      </c>
      <c r="Z931" t="s">
        <v>1096</v>
      </c>
    </row>
    <row r="932" spans="1:26" x14ac:dyDescent="0.25">
      <c r="A932" t="s">
        <v>4251</v>
      </c>
      <c r="B932" t="s">
        <v>4252</v>
      </c>
      <c r="C932" s="1" t="str">
        <f t="shared" si="149"/>
        <v>21:0236</v>
      </c>
      <c r="D932" s="1" t="str">
        <f t="shared" si="153"/>
        <v>21:0115</v>
      </c>
      <c r="E932" t="s">
        <v>4253</v>
      </c>
      <c r="F932" t="s">
        <v>4254</v>
      </c>
      <c r="H932">
        <v>49.2211651</v>
      </c>
      <c r="I932">
        <v>-86.406439500000005</v>
      </c>
      <c r="J932" s="1" t="str">
        <f t="shared" si="154"/>
        <v>NGR lake sediment grab sample</v>
      </c>
      <c r="K932" s="1" t="str">
        <f t="shared" si="155"/>
        <v>&lt;177 micron (NGR)</v>
      </c>
      <c r="L932">
        <v>47</v>
      </c>
      <c r="M932" t="s">
        <v>196</v>
      </c>
      <c r="N932">
        <v>931</v>
      </c>
      <c r="O932" t="s">
        <v>253</v>
      </c>
      <c r="P932" t="s">
        <v>134</v>
      </c>
      <c r="Q932" t="s">
        <v>63</v>
      </c>
      <c r="R932" t="s">
        <v>134</v>
      </c>
      <c r="S932" t="s">
        <v>76</v>
      </c>
      <c r="T932" t="s">
        <v>36</v>
      </c>
      <c r="U932" t="s">
        <v>781</v>
      </c>
      <c r="V932" t="s">
        <v>685</v>
      </c>
      <c r="W932" t="s">
        <v>63</v>
      </c>
      <c r="X932" t="s">
        <v>81</v>
      </c>
      <c r="Y932" t="s">
        <v>97</v>
      </c>
      <c r="Z932" t="s">
        <v>381</v>
      </c>
    </row>
    <row r="933" spans="1:26" x14ac:dyDescent="0.25">
      <c r="A933" t="s">
        <v>4255</v>
      </c>
      <c r="B933" t="s">
        <v>4256</v>
      </c>
      <c r="C933" s="1" t="str">
        <f t="shared" si="149"/>
        <v>21:0236</v>
      </c>
      <c r="D933" s="1" t="str">
        <f t="shared" si="153"/>
        <v>21:0115</v>
      </c>
      <c r="E933" t="s">
        <v>4257</v>
      </c>
      <c r="F933" t="s">
        <v>4258</v>
      </c>
      <c r="H933">
        <v>49.2181827</v>
      </c>
      <c r="I933">
        <v>-86.447094800000002</v>
      </c>
      <c r="J933" s="1" t="str">
        <f t="shared" si="154"/>
        <v>NGR lake sediment grab sample</v>
      </c>
      <c r="K933" s="1" t="str">
        <f t="shared" si="155"/>
        <v>&lt;177 micron (NGR)</v>
      </c>
      <c r="L933">
        <v>47</v>
      </c>
      <c r="M933" t="s">
        <v>206</v>
      </c>
      <c r="N933">
        <v>932</v>
      </c>
      <c r="O933" t="s">
        <v>1047</v>
      </c>
      <c r="P933" t="s">
        <v>546</v>
      </c>
      <c r="Q933" t="s">
        <v>80</v>
      </c>
      <c r="R933" t="s">
        <v>290</v>
      </c>
      <c r="S933" t="s">
        <v>39</v>
      </c>
      <c r="T933" t="s">
        <v>36</v>
      </c>
      <c r="U933" t="s">
        <v>178</v>
      </c>
      <c r="V933" t="s">
        <v>337</v>
      </c>
      <c r="W933" t="s">
        <v>66</v>
      </c>
      <c r="X933" t="s">
        <v>112</v>
      </c>
      <c r="Y933" t="s">
        <v>66</v>
      </c>
      <c r="Z933" t="s">
        <v>409</v>
      </c>
    </row>
    <row r="934" spans="1:26" x14ac:dyDescent="0.25">
      <c r="A934" t="s">
        <v>4259</v>
      </c>
      <c r="B934" t="s">
        <v>4260</v>
      </c>
      <c r="C934" s="1" t="str">
        <f t="shared" si="149"/>
        <v>21:0236</v>
      </c>
      <c r="D934" s="1" t="str">
        <f t="shared" si="153"/>
        <v>21:0115</v>
      </c>
      <c r="E934" t="s">
        <v>4261</v>
      </c>
      <c r="F934" t="s">
        <v>4262</v>
      </c>
      <c r="H934">
        <v>49.249334599999997</v>
      </c>
      <c r="I934">
        <v>-86.454881400000005</v>
      </c>
      <c r="J934" s="1" t="str">
        <f t="shared" si="154"/>
        <v>NGR lake sediment grab sample</v>
      </c>
      <c r="K934" s="1" t="str">
        <f t="shared" si="155"/>
        <v>&lt;177 micron (NGR)</v>
      </c>
      <c r="L934">
        <v>47</v>
      </c>
      <c r="M934" t="s">
        <v>214</v>
      </c>
      <c r="N934">
        <v>933</v>
      </c>
      <c r="O934" t="s">
        <v>75</v>
      </c>
      <c r="P934" t="s">
        <v>181</v>
      </c>
      <c r="Q934" t="s">
        <v>39</v>
      </c>
      <c r="R934" t="s">
        <v>146</v>
      </c>
      <c r="S934" t="s">
        <v>80</v>
      </c>
      <c r="T934" t="s">
        <v>36</v>
      </c>
      <c r="U934" t="s">
        <v>54</v>
      </c>
      <c r="V934" t="s">
        <v>337</v>
      </c>
      <c r="W934" t="s">
        <v>66</v>
      </c>
      <c r="X934" t="s">
        <v>82</v>
      </c>
      <c r="Y934" t="s">
        <v>41</v>
      </c>
      <c r="Z934" t="s">
        <v>1127</v>
      </c>
    </row>
    <row r="935" spans="1:26" x14ac:dyDescent="0.25">
      <c r="A935" t="s">
        <v>4263</v>
      </c>
      <c r="B935" t="s">
        <v>4264</v>
      </c>
      <c r="C935" s="1" t="str">
        <f t="shared" si="149"/>
        <v>21:0236</v>
      </c>
      <c r="D935" s="1" t="str">
        <f t="shared" si="153"/>
        <v>21:0115</v>
      </c>
      <c r="E935" t="s">
        <v>4265</v>
      </c>
      <c r="F935" t="s">
        <v>4266</v>
      </c>
      <c r="H935">
        <v>49.233664599999997</v>
      </c>
      <c r="I935">
        <v>-86.517444400000002</v>
      </c>
      <c r="J935" s="1" t="str">
        <f t="shared" si="154"/>
        <v>NGR lake sediment grab sample</v>
      </c>
      <c r="K935" s="1" t="str">
        <f t="shared" si="155"/>
        <v>&lt;177 micron (NGR)</v>
      </c>
      <c r="L935">
        <v>47</v>
      </c>
      <c r="M935" t="s">
        <v>234</v>
      </c>
      <c r="N935">
        <v>934</v>
      </c>
      <c r="O935" t="s">
        <v>489</v>
      </c>
      <c r="P935" t="s">
        <v>134</v>
      </c>
      <c r="Q935" t="s">
        <v>80</v>
      </c>
      <c r="R935" t="s">
        <v>34</v>
      </c>
      <c r="S935" t="s">
        <v>33</v>
      </c>
      <c r="T935" t="s">
        <v>36</v>
      </c>
      <c r="U935" t="s">
        <v>1692</v>
      </c>
      <c r="V935" t="s">
        <v>65</v>
      </c>
      <c r="W935" t="s">
        <v>66</v>
      </c>
      <c r="X935" t="s">
        <v>343</v>
      </c>
      <c r="Y935" t="s">
        <v>41</v>
      </c>
      <c r="Z935" t="s">
        <v>4267</v>
      </c>
    </row>
    <row r="936" spans="1:26" x14ac:dyDescent="0.25">
      <c r="A936" t="s">
        <v>4268</v>
      </c>
      <c r="B936" t="s">
        <v>4269</v>
      </c>
      <c r="C936" s="1" t="str">
        <f t="shared" si="149"/>
        <v>21:0236</v>
      </c>
      <c r="D936" s="1" t="str">
        <f t="shared" si="153"/>
        <v>21:0115</v>
      </c>
      <c r="E936" t="s">
        <v>4270</v>
      </c>
      <c r="F936" t="s">
        <v>4271</v>
      </c>
      <c r="H936">
        <v>49.198805</v>
      </c>
      <c r="I936">
        <v>-86.493775999999997</v>
      </c>
      <c r="J936" s="1" t="str">
        <f t="shared" si="154"/>
        <v>NGR lake sediment grab sample</v>
      </c>
      <c r="K936" s="1" t="str">
        <f t="shared" si="155"/>
        <v>&lt;177 micron (NGR)</v>
      </c>
      <c r="L936">
        <v>48</v>
      </c>
      <c r="M936" t="s">
        <v>30</v>
      </c>
      <c r="N936">
        <v>935</v>
      </c>
      <c r="O936" t="s">
        <v>207</v>
      </c>
      <c r="P936" t="s">
        <v>489</v>
      </c>
      <c r="Q936" t="s">
        <v>39</v>
      </c>
      <c r="R936" t="s">
        <v>277</v>
      </c>
      <c r="S936" t="s">
        <v>156</v>
      </c>
      <c r="T936" t="s">
        <v>122</v>
      </c>
      <c r="U936" t="s">
        <v>3540</v>
      </c>
      <c r="V936" t="s">
        <v>564</v>
      </c>
      <c r="W936" t="s">
        <v>63</v>
      </c>
      <c r="X936" t="s">
        <v>40</v>
      </c>
      <c r="Y936" t="s">
        <v>309</v>
      </c>
      <c r="Z936" t="s">
        <v>406</v>
      </c>
    </row>
    <row r="937" spans="1:26" x14ac:dyDescent="0.25">
      <c r="A937" t="s">
        <v>4272</v>
      </c>
      <c r="B937" t="s">
        <v>4273</v>
      </c>
      <c r="C937" s="1" t="str">
        <f t="shared" si="149"/>
        <v>21:0236</v>
      </c>
      <c r="D937" s="1" t="str">
        <f t="shared" si="153"/>
        <v>21:0115</v>
      </c>
      <c r="E937" t="s">
        <v>4274</v>
      </c>
      <c r="F937" t="s">
        <v>4275</v>
      </c>
      <c r="H937">
        <v>49.212213800000001</v>
      </c>
      <c r="I937">
        <v>-86.507547799999998</v>
      </c>
      <c r="J937" s="1" t="str">
        <f t="shared" si="154"/>
        <v>NGR lake sediment grab sample</v>
      </c>
      <c r="K937" s="1" t="str">
        <f t="shared" si="155"/>
        <v>&lt;177 micron (NGR)</v>
      </c>
      <c r="L937">
        <v>48</v>
      </c>
      <c r="M937" t="s">
        <v>154</v>
      </c>
      <c r="N937">
        <v>936</v>
      </c>
      <c r="O937" t="s">
        <v>61</v>
      </c>
      <c r="P937" t="s">
        <v>596</v>
      </c>
      <c r="Q937" t="s">
        <v>33</v>
      </c>
      <c r="R937" t="s">
        <v>271</v>
      </c>
      <c r="S937" t="s">
        <v>78</v>
      </c>
      <c r="T937" t="s">
        <v>36</v>
      </c>
      <c r="U937" t="s">
        <v>766</v>
      </c>
      <c r="V937" t="s">
        <v>399</v>
      </c>
      <c r="W937" t="s">
        <v>63</v>
      </c>
      <c r="X937" t="s">
        <v>79</v>
      </c>
      <c r="Y937" t="s">
        <v>875</v>
      </c>
      <c r="Z937" t="s">
        <v>334</v>
      </c>
    </row>
    <row r="938" spans="1:26" x14ac:dyDescent="0.25">
      <c r="A938" t="s">
        <v>4276</v>
      </c>
      <c r="B938" t="s">
        <v>4277</v>
      </c>
      <c r="C938" s="1" t="str">
        <f t="shared" si="149"/>
        <v>21:0236</v>
      </c>
      <c r="D938" s="1" t="str">
        <f t="shared" si="153"/>
        <v>21:0115</v>
      </c>
      <c r="E938" t="s">
        <v>4270</v>
      </c>
      <c r="F938" t="s">
        <v>4278</v>
      </c>
      <c r="H938">
        <v>49.198805</v>
      </c>
      <c r="I938">
        <v>-86.493775999999997</v>
      </c>
      <c r="J938" s="1" t="str">
        <f t="shared" si="154"/>
        <v>NGR lake sediment grab sample</v>
      </c>
      <c r="K938" s="1" t="str">
        <f t="shared" si="155"/>
        <v>&lt;177 micron (NGR)</v>
      </c>
      <c r="L938">
        <v>48</v>
      </c>
      <c r="M938" t="s">
        <v>162</v>
      </c>
      <c r="N938">
        <v>937</v>
      </c>
      <c r="O938" t="s">
        <v>54</v>
      </c>
      <c r="P938" t="s">
        <v>62</v>
      </c>
      <c r="Q938" t="s">
        <v>33</v>
      </c>
      <c r="R938" t="s">
        <v>271</v>
      </c>
      <c r="S938" t="s">
        <v>97</v>
      </c>
      <c r="T938" t="s">
        <v>36</v>
      </c>
      <c r="U938" t="s">
        <v>3540</v>
      </c>
      <c r="V938" t="s">
        <v>1223</v>
      </c>
      <c r="W938" t="s">
        <v>63</v>
      </c>
      <c r="X938" t="s">
        <v>91</v>
      </c>
      <c r="Y938" t="s">
        <v>125</v>
      </c>
      <c r="Z938" t="s">
        <v>32</v>
      </c>
    </row>
    <row r="939" spans="1:26" x14ac:dyDescent="0.25">
      <c r="A939" t="s">
        <v>4279</v>
      </c>
      <c r="B939" t="s">
        <v>4280</v>
      </c>
      <c r="C939" s="1" t="str">
        <f t="shared" si="149"/>
        <v>21:0236</v>
      </c>
      <c r="D939" s="1" t="str">
        <f t="shared" si="153"/>
        <v>21:0115</v>
      </c>
      <c r="E939" t="s">
        <v>4270</v>
      </c>
      <c r="F939" t="s">
        <v>4281</v>
      </c>
      <c r="H939">
        <v>49.198805</v>
      </c>
      <c r="I939">
        <v>-86.493775999999997</v>
      </c>
      <c r="J939" s="1" t="str">
        <f t="shared" si="154"/>
        <v>NGR lake sediment grab sample</v>
      </c>
      <c r="K939" s="1" t="str">
        <f t="shared" si="155"/>
        <v>&lt;177 micron (NGR)</v>
      </c>
      <c r="L939">
        <v>48</v>
      </c>
      <c r="M939" t="s">
        <v>169</v>
      </c>
      <c r="N939">
        <v>938</v>
      </c>
      <c r="O939" t="s">
        <v>81</v>
      </c>
      <c r="P939" t="s">
        <v>890</v>
      </c>
      <c r="Q939" t="s">
        <v>63</v>
      </c>
      <c r="R939" t="s">
        <v>77</v>
      </c>
      <c r="S939" t="s">
        <v>146</v>
      </c>
      <c r="T939" t="s">
        <v>122</v>
      </c>
      <c r="U939" t="s">
        <v>477</v>
      </c>
      <c r="V939" t="s">
        <v>911</v>
      </c>
      <c r="W939" t="s">
        <v>63</v>
      </c>
      <c r="X939" t="s">
        <v>40</v>
      </c>
      <c r="Y939" t="s">
        <v>125</v>
      </c>
      <c r="Z939" t="s">
        <v>483</v>
      </c>
    </row>
    <row r="940" spans="1:26" x14ac:dyDescent="0.25">
      <c r="A940" t="s">
        <v>4282</v>
      </c>
      <c r="B940" t="s">
        <v>4283</v>
      </c>
      <c r="C940" s="1" t="str">
        <f t="shared" si="149"/>
        <v>21:0236</v>
      </c>
      <c r="D940" s="1" t="str">
        <f t="shared" si="153"/>
        <v>21:0115</v>
      </c>
      <c r="E940" t="s">
        <v>4284</v>
      </c>
      <c r="F940" t="s">
        <v>4285</v>
      </c>
      <c r="H940">
        <v>49.121340500000002</v>
      </c>
      <c r="I940">
        <v>-86.425558899999999</v>
      </c>
      <c r="J940" s="1" t="str">
        <f t="shared" si="154"/>
        <v>NGR lake sediment grab sample</v>
      </c>
      <c r="K940" s="1" t="str">
        <f t="shared" si="155"/>
        <v>&lt;177 micron (NGR)</v>
      </c>
      <c r="L940">
        <v>48</v>
      </c>
      <c r="M940" t="s">
        <v>47</v>
      </c>
      <c r="N940">
        <v>939</v>
      </c>
      <c r="O940" t="s">
        <v>1090</v>
      </c>
      <c r="P940" t="s">
        <v>198</v>
      </c>
      <c r="Q940" t="s">
        <v>33</v>
      </c>
      <c r="R940" t="s">
        <v>156</v>
      </c>
      <c r="S940" t="s">
        <v>80</v>
      </c>
      <c r="T940" t="s">
        <v>36</v>
      </c>
      <c r="U940" t="s">
        <v>336</v>
      </c>
      <c r="V940" t="s">
        <v>437</v>
      </c>
      <c r="W940" t="s">
        <v>63</v>
      </c>
      <c r="X940" t="s">
        <v>336</v>
      </c>
      <c r="Y940" t="s">
        <v>875</v>
      </c>
      <c r="Z940" t="s">
        <v>2439</v>
      </c>
    </row>
    <row r="941" spans="1:26" x14ac:dyDescent="0.25">
      <c r="A941" t="s">
        <v>4286</v>
      </c>
      <c r="B941" t="s">
        <v>4287</v>
      </c>
      <c r="C941" s="1" t="str">
        <f t="shared" si="149"/>
        <v>21:0236</v>
      </c>
      <c r="D941" s="1" t="str">
        <f t="shared" si="153"/>
        <v>21:0115</v>
      </c>
      <c r="E941" t="s">
        <v>4288</v>
      </c>
      <c r="F941" t="s">
        <v>4289</v>
      </c>
      <c r="H941">
        <v>49.101157999999998</v>
      </c>
      <c r="I941">
        <v>-86.452164100000005</v>
      </c>
      <c r="J941" s="1" t="str">
        <f t="shared" si="154"/>
        <v>NGR lake sediment grab sample</v>
      </c>
      <c r="K941" s="1" t="str">
        <f t="shared" si="155"/>
        <v>&lt;177 micron (NGR)</v>
      </c>
      <c r="L941">
        <v>48</v>
      </c>
      <c r="M941" t="s">
        <v>60</v>
      </c>
      <c r="N941">
        <v>940</v>
      </c>
      <c r="O941" t="s">
        <v>771</v>
      </c>
      <c r="P941" t="s">
        <v>321</v>
      </c>
      <c r="Q941" t="s">
        <v>80</v>
      </c>
      <c r="R941" t="s">
        <v>198</v>
      </c>
      <c r="S941" t="s">
        <v>39</v>
      </c>
      <c r="T941" t="s">
        <v>36</v>
      </c>
      <c r="U941" t="s">
        <v>147</v>
      </c>
      <c r="V941" t="s">
        <v>237</v>
      </c>
      <c r="W941" t="s">
        <v>66</v>
      </c>
      <c r="X941" t="s">
        <v>67</v>
      </c>
      <c r="Y941" t="s">
        <v>875</v>
      </c>
      <c r="Z941" t="s">
        <v>1847</v>
      </c>
    </row>
    <row r="942" spans="1:26" x14ac:dyDescent="0.25">
      <c r="A942" t="s">
        <v>4290</v>
      </c>
      <c r="B942" t="s">
        <v>4291</v>
      </c>
      <c r="C942" s="1" t="str">
        <f t="shared" si="149"/>
        <v>21:0236</v>
      </c>
      <c r="D942" s="1" t="str">
        <f t="shared" si="153"/>
        <v>21:0115</v>
      </c>
      <c r="E942" t="s">
        <v>4292</v>
      </c>
      <c r="F942" t="s">
        <v>4293</v>
      </c>
      <c r="H942">
        <v>49.085776099999997</v>
      </c>
      <c r="I942">
        <v>-86.463755599999999</v>
      </c>
      <c r="J942" s="1" t="str">
        <f t="shared" si="154"/>
        <v>NGR lake sediment grab sample</v>
      </c>
      <c r="K942" s="1" t="str">
        <f t="shared" si="155"/>
        <v>&lt;177 micron (NGR)</v>
      </c>
      <c r="L942">
        <v>48</v>
      </c>
      <c r="M942" t="s">
        <v>73</v>
      </c>
      <c r="N942">
        <v>941</v>
      </c>
      <c r="O942" t="s">
        <v>1254</v>
      </c>
      <c r="P942" t="s">
        <v>75</v>
      </c>
      <c r="Q942" t="s">
        <v>146</v>
      </c>
      <c r="R942" t="s">
        <v>75</v>
      </c>
      <c r="S942" t="s">
        <v>97</v>
      </c>
      <c r="T942" t="s">
        <v>36</v>
      </c>
      <c r="U942" t="s">
        <v>4294</v>
      </c>
      <c r="V942" t="s">
        <v>1223</v>
      </c>
      <c r="W942" t="s">
        <v>66</v>
      </c>
      <c r="X942" t="s">
        <v>336</v>
      </c>
      <c r="Y942" t="s">
        <v>80</v>
      </c>
      <c r="Z942" t="s">
        <v>4295</v>
      </c>
    </row>
    <row r="943" spans="1:26" x14ac:dyDescent="0.25">
      <c r="A943" t="s">
        <v>4296</v>
      </c>
      <c r="B943" t="s">
        <v>4297</v>
      </c>
      <c r="C943" s="1" t="str">
        <f t="shared" si="149"/>
        <v>21:0236</v>
      </c>
      <c r="D943" s="1" t="str">
        <f t="shared" si="153"/>
        <v>21:0115</v>
      </c>
      <c r="E943" t="s">
        <v>4298</v>
      </c>
      <c r="F943" t="s">
        <v>4299</v>
      </c>
      <c r="H943">
        <v>49.076132999999999</v>
      </c>
      <c r="I943">
        <v>-86.501912000000004</v>
      </c>
      <c r="J943" s="1" t="str">
        <f t="shared" si="154"/>
        <v>NGR lake sediment grab sample</v>
      </c>
      <c r="K943" s="1" t="str">
        <f t="shared" si="155"/>
        <v>&lt;177 micron (NGR)</v>
      </c>
      <c r="L943">
        <v>48</v>
      </c>
      <c r="M943" t="s">
        <v>87</v>
      </c>
      <c r="N943">
        <v>942</v>
      </c>
      <c r="O943" t="s">
        <v>198</v>
      </c>
      <c r="P943" t="s">
        <v>39</v>
      </c>
      <c r="Q943" t="s">
        <v>80</v>
      </c>
      <c r="R943" t="s">
        <v>78</v>
      </c>
      <c r="S943" t="s">
        <v>63</v>
      </c>
      <c r="T943" t="s">
        <v>36</v>
      </c>
      <c r="U943" t="s">
        <v>228</v>
      </c>
      <c r="V943" t="s">
        <v>452</v>
      </c>
      <c r="W943" t="s">
        <v>53</v>
      </c>
      <c r="X943" t="s">
        <v>82</v>
      </c>
      <c r="Y943" t="s">
        <v>125</v>
      </c>
      <c r="Z943" t="s">
        <v>496</v>
      </c>
    </row>
    <row r="944" spans="1:26" hidden="1" x14ac:dyDescent="0.25">
      <c r="A944" t="s">
        <v>4300</v>
      </c>
      <c r="B944" t="s">
        <v>4301</v>
      </c>
      <c r="C944" s="1" t="str">
        <f t="shared" si="149"/>
        <v>21:0236</v>
      </c>
      <c r="D944" s="1" t="str">
        <f>HYPERLINK("http://geochem.nrcan.gc.ca/cdogs/content/svy/svy_e.htm", "")</f>
        <v/>
      </c>
      <c r="G944" s="1" t="str">
        <f>HYPERLINK("http://geochem.nrcan.gc.ca/cdogs/content/cr_/cr_00021_e.htm", "21")</f>
        <v>21</v>
      </c>
      <c r="J944" t="s">
        <v>220</v>
      </c>
      <c r="K944" t="s">
        <v>221</v>
      </c>
      <c r="L944">
        <v>48</v>
      </c>
      <c r="M944" t="s">
        <v>222</v>
      </c>
      <c r="N944">
        <v>943</v>
      </c>
      <c r="O944" t="s">
        <v>890</v>
      </c>
      <c r="P944" t="s">
        <v>77</v>
      </c>
      <c r="Q944" t="s">
        <v>34</v>
      </c>
      <c r="R944" t="s">
        <v>78</v>
      </c>
      <c r="S944" t="s">
        <v>33</v>
      </c>
      <c r="T944" t="s">
        <v>36</v>
      </c>
      <c r="U944" t="s">
        <v>799</v>
      </c>
      <c r="V944" t="s">
        <v>309</v>
      </c>
      <c r="W944" t="s">
        <v>76</v>
      </c>
      <c r="X944" t="s">
        <v>890</v>
      </c>
      <c r="Y944" t="s">
        <v>33</v>
      </c>
      <c r="Z944" t="s">
        <v>2757</v>
      </c>
    </row>
    <row r="945" spans="1:26" x14ac:dyDescent="0.25">
      <c r="A945" t="s">
        <v>4302</v>
      </c>
      <c r="B945" t="s">
        <v>4303</v>
      </c>
      <c r="C945" s="1" t="str">
        <f t="shared" si="149"/>
        <v>21:0236</v>
      </c>
      <c r="D945" s="1" t="str">
        <f t="shared" ref="D945:D961" si="156">HYPERLINK("http://geochem.nrcan.gc.ca/cdogs/content/svy/svy210115_e.htm", "21:0115")</f>
        <v>21:0115</v>
      </c>
      <c r="E945" t="s">
        <v>4304</v>
      </c>
      <c r="F945" t="s">
        <v>4305</v>
      </c>
      <c r="H945">
        <v>49.0587977</v>
      </c>
      <c r="I945">
        <v>-86.491422299999996</v>
      </c>
      <c r="J945" s="1" t="str">
        <f t="shared" ref="J945:J961" si="157">HYPERLINK("http://geochem.nrcan.gc.ca/cdogs/content/kwd/kwd020027_e.htm", "NGR lake sediment grab sample")</f>
        <v>NGR lake sediment grab sample</v>
      </c>
      <c r="K945" s="1" t="str">
        <f t="shared" ref="K945:K961" si="158">HYPERLINK("http://geochem.nrcan.gc.ca/cdogs/content/kwd/kwd080006_e.htm", "&lt;177 micron (NGR)")</f>
        <v>&lt;177 micron (NGR)</v>
      </c>
      <c r="L945">
        <v>48</v>
      </c>
      <c r="M945" t="s">
        <v>96</v>
      </c>
      <c r="N945">
        <v>944</v>
      </c>
      <c r="O945" t="s">
        <v>666</v>
      </c>
      <c r="P945" t="s">
        <v>334</v>
      </c>
      <c r="Q945" t="s">
        <v>80</v>
      </c>
      <c r="R945" t="s">
        <v>271</v>
      </c>
      <c r="S945" t="s">
        <v>33</v>
      </c>
      <c r="T945" t="s">
        <v>36</v>
      </c>
      <c r="U945" t="s">
        <v>48</v>
      </c>
      <c r="V945" t="s">
        <v>1312</v>
      </c>
      <c r="W945" t="s">
        <v>80</v>
      </c>
      <c r="X945" t="s">
        <v>228</v>
      </c>
      <c r="Y945" t="s">
        <v>41</v>
      </c>
      <c r="Z945" t="s">
        <v>798</v>
      </c>
    </row>
    <row r="946" spans="1:26" x14ac:dyDescent="0.25">
      <c r="A946" t="s">
        <v>4306</v>
      </c>
      <c r="B946" t="s">
        <v>4307</v>
      </c>
      <c r="C946" s="1" t="str">
        <f t="shared" si="149"/>
        <v>21:0236</v>
      </c>
      <c r="D946" s="1" t="str">
        <f t="shared" si="156"/>
        <v>21:0115</v>
      </c>
      <c r="E946" t="s">
        <v>4308</v>
      </c>
      <c r="F946" t="s">
        <v>4309</v>
      </c>
      <c r="H946">
        <v>49.0095162</v>
      </c>
      <c r="I946">
        <v>-86.245972100000003</v>
      </c>
      <c r="J946" s="1" t="str">
        <f t="shared" si="157"/>
        <v>NGR lake sediment grab sample</v>
      </c>
      <c r="K946" s="1" t="str">
        <f t="shared" si="158"/>
        <v>&lt;177 micron (NGR)</v>
      </c>
      <c r="L946">
        <v>48</v>
      </c>
      <c r="M946" t="s">
        <v>106</v>
      </c>
      <c r="N946">
        <v>945</v>
      </c>
      <c r="O946" t="s">
        <v>61</v>
      </c>
      <c r="P946" t="s">
        <v>224</v>
      </c>
      <c r="Q946" t="s">
        <v>63</v>
      </c>
      <c r="R946" t="s">
        <v>110</v>
      </c>
      <c r="S946" t="s">
        <v>78</v>
      </c>
      <c r="T946" t="s">
        <v>36</v>
      </c>
      <c r="U946" t="s">
        <v>336</v>
      </c>
      <c r="V946" t="s">
        <v>437</v>
      </c>
      <c r="W946" t="s">
        <v>63</v>
      </c>
      <c r="X946" t="s">
        <v>228</v>
      </c>
      <c r="Y946" t="s">
        <v>41</v>
      </c>
      <c r="Z946" t="s">
        <v>1161</v>
      </c>
    </row>
    <row r="947" spans="1:26" x14ac:dyDescent="0.25">
      <c r="A947" t="s">
        <v>4310</v>
      </c>
      <c r="B947" t="s">
        <v>4311</v>
      </c>
      <c r="C947" s="1" t="str">
        <f t="shared" si="149"/>
        <v>21:0236</v>
      </c>
      <c r="D947" s="1" t="str">
        <f t="shared" si="156"/>
        <v>21:0115</v>
      </c>
      <c r="E947" t="s">
        <v>4312</v>
      </c>
      <c r="F947" t="s">
        <v>4313</v>
      </c>
      <c r="H947">
        <v>49.018033899999999</v>
      </c>
      <c r="I947">
        <v>-86.216095699999997</v>
      </c>
      <c r="J947" s="1" t="str">
        <f t="shared" si="157"/>
        <v>NGR lake sediment grab sample</v>
      </c>
      <c r="K947" s="1" t="str">
        <f t="shared" si="158"/>
        <v>&lt;177 micron (NGR)</v>
      </c>
      <c r="L947">
        <v>48</v>
      </c>
      <c r="M947" t="s">
        <v>118</v>
      </c>
      <c r="N947">
        <v>946</v>
      </c>
      <c r="O947" t="s">
        <v>1254</v>
      </c>
      <c r="P947" t="s">
        <v>145</v>
      </c>
      <c r="Q947" t="s">
        <v>97</v>
      </c>
      <c r="R947" t="s">
        <v>198</v>
      </c>
      <c r="S947" t="s">
        <v>78</v>
      </c>
      <c r="T947" t="s">
        <v>36</v>
      </c>
      <c r="U947" t="s">
        <v>144</v>
      </c>
      <c r="V947" t="s">
        <v>517</v>
      </c>
      <c r="W947" t="s">
        <v>80</v>
      </c>
      <c r="X947" t="s">
        <v>54</v>
      </c>
      <c r="Y947" t="s">
        <v>125</v>
      </c>
      <c r="Z947" t="s">
        <v>2483</v>
      </c>
    </row>
    <row r="948" spans="1:26" x14ac:dyDescent="0.25">
      <c r="A948" t="s">
        <v>4314</v>
      </c>
      <c r="B948" t="s">
        <v>4315</v>
      </c>
      <c r="C948" s="1" t="str">
        <f t="shared" si="149"/>
        <v>21:0236</v>
      </c>
      <c r="D948" s="1" t="str">
        <f t="shared" si="156"/>
        <v>21:0115</v>
      </c>
      <c r="E948" t="s">
        <v>4316</v>
      </c>
      <c r="F948" t="s">
        <v>4317</v>
      </c>
      <c r="H948">
        <v>49.051764400000003</v>
      </c>
      <c r="I948">
        <v>-86.201167299999994</v>
      </c>
      <c r="J948" s="1" t="str">
        <f t="shared" si="157"/>
        <v>NGR lake sediment grab sample</v>
      </c>
      <c r="K948" s="1" t="str">
        <f t="shared" si="158"/>
        <v>&lt;177 micron (NGR)</v>
      </c>
      <c r="L948">
        <v>48</v>
      </c>
      <c r="M948" t="s">
        <v>131</v>
      </c>
      <c r="N948">
        <v>947</v>
      </c>
      <c r="O948" t="s">
        <v>1048</v>
      </c>
      <c r="P948" t="s">
        <v>77</v>
      </c>
      <c r="Q948" t="s">
        <v>64</v>
      </c>
      <c r="R948" t="s">
        <v>77</v>
      </c>
      <c r="S948" t="s">
        <v>78</v>
      </c>
      <c r="T948" t="s">
        <v>36</v>
      </c>
      <c r="U948" t="s">
        <v>284</v>
      </c>
      <c r="V948" t="s">
        <v>399</v>
      </c>
      <c r="W948" t="s">
        <v>63</v>
      </c>
      <c r="X948" t="s">
        <v>343</v>
      </c>
      <c r="Y948" t="s">
        <v>875</v>
      </c>
      <c r="Z948" t="s">
        <v>126</v>
      </c>
    </row>
    <row r="949" spans="1:26" x14ac:dyDescent="0.25">
      <c r="A949" t="s">
        <v>4318</v>
      </c>
      <c r="B949" t="s">
        <v>4319</v>
      </c>
      <c r="C949" s="1" t="str">
        <f t="shared" si="149"/>
        <v>21:0236</v>
      </c>
      <c r="D949" s="1" t="str">
        <f t="shared" si="156"/>
        <v>21:0115</v>
      </c>
      <c r="E949" t="s">
        <v>4320</v>
      </c>
      <c r="F949" t="s">
        <v>4321</v>
      </c>
      <c r="H949">
        <v>49.089641</v>
      </c>
      <c r="I949">
        <v>-86.211037599999997</v>
      </c>
      <c r="J949" s="1" t="str">
        <f t="shared" si="157"/>
        <v>NGR lake sediment grab sample</v>
      </c>
      <c r="K949" s="1" t="str">
        <f t="shared" si="158"/>
        <v>&lt;177 micron (NGR)</v>
      </c>
      <c r="L949">
        <v>48</v>
      </c>
      <c r="M949" t="s">
        <v>143</v>
      </c>
      <c r="N949">
        <v>948</v>
      </c>
      <c r="O949" t="s">
        <v>74</v>
      </c>
      <c r="P949" t="s">
        <v>321</v>
      </c>
      <c r="Q949" t="s">
        <v>80</v>
      </c>
      <c r="R949" t="s">
        <v>110</v>
      </c>
      <c r="S949" t="s">
        <v>78</v>
      </c>
      <c r="T949" t="s">
        <v>36</v>
      </c>
      <c r="U949" t="s">
        <v>54</v>
      </c>
      <c r="V949" t="s">
        <v>337</v>
      </c>
      <c r="W949" t="s">
        <v>63</v>
      </c>
      <c r="X949" t="s">
        <v>67</v>
      </c>
      <c r="Y949" t="s">
        <v>41</v>
      </c>
      <c r="Z949" t="s">
        <v>1161</v>
      </c>
    </row>
    <row r="950" spans="1:26" x14ac:dyDescent="0.25">
      <c r="A950" t="s">
        <v>4322</v>
      </c>
      <c r="B950" t="s">
        <v>4323</v>
      </c>
      <c r="C950" s="1" t="str">
        <f t="shared" si="149"/>
        <v>21:0236</v>
      </c>
      <c r="D950" s="1" t="str">
        <f t="shared" si="156"/>
        <v>21:0115</v>
      </c>
      <c r="E950" t="s">
        <v>4324</v>
      </c>
      <c r="F950" t="s">
        <v>4325</v>
      </c>
      <c r="H950">
        <v>49.106758300000003</v>
      </c>
      <c r="I950">
        <v>-86.208217599999998</v>
      </c>
      <c r="J950" s="1" t="str">
        <f t="shared" si="157"/>
        <v>NGR lake sediment grab sample</v>
      </c>
      <c r="K950" s="1" t="str">
        <f t="shared" si="158"/>
        <v>&lt;177 micron (NGR)</v>
      </c>
      <c r="L950">
        <v>48</v>
      </c>
      <c r="M950" t="s">
        <v>177</v>
      </c>
      <c r="N950">
        <v>949</v>
      </c>
      <c r="O950" t="s">
        <v>1048</v>
      </c>
      <c r="P950" t="s">
        <v>244</v>
      </c>
      <c r="Q950" t="s">
        <v>33</v>
      </c>
      <c r="R950" t="s">
        <v>110</v>
      </c>
      <c r="S950" t="s">
        <v>78</v>
      </c>
      <c r="T950" t="s">
        <v>36</v>
      </c>
      <c r="U950" t="s">
        <v>336</v>
      </c>
      <c r="V950" t="s">
        <v>52</v>
      </c>
      <c r="W950" t="s">
        <v>80</v>
      </c>
      <c r="X950" t="s">
        <v>300</v>
      </c>
      <c r="Y950" t="s">
        <v>41</v>
      </c>
      <c r="Z950" t="s">
        <v>621</v>
      </c>
    </row>
    <row r="951" spans="1:26" x14ac:dyDescent="0.25">
      <c r="A951" t="s">
        <v>4326</v>
      </c>
      <c r="B951" t="s">
        <v>4327</v>
      </c>
      <c r="C951" s="1" t="str">
        <f t="shared" si="149"/>
        <v>21:0236</v>
      </c>
      <c r="D951" s="1" t="str">
        <f t="shared" si="156"/>
        <v>21:0115</v>
      </c>
      <c r="E951" t="s">
        <v>4328</v>
      </c>
      <c r="F951" t="s">
        <v>4329</v>
      </c>
      <c r="H951">
        <v>49.1171164</v>
      </c>
      <c r="I951">
        <v>-86.309710999999993</v>
      </c>
      <c r="J951" s="1" t="str">
        <f t="shared" si="157"/>
        <v>NGR lake sediment grab sample</v>
      </c>
      <c r="K951" s="1" t="str">
        <f t="shared" si="158"/>
        <v>&lt;177 micron (NGR)</v>
      </c>
      <c r="L951">
        <v>48</v>
      </c>
      <c r="M951" t="s">
        <v>187</v>
      </c>
      <c r="N951">
        <v>950</v>
      </c>
      <c r="O951" t="s">
        <v>61</v>
      </c>
      <c r="P951" t="s">
        <v>244</v>
      </c>
      <c r="Q951" t="s">
        <v>64</v>
      </c>
      <c r="R951" t="s">
        <v>75</v>
      </c>
      <c r="S951" t="s">
        <v>76</v>
      </c>
      <c r="T951" t="s">
        <v>36</v>
      </c>
      <c r="U951" t="s">
        <v>2645</v>
      </c>
      <c r="V951" t="s">
        <v>2909</v>
      </c>
      <c r="W951" t="s">
        <v>66</v>
      </c>
      <c r="X951" t="s">
        <v>300</v>
      </c>
      <c r="Y951" t="s">
        <v>125</v>
      </c>
      <c r="Z951" t="s">
        <v>1830</v>
      </c>
    </row>
    <row r="952" spans="1:26" x14ac:dyDescent="0.25">
      <c r="A952" t="s">
        <v>4330</v>
      </c>
      <c r="B952" t="s">
        <v>4331</v>
      </c>
      <c r="C952" s="1" t="str">
        <f t="shared" si="149"/>
        <v>21:0236</v>
      </c>
      <c r="D952" s="1" t="str">
        <f t="shared" si="156"/>
        <v>21:0115</v>
      </c>
      <c r="E952" t="s">
        <v>4332</v>
      </c>
      <c r="F952" t="s">
        <v>4333</v>
      </c>
      <c r="H952">
        <v>49.148199699999999</v>
      </c>
      <c r="I952">
        <v>-86.265151200000005</v>
      </c>
      <c r="J952" s="1" t="str">
        <f t="shared" si="157"/>
        <v>NGR lake sediment grab sample</v>
      </c>
      <c r="K952" s="1" t="str">
        <f t="shared" si="158"/>
        <v>&lt;177 micron (NGR)</v>
      </c>
      <c r="L952">
        <v>48</v>
      </c>
      <c r="M952" t="s">
        <v>196</v>
      </c>
      <c r="N952">
        <v>951</v>
      </c>
      <c r="O952" t="s">
        <v>120</v>
      </c>
      <c r="P952" t="s">
        <v>50</v>
      </c>
      <c r="Q952" t="s">
        <v>33</v>
      </c>
      <c r="R952" t="s">
        <v>109</v>
      </c>
      <c r="S952" t="s">
        <v>39</v>
      </c>
      <c r="T952" t="s">
        <v>36</v>
      </c>
      <c r="U952" t="s">
        <v>635</v>
      </c>
      <c r="V952" t="s">
        <v>157</v>
      </c>
      <c r="W952" t="s">
        <v>53</v>
      </c>
      <c r="X952" t="s">
        <v>100</v>
      </c>
      <c r="Y952" t="s">
        <v>39</v>
      </c>
      <c r="Z952" t="s">
        <v>1224</v>
      </c>
    </row>
    <row r="953" spans="1:26" x14ac:dyDescent="0.25">
      <c r="A953" t="s">
        <v>4334</v>
      </c>
      <c r="B953" t="s">
        <v>4335</v>
      </c>
      <c r="C953" s="1" t="str">
        <f t="shared" si="149"/>
        <v>21:0236</v>
      </c>
      <c r="D953" s="1" t="str">
        <f t="shared" si="156"/>
        <v>21:0115</v>
      </c>
      <c r="E953" t="s">
        <v>4336</v>
      </c>
      <c r="F953" t="s">
        <v>4337</v>
      </c>
      <c r="H953">
        <v>49.1520984</v>
      </c>
      <c r="I953">
        <v>-86.280000599999994</v>
      </c>
      <c r="J953" s="1" t="str">
        <f t="shared" si="157"/>
        <v>NGR lake sediment grab sample</v>
      </c>
      <c r="K953" s="1" t="str">
        <f t="shared" si="158"/>
        <v>&lt;177 micron (NGR)</v>
      </c>
      <c r="L953">
        <v>48</v>
      </c>
      <c r="M953" t="s">
        <v>206</v>
      </c>
      <c r="N953">
        <v>952</v>
      </c>
      <c r="O953" t="s">
        <v>336</v>
      </c>
      <c r="P953" t="s">
        <v>134</v>
      </c>
      <c r="Q953" t="s">
        <v>33</v>
      </c>
      <c r="R953" t="s">
        <v>64</v>
      </c>
      <c r="S953" t="s">
        <v>33</v>
      </c>
      <c r="T953" t="s">
        <v>122</v>
      </c>
      <c r="U953" t="s">
        <v>300</v>
      </c>
      <c r="V953" t="s">
        <v>292</v>
      </c>
      <c r="W953" t="s">
        <v>66</v>
      </c>
      <c r="X953" t="s">
        <v>300</v>
      </c>
      <c r="Y953" t="s">
        <v>66</v>
      </c>
      <c r="Z953" t="s">
        <v>209</v>
      </c>
    </row>
    <row r="954" spans="1:26" x14ac:dyDescent="0.25">
      <c r="A954" t="s">
        <v>4338</v>
      </c>
      <c r="B954" t="s">
        <v>4339</v>
      </c>
      <c r="C954" s="1" t="str">
        <f t="shared" si="149"/>
        <v>21:0236</v>
      </c>
      <c r="D954" s="1" t="str">
        <f t="shared" si="156"/>
        <v>21:0115</v>
      </c>
      <c r="E954" t="s">
        <v>4340</v>
      </c>
      <c r="F954" t="s">
        <v>4341</v>
      </c>
      <c r="H954">
        <v>49.181880999999997</v>
      </c>
      <c r="I954">
        <v>-86.240474000000006</v>
      </c>
      <c r="J954" s="1" t="str">
        <f t="shared" si="157"/>
        <v>NGR lake sediment grab sample</v>
      </c>
      <c r="K954" s="1" t="str">
        <f t="shared" si="158"/>
        <v>&lt;177 micron (NGR)</v>
      </c>
      <c r="L954">
        <v>48</v>
      </c>
      <c r="M954" t="s">
        <v>214</v>
      </c>
      <c r="N954">
        <v>953</v>
      </c>
      <c r="O954" t="s">
        <v>133</v>
      </c>
      <c r="P954" t="s">
        <v>50</v>
      </c>
      <c r="Q954" t="s">
        <v>76</v>
      </c>
      <c r="R954" t="s">
        <v>110</v>
      </c>
      <c r="S954" t="s">
        <v>78</v>
      </c>
      <c r="T954" t="s">
        <v>36</v>
      </c>
      <c r="U954" t="s">
        <v>1846</v>
      </c>
      <c r="V954" t="s">
        <v>190</v>
      </c>
      <c r="W954" t="s">
        <v>53</v>
      </c>
      <c r="X954" t="s">
        <v>79</v>
      </c>
      <c r="Y954" t="s">
        <v>66</v>
      </c>
      <c r="Z954" t="s">
        <v>2697</v>
      </c>
    </row>
    <row r="955" spans="1:26" x14ac:dyDescent="0.25">
      <c r="A955" t="s">
        <v>4342</v>
      </c>
      <c r="B955" t="s">
        <v>4343</v>
      </c>
      <c r="C955" s="1" t="str">
        <f t="shared" si="149"/>
        <v>21:0236</v>
      </c>
      <c r="D955" s="1" t="str">
        <f t="shared" si="156"/>
        <v>21:0115</v>
      </c>
      <c r="E955" t="s">
        <v>4344</v>
      </c>
      <c r="F955" t="s">
        <v>4345</v>
      </c>
      <c r="H955">
        <v>49.199674600000002</v>
      </c>
      <c r="I955">
        <v>-86.235122399999995</v>
      </c>
      <c r="J955" s="1" t="str">
        <f t="shared" si="157"/>
        <v>NGR lake sediment grab sample</v>
      </c>
      <c r="K955" s="1" t="str">
        <f t="shared" si="158"/>
        <v>&lt;177 micron (NGR)</v>
      </c>
      <c r="L955">
        <v>48</v>
      </c>
      <c r="M955" t="s">
        <v>234</v>
      </c>
      <c r="N955">
        <v>954</v>
      </c>
      <c r="O955" t="s">
        <v>75</v>
      </c>
      <c r="P955" t="s">
        <v>181</v>
      </c>
      <c r="Q955" t="s">
        <v>33</v>
      </c>
      <c r="R955" t="s">
        <v>76</v>
      </c>
      <c r="S955" t="s">
        <v>80</v>
      </c>
      <c r="T955" t="s">
        <v>36</v>
      </c>
      <c r="U955" t="s">
        <v>515</v>
      </c>
      <c r="V955" t="s">
        <v>308</v>
      </c>
      <c r="W955" t="s">
        <v>53</v>
      </c>
      <c r="X955" t="s">
        <v>81</v>
      </c>
      <c r="Y955" t="s">
        <v>41</v>
      </c>
      <c r="Z955" t="s">
        <v>1223</v>
      </c>
    </row>
    <row r="956" spans="1:26" x14ac:dyDescent="0.25">
      <c r="A956" t="s">
        <v>4346</v>
      </c>
      <c r="B956" t="s">
        <v>4347</v>
      </c>
      <c r="C956" s="1" t="str">
        <f t="shared" si="149"/>
        <v>21:0236</v>
      </c>
      <c r="D956" s="1" t="str">
        <f t="shared" si="156"/>
        <v>21:0115</v>
      </c>
      <c r="E956" t="s">
        <v>4348</v>
      </c>
      <c r="F956" t="s">
        <v>4349</v>
      </c>
      <c r="H956">
        <v>49.444319</v>
      </c>
      <c r="I956">
        <v>-86.264605500000002</v>
      </c>
      <c r="J956" s="1" t="str">
        <f t="shared" si="157"/>
        <v>NGR lake sediment grab sample</v>
      </c>
      <c r="K956" s="1" t="str">
        <f t="shared" si="158"/>
        <v>&lt;177 micron (NGR)</v>
      </c>
      <c r="L956">
        <v>49</v>
      </c>
      <c r="M956" t="s">
        <v>30</v>
      </c>
      <c r="N956">
        <v>955</v>
      </c>
      <c r="O956" t="s">
        <v>298</v>
      </c>
      <c r="P956" t="s">
        <v>32</v>
      </c>
      <c r="Q956" t="s">
        <v>80</v>
      </c>
      <c r="R956" t="s">
        <v>75</v>
      </c>
      <c r="S956" t="s">
        <v>80</v>
      </c>
      <c r="T956" t="s">
        <v>36</v>
      </c>
      <c r="U956" t="s">
        <v>418</v>
      </c>
      <c r="V956" t="s">
        <v>337</v>
      </c>
      <c r="W956" t="s">
        <v>53</v>
      </c>
      <c r="X956" t="s">
        <v>343</v>
      </c>
      <c r="Y956" t="s">
        <v>41</v>
      </c>
      <c r="Z956" t="s">
        <v>172</v>
      </c>
    </row>
    <row r="957" spans="1:26" x14ac:dyDescent="0.25">
      <c r="A957" t="s">
        <v>4350</v>
      </c>
      <c r="B957" t="s">
        <v>4351</v>
      </c>
      <c r="C957" s="1" t="str">
        <f t="shared" si="149"/>
        <v>21:0236</v>
      </c>
      <c r="D957" s="1" t="str">
        <f t="shared" si="156"/>
        <v>21:0115</v>
      </c>
      <c r="E957" t="s">
        <v>4352</v>
      </c>
      <c r="F957" t="s">
        <v>4353</v>
      </c>
      <c r="H957">
        <v>49.227652999999997</v>
      </c>
      <c r="I957">
        <v>-86.172869800000001</v>
      </c>
      <c r="J957" s="1" t="str">
        <f t="shared" si="157"/>
        <v>NGR lake sediment grab sample</v>
      </c>
      <c r="K957" s="1" t="str">
        <f t="shared" si="158"/>
        <v>&lt;177 micron (NGR)</v>
      </c>
      <c r="L957">
        <v>49</v>
      </c>
      <c r="M957" t="s">
        <v>47</v>
      </c>
      <c r="N957">
        <v>956</v>
      </c>
      <c r="O957" t="s">
        <v>289</v>
      </c>
      <c r="P957" t="s">
        <v>890</v>
      </c>
      <c r="Q957" t="s">
        <v>78</v>
      </c>
      <c r="R957" t="s">
        <v>321</v>
      </c>
      <c r="S957" t="s">
        <v>78</v>
      </c>
      <c r="T957" t="s">
        <v>36</v>
      </c>
      <c r="U957" t="s">
        <v>635</v>
      </c>
      <c r="V957" t="s">
        <v>337</v>
      </c>
      <c r="W957" t="s">
        <v>53</v>
      </c>
      <c r="X957" t="s">
        <v>67</v>
      </c>
      <c r="Y957" t="s">
        <v>41</v>
      </c>
      <c r="Z957" t="s">
        <v>209</v>
      </c>
    </row>
    <row r="958" spans="1:26" x14ac:dyDescent="0.25">
      <c r="A958" t="s">
        <v>4354</v>
      </c>
      <c r="B958" t="s">
        <v>4355</v>
      </c>
      <c r="C958" s="1" t="str">
        <f t="shared" si="149"/>
        <v>21:0236</v>
      </c>
      <c r="D958" s="1" t="str">
        <f t="shared" si="156"/>
        <v>21:0115</v>
      </c>
      <c r="E958" t="s">
        <v>4356</v>
      </c>
      <c r="F958" t="s">
        <v>4357</v>
      </c>
      <c r="H958">
        <v>49.212129599999997</v>
      </c>
      <c r="I958">
        <v>-86.148496300000005</v>
      </c>
      <c r="J958" s="1" t="str">
        <f t="shared" si="157"/>
        <v>NGR lake sediment grab sample</v>
      </c>
      <c r="K958" s="1" t="str">
        <f t="shared" si="158"/>
        <v>&lt;177 micron (NGR)</v>
      </c>
      <c r="L958">
        <v>49</v>
      </c>
      <c r="M958" t="s">
        <v>60</v>
      </c>
      <c r="N958">
        <v>957</v>
      </c>
      <c r="O958" t="s">
        <v>334</v>
      </c>
      <c r="P958" t="s">
        <v>75</v>
      </c>
      <c r="Q958" t="s">
        <v>63</v>
      </c>
      <c r="R958" t="s">
        <v>110</v>
      </c>
      <c r="S958" t="s">
        <v>63</v>
      </c>
      <c r="T958" t="s">
        <v>36</v>
      </c>
      <c r="U958" t="s">
        <v>470</v>
      </c>
      <c r="V958" t="s">
        <v>308</v>
      </c>
      <c r="W958" t="s">
        <v>63</v>
      </c>
      <c r="X958" t="s">
        <v>48</v>
      </c>
      <c r="Y958" t="s">
        <v>309</v>
      </c>
      <c r="Z958" t="s">
        <v>1200</v>
      </c>
    </row>
    <row r="959" spans="1:26" x14ac:dyDescent="0.25">
      <c r="A959" t="s">
        <v>4358</v>
      </c>
      <c r="B959" t="s">
        <v>4359</v>
      </c>
      <c r="C959" s="1" t="str">
        <f t="shared" si="149"/>
        <v>21:0236</v>
      </c>
      <c r="D959" s="1" t="str">
        <f t="shared" si="156"/>
        <v>21:0115</v>
      </c>
      <c r="E959" t="s">
        <v>4360</v>
      </c>
      <c r="F959" t="s">
        <v>4361</v>
      </c>
      <c r="H959">
        <v>49.123324099999998</v>
      </c>
      <c r="I959">
        <v>-86.0802683</v>
      </c>
      <c r="J959" s="1" t="str">
        <f t="shared" si="157"/>
        <v>NGR lake sediment grab sample</v>
      </c>
      <c r="K959" s="1" t="str">
        <f t="shared" si="158"/>
        <v>&lt;177 micron (NGR)</v>
      </c>
      <c r="L959">
        <v>49</v>
      </c>
      <c r="M959" t="s">
        <v>73</v>
      </c>
      <c r="N959">
        <v>958</v>
      </c>
      <c r="O959" t="s">
        <v>236</v>
      </c>
      <c r="P959" t="s">
        <v>134</v>
      </c>
      <c r="Q959" t="s">
        <v>181</v>
      </c>
      <c r="R959" t="s">
        <v>135</v>
      </c>
      <c r="S959" t="s">
        <v>181</v>
      </c>
      <c r="T959" t="s">
        <v>36</v>
      </c>
      <c r="U959" t="s">
        <v>208</v>
      </c>
      <c r="V959" t="s">
        <v>309</v>
      </c>
      <c r="W959" t="s">
        <v>53</v>
      </c>
      <c r="X959" t="s">
        <v>54</v>
      </c>
      <c r="Y959" t="s">
        <v>41</v>
      </c>
      <c r="Z959" t="s">
        <v>596</v>
      </c>
    </row>
    <row r="960" spans="1:26" x14ac:dyDescent="0.25">
      <c r="A960" t="s">
        <v>4362</v>
      </c>
      <c r="B960" t="s">
        <v>4363</v>
      </c>
      <c r="C960" s="1" t="str">
        <f t="shared" si="149"/>
        <v>21:0236</v>
      </c>
      <c r="D960" s="1" t="str">
        <f t="shared" si="156"/>
        <v>21:0115</v>
      </c>
      <c r="E960" t="s">
        <v>4364</v>
      </c>
      <c r="F960" t="s">
        <v>4365</v>
      </c>
      <c r="H960">
        <v>49.165976800000003</v>
      </c>
      <c r="I960">
        <v>-86.005950400000003</v>
      </c>
      <c r="J960" s="1" t="str">
        <f t="shared" si="157"/>
        <v>NGR lake sediment grab sample</v>
      </c>
      <c r="K960" s="1" t="str">
        <f t="shared" si="158"/>
        <v>&lt;177 micron (NGR)</v>
      </c>
      <c r="L960">
        <v>49</v>
      </c>
      <c r="M960" t="s">
        <v>87</v>
      </c>
      <c r="N960">
        <v>959</v>
      </c>
      <c r="O960" t="s">
        <v>62</v>
      </c>
      <c r="P960" t="s">
        <v>596</v>
      </c>
      <c r="Q960" t="s">
        <v>39</v>
      </c>
      <c r="R960" t="s">
        <v>64</v>
      </c>
      <c r="S960" t="s">
        <v>78</v>
      </c>
      <c r="T960" t="s">
        <v>36</v>
      </c>
      <c r="U960" t="s">
        <v>1829</v>
      </c>
      <c r="V960" t="s">
        <v>685</v>
      </c>
      <c r="W960" t="s">
        <v>66</v>
      </c>
      <c r="X960" t="s">
        <v>79</v>
      </c>
      <c r="Y960" t="s">
        <v>125</v>
      </c>
      <c r="Z960" t="s">
        <v>201</v>
      </c>
    </row>
    <row r="961" spans="1:26" x14ac:dyDescent="0.25">
      <c r="A961" t="s">
        <v>4366</v>
      </c>
      <c r="B961" t="s">
        <v>4367</v>
      </c>
      <c r="C961" s="1" t="str">
        <f t="shared" si="149"/>
        <v>21:0236</v>
      </c>
      <c r="D961" s="1" t="str">
        <f t="shared" si="156"/>
        <v>21:0115</v>
      </c>
      <c r="E961" t="s">
        <v>4368</v>
      </c>
      <c r="F961" t="s">
        <v>4369</v>
      </c>
      <c r="H961">
        <v>49.271796199999997</v>
      </c>
      <c r="I961">
        <v>-86.002273299999999</v>
      </c>
      <c r="J961" s="1" t="str">
        <f t="shared" si="157"/>
        <v>NGR lake sediment grab sample</v>
      </c>
      <c r="K961" s="1" t="str">
        <f t="shared" si="158"/>
        <v>&lt;177 micron (NGR)</v>
      </c>
      <c r="L961">
        <v>49</v>
      </c>
      <c r="M961" t="s">
        <v>96</v>
      </c>
      <c r="N961">
        <v>960</v>
      </c>
      <c r="O961" t="s">
        <v>81</v>
      </c>
      <c r="P961" t="s">
        <v>108</v>
      </c>
      <c r="Q961" t="s">
        <v>63</v>
      </c>
      <c r="R961" t="s">
        <v>321</v>
      </c>
      <c r="S961" t="s">
        <v>76</v>
      </c>
      <c r="T961" t="s">
        <v>36</v>
      </c>
      <c r="U961" t="s">
        <v>144</v>
      </c>
      <c r="V961" t="s">
        <v>125</v>
      </c>
      <c r="W961" t="s">
        <v>53</v>
      </c>
      <c r="X961" t="s">
        <v>343</v>
      </c>
      <c r="Y961" t="s">
        <v>41</v>
      </c>
      <c r="Z961" t="s">
        <v>362</v>
      </c>
    </row>
    <row r="962" spans="1:26" hidden="1" x14ac:dyDescent="0.25">
      <c r="A962" t="s">
        <v>4370</v>
      </c>
      <c r="B962" t="s">
        <v>4371</v>
      </c>
      <c r="C962" s="1" t="str">
        <f t="shared" ref="C962:C1025" si="159">HYPERLINK("http://geochem.nrcan.gc.ca/cdogs/content/bdl/bdl210236_e.htm", "21:0236")</f>
        <v>21:0236</v>
      </c>
      <c r="D962" s="1" t="str">
        <f>HYPERLINK("http://geochem.nrcan.gc.ca/cdogs/content/svy/svy_e.htm", "")</f>
        <v/>
      </c>
      <c r="G962" s="1" t="str">
        <f>HYPERLINK("http://geochem.nrcan.gc.ca/cdogs/content/cr_/cr_00023_e.htm", "23")</f>
        <v>23</v>
      </c>
      <c r="J962" t="s">
        <v>220</v>
      </c>
      <c r="K962" t="s">
        <v>221</v>
      </c>
      <c r="L962">
        <v>49</v>
      </c>
      <c r="M962" t="s">
        <v>222</v>
      </c>
      <c r="N962">
        <v>961</v>
      </c>
      <c r="O962" t="s">
        <v>343</v>
      </c>
      <c r="P962" t="s">
        <v>334</v>
      </c>
      <c r="Q962" t="s">
        <v>244</v>
      </c>
      <c r="R962" t="s">
        <v>64</v>
      </c>
      <c r="S962" t="s">
        <v>156</v>
      </c>
      <c r="T962" t="s">
        <v>36</v>
      </c>
      <c r="U962" t="s">
        <v>1282</v>
      </c>
      <c r="V962" t="s">
        <v>38</v>
      </c>
      <c r="W962" t="s">
        <v>39</v>
      </c>
      <c r="X962" t="s">
        <v>336</v>
      </c>
      <c r="Y962" t="s">
        <v>97</v>
      </c>
      <c r="Z962" t="s">
        <v>77</v>
      </c>
    </row>
    <row r="963" spans="1:26" x14ac:dyDescent="0.25">
      <c r="A963" t="s">
        <v>4372</v>
      </c>
      <c r="B963" t="s">
        <v>4373</v>
      </c>
      <c r="C963" s="1" t="str">
        <f t="shared" si="159"/>
        <v>21:0236</v>
      </c>
      <c r="D963" s="1" t="str">
        <f t="shared" ref="D963:D976" si="160">HYPERLINK("http://geochem.nrcan.gc.ca/cdogs/content/svy/svy210115_e.htm", "21:0115")</f>
        <v>21:0115</v>
      </c>
      <c r="E963" t="s">
        <v>4374</v>
      </c>
      <c r="F963" t="s">
        <v>4375</v>
      </c>
      <c r="H963">
        <v>49.378630700000002</v>
      </c>
      <c r="I963">
        <v>-86.019661499999998</v>
      </c>
      <c r="J963" s="1" t="str">
        <f t="shared" ref="J963:J976" si="161">HYPERLINK("http://geochem.nrcan.gc.ca/cdogs/content/kwd/kwd020027_e.htm", "NGR lake sediment grab sample")</f>
        <v>NGR lake sediment grab sample</v>
      </c>
      <c r="K963" s="1" t="str">
        <f t="shared" ref="K963:K976" si="162">HYPERLINK("http://geochem.nrcan.gc.ca/cdogs/content/kwd/kwd080006_e.htm", "&lt;177 micron (NGR)")</f>
        <v>&lt;177 micron (NGR)</v>
      </c>
      <c r="L963">
        <v>49</v>
      </c>
      <c r="M963" t="s">
        <v>106</v>
      </c>
      <c r="N963">
        <v>962</v>
      </c>
      <c r="O963" t="s">
        <v>74</v>
      </c>
      <c r="P963" t="s">
        <v>134</v>
      </c>
      <c r="Q963" t="s">
        <v>39</v>
      </c>
      <c r="R963" t="s">
        <v>64</v>
      </c>
      <c r="S963" t="s">
        <v>33</v>
      </c>
      <c r="T963" t="s">
        <v>36</v>
      </c>
      <c r="U963" t="s">
        <v>1432</v>
      </c>
      <c r="V963" t="s">
        <v>237</v>
      </c>
      <c r="W963" t="s">
        <v>53</v>
      </c>
      <c r="X963" t="s">
        <v>48</v>
      </c>
      <c r="Y963" t="s">
        <v>309</v>
      </c>
      <c r="Z963" t="s">
        <v>820</v>
      </c>
    </row>
    <row r="964" spans="1:26" x14ac:dyDescent="0.25">
      <c r="A964" t="s">
        <v>4376</v>
      </c>
      <c r="B964" t="s">
        <v>4377</v>
      </c>
      <c r="C964" s="1" t="str">
        <f t="shared" si="159"/>
        <v>21:0236</v>
      </c>
      <c r="D964" s="1" t="str">
        <f t="shared" si="160"/>
        <v>21:0115</v>
      </c>
      <c r="E964" t="s">
        <v>4378</v>
      </c>
      <c r="F964" t="s">
        <v>4379</v>
      </c>
      <c r="H964">
        <v>49.392231299999999</v>
      </c>
      <c r="I964">
        <v>-86.020482099999995</v>
      </c>
      <c r="J964" s="1" t="str">
        <f t="shared" si="161"/>
        <v>NGR lake sediment grab sample</v>
      </c>
      <c r="K964" s="1" t="str">
        <f t="shared" si="162"/>
        <v>&lt;177 micron (NGR)</v>
      </c>
      <c r="L964">
        <v>49</v>
      </c>
      <c r="M964" t="s">
        <v>118</v>
      </c>
      <c r="N964">
        <v>963</v>
      </c>
      <c r="O964" t="s">
        <v>283</v>
      </c>
      <c r="P964" t="s">
        <v>181</v>
      </c>
      <c r="Q964" t="s">
        <v>80</v>
      </c>
      <c r="R964" t="s">
        <v>146</v>
      </c>
      <c r="S964" t="s">
        <v>80</v>
      </c>
      <c r="T964" t="s">
        <v>36</v>
      </c>
      <c r="U964" t="s">
        <v>235</v>
      </c>
      <c r="V964" t="s">
        <v>322</v>
      </c>
      <c r="W964" t="s">
        <v>53</v>
      </c>
      <c r="X964" t="s">
        <v>48</v>
      </c>
      <c r="Y964" t="s">
        <v>309</v>
      </c>
      <c r="Z964" t="s">
        <v>1259</v>
      </c>
    </row>
    <row r="965" spans="1:26" x14ac:dyDescent="0.25">
      <c r="A965" t="s">
        <v>4380</v>
      </c>
      <c r="B965" t="s">
        <v>4381</v>
      </c>
      <c r="C965" s="1" t="str">
        <f t="shared" si="159"/>
        <v>21:0236</v>
      </c>
      <c r="D965" s="1" t="str">
        <f t="shared" si="160"/>
        <v>21:0115</v>
      </c>
      <c r="E965" t="s">
        <v>4382</v>
      </c>
      <c r="F965" t="s">
        <v>4383</v>
      </c>
      <c r="H965">
        <v>49.4383889</v>
      </c>
      <c r="I965">
        <v>-86.013070799999994</v>
      </c>
      <c r="J965" s="1" t="str">
        <f t="shared" si="161"/>
        <v>NGR lake sediment grab sample</v>
      </c>
      <c r="K965" s="1" t="str">
        <f t="shared" si="162"/>
        <v>&lt;177 micron (NGR)</v>
      </c>
      <c r="L965">
        <v>49</v>
      </c>
      <c r="M965" t="s">
        <v>131</v>
      </c>
      <c r="N965">
        <v>964</v>
      </c>
      <c r="O965" t="s">
        <v>61</v>
      </c>
      <c r="P965" t="s">
        <v>596</v>
      </c>
      <c r="Q965" t="s">
        <v>80</v>
      </c>
      <c r="R965" t="s">
        <v>198</v>
      </c>
      <c r="S965" t="s">
        <v>80</v>
      </c>
      <c r="T965" t="s">
        <v>36</v>
      </c>
      <c r="U965" t="s">
        <v>343</v>
      </c>
      <c r="V965" t="s">
        <v>308</v>
      </c>
      <c r="W965" t="s">
        <v>53</v>
      </c>
      <c r="X965" t="s">
        <v>300</v>
      </c>
      <c r="Y965" t="s">
        <v>41</v>
      </c>
      <c r="Z965" t="s">
        <v>1318</v>
      </c>
    </row>
    <row r="966" spans="1:26" x14ac:dyDescent="0.25">
      <c r="A966" t="s">
        <v>4384</v>
      </c>
      <c r="B966" t="s">
        <v>4385</v>
      </c>
      <c r="C966" s="1" t="str">
        <f t="shared" si="159"/>
        <v>21:0236</v>
      </c>
      <c r="D966" s="1" t="str">
        <f t="shared" si="160"/>
        <v>21:0115</v>
      </c>
      <c r="E966" t="s">
        <v>4386</v>
      </c>
      <c r="F966" t="s">
        <v>4387</v>
      </c>
      <c r="H966">
        <v>49.452256499999997</v>
      </c>
      <c r="I966">
        <v>-86.019070299999996</v>
      </c>
      <c r="J966" s="1" t="str">
        <f t="shared" si="161"/>
        <v>NGR lake sediment grab sample</v>
      </c>
      <c r="K966" s="1" t="str">
        <f t="shared" si="162"/>
        <v>&lt;177 micron (NGR)</v>
      </c>
      <c r="L966">
        <v>49</v>
      </c>
      <c r="M966" t="s">
        <v>143</v>
      </c>
      <c r="N966">
        <v>965</v>
      </c>
      <c r="O966" t="s">
        <v>253</v>
      </c>
      <c r="P966" t="s">
        <v>334</v>
      </c>
      <c r="Q966" t="s">
        <v>63</v>
      </c>
      <c r="R966" t="s">
        <v>244</v>
      </c>
      <c r="S966" t="s">
        <v>66</v>
      </c>
      <c r="T966" t="s">
        <v>36</v>
      </c>
      <c r="U966" t="s">
        <v>48</v>
      </c>
      <c r="V966" t="s">
        <v>1095</v>
      </c>
      <c r="W966" t="s">
        <v>63</v>
      </c>
      <c r="X966" t="s">
        <v>67</v>
      </c>
      <c r="Y966" t="s">
        <v>41</v>
      </c>
      <c r="Z966" t="s">
        <v>1254</v>
      </c>
    </row>
    <row r="967" spans="1:26" x14ac:dyDescent="0.25">
      <c r="A967" t="s">
        <v>4388</v>
      </c>
      <c r="B967" t="s">
        <v>4389</v>
      </c>
      <c r="C967" s="1" t="str">
        <f t="shared" si="159"/>
        <v>21:0236</v>
      </c>
      <c r="D967" s="1" t="str">
        <f t="shared" si="160"/>
        <v>21:0115</v>
      </c>
      <c r="E967" t="s">
        <v>4390</v>
      </c>
      <c r="F967" t="s">
        <v>4391</v>
      </c>
      <c r="H967">
        <v>49.448472799999998</v>
      </c>
      <c r="I967">
        <v>-86.032266300000003</v>
      </c>
      <c r="J967" s="1" t="str">
        <f t="shared" si="161"/>
        <v>NGR lake sediment grab sample</v>
      </c>
      <c r="K967" s="1" t="str">
        <f t="shared" si="162"/>
        <v>&lt;177 micron (NGR)</v>
      </c>
      <c r="L967">
        <v>49</v>
      </c>
      <c r="M967" t="s">
        <v>177</v>
      </c>
      <c r="N967">
        <v>966</v>
      </c>
      <c r="O967" t="s">
        <v>488</v>
      </c>
      <c r="P967" t="s">
        <v>82</v>
      </c>
      <c r="Q967" t="s">
        <v>66</v>
      </c>
      <c r="R967" t="s">
        <v>34</v>
      </c>
      <c r="S967" t="s">
        <v>66</v>
      </c>
      <c r="T967" t="s">
        <v>36</v>
      </c>
      <c r="U967" t="s">
        <v>497</v>
      </c>
      <c r="V967" t="s">
        <v>309</v>
      </c>
      <c r="W967" t="s">
        <v>63</v>
      </c>
      <c r="X967" t="s">
        <v>54</v>
      </c>
      <c r="Y967" t="s">
        <v>41</v>
      </c>
      <c r="Z967" t="s">
        <v>3570</v>
      </c>
    </row>
    <row r="968" spans="1:26" x14ac:dyDescent="0.25">
      <c r="A968" t="s">
        <v>4392</v>
      </c>
      <c r="B968" t="s">
        <v>4393</v>
      </c>
      <c r="C968" s="1" t="str">
        <f t="shared" si="159"/>
        <v>21:0236</v>
      </c>
      <c r="D968" s="1" t="str">
        <f t="shared" si="160"/>
        <v>21:0115</v>
      </c>
      <c r="E968" t="s">
        <v>4394</v>
      </c>
      <c r="F968" t="s">
        <v>4395</v>
      </c>
      <c r="H968">
        <v>49.444514400000003</v>
      </c>
      <c r="I968">
        <v>-86.087512099999998</v>
      </c>
      <c r="J968" s="1" t="str">
        <f t="shared" si="161"/>
        <v>NGR lake sediment grab sample</v>
      </c>
      <c r="K968" s="1" t="str">
        <f t="shared" si="162"/>
        <v>&lt;177 micron (NGR)</v>
      </c>
      <c r="L968">
        <v>49</v>
      </c>
      <c r="M968" t="s">
        <v>187</v>
      </c>
      <c r="N968">
        <v>967</v>
      </c>
      <c r="O968" t="s">
        <v>798</v>
      </c>
      <c r="P968" t="s">
        <v>596</v>
      </c>
      <c r="Q968" t="s">
        <v>80</v>
      </c>
      <c r="R968" t="s">
        <v>109</v>
      </c>
      <c r="S968" t="s">
        <v>33</v>
      </c>
      <c r="T968" t="s">
        <v>36</v>
      </c>
      <c r="U968" t="s">
        <v>1785</v>
      </c>
      <c r="V968" t="s">
        <v>517</v>
      </c>
      <c r="W968" t="s">
        <v>66</v>
      </c>
      <c r="X968" t="s">
        <v>67</v>
      </c>
      <c r="Y968" t="s">
        <v>41</v>
      </c>
      <c r="Z968" t="s">
        <v>1377</v>
      </c>
    </row>
    <row r="969" spans="1:26" x14ac:dyDescent="0.25">
      <c r="A969" t="s">
        <v>4396</v>
      </c>
      <c r="B969" t="s">
        <v>4397</v>
      </c>
      <c r="C969" s="1" t="str">
        <f t="shared" si="159"/>
        <v>21:0236</v>
      </c>
      <c r="D969" s="1" t="str">
        <f t="shared" si="160"/>
        <v>21:0115</v>
      </c>
      <c r="E969" t="s">
        <v>4398</v>
      </c>
      <c r="F969" t="s">
        <v>4399</v>
      </c>
      <c r="H969">
        <v>49.438281000000003</v>
      </c>
      <c r="I969">
        <v>-86.129546500000004</v>
      </c>
      <c r="J969" s="1" t="str">
        <f t="shared" si="161"/>
        <v>NGR lake sediment grab sample</v>
      </c>
      <c r="K969" s="1" t="str">
        <f t="shared" si="162"/>
        <v>&lt;177 micron (NGR)</v>
      </c>
      <c r="L969">
        <v>49</v>
      </c>
      <c r="M969" t="s">
        <v>196</v>
      </c>
      <c r="N969">
        <v>968</v>
      </c>
      <c r="O969" t="s">
        <v>343</v>
      </c>
      <c r="P969" t="s">
        <v>134</v>
      </c>
      <c r="Q969" t="s">
        <v>33</v>
      </c>
      <c r="R969" t="s">
        <v>134</v>
      </c>
      <c r="S969" t="s">
        <v>39</v>
      </c>
      <c r="T969" t="s">
        <v>36</v>
      </c>
      <c r="U969" t="s">
        <v>79</v>
      </c>
      <c r="V969" t="s">
        <v>590</v>
      </c>
      <c r="W969" t="s">
        <v>66</v>
      </c>
      <c r="X969" t="s">
        <v>54</v>
      </c>
      <c r="Y969" t="s">
        <v>41</v>
      </c>
      <c r="Z969" t="s">
        <v>55</v>
      </c>
    </row>
    <row r="970" spans="1:26" x14ac:dyDescent="0.25">
      <c r="A970" t="s">
        <v>4400</v>
      </c>
      <c r="B970" t="s">
        <v>4401</v>
      </c>
      <c r="C970" s="1" t="str">
        <f t="shared" si="159"/>
        <v>21:0236</v>
      </c>
      <c r="D970" s="1" t="str">
        <f t="shared" si="160"/>
        <v>21:0115</v>
      </c>
      <c r="E970" t="s">
        <v>4402</v>
      </c>
      <c r="F970" t="s">
        <v>4403</v>
      </c>
      <c r="H970">
        <v>49.423443399999996</v>
      </c>
      <c r="I970">
        <v>-86.216958099999999</v>
      </c>
      <c r="J970" s="1" t="str">
        <f t="shared" si="161"/>
        <v>NGR lake sediment grab sample</v>
      </c>
      <c r="K970" s="1" t="str">
        <f t="shared" si="162"/>
        <v>&lt;177 micron (NGR)</v>
      </c>
      <c r="L970">
        <v>49</v>
      </c>
      <c r="M970" t="s">
        <v>206</v>
      </c>
      <c r="N970">
        <v>969</v>
      </c>
      <c r="O970" t="s">
        <v>615</v>
      </c>
      <c r="P970" t="s">
        <v>77</v>
      </c>
      <c r="Q970" t="s">
        <v>39</v>
      </c>
      <c r="R970" t="s">
        <v>50</v>
      </c>
      <c r="S970" t="s">
        <v>80</v>
      </c>
      <c r="T970" t="s">
        <v>1095</v>
      </c>
      <c r="U970" t="s">
        <v>300</v>
      </c>
      <c r="V970" t="s">
        <v>65</v>
      </c>
      <c r="W970" t="s">
        <v>53</v>
      </c>
      <c r="X970" t="s">
        <v>760</v>
      </c>
      <c r="Y970" t="s">
        <v>41</v>
      </c>
      <c r="Z970" t="s">
        <v>760</v>
      </c>
    </row>
    <row r="971" spans="1:26" x14ac:dyDescent="0.25">
      <c r="A971" t="s">
        <v>4404</v>
      </c>
      <c r="B971" t="s">
        <v>4405</v>
      </c>
      <c r="C971" s="1" t="str">
        <f t="shared" si="159"/>
        <v>21:0236</v>
      </c>
      <c r="D971" s="1" t="str">
        <f t="shared" si="160"/>
        <v>21:0115</v>
      </c>
      <c r="E971" t="s">
        <v>4406</v>
      </c>
      <c r="F971" t="s">
        <v>4407</v>
      </c>
      <c r="H971">
        <v>49.438227599999998</v>
      </c>
      <c r="I971">
        <v>-86.246185600000004</v>
      </c>
      <c r="J971" s="1" t="str">
        <f t="shared" si="161"/>
        <v>NGR lake sediment grab sample</v>
      </c>
      <c r="K971" s="1" t="str">
        <f t="shared" si="162"/>
        <v>&lt;177 micron (NGR)</v>
      </c>
      <c r="L971">
        <v>49</v>
      </c>
      <c r="M971" t="s">
        <v>154</v>
      </c>
      <c r="N971">
        <v>970</v>
      </c>
      <c r="O971" t="s">
        <v>81</v>
      </c>
      <c r="P971" t="s">
        <v>890</v>
      </c>
      <c r="Q971" t="s">
        <v>80</v>
      </c>
      <c r="R971" t="s">
        <v>391</v>
      </c>
      <c r="S971" t="s">
        <v>63</v>
      </c>
      <c r="T971" t="s">
        <v>36</v>
      </c>
      <c r="U971" t="s">
        <v>121</v>
      </c>
      <c r="V971" t="s">
        <v>437</v>
      </c>
      <c r="W971" t="s">
        <v>66</v>
      </c>
      <c r="X971" t="s">
        <v>79</v>
      </c>
      <c r="Y971" t="s">
        <v>66</v>
      </c>
      <c r="Z971" t="s">
        <v>236</v>
      </c>
    </row>
    <row r="972" spans="1:26" x14ac:dyDescent="0.25">
      <c r="A972" t="s">
        <v>4408</v>
      </c>
      <c r="B972" t="s">
        <v>4409</v>
      </c>
      <c r="C972" s="1" t="str">
        <f t="shared" si="159"/>
        <v>21:0236</v>
      </c>
      <c r="D972" s="1" t="str">
        <f t="shared" si="160"/>
        <v>21:0115</v>
      </c>
      <c r="E972" t="s">
        <v>4348</v>
      </c>
      <c r="F972" t="s">
        <v>4410</v>
      </c>
      <c r="H972">
        <v>49.444319</v>
      </c>
      <c r="I972">
        <v>-86.264605500000002</v>
      </c>
      <c r="J972" s="1" t="str">
        <f t="shared" si="161"/>
        <v>NGR lake sediment grab sample</v>
      </c>
      <c r="K972" s="1" t="str">
        <f t="shared" si="162"/>
        <v>&lt;177 micron (NGR)</v>
      </c>
      <c r="L972">
        <v>49</v>
      </c>
      <c r="M972" t="s">
        <v>169</v>
      </c>
      <c r="N972">
        <v>971</v>
      </c>
      <c r="O972" t="s">
        <v>336</v>
      </c>
      <c r="P972" t="s">
        <v>82</v>
      </c>
      <c r="Q972" t="s">
        <v>80</v>
      </c>
      <c r="R972" t="s">
        <v>75</v>
      </c>
      <c r="S972" t="s">
        <v>80</v>
      </c>
      <c r="T972" t="s">
        <v>36</v>
      </c>
      <c r="U972" t="s">
        <v>890</v>
      </c>
      <c r="V972" t="s">
        <v>225</v>
      </c>
      <c r="W972" t="s">
        <v>53</v>
      </c>
      <c r="X972" t="s">
        <v>81</v>
      </c>
      <c r="Y972" t="s">
        <v>125</v>
      </c>
      <c r="Z972" t="s">
        <v>621</v>
      </c>
    </row>
    <row r="973" spans="1:26" x14ac:dyDescent="0.25">
      <c r="A973" t="s">
        <v>4411</v>
      </c>
      <c r="B973" t="s">
        <v>4412</v>
      </c>
      <c r="C973" s="1" t="str">
        <f t="shared" si="159"/>
        <v>21:0236</v>
      </c>
      <c r="D973" s="1" t="str">
        <f t="shared" si="160"/>
        <v>21:0115</v>
      </c>
      <c r="E973" t="s">
        <v>4348</v>
      </c>
      <c r="F973" t="s">
        <v>4413</v>
      </c>
      <c r="H973">
        <v>49.444319</v>
      </c>
      <c r="I973">
        <v>-86.264605500000002</v>
      </c>
      <c r="J973" s="1" t="str">
        <f t="shared" si="161"/>
        <v>NGR lake sediment grab sample</v>
      </c>
      <c r="K973" s="1" t="str">
        <f t="shared" si="162"/>
        <v>&lt;177 micron (NGR)</v>
      </c>
      <c r="L973">
        <v>49</v>
      </c>
      <c r="M973" t="s">
        <v>162</v>
      </c>
      <c r="N973">
        <v>972</v>
      </c>
      <c r="O973" t="s">
        <v>455</v>
      </c>
      <c r="P973" t="s">
        <v>32</v>
      </c>
      <c r="Q973" t="s">
        <v>63</v>
      </c>
      <c r="R973" t="s">
        <v>75</v>
      </c>
      <c r="S973" t="s">
        <v>63</v>
      </c>
      <c r="T973" t="s">
        <v>36</v>
      </c>
      <c r="U973" t="s">
        <v>890</v>
      </c>
      <c r="V973" t="s">
        <v>225</v>
      </c>
      <c r="W973" t="s">
        <v>53</v>
      </c>
      <c r="X973" t="s">
        <v>343</v>
      </c>
      <c r="Y973" t="s">
        <v>41</v>
      </c>
      <c r="Z973" t="s">
        <v>165</v>
      </c>
    </row>
    <row r="974" spans="1:26" x14ac:dyDescent="0.25">
      <c r="A974" t="s">
        <v>4414</v>
      </c>
      <c r="B974" t="s">
        <v>4415</v>
      </c>
      <c r="C974" s="1" t="str">
        <f t="shared" si="159"/>
        <v>21:0236</v>
      </c>
      <c r="D974" s="1" t="str">
        <f t="shared" si="160"/>
        <v>21:0115</v>
      </c>
      <c r="E974" t="s">
        <v>4416</v>
      </c>
      <c r="F974" t="s">
        <v>4417</v>
      </c>
      <c r="H974">
        <v>49.443095700000001</v>
      </c>
      <c r="I974">
        <v>-86.317416899999998</v>
      </c>
      <c r="J974" s="1" t="str">
        <f t="shared" si="161"/>
        <v>NGR lake sediment grab sample</v>
      </c>
      <c r="K974" s="1" t="str">
        <f t="shared" si="162"/>
        <v>&lt;177 micron (NGR)</v>
      </c>
      <c r="L974">
        <v>49</v>
      </c>
      <c r="M974" t="s">
        <v>214</v>
      </c>
      <c r="N974">
        <v>973</v>
      </c>
      <c r="O974" t="s">
        <v>74</v>
      </c>
      <c r="P974" t="s">
        <v>120</v>
      </c>
      <c r="Q974" t="s">
        <v>66</v>
      </c>
      <c r="R974" t="s">
        <v>34</v>
      </c>
      <c r="S974" t="s">
        <v>66</v>
      </c>
      <c r="T974" t="s">
        <v>36</v>
      </c>
      <c r="U974" t="s">
        <v>284</v>
      </c>
      <c r="V974" t="s">
        <v>225</v>
      </c>
      <c r="W974" t="s">
        <v>80</v>
      </c>
      <c r="X974" t="s">
        <v>54</v>
      </c>
      <c r="Y974" t="s">
        <v>125</v>
      </c>
      <c r="Z974" t="s">
        <v>217</v>
      </c>
    </row>
    <row r="975" spans="1:26" x14ac:dyDescent="0.25">
      <c r="A975" t="s">
        <v>4418</v>
      </c>
      <c r="B975" t="s">
        <v>4419</v>
      </c>
      <c r="C975" s="1" t="str">
        <f t="shared" si="159"/>
        <v>21:0236</v>
      </c>
      <c r="D975" s="1" t="str">
        <f t="shared" si="160"/>
        <v>21:0115</v>
      </c>
      <c r="E975" t="s">
        <v>4420</v>
      </c>
      <c r="F975" t="s">
        <v>4421</v>
      </c>
      <c r="H975">
        <v>49.421382600000001</v>
      </c>
      <c r="I975">
        <v>-86.339269999999999</v>
      </c>
      <c r="J975" s="1" t="str">
        <f t="shared" si="161"/>
        <v>NGR lake sediment grab sample</v>
      </c>
      <c r="K975" s="1" t="str">
        <f t="shared" si="162"/>
        <v>&lt;177 micron (NGR)</v>
      </c>
      <c r="L975">
        <v>49</v>
      </c>
      <c r="M975" t="s">
        <v>234</v>
      </c>
      <c r="N975">
        <v>974</v>
      </c>
      <c r="O975" t="s">
        <v>133</v>
      </c>
      <c r="P975" t="s">
        <v>489</v>
      </c>
      <c r="Q975" t="s">
        <v>66</v>
      </c>
      <c r="R975" t="s">
        <v>198</v>
      </c>
      <c r="S975" t="s">
        <v>66</v>
      </c>
      <c r="T975" t="s">
        <v>36</v>
      </c>
      <c r="U975" t="s">
        <v>497</v>
      </c>
      <c r="V975" t="s">
        <v>225</v>
      </c>
      <c r="W975" t="s">
        <v>63</v>
      </c>
      <c r="X975" t="s">
        <v>81</v>
      </c>
      <c r="Y975" t="s">
        <v>41</v>
      </c>
      <c r="Z975" t="s">
        <v>391</v>
      </c>
    </row>
    <row r="976" spans="1:26" x14ac:dyDescent="0.25">
      <c r="A976" t="s">
        <v>4422</v>
      </c>
      <c r="B976" t="s">
        <v>4423</v>
      </c>
      <c r="C976" s="1" t="str">
        <f t="shared" si="159"/>
        <v>21:0236</v>
      </c>
      <c r="D976" s="1" t="str">
        <f t="shared" si="160"/>
        <v>21:0115</v>
      </c>
      <c r="E976" t="s">
        <v>4424</v>
      </c>
      <c r="F976" t="s">
        <v>4425</v>
      </c>
      <c r="H976">
        <v>49.400242200000001</v>
      </c>
      <c r="I976">
        <v>-86.466010999999995</v>
      </c>
      <c r="J976" s="1" t="str">
        <f t="shared" si="161"/>
        <v>NGR lake sediment grab sample</v>
      </c>
      <c r="K976" s="1" t="str">
        <f t="shared" si="162"/>
        <v>&lt;177 micron (NGR)</v>
      </c>
      <c r="L976">
        <v>50</v>
      </c>
      <c r="M976" t="s">
        <v>30</v>
      </c>
      <c r="N976">
        <v>975</v>
      </c>
      <c r="O976" t="s">
        <v>343</v>
      </c>
      <c r="P976" t="s">
        <v>49</v>
      </c>
      <c r="Q976" t="s">
        <v>33</v>
      </c>
      <c r="R976" t="s">
        <v>77</v>
      </c>
      <c r="S976" t="s">
        <v>33</v>
      </c>
      <c r="T976" t="s">
        <v>36</v>
      </c>
      <c r="U976" t="s">
        <v>655</v>
      </c>
      <c r="V976" t="s">
        <v>685</v>
      </c>
      <c r="W976" t="s">
        <v>53</v>
      </c>
      <c r="X976" t="s">
        <v>208</v>
      </c>
      <c r="Y976" t="s">
        <v>41</v>
      </c>
      <c r="Z976" t="s">
        <v>68</v>
      </c>
    </row>
    <row r="977" spans="1:26" hidden="1" x14ac:dyDescent="0.25">
      <c r="A977" t="s">
        <v>4426</v>
      </c>
      <c r="B977" t="s">
        <v>4427</v>
      </c>
      <c r="C977" s="1" t="str">
        <f t="shared" si="159"/>
        <v>21:0236</v>
      </c>
      <c r="D977" s="1" t="str">
        <f>HYPERLINK("http://geochem.nrcan.gc.ca/cdogs/content/svy/svy_e.htm", "")</f>
        <v/>
      </c>
      <c r="G977" s="1" t="str">
        <f>HYPERLINK("http://geochem.nrcan.gc.ca/cdogs/content/cr_/cr_00023_e.htm", "23")</f>
        <v>23</v>
      </c>
      <c r="J977" t="s">
        <v>220</v>
      </c>
      <c r="K977" t="s">
        <v>221</v>
      </c>
      <c r="L977">
        <v>50</v>
      </c>
      <c r="M977" t="s">
        <v>222</v>
      </c>
      <c r="N977">
        <v>976</v>
      </c>
      <c r="O977" t="s">
        <v>81</v>
      </c>
      <c r="P977" t="s">
        <v>334</v>
      </c>
      <c r="Q977" t="s">
        <v>391</v>
      </c>
      <c r="R977" t="s">
        <v>64</v>
      </c>
      <c r="S977" t="s">
        <v>156</v>
      </c>
      <c r="T977" t="s">
        <v>36</v>
      </c>
      <c r="U977" t="s">
        <v>964</v>
      </c>
      <c r="V977" t="s">
        <v>368</v>
      </c>
      <c r="W977" t="s">
        <v>33</v>
      </c>
      <c r="X977" t="s">
        <v>300</v>
      </c>
      <c r="Y977" t="s">
        <v>76</v>
      </c>
      <c r="Z977" t="s">
        <v>1200</v>
      </c>
    </row>
    <row r="978" spans="1:26" x14ac:dyDescent="0.25">
      <c r="A978" t="s">
        <v>4428</v>
      </c>
      <c r="B978" t="s">
        <v>4429</v>
      </c>
      <c r="C978" s="1" t="str">
        <f t="shared" si="159"/>
        <v>21:0236</v>
      </c>
      <c r="D978" s="1" t="str">
        <f t="shared" ref="D978:D998" si="163">HYPERLINK("http://geochem.nrcan.gc.ca/cdogs/content/svy/svy210115_e.htm", "21:0115")</f>
        <v>21:0115</v>
      </c>
      <c r="E978" t="s">
        <v>4430</v>
      </c>
      <c r="F978" t="s">
        <v>4431</v>
      </c>
      <c r="H978">
        <v>49.431668500000001</v>
      </c>
      <c r="I978">
        <v>-86.406407799999997</v>
      </c>
      <c r="J978" s="1" t="str">
        <f t="shared" ref="J978:J998" si="164">HYPERLINK("http://geochem.nrcan.gc.ca/cdogs/content/kwd/kwd020027_e.htm", "NGR lake sediment grab sample")</f>
        <v>NGR lake sediment grab sample</v>
      </c>
      <c r="K978" s="1" t="str">
        <f t="shared" ref="K978:K998" si="165">HYPERLINK("http://geochem.nrcan.gc.ca/cdogs/content/kwd/kwd080006_e.htm", "&lt;177 micron (NGR)")</f>
        <v>&lt;177 micron (NGR)</v>
      </c>
      <c r="L978">
        <v>50</v>
      </c>
      <c r="M978" t="s">
        <v>47</v>
      </c>
      <c r="N978">
        <v>977</v>
      </c>
      <c r="O978" t="s">
        <v>771</v>
      </c>
      <c r="P978" t="s">
        <v>32</v>
      </c>
      <c r="Q978" t="s">
        <v>181</v>
      </c>
      <c r="R978" t="s">
        <v>34</v>
      </c>
      <c r="S978" t="s">
        <v>78</v>
      </c>
      <c r="T978" t="s">
        <v>36</v>
      </c>
      <c r="U978" t="s">
        <v>986</v>
      </c>
      <c r="V978" t="s">
        <v>125</v>
      </c>
      <c r="W978" t="s">
        <v>53</v>
      </c>
      <c r="X978" t="s">
        <v>208</v>
      </c>
      <c r="Y978" t="s">
        <v>125</v>
      </c>
      <c r="Z978" t="s">
        <v>68</v>
      </c>
    </row>
    <row r="979" spans="1:26" x14ac:dyDescent="0.25">
      <c r="A979" t="s">
        <v>4432</v>
      </c>
      <c r="B979" t="s">
        <v>4433</v>
      </c>
      <c r="C979" s="1" t="str">
        <f t="shared" si="159"/>
        <v>21:0236</v>
      </c>
      <c r="D979" s="1" t="str">
        <f t="shared" si="163"/>
        <v>21:0115</v>
      </c>
      <c r="E979" t="s">
        <v>4434</v>
      </c>
      <c r="F979" t="s">
        <v>4435</v>
      </c>
      <c r="H979">
        <v>49.443367700000003</v>
      </c>
      <c r="I979">
        <v>-86.432587499999997</v>
      </c>
      <c r="J979" s="1" t="str">
        <f t="shared" si="164"/>
        <v>NGR lake sediment grab sample</v>
      </c>
      <c r="K979" s="1" t="str">
        <f t="shared" si="165"/>
        <v>&lt;177 micron (NGR)</v>
      </c>
      <c r="L979">
        <v>50</v>
      </c>
      <c r="M979" t="s">
        <v>60</v>
      </c>
      <c r="N979">
        <v>978</v>
      </c>
      <c r="O979" t="s">
        <v>798</v>
      </c>
      <c r="P979" t="s">
        <v>32</v>
      </c>
      <c r="Q979" t="s">
        <v>33</v>
      </c>
      <c r="R979" t="s">
        <v>34</v>
      </c>
      <c r="S979" t="s">
        <v>39</v>
      </c>
      <c r="T979" t="s">
        <v>36</v>
      </c>
      <c r="U979" t="s">
        <v>112</v>
      </c>
      <c r="V979" t="s">
        <v>200</v>
      </c>
      <c r="W979" t="s">
        <v>66</v>
      </c>
      <c r="X979" t="s">
        <v>67</v>
      </c>
      <c r="Y979" t="s">
        <v>41</v>
      </c>
      <c r="Z979" t="s">
        <v>2612</v>
      </c>
    </row>
    <row r="980" spans="1:26" x14ac:dyDescent="0.25">
      <c r="A980" t="s">
        <v>4436</v>
      </c>
      <c r="B980" t="s">
        <v>4437</v>
      </c>
      <c r="C980" s="1" t="str">
        <f t="shared" si="159"/>
        <v>21:0236</v>
      </c>
      <c r="D980" s="1" t="str">
        <f t="shared" si="163"/>
        <v>21:0115</v>
      </c>
      <c r="E980" t="s">
        <v>4438</v>
      </c>
      <c r="F980" t="s">
        <v>4439</v>
      </c>
      <c r="H980">
        <v>49.417968799999997</v>
      </c>
      <c r="I980">
        <v>-86.471224000000007</v>
      </c>
      <c r="J980" s="1" t="str">
        <f t="shared" si="164"/>
        <v>NGR lake sediment grab sample</v>
      </c>
      <c r="K980" s="1" t="str">
        <f t="shared" si="165"/>
        <v>&lt;177 micron (NGR)</v>
      </c>
      <c r="L980">
        <v>50</v>
      </c>
      <c r="M980" t="s">
        <v>154</v>
      </c>
      <c r="N980">
        <v>979</v>
      </c>
      <c r="O980" t="s">
        <v>1047</v>
      </c>
      <c r="P980" t="s">
        <v>35</v>
      </c>
      <c r="Q980" t="s">
        <v>33</v>
      </c>
      <c r="R980" t="s">
        <v>50</v>
      </c>
      <c r="S980" t="s">
        <v>33</v>
      </c>
      <c r="T980" t="s">
        <v>36</v>
      </c>
      <c r="U980" t="s">
        <v>963</v>
      </c>
      <c r="V980" t="s">
        <v>200</v>
      </c>
      <c r="W980" t="s">
        <v>63</v>
      </c>
      <c r="X980" t="s">
        <v>54</v>
      </c>
      <c r="Y980" t="s">
        <v>41</v>
      </c>
      <c r="Z980" t="s">
        <v>516</v>
      </c>
    </row>
    <row r="981" spans="1:26" x14ac:dyDescent="0.25">
      <c r="A981" t="s">
        <v>4440</v>
      </c>
      <c r="B981" t="s">
        <v>4441</v>
      </c>
      <c r="C981" s="1" t="str">
        <f t="shared" si="159"/>
        <v>21:0236</v>
      </c>
      <c r="D981" s="1" t="str">
        <f t="shared" si="163"/>
        <v>21:0115</v>
      </c>
      <c r="E981" t="s">
        <v>4424</v>
      </c>
      <c r="F981" t="s">
        <v>4442</v>
      </c>
      <c r="H981">
        <v>49.400242200000001</v>
      </c>
      <c r="I981">
        <v>-86.466010999999995</v>
      </c>
      <c r="J981" s="1" t="str">
        <f t="shared" si="164"/>
        <v>NGR lake sediment grab sample</v>
      </c>
      <c r="K981" s="1" t="str">
        <f t="shared" si="165"/>
        <v>&lt;177 micron (NGR)</v>
      </c>
      <c r="L981">
        <v>50</v>
      </c>
      <c r="M981" t="s">
        <v>162</v>
      </c>
      <c r="N981">
        <v>980</v>
      </c>
      <c r="O981" t="s">
        <v>771</v>
      </c>
      <c r="P981" t="s">
        <v>516</v>
      </c>
      <c r="Q981" t="s">
        <v>39</v>
      </c>
      <c r="R981" t="s">
        <v>135</v>
      </c>
      <c r="S981" t="s">
        <v>33</v>
      </c>
      <c r="T981" t="s">
        <v>36</v>
      </c>
      <c r="U981" t="s">
        <v>655</v>
      </c>
      <c r="V981" t="s">
        <v>517</v>
      </c>
      <c r="W981" t="s">
        <v>66</v>
      </c>
      <c r="X981" t="s">
        <v>54</v>
      </c>
      <c r="Y981" t="s">
        <v>125</v>
      </c>
      <c r="Z981" t="s">
        <v>616</v>
      </c>
    </row>
    <row r="982" spans="1:26" x14ac:dyDescent="0.25">
      <c r="A982" t="s">
        <v>4443</v>
      </c>
      <c r="B982" t="s">
        <v>4444</v>
      </c>
      <c r="C982" s="1" t="str">
        <f t="shared" si="159"/>
        <v>21:0236</v>
      </c>
      <c r="D982" s="1" t="str">
        <f t="shared" si="163"/>
        <v>21:0115</v>
      </c>
      <c r="E982" t="s">
        <v>4424</v>
      </c>
      <c r="F982" t="s">
        <v>4445</v>
      </c>
      <c r="H982">
        <v>49.400242200000001</v>
      </c>
      <c r="I982">
        <v>-86.466010999999995</v>
      </c>
      <c r="J982" s="1" t="str">
        <f t="shared" si="164"/>
        <v>NGR lake sediment grab sample</v>
      </c>
      <c r="K982" s="1" t="str">
        <f t="shared" si="165"/>
        <v>&lt;177 micron (NGR)</v>
      </c>
      <c r="L982">
        <v>50</v>
      </c>
      <c r="M982" t="s">
        <v>169</v>
      </c>
      <c r="N982">
        <v>981</v>
      </c>
      <c r="O982" t="s">
        <v>343</v>
      </c>
      <c r="P982" t="s">
        <v>49</v>
      </c>
      <c r="Q982" t="s">
        <v>39</v>
      </c>
      <c r="R982" t="s">
        <v>77</v>
      </c>
      <c r="S982" t="s">
        <v>39</v>
      </c>
      <c r="T982" t="s">
        <v>36</v>
      </c>
      <c r="U982" t="s">
        <v>1842</v>
      </c>
      <c r="V982" t="s">
        <v>721</v>
      </c>
      <c r="W982" t="s">
        <v>66</v>
      </c>
      <c r="X982" t="s">
        <v>228</v>
      </c>
      <c r="Y982" t="s">
        <v>41</v>
      </c>
      <c r="Z982" t="s">
        <v>1377</v>
      </c>
    </row>
    <row r="983" spans="1:26" x14ac:dyDescent="0.25">
      <c r="A983" t="s">
        <v>4446</v>
      </c>
      <c r="B983" t="s">
        <v>4447</v>
      </c>
      <c r="C983" s="1" t="str">
        <f t="shared" si="159"/>
        <v>21:0236</v>
      </c>
      <c r="D983" s="1" t="str">
        <f t="shared" si="163"/>
        <v>21:0115</v>
      </c>
      <c r="E983" t="s">
        <v>4448</v>
      </c>
      <c r="F983" t="s">
        <v>4449</v>
      </c>
      <c r="H983">
        <v>49.398194099999998</v>
      </c>
      <c r="I983">
        <v>-86.502955700000001</v>
      </c>
      <c r="J983" s="1" t="str">
        <f t="shared" si="164"/>
        <v>NGR lake sediment grab sample</v>
      </c>
      <c r="K983" s="1" t="str">
        <f t="shared" si="165"/>
        <v>&lt;177 micron (NGR)</v>
      </c>
      <c r="L983">
        <v>50</v>
      </c>
      <c r="M983" t="s">
        <v>73</v>
      </c>
      <c r="N983">
        <v>982</v>
      </c>
      <c r="O983" t="s">
        <v>61</v>
      </c>
      <c r="P983" t="s">
        <v>244</v>
      </c>
      <c r="Q983" t="s">
        <v>63</v>
      </c>
      <c r="R983" t="s">
        <v>290</v>
      </c>
      <c r="S983" t="s">
        <v>33</v>
      </c>
      <c r="T983" t="s">
        <v>122</v>
      </c>
      <c r="U983" t="s">
        <v>1842</v>
      </c>
      <c r="V983" t="s">
        <v>522</v>
      </c>
      <c r="W983" t="s">
        <v>66</v>
      </c>
      <c r="X983" t="s">
        <v>343</v>
      </c>
      <c r="Y983" t="s">
        <v>875</v>
      </c>
      <c r="Z983" t="s">
        <v>616</v>
      </c>
    </row>
    <row r="984" spans="1:26" x14ac:dyDescent="0.25">
      <c r="A984" t="s">
        <v>4450</v>
      </c>
      <c r="B984" t="s">
        <v>4451</v>
      </c>
      <c r="C984" s="1" t="str">
        <f t="shared" si="159"/>
        <v>21:0236</v>
      </c>
      <c r="D984" s="1" t="str">
        <f t="shared" si="163"/>
        <v>21:0115</v>
      </c>
      <c r="E984" t="s">
        <v>4452</v>
      </c>
      <c r="F984" t="s">
        <v>4453</v>
      </c>
      <c r="H984">
        <v>49.426243900000003</v>
      </c>
      <c r="I984">
        <v>-86.485076899999996</v>
      </c>
      <c r="J984" s="1" t="str">
        <f t="shared" si="164"/>
        <v>NGR lake sediment grab sample</v>
      </c>
      <c r="K984" s="1" t="str">
        <f t="shared" si="165"/>
        <v>&lt;177 micron (NGR)</v>
      </c>
      <c r="L984">
        <v>50</v>
      </c>
      <c r="M984" t="s">
        <v>87</v>
      </c>
      <c r="N984">
        <v>983</v>
      </c>
      <c r="O984" t="s">
        <v>48</v>
      </c>
      <c r="P984" t="s">
        <v>244</v>
      </c>
      <c r="Q984" t="s">
        <v>63</v>
      </c>
      <c r="R984" t="s">
        <v>50</v>
      </c>
      <c r="S984" t="s">
        <v>39</v>
      </c>
      <c r="T984" t="s">
        <v>36</v>
      </c>
      <c r="U984" t="s">
        <v>938</v>
      </c>
      <c r="V984" t="s">
        <v>685</v>
      </c>
      <c r="W984" t="s">
        <v>66</v>
      </c>
      <c r="X984" t="s">
        <v>79</v>
      </c>
      <c r="Y984" t="s">
        <v>125</v>
      </c>
      <c r="Z984" t="s">
        <v>2495</v>
      </c>
    </row>
    <row r="985" spans="1:26" x14ac:dyDescent="0.25">
      <c r="A985" t="s">
        <v>4454</v>
      </c>
      <c r="B985" t="s">
        <v>4455</v>
      </c>
      <c r="C985" s="1" t="str">
        <f t="shared" si="159"/>
        <v>21:0236</v>
      </c>
      <c r="D985" s="1" t="str">
        <f t="shared" si="163"/>
        <v>21:0115</v>
      </c>
      <c r="E985" t="s">
        <v>4456</v>
      </c>
      <c r="F985" t="s">
        <v>4457</v>
      </c>
      <c r="H985">
        <v>49.470993399999998</v>
      </c>
      <c r="I985">
        <v>-86.459266700000001</v>
      </c>
      <c r="J985" s="1" t="str">
        <f t="shared" si="164"/>
        <v>NGR lake sediment grab sample</v>
      </c>
      <c r="K985" s="1" t="str">
        <f t="shared" si="165"/>
        <v>&lt;177 micron (NGR)</v>
      </c>
      <c r="L985">
        <v>50</v>
      </c>
      <c r="M985" t="s">
        <v>96</v>
      </c>
      <c r="N985">
        <v>984</v>
      </c>
      <c r="O985" t="s">
        <v>300</v>
      </c>
      <c r="P985" t="s">
        <v>35</v>
      </c>
      <c r="Q985" t="s">
        <v>63</v>
      </c>
      <c r="R985" t="s">
        <v>77</v>
      </c>
      <c r="S985" t="s">
        <v>33</v>
      </c>
      <c r="T985" t="s">
        <v>36</v>
      </c>
      <c r="U985" t="s">
        <v>343</v>
      </c>
      <c r="V985" t="s">
        <v>322</v>
      </c>
      <c r="W985" t="s">
        <v>33</v>
      </c>
      <c r="X985" t="s">
        <v>67</v>
      </c>
      <c r="Y985" t="s">
        <v>309</v>
      </c>
      <c r="Z985" t="s">
        <v>1012</v>
      </c>
    </row>
    <row r="986" spans="1:26" x14ac:dyDescent="0.25">
      <c r="A986" t="s">
        <v>4458</v>
      </c>
      <c r="B986" t="s">
        <v>4459</v>
      </c>
      <c r="C986" s="1" t="str">
        <f t="shared" si="159"/>
        <v>21:0236</v>
      </c>
      <c r="D986" s="1" t="str">
        <f t="shared" si="163"/>
        <v>21:0115</v>
      </c>
      <c r="E986" t="s">
        <v>4460</v>
      </c>
      <c r="F986" t="s">
        <v>4461</v>
      </c>
      <c r="H986">
        <v>49.474231799999998</v>
      </c>
      <c r="I986">
        <v>-86.486934899999994</v>
      </c>
      <c r="J986" s="1" t="str">
        <f t="shared" si="164"/>
        <v>NGR lake sediment grab sample</v>
      </c>
      <c r="K986" s="1" t="str">
        <f t="shared" si="165"/>
        <v>&lt;177 micron (NGR)</v>
      </c>
      <c r="L986">
        <v>50</v>
      </c>
      <c r="M986" t="s">
        <v>106</v>
      </c>
      <c r="N986">
        <v>985</v>
      </c>
      <c r="O986" t="s">
        <v>253</v>
      </c>
      <c r="P986" t="s">
        <v>145</v>
      </c>
      <c r="Q986" t="s">
        <v>33</v>
      </c>
      <c r="R986" t="s">
        <v>134</v>
      </c>
      <c r="S986" t="s">
        <v>78</v>
      </c>
      <c r="T986" t="s">
        <v>36</v>
      </c>
      <c r="U986" t="s">
        <v>858</v>
      </c>
      <c r="V986" t="s">
        <v>237</v>
      </c>
      <c r="W986" t="s">
        <v>66</v>
      </c>
      <c r="X986" t="s">
        <v>54</v>
      </c>
      <c r="Y986" t="s">
        <v>41</v>
      </c>
      <c r="Z986" t="s">
        <v>1318</v>
      </c>
    </row>
    <row r="987" spans="1:26" x14ac:dyDescent="0.25">
      <c r="A987" t="s">
        <v>4462</v>
      </c>
      <c r="B987" t="s">
        <v>4463</v>
      </c>
      <c r="C987" s="1" t="str">
        <f t="shared" si="159"/>
        <v>21:0236</v>
      </c>
      <c r="D987" s="1" t="str">
        <f t="shared" si="163"/>
        <v>21:0115</v>
      </c>
      <c r="E987" t="s">
        <v>4464</v>
      </c>
      <c r="F987" t="s">
        <v>4465</v>
      </c>
      <c r="H987">
        <v>49.495753200000003</v>
      </c>
      <c r="I987">
        <v>-86.502563600000002</v>
      </c>
      <c r="J987" s="1" t="str">
        <f t="shared" si="164"/>
        <v>NGR lake sediment grab sample</v>
      </c>
      <c r="K987" s="1" t="str">
        <f t="shared" si="165"/>
        <v>&lt;177 micron (NGR)</v>
      </c>
      <c r="L987">
        <v>50</v>
      </c>
      <c r="M987" t="s">
        <v>118</v>
      </c>
      <c r="N987">
        <v>986</v>
      </c>
      <c r="O987" t="s">
        <v>197</v>
      </c>
      <c r="P987" t="s">
        <v>35</v>
      </c>
      <c r="Q987" t="s">
        <v>39</v>
      </c>
      <c r="R987" t="s">
        <v>77</v>
      </c>
      <c r="S987" t="s">
        <v>181</v>
      </c>
      <c r="T987" t="s">
        <v>36</v>
      </c>
      <c r="U987" t="s">
        <v>3118</v>
      </c>
      <c r="V987" t="s">
        <v>730</v>
      </c>
      <c r="W987" t="s">
        <v>63</v>
      </c>
      <c r="X987" t="s">
        <v>81</v>
      </c>
      <c r="Y987" t="s">
        <v>66</v>
      </c>
      <c r="Z987" t="s">
        <v>1481</v>
      </c>
    </row>
    <row r="988" spans="1:26" x14ac:dyDescent="0.25">
      <c r="A988" t="s">
        <v>4466</v>
      </c>
      <c r="B988" t="s">
        <v>4467</v>
      </c>
      <c r="C988" s="1" t="str">
        <f t="shared" si="159"/>
        <v>21:0236</v>
      </c>
      <c r="D988" s="1" t="str">
        <f t="shared" si="163"/>
        <v>21:0115</v>
      </c>
      <c r="E988" t="s">
        <v>4468</v>
      </c>
      <c r="F988" t="s">
        <v>4469</v>
      </c>
      <c r="H988">
        <v>49.491247199999997</v>
      </c>
      <c r="I988">
        <v>-86.452885300000005</v>
      </c>
      <c r="J988" s="1" t="str">
        <f t="shared" si="164"/>
        <v>NGR lake sediment grab sample</v>
      </c>
      <c r="K988" s="1" t="str">
        <f t="shared" si="165"/>
        <v>&lt;177 micron (NGR)</v>
      </c>
      <c r="L988">
        <v>50</v>
      </c>
      <c r="M988" t="s">
        <v>131</v>
      </c>
      <c r="N988">
        <v>987</v>
      </c>
      <c r="O988" t="s">
        <v>342</v>
      </c>
      <c r="P988" t="s">
        <v>244</v>
      </c>
      <c r="Q988" t="s">
        <v>80</v>
      </c>
      <c r="R988" t="s">
        <v>110</v>
      </c>
      <c r="S988" t="s">
        <v>156</v>
      </c>
      <c r="T988" t="s">
        <v>36</v>
      </c>
      <c r="U988" t="s">
        <v>144</v>
      </c>
      <c r="V988" t="s">
        <v>4470</v>
      </c>
      <c r="W988" t="s">
        <v>80</v>
      </c>
      <c r="X988" t="s">
        <v>81</v>
      </c>
      <c r="Y988" t="s">
        <v>1607</v>
      </c>
      <c r="Z988" t="s">
        <v>4471</v>
      </c>
    </row>
    <row r="989" spans="1:26" x14ac:dyDescent="0.25">
      <c r="A989" t="s">
        <v>4472</v>
      </c>
      <c r="B989" t="s">
        <v>4473</v>
      </c>
      <c r="C989" s="1" t="str">
        <f t="shared" si="159"/>
        <v>21:0236</v>
      </c>
      <c r="D989" s="1" t="str">
        <f t="shared" si="163"/>
        <v>21:0115</v>
      </c>
      <c r="E989" t="s">
        <v>4474</v>
      </c>
      <c r="F989" t="s">
        <v>4475</v>
      </c>
      <c r="H989">
        <v>49.488973100000003</v>
      </c>
      <c r="I989">
        <v>-86.411100700000006</v>
      </c>
      <c r="J989" s="1" t="str">
        <f t="shared" si="164"/>
        <v>NGR lake sediment grab sample</v>
      </c>
      <c r="K989" s="1" t="str">
        <f t="shared" si="165"/>
        <v>&lt;177 micron (NGR)</v>
      </c>
      <c r="L989">
        <v>50</v>
      </c>
      <c r="M989" t="s">
        <v>143</v>
      </c>
      <c r="N989">
        <v>988</v>
      </c>
      <c r="O989" t="s">
        <v>300</v>
      </c>
      <c r="P989" t="s">
        <v>35</v>
      </c>
      <c r="Q989" t="s">
        <v>33</v>
      </c>
      <c r="R989" t="s">
        <v>198</v>
      </c>
      <c r="S989" t="s">
        <v>39</v>
      </c>
      <c r="T989" t="s">
        <v>36</v>
      </c>
      <c r="U989" t="s">
        <v>379</v>
      </c>
      <c r="V989" t="s">
        <v>52</v>
      </c>
      <c r="W989" t="s">
        <v>66</v>
      </c>
      <c r="X989" t="s">
        <v>40</v>
      </c>
      <c r="Y989" t="s">
        <v>41</v>
      </c>
      <c r="Z989" t="s">
        <v>536</v>
      </c>
    </row>
    <row r="990" spans="1:26" x14ac:dyDescent="0.25">
      <c r="A990" t="s">
        <v>4476</v>
      </c>
      <c r="B990" t="s">
        <v>4477</v>
      </c>
      <c r="C990" s="1" t="str">
        <f t="shared" si="159"/>
        <v>21:0236</v>
      </c>
      <c r="D990" s="1" t="str">
        <f t="shared" si="163"/>
        <v>21:0115</v>
      </c>
      <c r="E990" t="s">
        <v>4478</v>
      </c>
      <c r="F990" t="s">
        <v>4479</v>
      </c>
      <c r="H990">
        <v>49.491661399999998</v>
      </c>
      <c r="I990">
        <v>-86.3440966</v>
      </c>
      <c r="J990" s="1" t="str">
        <f t="shared" si="164"/>
        <v>NGR lake sediment grab sample</v>
      </c>
      <c r="K990" s="1" t="str">
        <f t="shared" si="165"/>
        <v>&lt;177 micron (NGR)</v>
      </c>
      <c r="L990">
        <v>50</v>
      </c>
      <c r="M990" t="s">
        <v>177</v>
      </c>
      <c r="N990">
        <v>989</v>
      </c>
      <c r="O990" t="s">
        <v>62</v>
      </c>
      <c r="P990" t="s">
        <v>77</v>
      </c>
      <c r="Q990" t="s">
        <v>181</v>
      </c>
      <c r="R990" t="s">
        <v>290</v>
      </c>
      <c r="S990" t="s">
        <v>33</v>
      </c>
      <c r="T990" t="s">
        <v>36</v>
      </c>
      <c r="U990" t="s">
        <v>766</v>
      </c>
      <c r="V990" t="s">
        <v>90</v>
      </c>
      <c r="W990" t="s">
        <v>66</v>
      </c>
      <c r="X990" t="s">
        <v>300</v>
      </c>
      <c r="Y990" t="s">
        <v>309</v>
      </c>
      <c r="Z990" t="s">
        <v>742</v>
      </c>
    </row>
    <row r="991" spans="1:26" x14ac:dyDescent="0.25">
      <c r="A991" t="s">
        <v>4480</v>
      </c>
      <c r="B991" t="s">
        <v>4481</v>
      </c>
      <c r="C991" s="1" t="str">
        <f t="shared" si="159"/>
        <v>21:0236</v>
      </c>
      <c r="D991" s="1" t="str">
        <f t="shared" si="163"/>
        <v>21:0115</v>
      </c>
      <c r="E991" t="s">
        <v>4482</v>
      </c>
      <c r="F991" t="s">
        <v>4483</v>
      </c>
      <c r="H991">
        <v>49.476610000000001</v>
      </c>
      <c r="I991">
        <v>-86.314176500000002</v>
      </c>
      <c r="J991" s="1" t="str">
        <f t="shared" si="164"/>
        <v>NGR lake sediment grab sample</v>
      </c>
      <c r="K991" s="1" t="str">
        <f t="shared" si="165"/>
        <v>&lt;177 micron (NGR)</v>
      </c>
      <c r="L991">
        <v>50</v>
      </c>
      <c r="M991" t="s">
        <v>187</v>
      </c>
      <c r="N991">
        <v>990</v>
      </c>
      <c r="O991" t="s">
        <v>74</v>
      </c>
      <c r="P991" t="s">
        <v>77</v>
      </c>
      <c r="Q991" t="s">
        <v>33</v>
      </c>
      <c r="R991" t="s">
        <v>34</v>
      </c>
      <c r="S991" t="s">
        <v>39</v>
      </c>
      <c r="T991" t="s">
        <v>36</v>
      </c>
      <c r="U991" t="s">
        <v>112</v>
      </c>
      <c r="V991" t="s">
        <v>99</v>
      </c>
      <c r="W991" t="s">
        <v>53</v>
      </c>
      <c r="X991" t="s">
        <v>300</v>
      </c>
      <c r="Y991" t="s">
        <v>41</v>
      </c>
      <c r="Z991" t="s">
        <v>668</v>
      </c>
    </row>
    <row r="992" spans="1:26" x14ac:dyDescent="0.25">
      <c r="A992" t="s">
        <v>4484</v>
      </c>
      <c r="B992" t="s">
        <v>4485</v>
      </c>
      <c r="C992" s="1" t="str">
        <f t="shared" si="159"/>
        <v>21:0236</v>
      </c>
      <c r="D992" s="1" t="str">
        <f t="shared" si="163"/>
        <v>21:0115</v>
      </c>
      <c r="E992" t="s">
        <v>4486</v>
      </c>
      <c r="F992" t="s">
        <v>4487</v>
      </c>
      <c r="H992">
        <v>49.496073199999998</v>
      </c>
      <c r="I992">
        <v>-86.310824999999994</v>
      </c>
      <c r="J992" s="1" t="str">
        <f t="shared" si="164"/>
        <v>NGR lake sediment grab sample</v>
      </c>
      <c r="K992" s="1" t="str">
        <f t="shared" si="165"/>
        <v>&lt;177 micron (NGR)</v>
      </c>
      <c r="L992">
        <v>50</v>
      </c>
      <c r="M992" t="s">
        <v>196</v>
      </c>
      <c r="N992">
        <v>991</v>
      </c>
      <c r="O992" t="s">
        <v>197</v>
      </c>
      <c r="P992" t="s">
        <v>283</v>
      </c>
      <c r="Q992" t="s">
        <v>135</v>
      </c>
      <c r="R992" t="s">
        <v>244</v>
      </c>
      <c r="S992" t="s">
        <v>63</v>
      </c>
      <c r="T992" t="s">
        <v>36</v>
      </c>
      <c r="U992" t="s">
        <v>890</v>
      </c>
      <c r="V992" t="s">
        <v>1312</v>
      </c>
      <c r="W992" t="s">
        <v>80</v>
      </c>
      <c r="X992" t="s">
        <v>48</v>
      </c>
      <c r="Y992" t="s">
        <v>41</v>
      </c>
      <c r="Z992" t="s">
        <v>4488</v>
      </c>
    </row>
    <row r="993" spans="1:26" x14ac:dyDescent="0.25">
      <c r="A993" t="s">
        <v>4489</v>
      </c>
      <c r="B993" t="s">
        <v>4490</v>
      </c>
      <c r="C993" s="1" t="str">
        <f t="shared" si="159"/>
        <v>21:0236</v>
      </c>
      <c r="D993" s="1" t="str">
        <f t="shared" si="163"/>
        <v>21:0115</v>
      </c>
      <c r="E993" t="s">
        <v>4491</v>
      </c>
      <c r="F993" t="s">
        <v>4492</v>
      </c>
      <c r="H993">
        <v>49.487678500000001</v>
      </c>
      <c r="I993">
        <v>-86.276548500000004</v>
      </c>
      <c r="J993" s="1" t="str">
        <f t="shared" si="164"/>
        <v>NGR lake sediment grab sample</v>
      </c>
      <c r="K993" s="1" t="str">
        <f t="shared" si="165"/>
        <v>&lt;177 micron (NGR)</v>
      </c>
      <c r="L993">
        <v>50</v>
      </c>
      <c r="M993" t="s">
        <v>206</v>
      </c>
      <c r="N993">
        <v>992</v>
      </c>
      <c r="O993" t="s">
        <v>224</v>
      </c>
      <c r="P993" t="s">
        <v>198</v>
      </c>
      <c r="Q993" t="s">
        <v>39</v>
      </c>
      <c r="R993" t="s">
        <v>156</v>
      </c>
      <c r="S993" t="s">
        <v>80</v>
      </c>
      <c r="T993" t="s">
        <v>122</v>
      </c>
      <c r="U993" t="s">
        <v>228</v>
      </c>
      <c r="V993" t="s">
        <v>308</v>
      </c>
      <c r="W993" t="s">
        <v>53</v>
      </c>
      <c r="X993" t="s">
        <v>79</v>
      </c>
      <c r="Y993" t="s">
        <v>41</v>
      </c>
      <c r="Z993" t="s">
        <v>947</v>
      </c>
    </row>
    <row r="994" spans="1:26" x14ac:dyDescent="0.25">
      <c r="A994" t="s">
        <v>4493</v>
      </c>
      <c r="B994" t="s">
        <v>4494</v>
      </c>
      <c r="C994" s="1" t="str">
        <f t="shared" si="159"/>
        <v>21:0236</v>
      </c>
      <c r="D994" s="1" t="str">
        <f t="shared" si="163"/>
        <v>21:0115</v>
      </c>
      <c r="E994" t="s">
        <v>4495</v>
      </c>
      <c r="F994" t="s">
        <v>4496</v>
      </c>
      <c r="H994">
        <v>49.473027500000001</v>
      </c>
      <c r="I994">
        <v>-86.259799999999998</v>
      </c>
      <c r="J994" s="1" t="str">
        <f t="shared" si="164"/>
        <v>NGR lake sediment grab sample</v>
      </c>
      <c r="K994" s="1" t="str">
        <f t="shared" si="165"/>
        <v>&lt;177 micron (NGR)</v>
      </c>
      <c r="L994">
        <v>50</v>
      </c>
      <c r="M994" t="s">
        <v>214</v>
      </c>
      <c r="N994">
        <v>993</v>
      </c>
      <c r="O994" t="s">
        <v>1058</v>
      </c>
      <c r="P994" t="s">
        <v>75</v>
      </c>
      <c r="Q994" t="s">
        <v>63</v>
      </c>
      <c r="R994" t="s">
        <v>97</v>
      </c>
      <c r="S994" t="s">
        <v>63</v>
      </c>
      <c r="T994" t="s">
        <v>36</v>
      </c>
      <c r="U994" t="s">
        <v>89</v>
      </c>
      <c r="V994" t="s">
        <v>337</v>
      </c>
      <c r="W994" t="s">
        <v>39</v>
      </c>
      <c r="X994" t="s">
        <v>48</v>
      </c>
      <c r="Y994" t="s">
        <v>41</v>
      </c>
      <c r="Z994" t="s">
        <v>4497</v>
      </c>
    </row>
    <row r="995" spans="1:26" x14ac:dyDescent="0.25">
      <c r="A995" t="s">
        <v>4498</v>
      </c>
      <c r="B995" t="s">
        <v>4499</v>
      </c>
      <c r="C995" s="1" t="str">
        <f t="shared" si="159"/>
        <v>21:0236</v>
      </c>
      <c r="D995" s="1" t="str">
        <f t="shared" si="163"/>
        <v>21:0115</v>
      </c>
      <c r="E995" t="s">
        <v>4500</v>
      </c>
      <c r="F995" t="s">
        <v>4501</v>
      </c>
      <c r="H995">
        <v>49.461036900000003</v>
      </c>
      <c r="I995">
        <v>-86.209472899999994</v>
      </c>
      <c r="J995" s="1" t="str">
        <f t="shared" si="164"/>
        <v>NGR lake sediment grab sample</v>
      </c>
      <c r="K995" s="1" t="str">
        <f t="shared" si="165"/>
        <v>&lt;177 micron (NGR)</v>
      </c>
      <c r="L995">
        <v>50</v>
      </c>
      <c r="M995" t="s">
        <v>234</v>
      </c>
      <c r="N995">
        <v>994</v>
      </c>
      <c r="O995" t="s">
        <v>546</v>
      </c>
      <c r="P995" t="s">
        <v>76</v>
      </c>
      <c r="Q995" t="s">
        <v>78</v>
      </c>
      <c r="R995" t="s">
        <v>146</v>
      </c>
      <c r="S995" t="s">
        <v>80</v>
      </c>
      <c r="T995" t="s">
        <v>36</v>
      </c>
      <c r="U995" t="s">
        <v>119</v>
      </c>
      <c r="V995" t="s">
        <v>157</v>
      </c>
      <c r="W995" t="s">
        <v>53</v>
      </c>
      <c r="X995" t="s">
        <v>890</v>
      </c>
      <c r="Y995" t="s">
        <v>309</v>
      </c>
      <c r="Z995" t="s">
        <v>1137</v>
      </c>
    </row>
    <row r="996" spans="1:26" x14ac:dyDescent="0.25">
      <c r="A996" t="s">
        <v>4502</v>
      </c>
      <c r="B996" t="s">
        <v>4503</v>
      </c>
      <c r="C996" s="1" t="str">
        <f t="shared" si="159"/>
        <v>21:0236</v>
      </c>
      <c r="D996" s="1" t="str">
        <f t="shared" si="163"/>
        <v>21:0115</v>
      </c>
      <c r="E996" t="s">
        <v>4504</v>
      </c>
      <c r="F996" t="s">
        <v>4505</v>
      </c>
      <c r="H996">
        <v>49.482657799999998</v>
      </c>
      <c r="I996">
        <v>-86.061068700000007</v>
      </c>
      <c r="J996" s="1" t="str">
        <f t="shared" si="164"/>
        <v>NGR lake sediment grab sample</v>
      </c>
      <c r="K996" s="1" t="str">
        <f t="shared" si="165"/>
        <v>&lt;177 micron (NGR)</v>
      </c>
      <c r="L996">
        <v>51</v>
      </c>
      <c r="M996" t="s">
        <v>30</v>
      </c>
      <c r="N996">
        <v>995</v>
      </c>
      <c r="O996" t="s">
        <v>1090</v>
      </c>
      <c r="P996" t="s">
        <v>546</v>
      </c>
      <c r="Q996" t="s">
        <v>63</v>
      </c>
      <c r="R996" t="s">
        <v>134</v>
      </c>
      <c r="S996" t="s">
        <v>80</v>
      </c>
      <c r="T996" t="s">
        <v>36</v>
      </c>
      <c r="U996" t="s">
        <v>635</v>
      </c>
      <c r="V996" t="s">
        <v>452</v>
      </c>
      <c r="W996" t="s">
        <v>66</v>
      </c>
      <c r="X996" t="s">
        <v>40</v>
      </c>
      <c r="Y996" t="s">
        <v>41</v>
      </c>
      <c r="Z996" t="s">
        <v>3596</v>
      </c>
    </row>
    <row r="997" spans="1:26" x14ac:dyDescent="0.25">
      <c r="A997" t="s">
        <v>4506</v>
      </c>
      <c r="B997" t="s">
        <v>4507</v>
      </c>
      <c r="C997" s="1" t="str">
        <f t="shared" si="159"/>
        <v>21:0236</v>
      </c>
      <c r="D997" s="1" t="str">
        <f t="shared" si="163"/>
        <v>21:0115</v>
      </c>
      <c r="E997" t="s">
        <v>4508</v>
      </c>
      <c r="F997" t="s">
        <v>4509</v>
      </c>
      <c r="H997">
        <v>49.461294799999997</v>
      </c>
      <c r="I997">
        <v>-86.175562099999993</v>
      </c>
      <c r="J997" s="1" t="str">
        <f t="shared" si="164"/>
        <v>NGR lake sediment grab sample</v>
      </c>
      <c r="K997" s="1" t="str">
        <f t="shared" si="165"/>
        <v>&lt;177 micron (NGR)</v>
      </c>
      <c r="L997">
        <v>51</v>
      </c>
      <c r="M997" t="s">
        <v>47</v>
      </c>
      <c r="N997">
        <v>996</v>
      </c>
      <c r="O997" t="s">
        <v>77</v>
      </c>
      <c r="P997" t="s">
        <v>50</v>
      </c>
      <c r="Q997" t="s">
        <v>53</v>
      </c>
      <c r="R997" t="s">
        <v>66</v>
      </c>
      <c r="S997" t="s">
        <v>53</v>
      </c>
      <c r="T997" t="s">
        <v>36</v>
      </c>
      <c r="U997" t="s">
        <v>67</v>
      </c>
      <c r="V997" t="s">
        <v>3939</v>
      </c>
      <c r="W997" t="s">
        <v>33</v>
      </c>
      <c r="X997" t="s">
        <v>890</v>
      </c>
      <c r="Y997" t="s">
        <v>41</v>
      </c>
      <c r="Z997" t="s">
        <v>992</v>
      </c>
    </row>
    <row r="998" spans="1:26" x14ac:dyDescent="0.25">
      <c r="A998" t="s">
        <v>4510</v>
      </c>
      <c r="B998" t="s">
        <v>4511</v>
      </c>
      <c r="C998" s="1" t="str">
        <f t="shared" si="159"/>
        <v>21:0236</v>
      </c>
      <c r="D998" s="1" t="str">
        <f t="shared" si="163"/>
        <v>21:0115</v>
      </c>
      <c r="E998" t="s">
        <v>4512</v>
      </c>
      <c r="F998" t="s">
        <v>4513</v>
      </c>
      <c r="H998">
        <v>49.482517199999997</v>
      </c>
      <c r="I998">
        <v>-86.1900057</v>
      </c>
      <c r="J998" s="1" t="str">
        <f t="shared" si="164"/>
        <v>NGR lake sediment grab sample</v>
      </c>
      <c r="K998" s="1" t="str">
        <f t="shared" si="165"/>
        <v>&lt;177 micron (NGR)</v>
      </c>
      <c r="L998">
        <v>51</v>
      </c>
      <c r="M998" t="s">
        <v>60</v>
      </c>
      <c r="N998">
        <v>997</v>
      </c>
      <c r="O998" t="s">
        <v>417</v>
      </c>
      <c r="P998" t="s">
        <v>109</v>
      </c>
      <c r="Q998" t="s">
        <v>33</v>
      </c>
      <c r="R998" t="s">
        <v>146</v>
      </c>
      <c r="S998" t="s">
        <v>63</v>
      </c>
      <c r="T998" t="s">
        <v>36</v>
      </c>
      <c r="U998" t="s">
        <v>510</v>
      </c>
      <c r="V998" t="s">
        <v>65</v>
      </c>
      <c r="W998" t="s">
        <v>66</v>
      </c>
      <c r="X998" t="s">
        <v>48</v>
      </c>
      <c r="Y998" t="s">
        <v>41</v>
      </c>
      <c r="Z998" t="s">
        <v>1710</v>
      </c>
    </row>
    <row r="999" spans="1:26" hidden="1" x14ac:dyDescent="0.25">
      <c r="A999" t="s">
        <v>4514</v>
      </c>
      <c r="B999" t="s">
        <v>4515</v>
      </c>
      <c r="C999" s="1" t="str">
        <f t="shared" si="159"/>
        <v>21:0236</v>
      </c>
      <c r="D999" s="1" t="str">
        <f>HYPERLINK("http://geochem.nrcan.gc.ca/cdogs/content/svy/svy_e.htm", "")</f>
        <v/>
      </c>
      <c r="G999" s="1" t="str">
        <f>HYPERLINK("http://geochem.nrcan.gc.ca/cdogs/content/cr_/cr_00007_e.htm", "7")</f>
        <v>7</v>
      </c>
      <c r="J999" t="s">
        <v>220</v>
      </c>
      <c r="K999" t="s">
        <v>221</v>
      </c>
      <c r="L999">
        <v>51</v>
      </c>
      <c r="M999" t="s">
        <v>222</v>
      </c>
      <c r="N999">
        <v>998</v>
      </c>
      <c r="O999" t="s">
        <v>223</v>
      </c>
      <c r="P999" t="s">
        <v>48</v>
      </c>
      <c r="Q999" t="s">
        <v>34</v>
      </c>
      <c r="R999" t="s">
        <v>76</v>
      </c>
      <c r="S999" t="s">
        <v>80</v>
      </c>
      <c r="T999" t="s">
        <v>65</v>
      </c>
      <c r="U999" t="s">
        <v>825</v>
      </c>
      <c r="V999" t="s">
        <v>730</v>
      </c>
      <c r="W999" t="s">
        <v>66</v>
      </c>
      <c r="X999" t="s">
        <v>208</v>
      </c>
      <c r="Y999" t="s">
        <v>134</v>
      </c>
      <c r="Z999" t="s">
        <v>1608</v>
      </c>
    </row>
    <row r="1000" spans="1:26" x14ac:dyDescent="0.25">
      <c r="A1000" t="s">
        <v>4516</v>
      </c>
      <c r="B1000" t="s">
        <v>4517</v>
      </c>
      <c r="C1000" s="1" t="str">
        <f t="shared" si="159"/>
        <v>21:0236</v>
      </c>
      <c r="D1000" s="1" t="str">
        <f t="shared" ref="D1000:D1027" si="166">HYPERLINK("http://geochem.nrcan.gc.ca/cdogs/content/svy/svy210115_e.htm", "21:0115")</f>
        <v>21:0115</v>
      </c>
      <c r="E1000" t="s">
        <v>4518</v>
      </c>
      <c r="F1000" t="s">
        <v>4519</v>
      </c>
      <c r="H1000">
        <v>49.486282799999998</v>
      </c>
      <c r="I1000">
        <v>-86.133679799999996</v>
      </c>
      <c r="J1000" s="1" t="str">
        <f t="shared" ref="J1000:J1027" si="167">HYPERLINK("http://geochem.nrcan.gc.ca/cdogs/content/kwd/kwd020027_e.htm", "NGR lake sediment grab sample")</f>
        <v>NGR lake sediment grab sample</v>
      </c>
      <c r="K1000" s="1" t="str">
        <f t="shared" ref="K1000:K1027" si="168">HYPERLINK("http://geochem.nrcan.gc.ca/cdogs/content/kwd/kwd080006_e.htm", "&lt;177 micron (NGR)")</f>
        <v>&lt;177 micron (NGR)</v>
      </c>
      <c r="L1000">
        <v>51</v>
      </c>
      <c r="M1000" t="s">
        <v>73</v>
      </c>
      <c r="N1000">
        <v>999</v>
      </c>
      <c r="O1000" t="s">
        <v>48</v>
      </c>
      <c r="P1000" t="s">
        <v>32</v>
      </c>
      <c r="Q1000" t="s">
        <v>80</v>
      </c>
      <c r="R1000" t="s">
        <v>391</v>
      </c>
      <c r="S1000" t="s">
        <v>78</v>
      </c>
      <c r="T1000" t="s">
        <v>36</v>
      </c>
      <c r="U1000" t="s">
        <v>228</v>
      </c>
      <c r="V1000" t="s">
        <v>65</v>
      </c>
      <c r="W1000" t="s">
        <v>63</v>
      </c>
      <c r="X1000" t="s">
        <v>228</v>
      </c>
      <c r="Y1000" t="s">
        <v>125</v>
      </c>
      <c r="Z1000" t="s">
        <v>310</v>
      </c>
    </row>
    <row r="1001" spans="1:26" x14ac:dyDescent="0.25">
      <c r="A1001" t="s">
        <v>4520</v>
      </c>
      <c r="B1001" t="s">
        <v>4521</v>
      </c>
      <c r="C1001" s="1" t="str">
        <f t="shared" si="159"/>
        <v>21:0236</v>
      </c>
      <c r="D1001" s="1" t="str">
        <f t="shared" si="166"/>
        <v>21:0115</v>
      </c>
      <c r="E1001" t="s">
        <v>4522</v>
      </c>
      <c r="F1001" t="s">
        <v>4523</v>
      </c>
      <c r="H1001">
        <v>49.498258800000002</v>
      </c>
      <c r="I1001">
        <v>-86.078281899999993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87</v>
      </c>
      <c r="N1001">
        <v>1000</v>
      </c>
      <c r="O1001" t="s">
        <v>77</v>
      </c>
      <c r="P1001" t="s">
        <v>109</v>
      </c>
      <c r="Q1001" t="s">
        <v>53</v>
      </c>
      <c r="R1001" t="s">
        <v>66</v>
      </c>
      <c r="S1001" t="s">
        <v>53</v>
      </c>
      <c r="T1001" t="s">
        <v>36</v>
      </c>
      <c r="U1001" t="s">
        <v>703</v>
      </c>
      <c r="V1001" t="s">
        <v>262</v>
      </c>
      <c r="W1001" t="s">
        <v>181</v>
      </c>
      <c r="X1001" t="s">
        <v>82</v>
      </c>
      <c r="Y1001" t="s">
        <v>41</v>
      </c>
      <c r="Z1001" t="s">
        <v>97</v>
      </c>
    </row>
    <row r="1002" spans="1:26" x14ac:dyDescent="0.25">
      <c r="A1002" t="s">
        <v>4524</v>
      </c>
      <c r="B1002" t="s">
        <v>4525</v>
      </c>
      <c r="C1002" s="1" t="str">
        <f t="shared" si="159"/>
        <v>21:0236</v>
      </c>
      <c r="D1002" s="1" t="str">
        <f t="shared" si="166"/>
        <v>21:0115</v>
      </c>
      <c r="E1002" t="s">
        <v>4526</v>
      </c>
      <c r="F1002" t="s">
        <v>4527</v>
      </c>
      <c r="H1002">
        <v>49.4928247</v>
      </c>
      <c r="I1002">
        <v>-86.069159600000006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154</v>
      </c>
      <c r="N1002">
        <v>1001</v>
      </c>
      <c r="O1002" t="s">
        <v>54</v>
      </c>
      <c r="P1002" t="s">
        <v>244</v>
      </c>
      <c r="Q1002" t="s">
        <v>76</v>
      </c>
      <c r="R1002" t="s">
        <v>271</v>
      </c>
      <c r="S1002" t="s">
        <v>33</v>
      </c>
      <c r="T1002" t="s">
        <v>36</v>
      </c>
      <c r="U1002" t="s">
        <v>40</v>
      </c>
      <c r="V1002" t="s">
        <v>237</v>
      </c>
      <c r="W1002" t="s">
        <v>53</v>
      </c>
      <c r="X1002" t="s">
        <v>208</v>
      </c>
      <c r="Y1002" t="s">
        <v>125</v>
      </c>
      <c r="Z1002" t="s">
        <v>2315</v>
      </c>
    </row>
    <row r="1003" spans="1:26" x14ac:dyDescent="0.25">
      <c r="A1003" t="s">
        <v>4528</v>
      </c>
      <c r="B1003" t="s">
        <v>4529</v>
      </c>
      <c r="C1003" s="1" t="str">
        <f t="shared" si="159"/>
        <v>21:0236</v>
      </c>
      <c r="D1003" s="1" t="str">
        <f t="shared" si="166"/>
        <v>21:0115</v>
      </c>
      <c r="E1003" t="s">
        <v>4504</v>
      </c>
      <c r="F1003" t="s">
        <v>4530</v>
      </c>
      <c r="H1003">
        <v>49.482657799999998</v>
      </c>
      <c r="I1003">
        <v>-86.061068700000007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162</v>
      </c>
      <c r="N1003">
        <v>1002</v>
      </c>
      <c r="O1003" t="s">
        <v>759</v>
      </c>
      <c r="P1003" t="s">
        <v>35</v>
      </c>
      <c r="Q1003" t="s">
        <v>63</v>
      </c>
      <c r="R1003" t="s">
        <v>277</v>
      </c>
      <c r="S1003" t="s">
        <v>33</v>
      </c>
      <c r="T1003" t="s">
        <v>36</v>
      </c>
      <c r="U1003" t="s">
        <v>1692</v>
      </c>
      <c r="V1003" t="s">
        <v>452</v>
      </c>
      <c r="W1003" t="s">
        <v>53</v>
      </c>
      <c r="X1003" t="s">
        <v>91</v>
      </c>
      <c r="Y1003" t="s">
        <v>41</v>
      </c>
      <c r="Z1003" t="s">
        <v>224</v>
      </c>
    </row>
    <row r="1004" spans="1:26" x14ac:dyDescent="0.25">
      <c r="A1004" t="s">
        <v>4531</v>
      </c>
      <c r="B1004" t="s">
        <v>4532</v>
      </c>
      <c r="C1004" s="1" t="str">
        <f t="shared" si="159"/>
        <v>21:0236</v>
      </c>
      <c r="D1004" s="1" t="str">
        <f t="shared" si="166"/>
        <v>21:0115</v>
      </c>
      <c r="E1004" t="s">
        <v>4504</v>
      </c>
      <c r="F1004" t="s">
        <v>4533</v>
      </c>
      <c r="H1004">
        <v>49.482657799999998</v>
      </c>
      <c r="I1004">
        <v>-86.061068700000007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169</v>
      </c>
      <c r="N1004">
        <v>1003</v>
      </c>
      <c r="O1004" t="s">
        <v>771</v>
      </c>
      <c r="P1004" t="s">
        <v>546</v>
      </c>
      <c r="Q1004" t="s">
        <v>66</v>
      </c>
      <c r="R1004" t="s">
        <v>271</v>
      </c>
      <c r="S1004" t="s">
        <v>33</v>
      </c>
      <c r="T1004" t="s">
        <v>36</v>
      </c>
      <c r="U1004" t="s">
        <v>343</v>
      </c>
      <c r="V1004" t="s">
        <v>452</v>
      </c>
      <c r="W1004" t="s">
        <v>66</v>
      </c>
      <c r="X1004" t="s">
        <v>112</v>
      </c>
      <c r="Y1004" t="s">
        <v>41</v>
      </c>
      <c r="Z1004" t="s">
        <v>691</v>
      </c>
    </row>
    <row r="1005" spans="1:26" x14ac:dyDescent="0.25">
      <c r="A1005" t="s">
        <v>4534</v>
      </c>
      <c r="B1005" t="s">
        <v>4535</v>
      </c>
      <c r="C1005" s="1" t="str">
        <f t="shared" si="159"/>
        <v>21:0236</v>
      </c>
      <c r="D1005" s="1" t="str">
        <f t="shared" si="166"/>
        <v>21:0115</v>
      </c>
      <c r="E1005" t="s">
        <v>4536</v>
      </c>
      <c r="F1005" t="s">
        <v>4537</v>
      </c>
      <c r="H1005">
        <v>49.460794499999999</v>
      </c>
      <c r="I1005">
        <v>-86.053799999999995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96</v>
      </c>
      <c r="N1005">
        <v>1004</v>
      </c>
      <c r="O1005" t="s">
        <v>62</v>
      </c>
      <c r="P1005" t="s">
        <v>198</v>
      </c>
      <c r="Q1005" t="s">
        <v>53</v>
      </c>
      <c r="R1005" t="s">
        <v>97</v>
      </c>
      <c r="S1005" t="s">
        <v>66</v>
      </c>
      <c r="T1005" t="s">
        <v>36</v>
      </c>
      <c r="U1005" t="s">
        <v>1432</v>
      </c>
      <c r="V1005" t="s">
        <v>452</v>
      </c>
      <c r="W1005" t="s">
        <v>53</v>
      </c>
      <c r="X1005" t="s">
        <v>300</v>
      </c>
      <c r="Y1005" t="s">
        <v>41</v>
      </c>
      <c r="Z1005" t="s">
        <v>229</v>
      </c>
    </row>
    <row r="1006" spans="1:26" x14ac:dyDescent="0.25">
      <c r="A1006" t="s">
        <v>4538</v>
      </c>
      <c r="B1006" t="s">
        <v>4539</v>
      </c>
      <c r="C1006" s="1" t="str">
        <f t="shared" si="159"/>
        <v>21:0236</v>
      </c>
      <c r="D1006" s="1" t="str">
        <f t="shared" si="166"/>
        <v>21:0115</v>
      </c>
      <c r="E1006" t="s">
        <v>4540</v>
      </c>
      <c r="F1006" t="s">
        <v>4541</v>
      </c>
      <c r="H1006">
        <v>49.461138099999999</v>
      </c>
      <c r="I1006">
        <v>-86.104867400000003</v>
      </c>
      <c r="J1006" s="1" t="str">
        <f t="shared" si="167"/>
        <v>NGR lake sediment grab sample</v>
      </c>
      <c r="K1006" s="1" t="str">
        <f t="shared" si="168"/>
        <v>&lt;177 micron (NGR)</v>
      </c>
      <c r="L1006">
        <v>51</v>
      </c>
      <c r="M1006" t="s">
        <v>106</v>
      </c>
      <c r="N1006">
        <v>1005</v>
      </c>
      <c r="O1006" t="s">
        <v>197</v>
      </c>
      <c r="P1006" t="s">
        <v>61</v>
      </c>
      <c r="Q1006" t="s">
        <v>63</v>
      </c>
      <c r="R1006" t="s">
        <v>34</v>
      </c>
      <c r="S1006" t="s">
        <v>181</v>
      </c>
      <c r="T1006" t="s">
        <v>36</v>
      </c>
      <c r="U1006" t="s">
        <v>1588</v>
      </c>
      <c r="V1006" t="s">
        <v>125</v>
      </c>
      <c r="W1006" t="s">
        <v>80</v>
      </c>
      <c r="X1006" t="s">
        <v>54</v>
      </c>
      <c r="Y1006" t="s">
        <v>125</v>
      </c>
      <c r="Z1006" t="s">
        <v>443</v>
      </c>
    </row>
    <row r="1007" spans="1:26" x14ac:dyDescent="0.25">
      <c r="A1007" t="s">
        <v>4542</v>
      </c>
      <c r="B1007" t="s">
        <v>4543</v>
      </c>
      <c r="C1007" s="1" t="str">
        <f t="shared" si="159"/>
        <v>21:0236</v>
      </c>
      <c r="D1007" s="1" t="str">
        <f t="shared" si="166"/>
        <v>21:0115</v>
      </c>
      <c r="E1007" t="s">
        <v>4544</v>
      </c>
      <c r="F1007" t="s">
        <v>4545</v>
      </c>
      <c r="H1007">
        <v>49.396884800000002</v>
      </c>
      <c r="I1007">
        <v>-86.237845800000002</v>
      </c>
      <c r="J1007" s="1" t="str">
        <f t="shared" si="167"/>
        <v>NGR lake sediment grab sample</v>
      </c>
      <c r="K1007" s="1" t="str">
        <f t="shared" si="168"/>
        <v>&lt;177 micron (NGR)</v>
      </c>
      <c r="L1007">
        <v>51</v>
      </c>
      <c r="M1007" t="s">
        <v>118</v>
      </c>
      <c r="N1007">
        <v>1006</v>
      </c>
      <c r="O1007" t="s">
        <v>609</v>
      </c>
      <c r="P1007" t="s">
        <v>244</v>
      </c>
      <c r="Q1007" t="s">
        <v>80</v>
      </c>
      <c r="R1007" t="s">
        <v>349</v>
      </c>
      <c r="S1007" t="s">
        <v>76</v>
      </c>
      <c r="T1007" t="s">
        <v>36</v>
      </c>
      <c r="U1007" t="s">
        <v>463</v>
      </c>
      <c r="V1007" t="s">
        <v>721</v>
      </c>
      <c r="W1007" t="s">
        <v>53</v>
      </c>
      <c r="X1007" t="s">
        <v>100</v>
      </c>
      <c r="Y1007" t="s">
        <v>41</v>
      </c>
      <c r="Z1007" t="s">
        <v>1096</v>
      </c>
    </row>
    <row r="1008" spans="1:26" x14ac:dyDescent="0.25">
      <c r="A1008" t="s">
        <v>4546</v>
      </c>
      <c r="B1008" t="s">
        <v>4547</v>
      </c>
      <c r="C1008" s="1" t="str">
        <f t="shared" si="159"/>
        <v>21:0236</v>
      </c>
      <c r="D1008" s="1" t="str">
        <f t="shared" si="166"/>
        <v>21:0115</v>
      </c>
      <c r="E1008" t="s">
        <v>4548</v>
      </c>
      <c r="F1008" t="s">
        <v>4549</v>
      </c>
      <c r="H1008">
        <v>49.372698900000003</v>
      </c>
      <c r="I1008">
        <v>-86.234196400000002</v>
      </c>
      <c r="J1008" s="1" t="str">
        <f t="shared" si="167"/>
        <v>NGR lake sediment grab sample</v>
      </c>
      <c r="K1008" s="1" t="str">
        <f t="shared" si="168"/>
        <v>&lt;177 micron (NGR)</v>
      </c>
      <c r="L1008">
        <v>51</v>
      </c>
      <c r="M1008" t="s">
        <v>131</v>
      </c>
      <c r="N1008">
        <v>1007</v>
      </c>
      <c r="O1008" t="s">
        <v>82</v>
      </c>
      <c r="P1008" t="s">
        <v>181</v>
      </c>
      <c r="Q1008" t="s">
        <v>80</v>
      </c>
      <c r="R1008" t="s">
        <v>78</v>
      </c>
      <c r="S1008" t="s">
        <v>80</v>
      </c>
      <c r="T1008" t="s">
        <v>36</v>
      </c>
      <c r="U1008" t="s">
        <v>470</v>
      </c>
      <c r="V1008" t="s">
        <v>322</v>
      </c>
      <c r="W1008" t="s">
        <v>53</v>
      </c>
      <c r="X1008" t="s">
        <v>300</v>
      </c>
      <c r="Y1008" t="s">
        <v>41</v>
      </c>
      <c r="Z1008" t="s">
        <v>4550</v>
      </c>
    </row>
    <row r="1009" spans="1:26" x14ac:dyDescent="0.25">
      <c r="A1009" t="s">
        <v>4551</v>
      </c>
      <c r="B1009" t="s">
        <v>4552</v>
      </c>
      <c r="C1009" s="1" t="str">
        <f t="shared" si="159"/>
        <v>21:0236</v>
      </c>
      <c r="D1009" s="1" t="str">
        <f t="shared" si="166"/>
        <v>21:0115</v>
      </c>
      <c r="E1009" t="s">
        <v>4553</v>
      </c>
      <c r="F1009" t="s">
        <v>4554</v>
      </c>
      <c r="H1009">
        <v>49.383920600000003</v>
      </c>
      <c r="I1009">
        <v>-86.282522499999999</v>
      </c>
      <c r="J1009" s="1" t="str">
        <f t="shared" si="167"/>
        <v>NGR lake sediment grab sample</v>
      </c>
      <c r="K1009" s="1" t="str">
        <f t="shared" si="168"/>
        <v>&lt;177 micron (NGR)</v>
      </c>
      <c r="L1009">
        <v>51</v>
      </c>
      <c r="M1009" t="s">
        <v>143</v>
      </c>
      <c r="N1009">
        <v>1008</v>
      </c>
      <c r="O1009" t="s">
        <v>759</v>
      </c>
      <c r="P1009" t="s">
        <v>32</v>
      </c>
      <c r="Q1009" t="s">
        <v>66</v>
      </c>
      <c r="R1009" t="s">
        <v>283</v>
      </c>
      <c r="S1009" t="s">
        <v>80</v>
      </c>
      <c r="T1009" t="s">
        <v>36</v>
      </c>
      <c r="U1009" t="s">
        <v>79</v>
      </c>
      <c r="V1009" t="s">
        <v>1095</v>
      </c>
      <c r="W1009" t="s">
        <v>63</v>
      </c>
      <c r="X1009" t="s">
        <v>54</v>
      </c>
      <c r="Y1009" t="s">
        <v>41</v>
      </c>
      <c r="Z1009" t="s">
        <v>2821</v>
      </c>
    </row>
    <row r="1010" spans="1:26" x14ac:dyDescent="0.25">
      <c r="A1010" t="s">
        <v>4555</v>
      </c>
      <c r="B1010" t="s">
        <v>4556</v>
      </c>
      <c r="C1010" s="1" t="str">
        <f t="shared" si="159"/>
        <v>21:0236</v>
      </c>
      <c r="D1010" s="1" t="str">
        <f t="shared" si="166"/>
        <v>21:0115</v>
      </c>
      <c r="E1010" t="s">
        <v>4557</v>
      </c>
      <c r="F1010" t="s">
        <v>4558</v>
      </c>
      <c r="H1010">
        <v>49.394933799999997</v>
      </c>
      <c r="I1010">
        <v>-86.290272900000005</v>
      </c>
      <c r="J1010" s="1" t="str">
        <f t="shared" si="167"/>
        <v>NGR lake sediment grab sample</v>
      </c>
      <c r="K1010" s="1" t="str">
        <f t="shared" si="168"/>
        <v>&lt;177 micron (NGR)</v>
      </c>
      <c r="L1010">
        <v>51</v>
      </c>
      <c r="M1010" t="s">
        <v>177</v>
      </c>
      <c r="N1010">
        <v>1009</v>
      </c>
      <c r="O1010" t="s">
        <v>759</v>
      </c>
      <c r="P1010" t="s">
        <v>75</v>
      </c>
      <c r="Q1010" t="s">
        <v>33</v>
      </c>
      <c r="R1010" t="s">
        <v>198</v>
      </c>
      <c r="S1010" t="s">
        <v>80</v>
      </c>
      <c r="T1010" t="s">
        <v>122</v>
      </c>
      <c r="U1010" t="s">
        <v>121</v>
      </c>
      <c r="V1010" t="s">
        <v>262</v>
      </c>
      <c r="W1010" t="s">
        <v>66</v>
      </c>
      <c r="X1010" t="s">
        <v>67</v>
      </c>
      <c r="Y1010" t="s">
        <v>41</v>
      </c>
      <c r="Z1010" t="s">
        <v>4559</v>
      </c>
    </row>
    <row r="1011" spans="1:26" x14ac:dyDescent="0.25">
      <c r="A1011" t="s">
        <v>4560</v>
      </c>
      <c r="B1011" t="s">
        <v>4561</v>
      </c>
      <c r="C1011" s="1" t="str">
        <f t="shared" si="159"/>
        <v>21:0236</v>
      </c>
      <c r="D1011" s="1" t="str">
        <f t="shared" si="166"/>
        <v>21:0115</v>
      </c>
      <c r="E1011" t="s">
        <v>4562</v>
      </c>
      <c r="F1011" t="s">
        <v>4563</v>
      </c>
      <c r="H1011">
        <v>49.399931000000002</v>
      </c>
      <c r="I1011">
        <v>-86.344381299999995</v>
      </c>
      <c r="J1011" s="1" t="str">
        <f t="shared" si="167"/>
        <v>NGR lake sediment grab sample</v>
      </c>
      <c r="K1011" s="1" t="str">
        <f t="shared" si="168"/>
        <v>&lt;177 micron (NGR)</v>
      </c>
      <c r="L1011">
        <v>51</v>
      </c>
      <c r="M1011" t="s">
        <v>187</v>
      </c>
      <c r="N1011">
        <v>1010</v>
      </c>
      <c r="O1011" t="s">
        <v>343</v>
      </c>
      <c r="P1011" t="s">
        <v>50</v>
      </c>
      <c r="Q1011" t="s">
        <v>80</v>
      </c>
      <c r="R1011" t="s">
        <v>64</v>
      </c>
      <c r="S1011" t="s">
        <v>33</v>
      </c>
      <c r="T1011" t="s">
        <v>36</v>
      </c>
      <c r="U1011" t="s">
        <v>766</v>
      </c>
      <c r="V1011" t="s">
        <v>52</v>
      </c>
      <c r="W1011" t="s">
        <v>53</v>
      </c>
      <c r="X1011" t="s">
        <v>81</v>
      </c>
      <c r="Y1011" t="s">
        <v>41</v>
      </c>
      <c r="Z1011" t="s">
        <v>1152</v>
      </c>
    </row>
    <row r="1012" spans="1:26" x14ac:dyDescent="0.25">
      <c r="A1012" t="s">
        <v>4564</v>
      </c>
      <c r="B1012" t="s">
        <v>4565</v>
      </c>
      <c r="C1012" s="1" t="str">
        <f t="shared" si="159"/>
        <v>21:0236</v>
      </c>
      <c r="D1012" s="1" t="str">
        <f t="shared" si="166"/>
        <v>21:0115</v>
      </c>
      <c r="E1012" t="s">
        <v>4566</v>
      </c>
      <c r="F1012" t="s">
        <v>4567</v>
      </c>
      <c r="H1012">
        <v>49.363034399999997</v>
      </c>
      <c r="I1012">
        <v>-86.332241300000007</v>
      </c>
      <c r="J1012" s="1" t="str">
        <f t="shared" si="167"/>
        <v>NGR lake sediment grab sample</v>
      </c>
      <c r="K1012" s="1" t="str">
        <f t="shared" si="168"/>
        <v>&lt;177 micron (NGR)</v>
      </c>
      <c r="L1012">
        <v>51</v>
      </c>
      <c r="M1012" t="s">
        <v>196</v>
      </c>
      <c r="N1012">
        <v>1011</v>
      </c>
      <c r="O1012" t="s">
        <v>343</v>
      </c>
      <c r="P1012" t="s">
        <v>283</v>
      </c>
      <c r="Q1012" t="s">
        <v>39</v>
      </c>
      <c r="R1012" t="s">
        <v>135</v>
      </c>
      <c r="S1012" t="s">
        <v>181</v>
      </c>
      <c r="T1012" t="s">
        <v>36</v>
      </c>
      <c r="U1012" t="s">
        <v>4568</v>
      </c>
      <c r="V1012" t="s">
        <v>853</v>
      </c>
      <c r="W1012" t="s">
        <v>53</v>
      </c>
      <c r="X1012" t="s">
        <v>54</v>
      </c>
      <c r="Y1012" t="s">
        <v>125</v>
      </c>
      <c r="Z1012" t="s">
        <v>3073</v>
      </c>
    </row>
    <row r="1013" spans="1:26" x14ac:dyDescent="0.25">
      <c r="A1013" t="s">
        <v>4569</v>
      </c>
      <c r="B1013" t="s">
        <v>4570</v>
      </c>
      <c r="C1013" s="1" t="str">
        <f t="shared" si="159"/>
        <v>21:0236</v>
      </c>
      <c r="D1013" s="1" t="str">
        <f t="shared" si="166"/>
        <v>21:0115</v>
      </c>
      <c r="E1013" t="s">
        <v>4571</v>
      </c>
      <c r="F1013" t="s">
        <v>4572</v>
      </c>
      <c r="H1013">
        <v>49.339497399999999</v>
      </c>
      <c r="I1013">
        <v>-86.3583426</v>
      </c>
      <c r="J1013" s="1" t="str">
        <f t="shared" si="167"/>
        <v>NGR lake sediment grab sample</v>
      </c>
      <c r="K1013" s="1" t="str">
        <f t="shared" si="168"/>
        <v>&lt;177 micron (NGR)</v>
      </c>
      <c r="L1013">
        <v>51</v>
      </c>
      <c r="M1013" t="s">
        <v>206</v>
      </c>
      <c r="N1013">
        <v>1012</v>
      </c>
      <c r="O1013" t="s">
        <v>798</v>
      </c>
      <c r="P1013" t="s">
        <v>198</v>
      </c>
      <c r="Q1013" t="s">
        <v>39</v>
      </c>
      <c r="R1013" t="s">
        <v>198</v>
      </c>
      <c r="S1013" t="s">
        <v>146</v>
      </c>
      <c r="T1013" t="s">
        <v>36</v>
      </c>
      <c r="U1013" t="s">
        <v>926</v>
      </c>
      <c r="V1013" t="s">
        <v>590</v>
      </c>
      <c r="W1013" t="s">
        <v>53</v>
      </c>
      <c r="X1013" t="s">
        <v>343</v>
      </c>
      <c r="Y1013" t="s">
        <v>41</v>
      </c>
      <c r="Z1013" t="s">
        <v>3412</v>
      </c>
    </row>
    <row r="1014" spans="1:26" x14ac:dyDescent="0.25">
      <c r="A1014" t="s">
        <v>4573</v>
      </c>
      <c r="B1014" t="s">
        <v>4574</v>
      </c>
      <c r="C1014" s="1" t="str">
        <f t="shared" si="159"/>
        <v>21:0236</v>
      </c>
      <c r="D1014" s="1" t="str">
        <f t="shared" si="166"/>
        <v>21:0115</v>
      </c>
      <c r="E1014" t="s">
        <v>4575</v>
      </c>
      <c r="F1014" t="s">
        <v>4576</v>
      </c>
      <c r="H1014">
        <v>49.370627800000001</v>
      </c>
      <c r="I1014">
        <v>-86.384289499999994</v>
      </c>
      <c r="J1014" s="1" t="str">
        <f t="shared" si="167"/>
        <v>NGR lake sediment grab sample</v>
      </c>
      <c r="K1014" s="1" t="str">
        <f t="shared" si="168"/>
        <v>&lt;177 micron (NGR)</v>
      </c>
      <c r="L1014">
        <v>51</v>
      </c>
      <c r="M1014" t="s">
        <v>214</v>
      </c>
      <c r="N1014">
        <v>1013</v>
      </c>
      <c r="O1014" t="s">
        <v>197</v>
      </c>
      <c r="P1014" t="s">
        <v>516</v>
      </c>
      <c r="Q1014" t="s">
        <v>80</v>
      </c>
      <c r="R1014" t="s">
        <v>277</v>
      </c>
      <c r="S1014" t="s">
        <v>78</v>
      </c>
      <c r="T1014" t="s">
        <v>122</v>
      </c>
      <c r="U1014" t="s">
        <v>667</v>
      </c>
      <c r="V1014" t="s">
        <v>292</v>
      </c>
      <c r="W1014" t="s">
        <v>66</v>
      </c>
      <c r="X1014" t="s">
        <v>91</v>
      </c>
      <c r="Y1014" t="s">
        <v>41</v>
      </c>
      <c r="Z1014" t="s">
        <v>610</v>
      </c>
    </row>
    <row r="1015" spans="1:26" x14ac:dyDescent="0.25">
      <c r="A1015" t="s">
        <v>4577</v>
      </c>
      <c r="B1015" t="s">
        <v>4578</v>
      </c>
      <c r="C1015" s="1" t="str">
        <f t="shared" si="159"/>
        <v>21:0236</v>
      </c>
      <c r="D1015" s="1" t="str">
        <f t="shared" si="166"/>
        <v>21:0115</v>
      </c>
      <c r="E1015" t="s">
        <v>4579</v>
      </c>
      <c r="F1015" t="s">
        <v>4580</v>
      </c>
      <c r="H1015">
        <v>49.346271399999999</v>
      </c>
      <c r="I1015">
        <v>-86.405478500000001</v>
      </c>
      <c r="J1015" s="1" t="str">
        <f t="shared" si="167"/>
        <v>NGR lake sediment grab sample</v>
      </c>
      <c r="K1015" s="1" t="str">
        <f t="shared" si="168"/>
        <v>&lt;177 micron (NGR)</v>
      </c>
      <c r="L1015">
        <v>51</v>
      </c>
      <c r="M1015" t="s">
        <v>234</v>
      </c>
      <c r="N1015">
        <v>1014</v>
      </c>
      <c r="O1015" t="s">
        <v>197</v>
      </c>
      <c r="P1015" t="s">
        <v>49</v>
      </c>
      <c r="Q1015" t="s">
        <v>33</v>
      </c>
      <c r="R1015" t="s">
        <v>596</v>
      </c>
      <c r="S1015" t="s">
        <v>181</v>
      </c>
      <c r="T1015" t="s">
        <v>36</v>
      </c>
      <c r="U1015" t="s">
        <v>1480</v>
      </c>
      <c r="V1015" t="s">
        <v>308</v>
      </c>
      <c r="W1015" t="s">
        <v>53</v>
      </c>
      <c r="X1015" t="s">
        <v>40</v>
      </c>
      <c r="Y1015" t="s">
        <v>41</v>
      </c>
      <c r="Z1015" t="s">
        <v>4471</v>
      </c>
    </row>
    <row r="1016" spans="1:26" x14ac:dyDescent="0.25">
      <c r="A1016" t="s">
        <v>4581</v>
      </c>
      <c r="B1016" t="s">
        <v>4582</v>
      </c>
      <c r="C1016" s="1" t="str">
        <f t="shared" si="159"/>
        <v>21:0236</v>
      </c>
      <c r="D1016" s="1" t="str">
        <f t="shared" si="166"/>
        <v>21:0115</v>
      </c>
      <c r="E1016" t="s">
        <v>4583</v>
      </c>
      <c r="F1016" t="s">
        <v>4584</v>
      </c>
      <c r="H1016">
        <v>49.404843200000002</v>
      </c>
      <c r="I1016">
        <v>-86.413126599999998</v>
      </c>
      <c r="J1016" s="1" t="str">
        <f t="shared" si="167"/>
        <v>NGR lake sediment grab sample</v>
      </c>
      <c r="K1016" s="1" t="str">
        <f t="shared" si="168"/>
        <v>&lt;177 micron (NGR)</v>
      </c>
      <c r="L1016">
        <v>52</v>
      </c>
      <c r="M1016" t="s">
        <v>30</v>
      </c>
      <c r="N1016">
        <v>1015</v>
      </c>
      <c r="O1016" t="s">
        <v>300</v>
      </c>
      <c r="P1016" t="s">
        <v>35</v>
      </c>
      <c r="Q1016" t="s">
        <v>39</v>
      </c>
      <c r="R1016" t="s">
        <v>349</v>
      </c>
      <c r="S1016" t="s">
        <v>78</v>
      </c>
      <c r="T1016" t="s">
        <v>36</v>
      </c>
      <c r="U1016" t="s">
        <v>98</v>
      </c>
      <c r="V1016" t="s">
        <v>262</v>
      </c>
      <c r="W1016" t="s">
        <v>53</v>
      </c>
      <c r="X1016" t="s">
        <v>208</v>
      </c>
      <c r="Y1016" t="s">
        <v>125</v>
      </c>
      <c r="Z1016" t="s">
        <v>680</v>
      </c>
    </row>
    <row r="1017" spans="1:26" x14ac:dyDescent="0.25">
      <c r="A1017" t="s">
        <v>4585</v>
      </c>
      <c r="B1017" t="s">
        <v>4586</v>
      </c>
      <c r="C1017" s="1" t="str">
        <f t="shared" si="159"/>
        <v>21:0236</v>
      </c>
      <c r="D1017" s="1" t="str">
        <f t="shared" si="166"/>
        <v>21:0115</v>
      </c>
      <c r="E1017" t="s">
        <v>4587</v>
      </c>
      <c r="F1017" t="s">
        <v>4588</v>
      </c>
      <c r="H1017">
        <v>49.362355100000002</v>
      </c>
      <c r="I1017">
        <v>-86.443379199999995</v>
      </c>
      <c r="J1017" s="1" t="str">
        <f t="shared" si="167"/>
        <v>NGR lake sediment grab sample</v>
      </c>
      <c r="K1017" s="1" t="str">
        <f t="shared" si="168"/>
        <v>&lt;177 micron (NGR)</v>
      </c>
      <c r="L1017">
        <v>52</v>
      </c>
      <c r="M1017" t="s">
        <v>47</v>
      </c>
      <c r="N1017">
        <v>1016</v>
      </c>
      <c r="O1017" t="s">
        <v>298</v>
      </c>
      <c r="P1017" t="s">
        <v>75</v>
      </c>
      <c r="Q1017" t="s">
        <v>39</v>
      </c>
      <c r="R1017" t="s">
        <v>134</v>
      </c>
      <c r="S1017" t="s">
        <v>78</v>
      </c>
      <c r="T1017" t="s">
        <v>36</v>
      </c>
      <c r="U1017" t="s">
        <v>470</v>
      </c>
      <c r="V1017" t="s">
        <v>90</v>
      </c>
      <c r="W1017" t="s">
        <v>53</v>
      </c>
      <c r="X1017" t="s">
        <v>112</v>
      </c>
      <c r="Y1017" t="s">
        <v>41</v>
      </c>
      <c r="Z1017" t="s">
        <v>565</v>
      </c>
    </row>
    <row r="1018" spans="1:26" x14ac:dyDescent="0.25">
      <c r="A1018" t="s">
        <v>4589</v>
      </c>
      <c r="B1018" t="s">
        <v>4590</v>
      </c>
      <c r="C1018" s="1" t="str">
        <f t="shared" si="159"/>
        <v>21:0236</v>
      </c>
      <c r="D1018" s="1" t="str">
        <f t="shared" si="166"/>
        <v>21:0115</v>
      </c>
      <c r="E1018" t="s">
        <v>4591</v>
      </c>
      <c r="F1018" t="s">
        <v>4592</v>
      </c>
      <c r="H1018">
        <v>49.394250399999997</v>
      </c>
      <c r="I1018">
        <v>-86.420997600000007</v>
      </c>
      <c r="J1018" s="1" t="str">
        <f t="shared" si="167"/>
        <v>NGR lake sediment grab sample</v>
      </c>
      <c r="K1018" s="1" t="str">
        <f t="shared" si="168"/>
        <v>&lt;177 micron (NGR)</v>
      </c>
      <c r="L1018">
        <v>52</v>
      </c>
      <c r="M1018" t="s">
        <v>154</v>
      </c>
      <c r="N1018">
        <v>1017</v>
      </c>
      <c r="O1018" t="s">
        <v>488</v>
      </c>
      <c r="P1018" t="s">
        <v>223</v>
      </c>
      <c r="Q1018" t="s">
        <v>66</v>
      </c>
      <c r="R1018" t="s">
        <v>516</v>
      </c>
      <c r="S1018" t="s">
        <v>97</v>
      </c>
      <c r="T1018" t="s">
        <v>36</v>
      </c>
      <c r="U1018" t="s">
        <v>1842</v>
      </c>
      <c r="V1018" t="s">
        <v>90</v>
      </c>
      <c r="W1018" t="s">
        <v>53</v>
      </c>
      <c r="X1018" t="s">
        <v>119</v>
      </c>
      <c r="Y1018" t="s">
        <v>875</v>
      </c>
      <c r="Z1018" t="s">
        <v>776</v>
      </c>
    </row>
    <row r="1019" spans="1:26" x14ac:dyDescent="0.25">
      <c r="A1019" t="s">
        <v>4593</v>
      </c>
      <c r="B1019" t="s">
        <v>4594</v>
      </c>
      <c r="C1019" s="1" t="str">
        <f t="shared" si="159"/>
        <v>21:0236</v>
      </c>
      <c r="D1019" s="1" t="str">
        <f t="shared" si="166"/>
        <v>21:0115</v>
      </c>
      <c r="E1019" t="s">
        <v>4583</v>
      </c>
      <c r="F1019" t="s">
        <v>4595</v>
      </c>
      <c r="H1019">
        <v>49.404843200000002</v>
      </c>
      <c r="I1019">
        <v>-86.413126599999998</v>
      </c>
      <c r="J1019" s="1" t="str">
        <f t="shared" si="167"/>
        <v>NGR lake sediment grab sample</v>
      </c>
      <c r="K1019" s="1" t="str">
        <f t="shared" si="168"/>
        <v>&lt;177 micron (NGR)</v>
      </c>
      <c r="L1019">
        <v>52</v>
      </c>
      <c r="M1019" t="s">
        <v>169</v>
      </c>
      <c r="N1019">
        <v>1018</v>
      </c>
      <c r="O1019" t="s">
        <v>771</v>
      </c>
      <c r="P1019" t="s">
        <v>62</v>
      </c>
      <c r="Q1019" t="s">
        <v>66</v>
      </c>
      <c r="R1019" t="s">
        <v>668</v>
      </c>
      <c r="S1019" t="s">
        <v>39</v>
      </c>
      <c r="T1019" t="s">
        <v>36</v>
      </c>
      <c r="U1019" t="s">
        <v>79</v>
      </c>
      <c r="V1019" t="s">
        <v>3939</v>
      </c>
      <c r="W1019" t="s">
        <v>53</v>
      </c>
      <c r="X1019" t="s">
        <v>163</v>
      </c>
      <c r="Y1019" t="s">
        <v>41</v>
      </c>
      <c r="Z1019" t="s">
        <v>3105</v>
      </c>
    </row>
    <row r="1020" spans="1:26" x14ac:dyDescent="0.25">
      <c r="A1020" t="s">
        <v>4596</v>
      </c>
      <c r="B1020" t="s">
        <v>4597</v>
      </c>
      <c r="C1020" s="1" t="str">
        <f t="shared" si="159"/>
        <v>21:0236</v>
      </c>
      <c r="D1020" s="1" t="str">
        <f t="shared" si="166"/>
        <v>21:0115</v>
      </c>
      <c r="E1020" t="s">
        <v>4583</v>
      </c>
      <c r="F1020" t="s">
        <v>4598</v>
      </c>
      <c r="H1020">
        <v>49.404843200000002</v>
      </c>
      <c r="I1020">
        <v>-86.413126599999998</v>
      </c>
      <c r="J1020" s="1" t="str">
        <f t="shared" si="167"/>
        <v>NGR lake sediment grab sample</v>
      </c>
      <c r="K1020" s="1" t="str">
        <f t="shared" si="168"/>
        <v>&lt;177 micron (NGR)</v>
      </c>
      <c r="L1020">
        <v>52</v>
      </c>
      <c r="M1020" t="s">
        <v>162</v>
      </c>
      <c r="N1020">
        <v>1019</v>
      </c>
      <c r="O1020" t="s">
        <v>1048</v>
      </c>
      <c r="P1020" t="s">
        <v>35</v>
      </c>
      <c r="Q1020" t="s">
        <v>33</v>
      </c>
      <c r="R1020" t="s">
        <v>75</v>
      </c>
      <c r="S1020" t="s">
        <v>78</v>
      </c>
      <c r="T1020" t="s">
        <v>36</v>
      </c>
      <c r="U1020" t="s">
        <v>418</v>
      </c>
      <c r="V1020" t="s">
        <v>262</v>
      </c>
      <c r="W1020" t="s">
        <v>53</v>
      </c>
      <c r="X1020" t="s">
        <v>40</v>
      </c>
      <c r="Y1020" t="s">
        <v>41</v>
      </c>
      <c r="Z1020" t="s">
        <v>101</v>
      </c>
    </row>
    <row r="1021" spans="1:26" x14ac:dyDescent="0.25">
      <c r="A1021" t="s">
        <v>4599</v>
      </c>
      <c r="B1021" t="s">
        <v>4600</v>
      </c>
      <c r="C1021" s="1" t="str">
        <f t="shared" si="159"/>
        <v>21:0236</v>
      </c>
      <c r="D1021" s="1" t="str">
        <f t="shared" si="166"/>
        <v>21:0115</v>
      </c>
      <c r="E1021" t="s">
        <v>4601</v>
      </c>
      <c r="F1021" t="s">
        <v>4602</v>
      </c>
      <c r="H1021">
        <v>49.381502900000001</v>
      </c>
      <c r="I1021">
        <v>-86.534191399999997</v>
      </c>
      <c r="J1021" s="1" t="str">
        <f t="shared" si="167"/>
        <v>NGR lake sediment grab sample</v>
      </c>
      <c r="K1021" s="1" t="str">
        <f t="shared" si="168"/>
        <v>&lt;177 micron (NGR)</v>
      </c>
      <c r="L1021">
        <v>52</v>
      </c>
      <c r="M1021" t="s">
        <v>60</v>
      </c>
      <c r="N1021">
        <v>1020</v>
      </c>
      <c r="O1021" t="s">
        <v>120</v>
      </c>
      <c r="P1021" t="s">
        <v>35</v>
      </c>
      <c r="Q1021" t="s">
        <v>33</v>
      </c>
      <c r="R1021" t="s">
        <v>64</v>
      </c>
      <c r="S1021" t="s">
        <v>39</v>
      </c>
      <c r="T1021" t="s">
        <v>36</v>
      </c>
      <c r="U1021" t="s">
        <v>515</v>
      </c>
      <c r="V1021" t="s">
        <v>685</v>
      </c>
      <c r="W1021" t="s">
        <v>53</v>
      </c>
      <c r="X1021" t="s">
        <v>67</v>
      </c>
      <c r="Y1021" t="s">
        <v>41</v>
      </c>
      <c r="Z1021" t="s">
        <v>3858</v>
      </c>
    </row>
    <row r="1022" spans="1:26" x14ac:dyDescent="0.25">
      <c r="A1022" t="s">
        <v>4603</v>
      </c>
      <c r="B1022" t="s">
        <v>4604</v>
      </c>
      <c r="C1022" s="1" t="str">
        <f t="shared" si="159"/>
        <v>21:0236</v>
      </c>
      <c r="D1022" s="1" t="str">
        <f t="shared" si="166"/>
        <v>21:0115</v>
      </c>
      <c r="E1022" t="s">
        <v>4605</v>
      </c>
      <c r="F1022" t="s">
        <v>4606</v>
      </c>
      <c r="H1022">
        <v>49.364116500000002</v>
      </c>
      <c r="I1022">
        <v>-86.491811799999994</v>
      </c>
      <c r="J1022" s="1" t="str">
        <f t="shared" si="167"/>
        <v>NGR lake sediment grab sample</v>
      </c>
      <c r="K1022" s="1" t="str">
        <f t="shared" si="168"/>
        <v>&lt;177 micron (NGR)</v>
      </c>
      <c r="L1022">
        <v>52</v>
      </c>
      <c r="M1022" t="s">
        <v>73</v>
      </c>
      <c r="N1022">
        <v>1021</v>
      </c>
      <c r="O1022" t="s">
        <v>155</v>
      </c>
      <c r="P1022" t="s">
        <v>50</v>
      </c>
      <c r="Q1022" t="s">
        <v>63</v>
      </c>
      <c r="R1022" t="s">
        <v>97</v>
      </c>
      <c r="S1022" t="s">
        <v>80</v>
      </c>
      <c r="T1022" t="s">
        <v>122</v>
      </c>
      <c r="U1022" t="s">
        <v>119</v>
      </c>
      <c r="V1022" t="s">
        <v>52</v>
      </c>
      <c r="W1022" t="s">
        <v>53</v>
      </c>
      <c r="X1022" t="s">
        <v>228</v>
      </c>
      <c r="Y1022" t="s">
        <v>125</v>
      </c>
      <c r="Z1022" t="s">
        <v>691</v>
      </c>
    </row>
    <row r="1023" spans="1:26" x14ac:dyDescent="0.25">
      <c r="A1023" t="s">
        <v>4607</v>
      </c>
      <c r="B1023" t="s">
        <v>4608</v>
      </c>
      <c r="C1023" s="1" t="str">
        <f t="shared" si="159"/>
        <v>21:0236</v>
      </c>
      <c r="D1023" s="1" t="str">
        <f t="shared" si="166"/>
        <v>21:0115</v>
      </c>
      <c r="E1023" t="s">
        <v>4609</v>
      </c>
      <c r="F1023" t="s">
        <v>4610</v>
      </c>
      <c r="H1023">
        <v>49.343336700000002</v>
      </c>
      <c r="I1023">
        <v>-86.495797400000001</v>
      </c>
      <c r="J1023" s="1" t="str">
        <f t="shared" si="167"/>
        <v>NGR lake sediment grab sample</v>
      </c>
      <c r="K1023" s="1" t="str">
        <f t="shared" si="168"/>
        <v>&lt;177 micron (NGR)</v>
      </c>
      <c r="L1023">
        <v>52</v>
      </c>
      <c r="M1023" t="s">
        <v>87</v>
      </c>
      <c r="N1023">
        <v>1022</v>
      </c>
      <c r="O1023" t="s">
        <v>228</v>
      </c>
      <c r="P1023" t="s">
        <v>75</v>
      </c>
      <c r="Q1023" t="s">
        <v>135</v>
      </c>
      <c r="R1023" t="s">
        <v>198</v>
      </c>
      <c r="S1023" t="s">
        <v>64</v>
      </c>
      <c r="T1023" t="s">
        <v>36</v>
      </c>
      <c r="U1023" t="s">
        <v>3807</v>
      </c>
      <c r="V1023" t="s">
        <v>597</v>
      </c>
      <c r="W1023" t="s">
        <v>66</v>
      </c>
      <c r="X1023" t="s">
        <v>497</v>
      </c>
      <c r="Y1023" t="s">
        <v>33</v>
      </c>
      <c r="Z1023" t="s">
        <v>1086</v>
      </c>
    </row>
    <row r="1024" spans="1:26" x14ac:dyDescent="0.25">
      <c r="A1024" t="s">
        <v>4611</v>
      </c>
      <c r="B1024" t="s">
        <v>4612</v>
      </c>
      <c r="C1024" s="1" t="str">
        <f t="shared" si="159"/>
        <v>21:0236</v>
      </c>
      <c r="D1024" s="1" t="str">
        <f t="shared" si="166"/>
        <v>21:0115</v>
      </c>
      <c r="E1024" t="s">
        <v>4613</v>
      </c>
      <c r="F1024" t="s">
        <v>4614</v>
      </c>
      <c r="H1024">
        <v>49.3133233</v>
      </c>
      <c r="I1024">
        <v>-86.487169499999993</v>
      </c>
      <c r="J1024" s="1" t="str">
        <f t="shared" si="167"/>
        <v>NGR lake sediment grab sample</v>
      </c>
      <c r="K1024" s="1" t="str">
        <f t="shared" si="168"/>
        <v>&lt;177 micron (NGR)</v>
      </c>
      <c r="L1024">
        <v>52</v>
      </c>
      <c r="M1024" t="s">
        <v>96</v>
      </c>
      <c r="N1024">
        <v>1023</v>
      </c>
      <c r="O1024" t="s">
        <v>702</v>
      </c>
      <c r="P1024" t="s">
        <v>35</v>
      </c>
      <c r="Q1024" t="s">
        <v>63</v>
      </c>
      <c r="R1024" t="s">
        <v>596</v>
      </c>
      <c r="S1024" t="s">
        <v>78</v>
      </c>
      <c r="T1024" t="s">
        <v>36</v>
      </c>
      <c r="U1024" t="s">
        <v>583</v>
      </c>
      <c r="V1024" t="s">
        <v>1095</v>
      </c>
      <c r="W1024" t="s">
        <v>66</v>
      </c>
      <c r="X1024" t="s">
        <v>112</v>
      </c>
      <c r="Y1024" t="s">
        <v>41</v>
      </c>
      <c r="Z1024" t="s">
        <v>1769</v>
      </c>
    </row>
    <row r="1025" spans="1:26" x14ac:dyDescent="0.25">
      <c r="A1025" t="s">
        <v>4615</v>
      </c>
      <c r="B1025" t="s">
        <v>4616</v>
      </c>
      <c r="C1025" s="1" t="str">
        <f t="shared" si="159"/>
        <v>21:0236</v>
      </c>
      <c r="D1025" s="1" t="str">
        <f t="shared" si="166"/>
        <v>21:0115</v>
      </c>
      <c r="E1025" t="s">
        <v>4617</v>
      </c>
      <c r="F1025" t="s">
        <v>4618</v>
      </c>
      <c r="H1025">
        <v>49.330569199999999</v>
      </c>
      <c r="I1025">
        <v>-86.453673300000005</v>
      </c>
      <c r="J1025" s="1" t="str">
        <f t="shared" si="167"/>
        <v>NGR lake sediment grab sample</v>
      </c>
      <c r="K1025" s="1" t="str">
        <f t="shared" si="168"/>
        <v>&lt;177 micron (NGR)</v>
      </c>
      <c r="L1025">
        <v>52</v>
      </c>
      <c r="M1025" t="s">
        <v>106</v>
      </c>
      <c r="N1025">
        <v>1024</v>
      </c>
      <c r="O1025" t="s">
        <v>54</v>
      </c>
      <c r="P1025" t="s">
        <v>82</v>
      </c>
      <c r="Q1025" t="s">
        <v>78</v>
      </c>
      <c r="R1025" t="s">
        <v>391</v>
      </c>
      <c r="S1025" t="s">
        <v>39</v>
      </c>
      <c r="T1025" t="s">
        <v>122</v>
      </c>
      <c r="U1025" t="s">
        <v>48</v>
      </c>
      <c r="V1025" t="s">
        <v>1312</v>
      </c>
      <c r="W1025" t="s">
        <v>53</v>
      </c>
      <c r="X1025" t="s">
        <v>208</v>
      </c>
      <c r="Y1025" t="s">
        <v>41</v>
      </c>
      <c r="Z1025" t="s">
        <v>680</v>
      </c>
    </row>
    <row r="1026" spans="1:26" x14ac:dyDescent="0.25">
      <c r="A1026" t="s">
        <v>4619</v>
      </c>
      <c r="B1026" t="s">
        <v>4620</v>
      </c>
      <c r="C1026" s="1" t="str">
        <f t="shared" ref="C1026:C1081" si="169">HYPERLINK("http://geochem.nrcan.gc.ca/cdogs/content/bdl/bdl210236_e.htm", "21:0236")</f>
        <v>21:0236</v>
      </c>
      <c r="D1026" s="1" t="str">
        <f t="shared" si="166"/>
        <v>21:0115</v>
      </c>
      <c r="E1026" t="s">
        <v>4621</v>
      </c>
      <c r="F1026" t="s">
        <v>4622</v>
      </c>
      <c r="H1026">
        <v>49.316812599999999</v>
      </c>
      <c r="I1026">
        <v>-86.455432200000004</v>
      </c>
      <c r="J1026" s="1" t="str">
        <f t="shared" si="167"/>
        <v>NGR lake sediment grab sample</v>
      </c>
      <c r="K1026" s="1" t="str">
        <f t="shared" si="168"/>
        <v>&lt;177 micron (NGR)</v>
      </c>
      <c r="L1026">
        <v>52</v>
      </c>
      <c r="M1026" t="s">
        <v>118</v>
      </c>
      <c r="N1026">
        <v>1025</v>
      </c>
      <c r="O1026" t="s">
        <v>197</v>
      </c>
      <c r="P1026" t="s">
        <v>145</v>
      </c>
      <c r="Q1026" t="s">
        <v>66</v>
      </c>
      <c r="R1026" t="s">
        <v>134</v>
      </c>
      <c r="S1026" t="s">
        <v>80</v>
      </c>
      <c r="T1026" t="s">
        <v>36</v>
      </c>
      <c r="U1026" t="s">
        <v>335</v>
      </c>
      <c r="V1026" t="s">
        <v>4623</v>
      </c>
      <c r="W1026" t="s">
        <v>53</v>
      </c>
      <c r="X1026" t="s">
        <v>228</v>
      </c>
      <c r="Y1026" t="s">
        <v>41</v>
      </c>
      <c r="Z1026" t="s">
        <v>530</v>
      </c>
    </row>
    <row r="1027" spans="1:26" x14ac:dyDescent="0.25">
      <c r="A1027" t="s">
        <v>4624</v>
      </c>
      <c r="B1027" t="s">
        <v>4625</v>
      </c>
      <c r="C1027" s="1" t="str">
        <f t="shared" si="169"/>
        <v>21:0236</v>
      </c>
      <c r="D1027" s="1" t="str">
        <f t="shared" si="166"/>
        <v>21:0115</v>
      </c>
      <c r="E1027" t="s">
        <v>4626</v>
      </c>
      <c r="F1027" t="s">
        <v>4627</v>
      </c>
      <c r="H1027">
        <v>49.308607100000003</v>
      </c>
      <c r="I1027">
        <v>-86.402569</v>
      </c>
      <c r="J1027" s="1" t="str">
        <f t="shared" si="167"/>
        <v>NGR lake sediment grab sample</v>
      </c>
      <c r="K1027" s="1" t="str">
        <f t="shared" si="168"/>
        <v>&lt;177 micron (NGR)</v>
      </c>
      <c r="L1027">
        <v>52</v>
      </c>
      <c r="M1027" t="s">
        <v>131</v>
      </c>
      <c r="N1027">
        <v>1026</v>
      </c>
      <c r="O1027" t="s">
        <v>455</v>
      </c>
      <c r="P1027" t="s">
        <v>134</v>
      </c>
      <c r="Q1027" t="s">
        <v>146</v>
      </c>
      <c r="R1027" t="s">
        <v>134</v>
      </c>
      <c r="S1027" t="s">
        <v>76</v>
      </c>
      <c r="T1027" t="s">
        <v>36</v>
      </c>
      <c r="U1027" t="s">
        <v>980</v>
      </c>
      <c r="V1027" t="s">
        <v>2057</v>
      </c>
      <c r="W1027" t="s">
        <v>53</v>
      </c>
      <c r="X1027" t="s">
        <v>208</v>
      </c>
      <c r="Y1027" t="s">
        <v>41</v>
      </c>
      <c r="Z1027" t="s">
        <v>2127</v>
      </c>
    </row>
    <row r="1028" spans="1:26" hidden="1" x14ac:dyDescent="0.25">
      <c r="A1028" t="s">
        <v>4628</v>
      </c>
      <c r="B1028" t="s">
        <v>4629</v>
      </c>
      <c r="C1028" s="1" t="str">
        <f t="shared" si="169"/>
        <v>21:0236</v>
      </c>
      <c r="D1028" s="1" t="str">
        <f>HYPERLINK("http://geochem.nrcan.gc.ca/cdogs/content/svy/svy_e.htm", "")</f>
        <v/>
      </c>
      <c r="G1028" s="1" t="str">
        <f>HYPERLINK("http://geochem.nrcan.gc.ca/cdogs/content/cr_/cr_00023_e.htm", "23")</f>
        <v>23</v>
      </c>
      <c r="J1028" t="s">
        <v>220</v>
      </c>
      <c r="K1028" t="s">
        <v>221</v>
      </c>
      <c r="L1028">
        <v>52</v>
      </c>
      <c r="M1028" t="s">
        <v>222</v>
      </c>
      <c r="N1028">
        <v>1027</v>
      </c>
      <c r="O1028" t="s">
        <v>615</v>
      </c>
      <c r="P1028" t="s">
        <v>334</v>
      </c>
      <c r="Q1028" t="s">
        <v>244</v>
      </c>
      <c r="R1028" t="s">
        <v>64</v>
      </c>
      <c r="S1028" t="s">
        <v>290</v>
      </c>
      <c r="T1028" t="s">
        <v>36</v>
      </c>
      <c r="U1028" t="s">
        <v>964</v>
      </c>
      <c r="V1028" t="s">
        <v>911</v>
      </c>
      <c r="W1028" t="s">
        <v>39</v>
      </c>
      <c r="X1028" t="s">
        <v>343</v>
      </c>
      <c r="Y1028" t="s">
        <v>4630</v>
      </c>
      <c r="Z1028" t="s">
        <v>2656</v>
      </c>
    </row>
    <row r="1029" spans="1:26" x14ac:dyDescent="0.25">
      <c r="A1029" t="s">
        <v>4631</v>
      </c>
      <c r="B1029" t="s">
        <v>4632</v>
      </c>
      <c r="C1029" s="1" t="str">
        <f t="shared" si="169"/>
        <v>21:0236</v>
      </c>
      <c r="D1029" s="1" t="str">
        <f t="shared" ref="D1029:D1051" si="170">HYPERLINK("http://geochem.nrcan.gc.ca/cdogs/content/svy/svy210115_e.htm", "21:0115")</f>
        <v>21:0115</v>
      </c>
      <c r="E1029" t="s">
        <v>4633</v>
      </c>
      <c r="F1029" t="s">
        <v>4634</v>
      </c>
      <c r="H1029">
        <v>49.306950000000001</v>
      </c>
      <c r="I1029">
        <v>-86.336376799999996</v>
      </c>
      <c r="J1029" s="1" t="str">
        <f t="shared" ref="J1029:J1051" si="171">HYPERLINK("http://geochem.nrcan.gc.ca/cdogs/content/kwd/kwd020027_e.htm", "NGR lake sediment grab sample")</f>
        <v>NGR lake sediment grab sample</v>
      </c>
      <c r="K1029" s="1" t="str">
        <f t="shared" ref="K1029:K1051" si="172">HYPERLINK("http://geochem.nrcan.gc.ca/cdogs/content/kwd/kwd080006_e.htm", "&lt;177 micron (NGR)")</f>
        <v>&lt;177 micron (NGR)</v>
      </c>
      <c r="L1029">
        <v>52</v>
      </c>
      <c r="M1029" t="s">
        <v>143</v>
      </c>
      <c r="N1029">
        <v>1028</v>
      </c>
      <c r="O1029" t="s">
        <v>1058</v>
      </c>
      <c r="P1029" t="s">
        <v>108</v>
      </c>
      <c r="Q1029" t="s">
        <v>66</v>
      </c>
      <c r="R1029" t="s">
        <v>711</v>
      </c>
      <c r="S1029" t="s">
        <v>181</v>
      </c>
      <c r="T1029" t="s">
        <v>36</v>
      </c>
      <c r="U1029" t="s">
        <v>100</v>
      </c>
      <c r="V1029" t="s">
        <v>399</v>
      </c>
      <c r="W1029" t="s">
        <v>53</v>
      </c>
      <c r="X1029" t="s">
        <v>81</v>
      </c>
      <c r="Y1029" t="s">
        <v>41</v>
      </c>
      <c r="Z1029" t="s">
        <v>3060</v>
      </c>
    </row>
    <row r="1030" spans="1:26" x14ac:dyDescent="0.25">
      <c r="A1030" t="s">
        <v>4635</v>
      </c>
      <c r="B1030" t="s">
        <v>4636</v>
      </c>
      <c r="C1030" s="1" t="str">
        <f t="shared" si="169"/>
        <v>21:0236</v>
      </c>
      <c r="D1030" s="1" t="str">
        <f t="shared" si="170"/>
        <v>21:0115</v>
      </c>
      <c r="E1030" t="s">
        <v>4637</v>
      </c>
      <c r="F1030" t="s">
        <v>4638</v>
      </c>
      <c r="H1030">
        <v>49.313020199999997</v>
      </c>
      <c r="I1030">
        <v>-86.302340599999994</v>
      </c>
      <c r="J1030" s="1" t="str">
        <f t="shared" si="171"/>
        <v>NGR lake sediment grab sample</v>
      </c>
      <c r="K1030" s="1" t="str">
        <f t="shared" si="172"/>
        <v>&lt;177 micron (NGR)</v>
      </c>
      <c r="L1030">
        <v>52</v>
      </c>
      <c r="M1030" t="s">
        <v>177</v>
      </c>
      <c r="N1030">
        <v>1029</v>
      </c>
      <c r="O1030" t="s">
        <v>348</v>
      </c>
      <c r="P1030" t="s">
        <v>32</v>
      </c>
      <c r="Q1030" t="s">
        <v>78</v>
      </c>
      <c r="R1030" t="s">
        <v>278</v>
      </c>
      <c r="S1030" t="s">
        <v>181</v>
      </c>
      <c r="T1030" t="s">
        <v>36</v>
      </c>
      <c r="U1030" t="s">
        <v>510</v>
      </c>
      <c r="V1030" t="s">
        <v>65</v>
      </c>
      <c r="W1030" t="s">
        <v>53</v>
      </c>
      <c r="X1030" t="s">
        <v>228</v>
      </c>
      <c r="Y1030" t="s">
        <v>41</v>
      </c>
      <c r="Z1030" t="s">
        <v>3577</v>
      </c>
    </row>
    <row r="1031" spans="1:26" x14ac:dyDescent="0.25">
      <c r="A1031" t="s">
        <v>4639</v>
      </c>
      <c r="B1031" t="s">
        <v>4640</v>
      </c>
      <c r="C1031" s="1" t="str">
        <f t="shared" si="169"/>
        <v>21:0236</v>
      </c>
      <c r="D1031" s="1" t="str">
        <f t="shared" si="170"/>
        <v>21:0115</v>
      </c>
      <c r="E1031" t="s">
        <v>4641</v>
      </c>
      <c r="F1031" t="s">
        <v>4642</v>
      </c>
      <c r="H1031">
        <v>49.328439099999997</v>
      </c>
      <c r="I1031">
        <v>-86.302098700000002</v>
      </c>
      <c r="J1031" s="1" t="str">
        <f t="shared" si="171"/>
        <v>NGR lake sediment grab sample</v>
      </c>
      <c r="K1031" s="1" t="str">
        <f t="shared" si="172"/>
        <v>&lt;177 micron (NGR)</v>
      </c>
      <c r="L1031">
        <v>52</v>
      </c>
      <c r="M1031" t="s">
        <v>187</v>
      </c>
      <c r="N1031">
        <v>1030</v>
      </c>
      <c r="O1031" t="s">
        <v>54</v>
      </c>
      <c r="P1031" t="s">
        <v>546</v>
      </c>
      <c r="Q1031" t="s">
        <v>33</v>
      </c>
      <c r="R1031" t="s">
        <v>708</v>
      </c>
      <c r="S1031" t="s">
        <v>290</v>
      </c>
      <c r="T1031" t="s">
        <v>36</v>
      </c>
      <c r="U1031" t="s">
        <v>910</v>
      </c>
      <c r="V1031" t="s">
        <v>529</v>
      </c>
      <c r="W1031" t="s">
        <v>53</v>
      </c>
      <c r="X1031" t="s">
        <v>100</v>
      </c>
      <c r="Y1031" t="s">
        <v>41</v>
      </c>
      <c r="Z1031" t="s">
        <v>1359</v>
      </c>
    </row>
    <row r="1032" spans="1:26" x14ac:dyDescent="0.25">
      <c r="A1032" t="s">
        <v>4643</v>
      </c>
      <c r="B1032" t="s">
        <v>4644</v>
      </c>
      <c r="C1032" s="1" t="str">
        <f t="shared" si="169"/>
        <v>21:0236</v>
      </c>
      <c r="D1032" s="1" t="str">
        <f t="shared" si="170"/>
        <v>21:0115</v>
      </c>
      <c r="E1032" t="s">
        <v>4645</v>
      </c>
      <c r="F1032" t="s">
        <v>4646</v>
      </c>
      <c r="H1032">
        <v>49.334636400000001</v>
      </c>
      <c r="I1032">
        <v>-86.229761300000007</v>
      </c>
      <c r="J1032" s="1" t="str">
        <f t="shared" si="171"/>
        <v>NGR lake sediment grab sample</v>
      </c>
      <c r="K1032" s="1" t="str">
        <f t="shared" si="172"/>
        <v>&lt;177 micron (NGR)</v>
      </c>
      <c r="L1032">
        <v>52</v>
      </c>
      <c r="M1032" t="s">
        <v>196</v>
      </c>
      <c r="N1032">
        <v>1031</v>
      </c>
      <c r="O1032" t="s">
        <v>348</v>
      </c>
      <c r="P1032" t="s">
        <v>75</v>
      </c>
      <c r="Q1032" t="s">
        <v>63</v>
      </c>
      <c r="R1032" t="s">
        <v>277</v>
      </c>
      <c r="S1032" t="s">
        <v>80</v>
      </c>
      <c r="T1032" t="s">
        <v>122</v>
      </c>
      <c r="U1032" t="s">
        <v>79</v>
      </c>
      <c r="V1032" t="s">
        <v>1095</v>
      </c>
      <c r="W1032" t="s">
        <v>53</v>
      </c>
      <c r="X1032" t="s">
        <v>300</v>
      </c>
      <c r="Y1032" t="s">
        <v>41</v>
      </c>
      <c r="Z1032" t="s">
        <v>523</v>
      </c>
    </row>
    <row r="1033" spans="1:26" x14ac:dyDescent="0.25">
      <c r="A1033" t="s">
        <v>4647</v>
      </c>
      <c r="B1033" t="s">
        <v>4648</v>
      </c>
      <c r="C1033" s="1" t="str">
        <f t="shared" si="169"/>
        <v>21:0236</v>
      </c>
      <c r="D1033" s="1" t="str">
        <f t="shared" si="170"/>
        <v>21:0115</v>
      </c>
      <c r="E1033" t="s">
        <v>4649</v>
      </c>
      <c r="F1033" t="s">
        <v>4650</v>
      </c>
      <c r="H1033">
        <v>49.314811599999999</v>
      </c>
      <c r="I1033">
        <v>-86.261960500000001</v>
      </c>
      <c r="J1033" s="1" t="str">
        <f t="shared" si="171"/>
        <v>NGR lake sediment grab sample</v>
      </c>
      <c r="K1033" s="1" t="str">
        <f t="shared" si="172"/>
        <v>&lt;177 micron (NGR)</v>
      </c>
      <c r="L1033">
        <v>52</v>
      </c>
      <c r="M1033" t="s">
        <v>206</v>
      </c>
      <c r="N1033">
        <v>1032</v>
      </c>
      <c r="O1033" t="s">
        <v>771</v>
      </c>
      <c r="P1033" t="s">
        <v>546</v>
      </c>
      <c r="Q1033" t="s">
        <v>63</v>
      </c>
      <c r="R1033" t="s">
        <v>334</v>
      </c>
      <c r="S1033" t="s">
        <v>78</v>
      </c>
      <c r="T1033" t="s">
        <v>36</v>
      </c>
      <c r="U1033" t="s">
        <v>51</v>
      </c>
      <c r="V1033" t="s">
        <v>437</v>
      </c>
      <c r="W1033" t="s">
        <v>53</v>
      </c>
      <c r="X1033" t="s">
        <v>81</v>
      </c>
      <c r="Y1033" t="s">
        <v>41</v>
      </c>
      <c r="Z1033" t="s">
        <v>546</v>
      </c>
    </row>
    <row r="1034" spans="1:26" x14ac:dyDescent="0.25">
      <c r="A1034" t="s">
        <v>4651</v>
      </c>
      <c r="B1034" t="s">
        <v>4652</v>
      </c>
      <c r="C1034" s="1" t="str">
        <f t="shared" si="169"/>
        <v>21:0236</v>
      </c>
      <c r="D1034" s="1" t="str">
        <f t="shared" si="170"/>
        <v>21:0115</v>
      </c>
      <c r="E1034" t="s">
        <v>4653</v>
      </c>
      <c r="F1034" t="s">
        <v>4654</v>
      </c>
      <c r="H1034">
        <v>49.282233099999999</v>
      </c>
      <c r="I1034">
        <v>-86.216761500000004</v>
      </c>
      <c r="J1034" s="1" t="str">
        <f t="shared" si="171"/>
        <v>NGR lake sediment grab sample</v>
      </c>
      <c r="K1034" s="1" t="str">
        <f t="shared" si="172"/>
        <v>&lt;177 micron (NGR)</v>
      </c>
      <c r="L1034">
        <v>52</v>
      </c>
      <c r="M1034" t="s">
        <v>214</v>
      </c>
      <c r="N1034">
        <v>1033</v>
      </c>
      <c r="O1034" t="s">
        <v>489</v>
      </c>
      <c r="P1034" t="s">
        <v>156</v>
      </c>
      <c r="Q1034" t="s">
        <v>39</v>
      </c>
      <c r="R1034" t="s">
        <v>64</v>
      </c>
      <c r="S1034" t="s">
        <v>39</v>
      </c>
      <c r="T1034" t="s">
        <v>36</v>
      </c>
      <c r="U1034" t="s">
        <v>2645</v>
      </c>
      <c r="V1034" t="s">
        <v>237</v>
      </c>
      <c r="W1034" t="s">
        <v>53</v>
      </c>
      <c r="X1034" t="s">
        <v>336</v>
      </c>
      <c r="Y1034" t="s">
        <v>125</v>
      </c>
      <c r="Z1034" t="s">
        <v>181</v>
      </c>
    </row>
    <row r="1035" spans="1:26" x14ac:dyDescent="0.25">
      <c r="A1035" t="s">
        <v>4655</v>
      </c>
      <c r="B1035" t="s">
        <v>4656</v>
      </c>
      <c r="C1035" s="1" t="str">
        <f t="shared" si="169"/>
        <v>21:0236</v>
      </c>
      <c r="D1035" s="1" t="str">
        <f t="shared" si="170"/>
        <v>21:0115</v>
      </c>
      <c r="E1035" t="s">
        <v>4657</v>
      </c>
      <c r="F1035" t="s">
        <v>4658</v>
      </c>
      <c r="H1035">
        <v>49.308490399999997</v>
      </c>
      <c r="I1035">
        <v>-86.174953799999997</v>
      </c>
      <c r="J1035" s="1" t="str">
        <f t="shared" si="171"/>
        <v>NGR lake sediment grab sample</v>
      </c>
      <c r="K1035" s="1" t="str">
        <f t="shared" si="172"/>
        <v>&lt;177 micron (NGR)</v>
      </c>
      <c r="L1035">
        <v>52</v>
      </c>
      <c r="M1035" t="s">
        <v>234</v>
      </c>
      <c r="N1035">
        <v>1034</v>
      </c>
      <c r="O1035" t="s">
        <v>197</v>
      </c>
      <c r="P1035" t="s">
        <v>596</v>
      </c>
      <c r="Q1035" t="s">
        <v>39</v>
      </c>
      <c r="R1035" t="s">
        <v>391</v>
      </c>
      <c r="S1035" t="s">
        <v>146</v>
      </c>
      <c r="T1035" t="s">
        <v>36</v>
      </c>
      <c r="U1035" t="s">
        <v>858</v>
      </c>
      <c r="V1035" t="s">
        <v>148</v>
      </c>
      <c r="W1035" t="s">
        <v>53</v>
      </c>
      <c r="X1035" t="s">
        <v>208</v>
      </c>
      <c r="Y1035" t="s">
        <v>41</v>
      </c>
      <c r="Z1035" t="s">
        <v>1547</v>
      </c>
    </row>
    <row r="1036" spans="1:26" x14ac:dyDescent="0.25">
      <c r="A1036" t="s">
        <v>4659</v>
      </c>
      <c r="B1036" t="s">
        <v>4660</v>
      </c>
      <c r="C1036" s="1" t="str">
        <f t="shared" si="169"/>
        <v>21:0236</v>
      </c>
      <c r="D1036" s="1" t="str">
        <f t="shared" si="170"/>
        <v>21:0115</v>
      </c>
      <c r="E1036" t="s">
        <v>4661</v>
      </c>
      <c r="F1036" t="s">
        <v>4662</v>
      </c>
      <c r="H1036">
        <v>49.375124499999998</v>
      </c>
      <c r="I1036">
        <v>-86.098255300000005</v>
      </c>
      <c r="J1036" s="1" t="str">
        <f t="shared" si="171"/>
        <v>NGR lake sediment grab sample</v>
      </c>
      <c r="K1036" s="1" t="str">
        <f t="shared" si="172"/>
        <v>&lt;177 micron (NGR)</v>
      </c>
      <c r="L1036">
        <v>53</v>
      </c>
      <c r="M1036" t="s">
        <v>30</v>
      </c>
      <c r="N1036">
        <v>1035</v>
      </c>
      <c r="O1036" t="s">
        <v>489</v>
      </c>
      <c r="P1036" t="s">
        <v>134</v>
      </c>
      <c r="Q1036" t="s">
        <v>181</v>
      </c>
      <c r="R1036" t="s">
        <v>77</v>
      </c>
      <c r="S1036" t="s">
        <v>146</v>
      </c>
      <c r="T1036" t="s">
        <v>122</v>
      </c>
      <c r="U1036" t="s">
        <v>1964</v>
      </c>
      <c r="V1036" t="s">
        <v>216</v>
      </c>
      <c r="W1036" t="s">
        <v>53</v>
      </c>
      <c r="X1036" t="s">
        <v>48</v>
      </c>
      <c r="Y1036" t="s">
        <v>41</v>
      </c>
      <c r="Z1036" t="s">
        <v>80</v>
      </c>
    </row>
    <row r="1037" spans="1:26" x14ac:dyDescent="0.25">
      <c r="A1037" t="s">
        <v>4663</v>
      </c>
      <c r="B1037" t="s">
        <v>4664</v>
      </c>
      <c r="C1037" s="1" t="str">
        <f t="shared" si="169"/>
        <v>21:0236</v>
      </c>
      <c r="D1037" s="1" t="str">
        <f t="shared" si="170"/>
        <v>21:0115</v>
      </c>
      <c r="E1037" t="s">
        <v>4665</v>
      </c>
      <c r="F1037" t="s">
        <v>4666</v>
      </c>
      <c r="H1037">
        <v>49.3324128</v>
      </c>
      <c r="I1037">
        <v>-86.191516500000006</v>
      </c>
      <c r="J1037" s="1" t="str">
        <f t="shared" si="171"/>
        <v>NGR lake sediment grab sample</v>
      </c>
      <c r="K1037" s="1" t="str">
        <f t="shared" si="172"/>
        <v>&lt;177 micron (NGR)</v>
      </c>
      <c r="L1037">
        <v>53</v>
      </c>
      <c r="M1037" t="s">
        <v>47</v>
      </c>
      <c r="N1037">
        <v>1036</v>
      </c>
      <c r="O1037" t="s">
        <v>298</v>
      </c>
      <c r="P1037" t="s">
        <v>145</v>
      </c>
      <c r="Q1037" t="s">
        <v>80</v>
      </c>
      <c r="R1037" t="s">
        <v>321</v>
      </c>
      <c r="S1037" t="s">
        <v>146</v>
      </c>
      <c r="T1037" t="s">
        <v>36</v>
      </c>
      <c r="U1037" t="s">
        <v>470</v>
      </c>
      <c r="V1037" t="s">
        <v>90</v>
      </c>
      <c r="W1037" t="s">
        <v>53</v>
      </c>
      <c r="X1037" t="s">
        <v>40</v>
      </c>
      <c r="Y1037" t="s">
        <v>41</v>
      </c>
      <c r="Z1037" t="s">
        <v>928</v>
      </c>
    </row>
    <row r="1038" spans="1:26" x14ac:dyDescent="0.25">
      <c r="A1038" t="s">
        <v>4667</v>
      </c>
      <c r="B1038" t="s">
        <v>4668</v>
      </c>
      <c r="C1038" s="1" t="str">
        <f t="shared" si="169"/>
        <v>21:0236</v>
      </c>
      <c r="D1038" s="1" t="str">
        <f t="shared" si="170"/>
        <v>21:0115</v>
      </c>
      <c r="E1038" t="s">
        <v>4669</v>
      </c>
      <c r="F1038" t="s">
        <v>4670</v>
      </c>
      <c r="H1038">
        <v>49.367364700000003</v>
      </c>
      <c r="I1038">
        <v>-86.180574100000001</v>
      </c>
      <c r="J1038" s="1" t="str">
        <f t="shared" si="171"/>
        <v>NGR lake sediment grab sample</v>
      </c>
      <c r="K1038" s="1" t="str">
        <f t="shared" si="172"/>
        <v>&lt;177 micron (NGR)</v>
      </c>
      <c r="L1038">
        <v>53</v>
      </c>
      <c r="M1038" t="s">
        <v>60</v>
      </c>
      <c r="N1038">
        <v>1037</v>
      </c>
      <c r="O1038" t="s">
        <v>54</v>
      </c>
      <c r="P1038" t="s">
        <v>62</v>
      </c>
      <c r="Q1038" t="s">
        <v>66</v>
      </c>
      <c r="R1038" t="s">
        <v>391</v>
      </c>
      <c r="S1038" t="s">
        <v>78</v>
      </c>
      <c r="T1038" t="s">
        <v>36</v>
      </c>
      <c r="U1038" t="s">
        <v>418</v>
      </c>
      <c r="V1038" t="s">
        <v>52</v>
      </c>
      <c r="W1038" t="s">
        <v>53</v>
      </c>
      <c r="X1038" t="s">
        <v>40</v>
      </c>
      <c r="Y1038" t="s">
        <v>41</v>
      </c>
      <c r="Z1038" t="s">
        <v>1291</v>
      </c>
    </row>
    <row r="1039" spans="1:26" x14ac:dyDescent="0.25">
      <c r="A1039" t="s">
        <v>4671</v>
      </c>
      <c r="B1039" t="s">
        <v>4672</v>
      </c>
      <c r="C1039" s="1" t="str">
        <f t="shared" si="169"/>
        <v>21:0236</v>
      </c>
      <c r="D1039" s="1" t="str">
        <f t="shared" si="170"/>
        <v>21:0115</v>
      </c>
      <c r="E1039" t="s">
        <v>4673</v>
      </c>
      <c r="F1039" t="s">
        <v>4674</v>
      </c>
      <c r="H1039">
        <v>49.378645300000002</v>
      </c>
      <c r="I1039">
        <v>-86.111403999999993</v>
      </c>
      <c r="J1039" s="1" t="str">
        <f t="shared" si="171"/>
        <v>NGR lake sediment grab sample</v>
      </c>
      <c r="K1039" s="1" t="str">
        <f t="shared" si="172"/>
        <v>&lt;177 micron (NGR)</v>
      </c>
      <c r="L1039">
        <v>53</v>
      </c>
      <c r="M1039" t="s">
        <v>154</v>
      </c>
      <c r="N1039">
        <v>1038</v>
      </c>
      <c r="O1039" t="s">
        <v>1254</v>
      </c>
      <c r="P1039" t="s">
        <v>50</v>
      </c>
      <c r="Q1039" t="s">
        <v>80</v>
      </c>
      <c r="R1039" t="s">
        <v>50</v>
      </c>
      <c r="S1039" t="s">
        <v>76</v>
      </c>
      <c r="T1039" t="s">
        <v>36</v>
      </c>
      <c r="U1039" t="s">
        <v>2151</v>
      </c>
      <c r="V1039" t="s">
        <v>2909</v>
      </c>
      <c r="W1039" t="s">
        <v>53</v>
      </c>
      <c r="X1039" t="s">
        <v>81</v>
      </c>
      <c r="Y1039" t="s">
        <v>125</v>
      </c>
      <c r="Z1039" t="s">
        <v>4675</v>
      </c>
    </row>
    <row r="1040" spans="1:26" x14ac:dyDescent="0.25">
      <c r="A1040" t="s">
        <v>4676</v>
      </c>
      <c r="B1040" t="s">
        <v>4677</v>
      </c>
      <c r="C1040" s="1" t="str">
        <f t="shared" si="169"/>
        <v>21:0236</v>
      </c>
      <c r="D1040" s="1" t="str">
        <f t="shared" si="170"/>
        <v>21:0115</v>
      </c>
      <c r="E1040" t="s">
        <v>4661</v>
      </c>
      <c r="F1040" t="s">
        <v>4678</v>
      </c>
      <c r="H1040">
        <v>49.375124499999998</v>
      </c>
      <c r="I1040">
        <v>-86.098255300000005</v>
      </c>
      <c r="J1040" s="1" t="str">
        <f t="shared" si="171"/>
        <v>NGR lake sediment grab sample</v>
      </c>
      <c r="K1040" s="1" t="str">
        <f t="shared" si="172"/>
        <v>&lt;177 micron (NGR)</v>
      </c>
      <c r="L1040">
        <v>53</v>
      </c>
      <c r="M1040" t="s">
        <v>169</v>
      </c>
      <c r="N1040">
        <v>1039</v>
      </c>
      <c r="O1040" t="s">
        <v>596</v>
      </c>
      <c r="P1040" t="s">
        <v>198</v>
      </c>
      <c r="Q1040" t="s">
        <v>66</v>
      </c>
      <c r="R1040" t="s">
        <v>63</v>
      </c>
      <c r="S1040" t="s">
        <v>53</v>
      </c>
      <c r="T1040" t="s">
        <v>36</v>
      </c>
      <c r="U1040" t="s">
        <v>328</v>
      </c>
      <c r="V1040" t="s">
        <v>1072</v>
      </c>
      <c r="W1040" t="s">
        <v>78</v>
      </c>
      <c r="X1040" t="s">
        <v>82</v>
      </c>
      <c r="Y1040" t="s">
        <v>41</v>
      </c>
      <c r="Z1040" t="s">
        <v>4679</v>
      </c>
    </row>
    <row r="1041" spans="1:26" x14ac:dyDescent="0.25">
      <c r="A1041" t="s">
        <v>4680</v>
      </c>
      <c r="B1041" t="s">
        <v>4681</v>
      </c>
      <c r="C1041" s="1" t="str">
        <f t="shared" si="169"/>
        <v>21:0236</v>
      </c>
      <c r="D1041" s="1" t="str">
        <f t="shared" si="170"/>
        <v>21:0115</v>
      </c>
      <c r="E1041" t="s">
        <v>4661</v>
      </c>
      <c r="F1041" t="s">
        <v>4682</v>
      </c>
      <c r="H1041">
        <v>49.375124499999998</v>
      </c>
      <c r="I1041">
        <v>-86.098255300000005</v>
      </c>
      <c r="J1041" s="1" t="str">
        <f t="shared" si="171"/>
        <v>NGR lake sediment grab sample</v>
      </c>
      <c r="K1041" s="1" t="str">
        <f t="shared" si="172"/>
        <v>&lt;177 micron (NGR)</v>
      </c>
      <c r="L1041">
        <v>53</v>
      </c>
      <c r="M1041" t="s">
        <v>162</v>
      </c>
      <c r="N1041">
        <v>1040</v>
      </c>
      <c r="O1041" t="s">
        <v>108</v>
      </c>
      <c r="P1041" t="s">
        <v>77</v>
      </c>
      <c r="Q1041" t="s">
        <v>146</v>
      </c>
      <c r="R1041" t="s">
        <v>110</v>
      </c>
      <c r="S1041" t="s">
        <v>181</v>
      </c>
      <c r="T1041" t="s">
        <v>36</v>
      </c>
      <c r="U1041" t="s">
        <v>269</v>
      </c>
      <c r="V1041" t="s">
        <v>227</v>
      </c>
      <c r="W1041" t="s">
        <v>63</v>
      </c>
      <c r="X1041" t="s">
        <v>48</v>
      </c>
      <c r="Y1041" t="s">
        <v>125</v>
      </c>
      <c r="Z1041" t="s">
        <v>1006</v>
      </c>
    </row>
    <row r="1042" spans="1:26" x14ac:dyDescent="0.25">
      <c r="A1042" t="s">
        <v>4683</v>
      </c>
      <c r="B1042" t="s">
        <v>4684</v>
      </c>
      <c r="C1042" s="1" t="str">
        <f t="shared" si="169"/>
        <v>21:0236</v>
      </c>
      <c r="D1042" s="1" t="str">
        <f t="shared" si="170"/>
        <v>21:0115</v>
      </c>
      <c r="E1042" t="s">
        <v>4685</v>
      </c>
      <c r="F1042" t="s">
        <v>4686</v>
      </c>
      <c r="H1042">
        <v>49.372398199999999</v>
      </c>
      <c r="I1042">
        <v>-86.0424036</v>
      </c>
      <c r="J1042" s="1" t="str">
        <f t="shared" si="171"/>
        <v>NGR lake sediment grab sample</v>
      </c>
      <c r="K1042" s="1" t="str">
        <f t="shared" si="172"/>
        <v>&lt;177 micron (NGR)</v>
      </c>
      <c r="L1042">
        <v>53</v>
      </c>
      <c r="M1042" t="s">
        <v>73</v>
      </c>
      <c r="N1042">
        <v>1041</v>
      </c>
      <c r="O1042" t="s">
        <v>516</v>
      </c>
      <c r="P1042" t="s">
        <v>77</v>
      </c>
      <c r="Q1042" t="s">
        <v>80</v>
      </c>
      <c r="R1042" t="s">
        <v>290</v>
      </c>
      <c r="S1042" t="s">
        <v>39</v>
      </c>
      <c r="T1042" t="s">
        <v>36</v>
      </c>
      <c r="U1042" t="s">
        <v>559</v>
      </c>
      <c r="V1042" t="s">
        <v>90</v>
      </c>
      <c r="W1042" t="s">
        <v>66</v>
      </c>
      <c r="X1042" t="s">
        <v>300</v>
      </c>
      <c r="Y1042" t="s">
        <v>41</v>
      </c>
      <c r="Z1042" t="s">
        <v>4687</v>
      </c>
    </row>
    <row r="1043" spans="1:26" x14ac:dyDescent="0.25">
      <c r="A1043" t="s">
        <v>4688</v>
      </c>
      <c r="B1043" t="s">
        <v>4689</v>
      </c>
      <c r="C1043" s="1" t="str">
        <f t="shared" si="169"/>
        <v>21:0236</v>
      </c>
      <c r="D1043" s="1" t="str">
        <f t="shared" si="170"/>
        <v>21:0115</v>
      </c>
      <c r="E1043" t="s">
        <v>4690</v>
      </c>
      <c r="F1043" t="s">
        <v>4691</v>
      </c>
      <c r="H1043">
        <v>49.395638699999999</v>
      </c>
      <c r="I1043">
        <v>-86.090605999999994</v>
      </c>
      <c r="J1043" s="1" t="str">
        <f t="shared" si="171"/>
        <v>NGR lake sediment grab sample</v>
      </c>
      <c r="K1043" s="1" t="str">
        <f t="shared" si="172"/>
        <v>&lt;177 micron (NGR)</v>
      </c>
      <c r="L1043">
        <v>53</v>
      </c>
      <c r="M1043" t="s">
        <v>87</v>
      </c>
      <c r="N1043">
        <v>1042</v>
      </c>
      <c r="O1043" t="s">
        <v>120</v>
      </c>
      <c r="P1043" t="s">
        <v>198</v>
      </c>
      <c r="Q1043" t="s">
        <v>39</v>
      </c>
      <c r="R1043" t="s">
        <v>50</v>
      </c>
      <c r="S1043" t="s">
        <v>33</v>
      </c>
      <c r="T1043" t="s">
        <v>36</v>
      </c>
      <c r="U1043" t="s">
        <v>1432</v>
      </c>
      <c r="V1043" t="s">
        <v>437</v>
      </c>
      <c r="W1043" t="s">
        <v>66</v>
      </c>
      <c r="X1043" t="s">
        <v>54</v>
      </c>
      <c r="Y1043" t="s">
        <v>41</v>
      </c>
      <c r="Z1043" t="s">
        <v>3055</v>
      </c>
    </row>
    <row r="1044" spans="1:26" x14ac:dyDescent="0.25">
      <c r="A1044" t="s">
        <v>4692</v>
      </c>
      <c r="B1044" t="s">
        <v>4693</v>
      </c>
      <c r="C1044" s="1" t="str">
        <f t="shared" si="169"/>
        <v>21:0236</v>
      </c>
      <c r="D1044" s="1" t="str">
        <f t="shared" si="170"/>
        <v>21:0115</v>
      </c>
      <c r="E1044" t="s">
        <v>4694</v>
      </c>
      <c r="F1044" t="s">
        <v>4695</v>
      </c>
      <c r="H1044">
        <v>49.397526399999997</v>
      </c>
      <c r="I1044">
        <v>-86.151820700000002</v>
      </c>
      <c r="J1044" s="1" t="str">
        <f t="shared" si="171"/>
        <v>NGR lake sediment grab sample</v>
      </c>
      <c r="K1044" s="1" t="str">
        <f t="shared" si="172"/>
        <v>&lt;177 micron (NGR)</v>
      </c>
      <c r="L1044">
        <v>53</v>
      </c>
      <c r="M1044" t="s">
        <v>96</v>
      </c>
      <c r="N1044">
        <v>1043</v>
      </c>
      <c r="O1044" t="s">
        <v>342</v>
      </c>
      <c r="P1044" t="s">
        <v>596</v>
      </c>
      <c r="Q1044" t="s">
        <v>33</v>
      </c>
      <c r="R1044" t="s">
        <v>277</v>
      </c>
      <c r="S1044" t="s">
        <v>78</v>
      </c>
      <c r="T1044" t="s">
        <v>36</v>
      </c>
      <c r="U1044" t="s">
        <v>284</v>
      </c>
      <c r="V1044" t="s">
        <v>125</v>
      </c>
      <c r="W1044" t="s">
        <v>66</v>
      </c>
      <c r="X1044" t="s">
        <v>67</v>
      </c>
      <c r="Y1044" t="s">
        <v>125</v>
      </c>
      <c r="Z1044" t="s">
        <v>610</v>
      </c>
    </row>
    <row r="1045" spans="1:26" x14ac:dyDescent="0.25">
      <c r="A1045" t="s">
        <v>4696</v>
      </c>
      <c r="B1045" t="s">
        <v>4697</v>
      </c>
      <c r="C1045" s="1" t="str">
        <f t="shared" si="169"/>
        <v>21:0236</v>
      </c>
      <c r="D1045" s="1" t="str">
        <f t="shared" si="170"/>
        <v>21:0115</v>
      </c>
      <c r="E1045" t="s">
        <v>4698</v>
      </c>
      <c r="F1045" t="s">
        <v>4699</v>
      </c>
      <c r="H1045">
        <v>49.394921699999998</v>
      </c>
      <c r="I1045">
        <v>-86.184844799999993</v>
      </c>
      <c r="J1045" s="1" t="str">
        <f t="shared" si="171"/>
        <v>NGR lake sediment grab sample</v>
      </c>
      <c r="K1045" s="1" t="str">
        <f t="shared" si="172"/>
        <v>&lt;177 micron (NGR)</v>
      </c>
      <c r="L1045">
        <v>53</v>
      </c>
      <c r="M1045" t="s">
        <v>106</v>
      </c>
      <c r="N1045">
        <v>1044</v>
      </c>
      <c r="O1045" t="s">
        <v>188</v>
      </c>
      <c r="P1045" t="s">
        <v>75</v>
      </c>
      <c r="Q1045" t="s">
        <v>66</v>
      </c>
      <c r="R1045" t="s">
        <v>156</v>
      </c>
      <c r="S1045" t="s">
        <v>33</v>
      </c>
      <c r="T1045" t="s">
        <v>36</v>
      </c>
      <c r="U1045" t="s">
        <v>418</v>
      </c>
      <c r="V1045" t="s">
        <v>1312</v>
      </c>
      <c r="W1045" t="s">
        <v>63</v>
      </c>
      <c r="X1045" t="s">
        <v>300</v>
      </c>
      <c r="Y1045" t="s">
        <v>41</v>
      </c>
      <c r="Z1045" t="s">
        <v>4700</v>
      </c>
    </row>
    <row r="1046" spans="1:26" x14ac:dyDescent="0.25">
      <c r="A1046" t="s">
        <v>4701</v>
      </c>
      <c r="B1046" t="s">
        <v>4702</v>
      </c>
      <c r="C1046" s="1" t="str">
        <f t="shared" si="169"/>
        <v>21:0236</v>
      </c>
      <c r="D1046" s="1" t="str">
        <f t="shared" si="170"/>
        <v>21:0115</v>
      </c>
      <c r="E1046" t="s">
        <v>4703</v>
      </c>
      <c r="F1046" t="s">
        <v>4704</v>
      </c>
      <c r="H1046">
        <v>49.3291702</v>
      </c>
      <c r="I1046">
        <v>-86.137807100000003</v>
      </c>
      <c r="J1046" s="1" t="str">
        <f t="shared" si="171"/>
        <v>NGR lake sediment grab sample</v>
      </c>
      <c r="K1046" s="1" t="str">
        <f t="shared" si="172"/>
        <v>&lt;177 micron (NGR)</v>
      </c>
      <c r="L1046">
        <v>53</v>
      </c>
      <c r="M1046" t="s">
        <v>118</v>
      </c>
      <c r="N1046">
        <v>1045</v>
      </c>
      <c r="O1046" t="s">
        <v>289</v>
      </c>
      <c r="P1046" t="s">
        <v>62</v>
      </c>
      <c r="Q1046" t="s">
        <v>66</v>
      </c>
      <c r="R1046" t="s">
        <v>708</v>
      </c>
      <c r="S1046" t="s">
        <v>39</v>
      </c>
      <c r="T1046" t="s">
        <v>36</v>
      </c>
      <c r="U1046" t="s">
        <v>48</v>
      </c>
      <c r="V1046" t="s">
        <v>3939</v>
      </c>
      <c r="W1046" t="s">
        <v>66</v>
      </c>
      <c r="X1046" t="s">
        <v>40</v>
      </c>
      <c r="Y1046" t="s">
        <v>41</v>
      </c>
      <c r="Z1046" t="s">
        <v>4705</v>
      </c>
    </row>
    <row r="1047" spans="1:26" x14ac:dyDescent="0.25">
      <c r="A1047" t="s">
        <v>4706</v>
      </c>
      <c r="B1047" t="s">
        <v>4707</v>
      </c>
      <c r="C1047" s="1" t="str">
        <f t="shared" si="169"/>
        <v>21:0236</v>
      </c>
      <c r="D1047" s="1" t="str">
        <f t="shared" si="170"/>
        <v>21:0115</v>
      </c>
      <c r="E1047" t="s">
        <v>4708</v>
      </c>
      <c r="F1047" t="s">
        <v>4709</v>
      </c>
      <c r="H1047">
        <v>49.311113300000002</v>
      </c>
      <c r="I1047">
        <v>-86.128102900000002</v>
      </c>
      <c r="J1047" s="1" t="str">
        <f t="shared" si="171"/>
        <v>NGR lake sediment grab sample</v>
      </c>
      <c r="K1047" s="1" t="str">
        <f t="shared" si="172"/>
        <v>&lt;177 micron (NGR)</v>
      </c>
      <c r="L1047">
        <v>53</v>
      </c>
      <c r="M1047" t="s">
        <v>131</v>
      </c>
      <c r="N1047">
        <v>1046</v>
      </c>
      <c r="O1047" t="s">
        <v>81</v>
      </c>
      <c r="P1047" t="s">
        <v>489</v>
      </c>
      <c r="Q1047" t="s">
        <v>63</v>
      </c>
      <c r="R1047" t="s">
        <v>321</v>
      </c>
      <c r="S1047" t="s">
        <v>181</v>
      </c>
      <c r="T1047" t="s">
        <v>36</v>
      </c>
      <c r="U1047" t="s">
        <v>300</v>
      </c>
      <c r="V1047" t="s">
        <v>452</v>
      </c>
      <c r="W1047" t="s">
        <v>63</v>
      </c>
      <c r="X1047" t="s">
        <v>119</v>
      </c>
      <c r="Y1047" t="s">
        <v>41</v>
      </c>
      <c r="Z1047" t="s">
        <v>530</v>
      </c>
    </row>
    <row r="1048" spans="1:26" x14ac:dyDescent="0.25">
      <c r="A1048" t="s">
        <v>4710</v>
      </c>
      <c r="B1048" t="s">
        <v>4711</v>
      </c>
      <c r="C1048" s="1" t="str">
        <f t="shared" si="169"/>
        <v>21:0236</v>
      </c>
      <c r="D1048" s="1" t="str">
        <f t="shared" si="170"/>
        <v>21:0115</v>
      </c>
      <c r="E1048" t="s">
        <v>4712</v>
      </c>
      <c r="F1048" t="s">
        <v>4713</v>
      </c>
      <c r="H1048">
        <v>49.3070947</v>
      </c>
      <c r="I1048">
        <v>-86.133222399999994</v>
      </c>
      <c r="J1048" s="1" t="str">
        <f t="shared" si="171"/>
        <v>NGR lake sediment grab sample</v>
      </c>
      <c r="K1048" s="1" t="str">
        <f t="shared" si="172"/>
        <v>&lt;177 micron (NGR)</v>
      </c>
      <c r="L1048">
        <v>53</v>
      </c>
      <c r="M1048" t="s">
        <v>143</v>
      </c>
      <c r="N1048">
        <v>1047</v>
      </c>
      <c r="O1048" t="s">
        <v>771</v>
      </c>
      <c r="P1048" t="s">
        <v>516</v>
      </c>
      <c r="Q1048" t="s">
        <v>80</v>
      </c>
      <c r="R1048" t="s">
        <v>145</v>
      </c>
      <c r="S1048" t="s">
        <v>33</v>
      </c>
      <c r="T1048" t="s">
        <v>36</v>
      </c>
      <c r="U1048" t="s">
        <v>51</v>
      </c>
      <c r="V1048" t="s">
        <v>1072</v>
      </c>
      <c r="W1048" t="s">
        <v>80</v>
      </c>
      <c r="X1048" t="s">
        <v>208</v>
      </c>
      <c r="Y1048" t="s">
        <v>41</v>
      </c>
      <c r="Z1048" t="s">
        <v>1364</v>
      </c>
    </row>
    <row r="1049" spans="1:26" x14ac:dyDescent="0.25">
      <c r="A1049" t="s">
        <v>4714</v>
      </c>
      <c r="B1049" t="s">
        <v>4715</v>
      </c>
      <c r="C1049" s="1" t="str">
        <f t="shared" si="169"/>
        <v>21:0236</v>
      </c>
      <c r="D1049" s="1" t="str">
        <f t="shared" si="170"/>
        <v>21:0115</v>
      </c>
      <c r="E1049" t="s">
        <v>4716</v>
      </c>
      <c r="F1049" t="s">
        <v>4717</v>
      </c>
      <c r="H1049">
        <v>49.273813099999998</v>
      </c>
      <c r="I1049">
        <v>-86.119640200000006</v>
      </c>
      <c r="J1049" s="1" t="str">
        <f t="shared" si="171"/>
        <v>NGR lake sediment grab sample</v>
      </c>
      <c r="K1049" s="1" t="str">
        <f t="shared" si="172"/>
        <v>&lt;177 micron (NGR)</v>
      </c>
      <c r="L1049">
        <v>53</v>
      </c>
      <c r="M1049" t="s">
        <v>177</v>
      </c>
      <c r="N1049">
        <v>1048</v>
      </c>
      <c r="O1049" t="s">
        <v>197</v>
      </c>
      <c r="P1049" t="s">
        <v>516</v>
      </c>
      <c r="Q1049" t="s">
        <v>33</v>
      </c>
      <c r="R1049" t="s">
        <v>108</v>
      </c>
      <c r="S1049" t="s">
        <v>290</v>
      </c>
      <c r="T1049" t="s">
        <v>36</v>
      </c>
      <c r="U1049" t="s">
        <v>336</v>
      </c>
      <c r="V1049" t="s">
        <v>337</v>
      </c>
      <c r="W1049" t="s">
        <v>66</v>
      </c>
      <c r="X1049" t="s">
        <v>100</v>
      </c>
      <c r="Y1049" t="s">
        <v>41</v>
      </c>
      <c r="Z1049" t="s">
        <v>1377</v>
      </c>
    </row>
    <row r="1050" spans="1:26" x14ac:dyDescent="0.25">
      <c r="A1050" t="s">
        <v>4718</v>
      </c>
      <c r="B1050" t="s">
        <v>4719</v>
      </c>
      <c r="C1050" s="1" t="str">
        <f t="shared" si="169"/>
        <v>21:0236</v>
      </c>
      <c r="D1050" s="1" t="str">
        <f t="shared" si="170"/>
        <v>21:0115</v>
      </c>
      <c r="E1050" t="s">
        <v>4720</v>
      </c>
      <c r="F1050" t="s">
        <v>4721</v>
      </c>
      <c r="H1050">
        <v>49.257852399999997</v>
      </c>
      <c r="I1050">
        <v>-86.160519800000003</v>
      </c>
      <c r="J1050" s="1" t="str">
        <f t="shared" si="171"/>
        <v>NGR lake sediment grab sample</v>
      </c>
      <c r="K1050" s="1" t="str">
        <f t="shared" si="172"/>
        <v>&lt;177 micron (NGR)</v>
      </c>
      <c r="L1050">
        <v>53</v>
      </c>
      <c r="M1050" t="s">
        <v>187</v>
      </c>
      <c r="N1050">
        <v>1049</v>
      </c>
      <c r="O1050" t="s">
        <v>289</v>
      </c>
      <c r="P1050" t="s">
        <v>145</v>
      </c>
      <c r="Q1050" t="s">
        <v>76</v>
      </c>
      <c r="R1050" t="s">
        <v>75</v>
      </c>
      <c r="S1050" t="s">
        <v>76</v>
      </c>
      <c r="T1050" t="s">
        <v>36</v>
      </c>
      <c r="U1050" t="s">
        <v>766</v>
      </c>
      <c r="V1050" t="s">
        <v>237</v>
      </c>
      <c r="W1050" t="s">
        <v>66</v>
      </c>
      <c r="X1050" t="s">
        <v>208</v>
      </c>
      <c r="Y1050" t="s">
        <v>41</v>
      </c>
      <c r="Z1050" t="s">
        <v>35</v>
      </c>
    </row>
    <row r="1051" spans="1:26" x14ac:dyDescent="0.25">
      <c r="A1051" t="s">
        <v>4722</v>
      </c>
      <c r="B1051" t="s">
        <v>4723</v>
      </c>
      <c r="C1051" s="1" t="str">
        <f t="shared" si="169"/>
        <v>21:0236</v>
      </c>
      <c r="D1051" s="1" t="str">
        <f t="shared" si="170"/>
        <v>21:0115</v>
      </c>
      <c r="E1051" t="s">
        <v>4724</v>
      </c>
      <c r="F1051" t="s">
        <v>4725</v>
      </c>
      <c r="H1051">
        <v>49.24156</v>
      </c>
      <c r="I1051">
        <v>-86.216738800000002</v>
      </c>
      <c r="J1051" s="1" t="str">
        <f t="shared" si="171"/>
        <v>NGR lake sediment grab sample</v>
      </c>
      <c r="K1051" s="1" t="str">
        <f t="shared" si="172"/>
        <v>&lt;177 micron (NGR)</v>
      </c>
      <c r="L1051">
        <v>53</v>
      </c>
      <c r="M1051" t="s">
        <v>196</v>
      </c>
      <c r="N1051">
        <v>1050</v>
      </c>
      <c r="O1051" t="s">
        <v>321</v>
      </c>
      <c r="P1051" t="s">
        <v>181</v>
      </c>
      <c r="Q1051" t="s">
        <v>63</v>
      </c>
      <c r="R1051" t="s">
        <v>181</v>
      </c>
      <c r="S1051" t="s">
        <v>33</v>
      </c>
      <c r="T1051" t="s">
        <v>36</v>
      </c>
      <c r="U1051" t="s">
        <v>299</v>
      </c>
      <c r="V1051" t="s">
        <v>65</v>
      </c>
      <c r="W1051" t="s">
        <v>53</v>
      </c>
      <c r="X1051" t="s">
        <v>79</v>
      </c>
      <c r="Y1051" t="s">
        <v>41</v>
      </c>
      <c r="Z1051" t="s">
        <v>4726</v>
      </c>
    </row>
    <row r="1052" spans="1:26" hidden="1" x14ac:dyDescent="0.25">
      <c r="A1052" t="s">
        <v>4727</v>
      </c>
      <c r="B1052" t="s">
        <v>4728</v>
      </c>
      <c r="C1052" s="1" t="str">
        <f t="shared" si="169"/>
        <v>21:0236</v>
      </c>
      <c r="D1052" s="1" t="str">
        <f>HYPERLINK("http://geochem.nrcan.gc.ca/cdogs/content/svy/svy_e.htm", "")</f>
        <v/>
      </c>
      <c r="G1052" s="1" t="str">
        <f>HYPERLINK("http://geochem.nrcan.gc.ca/cdogs/content/cr_/cr_00022_e.htm", "22")</f>
        <v>22</v>
      </c>
      <c r="J1052" t="s">
        <v>220</v>
      </c>
      <c r="K1052" t="s">
        <v>221</v>
      </c>
      <c r="L1052">
        <v>53</v>
      </c>
      <c r="M1052" t="s">
        <v>222</v>
      </c>
      <c r="N1052">
        <v>1051</v>
      </c>
      <c r="O1052" t="s">
        <v>297</v>
      </c>
      <c r="P1052" t="s">
        <v>134</v>
      </c>
      <c r="Q1052" t="s">
        <v>244</v>
      </c>
      <c r="R1052" t="s">
        <v>97</v>
      </c>
      <c r="S1052" t="s">
        <v>78</v>
      </c>
      <c r="T1052" t="s">
        <v>36</v>
      </c>
      <c r="U1052" t="s">
        <v>1192</v>
      </c>
      <c r="V1052" t="s">
        <v>1216</v>
      </c>
      <c r="W1052" t="s">
        <v>146</v>
      </c>
      <c r="X1052" t="s">
        <v>343</v>
      </c>
      <c r="Y1052" t="s">
        <v>2590</v>
      </c>
      <c r="Z1052" t="s">
        <v>4729</v>
      </c>
    </row>
    <row r="1053" spans="1:26" x14ac:dyDescent="0.25">
      <c r="A1053" t="s">
        <v>4730</v>
      </c>
      <c r="B1053" t="s">
        <v>4731</v>
      </c>
      <c r="C1053" s="1" t="str">
        <f t="shared" si="169"/>
        <v>21:0236</v>
      </c>
      <c r="D1053" s="1" t="str">
        <f t="shared" ref="D1053:D1071" si="173">HYPERLINK("http://geochem.nrcan.gc.ca/cdogs/content/svy/svy210115_e.htm", "21:0115")</f>
        <v>21:0115</v>
      </c>
      <c r="E1053" t="s">
        <v>4732</v>
      </c>
      <c r="F1053" t="s">
        <v>4733</v>
      </c>
      <c r="H1053">
        <v>49.2688196</v>
      </c>
      <c r="I1053">
        <v>-86.239707600000003</v>
      </c>
      <c r="J1053" s="1" t="str">
        <f t="shared" ref="J1053:J1071" si="174">HYPERLINK("http://geochem.nrcan.gc.ca/cdogs/content/kwd/kwd020027_e.htm", "NGR lake sediment grab sample")</f>
        <v>NGR lake sediment grab sample</v>
      </c>
      <c r="K1053" s="1" t="str">
        <f t="shared" ref="K1053:K1071" si="175">HYPERLINK("http://geochem.nrcan.gc.ca/cdogs/content/kwd/kwd080006_e.htm", "&lt;177 micron (NGR)")</f>
        <v>&lt;177 micron (NGR)</v>
      </c>
      <c r="L1053">
        <v>53</v>
      </c>
      <c r="M1053" t="s">
        <v>206</v>
      </c>
      <c r="N1053">
        <v>1052</v>
      </c>
      <c r="O1053" t="s">
        <v>771</v>
      </c>
      <c r="P1053" t="s">
        <v>49</v>
      </c>
      <c r="Q1053" t="s">
        <v>78</v>
      </c>
      <c r="R1053" t="s">
        <v>321</v>
      </c>
      <c r="S1053" t="s">
        <v>156</v>
      </c>
      <c r="T1053" t="s">
        <v>36</v>
      </c>
      <c r="U1053" t="s">
        <v>67</v>
      </c>
      <c r="V1053" t="s">
        <v>322</v>
      </c>
      <c r="W1053" t="s">
        <v>66</v>
      </c>
      <c r="X1053" t="s">
        <v>91</v>
      </c>
      <c r="Y1053" t="s">
        <v>41</v>
      </c>
      <c r="Z1053" t="s">
        <v>1323</v>
      </c>
    </row>
    <row r="1054" spans="1:26" x14ac:dyDescent="0.25">
      <c r="A1054" t="s">
        <v>4734</v>
      </c>
      <c r="B1054" t="s">
        <v>4735</v>
      </c>
      <c r="C1054" s="1" t="str">
        <f t="shared" si="169"/>
        <v>21:0236</v>
      </c>
      <c r="D1054" s="1" t="str">
        <f t="shared" si="173"/>
        <v>21:0115</v>
      </c>
      <c r="E1054" t="s">
        <v>4736</v>
      </c>
      <c r="F1054" t="s">
        <v>4737</v>
      </c>
      <c r="H1054">
        <v>49.277551299999999</v>
      </c>
      <c r="I1054">
        <v>-86.292851600000006</v>
      </c>
      <c r="J1054" s="1" t="str">
        <f t="shared" si="174"/>
        <v>NGR lake sediment grab sample</v>
      </c>
      <c r="K1054" s="1" t="str">
        <f t="shared" si="175"/>
        <v>&lt;177 micron (NGR)</v>
      </c>
      <c r="L1054">
        <v>53</v>
      </c>
      <c r="M1054" t="s">
        <v>214</v>
      </c>
      <c r="N1054">
        <v>1053</v>
      </c>
      <c r="O1054" t="s">
        <v>348</v>
      </c>
      <c r="P1054" t="s">
        <v>62</v>
      </c>
      <c r="Q1054" t="s">
        <v>198</v>
      </c>
      <c r="R1054" t="s">
        <v>668</v>
      </c>
      <c r="S1054" t="s">
        <v>290</v>
      </c>
      <c r="T1054" t="s">
        <v>36</v>
      </c>
      <c r="U1054" t="s">
        <v>2474</v>
      </c>
      <c r="V1054" t="s">
        <v>65</v>
      </c>
      <c r="W1054" t="s">
        <v>66</v>
      </c>
      <c r="X1054" t="s">
        <v>91</v>
      </c>
      <c r="Y1054" t="s">
        <v>125</v>
      </c>
      <c r="Z1054" t="s">
        <v>904</v>
      </c>
    </row>
    <row r="1055" spans="1:26" x14ac:dyDescent="0.25">
      <c r="A1055" t="s">
        <v>4738</v>
      </c>
      <c r="B1055" t="s">
        <v>4739</v>
      </c>
      <c r="C1055" s="1" t="str">
        <f t="shared" si="169"/>
        <v>21:0236</v>
      </c>
      <c r="D1055" s="1" t="str">
        <f t="shared" si="173"/>
        <v>21:0115</v>
      </c>
      <c r="E1055" t="s">
        <v>4740</v>
      </c>
      <c r="F1055" t="s">
        <v>4741</v>
      </c>
      <c r="H1055">
        <v>49.276029899999997</v>
      </c>
      <c r="I1055">
        <v>-86.333540299999996</v>
      </c>
      <c r="J1055" s="1" t="str">
        <f t="shared" si="174"/>
        <v>NGR lake sediment grab sample</v>
      </c>
      <c r="K1055" s="1" t="str">
        <f t="shared" si="175"/>
        <v>&lt;177 micron (NGR)</v>
      </c>
      <c r="L1055">
        <v>53</v>
      </c>
      <c r="M1055" t="s">
        <v>234</v>
      </c>
      <c r="N1055">
        <v>1054</v>
      </c>
      <c r="O1055" t="s">
        <v>343</v>
      </c>
      <c r="P1055" t="s">
        <v>108</v>
      </c>
      <c r="Q1055" t="s">
        <v>80</v>
      </c>
      <c r="R1055" t="s">
        <v>335</v>
      </c>
      <c r="S1055" t="s">
        <v>146</v>
      </c>
      <c r="T1055" t="s">
        <v>36</v>
      </c>
      <c r="U1055" t="s">
        <v>463</v>
      </c>
      <c r="V1055" t="s">
        <v>721</v>
      </c>
      <c r="W1055" t="s">
        <v>53</v>
      </c>
      <c r="X1055" t="s">
        <v>40</v>
      </c>
      <c r="Y1055" t="s">
        <v>41</v>
      </c>
      <c r="Z1055" t="s">
        <v>1506</v>
      </c>
    </row>
    <row r="1056" spans="1:26" x14ac:dyDescent="0.25">
      <c r="A1056" t="s">
        <v>4742</v>
      </c>
      <c r="B1056" t="s">
        <v>4743</v>
      </c>
      <c r="C1056" s="1" t="str">
        <f t="shared" si="169"/>
        <v>21:0236</v>
      </c>
      <c r="D1056" s="1" t="str">
        <f t="shared" si="173"/>
        <v>21:0115</v>
      </c>
      <c r="E1056" t="s">
        <v>4744</v>
      </c>
      <c r="F1056" t="s">
        <v>4745</v>
      </c>
      <c r="H1056">
        <v>49.284100199999997</v>
      </c>
      <c r="I1056">
        <v>-86.496967299999994</v>
      </c>
      <c r="J1056" s="1" t="str">
        <f t="shared" si="174"/>
        <v>NGR lake sediment grab sample</v>
      </c>
      <c r="K1056" s="1" t="str">
        <f t="shared" si="175"/>
        <v>&lt;177 micron (NGR)</v>
      </c>
      <c r="L1056">
        <v>54</v>
      </c>
      <c r="M1056" t="s">
        <v>30</v>
      </c>
      <c r="N1056">
        <v>1055</v>
      </c>
      <c r="O1056" t="s">
        <v>771</v>
      </c>
      <c r="P1056" t="s">
        <v>890</v>
      </c>
      <c r="Q1056" t="s">
        <v>80</v>
      </c>
      <c r="R1056" t="s">
        <v>244</v>
      </c>
      <c r="S1056" t="s">
        <v>146</v>
      </c>
      <c r="T1056" t="s">
        <v>36</v>
      </c>
      <c r="U1056" t="s">
        <v>147</v>
      </c>
      <c r="V1056" t="s">
        <v>685</v>
      </c>
      <c r="W1056" t="s">
        <v>66</v>
      </c>
      <c r="X1056" t="s">
        <v>163</v>
      </c>
      <c r="Y1056" t="s">
        <v>41</v>
      </c>
      <c r="Z1056" t="s">
        <v>1328</v>
      </c>
    </row>
    <row r="1057" spans="1:26" x14ac:dyDescent="0.25">
      <c r="A1057" t="s">
        <v>4746</v>
      </c>
      <c r="B1057" t="s">
        <v>4747</v>
      </c>
      <c r="C1057" s="1" t="str">
        <f t="shared" si="169"/>
        <v>21:0236</v>
      </c>
      <c r="D1057" s="1" t="str">
        <f t="shared" si="173"/>
        <v>21:0115</v>
      </c>
      <c r="E1057" t="s">
        <v>4748</v>
      </c>
      <c r="F1057" t="s">
        <v>4749</v>
      </c>
      <c r="H1057">
        <v>49.2771215</v>
      </c>
      <c r="I1057">
        <v>-86.385990300000003</v>
      </c>
      <c r="J1057" s="1" t="str">
        <f t="shared" si="174"/>
        <v>NGR lake sediment grab sample</v>
      </c>
      <c r="K1057" s="1" t="str">
        <f t="shared" si="175"/>
        <v>&lt;177 micron (NGR)</v>
      </c>
      <c r="L1057">
        <v>54</v>
      </c>
      <c r="M1057" t="s">
        <v>47</v>
      </c>
      <c r="N1057">
        <v>1056</v>
      </c>
      <c r="O1057" t="s">
        <v>455</v>
      </c>
      <c r="P1057" t="s">
        <v>35</v>
      </c>
      <c r="Q1057" t="s">
        <v>66</v>
      </c>
      <c r="R1057" t="s">
        <v>283</v>
      </c>
      <c r="S1057" t="s">
        <v>76</v>
      </c>
      <c r="T1057" t="s">
        <v>36</v>
      </c>
      <c r="U1057" t="s">
        <v>119</v>
      </c>
      <c r="V1057" t="s">
        <v>308</v>
      </c>
      <c r="W1057" t="s">
        <v>66</v>
      </c>
      <c r="X1057" t="s">
        <v>208</v>
      </c>
      <c r="Y1057" t="s">
        <v>41</v>
      </c>
      <c r="Z1057" t="s">
        <v>82</v>
      </c>
    </row>
    <row r="1058" spans="1:26" x14ac:dyDescent="0.25">
      <c r="A1058" t="s">
        <v>4750</v>
      </c>
      <c r="B1058" t="s">
        <v>4751</v>
      </c>
      <c r="C1058" s="1" t="str">
        <f t="shared" si="169"/>
        <v>21:0236</v>
      </c>
      <c r="D1058" s="1" t="str">
        <f t="shared" si="173"/>
        <v>21:0115</v>
      </c>
      <c r="E1058" t="s">
        <v>4752</v>
      </c>
      <c r="F1058" t="s">
        <v>4753</v>
      </c>
      <c r="H1058">
        <v>49.275635200000004</v>
      </c>
      <c r="I1058">
        <v>-86.429466099999999</v>
      </c>
      <c r="J1058" s="1" t="str">
        <f t="shared" si="174"/>
        <v>NGR lake sediment grab sample</v>
      </c>
      <c r="K1058" s="1" t="str">
        <f t="shared" si="175"/>
        <v>&lt;177 micron (NGR)</v>
      </c>
      <c r="L1058">
        <v>54</v>
      </c>
      <c r="M1058" t="s">
        <v>60</v>
      </c>
      <c r="N1058">
        <v>1057</v>
      </c>
      <c r="O1058" t="s">
        <v>48</v>
      </c>
      <c r="P1058" t="s">
        <v>109</v>
      </c>
      <c r="Q1058" t="s">
        <v>33</v>
      </c>
      <c r="R1058" t="s">
        <v>50</v>
      </c>
      <c r="S1058" t="s">
        <v>78</v>
      </c>
      <c r="T1058" t="s">
        <v>36</v>
      </c>
      <c r="U1058" t="s">
        <v>254</v>
      </c>
      <c r="V1058" t="s">
        <v>685</v>
      </c>
      <c r="W1058" t="s">
        <v>53</v>
      </c>
      <c r="X1058" t="s">
        <v>67</v>
      </c>
      <c r="Y1058" t="s">
        <v>41</v>
      </c>
      <c r="Z1058" t="s">
        <v>4754</v>
      </c>
    </row>
    <row r="1059" spans="1:26" x14ac:dyDescent="0.25">
      <c r="A1059" t="s">
        <v>4755</v>
      </c>
      <c r="B1059" t="s">
        <v>4756</v>
      </c>
      <c r="C1059" s="1" t="str">
        <f t="shared" si="169"/>
        <v>21:0236</v>
      </c>
      <c r="D1059" s="1" t="str">
        <f t="shared" si="173"/>
        <v>21:0115</v>
      </c>
      <c r="E1059" t="s">
        <v>4757</v>
      </c>
      <c r="F1059" t="s">
        <v>4758</v>
      </c>
      <c r="H1059">
        <v>49.279886400000002</v>
      </c>
      <c r="I1059">
        <v>-86.483988699999998</v>
      </c>
      <c r="J1059" s="1" t="str">
        <f t="shared" si="174"/>
        <v>NGR lake sediment grab sample</v>
      </c>
      <c r="K1059" s="1" t="str">
        <f t="shared" si="175"/>
        <v>&lt;177 micron (NGR)</v>
      </c>
      <c r="L1059">
        <v>54</v>
      </c>
      <c r="M1059" t="s">
        <v>154</v>
      </c>
      <c r="N1059">
        <v>1058</v>
      </c>
      <c r="O1059" t="s">
        <v>320</v>
      </c>
      <c r="P1059" t="s">
        <v>224</v>
      </c>
      <c r="Q1059" t="s">
        <v>66</v>
      </c>
      <c r="R1059" t="s">
        <v>75</v>
      </c>
      <c r="S1059" t="s">
        <v>80</v>
      </c>
      <c r="T1059" t="s">
        <v>122</v>
      </c>
      <c r="U1059" t="s">
        <v>343</v>
      </c>
      <c r="V1059" t="s">
        <v>1095</v>
      </c>
      <c r="W1059" t="s">
        <v>63</v>
      </c>
      <c r="X1059" t="s">
        <v>208</v>
      </c>
      <c r="Y1059" t="s">
        <v>41</v>
      </c>
      <c r="Z1059" t="s">
        <v>4759</v>
      </c>
    </row>
    <row r="1060" spans="1:26" x14ac:dyDescent="0.25">
      <c r="A1060" t="s">
        <v>4760</v>
      </c>
      <c r="B1060" t="s">
        <v>4761</v>
      </c>
      <c r="C1060" s="1" t="str">
        <f t="shared" si="169"/>
        <v>21:0236</v>
      </c>
      <c r="D1060" s="1" t="str">
        <f t="shared" si="173"/>
        <v>21:0115</v>
      </c>
      <c r="E1060" t="s">
        <v>4744</v>
      </c>
      <c r="F1060" t="s">
        <v>4762</v>
      </c>
      <c r="H1060">
        <v>49.284100199999997</v>
      </c>
      <c r="I1060">
        <v>-86.496967299999994</v>
      </c>
      <c r="J1060" s="1" t="str">
        <f t="shared" si="174"/>
        <v>NGR lake sediment grab sample</v>
      </c>
      <c r="K1060" s="1" t="str">
        <f t="shared" si="175"/>
        <v>&lt;177 micron (NGR)</v>
      </c>
      <c r="L1060">
        <v>54</v>
      </c>
      <c r="M1060" t="s">
        <v>162</v>
      </c>
      <c r="N1060">
        <v>1059</v>
      </c>
      <c r="O1060" t="s">
        <v>455</v>
      </c>
      <c r="P1060" t="s">
        <v>890</v>
      </c>
      <c r="Q1060" t="s">
        <v>33</v>
      </c>
      <c r="R1060" t="s">
        <v>391</v>
      </c>
      <c r="S1060" t="s">
        <v>181</v>
      </c>
      <c r="T1060" t="s">
        <v>36</v>
      </c>
      <c r="U1060" t="s">
        <v>909</v>
      </c>
      <c r="V1060" t="s">
        <v>721</v>
      </c>
      <c r="W1060" t="s">
        <v>53</v>
      </c>
      <c r="X1060" t="s">
        <v>163</v>
      </c>
      <c r="Y1060" t="s">
        <v>41</v>
      </c>
      <c r="Z1060" t="s">
        <v>1506</v>
      </c>
    </row>
    <row r="1061" spans="1:26" x14ac:dyDescent="0.25">
      <c r="A1061" t="s">
        <v>4763</v>
      </c>
      <c r="B1061" t="s">
        <v>4764</v>
      </c>
      <c r="C1061" s="1" t="str">
        <f t="shared" si="169"/>
        <v>21:0236</v>
      </c>
      <c r="D1061" s="1" t="str">
        <f t="shared" si="173"/>
        <v>21:0115</v>
      </c>
      <c r="E1061" t="s">
        <v>4744</v>
      </c>
      <c r="F1061" t="s">
        <v>4765</v>
      </c>
      <c r="H1061">
        <v>49.284100199999997</v>
      </c>
      <c r="I1061">
        <v>-86.496967299999994</v>
      </c>
      <c r="J1061" s="1" t="str">
        <f t="shared" si="174"/>
        <v>NGR lake sediment grab sample</v>
      </c>
      <c r="K1061" s="1" t="str">
        <f t="shared" si="175"/>
        <v>&lt;177 micron (NGR)</v>
      </c>
      <c r="L1061">
        <v>54</v>
      </c>
      <c r="M1061" t="s">
        <v>169</v>
      </c>
      <c r="N1061">
        <v>1060</v>
      </c>
      <c r="O1061" t="s">
        <v>1048</v>
      </c>
      <c r="P1061" t="s">
        <v>890</v>
      </c>
      <c r="Q1061" t="s">
        <v>33</v>
      </c>
      <c r="R1061" t="s">
        <v>349</v>
      </c>
      <c r="S1061" t="s">
        <v>181</v>
      </c>
      <c r="T1061" t="s">
        <v>36</v>
      </c>
      <c r="U1061" t="s">
        <v>858</v>
      </c>
      <c r="V1061" t="s">
        <v>399</v>
      </c>
      <c r="W1061" t="s">
        <v>53</v>
      </c>
      <c r="X1061" t="s">
        <v>497</v>
      </c>
      <c r="Y1061" t="s">
        <v>41</v>
      </c>
      <c r="Z1061" t="s">
        <v>947</v>
      </c>
    </row>
    <row r="1062" spans="1:26" x14ac:dyDescent="0.25">
      <c r="A1062" t="s">
        <v>4766</v>
      </c>
      <c r="B1062" t="s">
        <v>4767</v>
      </c>
      <c r="C1062" s="1" t="str">
        <f t="shared" si="169"/>
        <v>21:0236</v>
      </c>
      <c r="D1062" s="1" t="str">
        <f t="shared" si="173"/>
        <v>21:0115</v>
      </c>
      <c r="E1062" t="s">
        <v>4768</v>
      </c>
      <c r="F1062" t="s">
        <v>4769</v>
      </c>
      <c r="H1062">
        <v>49.289815400000002</v>
      </c>
      <c r="I1062">
        <v>-86.533944300000002</v>
      </c>
      <c r="J1062" s="1" t="str">
        <f t="shared" si="174"/>
        <v>NGR lake sediment grab sample</v>
      </c>
      <c r="K1062" s="1" t="str">
        <f t="shared" si="175"/>
        <v>&lt;177 micron (NGR)</v>
      </c>
      <c r="L1062">
        <v>54</v>
      </c>
      <c r="M1062" t="s">
        <v>73</v>
      </c>
      <c r="N1062">
        <v>1061</v>
      </c>
      <c r="O1062" t="s">
        <v>62</v>
      </c>
      <c r="P1062" t="s">
        <v>109</v>
      </c>
      <c r="Q1062" t="s">
        <v>80</v>
      </c>
      <c r="R1062" t="s">
        <v>64</v>
      </c>
      <c r="S1062" t="s">
        <v>39</v>
      </c>
      <c r="T1062" t="s">
        <v>122</v>
      </c>
      <c r="U1062" t="s">
        <v>3652</v>
      </c>
      <c r="V1062" t="s">
        <v>66</v>
      </c>
      <c r="W1062" t="s">
        <v>53</v>
      </c>
      <c r="X1062" t="s">
        <v>343</v>
      </c>
      <c r="Y1062" t="s">
        <v>125</v>
      </c>
      <c r="Z1062" t="s">
        <v>2692</v>
      </c>
    </row>
    <row r="1063" spans="1:26" x14ac:dyDescent="0.25">
      <c r="A1063" t="s">
        <v>4770</v>
      </c>
      <c r="B1063" t="s">
        <v>4771</v>
      </c>
      <c r="C1063" s="1" t="str">
        <f t="shared" si="169"/>
        <v>21:0236</v>
      </c>
      <c r="D1063" s="1" t="str">
        <f t="shared" si="173"/>
        <v>21:0115</v>
      </c>
      <c r="E1063" t="s">
        <v>4772</v>
      </c>
      <c r="F1063" t="s">
        <v>4773</v>
      </c>
      <c r="H1063">
        <v>49.242229700000003</v>
      </c>
      <c r="I1063">
        <v>-86.555856599999998</v>
      </c>
      <c r="J1063" s="1" t="str">
        <f t="shared" si="174"/>
        <v>NGR lake sediment grab sample</v>
      </c>
      <c r="K1063" s="1" t="str">
        <f t="shared" si="175"/>
        <v>&lt;177 micron (NGR)</v>
      </c>
      <c r="L1063">
        <v>54</v>
      </c>
      <c r="M1063" t="s">
        <v>87</v>
      </c>
      <c r="N1063">
        <v>1062</v>
      </c>
      <c r="O1063" t="s">
        <v>133</v>
      </c>
      <c r="P1063" t="s">
        <v>109</v>
      </c>
      <c r="Q1063" t="s">
        <v>80</v>
      </c>
      <c r="R1063" t="s">
        <v>110</v>
      </c>
      <c r="S1063" t="s">
        <v>39</v>
      </c>
      <c r="T1063" t="s">
        <v>36</v>
      </c>
      <c r="U1063" t="s">
        <v>178</v>
      </c>
      <c r="V1063" t="s">
        <v>125</v>
      </c>
      <c r="W1063" t="s">
        <v>53</v>
      </c>
      <c r="X1063" t="s">
        <v>67</v>
      </c>
      <c r="Y1063" t="s">
        <v>41</v>
      </c>
      <c r="Z1063" t="s">
        <v>3958</v>
      </c>
    </row>
    <row r="1064" spans="1:26" x14ac:dyDescent="0.25">
      <c r="A1064" t="s">
        <v>4774</v>
      </c>
      <c r="B1064" t="s">
        <v>4775</v>
      </c>
      <c r="C1064" s="1" t="str">
        <f t="shared" si="169"/>
        <v>21:0236</v>
      </c>
      <c r="D1064" s="1" t="str">
        <f t="shared" si="173"/>
        <v>21:0115</v>
      </c>
      <c r="E1064" t="s">
        <v>4776</v>
      </c>
      <c r="F1064" t="s">
        <v>4777</v>
      </c>
      <c r="H1064">
        <v>49.215448799999997</v>
      </c>
      <c r="I1064">
        <v>-86.557744499999998</v>
      </c>
      <c r="J1064" s="1" t="str">
        <f t="shared" si="174"/>
        <v>NGR lake sediment grab sample</v>
      </c>
      <c r="K1064" s="1" t="str">
        <f t="shared" si="175"/>
        <v>&lt;177 micron (NGR)</v>
      </c>
      <c r="L1064">
        <v>54</v>
      </c>
      <c r="M1064" t="s">
        <v>96</v>
      </c>
      <c r="N1064">
        <v>1063</v>
      </c>
      <c r="O1064" t="s">
        <v>489</v>
      </c>
      <c r="P1064" t="s">
        <v>198</v>
      </c>
      <c r="Q1064" t="s">
        <v>63</v>
      </c>
      <c r="R1064" t="s">
        <v>198</v>
      </c>
      <c r="S1064" t="s">
        <v>181</v>
      </c>
      <c r="T1064" t="s">
        <v>36</v>
      </c>
      <c r="U1064" t="s">
        <v>4778</v>
      </c>
      <c r="V1064" t="s">
        <v>99</v>
      </c>
      <c r="W1064" t="s">
        <v>53</v>
      </c>
      <c r="X1064" t="s">
        <v>336</v>
      </c>
      <c r="Y1064" t="s">
        <v>125</v>
      </c>
      <c r="Z1064" t="s">
        <v>895</v>
      </c>
    </row>
    <row r="1065" spans="1:26" x14ac:dyDescent="0.25">
      <c r="A1065" t="s">
        <v>4779</v>
      </c>
      <c r="B1065" t="s">
        <v>4780</v>
      </c>
      <c r="C1065" s="1" t="str">
        <f t="shared" si="169"/>
        <v>21:0236</v>
      </c>
      <c r="D1065" s="1" t="str">
        <f t="shared" si="173"/>
        <v>21:0115</v>
      </c>
      <c r="E1065" t="s">
        <v>4781</v>
      </c>
      <c r="F1065" t="s">
        <v>4782</v>
      </c>
      <c r="H1065">
        <v>49.212381000000001</v>
      </c>
      <c r="I1065">
        <v>-86.609974899999997</v>
      </c>
      <c r="J1065" s="1" t="str">
        <f t="shared" si="174"/>
        <v>NGR lake sediment grab sample</v>
      </c>
      <c r="K1065" s="1" t="str">
        <f t="shared" si="175"/>
        <v>&lt;177 micron (NGR)</v>
      </c>
      <c r="L1065">
        <v>54</v>
      </c>
      <c r="M1065" t="s">
        <v>106</v>
      </c>
      <c r="N1065">
        <v>1064</v>
      </c>
      <c r="O1065" t="s">
        <v>289</v>
      </c>
      <c r="P1065" t="s">
        <v>283</v>
      </c>
      <c r="Q1065" t="s">
        <v>33</v>
      </c>
      <c r="R1065" t="s">
        <v>596</v>
      </c>
      <c r="S1065" t="s">
        <v>97</v>
      </c>
      <c r="T1065" t="s">
        <v>36</v>
      </c>
      <c r="U1065" t="s">
        <v>67</v>
      </c>
      <c r="V1065" t="s">
        <v>65</v>
      </c>
      <c r="W1065" t="s">
        <v>66</v>
      </c>
      <c r="X1065" t="s">
        <v>208</v>
      </c>
      <c r="Y1065" t="s">
        <v>41</v>
      </c>
      <c r="Z1065" t="s">
        <v>716</v>
      </c>
    </row>
    <row r="1066" spans="1:26" x14ac:dyDescent="0.25">
      <c r="A1066" t="s">
        <v>4783</v>
      </c>
      <c r="B1066" t="s">
        <v>4784</v>
      </c>
      <c r="C1066" s="1" t="str">
        <f t="shared" si="169"/>
        <v>21:0236</v>
      </c>
      <c r="D1066" s="1" t="str">
        <f t="shared" si="173"/>
        <v>21:0115</v>
      </c>
      <c r="E1066" t="s">
        <v>4785</v>
      </c>
      <c r="F1066" t="s">
        <v>4786</v>
      </c>
      <c r="H1066">
        <v>49.2210921</v>
      </c>
      <c r="I1066">
        <v>-86.653357</v>
      </c>
      <c r="J1066" s="1" t="str">
        <f t="shared" si="174"/>
        <v>NGR lake sediment grab sample</v>
      </c>
      <c r="K1066" s="1" t="str">
        <f t="shared" si="175"/>
        <v>&lt;177 micron (NGR)</v>
      </c>
      <c r="L1066">
        <v>54</v>
      </c>
      <c r="M1066" t="s">
        <v>118</v>
      </c>
      <c r="N1066">
        <v>1065</v>
      </c>
      <c r="O1066" t="s">
        <v>1254</v>
      </c>
      <c r="P1066" t="s">
        <v>596</v>
      </c>
      <c r="Q1066" t="s">
        <v>80</v>
      </c>
      <c r="R1066" t="s">
        <v>134</v>
      </c>
      <c r="S1066" t="s">
        <v>181</v>
      </c>
      <c r="T1066" t="s">
        <v>36</v>
      </c>
      <c r="U1066" t="s">
        <v>1869</v>
      </c>
      <c r="V1066" t="s">
        <v>137</v>
      </c>
      <c r="W1066" t="s">
        <v>53</v>
      </c>
      <c r="X1066" t="s">
        <v>100</v>
      </c>
      <c r="Y1066" t="s">
        <v>41</v>
      </c>
      <c r="Z1066" t="s">
        <v>750</v>
      </c>
    </row>
    <row r="1067" spans="1:26" x14ac:dyDescent="0.25">
      <c r="A1067" t="s">
        <v>4787</v>
      </c>
      <c r="B1067" t="s">
        <v>4788</v>
      </c>
      <c r="C1067" s="1" t="str">
        <f t="shared" si="169"/>
        <v>21:0236</v>
      </c>
      <c r="D1067" s="1" t="str">
        <f t="shared" si="173"/>
        <v>21:0115</v>
      </c>
      <c r="E1067" t="s">
        <v>4789</v>
      </c>
      <c r="F1067" t="s">
        <v>4790</v>
      </c>
      <c r="H1067">
        <v>49.172678699999999</v>
      </c>
      <c r="I1067">
        <v>-86.585153199999993</v>
      </c>
      <c r="J1067" s="1" t="str">
        <f t="shared" si="174"/>
        <v>NGR lake sediment grab sample</v>
      </c>
      <c r="K1067" s="1" t="str">
        <f t="shared" si="175"/>
        <v>&lt;177 micron (NGR)</v>
      </c>
      <c r="L1067">
        <v>54</v>
      </c>
      <c r="M1067" t="s">
        <v>131</v>
      </c>
      <c r="N1067">
        <v>1066</v>
      </c>
      <c r="O1067" t="s">
        <v>336</v>
      </c>
      <c r="P1067" t="s">
        <v>283</v>
      </c>
      <c r="Q1067" t="s">
        <v>78</v>
      </c>
      <c r="R1067" t="s">
        <v>708</v>
      </c>
      <c r="S1067" t="s">
        <v>290</v>
      </c>
      <c r="T1067" t="s">
        <v>36</v>
      </c>
      <c r="U1067" t="s">
        <v>284</v>
      </c>
      <c r="V1067" t="s">
        <v>90</v>
      </c>
      <c r="W1067" t="s">
        <v>53</v>
      </c>
      <c r="X1067" t="s">
        <v>54</v>
      </c>
      <c r="Y1067" t="s">
        <v>125</v>
      </c>
      <c r="Z1067" t="s">
        <v>32</v>
      </c>
    </row>
    <row r="1068" spans="1:26" x14ac:dyDescent="0.25">
      <c r="A1068" t="s">
        <v>4791</v>
      </c>
      <c r="B1068" t="s">
        <v>4792</v>
      </c>
      <c r="C1068" s="1" t="str">
        <f t="shared" si="169"/>
        <v>21:0236</v>
      </c>
      <c r="D1068" s="1" t="str">
        <f t="shared" si="173"/>
        <v>21:0115</v>
      </c>
      <c r="E1068" t="s">
        <v>4793</v>
      </c>
      <c r="F1068" t="s">
        <v>4794</v>
      </c>
      <c r="H1068">
        <v>49.174799399999998</v>
      </c>
      <c r="I1068">
        <v>-86.565021999999999</v>
      </c>
      <c r="J1068" s="1" t="str">
        <f t="shared" si="174"/>
        <v>NGR lake sediment grab sample</v>
      </c>
      <c r="K1068" s="1" t="str">
        <f t="shared" si="175"/>
        <v>&lt;177 micron (NGR)</v>
      </c>
      <c r="L1068">
        <v>54</v>
      </c>
      <c r="M1068" t="s">
        <v>143</v>
      </c>
      <c r="N1068">
        <v>1067</v>
      </c>
      <c r="O1068" t="s">
        <v>759</v>
      </c>
      <c r="P1068" t="s">
        <v>516</v>
      </c>
      <c r="Q1068" t="s">
        <v>80</v>
      </c>
      <c r="R1068" t="s">
        <v>335</v>
      </c>
      <c r="S1068" t="s">
        <v>76</v>
      </c>
      <c r="T1068" t="s">
        <v>36</v>
      </c>
      <c r="U1068" t="s">
        <v>673</v>
      </c>
      <c r="V1068" t="s">
        <v>721</v>
      </c>
      <c r="W1068" t="s">
        <v>66</v>
      </c>
      <c r="X1068" t="s">
        <v>100</v>
      </c>
      <c r="Y1068" t="s">
        <v>41</v>
      </c>
      <c r="Z1068" t="s">
        <v>278</v>
      </c>
    </row>
    <row r="1069" spans="1:26" x14ac:dyDescent="0.25">
      <c r="A1069" t="s">
        <v>4795</v>
      </c>
      <c r="B1069" t="s">
        <v>4796</v>
      </c>
      <c r="C1069" s="1" t="str">
        <f t="shared" si="169"/>
        <v>21:0236</v>
      </c>
      <c r="D1069" s="1" t="str">
        <f t="shared" si="173"/>
        <v>21:0115</v>
      </c>
      <c r="E1069" t="s">
        <v>4797</v>
      </c>
      <c r="F1069" t="s">
        <v>4798</v>
      </c>
      <c r="H1069">
        <v>49.180525099999997</v>
      </c>
      <c r="I1069">
        <v>-86.512280899999993</v>
      </c>
      <c r="J1069" s="1" t="str">
        <f t="shared" si="174"/>
        <v>NGR lake sediment grab sample</v>
      </c>
      <c r="K1069" s="1" t="str">
        <f t="shared" si="175"/>
        <v>&lt;177 micron (NGR)</v>
      </c>
      <c r="L1069">
        <v>54</v>
      </c>
      <c r="M1069" t="s">
        <v>177</v>
      </c>
      <c r="N1069">
        <v>1068</v>
      </c>
      <c r="O1069" t="s">
        <v>224</v>
      </c>
      <c r="P1069" t="s">
        <v>32</v>
      </c>
      <c r="Q1069" t="s">
        <v>63</v>
      </c>
      <c r="R1069" t="s">
        <v>277</v>
      </c>
      <c r="S1069" t="s">
        <v>39</v>
      </c>
      <c r="T1069" t="s">
        <v>36</v>
      </c>
      <c r="U1069" t="s">
        <v>40</v>
      </c>
      <c r="V1069" t="s">
        <v>399</v>
      </c>
      <c r="W1069" t="s">
        <v>66</v>
      </c>
      <c r="X1069" t="s">
        <v>79</v>
      </c>
      <c r="Y1069" t="s">
        <v>41</v>
      </c>
      <c r="Z1069" t="s">
        <v>1547</v>
      </c>
    </row>
    <row r="1070" spans="1:26" x14ac:dyDescent="0.25">
      <c r="A1070" t="s">
        <v>4799</v>
      </c>
      <c r="B1070" t="s">
        <v>4800</v>
      </c>
      <c r="C1070" s="1" t="str">
        <f t="shared" si="169"/>
        <v>21:0236</v>
      </c>
      <c r="D1070" s="1" t="str">
        <f t="shared" si="173"/>
        <v>21:0115</v>
      </c>
      <c r="E1070" t="s">
        <v>4801</v>
      </c>
      <c r="F1070" t="s">
        <v>4802</v>
      </c>
      <c r="H1070">
        <v>49.173991100000002</v>
      </c>
      <c r="I1070">
        <v>-86.453349799999998</v>
      </c>
      <c r="J1070" s="1" t="str">
        <f t="shared" si="174"/>
        <v>NGR lake sediment grab sample</v>
      </c>
      <c r="K1070" s="1" t="str">
        <f t="shared" si="175"/>
        <v>&lt;177 micron (NGR)</v>
      </c>
      <c r="L1070">
        <v>54</v>
      </c>
      <c r="M1070" t="s">
        <v>187</v>
      </c>
      <c r="N1070">
        <v>1069</v>
      </c>
      <c r="O1070" t="s">
        <v>615</v>
      </c>
      <c r="P1070" t="s">
        <v>283</v>
      </c>
      <c r="Q1070" t="s">
        <v>80</v>
      </c>
      <c r="R1070" t="s">
        <v>290</v>
      </c>
      <c r="S1070" t="s">
        <v>181</v>
      </c>
      <c r="T1070" t="s">
        <v>36</v>
      </c>
      <c r="U1070" t="s">
        <v>938</v>
      </c>
      <c r="V1070" t="s">
        <v>399</v>
      </c>
      <c r="W1070" t="s">
        <v>63</v>
      </c>
      <c r="X1070" t="s">
        <v>228</v>
      </c>
      <c r="Y1070" t="s">
        <v>41</v>
      </c>
      <c r="Z1070" t="s">
        <v>182</v>
      </c>
    </row>
    <row r="1071" spans="1:26" x14ac:dyDescent="0.25">
      <c r="A1071" t="s">
        <v>4803</v>
      </c>
      <c r="B1071" t="s">
        <v>4804</v>
      </c>
      <c r="C1071" s="1" t="str">
        <f t="shared" si="169"/>
        <v>21:0236</v>
      </c>
      <c r="D1071" s="1" t="str">
        <f t="shared" si="173"/>
        <v>21:0115</v>
      </c>
      <c r="E1071" t="s">
        <v>4805</v>
      </c>
      <c r="F1071" t="s">
        <v>4806</v>
      </c>
      <c r="H1071">
        <v>49.142755700000002</v>
      </c>
      <c r="I1071">
        <v>-86.410681400000001</v>
      </c>
      <c r="J1071" s="1" t="str">
        <f t="shared" si="174"/>
        <v>NGR lake sediment grab sample</v>
      </c>
      <c r="K1071" s="1" t="str">
        <f t="shared" si="175"/>
        <v>&lt;177 micron (NGR)</v>
      </c>
      <c r="L1071">
        <v>54</v>
      </c>
      <c r="M1071" t="s">
        <v>196</v>
      </c>
      <c r="N1071">
        <v>1070</v>
      </c>
      <c r="O1071" t="s">
        <v>516</v>
      </c>
      <c r="P1071" t="s">
        <v>50</v>
      </c>
      <c r="Q1071" t="s">
        <v>33</v>
      </c>
      <c r="R1071" t="s">
        <v>109</v>
      </c>
      <c r="S1071" t="s">
        <v>39</v>
      </c>
      <c r="T1071" t="s">
        <v>36</v>
      </c>
      <c r="U1071" t="s">
        <v>938</v>
      </c>
      <c r="V1071" t="s">
        <v>99</v>
      </c>
      <c r="W1071" t="s">
        <v>53</v>
      </c>
      <c r="X1071" t="s">
        <v>82</v>
      </c>
      <c r="Y1071" t="s">
        <v>41</v>
      </c>
      <c r="Z1071" t="s">
        <v>3940</v>
      </c>
    </row>
    <row r="1072" spans="1:26" hidden="1" x14ac:dyDescent="0.25">
      <c r="A1072" t="s">
        <v>4807</v>
      </c>
      <c r="B1072" t="s">
        <v>4808</v>
      </c>
      <c r="C1072" s="1" t="str">
        <f t="shared" si="169"/>
        <v>21:0236</v>
      </c>
      <c r="D1072" s="1" t="str">
        <f>HYPERLINK("http://geochem.nrcan.gc.ca/cdogs/content/svy/svy_e.htm", "")</f>
        <v/>
      </c>
      <c r="G1072" s="1" t="str">
        <f>HYPERLINK("http://geochem.nrcan.gc.ca/cdogs/content/cr_/cr_00007_e.htm", "7")</f>
        <v>7</v>
      </c>
      <c r="J1072" t="s">
        <v>220</v>
      </c>
      <c r="K1072" t="s">
        <v>221</v>
      </c>
      <c r="L1072">
        <v>54</v>
      </c>
      <c r="M1072" t="s">
        <v>222</v>
      </c>
      <c r="N1072">
        <v>1071</v>
      </c>
      <c r="O1072" t="s">
        <v>108</v>
      </c>
      <c r="P1072" t="s">
        <v>133</v>
      </c>
      <c r="Q1072" t="s">
        <v>156</v>
      </c>
      <c r="R1072" t="s">
        <v>78</v>
      </c>
      <c r="S1072" t="s">
        <v>33</v>
      </c>
      <c r="T1072" t="s">
        <v>65</v>
      </c>
      <c r="U1072" t="s">
        <v>189</v>
      </c>
      <c r="V1072" t="s">
        <v>685</v>
      </c>
      <c r="W1072" t="s">
        <v>53</v>
      </c>
      <c r="X1072" t="s">
        <v>100</v>
      </c>
      <c r="Y1072" t="s">
        <v>290</v>
      </c>
      <c r="Z1072" t="s">
        <v>565</v>
      </c>
    </row>
    <row r="1073" spans="1:26" x14ac:dyDescent="0.25">
      <c r="A1073" t="s">
        <v>4809</v>
      </c>
      <c r="B1073" t="s">
        <v>4810</v>
      </c>
      <c r="C1073" s="1" t="str">
        <f t="shared" si="169"/>
        <v>21:0236</v>
      </c>
      <c r="D1073" s="1" t="str">
        <f>HYPERLINK("http://geochem.nrcan.gc.ca/cdogs/content/svy/svy210115_e.htm", "21:0115")</f>
        <v>21:0115</v>
      </c>
      <c r="E1073" t="s">
        <v>4811</v>
      </c>
      <c r="F1073" t="s">
        <v>4812</v>
      </c>
      <c r="H1073">
        <v>49.127360600000003</v>
      </c>
      <c r="I1073">
        <v>-86.463361800000001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54</v>
      </c>
      <c r="M1073" t="s">
        <v>206</v>
      </c>
      <c r="N1073">
        <v>1072</v>
      </c>
      <c r="O1073" t="s">
        <v>1090</v>
      </c>
      <c r="P1073" t="s">
        <v>223</v>
      </c>
      <c r="Q1073" t="s">
        <v>63</v>
      </c>
      <c r="R1073" t="s">
        <v>50</v>
      </c>
      <c r="S1073" t="s">
        <v>80</v>
      </c>
      <c r="T1073" t="s">
        <v>36</v>
      </c>
      <c r="U1073" t="s">
        <v>2314</v>
      </c>
      <c r="V1073" t="s">
        <v>90</v>
      </c>
      <c r="W1073" t="s">
        <v>63</v>
      </c>
      <c r="X1073" t="s">
        <v>300</v>
      </c>
      <c r="Y1073" t="s">
        <v>125</v>
      </c>
      <c r="Z1073" t="s">
        <v>62</v>
      </c>
    </row>
    <row r="1074" spans="1:26" x14ac:dyDescent="0.25">
      <c r="A1074" t="s">
        <v>4813</v>
      </c>
      <c r="B1074" t="s">
        <v>4814</v>
      </c>
      <c r="C1074" s="1" t="str">
        <f t="shared" si="169"/>
        <v>21:0236</v>
      </c>
      <c r="D1074" s="1" t="str">
        <f>HYPERLINK("http://geochem.nrcan.gc.ca/cdogs/content/svy/svy210115_e.htm", "21:0115")</f>
        <v>21:0115</v>
      </c>
      <c r="E1074" t="s">
        <v>4815</v>
      </c>
      <c r="F1074" t="s">
        <v>4816</v>
      </c>
      <c r="H1074">
        <v>49.127687399999999</v>
      </c>
      <c r="I1074">
        <v>-86.491827999999998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54</v>
      </c>
      <c r="M1074" t="s">
        <v>214</v>
      </c>
      <c r="N1074">
        <v>1073</v>
      </c>
      <c r="O1074" t="s">
        <v>488</v>
      </c>
      <c r="P1074" t="s">
        <v>489</v>
      </c>
      <c r="Q1074" t="s">
        <v>66</v>
      </c>
      <c r="R1074" t="s">
        <v>278</v>
      </c>
      <c r="S1074" t="s">
        <v>39</v>
      </c>
      <c r="T1074" t="s">
        <v>36</v>
      </c>
      <c r="U1074" t="s">
        <v>343</v>
      </c>
      <c r="V1074" t="s">
        <v>1095</v>
      </c>
      <c r="W1074" t="s">
        <v>80</v>
      </c>
      <c r="X1074" t="s">
        <v>100</v>
      </c>
      <c r="Y1074" t="s">
        <v>41</v>
      </c>
      <c r="Z1074" t="s">
        <v>2821</v>
      </c>
    </row>
    <row r="1075" spans="1:26" x14ac:dyDescent="0.25">
      <c r="A1075" t="s">
        <v>4817</v>
      </c>
      <c r="B1075" t="s">
        <v>4818</v>
      </c>
      <c r="C1075" s="1" t="str">
        <f t="shared" si="169"/>
        <v>21:0236</v>
      </c>
      <c r="D1075" s="1" t="str">
        <f>HYPERLINK("http://geochem.nrcan.gc.ca/cdogs/content/svy/svy210115_e.htm", "21:0115")</f>
        <v>21:0115</v>
      </c>
      <c r="E1075" t="s">
        <v>4819</v>
      </c>
      <c r="F1075" t="s">
        <v>4820</v>
      </c>
      <c r="H1075">
        <v>49.100156499999997</v>
      </c>
      <c r="I1075">
        <v>-86.511576199999993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54</v>
      </c>
      <c r="M1075" t="s">
        <v>234</v>
      </c>
      <c r="N1075">
        <v>1074</v>
      </c>
      <c r="O1075" t="s">
        <v>67</v>
      </c>
      <c r="P1075" t="s">
        <v>48</v>
      </c>
      <c r="Q1075" t="s">
        <v>80</v>
      </c>
      <c r="R1075" t="s">
        <v>278</v>
      </c>
      <c r="S1075" t="s">
        <v>76</v>
      </c>
      <c r="T1075" t="s">
        <v>36</v>
      </c>
      <c r="U1075" t="s">
        <v>144</v>
      </c>
      <c r="V1075" t="s">
        <v>452</v>
      </c>
      <c r="W1075" t="s">
        <v>63</v>
      </c>
      <c r="X1075" t="s">
        <v>40</v>
      </c>
      <c r="Y1075" t="s">
        <v>41</v>
      </c>
      <c r="Z1075" t="s">
        <v>48</v>
      </c>
    </row>
    <row r="1076" spans="1:26" x14ac:dyDescent="0.25">
      <c r="A1076" t="s">
        <v>4821</v>
      </c>
      <c r="B1076" t="s">
        <v>4822</v>
      </c>
      <c r="C1076" s="1" t="str">
        <f t="shared" si="169"/>
        <v>21:0236</v>
      </c>
      <c r="D1076" s="1" t="str">
        <f>HYPERLINK("http://geochem.nrcan.gc.ca/cdogs/content/svy/svy210115_e.htm", "21:0115")</f>
        <v>21:0115</v>
      </c>
      <c r="E1076" t="s">
        <v>4823</v>
      </c>
      <c r="F1076" t="s">
        <v>4824</v>
      </c>
      <c r="H1076">
        <v>49.078898799999997</v>
      </c>
      <c r="I1076">
        <v>-86.569955300000004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30</v>
      </c>
      <c r="N1076">
        <v>1075</v>
      </c>
      <c r="O1076" t="s">
        <v>546</v>
      </c>
      <c r="P1076" t="s">
        <v>109</v>
      </c>
      <c r="Q1076" t="s">
        <v>63</v>
      </c>
      <c r="R1076" t="s">
        <v>181</v>
      </c>
      <c r="S1076" t="s">
        <v>63</v>
      </c>
      <c r="T1076" t="s">
        <v>36</v>
      </c>
      <c r="U1076" t="s">
        <v>986</v>
      </c>
      <c r="V1076" t="s">
        <v>308</v>
      </c>
      <c r="W1076" t="s">
        <v>63</v>
      </c>
      <c r="X1076" t="s">
        <v>48</v>
      </c>
      <c r="Y1076" t="s">
        <v>41</v>
      </c>
      <c r="Z1076" t="s">
        <v>4687</v>
      </c>
    </row>
    <row r="1077" spans="1:26" hidden="1" x14ac:dyDescent="0.25">
      <c r="A1077" t="s">
        <v>4825</v>
      </c>
      <c r="B1077" t="s">
        <v>4826</v>
      </c>
      <c r="C1077" s="1" t="str">
        <f t="shared" si="169"/>
        <v>21:0236</v>
      </c>
      <c r="D1077" s="1" t="str">
        <f>HYPERLINK("http://geochem.nrcan.gc.ca/cdogs/content/svy/svy_e.htm", "")</f>
        <v/>
      </c>
      <c r="G1077" s="1" t="str">
        <f>HYPERLINK("http://geochem.nrcan.gc.ca/cdogs/content/cr_/cr_00023_e.htm", "23")</f>
        <v>23</v>
      </c>
      <c r="J1077" t="s">
        <v>220</v>
      </c>
      <c r="K1077" t="s">
        <v>221</v>
      </c>
      <c r="L1077">
        <v>55</v>
      </c>
      <c r="M1077" t="s">
        <v>222</v>
      </c>
      <c r="N1077">
        <v>1076</v>
      </c>
      <c r="O1077" t="s">
        <v>615</v>
      </c>
      <c r="P1077" t="s">
        <v>32</v>
      </c>
      <c r="Q1077" t="s">
        <v>244</v>
      </c>
      <c r="R1077" t="s">
        <v>109</v>
      </c>
      <c r="S1077" t="s">
        <v>290</v>
      </c>
      <c r="T1077" t="s">
        <v>36</v>
      </c>
      <c r="U1077" t="s">
        <v>964</v>
      </c>
      <c r="V1077" t="s">
        <v>375</v>
      </c>
      <c r="W1077" t="s">
        <v>39</v>
      </c>
      <c r="X1077" t="s">
        <v>300</v>
      </c>
      <c r="Y1077" t="s">
        <v>156</v>
      </c>
      <c r="Z1077" t="s">
        <v>77</v>
      </c>
    </row>
    <row r="1078" spans="1:26" x14ac:dyDescent="0.25">
      <c r="A1078" t="s">
        <v>4827</v>
      </c>
      <c r="B1078" t="s">
        <v>4828</v>
      </c>
      <c r="C1078" s="1" t="str">
        <f t="shared" si="169"/>
        <v>21:0236</v>
      </c>
      <c r="D1078" s="1" t="str">
        <f>HYPERLINK("http://geochem.nrcan.gc.ca/cdogs/content/svy/svy210115_e.htm", "21:0115")</f>
        <v>21:0115</v>
      </c>
      <c r="E1078" t="s">
        <v>4829</v>
      </c>
      <c r="F1078" t="s">
        <v>4830</v>
      </c>
      <c r="H1078">
        <v>49.085259000000001</v>
      </c>
      <c r="I1078">
        <v>-86.5534933</v>
      </c>
      <c r="J1078" s="1" t="str">
        <f t="shared" ref="J1078:J1083" si="176">HYPERLINK("http://geochem.nrcan.gc.ca/cdogs/content/kwd/kwd020027_e.htm", "NGR lake sediment grab sample")</f>
        <v>NGR lake sediment grab sample</v>
      </c>
      <c r="K1078" s="1" t="str">
        <f t="shared" ref="K1078:K1083" si="177">HYPERLINK("http://geochem.nrcan.gc.ca/cdogs/content/kwd/kwd080006_e.htm", "&lt;177 micron (NGR)")</f>
        <v>&lt;177 micron (NGR)</v>
      </c>
      <c r="L1078">
        <v>55</v>
      </c>
      <c r="M1078" t="s">
        <v>154</v>
      </c>
      <c r="N1078">
        <v>1077</v>
      </c>
      <c r="O1078" t="s">
        <v>321</v>
      </c>
      <c r="P1078" t="s">
        <v>76</v>
      </c>
      <c r="Q1078" t="s">
        <v>66</v>
      </c>
      <c r="R1078" t="s">
        <v>80</v>
      </c>
      <c r="S1078" t="s">
        <v>63</v>
      </c>
      <c r="T1078" t="s">
        <v>36</v>
      </c>
      <c r="U1078" t="s">
        <v>328</v>
      </c>
      <c r="V1078" t="s">
        <v>322</v>
      </c>
      <c r="W1078" t="s">
        <v>80</v>
      </c>
      <c r="X1078" t="s">
        <v>82</v>
      </c>
      <c r="Y1078" t="s">
        <v>41</v>
      </c>
      <c r="Z1078" t="s">
        <v>201</v>
      </c>
    </row>
    <row r="1079" spans="1:26" x14ac:dyDescent="0.25">
      <c r="A1079" t="s">
        <v>4831</v>
      </c>
      <c r="B1079" t="s">
        <v>4832</v>
      </c>
      <c r="C1079" s="1" t="str">
        <f t="shared" si="169"/>
        <v>21:0236</v>
      </c>
      <c r="D1079" s="1" t="str">
        <f>HYPERLINK("http://geochem.nrcan.gc.ca/cdogs/content/svy/svy210115_e.htm", "21:0115")</f>
        <v>21:0115</v>
      </c>
      <c r="E1079" t="s">
        <v>4823</v>
      </c>
      <c r="F1079" t="s">
        <v>4833</v>
      </c>
      <c r="H1079">
        <v>49.078898799999997</v>
      </c>
      <c r="I1079">
        <v>-86.569955300000004</v>
      </c>
      <c r="J1079" s="1" t="str">
        <f t="shared" si="176"/>
        <v>NGR lake sediment grab sample</v>
      </c>
      <c r="K1079" s="1" t="str">
        <f t="shared" si="177"/>
        <v>&lt;177 micron (NGR)</v>
      </c>
      <c r="L1079">
        <v>55</v>
      </c>
      <c r="M1079" t="s">
        <v>162</v>
      </c>
      <c r="N1079">
        <v>1078</v>
      </c>
      <c r="O1079" t="s">
        <v>82</v>
      </c>
      <c r="P1079" t="s">
        <v>109</v>
      </c>
      <c r="Q1079" t="s">
        <v>63</v>
      </c>
      <c r="R1079" t="s">
        <v>39</v>
      </c>
      <c r="S1079" t="s">
        <v>63</v>
      </c>
      <c r="T1079" t="s">
        <v>36</v>
      </c>
      <c r="U1079" t="s">
        <v>4834</v>
      </c>
      <c r="V1079" t="s">
        <v>308</v>
      </c>
      <c r="W1079" t="s">
        <v>33</v>
      </c>
      <c r="X1079" t="s">
        <v>890</v>
      </c>
      <c r="Y1079" t="s">
        <v>41</v>
      </c>
      <c r="Z1079" t="s">
        <v>1442</v>
      </c>
    </row>
    <row r="1080" spans="1:26" x14ac:dyDescent="0.25">
      <c r="A1080" t="s">
        <v>4835</v>
      </c>
      <c r="B1080" t="s">
        <v>4836</v>
      </c>
      <c r="C1080" s="1" t="str">
        <f t="shared" si="169"/>
        <v>21:0236</v>
      </c>
      <c r="D1080" s="1" t="str">
        <f>HYPERLINK("http://geochem.nrcan.gc.ca/cdogs/content/svy/svy210115_e.htm", "21:0115")</f>
        <v>21:0115</v>
      </c>
      <c r="E1080" t="s">
        <v>4823</v>
      </c>
      <c r="F1080" t="s">
        <v>4837</v>
      </c>
      <c r="H1080">
        <v>49.078898799999997</v>
      </c>
      <c r="I1080">
        <v>-86.569955300000004</v>
      </c>
      <c r="J1080" s="1" t="str">
        <f t="shared" si="176"/>
        <v>NGR lake sediment grab sample</v>
      </c>
      <c r="K1080" s="1" t="str">
        <f t="shared" si="177"/>
        <v>&lt;177 micron (NGR)</v>
      </c>
      <c r="L1080">
        <v>55</v>
      </c>
      <c r="M1080" t="s">
        <v>169</v>
      </c>
      <c r="N1080">
        <v>1079</v>
      </c>
      <c r="O1080" t="s">
        <v>82</v>
      </c>
      <c r="P1080" t="s">
        <v>109</v>
      </c>
      <c r="Q1080" t="s">
        <v>63</v>
      </c>
      <c r="R1080" t="s">
        <v>39</v>
      </c>
      <c r="S1080" t="s">
        <v>63</v>
      </c>
      <c r="T1080" t="s">
        <v>36</v>
      </c>
      <c r="U1080" t="s">
        <v>799</v>
      </c>
      <c r="V1080" t="s">
        <v>90</v>
      </c>
      <c r="W1080" t="s">
        <v>33</v>
      </c>
      <c r="X1080" t="s">
        <v>890</v>
      </c>
      <c r="Y1080" t="s">
        <v>41</v>
      </c>
      <c r="Z1080" t="s">
        <v>859</v>
      </c>
    </row>
    <row r="1081" spans="1:26" x14ac:dyDescent="0.25">
      <c r="A1081" t="s">
        <v>4838</v>
      </c>
      <c r="B1081" t="s">
        <v>4839</v>
      </c>
      <c r="C1081" s="1" t="str">
        <f t="shared" si="169"/>
        <v>21:0236</v>
      </c>
      <c r="D1081" s="1" t="str">
        <f>HYPERLINK("http://geochem.nrcan.gc.ca/cdogs/content/svy/svy210115_e.htm", "21:0115")</f>
        <v>21:0115</v>
      </c>
      <c r="E1081" t="s">
        <v>4840</v>
      </c>
      <c r="F1081" t="s">
        <v>4841</v>
      </c>
      <c r="H1081">
        <v>49.055199100000003</v>
      </c>
      <c r="I1081">
        <v>-86.570953799999998</v>
      </c>
      <c r="J1081" s="1" t="str">
        <f t="shared" si="176"/>
        <v>NGR lake sediment grab sample</v>
      </c>
      <c r="K1081" s="1" t="str">
        <f t="shared" si="177"/>
        <v>&lt;177 micron (NGR)</v>
      </c>
      <c r="L1081">
        <v>55</v>
      </c>
      <c r="M1081" t="s">
        <v>47</v>
      </c>
      <c r="N1081">
        <v>1080</v>
      </c>
      <c r="O1081" t="s">
        <v>320</v>
      </c>
      <c r="P1081" t="s">
        <v>156</v>
      </c>
      <c r="Q1081" t="s">
        <v>53</v>
      </c>
      <c r="R1081" t="s">
        <v>53</v>
      </c>
      <c r="S1081" t="s">
        <v>53</v>
      </c>
      <c r="T1081" t="s">
        <v>36</v>
      </c>
      <c r="U1081" t="s">
        <v>4842</v>
      </c>
      <c r="V1081" t="s">
        <v>1095</v>
      </c>
      <c r="W1081" t="s">
        <v>39</v>
      </c>
      <c r="X1081" t="s">
        <v>283</v>
      </c>
      <c r="Y1081" t="s">
        <v>41</v>
      </c>
      <c r="Z1081" t="s">
        <v>201</v>
      </c>
    </row>
    <row r="1082" spans="1:26" hidden="1" x14ac:dyDescent="0.25">
      <c r="A1082" t="s">
        <v>4843</v>
      </c>
      <c r="B1082" t="s">
        <v>4844</v>
      </c>
      <c r="C1082" s="1" t="str">
        <f t="shared" ref="C1082:C1145" si="178">HYPERLINK("http://geochem.nrcan.gc.ca/cdogs/content/bdl/bdl210239_e.htm", "21:0239")</f>
        <v>21:0239</v>
      </c>
      <c r="D1082" s="1" t="str">
        <f>HYPERLINK("http://geochem.nrcan.gc.ca/cdogs/content/svy/svy210116_e.htm", "21:0116")</f>
        <v>21:0116</v>
      </c>
      <c r="E1082" t="s">
        <v>4845</v>
      </c>
      <c r="F1082" t="s">
        <v>4846</v>
      </c>
      <c r="H1082">
        <v>48.052013199999998</v>
      </c>
      <c r="I1082">
        <v>-89.613257899999994</v>
      </c>
      <c r="J1082" s="1" t="str">
        <f t="shared" si="176"/>
        <v>NGR lake sediment grab sample</v>
      </c>
      <c r="K1082" s="1" t="str">
        <f t="shared" si="177"/>
        <v>&lt;177 micron (NGR)</v>
      </c>
      <c r="L1082">
        <v>1</v>
      </c>
      <c r="M1082" t="s">
        <v>30</v>
      </c>
      <c r="N1082">
        <v>1</v>
      </c>
      <c r="O1082" t="s">
        <v>615</v>
      </c>
      <c r="P1082" t="s">
        <v>455</v>
      </c>
      <c r="Q1082" t="s">
        <v>181</v>
      </c>
      <c r="R1082" t="s">
        <v>108</v>
      </c>
      <c r="S1082" t="s">
        <v>110</v>
      </c>
      <c r="T1082" t="s">
        <v>36</v>
      </c>
      <c r="U1082" t="s">
        <v>973</v>
      </c>
      <c r="V1082" t="s">
        <v>80</v>
      </c>
      <c r="W1082" t="s">
        <v>80</v>
      </c>
      <c r="X1082" t="s">
        <v>300</v>
      </c>
      <c r="Y1082" t="s">
        <v>125</v>
      </c>
      <c r="Z1082" t="s">
        <v>1417</v>
      </c>
    </row>
    <row r="1083" spans="1:26" hidden="1" x14ac:dyDescent="0.25">
      <c r="A1083" t="s">
        <v>4847</v>
      </c>
      <c r="B1083" t="s">
        <v>4848</v>
      </c>
      <c r="C1083" s="1" t="str">
        <f t="shared" si="178"/>
        <v>21:0239</v>
      </c>
      <c r="D1083" s="1" t="str">
        <f>HYPERLINK("http://geochem.nrcan.gc.ca/cdogs/content/svy/svy210116_e.htm", "21:0116")</f>
        <v>21:0116</v>
      </c>
      <c r="E1083" t="s">
        <v>4849</v>
      </c>
      <c r="F1083" t="s">
        <v>4850</v>
      </c>
      <c r="H1083">
        <v>48.323672100000003</v>
      </c>
      <c r="I1083">
        <v>-89.277720000000002</v>
      </c>
      <c r="J1083" s="1" t="str">
        <f t="shared" si="176"/>
        <v>NGR lake sediment grab sample</v>
      </c>
      <c r="K1083" s="1" t="str">
        <f t="shared" si="177"/>
        <v>&lt;177 micron (NGR)</v>
      </c>
      <c r="L1083">
        <v>1</v>
      </c>
      <c r="M1083" t="s">
        <v>47</v>
      </c>
      <c r="N1083">
        <v>2</v>
      </c>
      <c r="O1083" t="s">
        <v>405</v>
      </c>
      <c r="P1083" t="s">
        <v>67</v>
      </c>
      <c r="Q1083" t="s">
        <v>156</v>
      </c>
      <c r="R1083" t="s">
        <v>283</v>
      </c>
      <c r="S1083" t="s">
        <v>109</v>
      </c>
      <c r="T1083" t="s">
        <v>225</v>
      </c>
      <c r="U1083" t="s">
        <v>199</v>
      </c>
      <c r="V1083" t="s">
        <v>227</v>
      </c>
      <c r="W1083" t="s">
        <v>80</v>
      </c>
      <c r="X1083" t="s">
        <v>269</v>
      </c>
      <c r="Y1083" t="s">
        <v>125</v>
      </c>
      <c r="Z1083" t="s">
        <v>947</v>
      </c>
    </row>
    <row r="1084" spans="1:26" hidden="1" x14ac:dyDescent="0.25">
      <c r="A1084" t="s">
        <v>4851</v>
      </c>
      <c r="B1084" t="s">
        <v>4852</v>
      </c>
      <c r="C1084" s="1" t="str">
        <f t="shared" si="178"/>
        <v>21:0239</v>
      </c>
      <c r="D1084" s="1" t="str">
        <f>HYPERLINK("http://geochem.nrcan.gc.ca/cdogs/content/svy/svy_e.htm", "")</f>
        <v/>
      </c>
      <c r="G1084" s="1" t="str">
        <f>HYPERLINK("http://geochem.nrcan.gc.ca/cdogs/content/cr_/cr_00022_e.htm", "22")</f>
        <v>22</v>
      </c>
      <c r="J1084" t="s">
        <v>220</v>
      </c>
      <c r="K1084" t="s">
        <v>221</v>
      </c>
      <c r="L1084">
        <v>1</v>
      </c>
      <c r="M1084" t="s">
        <v>222</v>
      </c>
      <c r="N1084">
        <v>3</v>
      </c>
      <c r="O1084" t="s">
        <v>298</v>
      </c>
      <c r="P1084" t="s">
        <v>134</v>
      </c>
      <c r="Q1084" t="s">
        <v>77</v>
      </c>
      <c r="R1084" t="s">
        <v>146</v>
      </c>
      <c r="S1084" t="s">
        <v>39</v>
      </c>
      <c r="T1084" t="s">
        <v>36</v>
      </c>
      <c r="U1084" t="s">
        <v>456</v>
      </c>
      <c r="V1084" t="s">
        <v>685</v>
      </c>
      <c r="W1084" t="s">
        <v>146</v>
      </c>
      <c r="X1084" t="s">
        <v>336</v>
      </c>
      <c r="Y1084" t="s">
        <v>33</v>
      </c>
      <c r="Z1084" t="s">
        <v>3417</v>
      </c>
    </row>
    <row r="1085" spans="1:26" hidden="1" x14ac:dyDescent="0.25">
      <c r="A1085" t="s">
        <v>4853</v>
      </c>
      <c r="B1085" t="s">
        <v>4854</v>
      </c>
      <c r="C1085" s="1" t="str">
        <f t="shared" si="178"/>
        <v>21:0239</v>
      </c>
      <c r="D1085" s="1" t="str">
        <f t="shared" ref="D1085:D1106" si="179">HYPERLINK("http://geochem.nrcan.gc.ca/cdogs/content/svy/svy210116_e.htm", "21:0116")</f>
        <v>21:0116</v>
      </c>
      <c r="E1085" t="s">
        <v>4855</v>
      </c>
      <c r="F1085" t="s">
        <v>4856</v>
      </c>
      <c r="H1085">
        <v>48.293443799999999</v>
      </c>
      <c r="I1085">
        <v>-89.259290800000002</v>
      </c>
      <c r="J1085" s="1" t="str">
        <f t="shared" ref="J1085:J1106" si="180">HYPERLINK("http://geochem.nrcan.gc.ca/cdogs/content/kwd/kwd020027_e.htm", "NGR lake sediment grab sample")</f>
        <v>NGR lake sediment grab sample</v>
      </c>
      <c r="K1085" s="1" t="str">
        <f t="shared" ref="K1085:K1106" si="181">HYPERLINK("http://geochem.nrcan.gc.ca/cdogs/content/kwd/kwd080006_e.htm", "&lt;177 micron (NGR)")</f>
        <v>&lt;177 micron (NGR)</v>
      </c>
      <c r="L1085">
        <v>1</v>
      </c>
      <c r="M1085" t="s">
        <v>60</v>
      </c>
      <c r="N1085">
        <v>4</v>
      </c>
      <c r="O1085" t="s">
        <v>488</v>
      </c>
      <c r="P1085" t="s">
        <v>841</v>
      </c>
      <c r="Q1085" t="s">
        <v>66</v>
      </c>
      <c r="R1085" t="s">
        <v>394</v>
      </c>
      <c r="S1085" t="s">
        <v>109</v>
      </c>
      <c r="T1085" t="s">
        <v>36</v>
      </c>
      <c r="U1085" t="s">
        <v>673</v>
      </c>
      <c r="V1085" t="s">
        <v>911</v>
      </c>
      <c r="W1085" t="s">
        <v>63</v>
      </c>
      <c r="X1085" t="s">
        <v>199</v>
      </c>
      <c r="Y1085" t="s">
        <v>125</v>
      </c>
      <c r="Z1085" t="s">
        <v>1529</v>
      </c>
    </row>
    <row r="1086" spans="1:26" hidden="1" x14ac:dyDescent="0.25">
      <c r="A1086" t="s">
        <v>4857</v>
      </c>
      <c r="B1086" t="s">
        <v>4858</v>
      </c>
      <c r="C1086" s="1" t="str">
        <f t="shared" si="178"/>
        <v>21:0239</v>
      </c>
      <c r="D1086" s="1" t="str">
        <f t="shared" si="179"/>
        <v>21:0116</v>
      </c>
      <c r="E1086" t="s">
        <v>4859</v>
      </c>
      <c r="F1086" t="s">
        <v>4860</v>
      </c>
      <c r="H1086">
        <v>48.2497069</v>
      </c>
      <c r="I1086">
        <v>-89.296526600000007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1</v>
      </c>
      <c r="M1086" t="s">
        <v>73</v>
      </c>
      <c r="N1086">
        <v>5</v>
      </c>
      <c r="O1086" t="s">
        <v>342</v>
      </c>
      <c r="P1086" t="s">
        <v>343</v>
      </c>
      <c r="Q1086" t="s">
        <v>78</v>
      </c>
      <c r="R1086" t="s">
        <v>271</v>
      </c>
      <c r="S1086" t="s">
        <v>39</v>
      </c>
      <c r="T1086" t="s">
        <v>36</v>
      </c>
      <c r="U1086" t="s">
        <v>300</v>
      </c>
      <c r="V1086" t="s">
        <v>437</v>
      </c>
      <c r="W1086" t="s">
        <v>66</v>
      </c>
      <c r="X1086" t="s">
        <v>1024</v>
      </c>
      <c r="Y1086" t="s">
        <v>41</v>
      </c>
      <c r="Z1086" t="s">
        <v>1105</v>
      </c>
    </row>
    <row r="1087" spans="1:26" hidden="1" x14ac:dyDescent="0.25">
      <c r="A1087" t="s">
        <v>4861</v>
      </c>
      <c r="B1087" t="s">
        <v>4862</v>
      </c>
      <c r="C1087" s="1" t="str">
        <f t="shared" si="178"/>
        <v>21:0239</v>
      </c>
      <c r="D1087" s="1" t="str">
        <f t="shared" si="179"/>
        <v>21:0116</v>
      </c>
      <c r="E1087" t="s">
        <v>4863</v>
      </c>
      <c r="F1087" t="s">
        <v>4864</v>
      </c>
      <c r="H1087">
        <v>48.248681400000002</v>
      </c>
      <c r="I1087">
        <v>-89.3380279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1</v>
      </c>
      <c r="M1087" t="s">
        <v>87</v>
      </c>
      <c r="N1087">
        <v>6</v>
      </c>
      <c r="O1087" t="s">
        <v>107</v>
      </c>
      <c r="P1087" t="s">
        <v>343</v>
      </c>
      <c r="Q1087" t="s">
        <v>76</v>
      </c>
      <c r="R1087" t="s">
        <v>334</v>
      </c>
      <c r="S1087" t="s">
        <v>110</v>
      </c>
      <c r="T1087" t="s">
        <v>36</v>
      </c>
      <c r="U1087" t="s">
        <v>910</v>
      </c>
      <c r="V1087" t="s">
        <v>992</v>
      </c>
      <c r="W1087" t="s">
        <v>63</v>
      </c>
      <c r="X1087" t="s">
        <v>40</v>
      </c>
      <c r="Y1087" t="s">
        <v>63</v>
      </c>
      <c r="Z1087" t="s">
        <v>1608</v>
      </c>
    </row>
    <row r="1088" spans="1:26" hidden="1" x14ac:dyDescent="0.25">
      <c r="A1088" t="s">
        <v>4865</v>
      </c>
      <c r="B1088" t="s">
        <v>4866</v>
      </c>
      <c r="C1088" s="1" t="str">
        <f t="shared" si="178"/>
        <v>21:0239</v>
      </c>
      <c r="D1088" s="1" t="str">
        <f t="shared" si="179"/>
        <v>21:0116</v>
      </c>
      <c r="E1088" t="s">
        <v>4867</v>
      </c>
      <c r="F1088" t="s">
        <v>4868</v>
      </c>
      <c r="H1088">
        <v>48.294070900000001</v>
      </c>
      <c r="I1088">
        <v>-89.329326600000002</v>
      </c>
      <c r="J1088" s="1" t="str">
        <f t="shared" si="180"/>
        <v>NGR lake sediment grab sample</v>
      </c>
      <c r="K1088" s="1" t="str">
        <f t="shared" si="181"/>
        <v>&lt;177 micron (NGR)</v>
      </c>
      <c r="L1088">
        <v>1</v>
      </c>
      <c r="M1088" t="s">
        <v>96</v>
      </c>
      <c r="N1088">
        <v>7</v>
      </c>
      <c r="O1088" t="s">
        <v>615</v>
      </c>
      <c r="P1088" t="s">
        <v>759</v>
      </c>
      <c r="Q1088" t="s">
        <v>76</v>
      </c>
      <c r="R1088" t="s">
        <v>75</v>
      </c>
      <c r="S1088" t="s">
        <v>76</v>
      </c>
      <c r="T1088" t="s">
        <v>36</v>
      </c>
      <c r="U1088" t="s">
        <v>263</v>
      </c>
      <c r="V1088" t="s">
        <v>1121</v>
      </c>
      <c r="W1088" t="s">
        <v>80</v>
      </c>
      <c r="X1088" t="s">
        <v>199</v>
      </c>
      <c r="Y1088" t="s">
        <v>41</v>
      </c>
      <c r="Z1088" t="s">
        <v>2315</v>
      </c>
    </row>
    <row r="1089" spans="1:26" hidden="1" x14ac:dyDescent="0.25">
      <c r="A1089" t="s">
        <v>4869</v>
      </c>
      <c r="B1089" t="s">
        <v>4870</v>
      </c>
      <c r="C1089" s="1" t="str">
        <f t="shared" si="178"/>
        <v>21:0239</v>
      </c>
      <c r="D1089" s="1" t="str">
        <f t="shared" si="179"/>
        <v>21:0116</v>
      </c>
      <c r="E1089" t="s">
        <v>4871</v>
      </c>
      <c r="F1089" t="s">
        <v>4872</v>
      </c>
      <c r="H1089">
        <v>48.141044000000001</v>
      </c>
      <c r="I1089">
        <v>-89.4037522</v>
      </c>
      <c r="J1089" s="1" t="str">
        <f t="shared" si="180"/>
        <v>NGR lake sediment grab sample</v>
      </c>
      <c r="K1089" s="1" t="str">
        <f t="shared" si="181"/>
        <v>&lt;177 micron (NGR)</v>
      </c>
      <c r="L1089">
        <v>1</v>
      </c>
      <c r="M1089" t="s">
        <v>106</v>
      </c>
      <c r="N1089">
        <v>8</v>
      </c>
      <c r="O1089" t="s">
        <v>588</v>
      </c>
      <c r="P1089" t="s">
        <v>48</v>
      </c>
      <c r="Q1089" t="s">
        <v>39</v>
      </c>
      <c r="R1089" t="s">
        <v>244</v>
      </c>
      <c r="S1089" t="s">
        <v>146</v>
      </c>
      <c r="T1089" t="s">
        <v>122</v>
      </c>
      <c r="U1089" t="s">
        <v>1842</v>
      </c>
      <c r="V1089" t="s">
        <v>216</v>
      </c>
      <c r="W1089" t="s">
        <v>63</v>
      </c>
      <c r="X1089" t="s">
        <v>100</v>
      </c>
      <c r="Y1089" t="s">
        <v>41</v>
      </c>
      <c r="Z1089" t="s">
        <v>832</v>
      </c>
    </row>
    <row r="1090" spans="1:26" hidden="1" x14ac:dyDescent="0.25">
      <c r="A1090" t="s">
        <v>4873</v>
      </c>
      <c r="B1090" t="s">
        <v>4874</v>
      </c>
      <c r="C1090" s="1" t="str">
        <f t="shared" si="178"/>
        <v>21:0239</v>
      </c>
      <c r="D1090" s="1" t="str">
        <f t="shared" si="179"/>
        <v>21:0116</v>
      </c>
      <c r="E1090" t="s">
        <v>4875</v>
      </c>
      <c r="F1090" t="s">
        <v>4876</v>
      </c>
      <c r="H1090">
        <v>48.106193699999999</v>
      </c>
      <c r="I1090">
        <v>-89.381369599999999</v>
      </c>
      <c r="J1090" s="1" t="str">
        <f t="shared" si="180"/>
        <v>NGR lake sediment grab sample</v>
      </c>
      <c r="K1090" s="1" t="str">
        <f t="shared" si="181"/>
        <v>&lt;177 micron (NGR)</v>
      </c>
      <c r="L1090">
        <v>1</v>
      </c>
      <c r="M1090" t="s">
        <v>118</v>
      </c>
      <c r="N1090">
        <v>9</v>
      </c>
      <c r="O1090" t="s">
        <v>81</v>
      </c>
      <c r="P1090" t="s">
        <v>120</v>
      </c>
      <c r="Q1090" t="s">
        <v>80</v>
      </c>
      <c r="R1090" t="s">
        <v>75</v>
      </c>
      <c r="S1090" t="s">
        <v>146</v>
      </c>
      <c r="T1090" t="s">
        <v>36</v>
      </c>
      <c r="U1090" t="s">
        <v>208</v>
      </c>
      <c r="V1090" t="s">
        <v>308</v>
      </c>
      <c r="W1090" t="s">
        <v>53</v>
      </c>
      <c r="X1090" t="s">
        <v>67</v>
      </c>
      <c r="Y1090" t="s">
        <v>41</v>
      </c>
      <c r="Z1090" t="s">
        <v>138</v>
      </c>
    </row>
    <row r="1091" spans="1:26" hidden="1" x14ac:dyDescent="0.25">
      <c r="A1091" t="s">
        <v>4877</v>
      </c>
      <c r="B1091" t="s">
        <v>4878</v>
      </c>
      <c r="C1091" s="1" t="str">
        <f t="shared" si="178"/>
        <v>21:0239</v>
      </c>
      <c r="D1091" s="1" t="str">
        <f t="shared" si="179"/>
        <v>21:0116</v>
      </c>
      <c r="E1091" t="s">
        <v>4879</v>
      </c>
      <c r="F1091" t="s">
        <v>4880</v>
      </c>
      <c r="H1091">
        <v>48.085799899999998</v>
      </c>
      <c r="I1091">
        <v>-89.432680599999998</v>
      </c>
      <c r="J1091" s="1" t="str">
        <f t="shared" si="180"/>
        <v>NGR lake sediment grab sample</v>
      </c>
      <c r="K1091" s="1" t="str">
        <f t="shared" si="181"/>
        <v>&lt;177 micron (NGR)</v>
      </c>
      <c r="L1091">
        <v>1</v>
      </c>
      <c r="M1091" t="s">
        <v>131</v>
      </c>
      <c r="N1091">
        <v>10</v>
      </c>
      <c r="O1091" t="s">
        <v>342</v>
      </c>
      <c r="P1091" t="s">
        <v>546</v>
      </c>
      <c r="Q1091" t="s">
        <v>146</v>
      </c>
      <c r="R1091" t="s">
        <v>244</v>
      </c>
      <c r="S1091" t="s">
        <v>156</v>
      </c>
      <c r="T1091" t="s">
        <v>36</v>
      </c>
      <c r="U1091" t="s">
        <v>766</v>
      </c>
      <c r="V1091" t="s">
        <v>137</v>
      </c>
      <c r="W1091" t="s">
        <v>53</v>
      </c>
      <c r="X1091" t="s">
        <v>54</v>
      </c>
      <c r="Y1091" t="s">
        <v>309</v>
      </c>
      <c r="Z1091" t="s">
        <v>4881</v>
      </c>
    </row>
    <row r="1092" spans="1:26" hidden="1" x14ac:dyDescent="0.25">
      <c r="A1092" t="s">
        <v>4882</v>
      </c>
      <c r="B1092" t="s">
        <v>4883</v>
      </c>
      <c r="C1092" s="1" t="str">
        <f t="shared" si="178"/>
        <v>21:0239</v>
      </c>
      <c r="D1092" s="1" t="str">
        <f t="shared" si="179"/>
        <v>21:0116</v>
      </c>
      <c r="E1092" t="s">
        <v>4884</v>
      </c>
      <c r="F1092" t="s">
        <v>4885</v>
      </c>
      <c r="H1092">
        <v>48.051205400000001</v>
      </c>
      <c r="I1092">
        <v>-89.466720899999999</v>
      </c>
      <c r="J1092" s="1" t="str">
        <f t="shared" si="180"/>
        <v>NGR lake sediment grab sample</v>
      </c>
      <c r="K1092" s="1" t="str">
        <f t="shared" si="181"/>
        <v>&lt;177 micron (NGR)</v>
      </c>
      <c r="L1092">
        <v>1</v>
      </c>
      <c r="M1092" t="s">
        <v>143</v>
      </c>
      <c r="N1092">
        <v>11</v>
      </c>
      <c r="O1092" t="s">
        <v>343</v>
      </c>
      <c r="P1092" t="s">
        <v>516</v>
      </c>
      <c r="Q1092" t="s">
        <v>146</v>
      </c>
      <c r="R1092" t="s">
        <v>334</v>
      </c>
      <c r="S1092" t="s">
        <v>50</v>
      </c>
      <c r="T1092" t="s">
        <v>36</v>
      </c>
      <c r="U1092" t="s">
        <v>660</v>
      </c>
      <c r="V1092" t="s">
        <v>478</v>
      </c>
      <c r="W1092" t="s">
        <v>53</v>
      </c>
      <c r="X1092" t="s">
        <v>890</v>
      </c>
      <c r="Y1092" t="s">
        <v>63</v>
      </c>
      <c r="Z1092" t="s">
        <v>953</v>
      </c>
    </row>
    <row r="1093" spans="1:26" hidden="1" x14ac:dyDescent="0.25">
      <c r="A1093" t="s">
        <v>4886</v>
      </c>
      <c r="B1093" t="s">
        <v>4887</v>
      </c>
      <c r="C1093" s="1" t="str">
        <f t="shared" si="178"/>
        <v>21:0239</v>
      </c>
      <c r="D1093" s="1" t="str">
        <f t="shared" si="179"/>
        <v>21:0116</v>
      </c>
      <c r="E1093" t="s">
        <v>4888</v>
      </c>
      <c r="F1093" t="s">
        <v>4889</v>
      </c>
      <c r="H1093">
        <v>48.039522599999998</v>
      </c>
      <c r="I1093">
        <v>-89.602616400000002</v>
      </c>
      <c r="J1093" s="1" t="str">
        <f t="shared" si="180"/>
        <v>NGR lake sediment grab sample</v>
      </c>
      <c r="K1093" s="1" t="str">
        <f t="shared" si="181"/>
        <v>&lt;177 micron (NGR)</v>
      </c>
      <c r="L1093">
        <v>1</v>
      </c>
      <c r="M1093" t="s">
        <v>154</v>
      </c>
      <c r="N1093">
        <v>12</v>
      </c>
      <c r="O1093" t="s">
        <v>1047</v>
      </c>
      <c r="P1093" t="s">
        <v>74</v>
      </c>
      <c r="Q1093" t="s">
        <v>78</v>
      </c>
      <c r="R1093" t="s">
        <v>49</v>
      </c>
      <c r="S1093" t="s">
        <v>110</v>
      </c>
      <c r="T1093" t="s">
        <v>36</v>
      </c>
      <c r="U1093" t="s">
        <v>804</v>
      </c>
      <c r="V1093" t="s">
        <v>2145</v>
      </c>
      <c r="W1093" t="s">
        <v>66</v>
      </c>
      <c r="X1093" t="s">
        <v>300</v>
      </c>
      <c r="Y1093" t="s">
        <v>125</v>
      </c>
      <c r="Z1093" t="s">
        <v>596</v>
      </c>
    </row>
    <row r="1094" spans="1:26" hidden="1" x14ac:dyDescent="0.25">
      <c r="A1094" t="s">
        <v>4890</v>
      </c>
      <c r="B1094" t="s">
        <v>4891</v>
      </c>
      <c r="C1094" s="1" t="str">
        <f t="shared" si="178"/>
        <v>21:0239</v>
      </c>
      <c r="D1094" s="1" t="str">
        <f t="shared" si="179"/>
        <v>21:0116</v>
      </c>
      <c r="E1094" t="s">
        <v>4845</v>
      </c>
      <c r="F1094" t="s">
        <v>4892</v>
      </c>
      <c r="H1094">
        <v>48.052013199999998</v>
      </c>
      <c r="I1094">
        <v>-89.613257899999994</v>
      </c>
      <c r="J1094" s="1" t="str">
        <f t="shared" si="180"/>
        <v>NGR lake sediment grab sample</v>
      </c>
      <c r="K1094" s="1" t="str">
        <f t="shared" si="181"/>
        <v>&lt;177 micron (NGR)</v>
      </c>
      <c r="L1094">
        <v>1</v>
      </c>
      <c r="M1094" t="s">
        <v>169</v>
      </c>
      <c r="N1094">
        <v>13</v>
      </c>
      <c r="O1094" t="s">
        <v>81</v>
      </c>
      <c r="P1094" t="s">
        <v>1048</v>
      </c>
      <c r="Q1094" t="s">
        <v>181</v>
      </c>
      <c r="R1094" t="s">
        <v>423</v>
      </c>
      <c r="S1094" t="s">
        <v>198</v>
      </c>
      <c r="T1094" t="s">
        <v>36</v>
      </c>
      <c r="U1094" t="s">
        <v>379</v>
      </c>
      <c r="V1094" t="s">
        <v>992</v>
      </c>
      <c r="W1094" t="s">
        <v>63</v>
      </c>
      <c r="X1094" t="s">
        <v>81</v>
      </c>
      <c r="Y1094" t="s">
        <v>125</v>
      </c>
      <c r="Z1094" t="s">
        <v>376</v>
      </c>
    </row>
    <row r="1095" spans="1:26" hidden="1" x14ac:dyDescent="0.25">
      <c r="A1095" t="s">
        <v>4893</v>
      </c>
      <c r="B1095" t="s">
        <v>4894</v>
      </c>
      <c r="C1095" s="1" t="str">
        <f t="shared" si="178"/>
        <v>21:0239</v>
      </c>
      <c r="D1095" s="1" t="str">
        <f t="shared" si="179"/>
        <v>21:0116</v>
      </c>
      <c r="E1095" t="s">
        <v>4845</v>
      </c>
      <c r="F1095" t="s">
        <v>4895</v>
      </c>
      <c r="H1095">
        <v>48.052013199999998</v>
      </c>
      <c r="I1095">
        <v>-89.613257899999994</v>
      </c>
      <c r="J1095" s="1" t="str">
        <f t="shared" si="180"/>
        <v>NGR lake sediment grab sample</v>
      </c>
      <c r="K1095" s="1" t="str">
        <f t="shared" si="181"/>
        <v>&lt;177 micron (NGR)</v>
      </c>
      <c r="L1095">
        <v>1</v>
      </c>
      <c r="M1095" t="s">
        <v>162</v>
      </c>
      <c r="N1095">
        <v>14</v>
      </c>
      <c r="O1095" t="s">
        <v>320</v>
      </c>
      <c r="P1095" t="s">
        <v>343</v>
      </c>
      <c r="Q1095" t="s">
        <v>181</v>
      </c>
      <c r="R1095" t="s">
        <v>62</v>
      </c>
      <c r="S1095" t="s">
        <v>77</v>
      </c>
      <c r="T1095" t="s">
        <v>36</v>
      </c>
      <c r="U1095" t="s">
        <v>973</v>
      </c>
      <c r="V1095" t="s">
        <v>2309</v>
      </c>
      <c r="W1095" t="s">
        <v>63</v>
      </c>
      <c r="X1095" t="s">
        <v>300</v>
      </c>
      <c r="Y1095" t="s">
        <v>125</v>
      </c>
      <c r="Z1095" t="s">
        <v>376</v>
      </c>
    </row>
    <row r="1096" spans="1:26" hidden="1" x14ac:dyDescent="0.25">
      <c r="A1096" t="s">
        <v>4896</v>
      </c>
      <c r="B1096" t="s">
        <v>4897</v>
      </c>
      <c r="C1096" s="1" t="str">
        <f t="shared" si="178"/>
        <v>21:0239</v>
      </c>
      <c r="D1096" s="1" t="str">
        <f t="shared" si="179"/>
        <v>21:0116</v>
      </c>
      <c r="E1096" t="s">
        <v>4898</v>
      </c>
      <c r="F1096" t="s">
        <v>4899</v>
      </c>
      <c r="H1096">
        <v>48.0592513</v>
      </c>
      <c r="I1096">
        <v>-89.5692363</v>
      </c>
      <c r="J1096" s="1" t="str">
        <f t="shared" si="180"/>
        <v>NGR lake sediment grab sample</v>
      </c>
      <c r="K1096" s="1" t="str">
        <f t="shared" si="181"/>
        <v>&lt;177 micron (NGR)</v>
      </c>
      <c r="L1096">
        <v>1</v>
      </c>
      <c r="M1096" t="s">
        <v>177</v>
      </c>
      <c r="N1096">
        <v>15</v>
      </c>
      <c r="O1096" t="s">
        <v>615</v>
      </c>
      <c r="P1096" t="s">
        <v>336</v>
      </c>
      <c r="Q1096" t="s">
        <v>146</v>
      </c>
      <c r="R1096" t="s">
        <v>62</v>
      </c>
      <c r="S1096" t="s">
        <v>290</v>
      </c>
      <c r="T1096" t="s">
        <v>36</v>
      </c>
      <c r="U1096" t="s">
        <v>228</v>
      </c>
      <c r="V1096" t="s">
        <v>399</v>
      </c>
      <c r="W1096" t="s">
        <v>80</v>
      </c>
      <c r="X1096" t="s">
        <v>336</v>
      </c>
      <c r="Y1096" t="s">
        <v>41</v>
      </c>
      <c r="Z1096" t="s">
        <v>820</v>
      </c>
    </row>
    <row r="1097" spans="1:26" hidden="1" x14ac:dyDescent="0.25">
      <c r="A1097" t="s">
        <v>4900</v>
      </c>
      <c r="B1097" t="s">
        <v>4901</v>
      </c>
      <c r="C1097" s="1" t="str">
        <f t="shared" si="178"/>
        <v>21:0239</v>
      </c>
      <c r="D1097" s="1" t="str">
        <f t="shared" si="179"/>
        <v>21:0116</v>
      </c>
      <c r="E1097" t="s">
        <v>4902</v>
      </c>
      <c r="F1097" t="s">
        <v>4903</v>
      </c>
      <c r="H1097">
        <v>48.264885300000003</v>
      </c>
      <c r="I1097">
        <v>-89.356137899999993</v>
      </c>
      <c r="J1097" s="1" t="str">
        <f t="shared" si="180"/>
        <v>NGR lake sediment grab sample</v>
      </c>
      <c r="K1097" s="1" t="str">
        <f t="shared" si="181"/>
        <v>&lt;177 micron (NGR)</v>
      </c>
      <c r="L1097">
        <v>1</v>
      </c>
      <c r="M1097" t="s">
        <v>187</v>
      </c>
      <c r="N1097">
        <v>16</v>
      </c>
      <c r="O1097" t="s">
        <v>54</v>
      </c>
      <c r="P1097" t="s">
        <v>1254</v>
      </c>
      <c r="Q1097" t="s">
        <v>39</v>
      </c>
      <c r="R1097" t="s">
        <v>277</v>
      </c>
      <c r="S1097" t="s">
        <v>97</v>
      </c>
      <c r="T1097" t="s">
        <v>225</v>
      </c>
      <c r="U1097" t="s">
        <v>639</v>
      </c>
      <c r="V1097" t="s">
        <v>529</v>
      </c>
      <c r="W1097" t="s">
        <v>66</v>
      </c>
      <c r="X1097" t="s">
        <v>1785</v>
      </c>
      <c r="Y1097" t="s">
        <v>41</v>
      </c>
      <c r="Z1097" t="s">
        <v>3843</v>
      </c>
    </row>
    <row r="1098" spans="1:26" hidden="1" x14ac:dyDescent="0.25">
      <c r="A1098" t="s">
        <v>4904</v>
      </c>
      <c r="B1098" t="s">
        <v>4905</v>
      </c>
      <c r="C1098" s="1" t="str">
        <f t="shared" si="178"/>
        <v>21:0239</v>
      </c>
      <c r="D1098" s="1" t="str">
        <f t="shared" si="179"/>
        <v>21:0116</v>
      </c>
      <c r="E1098" t="s">
        <v>4906</v>
      </c>
      <c r="F1098" t="s">
        <v>4907</v>
      </c>
      <c r="H1098">
        <v>48.249573099999999</v>
      </c>
      <c r="I1098">
        <v>-89.415007299999999</v>
      </c>
      <c r="J1098" s="1" t="str">
        <f t="shared" si="180"/>
        <v>NGR lake sediment grab sample</v>
      </c>
      <c r="K1098" s="1" t="str">
        <f t="shared" si="181"/>
        <v>&lt;177 micron (NGR)</v>
      </c>
      <c r="L1098">
        <v>1</v>
      </c>
      <c r="M1098" t="s">
        <v>196</v>
      </c>
      <c r="N1098">
        <v>17</v>
      </c>
      <c r="O1098" t="s">
        <v>666</v>
      </c>
      <c r="P1098" t="s">
        <v>197</v>
      </c>
      <c r="Q1098" t="s">
        <v>78</v>
      </c>
      <c r="R1098" t="s">
        <v>277</v>
      </c>
      <c r="S1098" t="s">
        <v>181</v>
      </c>
      <c r="T1098" t="s">
        <v>36</v>
      </c>
      <c r="U1098" t="s">
        <v>119</v>
      </c>
      <c r="V1098" t="s">
        <v>408</v>
      </c>
      <c r="W1098" t="s">
        <v>66</v>
      </c>
      <c r="X1098" t="s">
        <v>1024</v>
      </c>
      <c r="Y1098" t="s">
        <v>41</v>
      </c>
      <c r="Z1098" t="s">
        <v>711</v>
      </c>
    </row>
    <row r="1099" spans="1:26" hidden="1" x14ac:dyDescent="0.25">
      <c r="A1099" t="s">
        <v>4908</v>
      </c>
      <c r="B1099" t="s">
        <v>4909</v>
      </c>
      <c r="C1099" s="1" t="str">
        <f t="shared" si="178"/>
        <v>21:0239</v>
      </c>
      <c r="D1099" s="1" t="str">
        <f t="shared" si="179"/>
        <v>21:0116</v>
      </c>
      <c r="E1099" t="s">
        <v>4910</v>
      </c>
      <c r="F1099" t="s">
        <v>4911</v>
      </c>
      <c r="H1099">
        <v>48.205693099999998</v>
      </c>
      <c r="I1099">
        <v>-89.470782600000007</v>
      </c>
      <c r="J1099" s="1" t="str">
        <f t="shared" si="180"/>
        <v>NGR lake sediment grab sample</v>
      </c>
      <c r="K1099" s="1" t="str">
        <f t="shared" si="181"/>
        <v>&lt;177 micron (NGR)</v>
      </c>
      <c r="L1099">
        <v>1</v>
      </c>
      <c r="M1099" t="s">
        <v>206</v>
      </c>
      <c r="N1099">
        <v>18</v>
      </c>
      <c r="O1099" t="s">
        <v>235</v>
      </c>
      <c r="P1099" t="s">
        <v>197</v>
      </c>
      <c r="Q1099" t="s">
        <v>50</v>
      </c>
      <c r="R1099" t="s">
        <v>570</v>
      </c>
      <c r="S1099" t="s">
        <v>64</v>
      </c>
      <c r="T1099" t="s">
        <v>225</v>
      </c>
      <c r="U1099" t="s">
        <v>40</v>
      </c>
      <c r="V1099" t="s">
        <v>1193</v>
      </c>
      <c r="W1099" t="s">
        <v>63</v>
      </c>
      <c r="X1099" t="s">
        <v>1617</v>
      </c>
      <c r="Y1099" t="s">
        <v>66</v>
      </c>
      <c r="Z1099" t="s">
        <v>1558</v>
      </c>
    </row>
    <row r="1100" spans="1:26" hidden="1" x14ac:dyDescent="0.25">
      <c r="A1100" t="s">
        <v>4912</v>
      </c>
      <c r="B1100" t="s">
        <v>4913</v>
      </c>
      <c r="C1100" s="1" t="str">
        <f t="shared" si="178"/>
        <v>21:0239</v>
      </c>
      <c r="D1100" s="1" t="str">
        <f t="shared" si="179"/>
        <v>21:0116</v>
      </c>
      <c r="E1100" t="s">
        <v>4914</v>
      </c>
      <c r="F1100" t="s">
        <v>4915</v>
      </c>
      <c r="H1100">
        <v>48.195103000000003</v>
      </c>
      <c r="I1100">
        <v>-89.508143599999997</v>
      </c>
      <c r="J1100" s="1" t="str">
        <f t="shared" si="180"/>
        <v>NGR lake sediment grab sample</v>
      </c>
      <c r="K1100" s="1" t="str">
        <f t="shared" si="181"/>
        <v>&lt;177 micron (NGR)</v>
      </c>
      <c r="L1100">
        <v>1</v>
      </c>
      <c r="M1100" t="s">
        <v>214</v>
      </c>
      <c r="N1100">
        <v>19</v>
      </c>
      <c r="O1100" t="s">
        <v>243</v>
      </c>
      <c r="P1100" t="s">
        <v>516</v>
      </c>
      <c r="Q1100" t="s">
        <v>156</v>
      </c>
      <c r="R1100" t="s">
        <v>277</v>
      </c>
      <c r="S1100" t="s">
        <v>78</v>
      </c>
      <c r="T1100" t="s">
        <v>122</v>
      </c>
      <c r="U1100" t="s">
        <v>40</v>
      </c>
      <c r="V1100" t="s">
        <v>457</v>
      </c>
      <c r="W1100" t="s">
        <v>66</v>
      </c>
      <c r="X1100" t="s">
        <v>639</v>
      </c>
      <c r="Y1100" t="s">
        <v>125</v>
      </c>
      <c r="Z1100" t="s">
        <v>1161</v>
      </c>
    </row>
    <row r="1101" spans="1:26" hidden="1" x14ac:dyDescent="0.25">
      <c r="A1101" t="s">
        <v>4916</v>
      </c>
      <c r="B1101" t="s">
        <v>4917</v>
      </c>
      <c r="C1101" s="1" t="str">
        <f t="shared" si="178"/>
        <v>21:0239</v>
      </c>
      <c r="D1101" s="1" t="str">
        <f t="shared" si="179"/>
        <v>21:0116</v>
      </c>
      <c r="E1101" t="s">
        <v>4918</v>
      </c>
      <c r="F1101" t="s">
        <v>4919</v>
      </c>
      <c r="H1101">
        <v>48.144380099999999</v>
      </c>
      <c r="I1101">
        <v>-89.5303811</v>
      </c>
      <c r="J1101" s="1" t="str">
        <f t="shared" si="180"/>
        <v>NGR lake sediment grab sample</v>
      </c>
      <c r="K1101" s="1" t="str">
        <f t="shared" si="181"/>
        <v>&lt;177 micron (NGR)</v>
      </c>
      <c r="L1101">
        <v>1</v>
      </c>
      <c r="M1101" t="s">
        <v>234</v>
      </c>
      <c r="N1101">
        <v>20</v>
      </c>
      <c r="O1101" t="s">
        <v>417</v>
      </c>
      <c r="P1101" t="s">
        <v>336</v>
      </c>
      <c r="Q1101" t="s">
        <v>97</v>
      </c>
      <c r="R1101" t="s">
        <v>82</v>
      </c>
      <c r="S1101" t="s">
        <v>50</v>
      </c>
      <c r="T1101" t="s">
        <v>36</v>
      </c>
      <c r="U1101" t="s">
        <v>889</v>
      </c>
      <c r="V1101" t="s">
        <v>1006</v>
      </c>
      <c r="W1101" t="s">
        <v>66</v>
      </c>
      <c r="X1101" t="s">
        <v>119</v>
      </c>
      <c r="Y1101" t="s">
        <v>125</v>
      </c>
      <c r="Z1101" t="s">
        <v>110</v>
      </c>
    </row>
    <row r="1102" spans="1:26" hidden="1" x14ac:dyDescent="0.25">
      <c r="A1102" t="s">
        <v>4920</v>
      </c>
      <c r="B1102" t="s">
        <v>4921</v>
      </c>
      <c r="C1102" s="1" t="str">
        <f t="shared" si="178"/>
        <v>21:0239</v>
      </c>
      <c r="D1102" s="1" t="str">
        <f t="shared" si="179"/>
        <v>21:0116</v>
      </c>
      <c r="E1102" t="s">
        <v>4922</v>
      </c>
      <c r="F1102" t="s">
        <v>4923</v>
      </c>
      <c r="H1102">
        <v>48.281511399999999</v>
      </c>
      <c r="I1102">
        <v>-89.574357899999995</v>
      </c>
      <c r="J1102" s="1" t="str">
        <f t="shared" si="180"/>
        <v>NGR lake sediment grab sample</v>
      </c>
      <c r="K1102" s="1" t="str">
        <f t="shared" si="181"/>
        <v>&lt;177 micron (NGR)</v>
      </c>
      <c r="L1102">
        <v>2</v>
      </c>
      <c r="M1102" t="s">
        <v>30</v>
      </c>
      <c r="N1102">
        <v>21</v>
      </c>
      <c r="O1102" t="s">
        <v>521</v>
      </c>
      <c r="P1102" t="s">
        <v>320</v>
      </c>
      <c r="Q1102" t="s">
        <v>50</v>
      </c>
      <c r="R1102" t="s">
        <v>570</v>
      </c>
      <c r="S1102" t="s">
        <v>198</v>
      </c>
      <c r="T1102" t="s">
        <v>685</v>
      </c>
      <c r="U1102" t="s">
        <v>980</v>
      </c>
      <c r="V1102" t="s">
        <v>164</v>
      </c>
      <c r="W1102" t="s">
        <v>53</v>
      </c>
      <c r="X1102" t="s">
        <v>4924</v>
      </c>
      <c r="Y1102" t="s">
        <v>3466</v>
      </c>
      <c r="Z1102" t="s">
        <v>1897</v>
      </c>
    </row>
    <row r="1103" spans="1:26" hidden="1" x14ac:dyDescent="0.25">
      <c r="A1103" t="s">
        <v>4925</v>
      </c>
      <c r="B1103" t="s">
        <v>4926</v>
      </c>
      <c r="C1103" s="1" t="str">
        <f t="shared" si="178"/>
        <v>21:0239</v>
      </c>
      <c r="D1103" s="1" t="str">
        <f t="shared" si="179"/>
        <v>21:0116</v>
      </c>
      <c r="E1103" t="s">
        <v>4927</v>
      </c>
      <c r="F1103" t="s">
        <v>4928</v>
      </c>
      <c r="H1103">
        <v>48.127155000000002</v>
      </c>
      <c r="I1103">
        <v>-89.541119699999996</v>
      </c>
      <c r="J1103" s="1" t="str">
        <f t="shared" si="180"/>
        <v>NGR lake sediment grab sample</v>
      </c>
      <c r="K1103" s="1" t="str">
        <f t="shared" si="181"/>
        <v>&lt;177 micron (NGR)</v>
      </c>
      <c r="L1103">
        <v>2</v>
      </c>
      <c r="M1103" t="s">
        <v>47</v>
      </c>
      <c r="N1103">
        <v>22</v>
      </c>
      <c r="O1103" t="s">
        <v>243</v>
      </c>
      <c r="P1103" t="s">
        <v>253</v>
      </c>
      <c r="Q1103" t="s">
        <v>97</v>
      </c>
      <c r="R1103" t="s">
        <v>49</v>
      </c>
      <c r="S1103" t="s">
        <v>77</v>
      </c>
      <c r="T1103" t="s">
        <v>122</v>
      </c>
      <c r="U1103" t="s">
        <v>4294</v>
      </c>
      <c r="V1103" t="s">
        <v>2309</v>
      </c>
      <c r="W1103" t="s">
        <v>53</v>
      </c>
      <c r="X1103" t="s">
        <v>91</v>
      </c>
      <c r="Y1103" t="s">
        <v>125</v>
      </c>
      <c r="Z1103" t="s">
        <v>198</v>
      </c>
    </row>
    <row r="1104" spans="1:26" hidden="1" x14ac:dyDescent="0.25">
      <c r="A1104" t="s">
        <v>4929</v>
      </c>
      <c r="B1104" t="s">
        <v>4930</v>
      </c>
      <c r="C1104" s="1" t="str">
        <f t="shared" si="178"/>
        <v>21:0239</v>
      </c>
      <c r="D1104" s="1" t="str">
        <f t="shared" si="179"/>
        <v>21:0116</v>
      </c>
      <c r="E1104" t="s">
        <v>4931</v>
      </c>
      <c r="F1104" t="s">
        <v>4932</v>
      </c>
      <c r="H1104">
        <v>48.327490699999998</v>
      </c>
      <c r="I1104">
        <v>-89.6229151</v>
      </c>
      <c r="J1104" s="1" t="str">
        <f t="shared" si="180"/>
        <v>NGR lake sediment grab sample</v>
      </c>
      <c r="K1104" s="1" t="str">
        <f t="shared" si="181"/>
        <v>&lt;177 micron (NGR)</v>
      </c>
      <c r="L1104">
        <v>2</v>
      </c>
      <c r="M1104" t="s">
        <v>60</v>
      </c>
      <c r="N1104">
        <v>23</v>
      </c>
      <c r="O1104" t="s">
        <v>655</v>
      </c>
      <c r="P1104" t="s">
        <v>197</v>
      </c>
      <c r="Q1104" t="s">
        <v>146</v>
      </c>
      <c r="R1104" t="s">
        <v>145</v>
      </c>
      <c r="S1104" t="s">
        <v>78</v>
      </c>
      <c r="T1104" t="s">
        <v>125</v>
      </c>
      <c r="U1104" t="s">
        <v>119</v>
      </c>
      <c r="V1104" t="s">
        <v>237</v>
      </c>
      <c r="W1104" t="s">
        <v>33</v>
      </c>
      <c r="X1104" t="s">
        <v>503</v>
      </c>
      <c r="Y1104" t="s">
        <v>125</v>
      </c>
      <c r="Z1104" t="s">
        <v>42</v>
      </c>
    </row>
    <row r="1105" spans="1:26" hidden="1" x14ac:dyDescent="0.25">
      <c r="A1105" t="s">
        <v>4933</v>
      </c>
      <c r="B1105" t="s">
        <v>4934</v>
      </c>
      <c r="C1105" s="1" t="str">
        <f t="shared" si="178"/>
        <v>21:0239</v>
      </c>
      <c r="D1105" s="1" t="str">
        <f t="shared" si="179"/>
        <v>21:0116</v>
      </c>
      <c r="E1105" t="s">
        <v>4935</v>
      </c>
      <c r="F1105" t="s">
        <v>4936</v>
      </c>
      <c r="H1105">
        <v>48.294620999999999</v>
      </c>
      <c r="I1105">
        <v>-89.599168700000007</v>
      </c>
      <c r="J1105" s="1" t="str">
        <f t="shared" si="180"/>
        <v>NGR lake sediment grab sample</v>
      </c>
      <c r="K1105" s="1" t="str">
        <f t="shared" si="181"/>
        <v>&lt;177 micron (NGR)</v>
      </c>
      <c r="L1105">
        <v>2</v>
      </c>
      <c r="M1105" t="s">
        <v>73</v>
      </c>
      <c r="N1105">
        <v>24</v>
      </c>
      <c r="O1105" t="s">
        <v>2645</v>
      </c>
      <c r="P1105" t="s">
        <v>306</v>
      </c>
      <c r="Q1105" t="s">
        <v>156</v>
      </c>
      <c r="R1105" t="s">
        <v>108</v>
      </c>
      <c r="S1105" t="s">
        <v>64</v>
      </c>
      <c r="T1105" t="s">
        <v>66</v>
      </c>
      <c r="U1105" t="s">
        <v>909</v>
      </c>
      <c r="V1105" t="s">
        <v>1006</v>
      </c>
      <c r="W1105" t="s">
        <v>76</v>
      </c>
      <c r="X1105" t="s">
        <v>4924</v>
      </c>
      <c r="Y1105" t="s">
        <v>63</v>
      </c>
      <c r="Z1105" t="s">
        <v>432</v>
      </c>
    </row>
    <row r="1106" spans="1:26" hidden="1" x14ac:dyDescent="0.25">
      <c r="A1106" t="s">
        <v>4937</v>
      </c>
      <c r="B1106" t="s">
        <v>4938</v>
      </c>
      <c r="C1106" s="1" t="str">
        <f t="shared" si="178"/>
        <v>21:0239</v>
      </c>
      <c r="D1106" s="1" t="str">
        <f t="shared" si="179"/>
        <v>21:0116</v>
      </c>
      <c r="E1106" t="s">
        <v>4939</v>
      </c>
      <c r="F1106" t="s">
        <v>4940</v>
      </c>
      <c r="H1106">
        <v>48.265884399999997</v>
      </c>
      <c r="I1106">
        <v>-89.6026284</v>
      </c>
      <c r="J1106" s="1" t="str">
        <f t="shared" si="180"/>
        <v>NGR lake sediment grab sample</v>
      </c>
      <c r="K1106" s="1" t="str">
        <f t="shared" si="181"/>
        <v>&lt;177 micron (NGR)</v>
      </c>
      <c r="L1106">
        <v>2</v>
      </c>
      <c r="M1106" t="s">
        <v>87</v>
      </c>
      <c r="N1106">
        <v>25</v>
      </c>
      <c r="O1106" t="s">
        <v>535</v>
      </c>
      <c r="P1106" t="s">
        <v>252</v>
      </c>
      <c r="Q1106" t="s">
        <v>64</v>
      </c>
      <c r="R1106" t="s">
        <v>635</v>
      </c>
      <c r="S1106" t="s">
        <v>110</v>
      </c>
      <c r="T1106" t="s">
        <v>225</v>
      </c>
      <c r="U1106" t="s">
        <v>2314</v>
      </c>
      <c r="V1106" t="s">
        <v>380</v>
      </c>
      <c r="W1106" t="s">
        <v>63</v>
      </c>
      <c r="X1106" t="s">
        <v>465</v>
      </c>
      <c r="Y1106" t="s">
        <v>4941</v>
      </c>
      <c r="Z1106" t="s">
        <v>135</v>
      </c>
    </row>
    <row r="1107" spans="1:26" hidden="1" x14ac:dyDescent="0.25">
      <c r="A1107" t="s">
        <v>4942</v>
      </c>
      <c r="B1107" t="s">
        <v>4943</v>
      </c>
      <c r="C1107" s="1" t="str">
        <f t="shared" si="178"/>
        <v>21:0239</v>
      </c>
      <c r="D1107" s="1" t="str">
        <f>HYPERLINK("http://geochem.nrcan.gc.ca/cdogs/content/svy/svy_e.htm", "")</f>
        <v/>
      </c>
      <c r="G1107" s="1" t="str">
        <f>HYPERLINK("http://geochem.nrcan.gc.ca/cdogs/content/cr_/cr_00023_e.htm", "23")</f>
        <v>23</v>
      </c>
      <c r="J1107" t="s">
        <v>220</v>
      </c>
      <c r="K1107" t="s">
        <v>221</v>
      </c>
      <c r="L1107">
        <v>2</v>
      </c>
      <c r="M1107" t="s">
        <v>222</v>
      </c>
      <c r="N1107">
        <v>26</v>
      </c>
      <c r="O1107" t="s">
        <v>320</v>
      </c>
      <c r="P1107" t="s">
        <v>32</v>
      </c>
      <c r="Q1107" t="s">
        <v>321</v>
      </c>
      <c r="R1107" t="s">
        <v>34</v>
      </c>
      <c r="S1107" t="s">
        <v>156</v>
      </c>
      <c r="T1107" t="s">
        <v>36</v>
      </c>
      <c r="U1107" t="s">
        <v>964</v>
      </c>
      <c r="V1107" t="s">
        <v>1802</v>
      </c>
      <c r="W1107" t="s">
        <v>33</v>
      </c>
      <c r="X1107" t="s">
        <v>54</v>
      </c>
      <c r="Y1107" t="s">
        <v>97</v>
      </c>
      <c r="Z1107" t="s">
        <v>1797</v>
      </c>
    </row>
    <row r="1108" spans="1:26" hidden="1" x14ac:dyDescent="0.25">
      <c r="A1108" t="s">
        <v>4944</v>
      </c>
      <c r="B1108" t="s">
        <v>4945</v>
      </c>
      <c r="C1108" s="1" t="str">
        <f t="shared" si="178"/>
        <v>21:0239</v>
      </c>
      <c r="D1108" s="1" t="str">
        <f t="shared" ref="D1108:D1122" si="182">HYPERLINK("http://geochem.nrcan.gc.ca/cdogs/content/svy/svy210116_e.htm", "21:0116")</f>
        <v>21:0116</v>
      </c>
      <c r="E1108" t="s">
        <v>4946</v>
      </c>
      <c r="F1108" t="s">
        <v>4947</v>
      </c>
      <c r="H1108">
        <v>48.273472699999999</v>
      </c>
      <c r="I1108">
        <v>-89.562443000000002</v>
      </c>
      <c r="J1108" s="1" t="str">
        <f t="shared" ref="J1108:J1122" si="183">HYPERLINK("http://geochem.nrcan.gc.ca/cdogs/content/kwd/kwd020027_e.htm", "NGR lake sediment grab sample")</f>
        <v>NGR lake sediment grab sample</v>
      </c>
      <c r="K1108" s="1" t="str">
        <f t="shared" ref="K1108:K1122" si="184">HYPERLINK("http://geochem.nrcan.gc.ca/cdogs/content/kwd/kwd080006_e.htm", "&lt;177 micron (NGR)")</f>
        <v>&lt;177 micron (NGR)</v>
      </c>
      <c r="L1108">
        <v>2</v>
      </c>
      <c r="M1108" t="s">
        <v>154</v>
      </c>
      <c r="N1108">
        <v>27</v>
      </c>
      <c r="O1108" t="s">
        <v>667</v>
      </c>
      <c r="P1108" t="s">
        <v>342</v>
      </c>
      <c r="Q1108" t="s">
        <v>146</v>
      </c>
      <c r="R1108" t="s">
        <v>570</v>
      </c>
      <c r="S1108" t="s">
        <v>290</v>
      </c>
      <c r="T1108" t="s">
        <v>225</v>
      </c>
      <c r="U1108" t="s">
        <v>100</v>
      </c>
      <c r="V1108" t="s">
        <v>38</v>
      </c>
      <c r="W1108" t="s">
        <v>39</v>
      </c>
      <c r="X1108" t="s">
        <v>1617</v>
      </c>
      <c r="Y1108" t="s">
        <v>63</v>
      </c>
      <c r="Z1108" t="s">
        <v>35</v>
      </c>
    </row>
    <row r="1109" spans="1:26" hidden="1" x14ac:dyDescent="0.25">
      <c r="A1109" t="s">
        <v>4948</v>
      </c>
      <c r="B1109" t="s">
        <v>4949</v>
      </c>
      <c r="C1109" s="1" t="str">
        <f t="shared" si="178"/>
        <v>21:0239</v>
      </c>
      <c r="D1109" s="1" t="str">
        <f t="shared" si="182"/>
        <v>21:0116</v>
      </c>
      <c r="E1109" t="s">
        <v>4922</v>
      </c>
      <c r="F1109" t="s">
        <v>4950</v>
      </c>
      <c r="H1109">
        <v>48.281511399999999</v>
      </c>
      <c r="I1109">
        <v>-89.574357899999995</v>
      </c>
      <c r="J1109" s="1" t="str">
        <f t="shared" si="183"/>
        <v>NGR lake sediment grab sample</v>
      </c>
      <c r="K1109" s="1" t="str">
        <f t="shared" si="184"/>
        <v>&lt;177 micron (NGR)</v>
      </c>
      <c r="L1109">
        <v>2</v>
      </c>
      <c r="M1109" t="s">
        <v>162</v>
      </c>
      <c r="N1109">
        <v>28</v>
      </c>
      <c r="O1109" t="s">
        <v>1869</v>
      </c>
      <c r="P1109" t="s">
        <v>562</v>
      </c>
      <c r="Q1109" t="s">
        <v>50</v>
      </c>
      <c r="R1109" t="s">
        <v>62</v>
      </c>
      <c r="S1109" t="s">
        <v>110</v>
      </c>
      <c r="T1109" t="s">
        <v>399</v>
      </c>
      <c r="U1109" t="s">
        <v>980</v>
      </c>
      <c r="V1109" t="s">
        <v>164</v>
      </c>
      <c r="W1109" t="s">
        <v>63</v>
      </c>
      <c r="X1109" t="s">
        <v>910</v>
      </c>
      <c r="Y1109" t="s">
        <v>63</v>
      </c>
      <c r="Z1109" t="s">
        <v>3269</v>
      </c>
    </row>
    <row r="1110" spans="1:26" hidden="1" x14ac:dyDescent="0.25">
      <c r="A1110" t="s">
        <v>4951</v>
      </c>
      <c r="B1110" t="s">
        <v>4952</v>
      </c>
      <c r="C1110" s="1" t="str">
        <f t="shared" si="178"/>
        <v>21:0239</v>
      </c>
      <c r="D1110" s="1" t="str">
        <f t="shared" si="182"/>
        <v>21:0116</v>
      </c>
      <c r="E1110" t="s">
        <v>4922</v>
      </c>
      <c r="F1110" t="s">
        <v>4953</v>
      </c>
      <c r="H1110">
        <v>48.281511399999999</v>
      </c>
      <c r="I1110">
        <v>-89.574357899999995</v>
      </c>
      <c r="J1110" s="1" t="str">
        <f t="shared" si="183"/>
        <v>NGR lake sediment grab sample</v>
      </c>
      <c r="K1110" s="1" t="str">
        <f t="shared" si="184"/>
        <v>&lt;177 micron (NGR)</v>
      </c>
      <c r="L1110">
        <v>2</v>
      </c>
      <c r="M1110" t="s">
        <v>169</v>
      </c>
      <c r="N1110">
        <v>29</v>
      </c>
      <c r="O1110" t="s">
        <v>858</v>
      </c>
      <c r="P1110" t="s">
        <v>320</v>
      </c>
      <c r="Q1110" t="s">
        <v>34</v>
      </c>
      <c r="R1110" t="s">
        <v>49</v>
      </c>
      <c r="S1110" t="s">
        <v>135</v>
      </c>
      <c r="T1110" t="s">
        <v>685</v>
      </c>
      <c r="U1110" t="s">
        <v>2448</v>
      </c>
      <c r="V1110" t="s">
        <v>1607</v>
      </c>
      <c r="W1110" t="s">
        <v>78</v>
      </c>
      <c r="X1110" t="s">
        <v>910</v>
      </c>
      <c r="Y1110" t="s">
        <v>33</v>
      </c>
      <c r="Z1110" t="s">
        <v>3969</v>
      </c>
    </row>
    <row r="1111" spans="1:26" hidden="1" x14ac:dyDescent="0.25">
      <c r="A1111" t="s">
        <v>4954</v>
      </c>
      <c r="B1111" t="s">
        <v>4955</v>
      </c>
      <c r="C1111" s="1" t="str">
        <f t="shared" si="178"/>
        <v>21:0239</v>
      </c>
      <c r="D1111" s="1" t="str">
        <f t="shared" si="182"/>
        <v>21:0116</v>
      </c>
      <c r="E1111" t="s">
        <v>4956</v>
      </c>
      <c r="F1111" t="s">
        <v>4957</v>
      </c>
      <c r="H1111">
        <v>48.264410900000001</v>
      </c>
      <c r="I1111">
        <v>-89.536937499999993</v>
      </c>
      <c r="J1111" s="1" t="str">
        <f t="shared" si="183"/>
        <v>NGR lake sediment grab sample</v>
      </c>
      <c r="K1111" s="1" t="str">
        <f t="shared" si="184"/>
        <v>&lt;177 micron (NGR)</v>
      </c>
      <c r="L1111">
        <v>2</v>
      </c>
      <c r="M1111" t="s">
        <v>96</v>
      </c>
      <c r="N1111">
        <v>30</v>
      </c>
      <c r="O1111" t="s">
        <v>673</v>
      </c>
      <c r="P1111" t="s">
        <v>1090</v>
      </c>
      <c r="Q1111" t="s">
        <v>156</v>
      </c>
      <c r="R1111" t="s">
        <v>35</v>
      </c>
      <c r="S1111" t="s">
        <v>146</v>
      </c>
      <c r="T1111" t="s">
        <v>399</v>
      </c>
      <c r="U1111" t="s">
        <v>299</v>
      </c>
      <c r="V1111" t="s">
        <v>853</v>
      </c>
      <c r="W1111" t="s">
        <v>66</v>
      </c>
      <c r="X1111" t="s">
        <v>910</v>
      </c>
      <c r="Y1111" t="s">
        <v>63</v>
      </c>
      <c r="Z1111" t="s">
        <v>4471</v>
      </c>
    </row>
    <row r="1112" spans="1:26" hidden="1" x14ac:dyDescent="0.25">
      <c r="A1112" t="s">
        <v>4958</v>
      </c>
      <c r="B1112" t="s">
        <v>4959</v>
      </c>
      <c r="C1112" s="1" t="str">
        <f t="shared" si="178"/>
        <v>21:0239</v>
      </c>
      <c r="D1112" s="1" t="str">
        <f t="shared" si="182"/>
        <v>21:0116</v>
      </c>
      <c r="E1112" t="s">
        <v>4960</v>
      </c>
      <c r="F1112" t="s">
        <v>4961</v>
      </c>
      <c r="H1112">
        <v>48.259191199999997</v>
      </c>
      <c r="I1112">
        <v>-89.564949100000007</v>
      </c>
      <c r="J1112" s="1" t="str">
        <f t="shared" si="183"/>
        <v>NGR lake sediment grab sample</v>
      </c>
      <c r="K1112" s="1" t="str">
        <f t="shared" si="184"/>
        <v>&lt;177 micron (NGR)</v>
      </c>
      <c r="L1112">
        <v>2</v>
      </c>
      <c r="M1112" t="s">
        <v>106</v>
      </c>
      <c r="N1112">
        <v>31</v>
      </c>
      <c r="O1112" t="s">
        <v>909</v>
      </c>
      <c r="P1112" t="s">
        <v>615</v>
      </c>
      <c r="Q1112" t="s">
        <v>97</v>
      </c>
      <c r="R1112" t="s">
        <v>35</v>
      </c>
      <c r="S1112" t="s">
        <v>146</v>
      </c>
      <c r="T1112" t="s">
        <v>292</v>
      </c>
      <c r="U1112" t="s">
        <v>497</v>
      </c>
      <c r="V1112" t="s">
        <v>137</v>
      </c>
      <c r="W1112" t="s">
        <v>53</v>
      </c>
      <c r="X1112" t="s">
        <v>1470</v>
      </c>
      <c r="Y1112" t="s">
        <v>875</v>
      </c>
      <c r="Z1112" t="s">
        <v>498</v>
      </c>
    </row>
    <row r="1113" spans="1:26" hidden="1" x14ac:dyDescent="0.25">
      <c r="A1113" t="s">
        <v>4962</v>
      </c>
      <c r="B1113" t="s">
        <v>4963</v>
      </c>
      <c r="C1113" s="1" t="str">
        <f t="shared" si="178"/>
        <v>21:0239</v>
      </c>
      <c r="D1113" s="1" t="str">
        <f t="shared" si="182"/>
        <v>21:0116</v>
      </c>
      <c r="E1113" t="s">
        <v>4964</v>
      </c>
      <c r="F1113" t="s">
        <v>4965</v>
      </c>
      <c r="H1113">
        <v>48.206080800000002</v>
      </c>
      <c r="I1113">
        <v>-89.524967500000002</v>
      </c>
      <c r="J1113" s="1" t="str">
        <f t="shared" si="183"/>
        <v>NGR lake sediment grab sample</v>
      </c>
      <c r="K1113" s="1" t="str">
        <f t="shared" si="184"/>
        <v>&lt;177 micron (NGR)</v>
      </c>
      <c r="L1113">
        <v>2</v>
      </c>
      <c r="M1113" t="s">
        <v>118</v>
      </c>
      <c r="N1113">
        <v>32</v>
      </c>
      <c r="O1113" t="s">
        <v>583</v>
      </c>
      <c r="P1113" t="s">
        <v>155</v>
      </c>
      <c r="Q1113" t="s">
        <v>76</v>
      </c>
      <c r="R1113" t="s">
        <v>423</v>
      </c>
      <c r="S1113" t="s">
        <v>64</v>
      </c>
      <c r="T1113" t="s">
        <v>36</v>
      </c>
      <c r="U1113" t="s">
        <v>261</v>
      </c>
      <c r="V1113" t="s">
        <v>3144</v>
      </c>
      <c r="W1113" t="s">
        <v>66</v>
      </c>
      <c r="X1113" t="s">
        <v>1024</v>
      </c>
      <c r="Y1113" t="s">
        <v>875</v>
      </c>
      <c r="Z1113" t="s">
        <v>787</v>
      </c>
    </row>
    <row r="1114" spans="1:26" hidden="1" x14ac:dyDescent="0.25">
      <c r="A1114" t="s">
        <v>4966</v>
      </c>
      <c r="B1114" t="s">
        <v>4967</v>
      </c>
      <c r="C1114" s="1" t="str">
        <f t="shared" si="178"/>
        <v>21:0239</v>
      </c>
      <c r="D1114" s="1" t="str">
        <f t="shared" si="182"/>
        <v>21:0116</v>
      </c>
      <c r="E1114" t="s">
        <v>4968</v>
      </c>
      <c r="F1114" t="s">
        <v>4969</v>
      </c>
      <c r="H1114">
        <v>48.1697329</v>
      </c>
      <c r="I1114">
        <v>-89.575076699999997</v>
      </c>
      <c r="J1114" s="1" t="str">
        <f t="shared" si="183"/>
        <v>NGR lake sediment grab sample</v>
      </c>
      <c r="K1114" s="1" t="str">
        <f t="shared" si="184"/>
        <v>&lt;177 micron (NGR)</v>
      </c>
      <c r="L1114">
        <v>2</v>
      </c>
      <c r="M1114" t="s">
        <v>131</v>
      </c>
      <c r="N1114">
        <v>33</v>
      </c>
      <c r="O1114" t="s">
        <v>348</v>
      </c>
      <c r="P1114" t="s">
        <v>49</v>
      </c>
      <c r="Q1114" t="s">
        <v>76</v>
      </c>
      <c r="R1114" t="s">
        <v>711</v>
      </c>
      <c r="S1114" t="s">
        <v>76</v>
      </c>
      <c r="T1114" t="s">
        <v>36</v>
      </c>
      <c r="U1114" t="s">
        <v>842</v>
      </c>
      <c r="V1114" t="s">
        <v>399</v>
      </c>
      <c r="W1114" t="s">
        <v>39</v>
      </c>
      <c r="X1114" t="s">
        <v>91</v>
      </c>
      <c r="Y1114" t="s">
        <v>41</v>
      </c>
      <c r="Z1114" t="s">
        <v>362</v>
      </c>
    </row>
    <row r="1115" spans="1:26" hidden="1" x14ac:dyDescent="0.25">
      <c r="A1115" t="s">
        <v>4970</v>
      </c>
      <c r="B1115" t="s">
        <v>4971</v>
      </c>
      <c r="C1115" s="1" t="str">
        <f t="shared" si="178"/>
        <v>21:0239</v>
      </c>
      <c r="D1115" s="1" t="str">
        <f t="shared" si="182"/>
        <v>21:0116</v>
      </c>
      <c r="E1115" t="s">
        <v>4972</v>
      </c>
      <c r="F1115" t="s">
        <v>4973</v>
      </c>
      <c r="H1115">
        <v>48.179126500000002</v>
      </c>
      <c r="I1115">
        <v>-89.639318599999996</v>
      </c>
      <c r="J1115" s="1" t="str">
        <f t="shared" si="183"/>
        <v>NGR lake sediment grab sample</v>
      </c>
      <c r="K1115" s="1" t="str">
        <f t="shared" si="184"/>
        <v>&lt;177 micron (NGR)</v>
      </c>
      <c r="L1115">
        <v>2</v>
      </c>
      <c r="M1115" t="s">
        <v>143</v>
      </c>
      <c r="N1115">
        <v>34</v>
      </c>
      <c r="O1115" t="s">
        <v>1047</v>
      </c>
      <c r="P1115" t="s">
        <v>236</v>
      </c>
      <c r="Q1115" t="s">
        <v>80</v>
      </c>
      <c r="R1115" t="s">
        <v>145</v>
      </c>
      <c r="S1115" t="s">
        <v>181</v>
      </c>
      <c r="T1115" t="s">
        <v>36</v>
      </c>
      <c r="U1115" t="s">
        <v>79</v>
      </c>
      <c r="V1115" t="s">
        <v>225</v>
      </c>
      <c r="W1115" t="s">
        <v>53</v>
      </c>
      <c r="X1115" t="s">
        <v>208</v>
      </c>
      <c r="Y1115" t="s">
        <v>41</v>
      </c>
      <c r="Z1115" t="s">
        <v>1481</v>
      </c>
    </row>
    <row r="1116" spans="1:26" hidden="1" x14ac:dyDescent="0.25">
      <c r="A1116" t="s">
        <v>4974</v>
      </c>
      <c r="B1116" t="s">
        <v>4975</v>
      </c>
      <c r="C1116" s="1" t="str">
        <f t="shared" si="178"/>
        <v>21:0239</v>
      </c>
      <c r="D1116" s="1" t="str">
        <f t="shared" si="182"/>
        <v>21:0116</v>
      </c>
      <c r="E1116" t="s">
        <v>4976</v>
      </c>
      <c r="F1116" t="s">
        <v>4977</v>
      </c>
      <c r="H1116">
        <v>48.143301800000003</v>
      </c>
      <c r="I1116">
        <v>-89.602013600000006</v>
      </c>
      <c r="J1116" s="1" t="str">
        <f t="shared" si="183"/>
        <v>NGR lake sediment grab sample</v>
      </c>
      <c r="K1116" s="1" t="str">
        <f t="shared" si="184"/>
        <v>&lt;177 micron (NGR)</v>
      </c>
      <c r="L1116">
        <v>2</v>
      </c>
      <c r="M1116" t="s">
        <v>177</v>
      </c>
      <c r="N1116">
        <v>35</v>
      </c>
      <c r="O1116" t="s">
        <v>342</v>
      </c>
      <c r="P1116" t="s">
        <v>546</v>
      </c>
      <c r="Q1116" t="s">
        <v>63</v>
      </c>
      <c r="R1116" t="s">
        <v>283</v>
      </c>
      <c r="S1116" t="s">
        <v>80</v>
      </c>
      <c r="T1116" t="s">
        <v>36</v>
      </c>
      <c r="U1116" t="s">
        <v>79</v>
      </c>
      <c r="V1116" t="s">
        <v>1095</v>
      </c>
      <c r="W1116" t="s">
        <v>53</v>
      </c>
      <c r="X1116" t="s">
        <v>81</v>
      </c>
      <c r="Y1116" t="s">
        <v>41</v>
      </c>
      <c r="Z1116" t="s">
        <v>223</v>
      </c>
    </row>
    <row r="1117" spans="1:26" hidden="1" x14ac:dyDescent="0.25">
      <c r="A1117" t="s">
        <v>4978</v>
      </c>
      <c r="B1117" t="s">
        <v>4979</v>
      </c>
      <c r="C1117" s="1" t="str">
        <f t="shared" si="178"/>
        <v>21:0239</v>
      </c>
      <c r="D1117" s="1" t="str">
        <f t="shared" si="182"/>
        <v>21:0116</v>
      </c>
      <c r="E1117" t="s">
        <v>4980</v>
      </c>
      <c r="F1117" t="s">
        <v>4981</v>
      </c>
      <c r="H1117">
        <v>48.103458400000001</v>
      </c>
      <c r="I1117">
        <v>-89.708655399999998</v>
      </c>
      <c r="J1117" s="1" t="str">
        <f t="shared" si="183"/>
        <v>NGR lake sediment grab sample</v>
      </c>
      <c r="K1117" s="1" t="str">
        <f t="shared" si="184"/>
        <v>&lt;177 micron (NGR)</v>
      </c>
      <c r="L1117">
        <v>2</v>
      </c>
      <c r="M1117" t="s">
        <v>187</v>
      </c>
      <c r="N1117">
        <v>36</v>
      </c>
      <c r="O1117" t="s">
        <v>497</v>
      </c>
      <c r="P1117" t="s">
        <v>603</v>
      </c>
      <c r="Q1117" t="s">
        <v>33</v>
      </c>
      <c r="R1117" t="s">
        <v>283</v>
      </c>
      <c r="S1117" t="s">
        <v>198</v>
      </c>
      <c r="T1117" t="s">
        <v>65</v>
      </c>
      <c r="U1117" t="s">
        <v>831</v>
      </c>
      <c r="V1117" t="s">
        <v>4982</v>
      </c>
      <c r="W1117" t="s">
        <v>63</v>
      </c>
      <c r="X1117" t="s">
        <v>112</v>
      </c>
      <c r="Y1117" t="s">
        <v>33</v>
      </c>
      <c r="Z1117" t="s">
        <v>776</v>
      </c>
    </row>
    <row r="1118" spans="1:26" hidden="1" x14ac:dyDescent="0.25">
      <c r="A1118" t="s">
        <v>4983</v>
      </c>
      <c r="B1118" t="s">
        <v>4984</v>
      </c>
      <c r="C1118" s="1" t="str">
        <f t="shared" si="178"/>
        <v>21:0239</v>
      </c>
      <c r="D1118" s="1" t="str">
        <f t="shared" si="182"/>
        <v>21:0116</v>
      </c>
      <c r="E1118" t="s">
        <v>4985</v>
      </c>
      <c r="F1118" t="s">
        <v>4986</v>
      </c>
      <c r="H1118">
        <v>48.085388399999999</v>
      </c>
      <c r="I1118">
        <v>-89.702616000000006</v>
      </c>
      <c r="J1118" s="1" t="str">
        <f t="shared" si="183"/>
        <v>NGR lake sediment grab sample</v>
      </c>
      <c r="K1118" s="1" t="str">
        <f t="shared" si="184"/>
        <v>&lt;177 micron (NGR)</v>
      </c>
      <c r="L1118">
        <v>2</v>
      </c>
      <c r="M1118" t="s">
        <v>196</v>
      </c>
      <c r="N1118">
        <v>37</v>
      </c>
      <c r="O1118" t="s">
        <v>615</v>
      </c>
      <c r="P1118" t="s">
        <v>197</v>
      </c>
      <c r="Q1118" t="s">
        <v>39</v>
      </c>
      <c r="R1118" t="s">
        <v>283</v>
      </c>
      <c r="S1118" t="s">
        <v>76</v>
      </c>
      <c r="T1118" t="s">
        <v>36</v>
      </c>
      <c r="U1118" t="s">
        <v>228</v>
      </c>
      <c r="V1118" t="s">
        <v>730</v>
      </c>
      <c r="W1118" t="s">
        <v>66</v>
      </c>
      <c r="X1118" t="s">
        <v>119</v>
      </c>
      <c r="Y1118" t="s">
        <v>41</v>
      </c>
      <c r="Z1118" t="s">
        <v>1224</v>
      </c>
    </row>
    <row r="1119" spans="1:26" hidden="1" x14ac:dyDescent="0.25">
      <c r="A1119" t="s">
        <v>4987</v>
      </c>
      <c r="B1119" t="s">
        <v>4988</v>
      </c>
      <c r="C1119" s="1" t="str">
        <f t="shared" si="178"/>
        <v>21:0239</v>
      </c>
      <c r="D1119" s="1" t="str">
        <f t="shared" si="182"/>
        <v>21:0116</v>
      </c>
      <c r="E1119" t="s">
        <v>4989</v>
      </c>
      <c r="F1119" t="s">
        <v>4990</v>
      </c>
      <c r="H1119">
        <v>48.041503400000003</v>
      </c>
      <c r="I1119">
        <v>-89.856531500000003</v>
      </c>
      <c r="J1119" s="1" t="str">
        <f t="shared" si="183"/>
        <v>NGR lake sediment grab sample</v>
      </c>
      <c r="K1119" s="1" t="str">
        <f t="shared" si="184"/>
        <v>&lt;177 micron (NGR)</v>
      </c>
      <c r="L1119">
        <v>2</v>
      </c>
      <c r="M1119" t="s">
        <v>206</v>
      </c>
      <c r="N1119">
        <v>38</v>
      </c>
      <c r="O1119" t="s">
        <v>207</v>
      </c>
      <c r="P1119" t="s">
        <v>3158</v>
      </c>
      <c r="Q1119" t="s">
        <v>181</v>
      </c>
      <c r="R1119" t="s">
        <v>283</v>
      </c>
      <c r="S1119" t="s">
        <v>109</v>
      </c>
      <c r="T1119" t="s">
        <v>36</v>
      </c>
      <c r="U1119" t="s">
        <v>89</v>
      </c>
      <c r="V1119" t="s">
        <v>399</v>
      </c>
      <c r="W1119" t="s">
        <v>53</v>
      </c>
      <c r="X1119" t="s">
        <v>91</v>
      </c>
      <c r="Y1119" t="s">
        <v>125</v>
      </c>
      <c r="Z1119" t="s">
        <v>981</v>
      </c>
    </row>
    <row r="1120" spans="1:26" hidden="1" x14ac:dyDescent="0.25">
      <c r="A1120" t="s">
        <v>4991</v>
      </c>
      <c r="B1120" t="s">
        <v>4992</v>
      </c>
      <c r="C1120" s="1" t="str">
        <f t="shared" si="178"/>
        <v>21:0239</v>
      </c>
      <c r="D1120" s="1" t="str">
        <f t="shared" si="182"/>
        <v>21:0116</v>
      </c>
      <c r="E1120" t="s">
        <v>4993</v>
      </c>
      <c r="F1120" t="s">
        <v>4994</v>
      </c>
      <c r="H1120">
        <v>48.043886299999997</v>
      </c>
      <c r="I1120">
        <v>-89.915303699999996</v>
      </c>
      <c r="J1120" s="1" t="str">
        <f t="shared" si="183"/>
        <v>NGR lake sediment grab sample</v>
      </c>
      <c r="K1120" s="1" t="str">
        <f t="shared" si="184"/>
        <v>&lt;177 micron (NGR)</v>
      </c>
      <c r="L1120">
        <v>2</v>
      </c>
      <c r="M1120" t="s">
        <v>214</v>
      </c>
      <c r="N1120">
        <v>39</v>
      </c>
      <c r="O1120" t="s">
        <v>343</v>
      </c>
      <c r="P1120" t="s">
        <v>62</v>
      </c>
      <c r="Q1120" t="s">
        <v>97</v>
      </c>
      <c r="R1120" t="s">
        <v>271</v>
      </c>
      <c r="S1120" t="s">
        <v>33</v>
      </c>
      <c r="T1120" t="s">
        <v>36</v>
      </c>
      <c r="U1120" t="s">
        <v>1692</v>
      </c>
      <c r="V1120" t="s">
        <v>90</v>
      </c>
      <c r="W1120" t="s">
        <v>80</v>
      </c>
      <c r="X1120" t="s">
        <v>81</v>
      </c>
      <c r="Y1120" t="s">
        <v>125</v>
      </c>
      <c r="Z1120" t="s">
        <v>49</v>
      </c>
    </row>
    <row r="1121" spans="1:26" hidden="1" x14ac:dyDescent="0.25">
      <c r="A1121" t="s">
        <v>4995</v>
      </c>
      <c r="B1121" t="s">
        <v>4996</v>
      </c>
      <c r="C1121" s="1" t="str">
        <f t="shared" si="178"/>
        <v>21:0239</v>
      </c>
      <c r="D1121" s="1" t="str">
        <f t="shared" si="182"/>
        <v>21:0116</v>
      </c>
      <c r="E1121" t="s">
        <v>4997</v>
      </c>
      <c r="F1121" t="s">
        <v>4998</v>
      </c>
      <c r="H1121">
        <v>48.0646919</v>
      </c>
      <c r="I1121">
        <v>-89.943394999999995</v>
      </c>
      <c r="J1121" s="1" t="str">
        <f t="shared" si="183"/>
        <v>NGR lake sediment grab sample</v>
      </c>
      <c r="K1121" s="1" t="str">
        <f t="shared" si="184"/>
        <v>&lt;177 micron (NGR)</v>
      </c>
      <c r="L1121">
        <v>2</v>
      </c>
      <c r="M1121" t="s">
        <v>234</v>
      </c>
      <c r="N1121">
        <v>40</v>
      </c>
      <c r="O1121" t="s">
        <v>107</v>
      </c>
      <c r="P1121" t="s">
        <v>343</v>
      </c>
      <c r="Q1121" t="s">
        <v>181</v>
      </c>
      <c r="R1121" t="s">
        <v>546</v>
      </c>
      <c r="S1121" t="s">
        <v>290</v>
      </c>
      <c r="T1121" t="s">
        <v>36</v>
      </c>
      <c r="U1121" t="s">
        <v>963</v>
      </c>
      <c r="V1121" t="s">
        <v>2909</v>
      </c>
      <c r="W1121" t="s">
        <v>53</v>
      </c>
      <c r="X1121" t="s">
        <v>300</v>
      </c>
      <c r="Y1121" t="s">
        <v>1607</v>
      </c>
      <c r="Z1121" t="s">
        <v>1025</v>
      </c>
    </row>
    <row r="1122" spans="1:26" hidden="1" x14ac:dyDescent="0.25">
      <c r="A1122" t="s">
        <v>4999</v>
      </c>
      <c r="B1122" t="s">
        <v>5000</v>
      </c>
      <c r="C1122" s="1" t="str">
        <f t="shared" si="178"/>
        <v>21:0239</v>
      </c>
      <c r="D1122" s="1" t="str">
        <f t="shared" si="182"/>
        <v>21:0116</v>
      </c>
      <c r="E1122" t="s">
        <v>5001</v>
      </c>
      <c r="F1122" t="s">
        <v>5002</v>
      </c>
      <c r="H1122">
        <v>48.099471200000004</v>
      </c>
      <c r="I1122">
        <v>-89.995031999999995</v>
      </c>
      <c r="J1122" s="1" t="str">
        <f t="shared" si="183"/>
        <v>NGR lake sediment grab sample</v>
      </c>
      <c r="K1122" s="1" t="str">
        <f t="shared" si="184"/>
        <v>&lt;177 micron (NGR)</v>
      </c>
      <c r="L1122">
        <v>3</v>
      </c>
      <c r="M1122" t="s">
        <v>30</v>
      </c>
      <c r="N1122">
        <v>41</v>
      </c>
      <c r="O1122" t="s">
        <v>909</v>
      </c>
      <c r="P1122" t="s">
        <v>163</v>
      </c>
      <c r="Q1122" t="s">
        <v>109</v>
      </c>
      <c r="R1122" t="s">
        <v>702</v>
      </c>
      <c r="S1122" t="s">
        <v>596</v>
      </c>
      <c r="T1122" t="s">
        <v>262</v>
      </c>
      <c r="U1122" t="s">
        <v>2164</v>
      </c>
      <c r="V1122" t="s">
        <v>1006</v>
      </c>
      <c r="W1122" t="s">
        <v>53</v>
      </c>
      <c r="X1122" t="s">
        <v>228</v>
      </c>
      <c r="Y1122" t="s">
        <v>1607</v>
      </c>
      <c r="Z1122" t="s">
        <v>2335</v>
      </c>
    </row>
    <row r="1123" spans="1:26" hidden="1" x14ac:dyDescent="0.25">
      <c r="A1123" t="s">
        <v>5003</v>
      </c>
      <c r="B1123" t="s">
        <v>5004</v>
      </c>
      <c r="C1123" s="1" t="str">
        <f t="shared" si="178"/>
        <v>21:0239</v>
      </c>
      <c r="D1123" s="1" t="str">
        <f>HYPERLINK("http://geochem.nrcan.gc.ca/cdogs/content/svy/svy_e.htm", "")</f>
        <v/>
      </c>
      <c r="G1123" s="1" t="str">
        <f>HYPERLINK("http://geochem.nrcan.gc.ca/cdogs/content/cr_/cr_00007_e.htm", "7")</f>
        <v>7</v>
      </c>
      <c r="J1123" t="s">
        <v>220</v>
      </c>
      <c r="K1123" t="s">
        <v>221</v>
      </c>
      <c r="L1123">
        <v>3</v>
      </c>
      <c r="M1123" t="s">
        <v>222</v>
      </c>
      <c r="N1123">
        <v>42</v>
      </c>
      <c r="O1123" t="s">
        <v>108</v>
      </c>
      <c r="P1123" t="s">
        <v>133</v>
      </c>
      <c r="Q1123" t="s">
        <v>109</v>
      </c>
      <c r="R1123" t="s">
        <v>181</v>
      </c>
      <c r="S1123" t="s">
        <v>33</v>
      </c>
      <c r="T1123" t="s">
        <v>225</v>
      </c>
      <c r="U1123" t="s">
        <v>703</v>
      </c>
      <c r="V1123" t="s">
        <v>685</v>
      </c>
      <c r="W1123" t="s">
        <v>53</v>
      </c>
      <c r="X1123" t="s">
        <v>100</v>
      </c>
      <c r="Y1123" t="s">
        <v>135</v>
      </c>
      <c r="Z1123" t="s">
        <v>135</v>
      </c>
    </row>
    <row r="1124" spans="1:26" hidden="1" x14ac:dyDescent="0.25">
      <c r="A1124" t="s">
        <v>5005</v>
      </c>
      <c r="B1124" t="s">
        <v>5006</v>
      </c>
      <c r="C1124" s="1" t="str">
        <f t="shared" si="178"/>
        <v>21:0239</v>
      </c>
      <c r="D1124" s="1" t="str">
        <f t="shared" ref="D1124:D1157" si="185">HYPERLINK("http://geochem.nrcan.gc.ca/cdogs/content/svy/svy210116_e.htm", "21:0116")</f>
        <v>21:0116</v>
      </c>
      <c r="E1124" t="s">
        <v>5007</v>
      </c>
      <c r="F1124" t="s">
        <v>5008</v>
      </c>
      <c r="H1124">
        <v>48.048519300000002</v>
      </c>
      <c r="I1124">
        <v>-89.952953800000003</v>
      </c>
      <c r="J1124" s="1" t="str">
        <f t="shared" ref="J1124:J1157" si="186">HYPERLINK("http://geochem.nrcan.gc.ca/cdogs/content/kwd/kwd020027_e.htm", "NGR lake sediment grab sample")</f>
        <v>NGR lake sediment grab sample</v>
      </c>
      <c r="K1124" s="1" t="str">
        <f t="shared" ref="K1124:K1157" si="187">HYPERLINK("http://geochem.nrcan.gc.ca/cdogs/content/kwd/kwd080006_e.htm", "&lt;177 micron (NGR)")</f>
        <v>&lt;177 micron (NGR)</v>
      </c>
      <c r="L1124">
        <v>3</v>
      </c>
      <c r="M1124" t="s">
        <v>47</v>
      </c>
      <c r="N1124">
        <v>43</v>
      </c>
      <c r="O1124" t="s">
        <v>1048</v>
      </c>
      <c r="P1124" t="s">
        <v>120</v>
      </c>
      <c r="Q1124" t="s">
        <v>146</v>
      </c>
      <c r="R1124" t="s">
        <v>134</v>
      </c>
      <c r="S1124" t="s">
        <v>33</v>
      </c>
      <c r="T1124" t="s">
        <v>36</v>
      </c>
      <c r="U1124" t="s">
        <v>1617</v>
      </c>
      <c r="V1124" t="s">
        <v>125</v>
      </c>
      <c r="W1124" t="s">
        <v>66</v>
      </c>
      <c r="X1124" t="s">
        <v>228</v>
      </c>
      <c r="Y1124" t="s">
        <v>41</v>
      </c>
      <c r="Z1124" t="s">
        <v>62</v>
      </c>
    </row>
    <row r="1125" spans="1:26" hidden="1" x14ac:dyDescent="0.25">
      <c r="A1125" t="s">
        <v>5009</v>
      </c>
      <c r="B1125" t="s">
        <v>5010</v>
      </c>
      <c r="C1125" s="1" t="str">
        <f t="shared" si="178"/>
        <v>21:0239</v>
      </c>
      <c r="D1125" s="1" t="str">
        <f t="shared" si="185"/>
        <v>21:0116</v>
      </c>
      <c r="E1125" t="s">
        <v>5011</v>
      </c>
      <c r="F1125" t="s">
        <v>5012</v>
      </c>
      <c r="H1125">
        <v>48.052742600000002</v>
      </c>
      <c r="I1125">
        <v>-89.987191499999994</v>
      </c>
      <c r="J1125" s="1" t="str">
        <f t="shared" si="186"/>
        <v>NGR lake sediment grab sample</v>
      </c>
      <c r="K1125" s="1" t="str">
        <f t="shared" si="187"/>
        <v>&lt;177 micron (NGR)</v>
      </c>
      <c r="L1125">
        <v>3</v>
      </c>
      <c r="M1125" t="s">
        <v>60</v>
      </c>
      <c r="N1125">
        <v>44</v>
      </c>
      <c r="O1125" t="s">
        <v>252</v>
      </c>
      <c r="P1125" t="s">
        <v>300</v>
      </c>
      <c r="Q1125" t="s">
        <v>97</v>
      </c>
      <c r="R1125" t="s">
        <v>516</v>
      </c>
      <c r="S1125" t="s">
        <v>109</v>
      </c>
      <c r="T1125" t="s">
        <v>36</v>
      </c>
      <c r="U1125" t="s">
        <v>355</v>
      </c>
      <c r="V1125" t="s">
        <v>1172</v>
      </c>
      <c r="W1125" t="s">
        <v>78</v>
      </c>
      <c r="X1125" t="s">
        <v>40</v>
      </c>
      <c r="Y1125" t="s">
        <v>309</v>
      </c>
      <c r="Z1125" t="s">
        <v>1920</v>
      </c>
    </row>
    <row r="1126" spans="1:26" hidden="1" x14ac:dyDescent="0.25">
      <c r="A1126" t="s">
        <v>5013</v>
      </c>
      <c r="B1126" t="s">
        <v>5014</v>
      </c>
      <c r="C1126" s="1" t="str">
        <f t="shared" si="178"/>
        <v>21:0239</v>
      </c>
      <c r="D1126" s="1" t="str">
        <f t="shared" si="185"/>
        <v>21:0116</v>
      </c>
      <c r="E1126" t="s">
        <v>5015</v>
      </c>
      <c r="F1126" t="s">
        <v>5016</v>
      </c>
      <c r="H1126">
        <v>48.084789100000002</v>
      </c>
      <c r="I1126">
        <v>-90.000060500000004</v>
      </c>
      <c r="J1126" s="1" t="str">
        <f t="shared" si="186"/>
        <v>NGR lake sediment grab sample</v>
      </c>
      <c r="K1126" s="1" t="str">
        <f t="shared" si="187"/>
        <v>&lt;177 micron (NGR)</v>
      </c>
      <c r="L1126">
        <v>3</v>
      </c>
      <c r="M1126" t="s">
        <v>73</v>
      </c>
      <c r="N1126">
        <v>45</v>
      </c>
      <c r="O1126" t="s">
        <v>759</v>
      </c>
      <c r="P1126" t="s">
        <v>224</v>
      </c>
      <c r="Q1126" t="s">
        <v>156</v>
      </c>
      <c r="R1126" t="s">
        <v>244</v>
      </c>
      <c r="S1126" t="s">
        <v>181</v>
      </c>
      <c r="T1126" t="s">
        <v>36</v>
      </c>
      <c r="U1126" t="s">
        <v>178</v>
      </c>
      <c r="V1126" t="s">
        <v>180</v>
      </c>
      <c r="W1126" t="s">
        <v>66</v>
      </c>
      <c r="X1126" t="s">
        <v>81</v>
      </c>
      <c r="Y1126" t="s">
        <v>309</v>
      </c>
      <c r="Z1126" t="s">
        <v>3166</v>
      </c>
    </row>
    <row r="1127" spans="1:26" hidden="1" x14ac:dyDescent="0.25">
      <c r="A1127" t="s">
        <v>5017</v>
      </c>
      <c r="B1127" t="s">
        <v>5018</v>
      </c>
      <c r="C1127" s="1" t="str">
        <f t="shared" si="178"/>
        <v>21:0239</v>
      </c>
      <c r="D1127" s="1" t="str">
        <f t="shared" si="185"/>
        <v>21:0116</v>
      </c>
      <c r="E1127" t="s">
        <v>5019</v>
      </c>
      <c r="F1127" t="s">
        <v>5020</v>
      </c>
      <c r="H1127">
        <v>48.089248499999997</v>
      </c>
      <c r="I1127">
        <v>-89.992986999999999</v>
      </c>
      <c r="J1127" s="1" t="str">
        <f t="shared" si="186"/>
        <v>NGR lake sediment grab sample</v>
      </c>
      <c r="K1127" s="1" t="str">
        <f t="shared" si="187"/>
        <v>&lt;177 micron (NGR)</v>
      </c>
      <c r="L1127">
        <v>3</v>
      </c>
      <c r="M1127" t="s">
        <v>154</v>
      </c>
      <c r="N1127">
        <v>46</v>
      </c>
      <c r="O1127" t="s">
        <v>244</v>
      </c>
      <c r="P1127" t="s">
        <v>54</v>
      </c>
      <c r="Q1127" t="s">
        <v>80</v>
      </c>
      <c r="R1127" t="s">
        <v>198</v>
      </c>
      <c r="S1127" t="s">
        <v>66</v>
      </c>
      <c r="T1127" t="s">
        <v>36</v>
      </c>
      <c r="U1127" t="s">
        <v>300</v>
      </c>
      <c r="V1127" t="s">
        <v>1072</v>
      </c>
      <c r="W1127" t="s">
        <v>53</v>
      </c>
      <c r="X1127" t="s">
        <v>81</v>
      </c>
      <c r="Y1127" t="s">
        <v>41</v>
      </c>
      <c r="Z1127" t="s">
        <v>236</v>
      </c>
    </row>
    <row r="1128" spans="1:26" hidden="1" x14ac:dyDescent="0.25">
      <c r="A1128" t="s">
        <v>5021</v>
      </c>
      <c r="B1128" t="s">
        <v>5022</v>
      </c>
      <c r="C1128" s="1" t="str">
        <f t="shared" si="178"/>
        <v>21:0239</v>
      </c>
      <c r="D1128" s="1" t="str">
        <f t="shared" si="185"/>
        <v>21:0116</v>
      </c>
      <c r="E1128" t="s">
        <v>5001</v>
      </c>
      <c r="F1128" t="s">
        <v>5023</v>
      </c>
      <c r="H1128">
        <v>48.099471200000004</v>
      </c>
      <c r="I1128">
        <v>-89.995031999999995</v>
      </c>
      <c r="J1128" s="1" t="str">
        <f t="shared" si="186"/>
        <v>NGR lake sediment grab sample</v>
      </c>
      <c r="K1128" s="1" t="str">
        <f t="shared" si="187"/>
        <v>&lt;177 micron (NGR)</v>
      </c>
      <c r="L1128">
        <v>3</v>
      </c>
      <c r="M1128" t="s">
        <v>169</v>
      </c>
      <c r="N1128">
        <v>47</v>
      </c>
      <c r="O1128" t="s">
        <v>355</v>
      </c>
      <c r="P1128" t="s">
        <v>497</v>
      </c>
      <c r="Q1128" t="s">
        <v>64</v>
      </c>
      <c r="R1128" t="s">
        <v>252</v>
      </c>
      <c r="S1128" t="s">
        <v>244</v>
      </c>
      <c r="T1128" t="s">
        <v>36</v>
      </c>
      <c r="U1128" t="s">
        <v>5024</v>
      </c>
      <c r="V1128" t="s">
        <v>478</v>
      </c>
      <c r="W1128" t="s">
        <v>53</v>
      </c>
      <c r="X1128" t="s">
        <v>100</v>
      </c>
      <c r="Y1128" t="s">
        <v>3466</v>
      </c>
      <c r="Z1128" t="s">
        <v>738</v>
      </c>
    </row>
    <row r="1129" spans="1:26" hidden="1" x14ac:dyDescent="0.25">
      <c r="A1129" t="s">
        <v>5025</v>
      </c>
      <c r="B1129" t="s">
        <v>5026</v>
      </c>
      <c r="C1129" s="1" t="str">
        <f t="shared" si="178"/>
        <v>21:0239</v>
      </c>
      <c r="D1129" s="1" t="str">
        <f t="shared" si="185"/>
        <v>21:0116</v>
      </c>
      <c r="E1129" t="s">
        <v>5001</v>
      </c>
      <c r="F1129" t="s">
        <v>5027</v>
      </c>
      <c r="H1129">
        <v>48.099471200000004</v>
      </c>
      <c r="I1129">
        <v>-89.995031999999995</v>
      </c>
      <c r="J1129" s="1" t="str">
        <f t="shared" si="186"/>
        <v>NGR lake sediment grab sample</v>
      </c>
      <c r="K1129" s="1" t="str">
        <f t="shared" si="187"/>
        <v>&lt;177 micron (NGR)</v>
      </c>
      <c r="L1129">
        <v>3</v>
      </c>
      <c r="M1129" t="s">
        <v>162</v>
      </c>
      <c r="N1129">
        <v>48</v>
      </c>
      <c r="O1129" t="s">
        <v>938</v>
      </c>
      <c r="P1129" t="s">
        <v>163</v>
      </c>
      <c r="Q1129" t="s">
        <v>109</v>
      </c>
      <c r="R1129" t="s">
        <v>702</v>
      </c>
      <c r="S1129" t="s">
        <v>596</v>
      </c>
      <c r="T1129" t="s">
        <v>262</v>
      </c>
      <c r="U1129" t="s">
        <v>254</v>
      </c>
      <c r="V1129" t="s">
        <v>1006</v>
      </c>
      <c r="W1129" t="s">
        <v>66</v>
      </c>
      <c r="X1129" t="s">
        <v>228</v>
      </c>
      <c r="Y1129" t="s">
        <v>380</v>
      </c>
      <c r="Z1129" t="s">
        <v>5028</v>
      </c>
    </row>
    <row r="1130" spans="1:26" hidden="1" x14ac:dyDescent="0.25">
      <c r="A1130" t="s">
        <v>5029</v>
      </c>
      <c r="B1130" t="s">
        <v>5030</v>
      </c>
      <c r="C1130" s="1" t="str">
        <f t="shared" si="178"/>
        <v>21:0239</v>
      </c>
      <c r="D1130" s="1" t="str">
        <f t="shared" si="185"/>
        <v>21:0116</v>
      </c>
      <c r="E1130" t="s">
        <v>5031</v>
      </c>
      <c r="F1130" t="s">
        <v>5032</v>
      </c>
      <c r="H1130">
        <v>48.1228932</v>
      </c>
      <c r="I1130">
        <v>-89.772801999999999</v>
      </c>
      <c r="J1130" s="1" t="str">
        <f t="shared" si="186"/>
        <v>NGR lake sediment grab sample</v>
      </c>
      <c r="K1130" s="1" t="str">
        <f t="shared" si="187"/>
        <v>&lt;177 micron (NGR)</v>
      </c>
      <c r="L1130">
        <v>3</v>
      </c>
      <c r="M1130" t="s">
        <v>87</v>
      </c>
      <c r="N1130">
        <v>49</v>
      </c>
      <c r="O1130" t="s">
        <v>188</v>
      </c>
      <c r="P1130" t="s">
        <v>488</v>
      </c>
      <c r="Q1130" t="s">
        <v>39</v>
      </c>
      <c r="R1130" t="s">
        <v>546</v>
      </c>
      <c r="S1130" t="s">
        <v>97</v>
      </c>
      <c r="T1130" t="s">
        <v>36</v>
      </c>
      <c r="U1130" t="s">
        <v>208</v>
      </c>
      <c r="V1130" t="s">
        <v>457</v>
      </c>
      <c r="W1130" t="s">
        <v>181</v>
      </c>
      <c r="X1130" t="s">
        <v>208</v>
      </c>
      <c r="Y1130" t="s">
        <v>309</v>
      </c>
      <c r="Z1130" t="s">
        <v>536</v>
      </c>
    </row>
    <row r="1131" spans="1:26" hidden="1" x14ac:dyDescent="0.25">
      <c r="A1131" t="s">
        <v>5033</v>
      </c>
      <c r="B1131" t="s">
        <v>5034</v>
      </c>
      <c r="C1131" s="1" t="str">
        <f t="shared" si="178"/>
        <v>21:0239</v>
      </c>
      <c r="D1131" s="1" t="str">
        <f t="shared" si="185"/>
        <v>21:0116</v>
      </c>
      <c r="E1131" t="s">
        <v>5035</v>
      </c>
      <c r="F1131" t="s">
        <v>5036</v>
      </c>
      <c r="H1131">
        <v>48.137476399999997</v>
      </c>
      <c r="I1131">
        <v>-89.779986699999995</v>
      </c>
      <c r="J1131" s="1" t="str">
        <f t="shared" si="186"/>
        <v>NGR lake sediment grab sample</v>
      </c>
      <c r="K1131" s="1" t="str">
        <f t="shared" si="187"/>
        <v>&lt;177 micron (NGR)</v>
      </c>
      <c r="L1131">
        <v>3</v>
      </c>
      <c r="M1131" t="s">
        <v>96</v>
      </c>
      <c r="N1131">
        <v>50</v>
      </c>
      <c r="O1131" t="s">
        <v>178</v>
      </c>
      <c r="P1131" t="s">
        <v>163</v>
      </c>
      <c r="Q1131" t="s">
        <v>146</v>
      </c>
      <c r="R1131" t="s">
        <v>958</v>
      </c>
      <c r="S1131" t="s">
        <v>64</v>
      </c>
      <c r="T1131" t="s">
        <v>122</v>
      </c>
      <c r="U1131" t="s">
        <v>4243</v>
      </c>
      <c r="V1131" t="s">
        <v>33</v>
      </c>
      <c r="W1131" t="s">
        <v>66</v>
      </c>
      <c r="X1131" t="s">
        <v>343</v>
      </c>
      <c r="Y1131" t="s">
        <v>39</v>
      </c>
      <c r="Z1131" t="s">
        <v>549</v>
      </c>
    </row>
    <row r="1132" spans="1:26" hidden="1" x14ac:dyDescent="0.25">
      <c r="A1132" t="s">
        <v>5037</v>
      </c>
      <c r="B1132" t="s">
        <v>5038</v>
      </c>
      <c r="C1132" s="1" t="str">
        <f t="shared" si="178"/>
        <v>21:0239</v>
      </c>
      <c r="D1132" s="1" t="str">
        <f t="shared" si="185"/>
        <v>21:0116</v>
      </c>
      <c r="E1132" t="s">
        <v>5039</v>
      </c>
      <c r="F1132" t="s">
        <v>5040</v>
      </c>
      <c r="H1132">
        <v>48.144405200000001</v>
      </c>
      <c r="I1132">
        <v>-89.793698500000005</v>
      </c>
      <c r="J1132" s="1" t="str">
        <f t="shared" si="186"/>
        <v>NGR lake sediment grab sample</v>
      </c>
      <c r="K1132" s="1" t="str">
        <f t="shared" si="187"/>
        <v>&lt;177 micron (NGR)</v>
      </c>
      <c r="L1132">
        <v>3</v>
      </c>
      <c r="M1132" t="s">
        <v>106</v>
      </c>
      <c r="N1132">
        <v>51</v>
      </c>
      <c r="O1132" t="s">
        <v>163</v>
      </c>
      <c r="P1132" t="s">
        <v>253</v>
      </c>
      <c r="Q1132" t="s">
        <v>50</v>
      </c>
      <c r="R1132" t="s">
        <v>51</v>
      </c>
      <c r="S1132" t="s">
        <v>198</v>
      </c>
      <c r="T1132" t="s">
        <v>36</v>
      </c>
      <c r="U1132" t="s">
        <v>1617</v>
      </c>
      <c r="V1132" t="s">
        <v>1589</v>
      </c>
      <c r="W1132" t="s">
        <v>53</v>
      </c>
      <c r="X1132" t="s">
        <v>163</v>
      </c>
      <c r="Y1132" t="s">
        <v>2590</v>
      </c>
      <c r="Z1132" t="s">
        <v>80</v>
      </c>
    </row>
    <row r="1133" spans="1:26" hidden="1" x14ac:dyDescent="0.25">
      <c r="A1133" t="s">
        <v>5041</v>
      </c>
      <c r="B1133" t="s">
        <v>5042</v>
      </c>
      <c r="C1133" s="1" t="str">
        <f t="shared" si="178"/>
        <v>21:0239</v>
      </c>
      <c r="D1133" s="1" t="str">
        <f t="shared" si="185"/>
        <v>21:0116</v>
      </c>
      <c r="E1133" t="s">
        <v>5043</v>
      </c>
      <c r="F1133" t="s">
        <v>5044</v>
      </c>
      <c r="H1133">
        <v>48.153555500000003</v>
      </c>
      <c r="I1133">
        <v>-89.845053500000006</v>
      </c>
      <c r="J1133" s="1" t="str">
        <f t="shared" si="186"/>
        <v>NGR lake sediment grab sample</v>
      </c>
      <c r="K1133" s="1" t="str">
        <f t="shared" si="187"/>
        <v>&lt;177 micron (NGR)</v>
      </c>
      <c r="L1133">
        <v>3</v>
      </c>
      <c r="M1133" t="s">
        <v>118</v>
      </c>
      <c r="N1133">
        <v>52</v>
      </c>
      <c r="O1133" t="s">
        <v>252</v>
      </c>
      <c r="P1133" t="s">
        <v>132</v>
      </c>
      <c r="Q1133" t="s">
        <v>80</v>
      </c>
      <c r="R1133" t="s">
        <v>35</v>
      </c>
      <c r="S1133" t="s">
        <v>134</v>
      </c>
      <c r="T1133" t="s">
        <v>1095</v>
      </c>
      <c r="U1133" t="s">
        <v>1846</v>
      </c>
      <c r="V1133" t="s">
        <v>5045</v>
      </c>
      <c r="W1133" t="s">
        <v>66</v>
      </c>
      <c r="X1133" t="s">
        <v>119</v>
      </c>
      <c r="Y1133" t="s">
        <v>380</v>
      </c>
      <c r="Z1133" t="s">
        <v>419</v>
      </c>
    </row>
    <row r="1134" spans="1:26" hidden="1" x14ac:dyDescent="0.25">
      <c r="A1134" t="s">
        <v>5046</v>
      </c>
      <c r="B1134" t="s">
        <v>5047</v>
      </c>
      <c r="C1134" s="1" t="str">
        <f t="shared" si="178"/>
        <v>21:0239</v>
      </c>
      <c r="D1134" s="1" t="str">
        <f t="shared" si="185"/>
        <v>21:0116</v>
      </c>
      <c r="E1134" t="s">
        <v>5048</v>
      </c>
      <c r="F1134" t="s">
        <v>5049</v>
      </c>
      <c r="H1134">
        <v>48.142567399999997</v>
      </c>
      <c r="I1134">
        <v>-89.955096100000006</v>
      </c>
      <c r="J1134" s="1" t="str">
        <f t="shared" si="186"/>
        <v>NGR lake sediment grab sample</v>
      </c>
      <c r="K1134" s="1" t="str">
        <f t="shared" si="187"/>
        <v>&lt;177 micron (NGR)</v>
      </c>
      <c r="L1134">
        <v>3</v>
      </c>
      <c r="M1134" t="s">
        <v>131</v>
      </c>
      <c r="N1134">
        <v>53</v>
      </c>
      <c r="O1134" t="s">
        <v>178</v>
      </c>
      <c r="P1134" t="s">
        <v>1588</v>
      </c>
      <c r="Q1134" t="s">
        <v>63</v>
      </c>
      <c r="R1134" t="s">
        <v>335</v>
      </c>
      <c r="S1134" t="s">
        <v>321</v>
      </c>
      <c r="T1134" t="s">
        <v>262</v>
      </c>
      <c r="U1134" t="s">
        <v>5050</v>
      </c>
      <c r="V1134" t="s">
        <v>201</v>
      </c>
      <c r="W1134" t="s">
        <v>66</v>
      </c>
      <c r="X1134" t="s">
        <v>178</v>
      </c>
      <c r="Y1134" t="s">
        <v>66</v>
      </c>
      <c r="Z1134" t="s">
        <v>610</v>
      </c>
    </row>
    <row r="1135" spans="1:26" hidden="1" x14ac:dyDescent="0.25">
      <c r="A1135" t="s">
        <v>5051</v>
      </c>
      <c r="B1135" t="s">
        <v>5052</v>
      </c>
      <c r="C1135" s="1" t="str">
        <f t="shared" si="178"/>
        <v>21:0239</v>
      </c>
      <c r="D1135" s="1" t="str">
        <f t="shared" si="185"/>
        <v>21:0116</v>
      </c>
      <c r="E1135" t="s">
        <v>5053</v>
      </c>
      <c r="F1135" t="s">
        <v>5054</v>
      </c>
      <c r="H1135">
        <v>48.157086100000001</v>
      </c>
      <c r="I1135">
        <v>-89.946893200000005</v>
      </c>
      <c r="J1135" s="1" t="str">
        <f t="shared" si="186"/>
        <v>NGR lake sediment grab sample</v>
      </c>
      <c r="K1135" s="1" t="str">
        <f t="shared" si="187"/>
        <v>&lt;177 micron (NGR)</v>
      </c>
      <c r="L1135">
        <v>3</v>
      </c>
      <c r="M1135" t="s">
        <v>143</v>
      </c>
      <c r="N1135">
        <v>54</v>
      </c>
      <c r="O1135" t="s">
        <v>465</v>
      </c>
      <c r="P1135" t="s">
        <v>521</v>
      </c>
      <c r="Q1135" t="s">
        <v>78</v>
      </c>
      <c r="R1135" t="s">
        <v>489</v>
      </c>
      <c r="S1135" t="s">
        <v>97</v>
      </c>
      <c r="T1135" t="s">
        <v>225</v>
      </c>
      <c r="U1135" t="s">
        <v>1480</v>
      </c>
      <c r="V1135" t="s">
        <v>5055</v>
      </c>
      <c r="W1135" t="s">
        <v>97</v>
      </c>
      <c r="X1135" t="s">
        <v>858</v>
      </c>
      <c r="Y1135" t="s">
        <v>875</v>
      </c>
      <c r="Z1135" t="s">
        <v>516</v>
      </c>
    </row>
    <row r="1136" spans="1:26" hidden="1" x14ac:dyDescent="0.25">
      <c r="A1136" t="s">
        <v>5056</v>
      </c>
      <c r="B1136" t="s">
        <v>5057</v>
      </c>
      <c r="C1136" s="1" t="str">
        <f t="shared" si="178"/>
        <v>21:0239</v>
      </c>
      <c r="D1136" s="1" t="str">
        <f t="shared" si="185"/>
        <v>21:0116</v>
      </c>
      <c r="E1136" t="s">
        <v>5058</v>
      </c>
      <c r="F1136" t="s">
        <v>5059</v>
      </c>
      <c r="H1136">
        <v>48.185750400000003</v>
      </c>
      <c r="I1136">
        <v>-89.881190200000006</v>
      </c>
      <c r="J1136" s="1" t="str">
        <f t="shared" si="186"/>
        <v>NGR lake sediment grab sample</v>
      </c>
      <c r="K1136" s="1" t="str">
        <f t="shared" si="187"/>
        <v>&lt;177 micron (NGR)</v>
      </c>
      <c r="L1136">
        <v>3</v>
      </c>
      <c r="M1136" t="s">
        <v>177</v>
      </c>
      <c r="N1136">
        <v>55</v>
      </c>
      <c r="O1136" t="s">
        <v>1177</v>
      </c>
      <c r="P1136" t="s">
        <v>1048</v>
      </c>
      <c r="Q1136" t="s">
        <v>39</v>
      </c>
      <c r="R1136" t="s">
        <v>145</v>
      </c>
      <c r="S1136" t="s">
        <v>76</v>
      </c>
      <c r="T1136" t="s">
        <v>122</v>
      </c>
      <c r="U1136" t="s">
        <v>1024</v>
      </c>
      <c r="V1136" t="s">
        <v>875</v>
      </c>
      <c r="W1136" t="s">
        <v>53</v>
      </c>
      <c r="X1136" t="s">
        <v>91</v>
      </c>
      <c r="Y1136" t="s">
        <v>125</v>
      </c>
      <c r="Z1136" t="s">
        <v>400</v>
      </c>
    </row>
    <row r="1137" spans="1:26" hidden="1" x14ac:dyDescent="0.25">
      <c r="A1137" t="s">
        <v>5060</v>
      </c>
      <c r="B1137" t="s">
        <v>5061</v>
      </c>
      <c r="C1137" s="1" t="str">
        <f t="shared" si="178"/>
        <v>21:0239</v>
      </c>
      <c r="D1137" s="1" t="str">
        <f t="shared" si="185"/>
        <v>21:0116</v>
      </c>
      <c r="E1137" t="s">
        <v>5062</v>
      </c>
      <c r="F1137" t="s">
        <v>5063</v>
      </c>
      <c r="H1137">
        <v>48.1970709</v>
      </c>
      <c r="I1137">
        <v>-89.821704999999994</v>
      </c>
      <c r="J1137" s="1" t="str">
        <f t="shared" si="186"/>
        <v>NGR lake sediment grab sample</v>
      </c>
      <c r="K1137" s="1" t="str">
        <f t="shared" si="187"/>
        <v>&lt;177 micron (NGR)</v>
      </c>
      <c r="L1137">
        <v>3</v>
      </c>
      <c r="M1137" t="s">
        <v>187</v>
      </c>
      <c r="N1137">
        <v>56</v>
      </c>
      <c r="O1137" t="s">
        <v>342</v>
      </c>
      <c r="P1137" t="s">
        <v>321</v>
      </c>
      <c r="Q1137" t="s">
        <v>78</v>
      </c>
      <c r="R1137" t="s">
        <v>277</v>
      </c>
      <c r="S1137" t="s">
        <v>78</v>
      </c>
      <c r="T1137" t="s">
        <v>36</v>
      </c>
      <c r="U1137" t="s">
        <v>1432</v>
      </c>
      <c r="V1137" t="s">
        <v>1095</v>
      </c>
      <c r="W1137" t="s">
        <v>53</v>
      </c>
      <c r="X1137" t="s">
        <v>100</v>
      </c>
      <c r="Y1137" t="s">
        <v>41</v>
      </c>
      <c r="Z1137" t="s">
        <v>172</v>
      </c>
    </row>
    <row r="1138" spans="1:26" hidden="1" x14ac:dyDescent="0.25">
      <c r="A1138" t="s">
        <v>5064</v>
      </c>
      <c r="B1138" t="s">
        <v>5065</v>
      </c>
      <c r="C1138" s="1" t="str">
        <f t="shared" si="178"/>
        <v>21:0239</v>
      </c>
      <c r="D1138" s="1" t="str">
        <f t="shared" si="185"/>
        <v>21:0116</v>
      </c>
      <c r="E1138" t="s">
        <v>5066</v>
      </c>
      <c r="F1138" t="s">
        <v>5067</v>
      </c>
      <c r="H1138">
        <v>48.216355100000001</v>
      </c>
      <c r="I1138">
        <v>-89.758301500000002</v>
      </c>
      <c r="J1138" s="1" t="str">
        <f t="shared" si="186"/>
        <v>NGR lake sediment grab sample</v>
      </c>
      <c r="K1138" s="1" t="str">
        <f t="shared" si="187"/>
        <v>&lt;177 micron (NGR)</v>
      </c>
      <c r="L1138">
        <v>3</v>
      </c>
      <c r="M1138" t="s">
        <v>196</v>
      </c>
      <c r="N1138">
        <v>57</v>
      </c>
      <c r="O1138" t="s">
        <v>603</v>
      </c>
      <c r="P1138" t="s">
        <v>298</v>
      </c>
      <c r="Q1138" t="s">
        <v>76</v>
      </c>
      <c r="R1138" t="s">
        <v>121</v>
      </c>
      <c r="S1138" t="s">
        <v>78</v>
      </c>
      <c r="T1138" t="s">
        <v>262</v>
      </c>
      <c r="U1138" t="s">
        <v>284</v>
      </c>
      <c r="V1138" t="s">
        <v>292</v>
      </c>
      <c r="W1138" t="s">
        <v>53</v>
      </c>
      <c r="X1138" t="s">
        <v>163</v>
      </c>
      <c r="Y1138" t="s">
        <v>33</v>
      </c>
      <c r="Z1138" t="s">
        <v>1481</v>
      </c>
    </row>
    <row r="1139" spans="1:26" hidden="1" x14ac:dyDescent="0.25">
      <c r="A1139" t="s">
        <v>5068</v>
      </c>
      <c r="B1139" t="s">
        <v>5069</v>
      </c>
      <c r="C1139" s="1" t="str">
        <f t="shared" si="178"/>
        <v>21:0239</v>
      </c>
      <c r="D1139" s="1" t="str">
        <f t="shared" si="185"/>
        <v>21:0116</v>
      </c>
      <c r="E1139" t="s">
        <v>5070</v>
      </c>
      <c r="F1139" t="s">
        <v>5071</v>
      </c>
      <c r="H1139">
        <v>48.196774699999999</v>
      </c>
      <c r="I1139">
        <v>-89.869628899999995</v>
      </c>
      <c r="J1139" s="1" t="str">
        <f t="shared" si="186"/>
        <v>NGR lake sediment grab sample</v>
      </c>
      <c r="K1139" s="1" t="str">
        <f t="shared" si="187"/>
        <v>&lt;177 micron (NGR)</v>
      </c>
      <c r="L1139">
        <v>3</v>
      </c>
      <c r="M1139" t="s">
        <v>206</v>
      </c>
      <c r="N1139">
        <v>58</v>
      </c>
      <c r="O1139" t="s">
        <v>289</v>
      </c>
      <c r="P1139" t="s">
        <v>334</v>
      </c>
      <c r="Q1139" t="s">
        <v>181</v>
      </c>
      <c r="R1139" t="s">
        <v>145</v>
      </c>
      <c r="S1139" t="s">
        <v>146</v>
      </c>
      <c r="T1139" t="s">
        <v>36</v>
      </c>
      <c r="U1139" t="s">
        <v>91</v>
      </c>
      <c r="V1139" t="s">
        <v>157</v>
      </c>
      <c r="W1139" t="s">
        <v>66</v>
      </c>
      <c r="X1139" t="s">
        <v>228</v>
      </c>
      <c r="Y1139" t="s">
        <v>41</v>
      </c>
      <c r="Z1139" t="s">
        <v>443</v>
      </c>
    </row>
    <row r="1140" spans="1:26" hidden="1" x14ac:dyDescent="0.25">
      <c r="A1140" t="s">
        <v>5072</v>
      </c>
      <c r="B1140" t="s">
        <v>5073</v>
      </c>
      <c r="C1140" s="1" t="str">
        <f t="shared" si="178"/>
        <v>21:0239</v>
      </c>
      <c r="D1140" s="1" t="str">
        <f t="shared" si="185"/>
        <v>21:0116</v>
      </c>
      <c r="E1140" t="s">
        <v>5074</v>
      </c>
      <c r="F1140" t="s">
        <v>5075</v>
      </c>
      <c r="H1140">
        <v>48.207540199999997</v>
      </c>
      <c r="I1140">
        <v>-89.932155100000003</v>
      </c>
      <c r="J1140" s="1" t="str">
        <f t="shared" si="186"/>
        <v>NGR lake sediment grab sample</v>
      </c>
      <c r="K1140" s="1" t="str">
        <f t="shared" si="187"/>
        <v>&lt;177 micron (NGR)</v>
      </c>
      <c r="L1140">
        <v>3</v>
      </c>
      <c r="M1140" t="s">
        <v>214</v>
      </c>
      <c r="N1140">
        <v>59</v>
      </c>
      <c r="O1140" t="s">
        <v>667</v>
      </c>
      <c r="P1140" t="s">
        <v>771</v>
      </c>
      <c r="Q1140" t="s">
        <v>290</v>
      </c>
      <c r="R1140" t="s">
        <v>904</v>
      </c>
      <c r="S1140" t="s">
        <v>146</v>
      </c>
      <c r="T1140" t="s">
        <v>437</v>
      </c>
      <c r="U1140" t="s">
        <v>909</v>
      </c>
      <c r="V1140" t="s">
        <v>1172</v>
      </c>
      <c r="W1140" t="s">
        <v>66</v>
      </c>
      <c r="X1140" t="s">
        <v>163</v>
      </c>
      <c r="Y1140" t="s">
        <v>63</v>
      </c>
      <c r="Z1140" t="s">
        <v>668</v>
      </c>
    </row>
    <row r="1141" spans="1:26" hidden="1" x14ac:dyDescent="0.25">
      <c r="A1141" t="s">
        <v>5076</v>
      </c>
      <c r="B1141" t="s">
        <v>5077</v>
      </c>
      <c r="C1141" s="1" t="str">
        <f t="shared" si="178"/>
        <v>21:0239</v>
      </c>
      <c r="D1141" s="1" t="str">
        <f t="shared" si="185"/>
        <v>21:0116</v>
      </c>
      <c r="E1141" t="s">
        <v>5078</v>
      </c>
      <c r="F1141" t="s">
        <v>5079</v>
      </c>
      <c r="H1141">
        <v>48.197649599999998</v>
      </c>
      <c r="I1141">
        <v>-89.943784100000002</v>
      </c>
      <c r="J1141" s="1" t="str">
        <f t="shared" si="186"/>
        <v>NGR lake sediment grab sample</v>
      </c>
      <c r="K1141" s="1" t="str">
        <f t="shared" si="187"/>
        <v>&lt;177 micron (NGR)</v>
      </c>
      <c r="L1141">
        <v>3</v>
      </c>
      <c r="M1141" t="s">
        <v>234</v>
      </c>
      <c r="N1141">
        <v>60</v>
      </c>
      <c r="O1141" t="s">
        <v>463</v>
      </c>
      <c r="P1141" t="s">
        <v>253</v>
      </c>
      <c r="Q1141" t="s">
        <v>290</v>
      </c>
      <c r="R1141" t="s">
        <v>133</v>
      </c>
      <c r="S1141" t="s">
        <v>146</v>
      </c>
      <c r="T1141" t="s">
        <v>1095</v>
      </c>
      <c r="U1141" t="s">
        <v>938</v>
      </c>
      <c r="V1141" t="s">
        <v>5080</v>
      </c>
      <c r="W1141" t="s">
        <v>63</v>
      </c>
      <c r="X1141" t="s">
        <v>163</v>
      </c>
      <c r="Y1141" t="s">
        <v>39</v>
      </c>
      <c r="Z1141" t="s">
        <v>3127</v>
      </c>
    </row>
    <row r="1142" spans="1:26" hidden="1" x14ac:dyDescent="0.25">
      <c r="A1142" t="s">
        <v>5081</v>
      </c>
      <c r="B1142" t="s">
        <v>5082</v>
      </c>
      <c r="C1142" s="1" t="str">
        <f t="shared" si="178"/>
        <v>21:0239</v>
      </c>
      <c r="D1142" s="1" t="str">
        <f t="shared" si="185"/>
        <v>21:0116</v>
      </c>
      <c r="E1142" t="s">
        <v>5083</v>
      </c>
      <c r="F1142" t="s">
        <v>5084</v>
      </c>
      <c r="H1142">
        <v>48.242313299999999</v>
      </c>
      <c r="I1142">
        <v>-89.875088599999998</v>
      </c>
      <c r="J1142" s="1" t="str">
        <f t="shared" si="186"/>
        <v>NGR lake sediment grab sample</v>
      </c>
      <c r="K1142" s="1" t="str">
        <f t="shared" si="187"/>
        <v>&lt;177 micron (NGR)</v>
      </c>
      <c r="L1142">
        <v>4</v>
      </c>
      <c r="M1142" t="s">
        <v>30</v>
      </c>
      <c r="N1142">
        <v>61</v>
      </c>
      <c r="O1142" t="s">
        <v>521</v>
      </c>
      <c r="P1142" t="s">
        <v>528</v>
      </c>
      <c r="Q1142" t="s">
        <v>97</v>
      </c>
      <c r="R1142" t="s">
        <v>133</v>
      </c>
      <c r="S1142" t="s">
        <v>146</v>
      </c>
      <c r="T1142" t="s">
        <v>125</v>
      </c>
      <c r="U1142" t="s">
        <v>355</v>
      </c>
      <c r="V1142" t="s">
        <v>5085</v>
      </c>
      <c r="W1142" t="s">
        <v>80</v>
      </c>
      <c r="X1142" t="s">
        <v>112</v>
      </c>
      <c r="Y1142" t="s">
        <v>33</v>
      </c>
      <c r="Z1142" t="s">
        <v>1053</v>
      </c>
    </row>
    <row r="1143" spans="1:26" hidden="1" x14ac:dyDescent="0.25">
      <c r="A1143" t="s">
        <v>5086</v>
      </c>
      <c r="B1143" t="s">
        <v>5087</v>
      </c>
      <c r="C1143" s="1" t="str">
        <f t="shared" si="178"/>
        <v>21:0239</v>
      </c>
      <c r="D1143" s="1" t="str">
        <f t="shared" si="185"/>
        <v>21:0116</v>
      </c>
      <c r="E1143" t="s">
        <v>5088</v>
      </c>
      <c r="F1143" t="s">
        <v>5089</v>
      </c>
      <c r="H1143">
        <v>48.186379899999999</v>
      </c>
      <c r="I1143">
        <v>-89.988041999999993</v>
      </c>
      <c r="J1143" s="1" t="str">
        <f t="shared" si="186"/>
        <v>NGR lake sediment grab sample</v>
      </c>
      <c r="K1143" s="1" t="str">
        <f t="shared" si="187"/>
        <v>&lt;177 micron (NGR)</v>
      </c>
      <c r="L1143">
        <v>4</v>
      </c>
      <c r="M1143" t="s">
        <v>47</v>
      </c>
      <c r="N1143">
        <v>62</v>
      </c>
      <c r="O1143" t="s">
        <v>88</v>
      </c>
      <c r="P1143" t="s">
        <v>297</v>
      </c>
      <c r="Q1143" t="s">
        <v>80</v>
      </c>
      <c r="R1143" t="s">
        <v>406</v>
      </c>
      <c r="S1143" t="s">
        <v>80</v>
      </c>
      <c r="T1143" t="s">
        <v>122</v>
      </c>
      <c r="U1143" t="s">
        <v>335</v>
      </c>
      <c r="V1143" t="s">
        <v>122</v>
      </c>
      <c r="W1143" t="s">
        <v>53</v>
      </c>
      <c r="X1143" t="s">
        <v>40</v>
      </c>
      <c r="Y1143" t="s">
        <v>41</v>
      </c>
      <c r="Z1143" t="s">
        <v>787</v>
      </c>
    </row>
    <row r="1144" spans="1:26" hidden="1" x14ac:dyDescent="0.25">
      <c r="A1144" t="s">
        <v>5090</v>
      </c>
      <c r="B1144" t="s">
        <v>5091</v>
      </c>
      <c r="C1144" s="1" t="str">
        <f t="shared" si="178"/>
        <v>21:0239</v>
      </c>
      <c r="D1144" s="1" t="str">
        <f t="shared" si="185"/>
        <v>21:0116</v>
      </c>
      <c r="E1144" t="s">
        <v>5092</v>
      </c>
      <c r="F1144" t="s">
        <v>5093</v>
      </c>
      <c r="H1144">
        <v>48.209065799999998</v>
      </c>
      <c r="I1144">
        <v>-89.993172700000002</v>
      </c>
      <c r="J1144" s="1" t="str">
        <f t="shared" si="186"/>
        <v>NGR lake sediment grab sample</v>
      </c>
      <c r="K1144" s="1" t="str">
        <f t="shared" si="187"/>
        <v>&lt;177 micron (NGR)</v>
      </c>
      <c r="L1144">
        <v>4</v>
      </c>
      <c r="M1144" t="s">
        <v>60</v>
      </c>
      <c r="N1144">
        <v>63</v>
      </c>
      <c r="O1144" t="s">
        <v>679</v>
      </c>
      <c r="P1144" t="s">
        <v>224</v>
      </c>
      <c r="Q1144" t="s">
        <v>77</v>
      </c>
      <c r="R1144" t="s">
        <v>546</v>
      </c>
      <c r="S1144" t="s">
        <v>50</v>
      </c>
      <c r="T1144" t="s">
        <v>36</v>
      </c>
      <c r="U1144" t="s">
        <v>471</v>
      </c>
      <c r="V1144" t="s">
        <v>80</v>
      </c>
      <c r="W1144" t="s">
        <v>66</v>
      </c>
      <c r="X1144" t="s">
        <v>54</v>
      </c>
      <c r="Y1144" t="s">
        <v>125</v>
      </c>
      <c r="Z1144" t="s">
        <v>4267</v>
      </c>
    </row>
    <row r="1145" spans="1:26" hidden="1" x14ac:dyDescent="0.25">
      <c r="A1145" t="s">
        <v>5094</v>
      </c>
      <c r="B1145" t="s">
        <v>5095</v>
      </c>
      <c r="C1145" s="1" t="str">
        <f t="shared" si="178"/>
        <v>21:0239</v>
      </c>
      <c r="D1145" s="1" t="str">
        <f t="shared" si="185"/>
        <v>21:0116</v>
      </c>
      <c r="E1145" t="s">
        <v>5096</v>
      </c>
      <c r="F1145" t="s">
        <v>5097</v>
      </c>
      <c r="H1145">
        <v>48.226663899999998</v>
      </c>
      <c r="I1145">
        <v>-89.9918969</v>
      </c>
      <c r="J1145" s="1" t="str">
        <f t="shared" si="186"/>
        <v>NGR lake sediment grab sample</v>
      </c>
      <c r="K1145" s="1" t="str">
        <f t="shared" si="187"/>
        <v>&lt;177 micron (NGR)</v>
      </c>
      <c r="L1145">
        <v>4</v>
      </c>
      <c r="M1145" t="s">
        <v>73</v>
      </c>
      <c r="N1145">
        <v>64</v>
      </c>
      <c r="O1145" t="s">
        <v>417</v>
      </c>
      <c r="P1145" t="s">
        <v>236</v>
      </c>
      <c r="Q1145" t="s">
        <v>97</v>
      </c>
      <c r="R1145" t="s">
        <v>35</v>
      </c>
      <c r="S1145" t="s">
        <v>50</v>
      </c>
      <c r="T1145" t="s">
        <v>36</v>
      </c>
      <c r="U1145" t="s">
        <v>328</v>
      </c>
      <c r="V1145" t="s">
        <v>80</v>
      </c>
      <c r="W1145" t="s">
        <v>66</v>
      </c>
      <c r="X1145" t="s">
        <v>81</v>
      </c>
      <c r="Y1145" t="s">
        <v>125</v>
      </c>
      <c r="Z1145" t="s">
        <v>3958</v>
      </c>
    </row>
    <row r="1146" spans="1:26" hidden="1" x14ac:dyDescent="0.25">
      <c r="A1146" t="s">
        <v>5098</v>
      </c>
      <c r="B1146" t="s">
        <v>5099</v>
      </c>
      <c r="C1146" s="1" t="str">
        <f t="shared" ref="C1146:C1209" si="188">HYPERLINK("http://geochem.nrcan.gc.ca/cdogs/content/bdl/bdl210239_e.htm", "21:0239")</f>
        <v>21:0239</v>
      </c>
      <c r="D1146" s="1" t="str">
        <f t="shared" si="185"/>
        <v>21:0116</v>
      </c>
      <c r="E1146" t="s">
        <v>5100</v>
      </c>
      <c r="F1146" t="s">
        <v>5101</v>
      </c>
      <c r="H1146">
        <v>48.230673799999998</v>
      </c>
      <c r="I1146">
        <v>-89.951107699999994</v>
      </c>
      <c r="J1146" s="1" t="str">
        <f t="shared" si="186"/>
        <v>NGR lake sediment grab sample</v>
      </c>
      <c r="K1146" s="1" t="str">
        <f t="shared" si="187"/>
        <v>&lt;177 micron (NGR)</v>
      </c>
      <c r="L1146">
        <v>4</v>
      </c>
      <c r="M1146" t="s">
        <v>87</v>
      </c>
      <c r="N1146">
        <v>65</v>
      </c>
      <c r="O1146" t="s">
        <v>54</v>
      </c>
      <c r="P1146" t="s">
        <v>48</v>
      </c>
      <c r="Q1146" t="s">
        <v>146</v>
      </c>
      <c r="R1146" t="s">
        <v>516</v>
      </c>
      <c r="S1146" t="s">
        <v>110</v>
      </c>
      <c r="T1146" t="s">
        <v>36</v>
      </c>
      <c r="U1146" t="s">
        <v>799</v>
      </c>
      <c r="V1146" t="s">
        <v>4679</v>
      </c>
      <c r="W1146" t="s">
        <v>66</v>
      </c>
      <c r="X1146" t="s">
        <v>300</v>
      </c>
      <c r="Y1146" t="s">
        <v>63</v>
      </c>
      <c r="Z1146" t="s">
        <v>598</v>
      </c>
    </row>
    <row r="1147" spans="1:26" hidden="1" x14ac:dyDescent="0.25">
      <c r="A1147" t="s">
        <v>5102</v>
      </c>
      <c r="B1147" t="s">
        <v>5103</v>
      </c>
      <c r="C1147" s="1" t="str">
        <f t="shared" si="188"/>
        <v>21:0239</v>
      </c>
      <c r="D1147" s="1" t="str">
        <f t="shared" si="185"/>
        <v>21:0116</v>
      </c>
      <c r="E1147" t="s">
        <v>5104</v>
      </c>
      <c r="F1147" t="s">
        <v>5105</v>
      </c>
      <c r="H1147">
        <v>48.225811100000001</v>
      </c>
      <c r="I1147">
        <v>-89.8872657</v>
      </c>
      <c r="J1147" s="1" t="str">
        <f t="shared" si="186"/>
        <v>NGR lake sediment grab sample</v>
      </c>
      <c r="K1147" s="1" t="str">
        <f t="shared" si="187"/>
        <v>&lt;177 micron (NGR)</v>
      </c>
      <c r="L1147">
        <v>4</v>
      </c>
      <c r="M1147" t="s">
        <v>96</v>
      </c>
      <c r="N1147">
        <v>66</v>
      </c>
      <c r="O1147" t="s">
        <v>320</v>
      </c>
      <c r="P1147" t="s">
        <v>108</v>
      </c>
      <c r="Q1147" t="s">
        <v>33</v>
      </c>
      <c r="R1147" t="s">
        <v>708</v>
      </c>
      <c r="S1147" t="s">
        <v>109</v>
      </c>
      <c r="T1147" t="s">
        <v>36</v>
      </c>
      <c r="U1147" t="s">
        <v>5106</v>
      </c>
      <c r="V1147" t="s">
        <v>2723</v>
      </c>
      <c r="W1147" t="s">
        <v>63</v>
      </c>
      <c r="X1147" t="s">
        <v>343</v>
      </c>
      <c r="Y1147" t="s">
        <v>5107</v>
      </c>
      <c r="Z1147" t="s">
        <v>3494</v>
      </c>
    </row>
    <row r="1148" spans="1:26" hidden="1" x14ac:dyDescent="0.25">
      <c r="A1148" t="s">
        <v>5108</v>
      </c>
      <c r="B1148" t="s">
        <v>5109</v>
      </c>
      <c r="C1148" s="1" t="str">
        <f t="shared" si="188"/>
        <v>21:0239</v>
      </c>
      <c r="D1148" s="1" t="str">
        <f t="shared" si="185"/>
        <v>21:0116</v>
      </c>
      <c r="E1148" t="s">
        <v>5110</v>
      </c>
      <c r="F1148" t="s">
        <v>5111</v>
      </c>
      <c r="H1148">
        <v>48.2286067</v>
      </c>
      <c r="I1148">
        <v>-89.877336299999996</v>
      </c>
      <c r="J1148" s="1" t="str">
        <f t="shared" si="186"/>
        <v>NGR lake sediment grab sample</v>
      </c>
      <c r="K1148" s="1" t="str">
        <f t="shared" si="187"/>
        <v>&lt;177 micron (NGR)</v>
      </c>
      <c r="L1148">
        <v>4</v>
      </c>
      <c r="M1148" t="s">
        <v>154</v>
      </c>
      <c r="N1148">
        <v>67</v>
      </c>
      <c r="O1148" t="s">
        <v>3263</v>
      </c>
      <c r="P1148" t="s">
        <v>108</v>
      </c>
      <c r="Q1148" t="s">
        <v>78</v>
      </c>
      <c r="R1148" t="s">
        <v>335</v>
      </c>
      <c r="S1148" t="s">
        <v>64</v>
      </c>
      <c r="T1148" t="s">
        <v>36</v>
      </c>
      <c r="U1148" t="s">
        <v>521</v>
      </c>
      <c r="V1148" t="s">
        <v>1475</v>
      </c>
      <c r="W1148" t="s">
        <v>66</v>
      </c>
      <c r="X1148" t="s">
        <v>81</v>
      </c>
      <c r="Y1148" t="s">
        <v>1607</v>
      </c>
      <c r="Z1148" t="s">
        <v>750</v>
      </c>
    </row>
    <row r="1149" spans="1:26" hidden="1" x14ac:dyDescent="0.25">
      <c r="A1149" t="s">
        <v>5112</v>
      </c>
      <c r="B1149" t="s">
        <v>5113</v>
      </c>
      <c r="C1149" s="1" t="str">
        <f t="shared" si="188"/>
        <v>21:0239</v>
      </c>
      <c r="D1149" s="1" t="str">
        <f t="shared" si="185"/>
        <v>21:0116</v>
      </c>
      <c r="E1149" t="s">
        <v>5083</v>
      </c>
      <c r="F1149" t="s">
        <v>5114</v>
      </c>
      <c r="H1149">
        <v>48.242313299999999</v>
      </c>
      <c r="I1149">
        <v>-89.875088599999998</v>
      </c>
      <c r="J1149" s="1" t="str">
        <f t="shared" si="186"/>
        <v>NGR lake sediment grab sample</v>
      </c>
      <c r="K1149" s="1" t="str">
        <f t="shared" si="187"/>
        <v>&lt;177 micron (NGR)</v>
      </c>
      <c r="L1149">
        <v>4</v>
      </c>
      <c r="M1149" t="s">
        <v>169</v>
      </c>
      <c r="N1149">
        <v>68</v>
      </c>
      <c r="O1149" t="s">
        <v>1588</v>
      </c>
      <c r="P1149" t="s">
        <v>306</v>
      </c>
      <c r="Q1149" t="s">
        <v>97</v>
      </c>
      <c r="R1149" t="s">
        <v>1254</v>
      </c>
      <c r="S1149" t="s">
        <v>290</v>
      </c>
      <c r="T1149" t="s">
        <v>65</v>
      </c>
      <c r="U1149" t="s">
        <v>260</v>
      </c>
      <c r="V1149" t="s">
        <v>793</v>
      </c>
      <c r="W1149" t="s">
        <v>66</v>
      </c>
      <c r="X1149" t="s">
        <v>91</v>
      </c>
      <c r="Y1149" t="s">
        <v>2590</v>
      </c>
      <c r="Z1149" t="s">
        <v>350</v>
      </c>
    </row>
    <row r="1150" spans="1:26" hidden="1" x14ac:dyDescent="0.25">
      <c r="A1150" t="s">
        <v>5115</v>
      </c>
      <c r="B1150" t="s">
        <v>5116</v>
      </c>
      <c r="C1150" s="1" t="str">
        <f t="shared" si="188"/>
        <v>21:0239</v>
      </c>
      <c r="D1150" s="1" t="str">
        <f t="shared" si="185"/>
        <v>21:0116</v>
      </c>
      <c r="E1150" t="s">
        <v>5083</v>
      </c>
      <c r="F1150" t="s">
        <v>5117</v>
      </c>
      <c r="H1150">
        <v>48.242313299999999</v>
      </c>
      <c r="I1150">
        <v>-89.875088599999998</v>
      </c>
      <c r="J1150" s="1" t="str">
        <f t="shared" si="186"/>
        <v>NGR lake sediment grab sample</v>
      </c>
      <c r="K1150" s="1" t="str">
        <f t="shared" si="187"/>
        <v>&lt;177 micron (NGR)</v>
      </c>
      <c r="L1150">
        <v>4</v>
      </c>
      <c r="M1150" t="s">
        <v>162</v>
      </c>
      <c r="N1150">
        <v>69</v>
      </c>
      <c r="O1150" t="s">
        <v>1480</v>
      </c>
      <c r="P1150" t="s">
        <v>541</v>
      </c>
      <c r="Q1150" t="s">
        <v>97</v>
      </c>
      <c r="R1150" t="s">
        <v>1085</v>
      </c>
      <c r="S1150" t="s">
        <v>146</v>
      </c>
      <c r="T1150" t="s">
        <v>399</v>
      </c>
      <c r="U1150" t="s">
        <v>991</v>
      </c>
      <c r="V1150" t="s">
        <v>1006</v>
      </c>
      <c r="W1150" t="s">
        <v>63</v>
      </c>
      <c r="X1150" t="s">
        <v>465</v>
      </c>
      <c r="Y1150" t="s">
        <v>80</v>
      </c>
      <c r="Z1150" t="s">
        <v>1328</v>
      </c>
    </row>
    <row r="1151" spans="1:26" hidden="1" x14ac:dyDescent="0.25">
      <c r="A1151" t="s">
        <v>5118</v>
      </c>
      <c r="B1151" t="s">
        <v>5119</v>
      </c>
      <c r="C1151" s="1" t="str">
        <f t="shared" si="188"/>
        <v>21:0239</v>
      </c>
      <c r="D1151" s="1" t="str">
        <f t="shared" si="185"/>
        <v>21:0116</v>
      </c>
      <c r="E1151" t="s">
        <v>5120</v>
      </c>
      <c r="F1151" t="s">
        <v>5121</v>
      </c>
      <c r="H1151">
        <v>48.293404199999998</v>
      </c>
      <c r="I1151">
        <v>-89.9882183</v>
      </c>
      <c r="J1151" s="1" t="str">
        <f t="shared" si="186"/>
        <v>NGR lake sediment grab sample</v>
      </c>
      <c r="K1151" s="1" t="str">
        <f t="shared" si="187"/>
        <v>&lt;177 micron (NGR)</v>
      </c>
      <c r="L1151">
        <v>4</v>
      </c>
      <c r="M1151" t="s">
        <v>106</v>
      </c>
      <c r="N1151">
        <v>70</v>
      </c>
      <c r="O1151" t="s">
        <v>596</v>
      </c>
      <c r="P1151" t="s">
        <v>50</v>
      </c>
      <c r="Q1151" t="s">
        <v>78</v>
      </c>
      <c r="R1151" t="s">
        <v>76</v>
      </c>
      <c r="S1151" t="s">
        <v>53</v>
      </c>
      <c r="T1151" t="s">
        <v>36</v>
      </c>
      <c r="U1151" t="s">
        <v>67</v>
      </c>
      <c r="V1151" t="s">
        <v>452</v>
      </c>
      <c r="W1151" t="s">
        <v>63</v>
      </c>
      <c r="X1151" t="s">
        <v>54</v>
      </c>
      <c r="Y1151" t="s">
        <v>125</v>
      </c>
      <c r="Z1151" t="s">
        <v>904</v>
      </c>
    </row>
    <row r="1152" spans="1:26" hidden="1" x14ac:dyDescent="0.25">
      <c r="A1152" t="s">
        <v>5122</v>
      </c>
      <c r="B1152" t="s">
        <v>5123</v>
      </c>
      <c r="C1152" s="1" t="str">
        <f t="shared" si="188"/>
        <v>21:0239</v>
      </c>
      <c r="D1152" s="1" t="str">
        <f t="shared" si="185"/>
        <v>21:0116</v>
      </c>
      <c r="E1152" t="s">
        <v>5124</v>
      </c>
      <c r="F1152" t="s">
        <v>5125</v>
      </c>
      <c r="H1152">
        <v>48.2969005</v>
      </c>
      <c r="I1152">
        <v>-89.963744500000004</v>
      </c>
      <c r="J1152" s="1" t="str">
        <f t="shared" si="186"/>
        <v>NGR lake sediment grab sample</v>
      </c>
      <c r="K1152" s="1" t="str">
        <f t="shared" si="187"/>
        <v>&lt;177 micron (NGR)</v>
      </c>
      <c r="L1152">
        <v>4</v>
      </c>
      <c r="M1152" t="s">
        <v>118</v>
      </c>
      <c r="N1152">
        <v>71</v>
      </c>
      <c r="O1152" t="s">
        <v>48</v>
      </c>
      <c r="P1152" t="s">
        <v>156</v>
      </c>
      <c r="Q1152" t="s">
        <v>80</v>
      </c>
      <c r="R1152" t="s">
        <v>290</v>
      </c>
      <c r="S1152" t="s">
        <v>80</v>
      </c>
      <c r="T1152" t="s">
        <v>36</v>
      </c>
      <c r="U1152" t="s">
        <v>497</v>
      </c>
      <c r="V1152" t="s">
        <v>125</v>
      </c>
      <c r="W1152" t="s">
        <v>78</v>
      </c>
      <c r="X1152" t="s">
        <v>40</v>
      </c>
      <c r="Y1152" t="s">
        <v>41</v>
      </c>
      <c r="Z1152" t="s">
        <v>1417</v>
      </c>
    </row>
    <row r="1153" spans="1:26" hidden="1" x14ac:dyDescent="0.25">
      <c r="A1153" t="s">
        <v>5126</v>
      </c>
      <c r="B1153" t="s">
        <v>5127</v>
      </c>
      <c r="C1153" s="1" t="str">
        <f t="shared" si="188"/>
        <v>21:0239</v>
      </c>
      <c r="D1153" s="1" t="str">
        <f t="shared" si="185"/>
        <v>21:0116</v>
      </c>
      <c r="E1153" t="s">
        <v>5128</v>
      </c>
      <c r="F1153" t="s">
        <v>5129</v>
      </c>
      <c r="H1153">
        <v>48.3328931</v>
      </c>
      <c r="I1153">
        <v>-89.969042599999995</v>
      </c>
      <c r="J1153" s="1" t="str">
        <f t="shared" si="186"/>
        <v>NGR lake sediment grab sample</v>
      </c>
      <c r="K1153" s="1" t="str">
        <f t="shared" si="187"/>
        <v>&lt;177 micron (NGR)</v>
      </c>
      <c r="L1153">
        <v>4</v>
      </c>
      <c r="M1153" t="s">
        <v>131</v>
      </c>
      <c r="N1153">
        <v>72</v>
      </c>
      <c r="O1153" t="s">
        <v>1254</v>
      </c>
      <c r="P1153" t="s">
        <v>145</v>
      </c>
      <c r="Q1153" t="s">
        <v>80</v>
      </c>
      <c r="R1153" t="s">
        <v>34</v>
      </c>
      <c r="S1153" t="s">
        <v>181</v>
      </c>
      <c r="T1153" t="s">
        <v>122</v>
      </c>
      <c r="U1153" t="s">
        <v>497</v>
      </c>
      <c r="V1153" t="s">
        <v>685</v>
      </c>
      <c r="W1153" t="s">
        <v>66</v>
      </c>
      <c r="X1153" t="s">
        <v>208</v>
      </c>
      <c r="Y1153" t="s">
        <v>380</v>
      </c>
      <c r="Z1153" t="s">
        <v>1224</v>
      </c>
    </row>
    <row r="1154" spans="1:26" hidden="1" x14ac:dyDescent="0.25">
      <c r="A1154" t="s">
        <v>5130</v>
      </c>
      <c r="B1154" t="s">
        <v>5131</v>
      </c>
      <c r="C1154" s="1" t="str">
        <f t="shared" si="188"/>
        <v>21:0239</v>
      </c>
      <c r="D1154" s="1" t="str">
        <f t="shared" si="185"/>
        <v>21:0116</v>
      </c>
      <c r="E1154" t="s">
        <v>5132</v>
      </c>
      <c r="F1154" t="s">
        <v>5133</v>
      </c>
      <c r="H1154">
        <v>48.324262900000001</v>
      </c>
      <c r="I1154">
        <v>-89.894279699999998</v>
      </c>
      <c r="J1154" s="1" t="str">
        <f t="shared" si="186"/>
        <v>NGR lake sediment grab sample</v>
      </c>
      <c r="K1154" s="1" t="str">
        <f t="shared" si="187"/>
        <v>&lt;177 micron (NGR)</v>
      </c>
      <c r="L1154">
        <v>4</v>
      </c>
      <c r="M1154" t="s">
        <v>143</v>
      </c>
      <c r="N1154">
        <v>73</v>
      </c>
      <c r="O1154" t="s">
        <v>1090</v>
      </c>
      <c r="P1154" t="s">
        <v>489</v>
      </c>
      <c r="Q1154" t="s">
        <v>80</v>
      </c>
      <c r="R1154" t="s">
        <v>75</v>
      </c>
      <c r="S1154" t="s">
        <v>146</v>
      </c>
      <c r="T1154" t="s">
        <v>122</v>
      </c>
      <c r="U1154" t="s">
        <v>1575</v>
      </c>
      <c r="V1154" t="s">
        <v>309</v>
      </c>
      <c r="W1154" t="s">
        <v>63</v>
      </c>
      <c r="X1154" t="s">
        <v>343</v>
      </c>
      <c r="Y1154" t="s">
        <v>41</v>
      </c>
      <c r="Z1154" t="s">
        <v>776</v>
      </c>
    </row>
    <row r="1155" spans="1:26" hidden="1" x14ac:dyDescent="0.25">
      <c r="A1155" t="s">
        <v>5134</v>
      </c>
      <c r="B1155" t="s">
        <v>5135</v>
      </c>
      <c r="C1155" s="1" t="str">
        <f t="shared" si="188"/>
        <v>21:0239</v>
      </c>
      <c r="D1155" s="1" t="str">
        <f t="shared" si="185"/>
        <v>21:0116</v>
      </c>
      <c r="E1155" t="s">
        <v>5136</v>
      </c>
      <c r="F1155" t="s">
        <v>5137</v>
      </c>
      <c r="H1155">
        <v>48.342258800000003</v>
      </c>
      <c r="I1155">
        <v>-89.888928100000001</v>
      </c>
      <c r="J1155" s="1" t="str">
        <f t="shared" si="186"/>
        <v>NGR lake sediment grab sample</v>
      </c>
      <c r="K1155" s="1" t="str">
        <f t="shared" si="187"/>
        <v>&lt;177 micron (NGR)</v>
      </c>
      <c r="L1155">
        <v>4</v>
      </c>
      <c r="M1155" t="s">
        <v>177</v>
      </c>
      <c r="N1155">
        <v>74</v>
      </c>
      <c r="O1155" t="s">
        <v>54</v>
      </c>
      <c r="P1155" t="s">
        <v>298</v>
      </c>
      <c r="Q1155" t="s">
        <v>39</v>
      </c>
      <c r="R1155" t="s">
        <v>335</v>
      </c>
      <c r="S1155" t="s">
        <v>78</v>
      </c>
      <c r="T1155" t="s">
        <v>36</v>
      </c>
      <c r="U1155" t="s">
        <v>5138</v>
      </c>
      <c r="V1155" t="s">
        <v>1193</v>
      </c>
      <c r="W1155" t="s">
        <v>156</v>
      </c>
      <c r="X1155" t="s">
        <v>343</v>
      </c>
      <c r="Y1155" t="s">
        <v>125</v>
      </c>
      <c r="Z1155" t="s">
        <v>776</v>
      </c>
    </row>
    <row r="1156" spans="1:26" hidden="1" x14ac:dyDescent="0.25">
      <c r="A1156" t="s">
        <v>5139</v>
      </c>
      <c r="B1156" t="s">
        <v>5140</v>
      </c>
      <c r="C1156" s="1" t="str">
        <f t="shared" si="188"/>
        <v>21:0239</v>
      </c>
      <c r="D1156" s="1" t="str">
        <f t="shared" si="185"/>
        <v>21:0116</v>
      </c>
      <c r="E1156" t="s">
        <v>5141</v>
      </c>
      <c r="F1156" t="s">
        <v>5142</v>
      </c>
      <c r="H1156">
        <v>48.344433899999999</v>
      </c>
      <c r="I1156">
        <v>-89.9036689</v>
      </c>
      <c r="J1156" s="1" t="str">
        <f t="shared" si="186"/>
        <v>NGR lake sediment grab sample</v>
      </c>
      <c r="K1156" s="1" t="str">
        <f t="shared" si="187"/>
        <v>&lt;177 micron (NGR)</v>
      </c>
      <c r="L1156">
        <v>4</v>
      </c>
      <c r="M1156" t="s">
        <v>187</v>
      </c>
      <c r="N1156">
        <v>75</v>
      </c>
      <c r="O1156" t="s">
        <v>133</v>
      </c>
      <c r="P1156" t="s">
        <v>283</v>
      </c>
      <c r="Q1156" t="s">
        <v>33</v>
      </c>
      <c r="R1156" t="s">
        <v>156</v>
      </c>
      <c r="S1156" t="s">
        <v>33</v>
      </c>
      <c r="T1156" t="s">
        <v>36</v>
      </c>
      <c r="U1156" t="s">
        <v>98</v>
      </c>
      <c r="V1156" t="s">
        <v>437</v>
      </c>
      <c r="W1156" t="s">
        <v>78</v>
      </c>
      <c r="X1156" t="s">
        <v>336</v>
      </c>
      <c r="Y1156" t="s">
        <v>125</v>
      </c>
      <c r="Z1156" t="s">
        <v>406</v>
      </c>
    </row>
    <row r="1157" spans="1:26" hidden="1" x14ac:dyDescent="0.25">
      <c r="A1157" t="s">
        <v>5143</v>
      </c>
      <c r="B1157" t="s">
        <v>5144</v>
      </c>
      <c r="C1157" s="1" t="str">
        <f t="shared" si="188"/>
        <v>21:0239</v>
      </c>
      <c r="D1157" s="1" t="str">
        <f t="shared" si="185"/>
        <v>21:0116</v>
      </c>
      <c r="E1157" t="s">
        <v>5145</v>
      </c>
      <c r="F1157" t="s">
        <v>5146</v>
      </c>
      <c r="H1157">
        <v>48.356895999999999</v>
      </c>
      <c r="I1157">
        <v>-89.927814499999997</v>
      </c>
      <c r="J1157" s="1" t="str">
        <f t="shared" si="186"/>
        <v>NGR lake sediment grab sample</v>
      </c>
      <c r="K1157" s="1" t="str">
        <f t="shared" si="187"/>
        <v>&lt;177 micron (NGR)</v>
      </c>
      <c r="L1157">
        <v>4</v>
      </c>
      <c r="M1157" t="s">
        <v>196</v>
      </c>
      <c r="N1157">
        <v>76</v>
      </c>
      <c r="O1157" t="s">
        <v>207</v>
      </c>
      <c r="P1157" t="s">
        <v>289</v>
      </c>
      <c r="Q1157" t="s">
        <v>66</v>
      </c>
      <c r="R1157" t="s">
        <v>394</v>
      </c>
      <c r="S1157" t="s">
        <v>290</v>
      </c>
      <c r="T1157" t="s">
        <v>36</v>
      </c>
      <c r="U1157" t="s">
        <v>1166</v>
      </c>
      <c r="V1157" t="s">
        <v>290</v>
      </c>
      <c r="W1157" t="s">
        <v>39</v>
      </c>
      <c r="X1157" t="s">
        <v>228</v>
      </c>
      <c r="Y1157" t="s">
        <v>63</v>
      </c>
      <c r="Z1157" t="s">
        <v>904</v>
      </c>
    </row>
    <row r="1158" spans="1:26" hidden="1" x14ac:dyDescent="0.25">
      <c r="A1158" t="s">
        <v>5147</v>
      </c>
      <c r="B1158" t="s">
        <v>5148</v>
      </c>
      <c r="C1158" s="1" t="str">
        <f t="shared" si="188"/>
        <v>21:0239</v>
      </c>
      <c r="D1158" s="1" t="str">
        <f>HYPERLINK("http://geochem.nrcan.gc.ca/cdogs/content/svy/svy_e.htm", "")</f>
        <v/>
      </c>
      <c r="G1158" s="1" t="str">
        <f>HYPERLINK("http://geochem.nrcan.gc.ca/cdogs/content/cr_/cr_00023_e.htm", "23")</f>
        <v>23</v>
      </c>
      <c r="J1158" t="s">
        <v>220</v>
      </c>
      <c r="K1158" t="s">
        <v>221</v>
      </c>
      <c r="L1158">
        <v>4</v>
      </c>
      <c r="M1158" t="s">
        <v>222</v>
      </c>
      <c r="N1158">
        <v>77</v>
      </c>
      <c r="O1158" t="s">
        <v>289</v>
      </c>
      <c r="P1158" t="s">
        <v>145</v>
      </c>
      <c r="Q1158" t="s">
        <v>349</v>
      </c>
      <c r="R1158" t="s">
        <v>64</v>
      </c>
      <c r="S1158" t="s">
        <v>290</v>
      </c>
      <c r="T1158" t="s">
        <v>36</v>
      </c>
      <c r="U1158" t="s">
        <v>1282</v>
      </c>
      <c r="V1158" t="s">
        <v>164</v>
      </c>
      <c r="W1158" t="s">
        <v>78</v>
      </c>
      <c r="X1158" t="s">
        <v>343</v>
      </c>
      <c r="Y1158" t="s">
        <v>64</v>
      </c>
      <c r="Z1158" t="s">
        <v>4729</v>
      </c>
    </row>
    <row r="1159" spans="1:26" hidden="1" x14ac:dyDescent="0.25">
      <c r="A1159" t="s">
        <v>5149</v>
      </c>
      <c r="B1159" t="s">
        <v>5150</v>
      </c>
      <c r="C1159" s="1" t="str">
        <f t="shared" si="188"/>
        <v>21:0239</v>
      </c>
      <c r="D1159" s="1" t="str">
        <f t="shared" ref="D1159:D1172" si="189">HYPERLINK("http://geochem.nrcan.gc.ca/cdogs/content/svy/svy210116_e.htm", "21:0116")</f>
        <v>21:0116</v>
      </c>
      <c r="E1159" t="s">
        <v>5151</v>
      </c>
      <c r="F1159" t="s">
        <v>5152</v>
      </c>
      <c r="H1159">
        <v>48.359633600000002</v>
      </c>
      <c r="I1159">
        <v>-89.979574700000001</v>
      </c>
      <c r="J1159" s="1" t="str">
        <f t="shared" ref="J1159:J1172" si="190">HYPERLINK("http://geochem.nrcan.gc.ca/cdogs/content/kwd/kwd020027_e.htm", "NGR lake sediment grab sample")</f>
        <v>NGR lake sediment grab sample</v>
      </c>
      <c r="K1159" s="1" t="str">
        <f t="shared" ref="K1159:K1172" si="191">HYPERLINK("http://geochem.nrcan.gc.ca/cdogs/content/kwd/kwd080006_e.htm", "&lt;177 micron (NGR)")</f>
        <v>&lt;177 micron (NGR)</v>
      </c>
      <c r="L1159">
        <v>4</v>
      </c>
      <c r="M1159" t="s">
        <v>206</v>
      </c>
      <c r="N1159">
        <v>78</v>
      </c>
      <c r="O1159" t="s">
        <v>197</v>
      </c>
      <c r="P1159" t="s">
        <v>62</v>
      </c>
      <c r="Q1159" t="s">
        <v>63</v>
      </c>
      <c r="R1159" t="s">
        <v>145</v>
      </c>
      <c r="S1159" t="s">
        <v>97</v>
      </c>
      <c r="T1159" t="s">
        <v>36</v>
      </c>
      <c r="U1159" t="s">
        <v>515</v>
      </c>
      <c r="V1159" t="s">
        <v>309</v>
      </c>
      <c r="W1159" t="s">
        <v>39</v>
      </c>
      <c r="X1159" t="s">
        <v>54</v>
      </c>
      <c r="Y1159" t="s">
        <v>41</v>
      </c>
      <c r="Z1159" t="s">
        <v>1364</v>
      </c>
    </row>
    <row r="1160" spans="1:26" hidden="1" x14ac:dyDescent="0.25">
      <c r="A1160" t="s">
        <v>5153</v>
      </c>
      <c r="B1160" t="s">
        <v>5154</v>
      </c>
      <c r="C1160" s="1" t="str">
        <f t="shared" si="188"/>
        <v>21:0239</v>
      </c>
      <c r="D1160" s="1" t="str">
        <f t="shared" si="189"/>
        <v>21:0116</v>
      </c>
      <c r="E1160" t="s">
        <v>5155</v>
      </c>
      <c r="F1160" t="s">
        <v>5156</v>
      </c>
      <c r="H1160">
        <v>48.391813900000002</v>
      </c>
      <c r="I1160">
        <v>-89.942786799999993</v>
      </c>
      <c r="J1160" s="1" t="str">
        <f t="shared" si="190"/>
        <v>NGR lake sediment grab sample</v>
      </c>
      <c r="K1160" s="1" t="str">
        <f t="shared" si="191"/>
        <v>&lt;177 micron (NGR)</v>
      </c>
      <c r="L1160">
        <v>4</v>
      </c>
      <c r="M1160" t="s">
        <v>214</v>
      </c>
      <c r="N1160">
        <v>79</v>
      </c>
      <c r="O1160" t="s">
        <v>596</v>
      </c>
      <c r="P1160" t="s">
        <v>198</v>
      </c>
      <c r="Q1160" t="s">
        <v>39</v>
      </c>
      <c r="R1160" t="s">
        <v>76</v>
      </c>
      <c r="S1160" t="s">
        <v>66</v>
      </c>
      <c r="T1160" t="s">
        <v>36</v>
      </c>
      <c r="U1160" t="s">
        <v>284</v>
      </c>
      <c r="V1160" t="s">
        <v>262</v>
      </c>
      <c r="W1160" t="s">
        <v>33</v>
      </c>
      <c r="X1160" t="s">
        <v>67</v>
      </c>
      <c r="Y1160" t="s">
        <v>41</v>
      </c>
      <c r="Z1160" t="s">
        <v>5157</v>
      </c>
    </row>
    <row r="1161" spans="1:26" hidden="1" x14ac:dyDescent="0.25">
      <c r="A1161" t="s">
        <v>5158</v>
      </c>
      <c r="B1161" t="s">
        <v>5159</v>
      </c>
      <c r="C1161" s="1" t="str">
        <f t="shared" si="188"/>
        <v>21:0239</v>
      </c>
      <c r="D1161" s="1" t="str">
        <f t="shared" si="189"/>
        <v>21:0116</v>
      </c>
      <c r="E1161" t="s">
        <v>5160</v>
      </c>
      <c r="F1161" t="s">
        <v>5161</v>
      </c>
      <c r="H1161">
        <v>48.394089600000001</v>
      </c>
      <c r="I1161">
        <v>-89.894238999999999</v>
      </c>
      <c r="J1161" s="1" t="str">
        <f t="shared" si="190"/>
        <v>NGR lake sediment grab sample</v>
      </c>
      <c r="K1161" s="1" t="str">
        <f t="shared" si="191"/>
        <v>&lt;177 micron (NGR)</v>
      </c>
      <c r="L1161">
        <v>4</v>
      </c>
      <c r="M1161" t="s">
        <v>234</v>
      </c>
      <c r="N1161">
        <v>80</v>
      </c>
      <c r="O1161" t="s">
        <v>236</v>
      </c>
      <c r="P1161" t="s">
        <v>283</v>
      </c>
      <c r="Q1161" t="s">
        <v>63</v>
      </c>
      <c r="R1161" t="s">
        <v>271</v>
      </c>
      <c r="S1161" t="s">
        <v>33</v>
      </c>
      <c r="T1161" t="s">
        <v>36</v>
      </c>
      <c r="U1161" t="s">
        <v>263</v>
      </c>
      <c r="V1161" t="s">
        <v>437</v>
      </c>
      <c r="W1161" t="s">
        <v>80</v>
      </c>
      <c r="X1161" t="s">
        <v>81</v>
      </c>
      <c r="Y1161" t="s">
        <v>41</v>
      </c>
      <c r="Z1161" t="s">
        <v>323</v>
      </c>
    </row>
    <row r="1162" spans="1:26" hidden="1" x14ac:dyDescent="0.25">
      <c r="A1162" t="s">
        <v>5162</v>
      </c>
      <c r="B1162" t="s">
        <v>5163</v>
      </c>
      <c r="C1162" s="1" t="str">
        <f t="shared" si="188"/>
        <v>21:0239</v>
      </c>
      <c r="D1162" s="1" t="str">
        <f t="shared" si="189"/>
        <v>21:0116</v>
      </c>
      <c r="E1162" t="s">
        <v>5164</v>
      </c>
      <c r="F1162" t="s">
        <v>5165</v>
      </c>
      <c r="H1162">
        <v>48.377254399999998</v>
      </c>
      <c r="I1162">
        <v>-89.837166600000003</v>
      </c>
      <c r="J1162" s="1" t="str">
        <f t="shared" si="190"/>
        <v>NGR lake sediment grab sample</v>
      </c>
      <c r="K1162" s="1" t="str">
        <f t="shared" si="191"/>
        <v>&lt;177 micron (NGR)</v>
      </c>
      <c r="L1162">
        <v>5</v>
      </c>
      <c r="M1162" t="s">
        <v>242</v>
      </c>
      <c r="N1162">
        <v>81</v>
      </c>
      <c r="O1162" t="s">
        <v>679</v>
      </c>
      <c r="P1162" t="s">
        <v>82</v>
      </c>
      <c r="Q1162" t="s">
        <v>39</v>
      </c>
      <c r="R1162" t="s">
        <v>406</v>
      </c>
      <c r="S1162" t="s">
        <v>76</v>
      </c>
      <c r="T1162" t="s">
        <v>122</v>
      </c>
      <c r="U1162" t="s">
        <v>119</v>
      </c>
      <c r="V1162" t="s">
        <v>148</v>
      </c>
      <c r="W1162" t="s">
        <v>63</v>
      </c>
      <c r="X1162" t="s">
        <v>54</v>
      </c>
      <c r="Y1162" t="s">
        <v>1607</v>
      </c>
      <c r="Z1162" t="s">
        <v>5166</v>
      </c>
    </row>
    <row r="1163" spans="1:26" hidden="1" x14ac:dyDescent="0.25">
      <c r="A1163" t="s">
        <v>5167</v>
      </c>
      <c r="B1163" t="s">
        <v>5168</v>
      </c>
      <c r="C1163" s="1" t="str">
        <f t="shared" si="188"/>
        <v>21:0239</v>
      </c>
      <c r="D1163" s="1" t="str">
        <f t="shared" si="189"/>
        <v>21:0116</v>
      </c>
      <c r="E1163" t="s">
        <v>5169</v>
      </c>
      <c r="F1163" t="s">
        <v>5170</v>
      </c>
      <c r="H1163">
        <v>48.397624200000003</v>
      </c>
      <c r="I1163">
        <v>-89.886427100000006</v>
      </c>
      <c r="J1163" s="1" t="str">
        <f t="shared" si="190"/>
        <v>NGR lake sediment grab sample</v>
      </c>
      <c r="K1163" s="1" t="str">
        <f t="shared" si="191"/>
        <v>&lt;177 micron (NGR)</v>
      </c>
      <c r="L1163">
        <v>5</v>
      </c>
      <c r="M1163" t="s">
        <v>47</v>
      </c>
      <c r="N1163">
        <v>82</v>
      </c>
      <c r="O1163" t="s">
        <v>300</v>
      </c>
      <c r="P1163" t="s">
        <v>54</v>
      </c>
      <c r="Q1163" t="s">
        <v>63</v>
      </c>
      <c r="R1163" t="s">
        <v>49</v>
      </c>
      <c r="S1163" t="s">
        <v>63</v>
      </c>
      <c r="T1163" t="s">
        <v>36</v>
      </c>
      <c r="U1163" t="s">
        <v>635</v>
      </c>
      <c r="V1163" t="s">
        <v>1072</v>
      </c>
      <c r="W1163" t="s">
        <v>156</v>
      </c>
      <c r="X1163" t="s">
        <v>54</v>
      </c>
      <c r="Y1163" t="s">
        <v>41</v>
      </c>
      <c r="Z1163" t="s">
        <v>489</v>
      </c>
    </row>
    <row r="1164" spans="1:26" hidden="1" x14ac:dyDescent="0.25">
      <c r="A1164" t="s">
        <v>5171</v>
      </c>
      <c r="B1164" t="s">
        <v>5172</v>
      </c>
      <c r="C1164" s="1" t="str">
        <f t="shared" si="188"/>
        <v>21:0239</v>
      </c>
      <c r="D1164" s="1" t="str">
        <f t="shared" si="189"/>
        <v>21:0116</v>
      </c>
      <c r="E1164" t="s">
        <v>5173</v>
      </c>
      <c r="F1164" t="s">
        <v>5174</v>
      </c>
      <c r="H1164">
        <v>48.3705414</v>
      </c>
      <c r="I1164">
        <v>-89.8773877</v>
      </c>
      <c r="J1164" s="1" t="str">
        <f t="shared" si="190"/>
        <v>NGR lake sediment grab sample</v>
      </c>
      <c r="K1164" s="1" t="str">
        <f t="shared" si="191"/>
        <v>&lt;177 micron (NGR)</v>
      </c>
      <c r="L1164">
        <v>5</v>
      </c>
      <c r="M1164" t="s">
        <v>60</v>
      </c>
      <c r="N1164">
        <v>83</v>
      </c>
      <c r="O1164" t="s">
        <v>297</v>
      </c>
      <c r="P1164" t="s">
        <v>133</v>
      </c>
      <c r="Q1164" t="s">
        <v>66</v>
      </c>
      <c r="R1164" t="s">
        <v>277</v>
      </c>
      <c r="S1164" t="s">
        <v>80</v>
      </c>
      <c r="T1164" t="s">
        <v>36</v>
      </c>
      <c r="U1164" t="s">
        <v>208</v>
      </c>
      <c r="V1164" t="s">
        <v>437</v>
      </c>
      <c r="W1164" t="s">
        <v>53</v>
      </c>
      <c r="X1164" t="s">
        <v>300</v>
      </c>
      <c r="Y1164" t="s">
        <v>125</v>
      </c>
      <c r="Z1164" t="s">
        <v>2315</v>
      </c>
    </row>
    <row r="1165" spans="1:26" hidden="1" x14ac:dyDescent="0.25">
      <c r="A1165" t="s">
        <v>5175</v>
      </c>
      <c r="B1165" t="s">
        <v>5176</v>
      </c>
      <c r="C1165" s="1" t="str">
        <f t="shared" si="188"/>
        <v>21:0239</v>
      </c>
      <c r="D1165" s="1" t="str">
        <f t="shared" si="189"/>
        <v>21:0116</v>
      </c>
      <c r="E1165" t="s">
        <v>5164</v>
      </c>
      <c r="F1165" t="s">
        <v>5177</v>
      </c>
      <c r="H1165">
        <v>48.377254399999998</v>
      </c>
      <c r="I1165">
        <v>-89.837166600000003</v>
      </c>
      <c r="J1165" s="1" t="str">
        <f t="shared" si="190"/>
        <v>NGR lake sediment grab sample</v>
      </c>
      <c r="K1165" s="1" t="str">
        <f t="shared" si="191"/>
        <v>&lt;177 micron (NGR)</v>
      </c>
      <c r="L1165">
        <v>5</v>
      </c>
      <c r="M1165" t="s">
        <v>366</v>
      </c>
      <c r="N1165">
        <v>84</v>
      </c>
      <c r="O1165" t="s">
        <v>666</v>
      </c>
      <c r="P1165" t="s">
        <v>49</v>
      </c>
      <c r="Q1165" t="s">
        <v>78</v>
      </c>
      <c r="R1165" t="s">
        <v>334</v>
      </c>
      <c r="S1165" t="s">
        <v>146</v>
      </c>
      <c r="T1165" t="s">
        <v>36</v>
      </c>
      <c r="U1165" t="s">
        <v>112</v>
      </c>
      <c r="V1165" t="s">
        <v>309</v>
      </c>
      <c r="W1165" t="s">
        <v>53</v>
      </c>
      <c r="X1165" t="s">
        <v>343</v>
      </c>
      <c r="Y1165" t="s">
        <v>875</v>
      </c>
      <c r="Z1165" t="s">
        <v>3969</v>
      </c>
    </row>
    <row r="1166" spans="1:26" hidden="1" x14ac:dyDescent="0.25">
      <c r="A1166" t="s">
        <v>5178</v>
      </c>
      <c r="B1166" t="s">
        <v>5179</v>
      </c>
      <c r="C1166" s="1" t="str">
        <f t="shared" si="188"/>
        <v>21:0239</v>
      </c>
      <c r="D1166" s="1" t="str">
        <f t="shared" si="189"/>
        <v>21:0116</v>
      </c>
      <c r="E1166" t="s">
        <v>5180</v>
      </c>
      <c r="F1166" t="s">
        <v>5181</v>
      </c>
      <c r="H1166">
        <v>48.402224799999999</v>
      </c>
      <c r="I1166">
        <v>-89.838217400000005</v>
      </c>
      <c r="J1166" s="1" t="str">
        <f t="shared" si="190"/>
        <v>NGR lake sediment grab sample</v>
      </c>
      <c r="K1166" s="1" t="str">
        <f t="shared" si="191"/>
        <v>&lt;177 micron (NGR)</v>
      </c>
      <c r="L1166">
        <v>5</v>
      </c>
      <c r="M1166" t="s">
        <v>251</v>
      </c>
      <c r="N1166">
        <v>85</v>
      </c>
      <c r="O1166" t="s">
        <v>759</v>
      </c>
      <c r="P1166" t="s">
        <v>334</v>
      </c>
      <c r="Q1166" t="s">
        <v>146</v>
      </c>
      <c r="R1166" t="s">
        <v>75</v>
      </c>
      <c r="S1166" t="s">
        <v>146</v>
      </c>
      <c r="T1166" t="s">
        <v>36</v>
      </c>
      <c r="U1166" t="s">
        <v>825</v>
      </c>
      <c r="V1166" t="s">
        <v>227</v>
      </c>
      <c r="W1166" t="s">
        <v>63</v>
      </c>
      <c r="X1166" t="s">
        <v>112</v>
      </c>
      <c r="Y1166" t="s">
        <v>125</v>
      </c>
      <c r="Z1166" t="s">
        <v>1897</v>
      </c>
    </row>
    <row r="1167" spans="1:26" hidden="1" x14ac:dyDescent="0.25">
      <c r="A1167" t="s">
        <v>5182</v>
      </c>
      <c r="B1167" t="s">
        <v>5183</v>
      </c>
      <c r="C1167" s="1" t="str">
        <f t="shared" si="188"/>
        <v>21:0239</v>
      </c>
      <c r="D1167" s="1" t="str">
        <f t="shared" si="189"/>
        <v>21:0116</v>
      </c>
      <c r="E1167" t="s">
        <v>5184</v>
      </c>
      <c r="F1167" t="s">
        <v>5185</v>
      </c>
      <c r="H1167">
        <v>48.4127376</v>
      </c>
      <c r="I1167">
        <v>-89.836991499999996</v>
      </c>
      <c r="J1167" s="1" t="str">
        <f t="shared" si="190"/>
        <v>NGR lake sediment grab sample</v>
      </c>
      <c r="K1167" s="1" t="str">
        <f t="shared" si="191"/>
        <v>&lt;177 micron (NGR)</v>
      </c>
      <c r="L1167">
        <v>5</v>
      </c>
      <c r="M1167" t="s">
        <v>259</v>
      </c>
      <c r="N1167">
        <v>86</v>
      </c>
      <c r="O1167" t="s">
        <v>679</v>
      </c>
      <c r="P1167" t="s">
        <v>35</v>
      </c>
      <c r="Q1167" t="s">
        <v>66</v>
      </c>
      <c r="R1167" t="s">
        <v>334</v>
      </c>
      <c r="S1167" t="s">
        <v>39</v>
      </c>
      <c r="T1167" t="s">
        <v>36</v>
      </c>
      <c r="U1167" t="s">
        <v>54</v>
      </c>
      <c r="V1167" t="s">
        <v>437</v>
      </c>
      <c r="W1167" t="s">
        <v>39</v>
      </c>
      <c r="X1167" t="s">
        <v>300</v>
      </c>
      <c r="Y1167" t="s">
        <v>41</v>
      </c>
      <c r="Z1167" t="s">
        <v>760</v>
      </c>
    </row>
    <row r="1168" spans="1:26" hidden="1" x14ac:dyDescent="0.25">
      <c r="A1168" t="s">
        <v>5186</v>
      </c>
      <c r="B1168" t="s">
        <v>5187</v>
      </c>
      <c r="C1168" s="1" t="str">
        <f t="shared" si="188"/>
        <v>21:0239</v>
      </c>
      <c r="D1168" s="1" t="str">
        <f t="shared" si="189"/>
        <v>21:0116</v>
      </c>
      <c r="E1168" t="s">
        <v>5184</v>
      </c>
      <c r="F1168" t="s">
        <v>5188</v>
      </c>
      <c r="H1168">
        <v>48.4127376</v>
      </c>
      <c r="I1168">
        <v>-89.836991499999996</v>
      </c>
      <c r="J1168" s="1" t="str">
        <f t="shared" si="190"/>
        <v>NGR lake sediment grab sample</v>
      </c>
      <c r="K1168" s="1" t="str">
        <f t="shared" si="191"/>
        <v>&lt;177 micron (NGR)</v>
      </c>
      <c r="L1168">
        <v>5</v>
      </c>
      <c r="M1168" t="s">
        <v>268</v>
      </c>
      <c r="N1168">
        <v>87</v>
      </c>
      <c r="O1168" t="s">
        <v>888</v>
      </c>
      <c r="P1168" t="s">
        <v>35</v>
      </c>
      <c r="Q1168" t="s">
        <v>80</v>
      </c>
      <c r="R1168" t="s">
        <v>35</v>
      </c>
      <c r="S1168" t="s">
        <v>80</v>
      </c>
      <c r="T1168" t="s">
        <v>1095</v>
      </c>
      <c r="U1168" t="s">
        <v>336</v>
      </c>
      <c r="V1168" t="s">
        <v>308</v>
      </c>
      <c r="W1168" t="s">
        <v>66</v>
      </c>
      <c r="X1168" t="s">
        <v>760</v>
      </c>
      <c r="Y1168" t="s">
        <v>760</v>
      </c>
      <c r="Z1168" t="s">
        <v>760</v>
      </c>
    </row>
    <row r="1169" spans="1:26" hidden="1" x14ac:dyDescent="0.25">
      <c r="A1169" t="s">
        <v>5189</v>
      </c>
      <c r="B1169" t="s">
        <v>5190</v>
      </c>
      <c r="C1169" s="1" t="str">
        <f t="shared" si="188"/>
        <v>21:0239</v>
      </c>
      <c r="D1169" s="1" t="str">
        <f t="shared" si="189"/>
        <v>21:0116</v>
      </c>
      <c r="E1169" t="s">
        <v>5191</v>
      </c>
      <c r="F1169" t="s">
        <v>5192</v>
      </c>
      <c r="H1169">
        <v>48.425174599999998</v>
      </c>
      <c r="I1169">
        <v>-89.905088199999994</v>
      </c>
      <c r="J1169" s="1" t="str">
        <f t="shared" si="190"/>
        <v>NGR lake sediment grab sample</v>
      </c>
      <c r="K1169" s="1" t="str">
        <f t="shared" si="191"/>
        <v>&lt;177 micron (NGR)</v>
      </c>
      <c r="L1169">
        <v>5</v>
      </c>
      <c r="M1169" t="s">
        <v>73</v>
      </c>
      <c r="N1169">
        <v>88</v>
      </c>
      <c r="O1169" t="s">
        <v>79</v>
      </c>
      <c r="P1169" t="s">
        <v>75</v>
      </c>
      <c r="Q1169" t="s">
        <v>39</v>
      </c>
      <c r="R1169" t="s">
        <v>34</v>
      </c>
      <c r="S1169" t="s">
        <v>80</v>
      </c>
      <c r="T1169" t="s">
        <v>36</v>
      </c>
      <c r="U1169" t="s">
        <v>307</v>
      </c>
      <c r="V1169" t="s">
        <v>1095</v>
      </c>
      <c r="W1169" t="s">
        <v>53</v>
      </c>
      <c r="X1169" t="s">
        <v>54</v>
      </c>
      <c r="Y1169" t="s">
        <v>41</v>
      </c>
      <c r="Z1169" t="s">
        <v>981</v>
      </c>
    </row>
    <row r="1170" spans="1:26" hidden="1" x14ac:dyDescent="0.25">
      <c r="A1170" t="s">
        <v>5193</v>
      </c>
      <c r="B1170" t="s">
        <v>5194</v>
      </c>
      <c r="C1170" s="1" t="str">
        <f t="shared" si="188"/>
        <v>21:0239</v>
      </c>
      <c r="D1170" s="1" t="str">
        <f t="shared" si="189"/>
        <v>21:0116</v>
      </c>
      <c r="E1170" t="s">
        <v>5195</v>
      </c>
      <c r="F1170" t="s">
        <v>5196</v>
      </c>
      <c r="H1170">
        <v>48.429558999999998</v>
      </c>
      <c r="I1170">
        <v>-89.862263600000006</v>
      </c>
      <c r="J1170" s="1" t="str">
        <f t="shared" si="190"/>
        <v>NGR lake sediment grab sample</v>
      </c>
      <c r="K1170" s="1" t="str">
        <f t="shared" si="191"/>
        <v>&lt;177 micron (NGR)</v>
      </c>
      <c r="L1170">
        <v>5</v>
      </c>
      <c r="M1170" t="s">
        <v>87</v>
      </c>
      <c r="N1170">
        <v>89</v>
      </c>
      <c r="O1170" t="s">
        <v>74</v>
      </c>
      <c r="P1170" t="s">
        <v>334</v>
      </c>
      <c r="Q1170" t="s">
        <v>66</v>
      </c>
      <c r="R1170" t="s">
        <v>391</v>
      </c>
      <c r="S1170" t="s">
        <v>80</v>
      </c>
      <c r="T1170" t="s">
        <v>36</v>
      </c>
      <c r="U1170" t="s">
        <v>79</v>
      </c>
      <c r="V1170" t="s">
        <v>337</v>
      </c>
      <c r="W1170" t="s">
        <v>66</v>
      </c>
      <c r="X1170" t="s">
        <v>343</v>
      </c>
      <c r="Y1170" t="s">
        <v>125</v>
      </c>
      <c r="Z1170" t="s">
        <v>48</v>
      </c>
    </row>
    <row r="1171" spans="1:26" hidden="1" x14ac:dyDescent="0.25">
      <c r="A1171" t="s">
        <v>5197</v>
      </c>
      <c r="B1171" t="s">
        <v>5198</v>
      </c>
      <c r="C1171" s="1" t="str">
        <f t="shared" si="188"/>
        <v>21:0239</v>
      </c>
      <c r="D1171" s="1" t="str">
        <f t="shared" si="189"/>
        <v>21:0116</v>
      </c>
      <c r="E1171" t="s">
        <v>5199</v>
      </c>
      <c r="F1171" t="s">
        <v>5200</v>
      </c>
      <c r="H1171">
        <v>48.433084800000003</v>
      </c>
      <c r="I1171">
        <v>-89.841990999999993</v>
      </c>
      <c r="J1171" s="1" t="str">
        <f t="shared" si="190"/>
        <v>NGR lake sediment grab sample</v>
      </c>
      <c r="K1171" s="1" t="str">
        <f t="shared" si="191"/>
        <v>&lt;177 micron (NGR)</v>
      </c>
      <c r="L1171">
        <v>5</v>
      </c>
      <c r="M1171" t="s">
        <v>96</v>
      </c>
      <c r="N1171">
        <v>90</v>
      </c>
      <c r="O1171" t="s">
        <v>336</v>
      </c>
      <c r="P1171" t="s">
        <v>596</v>
      </c>
      <c r="Q1171" t="s">
        <v>76</v>
      </c>
      <c r="R1171" t="s">
        <v>50</v>
      </c>
      <c r="S1171" t="s">
        <v>66</v>
      </c>
      <c r="T1171" t="s">
        <v>36</v>
      </c>
      <c r="U1171" t="s">
        <v>639</v>
      </c>
      <c r="V1171" t="s">
        <v>122</v>
      </c>
      <c r="W1171" t="s">
        <v>80</v>
      </c>
      <c r="X1171" t="s">
        <v>760</v>
      </c>
      <c r="Y1171" t="s">
        <v>760</v>
      </c>
      <c r="Z1171" t="s">
        <v>760</v>
      </c>
    </row>
    <row r="1172" spans="1:26" hidden="1" x14ac:dyDescent="0.25">
      <c r="A1172" t="s">
        <v>5201</v>
      </c>
      <c r="B1172" t="s">
        <v>5202</v>
      </c>
      <c r="C1172" s="1" t="str">
        <f t="shared" si="188"/>
        <v>21:0239</v>
      </c>
      <c r="D1172" s="1" t="str">
        <f t="shared" si="189"/>
        <v>21:0116</v>
      </c>
      <c r="E1172" t="s">
        <v>5203</v>
      </c>
      <c r="F1172" t="s">
        <v>5204</v>
      </c>
      <c r="H1172">
        <v>48.4530387</v>
      </c>
      <c r="I1172">
        <v>-89.867532800000006</v>
      </c>
      <c r="J1172" s="1" t="str">
        <f t="shared" si="190"/>
        <v>NGR lake sediment grab sample</v>
      </c>
      <c r="K1172" s="1" t="str">
        <f t="shared" si="191"/>
        <v>&lt;177 micron (NGR)</v>
      </c>
      <c r="L1172">
        <v>5</v>
      </c>
      <c r="M1172" t="s">
        <v>106</v>
      </c>
      <c r="N1172">
        <v>91</v>
      </c>
      <c r="O1172" t="s">
        <v>289</v>
      </c>
      <c r="P1172" t="s">
        <v>321</v>
      </c>
      <c r="Q1172" t="s">
        <v>53</v>
      </c>
      <c r="R1172" t="s">
        <v>109</v>
      </c>
      <c r="S1172" t="s">
        <v>80</v>
      </c>
      <c r="T1172" t="s">
        <v>36</v>
      </c>
      <c r="U1172" t="s">
        <v>178</v>
      </c>
      <c r="V1172" t="s">
        <v>125</v>
      </c>
      <c r="W1172" t="s">
        <v>156</v>
      </c>
      <c r="X1172" t="s">
        <v>760</v>
      </c>
      <c r="Y1172" t="s">
        <v>125</v>
      </c>
      <c r="Z1172" t="s">
        <v>760</v>
      </c>
    </row>
    <row r="1173" spans="1:26" hidden="1" x14ac:dyDescent="0.25">
      <c r="A1173" t="s">
        <v>5205</v>
      </c>
      <c r="B1173" t="s">
        <v>5206</v>
      </c>
      <c r="C1173" s="1" t="str">
        <f t="shared" si="188"/>
        <v>21:0239</v>
      </c>
      <c r="D1173" s="1" t="str">
        <f>HYPERLINK("http://geochem.nrcan.gc.ca/cdogs/content/svy/svy_e.htm", "")</f>
        <v/>
      </c>
      <c r="G1173" s="1" t="str">
        <f>HYPERLINK("http://geochem.nrcan.gc.ca/cdogs/content/cr_/cr_00007_e.htm", "7")</f>
        <v>7</v>
      </c>
      <c r="J1173" t="s">
        <v>220</v>
      </c>
      <c r="K1173" t="s">
        <v>221</v>
      </c>
      <c r="L1173">
        <v>5</v>
      </c>
      <c r="M1173" t="s">
        <v>222</v>
      </c>
      <c r="N1173">
        <v>92</v>
      </c>
      <c r="O1173" t="s">
        <v>133</v>
      </c>
      <c r="P1173" t="s">
        <v>133</v>
      </c>
      <c r="Q1173" t="s">
        <v>109</v>
      </c>
      <c r="R1173" t="s">
        <v>181</v>
      </c>
      <c r="S1173" t="s">
        <v>33</v>
      </c>
      <c r="T1173" t="s">
        <v>225</v>
      </c>
      <c r="U1173" t="s">
        <v>868</v>
      </c>
      <c r="V1173" t="s">
        <v>457</v>
      </c>
      <c r="W1173" t="s">
        <v>53</v>
      </c>
      <c r="X1173" t="s">
        <v>100</v>
      </c>
      <c r="Y1173" t="s">
        <v>135</v>
      </c>
      <c r="Z1173" t="s">
        <v>1283</v>
      </c>
    </row>
    <row r="1174" spans="1:26" hidden="1" x14ac:dyDescent="0.25">
      <c r="A1174" t="s">
        <v>5207</v>
      </c>
      <c r="B1174" t="s">
        <v>5208</v>
      </c>
      <c r="C1174" s="1" t="str">
        <f t="shared" si="188"/>
        <v>21:0239</v>
      </c>
      <c r="D1174" s="1" t="str">
        <f t="shared" ref="D1174:D1184" si="192">HYPERLINK("http://geochem.nrcan.gc.ca/cdogs/content/svy/svy210116_e.htm", "21:0116")</f>
        <v>21:0116</v>
      </c>
      <c r="E1174" t="s">
        <v>5209</v>
      </c>
      <c r="F1174" t="s">
        <v>5210</v>
      </c>
      <c r="H1174">
        <v>48.483170999999999</v>
      </c>
      <c r="I1174">
        <v>-89.939637300000001</v>
      </c>
      <c r="J1174" s="1" t="str">
        <f t="shared" ref="J1174:J1184" si="193">HYPERLINK("http://geochem.nrcan.gc.ca/cdogs/content/kwd/kwd020027_e.htm", "NGR lake sediment grab sample")</f>
        <v>NGR lake sediment grab sample</v>
      </c>
      <c r="K1174" s="1" t="str">
        <f t="shared" ref="K1174:K1184" si="194">HYPERLINK("http://geochem.nrcan.gc.ca/cdogs/content/kwd/kwd080006_e.htm", "&lt;177 micron (NGR)")</f>
        <v>&lt;177 micron (NGR)</v>
      </c>
      <c r="L1174">
        <v>5</v>
      </c>
      <c r="M1174" t="s">
        <v>118</v>
      </c>
      <c r="N1174">
        <v>93</v>
      </c>
      <c r="O1174" t="s">
        <v>1048</v>
      </c>
      <c r="P1174" t="s">
        <v>61</v>
      </c>
      <c r="Q1174" t="s">
        <v>39</v>
      </c>
      <c r="R1174" t="s">
        <v>82</v>
      </c>
      <c r="S1174" t="s">
        <v>64</v>
      </c>
      <c r="T1174" t="s">
        <v>36</v>
      </c>
      <c r="U1174" t="s">
        <v>226</v>
      </c>
      <c r="V1174" t="s">
        <v>992</v>
      </c>
      <c r="W1174" t="s">
        <v>53</v>
      </c>
      <c r="X1174" t="s">
        <v>300</v>
      </c>
      <c r="Y1174" t="s">
        <v>41</v>
      </c>
      <c r="Z1174" t="s">
        <v>2779</v>
      </c>
    </row>
    <row r="1175" spans="1:26" hidden="1" x14ac:dyDescent="0.25">
      <c r="A1175" t="s">
        <v>5211</v>
      </c>
      <c r="B1175" t="s">
        <v>5212</v>
      </c>
      <c r="C1175" s="1" t="str">
        <f t="shared" si="188"/>
        <v>21:0239</v>
      </c>
      <c r="D1175" s="1" t="str">
        <f t="shared" si="192"/>
        <v>21:0116</v>
      </c>
      <c r="E1175" t="s">
        <v>5213</v>
      </c>
      <c r="F1175" t="s">
        <v>5214</v>
      </c>
      <c r="H1175">
        <v>48.453519800000002</v>
      </c>
      <c r="I1175">
        <v>-89.818932500000003</v>
      </c>
      <c r="J1175" s="1" t="str">
        <f t="shared" si="193"/>
        <v>NGR lake sediment grab sample</v>
      </c>
      <c r="K1175" s="1" t="str">
        <f t="shared" si="194"/>
        <v>&lt;177 micron (NGR)</v>
      </c>
      <c r="L1175">
        <v>5</v>
      </c>
      <c r="M1175" t="s">
        <v>131</v>
      </c>
      <c r="N1175">
        <v>94</v>
      </c>
      <c r="O1175" t="s">
        <v>300</v>
      </c>
      <c r="P1175" t="s">
        <v>223</v>
      </c>
      <c r="Q1175" t="s">
        <v>53</v>
      </c>
      <c r="R1175" t="s">
        <v>394</v>
      </c>
      <c r="S1175" t="s">
        <v>78</v>
      </c>
      <c r="T1175" t="s">
        <v>36</v>
      </c>
      <c r="U1175" t="s">
        <v>112</v>
      </c>
      <c r="V1175" t="s">
        <v>590</v>
      </c>
      <c r="W1175" t="s">
        <v>53</v>
      </c>
      <c r="X1175" t="s">
        <v>343</v>
      </c>
      <c r="Y1175" t="s">
        <v>33</v>
      </c>
      <c r="Z1175" t="s">
        <v>2191</v>
      </c>
    </row>
    <row r="1176" spans="1:26" hidden="1" x14ac:dyDescent="0.25">
      <c r="A1176" t="s">
        <v>5215</v>
      </c>
      <c r="B1176" t="s">
        <v>5216</v>
      </c>
      <c r="C1176" s="1" t="str">
        <f t="shared" si="188"/>
        <v>21:0239</v>
      </c>
      <c r="D1176" s="1" t="str">
        <f t="shared" si="192"/>
        <v>21:0116</v>
      </c>
      <c r="E1176" t="s">
        <v>5217</v>
      </c>
      <c r="F1176" t="s">
        <v>5218</v>
      </c>
      <c r="H1176">
        <v>48.469312100000003</v>
      </c>
      <c r="I1176">
        <v>-89.790107199999994</v>
      </c>
      <c r="J1176" s="1" t="str">
        <f t="shared" si="193"/>
        <v>NGR lake sediment grab sample</v>
      </c>
      <c r="K1176" s="1" t="str">
        <f t="shared" si="194"/>
        <v>&lt;177 micron (NGR)</v>
      </c>
      <c r="L1176">
        <v>5</v>
      </c>
      <c r="M1176" t="s">
        <v>143</v>
      </c>
      <c r="N1176">
        <v>95</v>
      </c>
      <c r="O1176" t="s">
        <v>197</v>
      </c>
      <c r="P1176" t="s">
        <v>336</v>
      </c>
      <c r="Q1176" t="s">
        <v>80</v>
      </c>
      <c r="R1176" t="s">
        <v>82</v>
      </c>
      <c r="S1176" t="s">
        <v>290</v>
      </c>
      <c r="T1176" t="s">
        <v>36</v>
      </c>
      <c r="U1176" t="s">
        <v>497</v>
      </c>
      <c r="V1176" t="s">
        <v>564</v>
      </c>
      <c r="W1176" t="s">
        <v>53</v>
      </c>
      <c r="X1176" t="s">
        <v>300</v>
      </c>
      <c r="Y1176" t="s">
        <v>63</v>
      </c>
      <c r="Z1176" t="s">
        <v>3060</v>
      </c>
    </row>
    <row r="1177" spans="1:26" hidden="1" x14ac:dyDescent="0.25">
      <c r="A1177" t="s">
        <v>5219</v>
      </c>
      <c r="B1177" t="s">
        <v>5220</v>
      </c>
      <c r="C1177" s="1" t="str">
        <f t="shared" si="188"/>
        <v>21:0239</v>
      </c>
      <c r="D1177" s="1" t="str">
        <f t="shared" si="192"/>
        <v>21:0116</v>
      </c>
      <c r="E1177" t="s">
        <v>5221</v>
      </c>
      <c r="F1177" t="s">
        <v>5222</v>
      </c>
      <c r="H1177">
        <v>48.458912400000003</v>
      </c>
      <c r="I1177">
        <v>-89.748155800000006</v>
      </c>
      <c r="J1177" s="1" t="str">
        <f t="shared" si="193"/>
        <v>NGR lake sediment grab sample</v>
      </c>
      <c r="K1177" s="1" t="str">
        <f t="shared" si="194"/>
        <v>&lt;177 micron (NGR)</v>
      </c>
      <c r="L1177">
        <v>5</v>
      </c>
      <c r="M1177" t="s">
        <v>177</v>
      </c>
      <c r="N1177">
        <v>96</v>
      </c>
      <c r="O1177" t="s">
        <v>223</v>
      </c>
      <c r="P1177" t="s">
        <v>77</v>
      </c>
      <c r="Q1177" t="s">
        <v>63</v>
      </c>
      <c r="R1177" t="s">
        <v>283</v>
      </c>
      <c r="S1177" t="s">
        <v>78</v>
      </c>
      <c r="T1177" t="s">
        <v>36</v>
      </c>
      <c r="U1177" t="s">
        <v>79</v>
      </c>
      <c r="V1177" t="s">
        <v>1095</v>
      </c>
      <c r="W1177" t="s">
        <v>53</v>
      </c>
      <c r="X1177" t="s">
        <v>48</v>
      </c>
      <c r="Y1177" t="s">
        <v>66</v>
      </c>
      <c r="Z1177" t="s">
        <v>1096</v>
      </c>
    </row>
    <row r="1178" spans="1:26" hidden="1" x14ac:dyDescent="0.25">
      <c r="A1178" t="s">
        <v>5223</v>
      </c>
      <c r="B1178" t="s">
        <v>5224</v>
      </c>
      <c r="C1178" s="1" t="str">
        <f t="shared" si="188"/>
        <v>21:0239</v>
      </c>
      <c r="D1178" s="1" t="str">
        <f t="shared" si="192"/>
        <v>21:0116</v>
      </c>
      <c r="E1178" t="s">
        <v>5225</v>
      </c>
      <c r="F1178" t="s">
        <v>5226</v>
      </c>
      <c r="H1178">
        <v>48.498364299999999</v>
      </c>
      <c r="I1178">
        <v>-89.7667091</v>
      </c>
      <c r="J1178" s="1" t="str">
        <f t="shared" si="193"/>
        <v>NGR lake sediment grab sample</v>
      </c>
      <c r="K1178" s="1" t="str">
        <f t="shared" si="194"/>
        <v>&lt;177 micron (NGR)</v>
      </c>
      <c r="L1178">
        <v>5</v>
      </c>
      <c r="M1178" t="s">
        <v>187</v>
      </c>
      <c r="N1178">
        <v>97</v>
      </c>
      <c r="O1178" t="s">
        <v>155</v>
      </c>
      <c r="P1178" t="s">
        <v>133</v>
      </c>
      <c r="Q1178" t="s">
        <v>80</v>
      </c>
      <c r="R1178" t="s">
        <v>488</v>
      </c>
      <c r="S1178" t="s">
        <v>50</v>
      </c>
      <c r="T1178" t="s">
        <v>36</v>
      </c>
      <c r="U1178" t="s">
        <v>471</v>
      </c>
      <c r="V1178" t="s">
        <v>2909</v>
      </c>
      <c r="W1178" t="s">
        <v>78</v>
      </c>
      <c r="X1178" t="s">
        <v>54</v>
      </c>
      <c r="Y1178" t="s">
        <v>1607</v>
      </c>
      <c r="Z1178" t="s">
        <v>810</v>
      </c>
    </row>
    <row r="1179" spans="1:26" hidden="1" x14ac:dyDescent="0.25">
      <c r="A1179" t="s">
        <v>5227</v>
      </c>
      <c r="B1179" t="s">
        <v>5228</v>
      </c>
      <c r="C1179" s="1" t="str">
        <f t="shared" si="188"/>
        <v>21:0239</v>
      </c>
      <c r="D1179" s="1" t="str">
        <f t="shared" si="192"/>
        <v>21:0116</v>
      </c>
      <c r="E1179" t="s">
        <v>5229</v>
      </c>
      <c r="F1179" t="s">
        <v>5230</v>
      </c>
      <c r="H1179">
        <v>48.496076899999998</v>
      </c>
      <c r="I1179">
        <v>-89.728733199999994</v>
      </c>
      <c r="J1179" s="1" t="str">
        <f t="shared" si="193"/>
        <v>NGR lake sediment grab sample</v>
      </c>
      <c r="K1179" s="1" t="str">
        <f t="shared" si="194"/>
        <v>&lt;177 micron (NGR)</v>
      </c>
      <c r="L1179">
        <v>5</v>
      </c>
      <c r="M1179" t="s">
        <v>196</v>
      </c>
      <c r="N1179">
        <v>98</v>
      </c>
      <c r="O1179" t="s">
        <v>1058</v>
      </c>
      <c r="P1179" t="s">
        <v>82</v>
      </c>
      <c r="Q1179" t="s">
        <v>97</v>
      </c>
      <c r="R1179" t="s">
        <v>109</v>
      </c>
      <c r="S1179" t="s">
        <v>80</v>
      </c>
      <c r="T1179" t="s">
        <v>36</v>
      </c>
      <c r="U1179" t="s">
        <v>48</v>
      </c>
      <c r="V1179" t="s">
        <v>437</v>
      </c>
      <c r="W1179" t="s">
        <v>39</v>
      </c>
      <c r="X1179" t="s">
        <v>54</v>
      </c>
      <c r="Y1179" t="s">
        <v>33</v>
      </c>
      <c r="Z1179" t="s">
        <v>3577</v>
      </c>
    </row>
    <row r="1180" spans="1:26" hidden="1" x14ac:dyDescent="0.25">
      <c r="A1180" t="s">
        <v>5231</v>
      </c>
      <c r="B1180" t="s">
        <v>5232</v>
      </c>
      <c r="C1180" s="1" t="str">
        <f t="shared" si="188"/>
        <v>21:0239</v>
      </c>
      <c r="D1180" s="1" t="str">
        <f t="shared" si="192"/>
        <v>21:0116</v>
      </c>
      <c r="E1180" t="s">
        <v>5233</v>
      </c>
      <c r="F1180" t="s">
        <v>5234</v>
      </c>
      <c r="H1180">
        <v>48.510160599999999</v>
      </c>
      <c r="I1180">
        <v>-89.684653600000004</v>
      </c>
      <c r="J1180" s="1" t="str">
        <f t="shared" si="193"/>
        <v>NGR lake sediment grab sample</v>
      </c>
      <c r="K1180" s="1" t="str">
        <f t="shared" si="194"/>
        <v>&lt;177 micron (NGR)</v>
      </c>
      <c r="L1180">
        <v>5</v>
      </c>
      <c r="M1180" t="s">
        <v>206</v>
      </c>
      <c r="N1180">
        <v>99</v>
      </c>
      <c r="O1180" t="s">
        <v>223</v>
      </c>
      <c r="P1180" t="s">
        <v>321</v>
      </c>
      <c r="Q1180" t="s">
        <v>78</v>
      </c>
      <c r="R1180" t="s">
        <v>97</v>
      </c>
      <c r="S1180" t="s">
        <v>80</v>
      </c>
      <c r="T1180" t="s">
        <v>36</v>
      </c>
      <c r="U1180" t="s">
        <v>300</v>
      </c>
      <c r="V1180" t="s">
        <v>1312</v>
      </c>
      <c r="W1180" t="s">
        <v>33</v>
      </c>
      <c r="X1180" t="s">
        <v>81</v>
      </c>
      <c r="Y1180" t="s">
        <v>875</v>
      </c>
      <c r="Z1180" t="s">
        <v>1638</v>
      </c>
    </row>
    <row r="1181" spans="1:26" hidden="1" x14ac:dyDescent="0.25">
      <c r="A1181" t="s">
        <v>5235</v>
      </c>
      <c r="B1181" t="s">
        <v>5236</v>
      </c>
      <c r="C1181" s="1" t="str">
        <f t="shared" si="188"/>
        <v>21:0239</v>
      </c>
      <c r="D1181" s="1" t="str">
        <f t="shared" si="192"/>
        <v>21:0116</v>
      </c>
      <c r="E1181" t="s">
        <v>5237</v>
      </c>
      <c r="F1181" t="s">
        <v>5238</v>
      </c>
      <c r="H1181">
        <v>48.500542799999998</v>
      </c>
      <c r="I1181">
        <v>-89.569959699999998</v>
      </c>
      <c r="J1181" s="1" t="str">
        <f t="shared" si="193"/>
        <v>NGR lake sediment grab sample</v>
      </c>
      <c r="K1181" s="1" t="str">
        <f t="shared" si="194"/>
        <v>&lt;177 micron (NGR)</v>
      </c>
      <c r="L1181">
        <v>5</v>
      </c>
      <c r="M1181" t="s">
        <v>214</v>
      </c>
      <c r="N1181">
        <v>100</v>
      </c>
      <c r="O1181" t="s">
        <v>1254</v>
      </c>
      <c r="P1181" t="s">
        <v>321</v>
      </c>
      <c r="Q1181" t="s">
        <v>66</v>
      </c>
      <c r="R1181" t="s">
        <v>135</v>
      </c>
      <c r="S1181" t="s">
        <v>33</v>
      </c>
      <c r="T1181" t="s">
        <v>36</v>
      </c>
      <c r="U1181" t="s">
        <v>31</v>
      </c>
      <c r="V1181" t="s">
        <v>200</v>
      </c>
      <c r="W1181" t="s">
        <v>33</v>
      </c>
      <c r="X1181" t="s">
        <v>343</v>
      </c>
      <c r="Y1181" t="s">
        <v>156</v>
      </c>
      <c r="Z1181" t="s">
        <v>158</v>
      </c>
    </row>
    <row r="1182" spans="1:26" hidden="1" x14ac:dyDescent="0.25">
      <c r="A1182" t="s">
        <v>5239</v>
      </c>
      <c r="B1182" t="s">
        <v>5240</v>
      </c>
      <c r="C1182" s="1" t="str">
        <f t="shared" si="188"/>
        <v>21:0239</v>
      </c>
      <c r="D1182" s="1" t="str">
        <f t="shared" si="192"/>
        <v>21:0116</v>
      </c>
      <c r="E1182" t="s">
        <v>5241</v>
      </c>
      <c r="F1182" t="s">
        <v>5242</v>
      </c>
      <c r="H1182">
        <v>48.361756300000003</v>
      </c>
      <c r="I1182">
        <v>-88.764973999999995</v>
      </c>
      <c r="J1182" s="1" t="str">
        <f t="shared" si="193"/>
        <v>NGR lake sediment grab sample</v>
      </c>
      <c r="K1182" s="1" t="str">
        <f t="shared" si="194"/>
        <v>&lt;177 micron (NGR)</v>
      </c>
      <c r="L1182">
        <v>6</v>
      </c>
      <c r="M1182" t="s">
        <v>242</v>
      </c>
      <c r="N1182">
        <v>101</v>
      </c>
      <c r="O1182" t="s">
        <v>679</v>
      </c>
      <c r="P1182" t="s">
        <v>283</v>
      </c>
      <c r="Q1182" t="s">
        <v>146</v>
      </c>
      <c r="R1182" t="s">
        <v>110</v>
      </c>
      <c r="S1182" t="s">
        <v>181</v>
      </c>
      <c r="T1182" t="s">
        <v>36</v>
      </c>
      <c r="U1182" t="s">
        <v>559</v>
      </c>
      <c r="V1182" t="s">
        <v>262</v>
      </c>
      <c r="W1182" t="s">
        <v>53</v>
      </c>
      <c r="X1182" t="s">
        <v>300</v>
      </c>
      <c r="Y1182" t="s">
        <v>41</v>
      </c>
      <c r="Z1182" t="s">
        <v>4126</v>
      </c>
    </row>
    <row r="1183" spans="1:26" hidden="1" x14ac:dyDescent="0.25">
      <c r="A1183" t="s">
        <v>5243</v>
      </c>
      <c r="B1183" t="s">
        <v>5244</v>
      </c>
      <c r="C1183" s="1" t="str">
        <f t="shared" si="188"/>
        <v>21:0239</v>
      </c>
      <c r="D1183" s="1" t="str">
        <f t="shared" si="192"/>
        <v>21:0116</v>
      </c>
      <c r="E1183" t="s">
        <v>5245</v>
      </c>
      <c r="F1183" t="s">
        <v>5246</v>
      </c>
      <c r="H1183">
        <v>48.517148900000002</v>
      </c>
      <c r="I1183">
        <v>-89.513079399999995</v>
      </c>
      <c r="J1183" s="1" t="str">
        <f t="shared" si="193"/>
        <v>NGR lake sediment grab sample</v>
      </c>
      <c r="K1183" s="1" t="str">
        <f t="shared" si="194"/>
        <v>&lt;177 micron (NGR)</v>
      </c>
      <c r="L1183">
        <v>6</v>
      </c>
      <c r="M1183" t="s">
        <v>47</v>
      </c>
      <c r="N1183">
        <v>102</v>
      </c>
      <c r="O1183" t="s">
        <v>298</v>
      </c>
      <c r="P1183" t="s">
        <v>334</v>
      </c>
      <c r="Q1183" t="s">
        <v>78</v>
      </c>
      <c r="R1183" t="s">
        <v>77</v>
      </c>
      <c r="S1183" t="s">
        <v>33</v>
      </c>
      <c r="T1183" t="s">
        <v>36</v>
      </c>
      <c r="U1183" t="s">
        <v>343</v>
      </c>
      <c r="V1183" t="s">
        <v>322</v>
      </c>
      <c r="W1183" t="s">
        <v>66</v>
      </c>
      <c r="X1183" t="s">
        <v>81</v>
      </c>
      <c r="Y1183" t="s">
        <v>41</v>
      </c>
      <c r="Z1183" t="s">
        <v>133</v>
      </c>
    </row>
    <row r="1184" spans="1:26" hidden="1" x14ac:dyDescent="0.25">
      <c r="A1184" t="s">
        <v>5247</v>
      </c>
      <c r="B1184" t="s">
        <v>5248</v>
      </c>
      <c r="C1184" s="1" t="str">
        <f t="shared" si="188"/>
        <v>21:0239</v>
      </c>
      <c r="D1184" s="1" t="str">
        <f t="shared" si="192"/>
        <v>21:0116</v>
      </c>
      <c r="E1184" t="s">
        <v>5249</v>
      </c>
      <c r="F1184" t="s">
        <v>5250</v>
      </c>
      <c r="H1184">
        <v>48.503962199999997</v>
      </c>
      <c r="I1184">
        <v>-89.5017584</v>
      </c>
      <c r="J1184" s="1" t="str">
        <f t="shared" si="193"/>
        <v>NGR lake sediment grab sample</v>
      </c>
      <c r="K1184" s="1" t="str">
        <f t="shared" si="194"/>
        <v>&lt;177 micron (NGR)</v>
      </c>
      <c r="L1184">
        <v>6</v>
      </c>
      <c r="M1184" t="s">
        <v>60</v>
      </c>
      <c r="N1184">
        <v>103</v>
      </c>
      <c r="O1184" t="s">
        <v>297</v>
      </c>
      <c r="P1184" t="s">
        <v>198</v>
      </c>
      <c r="Q1184" t="s">
        <v>63</v>
      </c>
      <c r="R1184" t="s">
        <v>34</v>
      </c>
      <c r="S1184" t="s">
        <v>33</v>
      </c>
      <c r="T1184" t="s">
        <v>36</v>
      </c>
      <c r="U1184" t="s">
        <v>54</v>
      </c>
      <c r="V1184" t="s">
        <v>122</v>
      </c>
      <c r="W1184" t="s">
        <v>66</v>
      </c>
      <c r="X1184" t="s">
        <v>81</v>
      </c>
      <c r="Y1184" t="s">
        <v>41</v>
      </c>
      <c r="Z1184" t="s">
        <v>2140</v>
      </c>
    </row>
    <row r="1185" spans="1:26" hidden="1" x14ac:dyDescent="0.25">
      <c r="A1185" t="s">
        <v>5251</v>
      </c>
      <c r="B1185" t="s">
        <v>5252</v>
      </c>
      <c r="C1185" s="1" t="str">
        <f t="shared" si="188"/>
        <v>21:0239</v>
      </c>
      <c r="D1185" s="1" t="str">
        <f>HYPERLINK("http://geochem.nrcan.gc.ca/cdogs/content/svy/svy_e.htm", "")</f>
        <v/>
      </c>
      <c r="G1185" s="1" t="str">
        <f>HYPERLINK("http://geochem.nrcan.gc.ca/cdogs/content/cr_/cr_00021_e.htm", "21")</f>
        <v>21</v>
      </c>
      <c r="J1185" t="s">
        <v>220</v>
      </c>
      <c r="K1185" t="s">
        <v>221</v>
      </c>
      <c r="L1185">
        <v>6</v>
      </c>
      <c r="M1185" t="s">
        <v>222</v>
      </c>
      <c r="N1185">
        <v>104</v>
      </c>
      <c r="O1185" t="s">
        <v>48</v>
      </c>
      <c r="P1185" t="s">
        <v>134</v>
      </c>
      <c r="Q1185" t="s">
        <v>77</v>
      </c>
      <c r="R1185" t="s">
        <v>146</v>
      </c>
      <c r="S1185" t="s">
        <v>80</v>
      </c>
      <c r="T1185" t="s">
        <v>36</v>
      </c>
      <c r="U1185" t="s">
        <v>781</v>
      </c>
      <c r="V1185" t="s">
        <v>730</v>
      </c>
      <c r="W1185" t="s">
        <v>76</v>
      </c>
      <c r="X1185" t="s">
        <v>48</v>
      </c>
      <c r="Y1185" t="s">
        <v>78</v>
      </c>
      <c r="Z1185" t="s">
        <v>277</v>
      </c>
    </row>
    <row r="1186" spans="1:26" hidden="1" x14ac:dyDescent="0.25">
      <c r="A1186" t="s">
        <v>5253</v>
      </c>
      <c r="B1186" t="s">
        <v>5254</v>
      </c>
      <c r="C1186" s="1" t="str">
        <f t="shared" si="188"/>
        <v>21:0239</v>
      </c>
      <c r="D1186" s="1" t="str">
        <f t="shared" ref="D1186:D1208" si="195">HYPERLINK("http://geochem.nrcan.gc.ca/cdogs/content/svy/svy210116_e.htm", "21:0116")</f>
        <v>21:0116</v>
      </c>
      <c r="E1186" t="s">
        <v>5255</v>
      </c>
      <c r="F1186" t="s">
        <v>5256</v>
      </c>
      <c r="H1186">
        <v>48.344262399999998</v>
      </c>
      <c r="I1186">
        <v>-88.888646199999997</v>
      </c>
      <c r="J1186" s="1" t="str">
        <f t="shared" ref="J1186:J1208" si="196">HYPERLINK("http://geochem.nrcan.gc.ca/cdogs/content/kwd/kwd020027_e.htm", "NGR lake sediment grab sample")</f>
        <v>NGR lake sediment grab sample</v>
      </c>
      <c r="K1186" s="1" t="str">
        <f t="shared" ref="K1186:K1208" si="197">HYPERLINK("http://geochem.nrcan.gc.ca/cdogs/content/kwd/kwd080006_e.htm", "&lt;177 micron (NGR)")</f>
        <v>&lt;177 micron (NGR)</v>
      </c>
      <c r="L1186">
        <v>6</v>
      </c>
      <c r="M1186" t="s">
        <v>73</v>
      </c>
      <c r="N1186">
        <v>105</v>
      </c>
      <c r="O1186" t="s">
        <v>509</v>
      </c>
      <c r="P1186" t="s">
        <v>541</v>
      </c>
      <c r="Q1186" t="s">
        <v>80</v>
      </c>
      <c r="R1186" t="s">
        <v>349</v>
      </c>
      <c r="S1186" t="s">
        <v>198</v>
      </c>
      <c r="T1186" t="s">
        <v>36</v>
      </c>
      <c r="U1186" t="s">
        <v>328</v>
      </c>
      <c r="V1186" t="s">
        <v>216</v>
      </c>
      <c r="W1186" t="s">
        <v>53</v>
      </c>
      <c r="X1186" t="s">
        <v>208</v>
      </c>
      <c r="Y1186" t="s">
        <v>309</v>
      </c>
      <c r="Z1186" t="s">
        <v>1481</v>
      </c>
    </row>
    <row r="1187" spans="1:26" hidden="1" x14ac:dyDescent="0.25">
      <c r="A1187" t="s">
        <v>5257</v>
      </c>
      <c r="B1187" t="s">
        <v>5258</v>
      </c>
      <c r="C1187" s="1" t="str">
        <f t="shared" si="188"/>
        <v>21:0239</v>
      </c>
      <c r="D1187" s="1" t="str">
        <f t="shared" si="195"/>
        <v>21:0116</v>
      </c>
      <c r="E1187" t="s">
        <v>5259</v>
      </c>
      <c r="F1187" t="s">
        <v>5260</v>
      </c>
      <c r="H1187">
        <v>48.329766499999998</v>
      </c>
      <c r="I1187">
        <v>-88.866684000000006</v>
      </c>
      <c r="J1187" s="1" t="str">
        <f t="shared" si="196"/>
        <v>NGR lake sediment grab sample</v>
      </c>
      <c r="K1187" s="1" t="str">
        <f t="shared" si="197"/>
        <v>&lt;177 micron (NGR)</v>
      </c>
      <c r="L1187">
        <v>6</v>
      </c>
      <c r="M1187" t="s">
        <v>87</v>
      </c>
      <c r="N1187">
        <v>106</v>
      </c>
      <c r="O1187" t="s">
        <v>74</v>
      </c>
      <c r="P1187" t="s">
        <v>336</v>
      </c>
      <c r="Q1187" t="s">
        <v>146</v>
      </c>
      <c r="R1187" t="s">
        <v>283</v>
      </c>
      <c r="S1187" t="s">
        <v>181</v>
      </c>
      <c r="T1187" t="s">
        <v>36</v>
      </c>
      <c r="U1187" t="s">
        <v>300</v>
      </c>
      <c r="V1187" t="s">
        <v>399</v>
      </c>
      <c r="W1187" t="s">
        <v>53</v>
      </c>
      <c r="X1187" t="s">
        <v>178</v>
      </c>
      <c r="Y1187" t="s">
        <v>41</v>
      </c>
      <c r="Z1187" t="s">
        <v>321</v>
      </c>
    </row>
    <row r="1188" spans="1:26" hidden="1" x14ac:dyDescent="0.25">
      <c r="A1188" t="s">
        <v>5261</v>
      </c>
      <c r="B1188" t="s">
        <v>5262</v>
      </c>
      <c r="C1188" s="1" t="str">
        <f t="shared" si="188"/>
        <v>21:0239</v>
      </c>
      <c r="D1188" s="1" t="str">
        <f t="shared" si="195"/>
        <v>21:0116</v>
      </c>
      <c r="E1188" t="s">
        <v>5263</v>
      </c>
      <c r="F1188" t="s">
        <v>5264</v>
      </c>
      <c r="H1188">
        <v>48.333175300000001</v>
      </c>
      <c r="I1188">
        <v>-88.852289200000001</v>
      </c>
      <c r="J1188" s="1" t="str">
        <f t="shared" si="196"/>
        <v>NGR lake sediment grab sample</v>
      </c>
      <c r="K1188" s="1" t="str">
        <f t="shared" si="197"/>
        <v>&lt;177 micron (NGR)</v>
      </c>
      <c r="L1188">
        <v>6</v>
      </c>
      <c r="M1188" t="s">
        <v>96</v>
      </c>
      <c r="N1188">
        <v>107</v>
      </c>
      <c r="O1188" t="s">
        <v>771</v>
      </c>
      <c r="P1188" t="s">
        <v>62</v>
      </c>
      <c r="Q1188" t="s">
        <v>80</v>
      </c>
      <c r="R1188" t="s">
        <v>75</v>
      </c>
      <c r="S1188" t="s">
        <v>39</v>
      </c>
      <c r="T1188" t="s">
        <v>122</v>
      </c>
      <c r="U1188" t="s">
        <v>98</v>
      </c>
      <c r="V1188" t="s">
        <v>337</v>
      </c>
      <c r="W1188" t="s">
        <v>53</v>
      </c>
      <c r="X1188" t="s">
        <v>100</v>
      </c>
      <c r="Y1188" t="s">
        <v>41</v>
      </c>
      <c r="Z1188" t="s">
        <v>1152</v>
      </c>
    </row>
    <row r="1189" spans="1:26" hidden="1" x14ac:dyDescent="0.25">
      <c r="A1189" t="s">
        <v>5265</v>
      </c>
      <c r="B1189" t="s">
        <v>5266</v>
      </c>
      <c r="C1189" s="1" t="str">
        <f t="shared" si="188"/>
        <v>21:0239</v>
      </c>
      <c r="D1189" s="1" t="str">
        <f t="shared" si="195"/>
        <v>21:0116</v>
      </c>
      <c r="E1189" t="s">
        <v>5267</v>
      </c>
      <c r="F1189" t="s">
        <v>5268</v>
      </c>
      <c r="H1189">
        <v>48.336081200000002</v>
      </c>
      <c r="I1189">
        <v>-88.815635700000001</v>
      </c>
      <c r="J1189" s="1" t="str">
        <f t="shared" si="196"/>
        <v>NGR lake sediment grab sample</v>
      </c>
      <c r="K1189" s="1" t="str">
        <f t="shared" si="197"/>
        <v>&lt;177 micron (NGR)</v>
      </c>
      <c r="L1189">
        <v>6</v>
      </c>
      <c r="M1189" t="s">
        <v>106</v>
      </c>
      <c r="N1189">
        <v>108</v>
      </c>
      <c r="O1189" t="s">
        <v>1709</v>
      </c>
      <c r="P1189" t="s">
        <v>76</v>
      </c>
      <c r="Q1189" t="s">
        <v>156</v>
      </c>
      <c r="R1189" t="s">
        <v>82</v>
      </c>
      <c r="S1189" t="s">
        <v>156</v>
      </c>
      <c r="T1189" t="s">
        <v>36</v>
      </c>
      <c r="U1189" t="s">
        <v>245</v>
      </c>
      <c r="V1189" t="s">
        <v>1607</v>
      </c>
      <c r="W1189" t="s">
        <v>66</v>
      </c>
      <c r="X1189" t="s">
        <v>100</v>
      </c>
      <c r="Y1189" t="s">
        <v>41</v>
      </c>
      <c r="Z1189" t="s">
        <v>55</v>
      </c>
    </row>
    <row r="1190" spans="1:26" hidden="1" x14ac:dyDescent="0.25">
      <c r="A1190" t="s">
        <v>5269</v>
      </c>
      <c r="B1190" t="s">
        <v>5270</v>
      </c>
      <c r="C1190" s="1" t="str">
        <f t="shared" si="188"/>
        <v>21:0239</v>
      </c>
      <c r="D1190" s="1" t="str">
        <f t="shared" si="195"/>
        <v>21:0116</v>
      </c>
      <c r="E1190" t="s">
        <v>5271</v>
      </c>
      <c r="F1190" t="s">
        <v>5272</v>
      </c>
      <c r="H1190">
        <v>48.346237100000003</v>
      </c>
      <c r="I1190">
        <v>-88.831086299999996</v>
      </c>
      <c r="J1190" s="1" t="str">
        <f t="shared" si="196"/>
        <v>NGR lake sediment grab sample</v>
      </c>
      <c r="K1190" s="1" t="str">
        <f t="shared" si="197"/>
        <v>&lt;177 micron (NGR)</v>
      </c>
      <c r="L1190">
        <v>6</v>
      </c>
      <c r="M1190" t="s">
        <v>251</v>
      </c>
      <c r="N1190">
        <v>109</v>
      </c>
      <c r="O1190" t="s">
        <v>208</v>
      </c>
      <c r="P1190" t="s">
        <v>334</v>
      </c>
      <c r="Q1190" t="s">
        <v>33</v>
      </c>
      <c r="R1190" t="s">
        <v>290</v>
      </c>
      <c r="S1190" t="s">
        <v>39</v>
      </c>
      <c r="T1190" t="s">
        <v>36</v>
      </c>
      <c r="U1190" t="s">
        <v>521</v>
      </c>
      <c r="V1190" t="s">
        <v>225</v>
      </c>
      <c r="W1190" t="s">
        <v>53</v>
      </c>
      <c r="X1190" t="s">
        <v>100</v>
      </c>
      <c r="Y1190" t="s">
        <v>41</v>
      </c>
      <c r="Z1190" t="s">
        <v>61</v>
      </c>
    </row>
    <row r="1191" spans="1:26" hidden="1" x14ac:dyDescent="0.25">
      <c r="A1191" t="s">
        <v>5273</v>
      </c>
      <c r="B1191" t="s">
        <v>5274</v>
      </c>
      <c r="C1191" s="1" t="str">
        <f t="shared" si="188"/>
        <v>21:0239</v>
      </c>
      <c r="D1191" s="1" t="str">
        <f t="shared" si="195"/>
        <v>21:0116</v>
      </c>
      <c r="E1191" t="s">
        <v>5275</v>
      </c>
      <c r="F1191" t="s">
        <v>5276</v>
      </c>
      <c r="H1191">
        <v>48.3592449</v>
      </c>
      <c r="I1191">
        <v>-88.834050300000001</v>
      </c>
      <c r="J1191" s="1" t="str">
        <f t="shared" si="196"/>
        <v>NGR lake sediment grab sample</v>
      </c>
      <c r="K1191" s="1" t="str">
        <f t="shared" si="197"/>
        <v>&lt;177 micron (NGR)</v>
      </c>
      <c r="L1191">
        <v>6</v>
      </c>
      <c r="M1191" t="s">
        <v>259</v>
      </c>
      <c r="N1191">
        <v>110</v>
      </c>
      <c r="O1191" t="s">
        <v>417</v>
      </c>
      <c r="P1191" t="s">
        <v>890</v>
      </c>
      <c r="Q1191" t="s">
        <v>63</v>
      </c>
      <c r="R1191" t="s">
        <v>290</v>
      </c>
      <c r="S1191" t="s">
        <v>33</v>
      </c>
      <c r="T1191" t="s">
        <v>36</v>
      </c>
      <c r="U1191" t="s">
        <v>890</v>
      </c>
      <c r="V1191" t="s">
        <v>262</v>
      </c>
      <c r="W1191" t="s">
        <v>66</v>
      </c>
      <c r="X1191" t="s">
        <v>300</v>
      </c>
      <c r="Y1191" t="s">
        <v>41</v>
      </c>
      <c r="Z1191" t="s">
        <v>236</v>
      </c>
    </row>
    <row r="1192" spans="1:26" hidden="1" x14ac:dyDescent="0.25">
      <c r="A1192" t="s">
        <v>5277</v>
      </c>
      <c r="B1192" t="s">
        <v>5278</v>
      </c>
      <c r="C1192" s="1" t="str">
        <f t="shared" si="188"/>
        <v>21:0239</v>
      </c>
      <c r="D1192" s="1" t="str">
        <f t="shared" si="195"/>
        <v>21:0116</v>
      </c>
      <c r="E1192" t="s">
        <v>5275</v>
      </c>
      <c r="F1192" t="s">
        <v>5279</v>
      </c>
      <c r="H1192">
        <v>48.3592449</v>
      </c>
      <c r="I1192">
        <v>-88.834050300000001</v>
      </c>
      <c r="J1192" s="1" t="str">
        <f t="shared" si="196"/>
        <v>NGR lake sediment grab sample</v>
      </c>
      <c r="K1192" s="1" t="str">
        <f t="shared" si="197"/>
        <v>&lt;177 micron (NGR)</v>
      </c>
      <c r="L1192">
        <v>6</v>
      </c>
      <c r="M1192" t="s">
        <v>268</v>
      </c>
      <c r="N1192">
        <v>111</v>
      </c>
      <c r="O1192" t="s">
        <v>455</v>
      </c>
      <c r="P1192" t="s">
        <v>49</v>
      </c>
      <c r="Q1192" t="s">
        <v>63</v>
      </c>
      <c r="R1192" t="s">
        <v>290</v>
      </c>
      <c r="S1192" t="s">
        <v>80</v>
      </c>
      <c r="T1192" t="s">
        <v>36</v>
      </c>
      <c r="U1192" t="s">
        <v>890</v>
      </c>
      <c r="V1192" t="s">
        <v>262</v>
      </c>
      <c r="W1192" t="s">
        <v>63</v>
      </c>
      <c r="X1192" t="s">
        <v>300</v>
      </c>
      <c r="Y1192" t="s">
        <v>41</v>
      </c>
      <c r="Z1192" t="s">
        <v>5280</v>
      </c>
    </row>
    <row r="1193" spans="1:26" hidden="1" x14ac:dyDescent="0.25">
      <c r="A1193" t="s">
        <v>5281</v>
      </c>
      <c r="B1193" t="s">
        <v>5282</v>
      </c>
      <c r="C1193" s="1" t="str">
        <f t="shared" si="188"/>
        <v>21:0239</v>
      </c>
      <c r="D1193" s="1" t="str">
        <f t="shared" si="195"/>
        <v>21:0116</v>
      </c>
      <c r="E1193" t="s">
        <v>5283</v>
      </c>
      <c r="F1193" t="s">
        <v>5284</v>
      </c>
      <c r="H1193">
        <v>48.368559599999998</v>
      </c>
      <c r="I1193">
        <v>-88.810606199999995</v>
      </c>
      <c r="J1193" s="1" t="str">
        <f t="shared" si="196"/>
        <v>NGR lake sediment grab sample</v>
      </c>
      <c r="K1193" s="1" t="str">
        <f t="shared" si="197"/>
        <v>&lt;177 micron (NGR)</v>
      </c>
      <c r="L1193">
        <v>6</v>
      </c>
      <c r="M1193" t="s">
        <v>118</v>
      </c>
      <c r="N1193">
        <v>112</v>
      </c>
      <c r="O1193" t="s">
        <v>334</v>
      </c>
      <c r="P1193" t="s">
        <v>109</v>
      </c>
      <c r="Q1193" t="s">
        <v>80</v>
      </c>
      <c r="R1193" t="s">
        <v>97</v>
      </c>
      <c r="S1193" t="s">
        <v>39</v>
      </c>
      <c r="T1193" t="s">
        <v>36</v>
      </c>
      <c r="U1193" t="s">
        <v>178</v>
      </c>
      <c r="V1193" t="s">
        <v>237</v>
      </c>
      <c r="W1193" t="s">
        <v>53</v>
      </c>
      <c r="X1193" t="s">
        <v>48</v>
      </c>
      <c r="Y1193" t="s">
        <v>125</v>
      </c>
      <c r="Z1193" t="s">
        <v>63</v>
      </c>
    </row>
    <row r="1194" spans="1:26" hidden="1" x14ac:dyDescent="0.25">
      <c r="A1194" t="s">
        <v>5285</v>
      </c>
      <c r="B1194" t="s">
        <v>5286</v>
      </c>
      <c r="C1194" s="1" t="str">
        <f t="shared" si="188"/>
        <v>21:0239</v>
      </c>
      <c r="D1194" s="1" t="str">
        <f t="shared" si="195"/>
        <v>21:0116</v>
      </c>
      <c r="E1194" t="s">
        <v>5287</v>
      </c>
      <c r="F1194" t="s">
        <v>5288</v>
      </c>
      <c r="H1194">
        <v>48.384023399999997</v>
      </c>
      <c r="I1194">
        <v>-88.801591900000005</v>
      </c>
      <c r="J1194" s="1" t="str">
        <f t="shared" si="196"/>
        <v>NGR lake sediment grab sample</v>
      </c>
      <c r="K1194" s="1" t="str">
        <f t="shared" si="197"/>
        <v>&lt;177 micron (NGR)</v>
      </c>
      <c r="L1194">
        <v>6</v>
      </c>
      <c r="M1194" t="s">
        <v>131</v>
      </c>
      <c r="N1194">
        <v>113</v>
      </c>
      <c r="O1194" t="s">
        <v>298</v>
      </c>
      <c r="P1194" t="s">
        <v>82</v>
      </c>
      <c r="Q1194" t="s">
        <v>33</v>
      </c>
      <c r="R1194" t="s">
        <v>596</v>
      </c>
      <c r="S1194" t="s">
        <v>76</v>
      </c>
      <c r="T1194" t="s">
        <v>36</v>
      </c>
      <c r="U1194" t="s">
        <v>858</v>
      </c>
      <c r="V1194" t="s">
        <v>2909</v>
      </c>
      <c r="W1194" t="s">
        <v>53</v>
      </c>
      <c r="X1194" t="s">
        <v>48</v>
      </c>
      <c r="Y1194" t="s">
        <v>41</v>
      </c>
      <c r="Z1194" t="s">
        <v>2692</v>
      </c>
    </row>
    <row r="1195" spans="1:26" hidden="1" x14ac:dyDescent="0.25">
      <c r="A1195" t="s">
        <v>5289</v>
      </c>
      <c r="B1195" t="s">
        <v>5290</v>
      </c>
      <c r="C1195" s="1" t="str">
        <f t="shared" si="188"/>
        <v>21:0239</v>
      </c>
      <c r="D1195" s="1" t="str">
        <f t="shared" si="195"/>
        <v>21:0116</v>
      </c>
      <c r="E1195" t="s">
        <v>5241</v>
      </c>
      <c r="F1195" t="s">
        <v>5291</v>
      </c>
      <c r="H1195">
        <v>48.361756300000003</v>
      </c>
      <c r="I1195">
        <v>-88.764973999999995</v>
      </c>
      <c r="J1195" s="1" t="str">
        <f t="shared" si="196"/>
        <v>NGR lake sediment grab sample</v>
      </c>
      <c r="K1195" s="1" t="str">
        <f t="shared" si="197"/>
        <v>&lt;177 micron (NGR)</v>
      </c>
      <c r="L1195">
        <v>6</v>
      </c>
      <c r="M1195" t="s">
        <v>366</v>
      </c>
      <c r="N1195">
        <v>114</v>
      </c>
      <c r="O1195" t="s">
        <v>888</v>
      </c>
      <c r="P1195" t="s">
        <v>75</v>
      </c>
      <c r="Q1195" t="s">
        <v>181</v>
      </c>
      <c r="R1195" t="s">
        <v>50</v>
      </c>
      <c r="S1195" t="s">
        <v>78</v>
      </c>
      <c r="T1195" t="s">
        <v>36</v>
      </c>
      <c r="U1195" t="s">
        <v>208</v>
      </c>
      <c r="V1195" t="s">
        <v>2684</v>
      </c>
      <c r="W1195" t="s">
        <v>53</v>
      </c>
      <c r="X1195" t="s">
        <v>343</v>
      </c>
      <c r="Y1195" t="s">
        <v>309</v>
      </c>
      <c r="Z1195" t="s">
        <v>691</v>
      </c>
    </row>
    <row r="1196" spans="1:26" hidden="1" x14ac:dyDescent="0.25">
      <c r="A1196" t="s">
        <v>5292</v>
      </c>
      <c r="B1196" t="s">
        <v>5293</v>
      </c>
      <c r="C1196" s="1" t="str">
        <f t="shared" si="188"/>
        <v>21:0239</v>
      </c>
      <c r="D1196" s="1" t="str">
        <f t="shared" si="195"/>
        <v>21:0116</v>
      </c>
      <c r="E1196" t="s">
        <v>5294</v>
      </c>
      <c r="F1196" t="s">
        <v>5295</v>
      </c>
      <c r="H1196">
        <v>48.383666300000002</v>
      </c>
      <c r="I1196">
        <v>-88.755439499999994</v>
      </c>
      <c r="J1196" s="1" t="str">
        <f t="shared" si="196"/>
        <v>NGR lake sediment grab sample</v>
      </c>
      <c r="K1196" s="1" t="str">
        <f t="shared" si="197"/>
        <v>&lt;177 micron (NGR)</v>
      </c>
      <c r="L1196">
        <v>6</v>
      </c>
      <c r="M1196" t="s">
        <v>143</v>
      </c>
      <c r="N1196">
        <v>115</v>
      </c>
      <c r="O1196" t="s">
        <v>320</v>
      </c>
      <c r="P1196" t="s">
        <v>198</v>
      </c>
      <c r="Q1196" t="s">
        <v>181</v>
      </c>
      <c r="R1196" t="s">
        <v>290</v>
      </c>
      <c r="S1196" t="s">
        <v>80</v>
      </c>
      <c r="T1196" t="s">
        <v>36</v>
      </c>
      <c r="U1196" t="s">
        <v>635</v>
      </c>
      <c r="V1196" t="s">
        <v>122</v>
      </c>
      <c r="W1196" t="s">
        <v>66</v>
      </c>
      <c r="X1196" t="s">
        <v>300</v>
      </c>
      <c r="Y1196" t="s">
        <v>41</v>
      </c>
      <c r="Z1196" t="s">
        <v>691</v>
      </c>
    </row>
    <row r="1197" spans="1:26" hidden="1" x14ac:dyDescent="0.25">
      <c r="A1197" t="s">
        <v>5296</v>
      </c>
      <c r="B1197" t="s">
        <v>5297</v>
      </c>
      <c r="C1197" s="1" t="str">
        <f t="shared" si="188"/>
        <v>21:0239</v>
      </c>
      <c r="D1197" s="1" t="str">
        <f t="shared" si="195"/>
        <v>21:0116</v>
      </c>
      <c r="E1197" t="s">
        <v>5298</v>
      </c>
      <c r="F1197" t="s">
        <v>5299</v>
      </c>
      <c r="H1197">
        <v>48.405512100000003</v>
      </c>
      <c r="I1197">
        <v>-88.830444200000002</v>
      </c>
      <c r="J1197" s="1" t="str">
        <f t="shared" si="196"/>
        <v>NGR lake sediment grab sample</v>
      </c>
      <c r="K1197" s="1" t="str">
        <f t="shared" si="197"/>
        <v>&lt;177 micron (NGR)</v>
      </c>
      <c r="L1197">
        <v>6</v>
      </c>
      <c r="M1197" t="s">
        <v>177</v>
      </c>
      <c r="N1197">
        <v>116</v>
      </c>
      <c r="O1197" t="s">
        <v>888</v>
      </c>
      <c r="P1197" t="s">
        <v>145</v>
      </c>
      <c r="Q1197" t="s">
        <v>33</v>
      </c>
      <c r="R1197" t="s">
        <v>64</v>
      </c>
      <c r="S1197" t="s">
        <v>33</v>
      </c>
      <c r="T1197" t="s">
        <v>36</v>
      </c>
      <c r="U1197" t="s">
        <v>890</v>
      </c>
      <c r="V1197" t="s">
        <v>262</v>
      </c>
      <c r="W1197" t="s">
        <v>66</v>
      </c>
      <c r="X1197" t="s">
        <v>81</v>
      </c>
      <c r="Y1197" t="s">
        <v>41</v>
      </c>
      <c r="Z1197" t="s">
        <v>691</v>
      </c>
    </row>
    <row r="1198" spans="1:26" hidden="1" x14ac:dyDescent="0.25">
      <c r="A1198" t="s">
        <v>5300</v>
      </c>
      <c r="B1198" t="s">
        <v>5301</v>
      </c>
      <c r="C1198" s="1" t="str">
        <f t="shared" si="188"/>
        <v>21:0239</v>
      </c>
      <c r="D1198" s="1" t="str">
        <f t="shared" si="195"/>
        <v>21:0116</v>
      </c>
      <c r="E1198" t="s">
        <v>5302</v>
      </c>
      <c r="F1198" t="s">
        <v>5303</v>
      </c>
      <c r="H1198">
        <v>48.424999399999997</v>
      </c>
      <c r="I1198">
        <v>-88.824250000000006</v>
      </c>
      <c r="J1198" s="1" t="str">
        <f t="shared" si="196"/>
        <v>NGR lake sediment grab sample</v>
      </c>
      <c r="K1198" s="1" t="str">
        <f t="shared" si="197"/>
        <v>&lt;177 micron (NGR)</v>
      </c>
      <c r="L1198">
        <v>6</v>
      </c>
      <c r="M1198" t="s">
        <v>187</v>
      </c>
      <c r="N1198">
        <v>117</v>
      </c>
      <c r="O1198" t="s">
        <v>188</v>
      </c>
      <c r="P1198" t="s">
        <v>82</v>
      </c>
      <c r="Q1198" t="s">
        <v>80</v>
      </c>
      <c r="R1198" t="s">
        <v>198</v>
      </c>
      <c r="S1198" t="s">
        <v>39</v>
      </c>
      <c r="T1198" t="s">
        <v>36</v>
      </c>
      <c r="U1198" t="s">
        <v>54</v>
      </c>
      <c r="V1198" t="s">
        <v>292</v>
      </c>
      <c r="W1198" t="s">
        <v>53</v>
      </c>
      <c r="X1198" t="s">
        <v>40</v>
      </c>
      <c r="Y1198" t="s">
        <v>125</v>
      </c>
      <c r="Z1198" t="s">
        <v>2315</v>
      </c>
    </row>
    <row r="1199" spans="1:26" hidden="1" x14ac:dyDescent="0.25">
      <c r="A1199" t="s">
        <v>5304</v>
      </c>
      <c r="B1199" t="s">
        <v>5305</v>
      </c>
      <c r="C1199" s="1" t="str">
        <f t="shared" si="188"/>
        <v>21:0239</v>
      </c>
      <c r="D1199" s="1" t="str">
        <f t="shared" si="195"/>
        <v>21:0116</v>
      </c>
      <c r="E1199" t="s">
        <v>5306</v>
      </c>
      <c r="F1199" t="s">
        <v>5307</v>
      </c>
      <c r="H1199">
        <v>48.422214699999998</v>
      </c>
      <c r="I1199">
        <v>-88.790749300000002</v>
      </c>
      <c r="J1199" s="1" t="str">
        <f t="shared" si="196"/>
        <v>NGR lake sediment grab sample</v>
      </c>
      <c r="K1199" s="1" t="str">
        <f t="shared" si="197"/>
        <v>&lt;177 micron (NGR)</v>
      </c>
      <c r="L1199">
        <v>6</v>
      </c>
      <c r="M1199" t="s">
        <v>196</v>
      </c>
      <c r="N1199">
        <v>118</v>
      </c>
      <c r="O1199" t="s">
        <v>300</v>
      </c>
      <c r="P1199" t="s">
        <v>321</v>
      </c>
      <c r="Q1199" t="s">
        <v>80</v>
      </c>
      <c r="R1199" t="s">
        <v>109</v>
      </c>
      <c r="S1199" t="s">
        <v>80</v>
      </c>
      <c r="T1199" t="s">
        <v>36</v>
      </c>
      <c r="U1199" t="s">
        <v>54</v>
      </c>
      <c r="V1199" t="s">
        <v>292</v>
      </c>
      <c r="W1199" t="s">
        <v>63</v>
      </c>
      <c r="X1199" t="s">
        <v>67</v>
      </c>
      <c r="Y1199" t="s">
        <v>125</v>
      </c>
      <c r="Z1199" t="s">
        <v>108</v>
      </c>
    </row>
    <row r="1200" spans="1:26" hidden="1" x14ac:dyDescent="0.25">
      <c r="A1200" t="s">
        <v>5308</v>
      </c>
      <c r="B1200" t="s">
        <v>5309</v>
      </c>
      <c r="C1200" s="1" t="str">
        <f t="shared" si="188"/>
        <v>21:0239</v>
      </c>
      <c r="D1200" s="1" t="str">
        <f t="shared" si="195"/>
        <v>21:0116</v>
      </c>
      <c r="E1200" t="s">
        <v>5310</v>
      </c>
      <c r="F1200" t="s">
        <v>5311</v>
      </c>
      <c r="H1200">
        <v>48.446689800000001</v>
      </c>
      <c r="I1200">
        <v>-88.780128399999995</v>
      </c>
      <c r="J1200" s="1" t="str">
        <f t="shared" si="196"/>
        <v>NGR lake sediment grab sample</v>
      </c>
      <c r="K1200" s="1" t="str">
        <f t="shared" si="197"/>
        <v>&lt;177 micron (NGR)</v>
      </c>
      <c r="L1200">
        <v>6</v>
      </c>
      <c r="M1200" t="s">
        <v>206</v>
      </c>
      <c r="N1200">
        <v>119</v>
      </c>
      <c r="O1200" t="s">
        <v>54</v>
      </c>
      <c r="P1200" t="s">
        <v>1254</v>
      </c>
      <c r="Q1200" t="s">
        <v>63</v>
      </c>
      <c r="R1200" t="s">
        <v>77</v>
      </c>
      <c r="S1200" t="s">
        <v>146</v>
      </c>
      <c r="T1200" t="s">
        <v>36</v>
      </c>
      <c r="U1200" t="s">
        <v>1829</v>
      </c>
      <c r="V1200" t="s">
        <v>309</v>
      </c>
      <c r="W1200" t="s">
        <v>66</v>
      </c>
      <c r="X1200" t="s">
        <v>81</v>
      </c>
      <c r="Y1200" t="s">
        <v>125</v>
      </c>
      <c r="Z1200" t="s">
        <v>108</v>
      </c>
    </row>
    <row r="1201" spans="1:26" hidden="1" x14ac:dyDescent="0.25">
      <c r="A1201" t="s">
        <v>5312</v>
      </c>
      <c r="B1201" t="s">
        <v>5313</v>
      </c>
      <c r="C1201" s="1" t="str">
        <f t="shared" si="188"/>
        <v>21:0239</v>
      </c>
      <c r="D1201" s="1" t="str">
        <f t="shared" si="195"/>
        <v>21:0116</v>
      </c>
      <c r="E1201" t="s">
        <v>5314</v>
      </c>
      <c r="F1201" t="s">
        <v>5315</v>
      </c>
      <c r="H1201">
        <v>48.434911399999997</v>
      </c>
      <c r="I1201">
        <v>-88.746145299999995</v>
      </c>
      <c r="J1201" s="1" t="str">
        <f t="shared" si="196"/>
        <v>NGR lake sediment grab sample</v>
      </c>
      <c r="K1201" s="1" t="str">
        <f t="shared" si="197"/>
        <v>&lt;177 micron (NGR)</v>
      </c>
      <c r="L1201">
        <v>6</v>
      </c>
      <c r="M1201" t="s">
        <v>214</v>
      </c>
      <c r="N1201">
        <v>120</v>
      </c>
      <c r="O1201" t="s">
        <v>1058</v>
      </c>
      <c r="P1201" t="s">
        <v>49</v>
      </c>
      <c r="Q1201" t="s">
        <v>33</v>
      </c>
      <c r="R1201" t="s">
        <v>64</v>
      </c>
      <c r="S1201" t="s">
        <v>33</v>
      </c>
      <c r="T1201" t="s">
        <v>36</v>
      </c>
      <c r="U1201" t="s">
        <v>79</v>
      </c>
      <c r="V1201" t="s">
        <v>225</v>
      </c>
      <c r="W1201" t="s">
        <v>53</v>
      </c>
      <c r="X1201" t="s">
        <v>81</v>
      </c>
      <c r="Y1201" t="s">
        <v>125</v>
      </c>
      <c r="Z1201" t="s">
        <v>516</v>
      </c>
    </row>
    <row r="1202" spans="1:26" hidden="1" x14ac:dyDescent="0.25">
      <c r="A1202" t="s">
        <v>5316</v>
      </c>
      <c r="B1202" t="s">
        <v>5317</v>
      </c>
      <c r="C1202" s="1" t="str">
        <f t="shared" si="188"/>
        <v>21:0239</v>
      </c>
      <c r="D1202" s="1" t="str">
        <f t="shared" si="195"/>
        <v>21:0116</v>
      </c>
      <c r="E1202" t="s">
        <v>5318</v>
      </c>
      <c r="F1202" t="s">
        <v>5319</v>
      </c>
      <c r="H1202">
        <v>48.485983400000002</v>
      </c>
      <c r="I1202">
        <v>-88.715944699999994</v>
      </c>
      <c r="J1202" s="1" t="str">
        <f t="shared" si="196"/>
        <v>NGR lake sediment grab sample</v>
      </c>
      <c r="K1202" s="1" t="str">
        <f t="shared" si="197"/>
        <v>&lt;177 micron (NGR)</v>
      </c>
      <c r="L1202">
        <v>7</v>
      </c>
      <c r="M1202" t="s">
        <v>30</v>
      </c>
      <c r="N1202">
        <v>121</v>
      </c>
      <c r="O1202" t="s">
        <v>79</v>
      </c>
      <c r="P1202" t="s">
        <v>253</v>
      </c>
      <c r="Q1202" t="s">
        <v>78</v>
      </c>
      <c r="R1202" t="s">
        <v>349</v>
      </c>
      <c r="S1202" t="s">
        <v>63</v>
      </c>
      <c r="T1202" t="s">
        <v>36</v>
      </c>
      <c r="U1202" t="s">
        <v>48</v>
      </c>
      <c r="V1202" t="s">
        <v>1095</v>
      </c>
      <c r="W1202" t="s">
        <v>53</v>
      </c>
      <c r="X1202" t="s">
        <v>228</v>
      </c>
      <c r="Y1202" t="s">
        <v>41</v>
      </c>
      <c r="Z1202" t="s">
        <v>890</v>
      </c>
    </row>
    <row r="1203" spans="1:26" hidden="1" x14ac:dyDescent="0.25">
      <c r="A1203" t="s">
        <v>5320</v>
      </c>
      <c r="B1203" t="s">
        <v>5321</v>
      </c>
      <c r="C1203" s="1" t="str">
        <f t="shared" si="188"/>
        <v>21:0239</v>
      </c>
      <c r="D1203" s="1" t="str">
        <f t="shared" si="195"/>
        <v>21:0116</v>
      </c>
      <c r="E1203" t="s">
        <v>5322</v>
      </c>
      <c r="F1203" t="s">
        <v>5323</v>
      </c>
      <c r="H1203">
        <v>48.433922299999999</v>
      </c>
      <c r="I1203">
        <v>-88.711986499999995</v>
      </c>
      <c r="J1203" s="1" t="str">
        <f t="shared" si="196"/>
        <v>NGR lake sediment grab sample</v>
      </c>
      <c r="K1203" s="1" t="str">
        <f t="shared" si="197"/>
        <v>&lt;177 micron (NGR)</v>
      </c>
      <c r="L1203">
        <v>7</v>
      </c>
      <c r="M1203" t="s">
        <v>47</v>
      </c>
      <c r="N1203">
        <v>122</v>
      </c>
      <c r="O1203" t="s">
        <v>348</v>
      </c>
      <c r="P1203" t="s">
        <v>35</v>
      </c>
      <c r="Q1203" t="s">
        <v>33</v>
      </c>
      <c r="R1203" t="s">
        <v>283</v>
      </c>
      <c r="S1203" t="s">
        <v>80</v>
      </c>
      <c r="T1203" t="s">
        <v>36</v>
      </c>
      <c r="U1203" t="s">
        <v>40</v>
      </c>
      <c r="V1203" t="s">
        <v>730</v>
      </c>
      <c r="W1203" t="s">
        <v>53</v>
      </c>
      <c r="X1203" t="s">
        <v>343</v>
      </c>
      <c r="Y1203" t="s">
        <v>41</v>
      </c>
      <c r="Z1203" t="s">
        <v>3809</v>
      </c>
    </row>
    <row r="1204" spans="1:26" hidden="1" x14ac:dyDescent="0.25">
      <c r="A1204" t="s">
        <v>5324</v>
      </c>
      <c r="B1204" t="s">
        <v>5325</v>
      </c>
      <c r="C1204" s="1" t="str">
        <f t="shared" si="188"/>
        <v>21:0239</v>
      </c>
      <c r="D1204" s="1" t="str">
        <f t="shared" si="195"/>
        <v>21:0116</v>
      </c>
      <c r="E1204" t="s">
        <v>5326</v>
      </c>
      <c r="F1204" t="s">
        <v>5327</v>
      </c>
      <c r="H1204">
        <v>48.453720099999998</v>
      </c>
      <c r="I1204">
        <v>-88.735726600000007</v>
      </c>
      <c r="J1204" s="1" t="str">
        <f t="shared" si="196"/>
        <v>NGR lake sediment grab sample</v>
      </c>
      <c r="K1204" s="1" t="str">
        <f t="shared" si="197"/>
        <v>&lt;177 micron (NGR)</v>
      </c>
      <c r="L1204">
        <v>7</v>
      </c>
      <c r="M1204" t="s">
        <v>60</v>
      </c>
      <c r="N1204">
        <v>123</v>
      </c>
      <c r="O1204" t="s">
        <v>61</v>
      </c>
      <c r="P1204" t="s">
        <v>298</v>
      </c>
      <c r="Q1204" t="s">
        <v>80</v>
      </c>
      <c r="R1204" t="s">
        <v>50</v>
      </c>
      <c r="S1204" t="s">
        <v>80</v>
      </c>
      <c r="T1204" t="s">
        <v>36</v>
      </c>
      <c r="U1204" t="s">
        <v>890</v>
      </c>
      <c r="V1204" t="s">
        <v>322</v>
      </c>
      <c r="W1204" t="s">
        <v>66</v>
      </c>
      <c r="X1204" t="s">
        <v>67</v>
      </c>
      <c r="Y1204" t="s">
        <v>125</v>
      </c>
      <c r="Z1204" t="s">
        <v>1105</v>
      </c>
    </row>
    <row r="1205" spans="1:26" hidden="1" x14ac:dyDescent="0.25">
      <c r="A1205" t="s">
        <v>5328</v>
      </c>
      <c r="B1205" t="s">
        <v>5329</v>
      </c>
      <c r="C1205" s="1" t="str">
        <f t="shared" si="188"/>
        <v>21:0239</v>
      </c>
      <c r="D1205" s="1" t="str">
        <f t="shared" si="195"/>
        <v>21:0116</v>
      </c>
      <c r="E1205" t="s">
        <v>5330</v>
      </c>
      <c r="F1205" t="s">
        <v>5331</v>
      </c>
      <c r="H1205">
        <v>48.474963299999999</v>
      </c>
      <c r="I1205">
        <v>-88.722487299999997</v>
      </c>
      <c r="J1205" s="1" t="str">
        <f t="shared" si="196"/>
        <v>NGR lake sediment grab sample</v>
      </c>
      <c r="K1205" s="1" t="str">
        <f t="shared" si="197"/>
        <v>&lt;177 micron (NGR)</v>
      </c>
      <c r="L1205">
        <v>7</v>
      </c>
      <c r="M1205" t="s">
        <v>154</v>
      </c>
      <c r="N1205">
        <v>124</v>
      </c>
      <c r="O1205" t="s">
        <v>79</v>
      </c>
      <c r="P1205" t="s">
        <v>890</v>
      </c>
      <c r="Q1205" t="s">
        <v>80</v>
      </c>
      <c r="R1205" t="s">
        <v>77</v>
      </c>
      <c r="S1205" t="s">
        <v>39</v>
      </c>
      <c r="T1205" t="s">
        <v>36</v>
      </c>
      <c r="U1205" t="s">
        <v>343</v>
      </c>
      <c r="V1205" t="s">
        <v>517</v>
      </c>
      <c r="W1205" t="s">
        <v>63</v>
      </c>
      <c r="X1205" t="s">
        <v>336</v>
      </c>
      <c r="Y1205" t="s">
        <v>125</v>
      </c>
      <c r="Z1205" t="s">
        <v>406</v>
      </c>
    </row>
    <row r="1206" spans="1:26" hidden="1" x14ac:dyDescent="0.25">
      <c r="A1206" t="s">
        <v>5332</v>
      </c>
      <c r="B1206" t="s">
        <v>5333</v>
      </c>
      <c r="C1206" s="1" t="str">
        <f t="shared" si="188"/>
        <v>21:0239</v>
      </c>
      <c r="D1206" s="1" t="str">
        <f t="shared" si="195"/>
        <v>21:0116</v>
      </c>
      <c r="E1206" t="s">
        <v>5318</v>
      </c>
      <c r="F1206" t="s">
        <v>5334</v>
      </c>
      <c r="H1206">
        <v>48.485983400000002</v>
      </c>
      <c r="I1206">
        <v>-88.715944699999994</v>
      </c>
      <c r="J1206" s="1" t="str">
        <f t="shared" si="196"/>
        <v>NGR lake sediment grab sample</v>
      </c>
      <c r="K1206" s="1" t="str">
        <f t="shared" si="197"/>
        <v>&lt;177 micron (NGR)</v>
      </c>
      <c r="L1206">
        <v>7</v>
      </c>
      <c r="M1206" t="s">
        <v>169</v>
      </c>
      <c r="N1206">
        <v>125</v>
      </c>
      <c r="O1206" t="s">
        <v>48</v>
      </c>
      <c r="P1206" t="s">
        <v>74</v>
      </c>
      <c r="Q1206" t="s">
        <v>66</v>
      </c>
      <c r="R1206" t="s">
        <v>271</v>
      </c>
      <c r="S1206" t="s">
        <v>66</v>
      </c>
      <c r="T1206" t="s">
        <v>36</v>
      </c>
      <c r="U1206" t="s">
        <v>121</v>
      </c>
      <c r="V1206" t="s">
        <v>1095</v>
      </c>
      <c r="W1206" t="s">
        <v>53</v>
      </c>
      <c r="X1206" t="s">
        <v>67</v>
      </c>
      <c r="Y1206" t="s">
        <v>125</v>
      </c>
      <c r="Z1206" t="s">
        <v>530</v>
      </c>
    </row>
    <row r="1207" spans="1:26" hidden="1" x14ac:dyDescent="0.25">
      <c r="A1207" t="s">
        <v>5335</v>
      </c>
      <c r="B1207" t="s">
        <v>5336</v>
      </c>
      <c r="C1207" s="1" t="str">
        <f t="shared" si="188"/>
        <v>21:0239</v>
      </c>
      <c r="D1207" s="1" t="str">
        <f t="shared" si="195"/>
        <v>21:0116</v>
      </c>
      <c r="E1207" t="s">
        <v>5318</v>
      </c>
      <c r="F1207" t="s">
        <v>5337</v>
      </c>
      <c r="H1207">
        <v>48.485983400000002</v>
      </c>
      <c r="I1207">
        <v>-88.715944699999994</v>
      </c>
      <c r="J1207" s="1" t="str">
        <f t="shared" si="196"/>
        <v>NGR lake sediment grab sample</v>
      </c>
      <c r="K1207" s="1" t="str">
        <f t="shared" si="197"/>
        <v>&lt;177 micron (NGR)</v>
      </c>
      <c r="L1207">
        <v>7</v>
      </c>
      <c r="M1207" t="s">
        <v>162</v>
      </c>
      <c r="N1207">
        <v>126</v>
      </c>
      <c r="O1207" t="s">
        <v>120</v>
      </c>
      <c r="P1207" t="s">
        <v>1058</v>
      </c>
      <c r="Q1207" t="s">
        <v>80</v>
      </c>
      <c r="R1207" t="s">
        <v>244</v>
      </c>
      <c r="S1207" t="s">
        <v>63</v>
      </c>
      <c r="T1207" t="s">
        <v>36</v>
      </c>
      <c r="U1207" t="s">
        <v>890</v>
      </c>
      <c r="V1207" t="s">
        <v>1095</v>
      </c>
      <c r="W1207" t="s">
        <v>53</v>
      </c>
      <c r="X1207" t="s">
        <v>67</v>
      </c>
      <c r="Y1207" t="s">
        <v>41</v>
      </c>
      <c r="Z1207" t="s">
        <v>113</v>
      </c>
    </row>
    <row r="1208" spans="1:26" hidden="1" x14ac:dyDescent="0.25">
      <c r="A1208" t="s">
        <v>5338</v>
      </c>
      <c r="B1208" t="s">
        <v>5339</v>
      </c>
      <c r="C1208" s="1" t="str">
        <f t="shared" si="188"/>
        <v>21:0239</v>
      </c>
      <c r="D1208" s="1" t="str">
        <f t="shared" si="195"/>
        <v>21:0116</v>
      </c>
      <c r="E1208" t="s">
        <v>5340</v>
      </c>
      <c r="F1208" t="s">
        <v>5341</v>
      </c>
      <c r="H1208">
        <v>48.481153599999999</v>
      </c>
      <c r="I1208">
        <v>-88.756975400000002</v>
      </c>
      <c r="J1208" s="1" t="str">
        <f t="shared" si="196"/>
        <v>NGR lake sediment grab sample</v>
      </c>
      <c r="K1208" s="1" t="str">
        <f t="shared" si="197"/>
        <v>&lt;177 micron (NGR)</v>
      </c>
      <c r="L1208">
        <v>7</v>
      </c>
      <c r="M1208" t="s">
        <v>73</v>
      </c>
      <c r="N1208">
        <v>127</v>
      </c>
      <c r="O1208" t="s">
        <v>79</v>
      </c>
      <c r="P1208" t="s">
        <v>49</v>
      </c>
      <c r="Q1208" t="s">
        <v>63</v>
      </c>
      <c r="R1208" t="s">
        <v>34</v>
      </c>
      <c r="S1208" t="s">
        <v>80</v>
      </c>
      <c r="T1208" t="s">
        <v>36</v>
      </c>
      <c r="U1208" t="s">
        <v>418</v>
      </c>
      <c r="V1208" t="s">
        <v>292</v>
      </c>
      <c r="W1208" t="s">
        <v>66</v>
      </c>
      <c r="X1208" t="s">
        <v>81</v>
      </c>
      <c r="Y1208" t="s">
        <v>41</v>
      </c>
      <c r="Z1208" t="s">
        <v>68</v>
      </c>
    </row>
    <row r="1209" spans="1:26" hidden="1" x14ac:dyDescent="0.25">
      <c r="A1209" t="s">
        <v>5342</v>
      </c>
      <c r="B1209" t="s">
        <v>5343</v>
      </c>
      <c r="C1209" s="1" t="str">
        <f t="shared" si="188"/>
        <v>21:0239</v>
      </c>
      <c r="D1209" s="1" t="str">
        <f>HYPERLINK("http://geochem.nrcan.gc.ca/cdogs/content/svy/svy_e.htm", "")</f>
        <v/>
      </c>
      <c r="G1209" s="1" t="str">
        <f>HYPERLINK("http://geochem.nrcan.gc.ca/cdogs/content/cr_/cr_00023_e.htm", "23")</f>
        <v>23</v>
      </c>
      <c r="J1209" t="s">
        <v>220</v>
      </c>
      <c r="K1209" t="s">
        <v>221</v>
      </c>
      <c r="L1209">
        <v>7</v>
      </c>
      <c r="M1209" t="s">
        <v>222</v>
      </c>
      <c r="N1209">
        <v>128</v>
      </c>
      <c r="O1209" t="s">
        <v>320</v>
      </c>
      <c r="P1209" t="s">
        <v>334</v>
      </c>
      <c r="Q1209" t="s">
        <v>277</v>
      </c>
      <c r="R1209" t="s">
        <v>109</v>
      </c>
      <c r="S1209" t="s">
        <v>290</v>
      </c>
      <c r="T1209" t="s">
        <v>36</v>
      </c>
      <c r="U1209" t="s">
        <v>3807</v>
      </c>
      <c r="V1209" t="s">
        <v>504</v>
      </c>
      <c r="W1209" t="s">
        <v>39</v>
      </c>
      <c r="X1209" t="s">
        <v>343</v>
      </c>
      <c r="Y1209" t="s">
        <v>76</v>
      </c>
      <c r="Z1209" t="s">
        <v>1608</v>
      </c>
    </row>
    <row r="1210" spans="1:26" hidden="1" x14ac:dyDescent="0.25">
      <c r="A1210" t="s">
        <v>5344</v>
      </c>
      <c r="B1210" t="s">
        <v>5345</v>
      </c>
      <c r="C1210" s="1" t="str">
        <f t="shared" ref="C1210:C1273" si="198">HYPERLINK("http://geochem.nrcan.gc.ca/cdogs/content/bdl/bdl210239_e.htm", "21:0239")</f>
        <v>21:0239</v>
      </c>
      <c r="D1210" s="1" t="str">
        <f t="shared" ref="D1210:D1234" si="199">HYPERLINK("http://geochem.nrcan.gc.ca/cdogs/content/svy/svy210116_e.htm", "21:0116")</f>
        <v>21:0116</v>
      </c>
      <c r="E1210" t="s">
        <v>5346</v>
      </c>
      <c r="F1210" t="s">
        <v>5347</v>
      </c>
      <c r="H1210">
        <v>48.489654999999999</v>
      </c>
      <c r="I1210">
        <v>-88.783933300000001</v>
      </c>
      <c r="J1210" s="1" t="str">
        <f t="shared" ref="J1210:J1234" si="200">HYPERLINK("http://geochem.nrcan.gc.ca/cdogs/content/kwd/kwd020027_e.htm", "NGR lake sediment grab sample")</f>
        <v>NGR lake sediment grab sample</v>
      </c>
      <c r="K1210" s="1" t="str">
        <f t="shared" ref="K1210:K1234" si="201">HYPERLINK("http://geochem.nrcan.gc.ca/cdogs/content/kwd/kwd080006_e.htm", "&lt;177 micron (NGR)")</f>
        <v>&lt;177 micron (NGR)</v>
      </c>
      <c r="L1210">
        <v>7</v>
      </c>
      <c r="M1210" t="s">
        <v>87</v>
      </c>
      <c r="N1210">
        <v>129</v>
      </c>
      <c r="O1210" t="s">
        <v>298</v>
      </c>
      <c r="P1210" t="s">
        <v>1058</v>
      </c>
      <c r="Q1210" t="s">
        <v>33</v>
      </c>
      <c r="R1210" t="s">
        <v>271</v>
      </c>
      <c r="S1210" t="s">
        <v>76</v>
      </c>
      <c r="T1210" t="s">
        <v>36</v>
      </c>
      <c r="U1210" t="s">
        <v>559</v>
      </c>
      <c r="V1210" t="s">
        <v>1216</v>
      </c>
      <c r="W1210" t="s">
        <v>53</v>
      </c>
      <c r="X1210" t="s">
        <v>228</v>
      </c>
      <c r="Y1210" t="s">
        <v>41</v>
      </c>
      <c r="Z1210" t="s">
        <v>826</v>
      </c>
    </row>
    <row r="1211" spans="1:26" hidden="1" x14ac:dyDescent="0.25">
      <c r="A1211" t="s">
        <v>5348</v>
      </c>
      <c r="B1211" t="s">
        <v>5349</v>
      </c>
      <c r="C1211" s="1" t="str">
        <f t="shared" si="198"/>
        <v>21:0239</v>
      </c>
      <c r="D1211" s="1" t="str">
        <f t="shared" si="199"/>
        <v>21:0116</v>
      </c>
      <c r="E1211" t="s">
        <v>5350</v>
      </c>
      <c r="F1211" t="s">
        <v>5351</v>
      </c>
      <c r="H1211">
        <v>48.508610900000001</v>
      </c>
      <c r="I1211">
        <v>-88.764139599999993</v>
      </c>
      <c r="J1211" s="1" t="str">
        <f t="shared" si="200"/>
        <v>NGR lake sediment grab sample</v>
      </c>
      <c r="K1211" s="1" t="str">
        <f t="shared" si="201"/>
        <v>&lt;177 micron (NGR)</v>
      </c>
      <c r="L1211">
        <v>7</v>
      </c>
      <c r="M1211" t="s">
        <v>96</v>
      </c>
      <c r="N1211">
        <v>130</v>
      </c>
      <c r="O1211" t="s">
        <v>253</v>
      </c>
      <c r="P1211" t="s">
        <v>455</v>
      </c>
      <c r="Q1211" t="s">
        <v>53</v>
      </c>
      <c r="R1211" t="s">
        <v>109</v>
      </c>
      <c r="S1211" t="s">
        <v>156</v>
      </c>
      <c r="T1211" t="s">
        <v>36</v>
      </c>
      <c r="U1211" t="s">
        <v>495</v>
      </c>
      <c r="V1211" t="s">
        <v>137</v>
      </c>
      <c r="W1211" t="s">
        <v>53</v>
      </c>
      <c r="X1211" t="s">
        <v>199</v>
      </c>
      <c r="Y1211" t="s">
        <v>125</v>
      </c>
      <c r="Z1211" t="s">
        <v>5352</v>
      </c>
    </row>
    <row r="1212" spans="1:26" hidden="1" x14ac:dyDescent="0.25">
      <c r="A1212" t="s">
        <v>5353</v>
      </c>
      <c r="B1212" t="s">
        <v>5354</v>
      </c>
      <c r="C1212" s="1" t="str">
        <f t="shared" si="198"/>
        <v>21:0239</v>
      </c>
      <c r="D1212" s="1" t="str">
        <f t="shared" si="199"/>
        <v>21:0116</v>
      </c>
      <c r="E1212" t="s">
        <v>5355</v>
      </c>
      <c r="F1212" t="s">
        <v>5356</v>
      </c>
      <c r="H1212">
        <v>48.560684999999999</v>
      </c>
      <c r="I1212">
        <v>-88.730967100000001</v>
      </c>
      <c r="J1212" s="1" t="str">
        <f t="shared" si="200"/>
        <v>NGR lake sediment grab sample</v>
      </c>
      <c r="K1212" s="1" t="str">
        <f t="shared" si="201"/>
        <v>&lt;177 micron (NGR)</v>
      </c>
      <c r="L1212">
        <v>7</v>
      </c>
      <c r="M1212" t="s">
        <v>106</v>
      </c>
      <c r="N1212">
        <v>131</v>
      </c>
      <c r="O1212" t="s">
        <v>666</v>
      </c>
      <c r="P1212" t="s">
        <v>32</v>
      </c>
      <c r="Q1212" t="s">
        <v>181</v>
      </c>
      <c r="R1212" t="s">
        <v>34</v>
      </c>
      <c r="S1212" t="s">
        <v>146</v>
      </c>
      <c r="T1212" t="s">
        <v>36</v>
      </c>
      <c r="U1212" t="s">
        <v>5357</v>
      </c>
      <c r="V1212" t="s">
        <v>63</v>
      </c>
      <c r="W1212" t="s">
        <v>66</v>
      </c>
      <c r="X1212" t="s">
        <v>228</v>
      </c>
      <c r="Y1212" t="s">
        <v>125</v>
      </c>
      <c r="Z1212" t="s">
        <v>3843</v>
      </c>
    </row>
    <row r="1213" spans="1:26" hidden="1" x14ac:dyDescent="0.25">
      <c r="A1213" t="s">
        <v>5358</v>
      </c>
      <c r="B1213" t="s">
        <v>5359</v>
      </c>
      <c r="C1213" s="1" t="str">
        <f t="shared" si="198"/>
        <v>21:0239</v>
      </c>
      <c r="D1213" s="1" t="str">
        <f t="shared" si="199"/>
        <v>21:0116</v>
      </c>
      <c r="E1213" t="s">
        <v>5360</v>
      </c>
      <c r="F1213" t="s">
        <v>5361</v>
      </c>
      <c r="H1213">
        <v>48.581979699999998</v>
      </c>
      <c r="I1213">
        <v>-88.728032999999996</v>
      </c>
      <c r="J1213" s="1" t="str">
        <f t="shared" si="200"/>
        <v>NGR lake sediment grab sample</v>
      </c>
      <c r="K1213" s="1" t="str">
        <f t="shared" si="201"/>
        <v>&lt;177 micron (NGR)</v>
      </c>
      <c r="L1213">
        <v>7</v>
      </c>
      <c r="M1213" t="s">
        <v>118</v>
      </c>
      <c r="N1213">
        <v>132</v>
      </c>
      <c r="O1213" t="s">
        <v>297</v>
      </c>
      <c r="P1213" t="s">
        <v>596</v>
      </c>
      <c r="Q1213" t="s">
        <v>33</v>
      </c>
      <c r="R1213" t="s">
        <v>76</v>
      </c>
      <c r="S1213" t="s">
        <v>33</v>
      </c>
      <c r="T1213" t="s">
        <v>36</v>
      </c>
      <c r="U1213" t="s">
        <v>2956</v>
      </c>
      <c r="V1213" t="s">
        <v>137</v>
      </c>
      <c r="W1213" t="s">
        <v>66</v>
      </c>
      <c r="X1213" t="s">
        <v>760</v>
      </c>
      <c r="Y1213" t="s">
        <v>41</v>
      </c>
      <c r="Z1213" t="s">
        <v>272</v>
      </c>
    </row>
    <row r="1214" spans="1:26" hidden="1" x14ac:dyDescent="0.25">
      <c r="A1214" t="s">
        <v>5362</v>
      </c>
      <c r="B1214" t="s">
        <v>5363</v>
      </c>
      <c r="C1214" s="1" t="str">
        <f t="shared" si="198"/>
        <v>21:0239</v>
      </c>
      <c r="D1214" s="1" t="str">
        <f t="shared" si="199"/>
        <v>21:0116</v>
      </c>
      <c r="E1214" t="s">
        <v>5364</v>
      </c>
      <c r="F1214" t="s">
        <v>5365</v>
      </c>
      <c r="H1214">
        <v>48.597320799999999</v>
      </c>
      <c r="I1214">
        <v>-88.730333099999996</v>
      </c>
      <c r="J1214" s="1" t="str">
        <f t="shared" si="200"/>
        <v>NGR lake sediment grab sample</v>
      </c>
      <c r="K1214" s="1" t="str">
        <f t="shared" si="201"/>
        <v>&lt;177 micron (NGR)</v>
      </c>
      <c r="L1214">
        <v>7</v>
      </c>
      <c r="M1214" t="s">
        <v>131</v>
      </c>
      <c r="N1214">
        <v>133</v>
      </c>
      <c r="O1214" t="s">
        <v>79</v>
      </c>
      <c r="P1214" t="s">
        <v>134</v>
      </c>
      <c r="Q1214" t="s">
        <v>33</v>
      </c>
      <c r="R1214" t="s">
        <v>156</v>
      </c>
      <c r="S1214" t="s">
        <v>39</v>
      </c>
      <c r="T1214" t="s">
        <v>36</v>
      </c>
      <c r="U1214" t="s">
        <v>98</v>
      </c>
      <c r="V1214" t="s">
        <v>452</v>
      </c>
      <c r="W1214" t="s">
        <v>53</v>
      </c>
      <c r="X1214" t="s">
        <v>336</v>
      </c>
      <c r="Y1214" t="s">
        <v>41</v>
      </c>
      <c r="Z1214" t="s">
        <v>2223</v>
      </c>
    </row>
    <row r="1215" spans="1:26" hidden="1" x14ac:dyDescent="0.25">
      <c r="A1215" t="s">
        <v>5366</v>
      </c>
      <c r="B1215" t="s">
        <v>5367</v>
      </c>
      <c r="C1215" s="1" t="str">
        <f t="shared" si="198"/>
        <v>21:0239</v>
      </c>
      <c r="D1215" s="1" t="str">
        <f t="shared" si="199"/>
        <v>21:0116</v>
      </c>
      <c r="E1215" t="s">
        <v>5368</v>
      </c>
      <c r="F1215" t="s">
        <v>5369</v>
      </c>
      <c r="H1215">
        <v>48.597490299999997</v>
      </c>
      <c r="I1215">
        <v>-88.660200399999994</v>
      </c>
      <c r="J1215" s="1" t="str">
        <f t="shared" si="200"/>
        <v>NGR lake sediment grab sample</v>
      </c>
      <c r="K1215" s="1" t="str">
        <f t="shared" si="201"/>
        <v>&lt;177 micron (NGR)</v>
      </c>
      <c r="L1215">
        <v>7</v>
      </c>
      <c r="M1215" t="s">
        <v>143</v>
      </c>
      <c r="N1215">
        <v>134</v>
      </c>
      <c r="O1215" t="s">
        <v>48</v>
      </c>
      <c r="P1215" t="s">
        <v>82</v>
      </c>
      <c r="Q1215" t="s">
        <v>39</v>
      </c>
      <c r="R1215" t="s">
        <v>198</v>
      </c>
      <c r="S1215" t="s">
        <v>78</v>
      </c>
      <c r="T1215" t="s">
        <v>36</v>
      </c>
      <c r="U1215" t="s">
        <v>1480</v>
      </c>
      <c r="V1215" t="s">
        <v>137</v>
      </c>
      <c r="W1215" t="s">
        <v>53</v>
      </c>
      <c r="X1215" t="s">
        <v>283</v>
      </c>
      <c r="Y1215" t="s">
        <v>309</v>
      </c>
      <c r="Z1215" t="s">
        <v>1920</v>
      </c>
    </row>
    <row r="1216" spans="1:26" hidden="1" x14ac:dyDescent="0.25">
      <c r="A1216" t="s">
        <v>5370</v>
      </c>
      <c r="B1216" t="s">
        <v>5371</v>
      </c>
      <c r="C1216" s="1" t="str">
        <f t="shared" si="198"/>
        <v>21:0239</v>
      </c>
      <c r="D1216" s="1" t="str">
        <f t="shared" si="199"/>
        <v>21:0116</v>
      </c>
      <c r="E1216" t="s">
        <v>5372</v>
      </c>
      <c r="F1216" t="s">
        <v>5373</v>
      </c>
      <c r="H1216">
        <v>48.621372399999998</v>
      </c>
      <c r="I1216">
        <v>-88.669831200000004</v>
      </c>
      <c r="J1216" s="1" t="str">
        <f t="shared" si="200"/>
        <v>NGR lake sediment grab sample</v>
      </c>
      <c r="K1216" s="1" t="str">
        <f t="shared" si="201"/>
        <v>&lt;177 micron (NGR)</v>
      </c>
      <c r="L1216">
        <v>7</v>
      </c>
      <c r="M1216" t="s">
        <v>177</v>
      </c>
      <c r="N1216">
        <v>135</v>
      </c>
      <c r="O1216" t="s">
        <v>348</v>
      </c>
      <c r="P1216" t="s">
        <v>133</v>
      </c>
      <c r="Q1216" t="s">
        <v>63</v>
      </c>
      <c r="R1216" t="s">
        <v>64</v>
      </c>
      <c r="S1216" t="s">
        <v>78</v>
      </c>
      <c r="T1216" t="s">
        <v>36</v>
      </c>
      <c r="U1216" t="s">
        <v>521</v>
      </c>
      <c r="V1216" t="s">
        <v>90</v>
      </c>
      <c r="W1216" t="s">
        <v>63</v>
      </c>
      <c r="X1216" t="s">
        <v>48</v>
      </c>
      <c r="Y1216" t="s">
        <v>41</v>
      </c>
      <c r="Z1216" t="s">
        <v>4497</v>
      </c>
    </row>
    <row r="1217" spans="1:26" hidden="1" x14ac:dyDescent="0.25">
      <c r="A1217" t="s">
        <v>5374</v>
      </c>
      <c r="B1217" t="s">
        <v>5375</v>
      </c>
      <c r="C1217" s="1" t="str">
        <f t="shared" si="198"/>
        <v>21:0239</v>
      </c>
      <c r="D1217" s="1" t="str">
        <f t="shared" si="199"/>
        <v>21:0116</v>
      </c>
      <c r="E1217" t="s">
        <v>5376</v>
      </c>
      <c r="F1217" t="s">
        <v>5377</v>
      </c>
      <c r="H1217">
        <v>48.630305700000001</v>
      </c>
      <c r="I1217">
        <v>-88.713924700000007</v>
      </c>
      <c r="J1217" s="1" t="str">
        <f t="shared" si="200"/>
        <v>NGR lake sediment grab sample</v>
      </c>
      <c r="K1217" s="1" t="str">
        <f t="shared" si="201"/>
        <v>&lt;177 micron (NGR)</v>
      </c>
      <c r="L1217">
        <v>7</v>
      </c>
      <c r="M1217" t="s">
        <v>187</v>
      </c>
      <c r="N1217">
        <v>136</v>
      </c>
      <c r="O1217" t="s">
        <v>3789</v>
      </c>
      <c r="P1217" t="s">
        <v>62</v>
      </c>
      <c r="Q1217" t="s">
        <v>82</v>
      </c>
      <c r="R1217" t="s">
        <v>34</v>
      </c>
      <c r="S1217" t="s">
        <v>146</v>
      </c>
      <c r="T1217" t="s">
        <v>36</v>
      </c>
      <c r="U1217" t="s">
        <v>2330</v>
      </c>
      <c r="V1217" t="s">
        <v>875</v>
      </c>
      <c r="W1217" t="s">
        <v>53</v>
      </c>
      <c r="X1217" t="s">
        <v>82</v>
      </c>
      <c r="Y1217" t="s">
        <v>380</v>
      </c>
      <c r="Z1217" t="s">
        <v>145</v>
      </c>
    </row>
    <row r="1218" spans="1:26" hidden="1" x14ac:dyDescent="0.25">
      <c r="A1218" t="s">
        <v>5378</v>
      </c>
      <c r="B1218" t="s">
        <v>5379</v>
      </c>
      <c r="C1218" s="1" t="str">
        <f t="shared" si="198"/>
        <v>21:0239</v>
      </c>
      <c r="D1218" s="1" t="str">
        <f t="shared" si="199"/>
        <v>21:0116</v>
      </c>
      <c r="E1218" t="s">
        <v>5380</v>
      </c>
      <c r="F1218" t="s">
        <v>5381</v>
      </c>
      <c r="H1218">
        <v>48.623231099999998</v>
      </c>
      <c r="I1218">
        <v>-88.748222699999999</v>
      </c>
      <c r="J1218" s="1" t="str">
        <f t="shared" si="200"/>
        <v>NGR lake sediment grab sample</v>
      </c>
      <c r="K1218" s="1" t="str">
        <f t="shared" si="201"/>
        <v>&lt;177 micron (NGR)</v>
      </c>
      <c r="L1218">
        <v>7</v>
      </c>
      <c r="M1218" t="s">
        <v>196</v>
      </c>
      <c r="N1218">
        <v>137</v>
      </c>
      <c r="O1218" t="s">
        <v>515</v>
      </c>
      <c r="P1218" t="s">
        <v>75</v>
      </c>
      <c r="Q1218" t="s">
        <v>53</v>
      </c>
      <c r="R1218" t="s">
        <v>146</v>
      </c>
      <c r="S1218" t="s">
        <v>76</v>
      </c>
      <c r="T1218" t="s">
        <v>36</v>
      </c>
      <c r="U1218" t="s">
        <v>5382</v>
      </c>
      <c r="V1218" t="s">
        <v>34</v>
      </c>
      <c r="W1218" t="s">
        <v>33</v>
      </c>
      <c r="X1218" t="s">
        <v>300</v>
      </c>
      <c r="Y1218" t="s">
        <v>33</v>
      </c>
      <c r="Z1218" t="s">
        <v>1001</v>
      </c>
    </row>
    <row r="1219" spans="1:26" hidden="1" x14ac:dyDescent="0.25">
      <c r="A1219" t="s">
        <v>5383</v>
      </c>
      <c r="B1219" t="s">
        <v>5384</v>
      </c>
      <c r="C1219" s="1" t="str">
        <f t="shared" si="198"/>
        <v>21:0239</v>
      </c>
      <c r="D1219" s="1" t="str">
        <f t="shared" si="199"/>
        <v>21:0116</v>
      </c>
      <c r="E1219" t="s">
        <v>5385</v>
      </c>
      <c r="F1219" t="s">
        <v>5386</v>
      </c>
      <c r="H1219">
        <v>48.593641400000003</v>
      </c>
      <c r="I1219">
        <v>-88.784513000000004</v>
      </c>
      <c r="J1219" s="1" t="str">
        <f t="shared" si="200"/>
        <v>NGR lake sediment grab sample</v>
      </c>
      <c r="K1219" s="1" t="str">
        <f t="shared" si="201"/>
        <v>&lt;177 micron (NGR)</v>
      </c>
      <c r="L1219">
        <v>7</v>
      </c>
      <c r="M1219" t="s">
        <v>206</v>
      </c>
      <c r="N1219">
        <v>138</v>
      </c>
      <c r="O1219" t="s">
        <v>702</v>
      </c>
      <c r="P1219" t="s">
        <v>798</v>
      </c>
      <c r="Q1219" t="s">
        <v>39</v>
      </c>
      <c r="R1219" t="s">
        <v>596</v>
      </c>
      <c r="S1219" t="s">
        <v>146</v>
      </c>
      <c r="T1219" t="s">
        <v>122</v>
      </c>
      <c r="U1219" t="s">
        <v>245</v>
      </c>
      <c r="V1219" t="s">
        <v>66</v>
      </c>
      <c r="W1219" t="s">
        <v>53</v>
      </c>
      <c r="X1219" t="s">
        <v>390</v>
      </c>
      <c r="Y1219" t="s">
        <v>125</v>
      </c>
      <c r="Z1219" t="s">
        <v>805</v>
      </c>
    </row>
    <row r="1220" spans="1:26" hidden="1" x14ac:dyDescent="0.25">
      <c r="A1220" t="s">
        <v>5387</v>
      </c>
      <c r="B1220" t="s">
        <v>5388</v>
      </c>
      <c r="C1220" s="1" t="str">
        <f t="shared" si="198"/>
        <v>21:0239</v>
      </c>
      <c r="D1220" s="1" t="str">
        <f t="shared" si="199"/>
        <v>21:0116</v>
      </c>
      <c r="E1220" t="s">
        <v>5389</v>
      </c>
      <c r="F1220" t="s">
        <v>5390</v>
      </c>
      <c r="H1220">
        <v>48.623450200000001</v>
      </c>
      <c r="I1220">
        <v>-88.803992800000003</v>
      </c>
      <c r="J1220" s="1" t="str">
        <f t="shared" si="200"/>
        <v>NGR lake sediment grab sample</v>
      </c>
      <c r="K1220" s="1" t="str">
        <f t="shared" si="201"/>
        <v>&lt;177 micron (NGR)</v>
      </c>
      <c r="L1220">
        <v>7</v>
      </c>
      <c r="M1220" t="s">
        <v>214</v>
      </c>
      <c r="N1220">
        <v>139</v>
      </c>
      <c r="O1220" t="s">
        <v>108</v>
      </c>
      <c r="P1220" t="s">
        <v>198</v>
      </c>
      <c r="Q1220" t="s">
        <v>53</v>
      </c>
      <c r="R1220" t="s">
        <v>156</v>
      </c>
      <c r="S1220" t="s">
        <v>66</v>
      </c>
      <c r="T1220" t="s">
        <v>36</v>
      </c>
      <c r="U1220" t="s">
        <v>335</v>
      </c>
      <c r="V1220" t="s">
        <v>1095</v>
      </c>
      <c r="W1220" t="s">
        <v>66</v>
      </c>
      <c r="X1220" t="s">
        <v>300</v>
      </c>
      <c r="Y1220" t="s">
        <v>41</v>
      </c>
      <c r="Z1220" t="s">
        <v>2603</v>
      </c>
    </row>
    <row r="1221" spans="1:26" hidden="1" x14ac:dyDescent="0.25">
      <c r="A1221" t="s">
        <v>5391</v>
      </c>
      <c r="B1221" t="s">
        <v>5392</v>
      </c>
      <c r="C1221" s="1" t="str">
        <f t="shared" si="198"/>
        <v>21:0239</v>
      </c>
      <c r="D1221" s="1" t="str">
        <f t="shared" si="199"/>
        <v>21:0116</v>
      </c>
      <c r="E1221" t="s">
        <v>5393</v>
      </c>
      <c r="F1221" t="s">
        <v>5394</v>
      </c>
      <c r="H1221">
        <v>48.602929799999998</v>
      </c>
      <c r="I1221">
        <v>-88.845897899999997</v>
      </c>
      <c r="J1221" s="1" t="str">
        <f t="shared" si="200"/>
        <v>NGR lake sediment grab sample</v>
      </c>
      <c r="K1221" s="1" t="str">
        <f t="shared" si="201"/>
        <v>&lt;177 micron (NGR)</v>
      </c>
      <c r="L1221">
        <v>7</v>
      </c>
      <c r="M1221" t="s">
        <v>234</v>
      </c>
      <c r="N1221">
        <v>140</v>
      </c>
      <c r="O1221" t="s">
        <v>759</v>
      </c>
      <c r="P1221" t="s">
        <v>145</v>
      </c>
      <c r="Q1221" t="s">
        <v>78</v>
      </c>
      <c r="R1221" t="s">
        <v>50</v>
      </c>
      <c r="S1221" t="s">
        <v>76</v>
      </c>
      <c r="T1221" t="s">
        <v>36</v>
      </c>
      <c r="U1221" t="s">
        <v>1575</v>
      </c>
      <c r="V1221" t="s">
        <v>309</v>
      </c>
      <c r="W1221" t="s">
        <v>53</v>
      </c>
      <c r="X1221" t="s">
        <v>100</v>
      </c>
      <c r="Y1221" t="s">
        <v>125</v>
      </c>
      <c r="Z1221" t="s">
        <v>1001</v>
      </c>
    </row>
    <row r="1222" spans="1:26" hidden="1" x14ac:dyDescent="0.25">
      <c r="A1222" t="s">
        <v>5395</v>
      </c>
      <c r="B1222" t="s">
        <v>5396</v>
      </c>
      <c r="C1222" s="1" t="str">
        <f t="shared" si="198"/>
        <v>21:0239</v>
      </c>
      <c r="D1222" s="1" t="str">
        <f t="shared" si="199"/>
        <v>21:0116</v>
      </c>
      <c r="E1222" t="s">
        <v>5397</v>
      </c>
      <c r="F1222" t="s">
        <v>5398</v>
      </c>
      <c r="H1222">
        <v>48.650421000000001</v>
      </c>
      <c r="I1222">
        <v>-89.290300500000001</v>
      </c>
      <c r="J1222" s="1" t="str">
        <f t="shared" si="200"/>
        <v>NGR lake sediment grab sample</v>
      </c>
      <c r="K1222" s="1" t="str">
        <f t="shared" si="201"/>
        <v>&lt;177 micron (NGR)</v>
      </c>
      <c r="L1222">
        <v>8</v>
      </c>
      <c r="M1222" t="s">
        <v>30</v>
      </c>
      <c r="N1222">
        <v>141</v>
      </c>
      <c r="O1222" t="s">
        <v>253</v>
      </c>
      <c r="P1222" t="s">
        <v>35</v>
      </c>
      <c r="Q1222" t="s">
        <v>146</v>
      </c>
      <c r="R1222" t="s">
        <v>77</v>
      </c>
      <c r="S1222" t="s">
        <v>146</v>
      </c>
      <c r="T1222" t="s">
        <v>36</v>
      </c>
      <c r="U1222" t="s">
        <v>31</v>
      </c>
      <c r="V1222" t="s">
        <v>1216</v>
      </c>
      <c r="W1222" t="s">
        <v>53</v>
      </c>
      <c r="X1222" t="s">
        <v>208</v>
      </c>
      <c r="Y1222" t="s">
        <v>41</v>
      </c>
      <c r="Z1222" t="s">
        <v>438</v>
      </c>
    </row>
    <row r="1223" spans="1:26" hidden="1" x14ac:dyDescent="0.25">
      <c r="A1223" t="s">
        <v>5399</v>
      </c>
      <c r="B1223" t="s">
        <v>5400</v>
      </c>
      <c r="C1223" s="1" t="str">
        <f t="shared" si="198"/>
        <v>21:0239</v>
      </c>
      <c r="D1223" s="1" t="str">
        <f t="shared" si="199"/>
        <v>21:0116</v>
      </c>
      <c r="E1223" t="s">
        <v>5401</v>
      </c>
      <c r="F1223" t="s">
        <v>5402</v>
      </c>
      <c r="H1223">
        <v>48.592910699999997</v>
      </c>
      <c r="I1223">
        <v>-88.838371699999996</v>
      </c>
      <c r="J1223" s="1" t="str">
        <f t="shared" si="200"/>
        <v>NGR lake sediment grab sample</v>
      </c>
      <c r="K1223" s="1" t="str">
        <f t="shared" si="201"/>
        <v>&lt;177 micron (NGR)</v>
      </c>
      <c r="L1223">
        <v>8</v>
      </c>
      <c r="M1223" t="s">
        <v>47</v>
      </c>
      <c r="N1223">
        <v>142</v>
      </c>
      <c r="O1223" t="s">
        <v>223</v>
      </c>
      <c r="P1223" t="s">
        <v>197</v>
      </c>
      <c r="Q1223" t="s">
        <v>53</v>
      </c>
      <c r="R1223" t="s">
        <v>596</v>
      </c>
      <c r="S1223" t="s">
        <v>33</v>
      </c>
      <c r="T1223" t="s">
        <v>36</v>
      </c>
      <c r="U1223" t="s">
        <v>635</v>
      </c>
      <c r="V1223" t="s">
        <v>337</v>
      </c>
      <c r="W1223" t="s">
        <v>53</v>
      </c>
      <c r="X1223" t="s">
        <v>54</v>
      </c>
      <c r="Y1223" t="s">
        <v>41</v>
      </c>
      <c r="Z1223" t="s">
        <v>1456</v>
      </c>
    </row>
    <row r="1224" spans="1:26" hidden="1" x14ac:dyDescent="0.25">
      <c r="A1224" t="s">
        <v>5403</v>
      </c>
      <c r="B1224" t="s">
        <v>5404</v>
      </c>
      <c r="C1224" s="1" t="str">
        <f t="shared" si="198"/>
        <v>21:0239</v>
      </c>
      <c r="D1224" s="1" t="str">
        <f t="shared" si="199"/>
        <v>21:0116</v>
      </c>
      <c r="E1224" t="s">
        <v>5405</v>
      </c>
      <c r="F1224" t="s">
        <v>5406</v>
      </c>
      <c r="H1224">
        <v>48.5427842</v>
      </c>
      <c r="I1224">
        <v>-89.307145300000002</v>
      </c>
      <c r="J1224" s="1" t="str">
        <f t="shared" si="200"/>
        <v>NGR lake sediment grab sample</v>
      </c>
      <c r="K1224" s="1" t="str">
        <f t="shared" si="201"/>
        <v>&lt;177 micron (NGR)</v>
      </c>
      <c r="L1224">
        <v>8</v>
      </c>
      <c r="M1224" t="s">
        <v>60</v>
      </c>
      <c r="N1224">
        <v>143</v>
      </c>
      <c r="O1224" t="s">
        <v>197</v>
      </c>
      <c r="P1224" t="s">
        <v>516</v>
      </c>
      <c r="Q1224" t="s">
        <v>63</v>
      </c>
      <c r="R1224" t="s">
        <v>198</v>
      </c>
      <c r="S1224" t="s">
        <v>39</v>
      </c>
      <c r="T1224" t="s">
        <v>36</v>
      </c>
      <c r="U1224" t="s">
        <v>228</v>
      </c>
      <c r="V1224" t="s">
        <v>99</v>
      </c>
      <c r="W1224" t="s">
        <v>66</v>
      </c>
      <c r="X1224" t="s">
        <v>67</v>
      </c>
      <c r="Y1224" t="s">
        <v>125</v>
      </c>
      <c r="Z1224" t="s">
        <v>472</v>
      </c>
    </row>
    <row r="1225" spans="1:26" hidden="1" x14ac:dyDescent="0.25">
      <c r="A1225" t="s">
        <v>5407</v>
      </c>
      <c r="B1225" t="s">
        <v>5408</v>
      </c>
      <c r="C1225" s="1" t="str">
        <f t="shared" si="198"/>
        <v>21:0239</v>
      </c>
      <c r="D1225" s="1" t="str">
        <f t="shared" si="199"/>
        <v>21:0116</v>
      </c>
      <c r="E1225" t="s">
        <v>5409</v>
      </c>
      <c r="F1225" t="s">
        <v>5410</v>
      </c>
      <c r="H1225">
        <v>48.588280099999999</v>
      </c>
      <c r="I1225">
        <v>-89.307751600000003</v>
      </c>
      <c r="J1225" s="1" t="str">
        <f t="shared" si="200"/>
        <v>NGR lake sediment grab sample</v>
      </c>
      <c r="K1225" s="1" t="str">
        <f t="shared" si="201"/>
        <v>&lt;177 micron (NGR)</v>
      </c>
      <c r="L1225">
        <v>8</v>
      </c>
      <c r="M1225" t="s">
        <v>73</v>
      </c>
      <c r="N1225">
        <v>144</v>
      </c>
      <c r="O1225" t="s">
        <v>320</v>
      </c>
      <c r="P1225" t="s">
        <v>35</v>
      </c>
      <c r="Q1225" t="s">
        <v>80</v>
      </c>
      <c r="R1225" t="s">
        <v>277</v>
      </c>
      <c r="S1225" t="s">
        <v>64</v>
      </c>
      <c r="T1225" t="s">
        <v>36</v>
      </c>
      <c r="U1225" t="s">
        <v>2854</v>
      </c>
      <c r="V1225" t="s">
        <v>38</v>
      </c>
      <c r="W1225" t="s">
        <v>80</v>
      </c>
      <c r="X1225" t="s">
        <v>112</v>
      </c>
      <c r="Y1225" t="s">
        <v>125</v>
      </c>
      <c r="Z1225" t="s">
        <v>321</v>
      </c>
    </row>
    <row r="1226" spans="1:26" hidden="1" x14ac:dyDescent="0.25">
      <c r="A1226" t="s">
        <v>5411</v>
      </c>
      <c r="B1226" t="s">
        <v>5412</v>
      </c>
      <c r="C1226" s="1" t="str">
        <f t="shared" si="198"/>
        <v>21:0239</v>
      </c>
      <c r="D1226" s="1" t="str">
        <f t="shared" si="199"/>
        <v>21:0116</v>
      </c>
      <c r="E1226" t="s">
        <v>5413</v>
      </c>
      <c r="F1226" t="s">
        <v>5414</v>
      </c>
      <c r="H1226">
        <v>48.603105599999999</v>
      </c>
      <c r="I1226">
        <v>-89.343915600000003</v>
      </c>
      <c r="J1226" s="1" t="str">
        <f t="shared" si="200"/>
        <v>NGR lake sediment grab sample</v>
      </c>
      <c r="K1226" s="1" t="str">
        <f t="shared" si="201"/>
        <v>&lt;177 micron (NGR)</v>
      </c>
      <c r="L1226">
        <v>8</v>
      </c>
      <c r="M1226" t="s">
        <v>87</v>
      </c>
      <c r="N1226">
        <v>145</v>
      </c>
      <c r="O1226" t="s">
        <v>417</v>
      </c>
      <c r="P1226" t="s">
        <v>49</v>
      </c>
      <c r="Q1226" t="s">
        <v>53</v>
      </c>
      <c r="R1226" t="s">
        <v>75</v>
      </c>
      <c r="S1226" t="s">
        <v>321</v>
      </c>
      <c r="T1226" t="s">
        <v>36</v>
      </c>
      <c r="U1226" t="s">
        <v>5415</v>
      </c>
      <c r="V1226" t="s">
        <v>164</v>
      </c>
      <c r="W1226" t="s">
        <v>63</v>
      </c>
      <c r="X1226" t="s">
        <v>497</v>
      </c>
      <c r="Y1226" t="s">
        <v>41</v>
      </c>
      <c r="Z1226" t="s">
        <v>941</v>
      </c>
    </row>
    <row r="1227" spans="1:26" hidden="1" x14ac:dyDescent="0.25">
      <c r="A1227" t="s">
        <v>5416</v>
      </c>
      <c r="B1227" t="s">
        <v>5417</v>
      </c>
      <c r="C1227" s="1" t="str">
        <f t="shared" si="198"/>
        <v>21:0239</v>
      </c>
      <c r="D1227" s="1" t="str">
        <f t="shared" si="199"/>
        <v>21:0116</v>
      </c>
      <c r="E1227" t="s">
        <v>5418</v>
      </c>
      <c r="F1227" t="s">
        <v>5419</v>
      </c>
      <c r="H1227">
        <v>48.630302</v>
      </c>
      <c r="I1227">
        <v>-89.331602399999994</v>
      </c>
      <c r="J1227" s="1" t="str">
        <f t="shared" si="200"/>
        <v>NGR lake sediment grab sample</v>
      </c>
      <c r="K1227" s="1" t="str">
        <f t="shared" si="201"/>
        <v>&lt;177 micron (NGR)</v>
      </c>
      <c r="L1227">
        <v>8</v>
      </c>
      <c r="M1227" t="s">
        <v>96</v>
      </c>
      <c r="N1227">
        <v>146</v>
      </c>
      <c r="O1227" t="s">
        <v>455</v>
      </c>
      <c r="P1227" t="s">
        <v>82</v>
      </c>
      <c r="Q1227" t="s">
        <v>66</v>
      </c>
      <c r="R1227" t="s">
        <v>668</v>
      </c>
      <c r="S1227" t="s">
        <v>198</v>
      </c>
      <c r="T1227" t="s">
        <v>36</v>
      </c>
      <c r="U1227" t="s">
        <v>655</v>
      </c>
      <c r="V1227" t="s">
        <v>1216</v>
      </c>
      <c r="W1227" t="s">
        <v>53</v>
      </c>
      <c r="X1227" t="s">
        <v>100</v>
      </c>
      <c r="Y1227" t="s">
        <v>41</v>
      </c>
      <c r="Z1227" t="s">
        <v>843</v>
      </c>
    </row>
    <row r="1228" spans="1:26" hidden="1" x14ac:dyDescent="0.25">
      <c r="A1228" t="s">
        <v>5420</v>
      </c>
      <c r="B1228" t="s">
        <v>5421</v>
      </c>
      <c r="C1228" s="1" t="str">
        <f t="shared" si="198"/>
        <v>21:0239</v>
      </c>
      <c r="D1228" s="1" t="str">
        <f t="shared" si="199"/>
        <v>21:0116</v>
      </c>
      <c r="E1228" t="s">
        <v>5422</v>
      </c>
      <c r="F1228" t="s">
        <v>5423</v>
      </c>
      <c r="H1228">
        <v>48.622192599999998</v>
      </c>
      <c r="I1228">
        <v>-89.279645099999996</v>
      </c>
      <c r="J1228" s="1" t="str">
        <f t="shared" si="200"/>
        <v>NGR lake sediment grab sample</v>
      </c>
      <c r="K1228" s="1" t="str">
        <f t="shared" si="201"/>
        <v>&lt;177 micron (NGR)</v>
      </c>
      <c r="L1228">
        <v>8</v>
      </c>
      <c r="M1228" t="s">
        <v>106</v>
      </c>
      <c r="N1228">
        <v>147</v>
      </c>
      <c r="O1228" t="s">
        <v>120</v>
      </c>
      <c r="P1228" t="s">
        <v>546</v>
      </c>
      <c r="Q1228" t="s">
        <v>181</v>
      </c>
      <c r="R1228" t="s">
        <v>283</v>
      </c>
      <c r="S1228" t="s">
        <v>78</v>
      </c>
      <c r="T1228" t="s">
        <v>36</v>
      </c>
      <c r="U1228" t="s">
        <v>89</v>
      </c>
      <c r="V1228" t="s">
        <v>721</v>
      </c>
      <c r="W1228" t="s">
        <v>66</v>
      </c>
      <c r="X1228" t="s">
        <v>208</v>
      </c>
      <c r="Y1228" t="s">
        <v>41</v>
      </c>
      <c r="Z1228" t="s">
        <v>335</v>
      </c>
    </row>
    <row r="1229" spans="1:26" hidden="1" x14ac:dyDescent="0.25">
      <c r="A1229" t="s">
        <v>5424</v>
      </c>
      <c r="B1229" t="s">
        <v>5425</v>
      </c>
      <c r="C1229" s="1" t="str">
        <f t="shared" si="198"/>
        <v>21:0239</v>
      </c>
      <c r="D1229" s="1" t="str">
        <f t="shared" si="199"/>
        <v>21:0116</v>
      </c>
      <c r="E1229" t="s">
        <v>5426</v>
      </c>
      <c r="F1229" t="s">
        <v>5427</v>
      </c>
      <c r="H1229">
        <v>48.640106400000001</v>
      </c>
      <c r="I1229">
        <v>-89.275524399999995</v>
      </c>
      <c r="J1229" s="1" t="str">
        <f t="shared" si="200"/>
        <v>NGR lake sediment grab sample</v>
      </c>
      <c r="K1229" s="1" t="str">
        <f t="shared" si="201"/>
        <v>&lt;177 micron (NGR)</v>
      </c>
      <c r="L1229">
        <v>8</v>
      </c>
      <c r="M1229" t="s">
        <v>154</v>
      </c>
      <c r="N1229">
        <v>148</v>
      </c>
      <c r="O1229" t="s">
        <v>289</v>
      </c>
      <c r="P1229" t="s">
        <v>35</v>
      </c>
      <c r="Q1229" t="s">
        <v>66</v>
      </c>
      <c r="R1229" t="s">
        <v>596</v>
      </c>
      <c r="S1229" t="s">
        <v>109</v>
      </c>
      <c r="T1229" t="s">
        <v>36</v>
      </c>
      <c r="U1229" t="s">
        <v>503</v>
      </c>
      <c r="V1229" t="s">
        <v>66</v>
      </c>
      <c r="W1229" t="s">
        <v>39</v>
      </c>
      <c r="X1229" t="s">
        <v>67</v>
      </c>
      <c r="Y1229" t="s">
        <v>41</v>
      </c>
      <c r="Z1229" t="s">
        <v>1704</v>
      </c>
    </row>
    <row r="1230" spans="1:26" hidden="1" x14ac:dyDescent="0.25">
      <c r="A1230" t="s">
        <v>5428</v>
      </c>
      <c r="B1230" t="s">
        <v>5429</v>
      </c>
      <c r="C1230" s="1" t="str">
        <f t="shared" si="198"/>
        <v>21:0239</v>
      </c>
      <c r="D1230" s="1" t="str">
        <f t="shared" si="199"/>
        <v>21:0116</v>
      </c>
      <c r="E1230" t="s">
        <v>5397</v>
      </c>
      <c r="F1230" t="s">
        <v>5430</v>
      </c>
      <c r="H1230">
        <v>48.650421000000001</v>
      </c>
      <c r="I1230">
        <v>-89.290300500000001</v>
      </c>
      <c r="J1230" s="1" t="str">
        <f t="shared" si="200"/>
        <v>NGR lake sediment grab sample</v>
      </c>
      <c r="K1230" s="1" t="str">
        <f t="shared" si="201"/>
        <v>&lt;177 micron (NGR)</v>
      </c>
      <c r="L1230">
        <v>8</v>
      </c>
      <c r="M1230" t="s">
        <v>162</v>
      </c>
      <c r="N1230">
        <v>149</v>
      </c>
      <c r="O1230" t="s">
        <v>771</v>
      </c>
      <c r="P1230" t="s">
        <v>35</v>
      </c>
      <c r="Q1230" t="s">
        <v>146</v>
      </c>
      <c r="R1230" t="s">
        <v>134</v>
      </c>
      <c r="S1230" t="s">
        <v>76</v>
      </c>
      <c r="T1230" t="s">
        <v>36</v>
      </c>
      <c r="U1230" t="s">
        <v>463</v>
      </c>
      <c r="V1230" t="s">
        <v>408</v>
      </c>
      <c r="W1230" t="s">
        <v>66</v>
      </c>
      <c r="X1230" t="s">
        <v>208</v>
      </c>
      <c r="Y1230" t="s">
        <v>309</v>
      </c>
      <c r="Z1230" t="s">
        <v>350</v>
      </c>
    </row>
    <row r="1231" spans="1:26" hidden="1" x14ac:dyDescent="0.25">
      <c r="A1231" t="s">
        <v>5431</v>
      </c>
      <c r="B1231" t="s">
        <v>5432</v>
      </c>
      <c r="C1231" s="1" t="str">
        <f t="shared" si="198"/>
        <v>21:0239</v>
      </c>
      <c r="D1231" s="1" t="str">
        <f t="shared" si="199"/>
        <v>21:0116</v>
      </c>
      <c r="E1231" t="s">
        <v>5397</v>
      </c>
      <c r="F1231" t="s">
        <v>5433</v>
      </c>
      <c r="H1231">
        <v>48.650421000000001</v>
      </c>
      <c r="I1231">
        <v>-89.290300500000001</v>
      </c>
      <c r="J1231" s="1" t="str">
        <f t="shared" si="200"/>
        <v>NGR lake sediment grab sample</v>
      </c>
      <c r="K1231" s="1" t="str">
        <f t="shared" si="201"/>
        <v>&lt;177 micron (NGR)</v>
      </c>
      <c r="L1231">
        <v>8</v>
      </c>
      <c r="M1231" t="s">
        <v>169</v>
      </c>
      <c r="N1231">
        <v>150</v>
      </c>
      <c r="O1231" t="s">
        <v>253</v>
      </c>
      <c r="P1231" t="s">
        <v>546</v>
      </c>
      <c r="Q1231" t="s">
        <v>78</v>
      </c>
      <c r="R1231" t="s">
        <v>135</v>
      </c>
      <c r="S1231" t="s">
        <v>76</v>
      </c>
      <c r="T1231" t="s">
        <v>36</v>
      </c>
      <c r="U1231" t="s">
        <v>178</v>
      </c>
      <c r="V1231" t="s">
        <v>408</v>
      </c>
      <c r="W1231" t="s">
        <v>66</v>
      </c>
      <c r="X1231" t="s">
        <v>54</v>
      </c>
      <c r="Y1231" t="s">
        <v>41</v>
      </c>
      <c r="Z1231" t="s">
        <v>120</v>
      </c>
    </row>
    <row r="1232" spans="1:26" hidden="1" x14ac:dyDescent="0.25">
      <c r="A1232" t="s">
        <v>5434</v>
      </c>
      <c r="B1232" t="s">
        <v>5435</v>
      </c>
      <c r="C1232" s="1" t="str">
        <f t="shared" si="198"/>
        <v>21:0239</v>
      </c>
      <c r="D1232" s="1" t="str">
        <f t="shared" si="199"/>
        <v>21:0116</v>
      </c>
      <c r="E1232" t="s">
        <v>5436</v>
      </c>
      <c r="F1232" t="s">
        <v>5437</v>
      </c>
      <c r="H1232">
        <v>48.680492299999997</v>
      </c>
      <c r="I1232">
        <v>-89.302329599999993</v>
      </c>
      <c r="J1232" s="1" t="str">
        <f t="shared" si="200"/>
        <v>NGR lake sediment grab sample</v>
      </c>
      <c r="K1232" s="1" t="str">
        <f t="shared" si="201"/>
        <v>&lt;177 micron (NGR)</v>
      </c>
      <c r="L1232">
        <v>8</v>
      </c>
      <c r="M1232" t="s">
        <v>118</v>
      </c>
      <c r="N1232">
        <v>151</v>
      </c>
      <c r="O1232" t="s">
        <v>798</v>
      </c>
      <c r="P1232" t="s">
        <v>198</v>
      </c>
      <c r="Q1232" t="s">
        <v>63</v>
      </c>
      <c r="R1232" t="s">
        <v>156</v>
      </c>
      <c r="S1232" t="s">
        <v>33</v>
      </c>
      <c r="T1232" t="s">
        <v>36</v>
      </c>
      <c r="U1232" t="s">
        <v>515</v>
      </c>
      <c r="V1232" t="s">
        <v>125</v>
      </c>
      <c r="W1232" t="s">
        <v>53</v>
      </c>
      <c r="X1232" t="s">
        <v>343</v>
      </c>
      <c r="Y1232" t="s">
        <v>41</v>
      </c>
      <c r="Z1232" t="s">
        <v>1377</v>
      </c>
    </row>
    <row r="1233" spans="1:26" hidden="1" x14ac:dyDescent="0.25">
      <c r="A1233" t="s">
        <v>5438</v>
      </c>
      <c r="B1233" t="s">
        <v>5439</v>
      </c>
      <c r="C1233" s="1" t="str">
        <f t="shared" si="198"/>
        <v>21:0239</v>
      </c>
      <c r="D1233" s="1" t="str">
        <f t="shared" si="199"/>
        <v>21:0116</v>
      </c>
      <c r="E1233" t="s">
        <v>5440</v>
      </c>
      <c r="F1233" t="s">
        <v>5441</v>
      </c>
      <c r="H1233">
        <v>48.700341199999997</v>
      </c>
      <c r="I1233">
        <v>-89.284192500000003</v>
      </c>
      <c r="J1233" s="1" t="str">
        <f t="shared" si="200"/>
        <v>NGR lake sediment grab sample</v>
      </c>
      <c r="K1233" s="1" t="str">
        <f t="shared" si="201"/>
        <v>&lt;177 micron (NGR)</v>
      </c>
      <c r="L1233">
        <v>8</v>
      </c>
      <c r="M1233" t="s">
        <v>131</v>
      </c>
      <c r="N1233">
        <v>152</v>
      </c>
      <c r="O1233" t="s">
        <v>74</v>
      </c>
      <c r="P1233" t="s">
        <v>145</v>
      </c>
      <c r="Q1233" t="s">
        <v>63</v>
      </c>
      <c r="R1233" t="s">
        <v>64</v>
      </c>
      <c r="S1233" t="s">
        <v>181</v>
      </c>
      <c r="T1233" t="s">
        <v>36</v>
      </c>
      <c r="U1233" t="s">
        <v>112</v>
      </c>
      <c r="V1233" t="s">
        <v>125</v>
      </c>
      <c r="W1233" t="s">
        <v>53</v>
      </c>
      <c r="X1233" t="s">
        <v>300</v>
      </c>
      <c r="Y1233" t="s">
        <v>41</v>
      </c>
      <c r="Z1233" t="s">
        <v>591</v>
      </c>
    </row>
    <row r="1234" spans="1:26" hidden="1" x14ac:dyDescent="0.25">
      <c r="A1234" t="s">
        <v>5442</v>
      </c>
      <c r="B1234" t="s">
        <v>5443</v>
      </c>
      <c r="C1234" s="1" t="str">
        <f t="shared" si="198"/>
        <v>21:0239</v>
      </c>
      <c r="D1234" s="1" t="str">
        <f t="shared" si="199"/>
        <v>21:0116</v>
      </c>
      <c r="E1234" t="s">
        <v>5444</v>
      </c>
      <c r="F1234" t="s">
        <v>5445</v>
      </c>
      <c r="H1234">
        <v>48.737130700000002</v>
      </c>
      <c r="I1234">
        <v>-89.303133700000004</v>
      </c>
      <c r="J1234" s="1" t="str">
        <f t="shared" si="200"/>
        <v>NGR lake sediment grab sample</v>
      </c>
      <c r="K1234" s="1" t="str">
        <f t="shared" si="201"/>
        <v>&lt;177 micron (NGR)</v>
      </c>
      <c r="L1234">
        <v>8</v>
      </c>
      <c r="M1234" t="s">
        <v>143</v>
      </c>
      <c r="N1234">
        <v>153</v>
      </c>
      <c r="O1234" t="s">
        <v>133</v>
      </c>
      <c r="P1234" t="s">
        <v>546</v>
      </c>
      <c r="Q1234" t="s">
        <v>53</v>
      </c>
      <c r="R1234" t="s">
        <v>34</v>
      </c>
      <c r="S1234" t="s">
        <v>39</v>
      </c>
      <c r="T1234" t="s">
        <v>36</v>
      </c>
      <c r="U1234" t="s">
        <v>336</v>
      </c>
      <c r="V1234" t="s">
        <v>337</v>
      </c>
      <c r="W1234" t="s">
        <v>63</v>
      </c>
      <c r="X1234" t="s">
        <v>343</v>
      </c>
      <c r="Y1234" t="s">
        <v>41</v>
      </c>
      <c r="Z1234" t="s">
        <v>438</v>
      </c>
    </row>
    <row r="1235" spans="1:26" hidden="1" x14ac:dyDescent="0.25">
      <c r="A1235" t="s">
        <v>5446</v>
      </c>
      <c r="B1235" t="s">
        <v>5447</v>
      </c>
      <c r="C1235" s="1" t="str">
        <f t="shared" si="198"/>
        <v>21:0239</v>
      </c>
      <c r="D1235" s="1" t="str">
        <f>HYPERLINK("http://geochem.nrcan.gc.ca/cdogs/content/svy/svy_e.htm", "")</f>
        <v/>
      </c>
      <c r="G1235" s="1" t="str">
        <f>HYPERLINK("http://geochem.nrcan.gc.ca/cdogs/content/cr_/cr_00021_e.htm", "21")</f>
        <v>21</v>
      </c>
      <c r="J1235" t="s">
        <v>220</v>
      </c>
      <c r="K1235" t="s">
        <v>221</v>
      </c>
      <c r="L1235">
        <v>8</v>
      </c>
      <c r="M1235" t="s">
        <v>222</v>
      </c>
      <c r="N1235">
        <v>154</v>
      </c>
      <c r="O1235" t="s">
        <v>48</v>
      </c>
      <c r="P1235" t="s">
        <v>596</v>
      </c>
      <c r="Q1235" t="s">
        <v>34</v>
      </c>
      <c r="R1235" t="s">
        <v>146</v>
      </c>
      <c r="S1235" t="s">
        <v>80</v>
      </c>
      <c r="T1235" t="s">
        <v>36</v>
      </c>
      <c r="U1235" t="s">
        <v>973</v>
      </c>
      <c r="V1235" t="s">
        <v>685</v>
      </c>
      <c r="W1235" t="s">
        <v>76</v>
      </c>
      <c r="X1235" t="s">
        <v>48</v>
      </c>
      <c r="Y1235" t="s">
        <v>39</v>
      </c>
      <c r="Z1235" t="s">
        <v>2491</v>
      </c>
    </row>
    <row r="1236" spans="1:26" hidden="1" x14ac:dyDescent="0.25">
      <c r="A1236" t="s">
        <v>5448</v>
      </c>
      <c r="B1236" t="s">
        <v>5449</v>
      </c>
      <c r="C1236" s="1" t="str">
        <f t="shared" si="198"/>
        <v>21:0239</v>
      </c>
      <c r="D1236" s="1" t="str">
        <f t="shared" ref="D1236:D1252" si="202">HYPERLINK("http://geochem.nrcan.gc.ca/cdogs/content/svy/svy210116_e.htm", "21:0116")</f>
        <v>21:0116</v>
      </c>
      <c r="E1236" t="s">
        <v>5450</v>
      </c>
      <c r="F1236" t="s">
        <v>5451</v>
      </c>
      <c r="H1236">
        <v>48.764043800000003</v>
      </c>
      <c r="I1236">
        <v>-89.345381900000007</v>
      </c>
      <c r="J1236" s="1" t="str">
        <f t="shared" ref="J1236:J1252" si="203">HYPERLINK("http://geochem.nrcan.gc.ca/cdogs/content/kwd/kwd020027_e.htm", "NGR lake sediment grab sample")</f>
        <v>NGR lake sediment grab sample</v>
      </c>
      <c r="K1236" s="1" t="str">
        <f t="shared" ref="K1236:K1252" si="204">HYPERLINK("http://geochem.nrcan.gc.ca/cdogs/content/kwd/kwd080006_e.htm", "&lt;177 micron (NGR)")</f>
        <v>&lt;177 micron (NGR)</v>
      </c>
      <c r="L1236">
        <v>8</v>
      </c>
      <c r="M1236" t="s">
        <v>177</v>
      </c>
      <c r="N1236">
        <v>155</v>
      </c>
      <c r="O1236" t="s">
        <v>516</v>
      </c>
      <c r="P1236" t="s">
        <v>516</v>
      </c>
      <c r="Q1236" t="s">
        <v>53</v>
      </c>
      <c r="R1236" t="s">
        <v>198</v>
      </c>
      <c r="S1236" t="s">
        <v>33</v>
      </c>
      <c r="T1236" t="s">
        <v>36</v>
      </c>
      <c r="U1236" t="s">
        <v>81</v>
      </c>
      <c r="V1236" t="s">
        <v>99</v>
      </c>
      <c r="W1236" t="s">
        <v>53</v>
      </c>
      <c r="X1236" t="s">
        <v>343</v>
      </c>
      <c r="Y1236" t="s">
        <v>41</v>
      </c>
      <c r="Z1236" t="s">
        <v>591</v>
      </c>
    </row>
    <row r="1237" spans="1:26" hidden="1" x14ac:dyDescent="0.25">
      <c r="A1237" t="s">
        <v>5452</v>
      </c>
      <c r="B1237" t="s">
        <v>5453</v>
      </c>
      <c r="C1237" s="1" t="str">
        <f t="shared" si="198"/>
        <v>21:0239</v>
      </c>
      <c r="D1237" s="1" t="str">
        <f t="shared" si="202"/>
        <v>21:0116</v>
      </c>
      <c r="E1237" t="s">
        <v>5454</v>
      </c>
      <c r="F1237" t="s">
        <v>5455</v>
      </c>
      <c r="H1237">
        <v>48.772017400000003</v>
      </c>
      <c r="I1237">
        <v>-89.318149500000004</v>
      </c>
      <c r="J1237" s="1" t="str">
        <f t="shared" si="203"/>
        <v>NGR lake sediment grab sample</v>
      </c>
      <c r="K1237" s="1" t="str">
        <f t="shared" si="204"/>
        <v>&lt;177 micron (NGR)</v>
      </c>
      <c r="L1237">
        <v>8</v>
      </c>
      <c r="M1237" t="s">
        <v>187</v>
      </c>
      <c r="N1237">
        <v>156</v>
      </c>
      <c r="O1237" t="s">
        <v>253</v>
      </c>
      <c r="P1237" t="s">
        <v>62</v>
      </c>
      <c r="Q1237" t="s">
        <v>53</v>
      </c>
      <c r="R1237" t="s">
        <v>349</v>
      </c>
      <c r="S1237" t="s">
        <v>64</v>
      </c>
      <c r="T1237" t="s">
        <v>122</v>
      </c>
      <c r="U1237" t="s">
        <v>938</v>
      </c>
      <c r="V1237" t="s">
        <v>1802</v>
      </c>
      <c r="W1237" t="s">
        <v>53</v>
      </c>
      <c r="X1237" t="s">
        <v>343</v>
      </c>
      <c r="Y1237" t="s">
        <v>41</v>
      </c>
      <c r="Z1237" t="s">
        <v>350</v>
      </c>
    </row>
    <row r="1238" spans="1:26" hidden="1" x14ac:dyDescent="0.25">
      <c r="A1238" t="s">
        <v>5456</v>
      </c>
      <c r="B1238" t="s">
        <v>5457</v>
      </c>
      <c r="C1238" s="1" t="str">
        <f t="shared" si="198"/>
        <v>21:0239</v>
      </c>
      <c r="D1238" s="1" t="str">
        <f t="shared" si="202"/>
        <v>21:0116</v>
      </c>
      <c r="E1238" t="s">
        <v>5458</v>
      </c>
      <c r="F1238" t="s">
        <v>5459</v>
      </c>
      <c r="H1238">
        <v>48.775323499999999</v>
      </c>
      <c r="I1238">
        <v>-89.264520399999995</v>
      </c>
      <c r="J1238" s="1" t="str">
        <f t="shared" si="203"/>
        <v>NGR lake sediment grab sample</v>
      </c>
      <c r="K1238" s="1" t="str">
        <f t="shared" si="204"/>
        <v>&lt;177 micron (NGR)</v>
      </c>
      <c r="L1238">
        <v>8</v>
      </c>
      <c r="M1238" t="s">
        <v>196</v>
      </c>
      <c r="N1238">
        <v>157</v>
      </c>
      <c r="O1238" t="s">
        <v>88</v>
      </c>
      <c r="P1238" t="s">
        <v>336</v>
      </c>
      <c r="Q1238" t="s">
        <v>66</v>
      </c>
      <c r="R1238" t="s">
        <v>75</v>
      </c>
      <c r="S1238" t="s">
        <v>156</v>
      </c>
      <c r="T1238" t="s">
        <v>122</v>
      </c>
      <c r="U1238" t="s">
        <v>2164</v>
      </c>
      <c r="V1238" t="s">
        <v>164</v>
      </c>
      <c r="W1238" t="s">
        <v>39</v>
      </c>
      <c r="X1238" t="s">
        <v>760</v>
      </c>
      <c r="Y1238" t="s">
        <v>760</v>
      </c>
      <c r="Z1238" t="s">
        <v>2408</v>
      </c>
    </row>
    <row r="1239" spans="1:26" hidden="1" x14ac:dyDescent="0.25">
      <c r="A1239" t="s">
        <v>5460</v>
      </c>
      <c r="B1239" t="s">
        <v>5461</v>
      </c>
      <c r="C1239" s="1" t="str">
        <f t="shared" si="198"/>
        <v>21:0239</v>
      </c>
      <c r="D1239" s="1" t="str">
        <f t="shared" si="202"/>
        <v>21:0116</v>
      </c>
      <c r="E1239" t="s">
        <v>5462</v>
      </c>
      <c r="F1239" t="s">
        <v>5463</v>
      </c>
      <c r="H1239">
        <v>48.806945800000001</v>
      </c>
      <c r="I1239">
        <v>-89.2991916</v>
      </c>
      <c r="J1239" s="1" t="str">
        <f t="shared" si="203"/>
        <v>NGR lake sediment grab sample</v>
      </c>
      <c r="K1239" s="1" t="str">
        <f t="shared" si="204"/>
        <v>&lt;177 micron (NGR)</v>
      </c>
      <c r="L1239">
        <v>8</v>
      </c>
      <c r="M1239" t="s">
        <v>206</v>
      </c>
      <c r="N1239">
        <v>158</v>
      </c>
      <c r="O1239" t="s">
        <v>133</v>
      </c>
      <c r="P1239" t="s">
        <v>283</v>
      </c>
      <c r="Q1239" t="s">
        <v>63</v>
      </c>
      <c r="R1239" t="s">
        <v>198</v>
      </c>
      <c r="S1239" t="s">
        <v>97</v>
      </c>
      <c r="T1239" t="s">
        <v>122</v>
      </c>
      <c r="U1239" t="s">
        <v>463</v>
      </c>
      <c r="V1239" t="s">
        <v>590</v>
      </c>
      <c r="W1239" t="s">
        <v>66</v>
      </c>
      <c r="X1239" t="s">
        <v>48</v>
      </c>
      <c r="Y1239" t="s">
        <v>41</v>
      </c>
      <c r="Z1239" t="s">
        <v>4881</v>
      </c>
    </row>
    <row r="1240" spans="1:26" hidden="1" x14ac:dyDescent="0.25">
      <c r="A1240" t="s">
        <v>5464</v>
      </c>
      <c r="B1240" t="s">
        <v>5465</v>
      </c>
      <c r="C1240" s="1" t="str">
        <f t="shared" si="198"/>
        <v>21:0239</v>
      </c>
      <c r="D1240" s="1" t="str">
        <f t="shared" si="202"/>
        <v>21:0116</v>
      </c>
      <c r="E1240" t="s">
        <v>5466</v>
      </c>
      <c r="F1240" t="s">
        <v>5467</v>
      </c>
      <c r="H1240">
        <v>48.835658899999999</v>
      </c>
      <c r="I1240">
        <v>-89.313873999999998</v>
      </c>
      <c r="J1240" s="1" t="str">
        <f t="shared" si="203"/>
        <v>NGR lake sediment grab sample</v>
      </c>
      <c r="K1240" s="1" t="str">
        <f t="shared" si="204"/>
        <v>&lt;177 micron (NGR)</v>
      </c>
      <c r="L1240">
        <v>8</v>
      </c>
      <c r="M1240" t="s">
        <v>214</v>
      </c>
      <c r="N1240">
        <v>159</v>
      </c>
      <c r="O1240" t="s">
        <v>120</v>
      </c>
      <c r="P1240" t="s">
        <v>32</v>
      </c>
      <c r="Q1240" t="s">
        <v>181</v>
      </c>
      <c r="R1240" t="s">
        <v>34</v>
      </c>
      <c r="S1240" t="s">
        <v>76</v>
      </c>
      <c r="T1240" t="s">
        <v>36</v>
      </c>
      <c r="U1240" t="s">
        <v>559</v>
      </c>
      <c r="V1240" t="s">
        <v>137</v>
      </c>
      <c r="W1240" t="s">
        <v>66</v>
      </c>
      <c r="X1240" t="s">
        <v>54</v>
      </c>
      <c r="Y1240" t="s">
        <v>125</v>
      </c>
      <c r="Z1240" t="s">
        <v>761</v>
      </c>
    </row>
    <row r="1241" spans="1:26" hidden="1" x14ac:dyDescent="0.25">
      <c r="A1241" t="s">
        <v>5468</v>
      </c>
      <c r="B1241" t="s">
        <v>5469</v>
      </c>
      <c r="C1241" s="1" t="str">
        <f t="shared" si="198"/>
        <v>21:0239</v>
      </c>
      <c r="D1241" s="1" t="str">
        <f t="shared" si="202"/>
        <v>21:0116</v>
      </c>
      <c r="E1241" t="s">
        <v>5470</v>
      </c>
      <c r="F1241" t="s">
        <v>5471</v>
      </c>
      <c r="H1241">
        <v>48.851731999999998</v>
      </c>
      <c r="I1241">
        <v>-89.350630600000002</v>
      </c>
      <c r="J1241" s="1" t="str">
        <f t="shared" si="203"/>
        <v>NGR lake sediment grab sample</v>
      </c>
      <c r="K1241" s="1" t="str">
        <f t="shared" si="204"/>
        <v>&lt;177 micron (NGR)</v>
      </c>
      <c r="L1241">
        <v>8</v>
      </c>
      <c r="M1241" t="s">
        <v>234</v>
      </c>
      <c r="N1241">
        <v>160</v>
      </c>
      <c r="O1241" t="s">
        <v>100</v>
      </c>
      <c r="P1241" t="s">
        <v>224</v>
      </c>
      <c r="Q1241" t="s">
        <v>63</v>
      </c>
      <c r="R1241" t="s">
        <v>596</v>
      </c>
      <c r="S1241" t="s">
        <v>97</v>
      </c>
      <c r="T1241" t="s">
        <v>36</v>
      </c>
      <c r="U1241" t="s">
        <v>254</v>
      </c>
      <c r="V1241" t="s">
        <v>190</v>
      </c>
      <c r="W1241" t="s">
        <v>33</v>
      </c>
      <c r="X1241" t="s">
        <v>336</v>
      </c>
      <c r="Y1241" t="s">
        <v>309</v>
      </c>
      <c r="Z1241" t="s">
        <v>158</v>
      </c>
    </row>
    <row r="1242" spans="1:26" hidden="1" x14ac:dyDescent="0.25">
      <c r="A1242" t="s">
        <v>5472</v>
      </c>
      <c r="B1242" t="s">
        <v>5473</v>
      </c>
      <c r="C1242" s="1" t="str">
        <f t="shared" si="198"/>
        <v>21:0239</v>
      </c>
      <c r="D1242" s="1" t="str">
        <f t="shared" si="202"/>
        <v>21:0116</v>
      </c>
      <c r="E1242" t="s">
        <v>5474</v>
      </c>
      <c r="F1242" t="s">
        <v>5475</v>
      </c>
      <c r="H1242">
        <v>48.801405099999997</v>
      </c>
      <c r="I1242">
        <v>-89.355307300000007</v>
      </c>
      <c r="J1242" s="1" t="str">
        <f t="shared" si="203"/>
        <v>NGR lake sediment grab sample</v>
      </c>
      <c r="K1242" s="1" t="str">
        <f t="shared" si="204"/>
        <v>&lt;177 micron (NGR)</v>
      </c>
      <c r="L1242">
        <v>9</v>
      </c>
      <c r="M1242" t="s">
        <v>30</v>
      </c>
      <c r="N1242">
        <v>161</v>
      </c>
      <c r="O1242" t="s">
        <v>1047</v>
      </c>
      <c r="P1242" t="s">
        <v>890</v>
      </c>
      <c r="Q1242" t="s">
        <v>63</v>
      </c>
      <c r="R1242" t="s">
        <v>321</v>
      </c>
      <c r="S1242" t="s">
        <v>271</v>
      </c>
      <c r="T1242" t="s">
        <v>36</v>
      </c>
      <c r="U1242" t="s">
        <v>1538</v>
      </c>
      <c r="V1242" t="s">
        <v>5476</v>
      </c>
      <c r="W1242" t="s">
        <v>66</v>
      </c>
      <c r="X1242" t="s">
        <v>336</v>
      </c>
      <c r="Y1242" t="s">
        <v>125</v>
      </c>
      <c r="Z1242" t="s">
        <v>1830</v>
      </c>
    </row>
    <row r="1243" spans="1:26" hidden="1" x14ac:dyDescent="0.25">
      <c r="A1243" t="s">
        <v>5477</v>
      </c>
      <c r="B1243" t="s">
        <v>5478</v>
      </c>
      <c r="C1243" s="1" t="str">
        <f t="shared" si="198"/>
        <v>21:0239</v>
      </c>
      <c r="D1243" s="1" t="str">
        <f t="shared" si="202"/>
        <v>21:0116</v>
      </c>
      <c r="E1243" t="s">
        <v>5479</v>
      </c>
      <c r="F1243" t="s">
        <v>5480</v>
      </c>
      <c r="H1243">
        <v>48.834457</v>
      </c>
      <c r="I1243">
        <v>-89.347111299999995</v>
      </c>
      <c r="J1243" s="1" t="str">
        <f t="shared" si="203"/>
        <v>NGR lake sediment grab sample</v>
      </c>
      <c r="K1243" s="1" t="str">
        <f t="shared" si="204"/>
        <v>&lt;177 micron (NGR)</v>
      </c>
      <c r="L1243">
        <v>9</v>
      </c>
      <c r="M1243" t="s">
        <v>47</v>
      </c>
      <c r="N1243">
        <v>162</v>
      </c>
      <c r="O1243" t="s">
        <v>1058</v>
      </c>
      <c r="P1243" t="s">
        <v>77</v>
      </c>
      <c r="Q1243" t="s">
        <v>53</v>
      </c>
      <c r="R1243" t="s">
        <v>198</v>
      </c>
      <c r="S1243" t="s">
        <v>198</v>
      </c>
      <c r="T1243" t="s">
        <v>36</v>
      </c>
      <c r="U1243" t="s">
        <v>269</v>
      </c>
      <c r="V1243" t="s">
        <v>597</v>
      </c>
      <c r="W1243" t="s">
        <v>53</v>
      </c>
      <c r="X1243" t="s">
        <v>343</v>
      </c>
      <c r="Y1243" t="s">
        <v>41</v>
      </c>
      <c r="Z1243" t="s">
        <v>5481</v>
      </c>
    </row>
    <row r="1244" spans="1:26" hidden="1" x14ac:dyDescent="0.25">
      <c r="A1244" t="s">
        <v>5482</v>
      </c>
      <c r="B1244" t="s">
        <v>5483</v>
      </c>
      <c r="C1244" s="1" t="str">
        <f t="shared" si="198"/>
        <v>21:0239</v>
      </c>
      <c r="D1244" s="1" t="str">
        <f t="shared" si="202"/>
        <v>21:0116</v>
      </c>
      <c r="E1244" t="s">
        <v>5484</v>
      </c>
      <c r="F1244" t="s">
        <v>5485</v>
      </c>
      <c r="H1244">
        <v>48.837378299999997</v>
      </c>
      <c r="I1244">
        <v>-89.384112900000005</v>
      </c>
      <c r="J1244" s="1" t="str">
        <f t="shared" si="203"/>
        <v>NGR lake sediment grab sample</v>
      </c>
      <c r="K1244" s="1" t="str">
        <f t="shared" si="204"/>
        <v>&lt;177 micron (NGR)</v>
      </c>
      <c r="L1244">
        <v>9</v>
      </c>
      <c r="M1244" t="s">
        <v>60</v>
      </c>
      <c r="N1244">
        <v>163</v>
      </c>
      <c r="O1244" t="s">
        <v>243</v>
      </c>
      <c r="P1244" t="s">
        <v>108</v>
      </c>
      <c r="Q1244" t="s">
        <v>63</v>
      </c>
      <c r="R1244" t="s">
        <v>596</v>
      </c>
      <c r="S1244" t="s">
        <v>290</v>
      </c>
      <c r="T1244" t="s">
        <v>36</v>
      </c>
      <c r="U1244" t="s">
        <v>470</v>
      </c>
      <c r="V1244" t="s">
        <v>137</v>
      </c>
      <c r="W1244" t="s">
        <v>33</v>
      </c>
      <c r="X1244" t="s">
        <v>890</v>
      </c>
      <c r="Y1244" t="s">
        <v>41</v>
      </c>
      <c r="Z1244" t="s">
        <v>849</v>
      </c>
    </row>
    <row r="1245" spans="1:26" hidden="1" x14ac:dyDescent="0.25">
      <c r="A1245" t="s">
        <v>5486</v>
      </c>
      <c r="B1245" t="s">
        <v>5487</v>
      </c>
      <c r="C1245" s="1" t="str">
        <f t="shared" si="198"/>
        <v>21:0239</v>
      </c>
      <c r="D1245" s="1" t="str">
        <f t="shared" si="202"/>
        <v>21:0116</v>
      </c>
      <c r="E1245" t="s">
        <v>5488</v>
      </c>
      <c r="F1245" t="s">
        <v>5489</v>
      </c>
      <c r="H1245">
        <v>48.815354499999998</v>
      </c>
      <c r="I1245">
        <v>-89.355129199999993</v>
      </c>
      <c r="J1245" s="1" t="str">
        <f t="shared" si="203"/>
        <v>NGR lake sediment grab sample</v>
      </c>
      <c r="K1245" s="1" t="str">
        <f t="shared" si="204"/>
        <v>&lt;177 micron (NGR)</v>
      </c>
      <c r="L1245">
        <v>9</v>
      </c>
      <c r="M1245" t="s">
        <v>154</v>
      </c>
      <c r="N1245">
        <v>164</v>
      </c>
      <c r="O1245" t="s">
        <v>320</v>
      </c>
      <c r="P1245" t="s">
        <v>120</v>
      </c>
      <c r="Q1245" t="s">
        <v>63</v>
      </c>
      <c r="R1245" t="s">
        <v>134</v>
      </c>
      <c r="S1245" t="s">
        <v>109</v>
      </c>
      <c r="T1245" t="s">
        <v>36</v>
      </c>
      <c r="U1245" t="s">
        <v>136</v>
      </c>
      <c r="V1245" t="s">
        <v>875</v>
      </c>
      <c r="W1245" t="s">
        <v>53</v>
      </c>
      <c r="X1245" t="s">
        <v>336</v>
      </c>
      <c r="Y1245" t="s">
        <v>41</v>
      </c>
      <c r="Z1245" t="s">
        <v>310</v>
      </c>
    </row>
    <row r="1246" spans="1:26" hidden="1" x14ac:dyDescent="0.25">
      <c r="A1246" t="s">
        <v>5490</v>
      </c>
      <c r="B1246" t="s">
        <v>5491</v>
      </c>
      <c r="C1246" s="1" t="str">
        <f t="shared" si="198"/>
        <v>21:0239</v>
      </c>
      <c r="D1246" s="1" t="str">
        <f t="shared" si="202"/>
        <v>21:0116</v>
      </c>
      <c r="E1246" t="s">
        <v>5474</v>
      </c>
      <c r="F1246" t="s">
        <v>5492</v>
      </c>
      <c r="H1246">
        <v>48.801405099999997</v>
      </c>
      <c r="I1246">
        <v>-89.355307300000007</v>
      </c>
      <c r="J1246" s="1" t="str">
        <f t="shared" si="203"/>
        <v>NGR lake sediment grab sample</v>
      </c>
      <c r="K1246" s="1" t="str">
        <f t="shared" si="204"/>
        <v>&lt;177 micron (NGR)</v>
      </c>
      <c r="L1246">
        <v>9</v>
      </c>
      <c r="M1246" t="s">
        <v>162</v>
      </c>
      <c r="N1246">
        <v>165</v>
      </c>
      <c r="O1246" t="s">
        <v>1090</v>
      </c>
      <c r="P1246" t="s">
        <v>890</v>
      </c>
      <c r="Q1246" t="s">
        <v>66</v>
      </c>
      <c r="R1246" t="s">
        <v>321</v>
      </c>
      <c r="S1246" t="s">
        <v>134</v>
      </c>
      <c r="T1246" t="s">
        <v>36</v>
      </c>
      <c r="U1246" t="s">
        <v>1538</v>
      </c>
      <c r="V1246" t="s">
        <v>5476</v>
      </c>
      <c r="W1246" t="s">
        <v>66</v>
      </c>
      <c r="X1246" t="s">
        <v>336</v>
      </c>
      <c r="Y1246" t="s">
        <v>125</v>
      </c>
      <c r="Z1246" t="s">
        <v>4196</v>
      </c>
    </row>
    <row r="1247" spans="1:26" hidden="1" x14ac:dyDescent="0.25">
      <c r="A1247" t="s">
        <v>5493</v>
      </c>
      <c r="B1247" t="s">
        <v>5494</v>
      </c>
      <c r="C1247" s="1" t="str">
        <f t="shared" si="198"/>
        <v>21:0239</v>
      </c>
      <c r="D1247" s="1" t="str">
        <f t="shared" si="202"/>
        <v>21:0116</v>
      </c>
      <c r="E1247" t="s">
        <v>5474</v>
      </c>
      <c r="F1247" t="s">
        <v>5495</v>
      </c>
      <c r="H1247">
        <v>48.801405099999997</v>
      </c>
      <c r="I1247">
        <v>-89.355307300000007</v>
      </c>
      <c r="J1247" s="1" t="str">
        <f t="shared" si="203"/>
        <v>NGR lake sediment grab sample</v>
      </c>
      <c r="K1247" s="1" t="str">
        <f t="shared" si="204"/>
        <v>&lt;177 micron (NGR)</v>
      </c>
      <c r="L1247">
        <v>9</v>
      </c>
      <c r="M1247" t="s">
        <v>169</v>
      </c>
      <c r="N1247">
        <v>166</v>
      </c>
      <c r="O1247" t="s">
        <v>197</v>
      </c>
      <c r="P1247" t="s">
        <v>49</v>
      </c>
      <c r="Q1247" t="s">
        <v>63</v>
      </c>
      <c r="R1247" t="s">
        <v>391</v>
      </c>
      <c r="S1247" t="s">
        <v>110</v>
      </c>
      <c r="T1247" t="s">
        <v>36</v>
      </c>
      <c r="U1247" t="s">
        <v>456</v>
      </c>
      <c r="V1247" t="s">
        <v>5080</v>
      </c>
      <c r="W1247" t="s">
        <v>53</v>
      </c>
      <c r="X1247" t="s">
        <v>336</v>
      </c>
      <c r="Y1247" t="s">
        <v>125</v>
      </c>
      <c r="Z1247" t="s">
        <v>4687</v>
      </c>
    </row>
    <row r="1248" spans="1:26" hidden="1" x14ac:dyDescent="0.25">
      <c r="A1248" t="s">
        <v>5496</v>
      </c>
      <c r="B1248" t="s">
        <v>5497</v>
      </c>
      <c r="C1248" s="1" t="str">
        <f t="shared" si="198"/>
        <v>21:0239</v>
      </c>
      <c r="D1248" s="1" t="str">
        <f t="shared" si="202"/>
        <v>21:0116</v>
      </c>
      <c r="E1248" t="s">
        <v>5498</v>
      </c>
      <c r="F1248" t="s">
        <v>5499</v>
      </c>
      <c r="H1248">
        <v>48.788823499999999</v>
      </c>
      <c r="I1248">
        <v>-89.364712600000004</v>
      </c>
      <c r="J1248" s="1" t="str">
        <f t="shared" si="203"/>
        <v>NGR lake sediment grab sample</v>
      </c>
      <c r="K1248" s="1" t="str">
        <f t="shared" si="204"/>
        <v>&lt;177 micron (NGR)</v>
      </c>
      <c r="L1248">
        <v>9</v>
      </c>
      <c r="M1248" t="s">
        <v>73</v>
      </c>
      <c r="N1248">
        <v>167</v>
      </c>
      <c r="O1248" t="s">
        <v>759</v>
      </c>
      <c r="P1248" t="s">
        <v>79</v>
      </c>
      <c r="Q1248" t="s">
        <v>53</v>
      </c>
      <c r="R1248" t="s">
        <v>708</v>
      </c>
      <c r="S1248" t="s">
        <v>596</v>
      </c>
      <c r="T1248" t="s">
        <v>36</v>
      </c>
      <c r="U1248" t="s">
        <v>477</v>
      </c>
      <c r="V1248" t="s">
        <v>5500</v>
      </c>
      <c r="W1248" t="s">
        <v>63</v>
      </c>
      <c r="X1248" t="s">
        <v>300</v>
      </c>
      <c r="Y1248" t="s">
        <v>309</v>
      </c>
      <c r="Z1248" t="s">
        <v>1608</v>
      </c>
    </row>
    <row r="1249" spans="1:26" hidden="1" x14ac:dyDescent="0.25">
      <c r="A1249" t="s">
        <v>5501</v>
      </c>
      <c r="B1249" t="s">
        <v>5502</v>
      </c>
      <c r="C1249" s="1" t="str">
        <f t="shared" si="198"/>
        <v>21:0239</v>
      </c>
      <c r="D1249" s="1" t="str">
        <f t="shared" si="202"/>
        <v>21:0116</v>
      </c>
      <c r="E1249" t="s">
        <v>5503</v>
      </c>
      <c r="F1249" t="s">
        <v>5504</v>
      </c>
      <c r="H1249">
        <v>48.7699322</v>
      </c>
      <c r="I1249">
        <v>-89.406318400000004</v>
      </c>
      <c r="J1249" s="1" t="str">
        <f t="shared" si="203"/>
        <v>NGR lake sediment grab sample</v>
      </c>
      <c r="K1249" s="1" t="str">
        <f t="shared" si="204"/>
        <v>&lt;177 micron (NGR)</v>
      </c>
      <c r="L1249">
        <v>9</v>
      </c>
      <c r="M1249" t="s">
        <v>87</v>
      </c>
      <c r="N1249">
        <v>168</v>
      </c>
      <c r="O1249" t="s">
        <v>1254</v>
      </c>
      <c r="P1249" t="s">
        <v>546</v>
      </c>
      <c r="Q1249" t="s">
        <v>53</v>
      </c>
      <c r="R1249" t="s">
        <v>135</v>
      </c>
      <c r="S1249" t="s">
        <v>290</v>
      </c>
      <c r="T1249" t="s">
        <v>36</v>
      </c>
      <c r="U1249" t="s">
        <v>3486</v>
      </c>
      <c r="V1249" t="s">
        <v>1607</v>
      </c>
      <c r="W1249" t="s">
        <v>66</v>
      </c>
      <c r="X1249" t="s">
        <v>336</v>
      </c>
      <c r="Y1249" t="s">
        <v>125</v>
      </c>
      <c r="Z1249" t="s">
        <v>50</v>
      </c>
    </row>
    <row r="1250" spans="1:26" hidden="1" x14ac:dyDescent="0.25">
      <c r="A1250" t="s">
        <v>5505</v>
      </c>
      <c r="B1250" t="s">
        <v>5506</v>
      </c>
      <c r="C1250" s="1" t="str">
        <f t="shared" si="198"/>
        <v>21:0239</v>
      </c>
      <c r="D1250" s="1" t="str">
        <f t="shared" si="202"/>
        <v>21:0116</v>
      </c>
      <c r="E1250" t="s">
        <v>5507</v>
      </c>
      <c r="F1250" t="s">
        <v>5508</v>
      </c>
      <c r="H1250">
        <v>48.744903100000002</v>
      </c>
      <c r="I1250">
        <v>-89.382854499999993</v>
      </c>
      <c r="J1250" s="1" t="str">
        <f t="shared" si="203"/>
        <v>NGR lake sediment grab sample</v>
      </c>
      <c r="K1250" s="1" t="str">
        <f t="shared" si="204"/>
        <v>&lt;177 micron (NGR)</v>
      </c>
      <c r="L1250">
        <v>9</v>
      </c>
      <c r="M1250" t="s">
        <v>96</v>
      </c>
      <c r="N1250">
        <v>169</v>
      </c>
      <c r="O1250" t="s">
        <v>771</v>
      </c>
      <c r="P1250" t="s">
        <v>489</v>
      </c>
      <c r="Q1250" t="s">
        <v>66</v>
      </c>
      <c r="R1250" t="s">
        <v>271</v>
      </c>
      <c r="S1250" t="s">
        <v>146</v>
      </c>
      <c r="T1250" t="s">
        <v>36</v>
      </c>
      <c r="U1250" t="s">
        <v>583</v>
      </c>
      <c r="V1250" t="s">
        <v>721</v>
      </c>
      <c r="W1250" t="s">
        <v>63</v>
      </c>
      <c r="X1250" t="s">
        <v>79</v>
      </c>
      <c r="Y1250" t="s">
        <v>41</v>
      </c>
      <c r="Z1250" t="s">
        <v>2248</v>
      </c>
    </row>
    <row r="1251" spans="1:26" hidden="1" x14ac:dyDescent="0.25">
      <c r="A1251" t="s">
        <v>5509</v>
      </c>
      <c r="B1251" t="s">
        <v>5510</v>
      </c>
      <c r="C1251" s="1" t="str">
        <f t="shared" si="198"/>
        <v>21:0239</v>
      </c>
      <c r="D1251" s="1" t="str">
        <f t="shared" si="202"/>
        <v>21:0116</v>
      </c>
      <c r="E1251" t="s">
        <v>5511</v>
      </c>
      <c r="F1251" t="s">
        <v>5512</v>
      </c>
      <c r="H1251">
        <v>48.736029899999998</v>
      </c>
      <c r="I1251">
        <v>-89.367228499999996</v>
      </c>
      <c r="J1251" s="1" t="str">
        <f t="shared" si="203"/>
        <v>NGR lake sediment grab sample</v>
      </c>
      <c r="K1251" s="1" t="str">
        <f t="shared" si="204"/>
        <v>&lt;177 micron (NGR)</v>
      </c>
      <c r="L1251">
        <v>9</v>
      </c>
      <c r="M1251" t="s">
        <v>106</v>
      </c>
      <c r="N1251">
        <v>170</v>
      </c>
      <c r="O1251" t="s">
        <v>336</v>
      </c>
      <c r="P1251" t="s">
        <v>489</v>
      </c>
      <c r="Q1251" t="s">
        <v>66</v>
      </c>
      <c r="R1251" t="s">
        <v>64</v>
      </c>
      <c r="S1251" t="s">
        <v>76</v>
      </c>
      <c r="T1251" t="s">
        <v>36</v>
      </c>
      <c r="U1251" t="s">
        <v>1432</v>
      </c>
      <c r="V1251" t="s">
        <v>125</v>
      </c>
      <c r="W1251" t="s">
        <v>66</v>
      </c>
      <c r="X1251" t="s">
        <v>343</v>
      </c>
      <c r="Y1251" t="s">
        <v>41</v>
      </c>
      <c r="Z1251" t="s">
        <v>1704</v>
      </c>
    </row>
    <row r="1252" spans="1:26" hidden="1" x14ac:dyDescent="0.25">
      <c r="A1252" t="s">
        <v>5513</v>
      </c>
      <c r="B1252" t="s">
        <v>5514</v>
      </c>
      <c r="C1252" s="1" t="str">
        <f t="shared" si="198"/>
        <v>21:0239</v>
      </c>
      <c r="D1252" s="1" t="str">
        <f t="shared" si="202"/>
        <v>21:0116</v>
      </c>
      <c r="E1252" t="s">
        <v>5515</v>
      </c>
      <c r="F1252" t="s">
        <v>5516</v>
      </c>
      <c r="H1252">
        <v>48.711165600000001</v>
      </c>
      <c r="I1252">
        <v>-89.355185800000001</v>
      </c>
      <c r="J1252" s="1" t="str">
        <f t="shared" si="203"/>
        <v>NGR lake sediment grab sample</v>
      </c>
      <c r="K1252" s="1" t="str">
        <f t="shared" si="204"/>
        <v>&lt;177 micron (NGR)</v>
      </c>
      <c r="L1252">
        <v>9</v>
      </c>
      <c r="M1252" t="s">
        <v>118</v>
      </c>
      <c r="N1252">
        <v>171</v>
      </c>
      <c r="O1252" t="s">
        <v>61</v>
      </c>
      <c r="P1252" t="s">
        <v>49</v>
      </c>
      <c r="Q1252" t="s">
        <v>80</v>
      </c>
      <c r="R1252" t="s">
        <v>77</v>
      </c>
      <c r="S1252" t="s">
        <v>76</v>
      </c>
      <c r="T1252" t="s">
        <v>36</v>
      </c>
      <c r="U1252" t="s">
        <v>463</v>
      </c>
      <c r="V1252" t="s">
        <v>1216</v>
      </c>
      <c r="W1252" t="s">
        <v>53</v>
      </c>
      <c r="X1252" t="s">
        <v>91</v>
      </c>
      <c r="Y1252" t="s">
        <v>41</v>
      </c>
      <c r="Z1252" t="s">
        <v>3969</v>
      </c>
    </row>
    <row r="1253" spans="1:26" hidden="1" x14ac:dyDescent="0.25">
      <c r="A1253" t="s">
        <v>5517</v>
      </c>
      <c r="B1253" t="s">
        <v>5518</v>
      </c>
      <c r="C1253" s="1" t="str">
        <f t="shared" si="198"/>
        <v>21:0239</v>
      </c>
      <c r="D1253" s="1" t="str">
        <f>HYPERLINK("http://geochem.nrcan.gc.ca/cdogs/content/svy/svy_e.htm", "")</f>
        <v/>
      </c>
      <c r="G1253" s="1" t="str">
        <f>HYPERLINK("http://geochem.nrcan.gc.ca/cdogs/content/cr_/cr_00023_e.htm", "23")</f>
        <v>23</v>
      </c>
      <c r="J1253" t="s">
        <v>220</v>
      </c>
      <c r="K1253" t="s">
        <v>221</v>
      </c>
      <c r="L1253">
        <v>9</v>
      </c>
      <c r="M1253" t="s">
        <v>222</v>
      </c>
      <c r="N1253">
        <v>172</v>
      </c>
      <c r="O1253" t="s">
        <v>615</v>
      </c>
      <c r="P1253" t="s">
        <v>32</v>
      </c>
      <c r="Q1253" t="s">
        <v>244</v>
      </c>
      <c r="R1253" t="s">
        <v>290</v>
      </c>
      <c r="S1253" t="s">
        <v>290</v>
      </c>
      <c r="T1253" t="s">
        <v>36</v>
      </c>
      <c r="U1253" t="s">
        <v>1282</v>
      </c>
      <c r="V1253" t="s">
        <v>5519</v>
      </c>
      <c r="W1253" t="s">
        <v>39</v>
      </c>
      <c r="X1253" t="s">
        <v>343</v>
      </c>
      <c r="Y1253" t="s">
        <v>97</v>
      </c>
      <c r="Z1253" t="s">
        <v>5520</v>
      </c>
    </row>
    <row r="1254" spans="1:26" hidden="1" x14ac:dyDescent="0.25">
      <c r="A1254" t="s">
        <v>5521</v>
      </c>
      <c r="B1254" t="s">
        <v>5522</v>
      </c>
      <c r="C1254" s="1" t="str">
        <f t="shared" si="198"/>
        <v>21:0239</v>
      </c>
      <c r="D1254" s="1" t="str">
        <f t="shared" ref="D1254:D1265" si="205">HYPERLINK("http://geochem.nrcan.gc.ca/cdogs/content/svy/svy210116_e.htm", "21:0116")</f>
        <v>21:0116</v>
      </c>
      <c r="E1254" t="s">
        <v>5523</v>
      </c>
      <c r="F1254" t="s">
        <v>5524</v>
      </c>
      <c r="H1254">
        <v>48.678046199999997</v>
      </c>
      <c r="I1254">
        <v>-89.360067200000003</v>
      </c>
      <c r="J1254" s="1" t="str">
        <f t="shared" ref="J1254:J1265" si="206">HYPERLINK("http://geochem.nrcan.gc.ca/cdogs/content/kwd/kwd020027_e.htm", "NGR lake sediment grab sample")</f>
        <v>NGR lake sediment grab sample</v>
      </c>
      <c r="K1254" s="1" t="str">
        <f t="shared" ref="K1254:K1265" si="207">HYPERLINK("http://geochem.nrcan.gc.ca/cdogs/content/kwd/kwd080006_e.htm", "&lt;177 micron (NGR)")</f>
        <v>&lt;177 micron (NGR)</v>
      </c>
      <c r="L1254">
        <v>9</v>
      </c>
      <c r="M1254" t="s">
        <v>131</v>
      </c>
      <c r="N1254">
        <v>173</v>
      </c>
      <c r="O1254" t="s">
        <v>320</v>
      </c>
      <c r="P1254" t="s">
        <v>283</v>
      </c>
      <c r="Q1254" t="s">
        <v>63</v>
      </c>
      <c r="R1254" t="s">
        <v>134</v>
      </c>
      <c r="S1254" t="s">
        <v>277</v>
      </c>
      <c r="T1254" t="s">
        <v>36</v>
      </c>
      <c r="U1254" t="s">
        <v>456</v>
      </c>
      <c r="V1254" t="s">
        <v>5525</v>
      </c>
      <c r="W1254" t="s">
        <v>80</v>
      </c>
      <c r="X1254" t="s">
        <v>336</v>
      </c>
      <c r="Y1254" t="s">
        <v>125</v>
      </c>
      <c r="Z1254" t="s">
        <v>686</v>
      </c>
    </row>
    <row r="1255" spans="1:26" hidden="1" x14ac:dyDescent="0.25">
      <c r="A1255" t="s">
        <v>5526</v>
      </c>
      <c r="B1255" t="s">
        <v>5527</v>
      </c>
      <c r="C1255" s="1" t="str">
        <f t="shared" si="198"/>
        <v>21:0239</v>
      </c>
      <c r="D1255" s="1" t="str">
        <f t="shared" si="205"/>
        <v>21:0116</v>
      </c>
      <c r="E1255" t="s">
        <v>5528</v>
      </c>
      <c r="F1255" t="s">
        <v>5529</v>
      </c>
      <c r="H1255">
        <v>48.672040899999999</v>
      </c>
      <c r="I1255">
        <v>-89.394290699999999</v>
      </c>
      <c r="J1255" s="1" t="str">
        <f t="shared" si="206"/>
        <v>NGR lake sediment grab sample</v>
      </c>
      <c r="K1255" s="1" t="str">
        <f t="shared" si="207"/>
        <v>&lt;177 micron (NGR)</v>
      </c>
      <c r="L1255">
        <v>9</v>
      </c>
      <c r="M1255" t="s">
        <v>143</v>
      </c>
      <c r="N1255">
        <v>174</v>
      </c>
      <c r="O1255" t="s">
        <v>188</v>
      </c>
      <c r="P1255" t="s">
        <v>32</v>
      </c>
      <c r="Q1255" t="s">
        <v>146</v>
      </c>
      <c r="R1255" t="s">
        <v>277</v>
      </c>
      <c r="S1255" t="s">
        <v>64</v>
      </c>
      <c r="T1255" t="s">
        <v>36</v>
      </c>
      <c r="U1255" t="s">
        <v>235</v>
      </c>
      <c r="V1255" t="s">
        <v>1703</v>
      </c>
      <c r="W1255" t="s">
        <v>63</v>
      </c>
      <c r="X1255" t="s">
        <v>343</v>
      </c>
      <c r="Y1255" t="s">
        <v>41</v>
      </c>
      <c r="Z1255" t="s">
        <v>1456</v>
      </c>
    </row>
    <row r="1256" spans="1:26" hidden="1" x14ac:dyDescent="0.25">
      <c r="A1256" t="s">
        <v>5530</v>
      </c>
      <c r="B1256" t="s">
        <v>5531</v>
      </c>
      <c r="C1256" s="1" t="str">
        <f t="shared" si="198"/>
        <v>21:0239</v>
      </c>
      <c r="D1256" s="1" t="str">
        <f t="shared" si="205"/>
        <v>21:0116</v>
      </c>
      <c r="E1256" t="s">
        <v>5532</v>
      </c>
      <c r="F1256" t="s">
        <v>5533</v>
      </c>
      <c r="H1256">
        <v>48.701740700000002</v>
      </c>
      <c r="I1256">
        <v>-89.403365500000007</v>
      </c>
      <c r="J1256" s="1" t="str">
        <f t="shared" si="206"/>
        <v>NGR lake sediment grab sample</v>
      </c>
      <c r="K1256" s="1" t="str">
        <f t="shared" si="207"/>
        <v>&lt;177 micron (NGR)</v>
      </c>
      <c r="L1256">
        <v>9</v>
      </c>
      <c r="M1256" t="s">
        <v>177</v>
      </c>
      <c r="N1256">
        <v>175</v>
      </c>
      <c r="O1256" t="s">
        <v>224</v>
      </c>
      <c r="P1256" t="s">
        <v>596</v>
      </c>
      <c r="Q1256" t="s">
        <v>80</v>
      </c>
      <c r="R1256" t="s">
        <v>50</v>
      </c>
      <c r="S1256" t="s">
        <v>156</v>
      </c>
      <c r="T1256" t="s">
        <v>36</v>
      </c>
      <c r="U1256" t="s">
        <v>471</v>
      </c>
      <c r="V1256" t="s">
        <v>137</v>
      </c>
      <c r="W1256" t="s">
        <v>53</v>
      </c>
      <c r="X1256" t="s">
        <v>300</v>
      </c>
      <c r="Y1256" t="s">
        <v>41</v>
      </c>
      <c r="Z1256" t="s">
        <v>5028</v>
      </c>
    </row>
    <row r="1257" spans="1:26" hidden="1" x14ac:dyDescent="0.25">
      <c r="A1257" t="s">
        <v>5534</v>
      </c>
      <c r="B1257" t="s">
        <v>5535</v>
      </c>
      <c r="C1257" s="1" t="str">
        <f t="shared" si="198"/>
        <v>21:0239</v>
      </c>
      <c r="D1257" s="1" t="str">
        <f t="shared" si="205"/>
        <v>21:0116</v>
      </c>
      <c r="E1257" t="s">
        <v>5536</v>
      </c>
      <c r="F1257" t="s">
        <v>5537</v>
      </c>
      <c r="H1257">
        <v>48.735338599999999</v>
      </c>
      <c r="I1257">
        <v>-89.442629100000005</v>
      </c>
      <c r="J1257" s="1" t="str">
        <f t="shared" si="206"/>
        <v>NGR lake sediment grab sample</v>
      </c>
      <c r="K1257" s="1" t="str">
        <f t="shared" si="207"/>
        <v>&lt;177 micron (NGR)</v>
      </c>
      <c r="L1257">
        <v>9</v>
      </c>
      <c r="M1257" t="s">
        <v>187</v>
      </c>
      <c r="N1257">
        <v>176</v>
      </c>
      <c r="O1257" t="s">
        <v>224</v>
      </c>
      <c r="P1257" t="s">
        <v>334</v>
      </c>
      <c r="Q1257" t="s">
        <v>181</v>
      </c>
      <c r="R1257" t="s">
        <v>50</v>
      </c>
      <c r="S1257" t="s">
        <v>39</v>
      </c>
      <c r="T1257" t="s">
        <v>36</v>
      </c>
      <c r="U1257" t="s">
        <v>1692</v>
      </c>
      <c r="V1257" t="s">
        <v>157</v>
      </c>
      <c r="W1257" t="s">
        <v>66</v>
      </c>
      <c r="X1257" t="s">
        <v>336</v>
      </c>
      <c r="Y1257" t="s">
        <v>41</v>
      </c>
      <c r="Z1257" t="s">
        <v>4471</v>
      </c>
    </row>
    <row r="1258" spans="1:26" hidden="1" x14ac:dyDescent="0.25">
      <c r="A1258" t="s">
        <v>5538</v>
      </c>
      <c r="B1258" t="s">
        <v>5539</v>
      </c>
      <c r="C1258" s="1" t="str">
        <f t="shared" si="198"/>
        <v>21:0239</v>
      </c>
      <c r="D1258" s="1" t="str">
        <f t="shared" si="205"/>
        <v>21:0116</v>
      </c>
      <c r="E1258" t="s">
        <v>5540</v>
      </c>
      <c r="F1258" t="s">
        <v>5541</v>
      </c>
      <c r="H1258">
        <v>48.751837600000002</v>
      </c>
      <c r="I1258">
        <v>-89.451619500000007</v>
      </c>
      <c r="J1258" s="1" t="str">
        <f t="shared" si="206"/>
        <v>NGR lake sediment grab sample</v>
      </c>
      <c r="K1258" s="1" t="str">
        <f t="shared" si="207"/>
        <v>&lt;177 micron (NGR)</v>
      </c>
      <c r="L1258">
        <v>9</v>
      </c>
      <c r="M1258" t="s">
        <v>196</v>
      </c>
      <c r="N1258">
        <v>177</v>
      </c>
      <c r="O1258" t="s">
        <v>562</v>
      </c>
      <c r="P1258" t="s">
        <v>61</v>
      </c>
      <c r="Q1258" t="s">
        <v>53</v>
      </c>
      <c r="R1258" t="s">
        <v>277</v>
      </c>
      <c r="S1258" t="s">
        <v>156</v>
      </c>
      <c r="T1258" t="s">
        <v>36</v>
      </c>
      <c r="U1258" t="s">
        <v>5542</v>
      </c>
      <c r="V1258" t="s">
        <v>5543</v>
      </c>
      <c r="W1258" t="s">
        <v>63</v>
      </c>
      <c r="X1258" t="s">
        <v>300</v>
      </c>
      <c r="Y1258" t="s">
        <v>41</v>
      </c>
      <c r="Z1258" t="s">
        <v>616</v>
      </c>
    </row>
    <row r="1259" spans="1:26" hidden="1" x14ac:dyDescent="0.25">
      <c r="A1259" t="s">
        <v>5544</v>
      </c>
      <c r="B1259" t="s">
        <v>5545</v>
      </c>
      <c r="C1259" s="1" t="str">
        <f t="shared" si="198"/>
        <v>21:0239</v>
      </c>
      <c r="D1259" s="1" t="str">
        <f t="shared" si="205"/>
        <v>21:0116</v>
      </c>
      <c r="E1259" t="s">
        <v>5546</v>
      </c>
      <c r="F1259" t="s">
        <v>5547</v>
      </c>
      <c r="H1259">
        <v>48.705716000000002</v>
      </c>
      <c r="I1259">
        <v>-89.619338099999993</v>
      </c>
      <c r="J1259" s="1" t="str">
        <f t="shared" si="206"/>
        <v>NGR lake sediment grab sample</v>
      </c>
      <c r="K1259" s="1" t="str">
        <f t="shared" si="207"/>
        <v>&lt;177 micron (NGR)</v>
      </c>
      <c r="L1259">
        <v>9</v>
      </c>
      <c r="M1259" t="s">
        <v>206</v>
      </c>
      <c r="N1259">
        <v>178</v>
      </c>
      <c r="O1259" t="s">
        <v>1048</v>
      </c>
      <c r="P1259" t="s">
        <v>236</v>
      </c>
      <c r="Q1259" t="s">
        <v>53</v>
      </c>
      <c r="R1259" t="s">
        <v>394</v>
      </c>
      <c r="S1259" t="s">
        <v>290</v>
      </c>
      <c r="T1259" t="s">
        <v>36</v>
      </c>
      <c r="U1259" t="s">
        <v>2300</v>
      </c>
      <c r="V1259" t="s">
        <v>1193</v>
      </c>
      <c r="W1259" t="s">
        <v>39</v>
      </c>
      <c r="X1259" t="s">
        <v>79</v>
      </c>
      <c r="Y1259" t="s">
        <v>125</v>
      </c>
      <c r="Z1259" t="s">
        <v>3162</v>
      </c>
    </row>
    <row r="1260" spans="1:26" hidden="1" x14ac:dyDescent="0.25">
      <c r="A1260" t="s">
        <v>5548</v>
      </c>
      <c r="B1260" t="s">
        <v>5549</v>
      </c>
      <c r="C1260" s="1" t="str">
        <f t="shared" si="198"/>
        <v>21:0239</v>
      </c>
      <c r="D1260" s="1" t="str">
        <f t="shared" si="205"/>
        <v>21:0116</v>
      </c>
      <c r="E1260" t="s">
        <v>5550</v>
      </c>
      <c r="F1260" t="s">
        <v>5551</v>
      </c>
      <c r="H1260">
        <v>48.681148</v>
      </c>
      <c r="I1260">
        <v>-89.619939599999995</v>
      </c>
      <c r="J1260" s="1" t="str">
        <f t="shared" si="206"/>
        <v>NGR lake sediment grab sample</v>
      </c>
      <c r="K1260" s="1" t="str">
        <f t="shared" si="207"/>
        <v>&lt;177 micron (NGR)</v>
      </c>
      <c r="L1260">
        <v>9</v>
      </c>
      <c r="M1260" t="s">
        <v>214</v>
      </c>
      <c r="N1260">
        <v>179</v>
      </c>
      <c r="O1260" t="s">
        <v>61</v>
      </c>
      <c r="P1260" t="s">
        <v>283</v>
      </c>
      <c r="Q1260" t="s">
        <v>66</v>
      </c>
      <c r="R1260" t="s">
        <v>110</v>
      </c>
      <c r="S1260" t="s">
        <v>146</v>
      </c>
      <c r="T1260" t="s">
        <v>36</v>
      </c>
      <c r="U1260" t="s">
        <v>497</v>
      </c>
      <c r="V1260" t="s">
        <v>408</v>
      </c>
      <c r="W1260" t="s">
        <v>53</v>
      </c>
      <c r="X1260" t="s">
        <v>48</v>
      </c>
      <c r="Y1260" t="s">
        <v>41</v>
      </c>
      <c r="Z1260" t="s">
        <v>77</v>
      </c>
    </row>
    <row r="1261" spans="1:26" hidden="1" x14ac:dyDescent="0.25">
      <c r="A1261" t="s">
        <v>5552</v>
      </c>
      <c r="B1261" t="s">
        <v>5553</v>
      </c>
      <c r="C1261" s="1" t="str">
        <f t="shared" si="198"/>
        <v>21:0239</v>
      </c>
      <c r="D1261" s="1" t="str">
        <f t="shared" si="205"/>
        <v>21:0116</v>
      </c>
      <c r="E1261" t="s">
        <v>5554</v>
      </c>
      <c r="F1261" t="s">
        <v>5555</v>
      </c>
      <c r="H1261">
        <v>48.653997400000002</v>
      </c>
      <c r="I1261">
        <v>-89.595908899999998</v>
      </c>
      <c r="J1261" s="1" t="str">
        <f t="shared" si="206"/>
        <v>NGR lake sediment grab sample</v>
      </c>
      <c r="K1261" s="1" t="str">
        <f t="shared" si="207"/>
        <v>&lt;177 micron (NGR)</v>
      </c>
      <c r="L1261">
        <v>9</v>
      </c>
      <c r="M1261" t="s">
        <v>234</v>
      </c>
      <c r="N1261">
        <v>180</v>
      </c>
      <c r="O1261" t="s">
        <v>74</v>
      </c>
      <c r="P1261" t="s">
        <v>516</v>
      </c>
      <c r="Q1261" t="s">
        <v>63</v>
      </c>
      <c r="R1261" t="s">
        <v>244</v>
      </c>
      <c r="S1261" t="s">
        <v>97</v>
      </c>
      <c r="T1261" t="s">
        <v>36</v>
      </c>
      <c r="U1261" t="s">
        <v>189</v>
      </c>
      <c r="V1261" t="s">
        <v>375</v>
      </c>
      <c r="W1261" t="s">
        <v>66</v>
      </c>
      <c r="X1261" t="s">
        <v>336</v>
      </c>
      <c r="Y1261" t="s">
        <v>41</v>
      </c>
      <c r="Z1261" t="s">
        <v>77</v>
      </c>
    </row>
    <row r="1262" spans="1:26" hidden="1" x14ac:dyDescent="0.25">
      <c r="A1262" t="s">
        <v>5556</v>
      </c>
      <c r="B1262" t="s">
        <v>5557</v>
      </c>
      <c r="C1262" s="1" t="str">
        <f t="shared" si="198"/>
        <v>21:0239</v>
      </c>
      <c r="D1262" s="1" t="str">
        <f t="shared" si="205"/>
        <v>21:0116</v>
      </c>
      <c r="E1262" t="s">
        <v>5558</v>
      </c>
      <c r="F1262" t="s">
        <v>5559</v>
      </c>
      <c r="H1262">
        <v>48.5027969</v>
      </c>
      <c r="I1262">
        <v>-89.425436199999993</v>
      </c>
      <c r="J1262" s="1" t="str">
        <f t="shared" si="206"/>
        <v>NGR lake sediment grab sample</v>
      </c>
      <c r="K1262" s="1" t="str">
        <f t="shared" si="207"/>
        <v>&lt;177 micron (NGR)</v>
      </c>
      <c r="L1262">
        <v>10</v>
      </c>
      <c r="M1262" t="s">
        <v>242</v>
      </c>
      <c r="N1262">
        <v>181</v>
      </c>
      <c r="O1262" t="s">
        <v>236</v>
      </c>
      <c r="P1262" t="s">
        <v>596</v>
      </c>
      <c r="Q1262" t="s">
        <v>181</v>
      </c>
      <c r="R1262" t="s">
        <v>290</v>
      </c>
      <c r="S1262" t="s">
        <v>33</v>
      </c>
      <c r="T1262" t="s">
        <v>36</v>
      </c>
      <c r="U1262" t="s">
        <v>228</v>
      </c>
      <c r="V1262" t="s">
        <v>65</v>
      </c>
      <c r="W1262" t="s">
        <v>66</v>
      </c>
      <c r="X1262" t="s">
        <v>67</v>
      </c>
      <c r="Y1262" t="s">
        <v>760</v>
      </c>
      <c r="Z1262" t="s">
        <v>1067</v>
      </c>
    </row>
    <row r="1263" spans="1:26" hidden="1" x14ac:dyDescent="0.25">
      <c r="A1263" t="s">
        <v>5560</v>
      </c>
      <c r="B1263" t="s">
        <v>5561</v>
      </c>
      <c r="C1263" s="1" t="str">
        <f t="shared" si="198"/>
        <v>21:0239</v>
      </c>
      <c r="D1263" s="1" t="str">
        <f t="shared" si="205"/>
        <v>21:0116</v>
      </c>
      <c r="E1263" t="s">
        <v>5562</v>
      </c>
      <c r="F1263" t="s">
        <v>5563</v>
      </c>
      <c r="H1263">
        <v>48.6446136</v>
      </c>
      <c r="I1263">
        <v>-89.591489699999997</v>
      </c>
      <c r="J1263" s="1" t="str">
        <f t="shared" si="206"/>
        <v>NGR lake sediment grab sample</v>
      </c>
      <c r="K1263" s="1" t="str">
        <f t="shared" si="207"/>
        <v>&lt;177 micron (NGR)</v>
      </c>
      <c r="L1263">
        <v>10</v>
      </c>
      <c r="M1263" t="s">
        <v>47</v>
      </c>
      <c r="N1263">
        <v>182</v>
      </c>
      <c r="O1263" t="s">
        <v>74</v>
      </c>
      <c r="P1263" t="s">
        <v>516</v>
      </c>
      <c r="Q1263" t="s">
        <v>33</v>
      </c>
      <c r="R1263" t="s">
        <v>596</v>
      </c>
      <c r="S1263" t="s">
        <v>97</v>
      </c>
      <c r="T1263" t="s">
        <v>36</v>
      </c>
      <c r="U1263" t="s">
        <v>1964</v>
      </c>
      <c r="V1263" t="s">
        <v>522</v>
      </c>
      <c r="W1263" t="s">
        <v>66</v>
      </c>
      <c r="X1263" t="s">
        <v>79</v>
      </c>
      <c r="Y1263" t="s">
        <v>66</v>
      </c>
      <c r="Z1263" t="s">
        <v>1283</v>
      </c>
    </row>
    <row r="1264" spans="1:26" hidden="1" x14ac:dyDescent="0.25">
      <c r="A1264" t="s">
        <v>5564</v>
      </c>
      <c r="B1264" t="s">
        <v>5565</v>
      </c>
      <c r="C1264" s="1" t="str">
        <f t="shared" si="198"/>
        <v>21:0239</v>
      </c>
      <c r="D1264" s="1" t="str">
        <f t="shared" si="205"/>
        <v>21:0116</v>
      </c>
      <c r="E1264" t="s">
        <v>5566</v>
      </c>
      <c r="F1264" t="s">
        <v>5567</v>
      </c>
      <c r="H1264">
        <v>48.523454800000003</v>
      </c>
      <c r="I1264">
        <v>-89.445425799999995</v>
      </c>
      <c r="J1264" s="1" t="str">
        <f t="shared" si="206"/>
        <v>NGR lake sediment grab sample</v>
      </c>
      <c r="K1264" s="1" t="str">
        <f t="shared" si="207"/>
        <v>&lt;177 micron (NGR)</v>
      </c>
      <c r="L1264">
        <v>10</v>
      </c>
      <c r="M1264" t="s">
        <v>60</v>
      </c>
      <c r="N1264">
        <v>183</v>
      </c>
      <c r="O1264" t="s">
        <v>336</v>
      </c>
      <c r="P1264" t="s">
        <v>77</v>
      </c>
      <c r="Q1264" t="s">
        <v>63</v>
      </c>
      <c r="R1264" t="s">
        <v>146</v>
      </c>
      <c r="S1264" t="s">
        <v>66</v>
      </c>
      <c r="T1264" t="s">
        <v>36</v>
      </c>
      <c r="U1264" t="s">
        <v>48</v>
      </c>
      <c r="V1264" t="s">
        <v>225</v>
      </c>
      <c r="W1264" t="s">
        <v>66</v>
      </c>
      <c r="X1264" t="s">
        <v>79</v>
      </c>
      <c r="Y1264" t="s">
        <v>41</v>
      </c>
      <c r="Z1264" t="s">
        <v>1313</v>
      </c>
    </row>
    <row r="1265" spans="1:26" hidden="1" x14ac:dyDescent="0.25">
      <c r="A1265" t="s">
        <v>5568</v>
      </c>
      <c r="B1265" t="s">
        <v>5569</v>
      </c>
      <c r="C1265" s="1" t="str">
        <f t="shared" si="198"/>
        <v>21:0239</v>
      </c>
      <c r="D1265" s="1" t="str">
        <f t="shared" si="205"/>
        <v>21:0116</v>
      </c>
      <c r="E1265" t="s">
        <v>5558</v>
      </c>
      <c r="F1265" t="s">
        <v>5570</v>
      </c>
      <c r="H1265">
        <v>48.5027969</v>
      </c>
      <c r="I1265">
        <v>-89.425436199999993</v>
      </c>
      <c r="J1265" s="1" t="str">
        <f t="shared" si="206"/>
        <v>NGR lake sediment grab sample</v>
      </c>
      <c r="K1265" s="1" t="str">
        <f t="shared" si="207"/>
        <v>&lt;177 micron (NGR)</v>
      </c>
      <c r="L1265">
        <v>10</v>
      </c>
      <c r="M1265" t="s">
        <v>366</v>
      </c>
      <c r="N1265">
        <v>184</v>
      </c>
      <c r="O1265" t="s">
        <v>223</v>
      </c>
      <c r="P1265" t="s">
        <v>596</v>
      </c>
      <c r="Q1265" t="s">
        <v>181</v>
      </c>
      <c r="R1265" t="s">
        <v>290</v>
      </c>
      <c r="S1265" t="s">
        <v>80</v>
      </c>
      <c r="T1265" t="s">
        <v>36</v>
      </c>
      <c r="U1265" t="s">
        <v>284</v>
      </c>
      <c r="V1265" t="s">
        <v>65</v>
      </c>
      <c r="W1265" t="s">
        <v>66</v>
      </c>
      <c r="X1265" t="s">
        <v>228</v>
      </c>
      <c r="Y1265" t="s">
        <v>41</v>
      </c>
      <c r="Z1265" t="s">
        <v>1456</v>
      </c>
    </row>
    <row r="1266" spans="1:26" hidden="1" x14ac:dyDescent="0.25">
      <c r="A1266" t="s">
        <v>5571</v>
      </c>
      <c r="B1266" t="s">
        <v>5572</v>
      </c>
      <c r="C1266" s="1" t="str">
        <f t="shared" si="198"/>
        <v>21:0239</v>
      </c>
      <c r="D1266" s="1" t="str">
        <f>HYPERLINK("http://geochem.nrcan.gc.ca/cdogs/content/svy/svy_e.htm", "")</f>
        <v/>
      </c>
      <c r="G1266" s="1" t="str">
        <f>HYPERLINK("http://geochem.nrcan.gc.ca/cdogs/content/cr_/cr_00021_e.htm", "21")</f>
        <v>21</v>
      </c>
      <c r="J1266" t="s">
        <v>220</v>
      </c>
      <c r="K1266" t="s">
        <v>221</v>
      </c>
      <c r="L1266">
        <v>10</v>
      </c>
      <c r="M1266" t="s">
        <v>222</v>
      </c>
      <c r="N1266">
        <v>185</v>
      </c>
      <c r="O1266" t="s">
        <v>133</v>
      </c>
      <c r="P1266" t="s">
        <v>77</v>
      </c>
      <c r="Q1266" t="s">
        <v>109</v>
      </c>
      <c r="R1266" t="s">
        <v>39</v>
      </c>
      <c r="S1266" t="s">
        <v>63</v>
      </c>
      <c r="T1266" t="s">
        <v>36</v>
      </c>
      <c r="U1266" t="s">
        <v>973</v>
      </c>
      <c r="V1266" t="s">
        <v>685</v>
      </c>
      <c r="W1266" t="s">
        <v>76</v>
      </c>
      <c r="X1266" t="s">
        <v>48</v>
      </c>
      <c r="Y1266" t="s">
        <v>33</v>
      </c>
      <c r="Z1266" t="s">
        <v>4675</v>
      </c>
    </row>
    <row r="1267" spans="1:26" hidden="1" x14ac:dyDescent="0.25">
      <c r="A1267" t="s">
        <v>5573</v>
      </c>
      <c r="B1267" t="s">
        <v>5574</v>
      </c>
      <c r="C1267" s="1" t="str">
        <f t="shared" si="198"/>
        <v>21:0239</v>
      </c>
      <c r="D1267" s="1" t="str">
        <f t="shared" ref="D1267:D1279" si="208">HYPERLINK("http://geochem.nrcan.gc.ca/cdogs/content/svy/svy210116_e.htm", "21:0116")</f>
        <v>21:0116</v>
      </c>
      <c r="E1267" t="s">
        <v>5575</v>
      </c>
      <c r="F1267" t="s">
        <v>5576</v>
      </c>
      <c r="H1267">
        <v>48.230392299999998</v>
      </c>
      <c r="I1267">
        <v>-89.359885899999995</v>
      </c>
      <c r="J1267" s="1" t="str">
        <f t="shared" ref="J1267:J1279" si="209">HYPERLINK("http://geochem.nrcan.gc.ca/cdogs/content/kwd/kwd020027_e.htm", "NGR lake sediment grab sample")</f>
        <v>NGR lake sediment grab sample</v>
      </c>
      <c r="K1267" s="1" t="str">
        <f t="shared" ref="K1267:K1279" si="210">HYPERLINK("http://geochem.nrcan.gc.ca/cdogs/content/kwd/kwd080006_e.htm", "&lt;177 micron (NGR)")</f>
        <v>&lt;177 micron (NGR)</v>
      </c>
      <c r="L1267">
        <v>11</v>
      </c>
      <c r="M1267" t="s">
        <v>30</v>
      </c>
      <c r="N1267">
        <v>186</v>
      </c>
      <c r="O1267" t="s">
        <v>228</v>
      </c>
      <c r="P1267" t="s">
        <v>759</v>
      </c>
      <c r="Q1267" t="s">
        <v>39</v>
      </c>
      <c r="R1267" t="s">
        <v>391</v>
      </c>
      <c r="S1267" t="s">
        <v>146</v>
      </c>
      <c r="T1267" t="s">
        <v>122</v>
      </c>
      <c r="U1267" t="s">
        <v>673</v>
      </c>
      <c r="V1267" t="s">
        <v>38</v>
      </c>
      <c r="W1267" t="s">
        <v>66</v>
      </c>
      <c r="X1267" t="s">
        <v>112</v>
      </c>
      <c r="Y1267" t="s">
        <v>125</v>
      </c>
      <c r="Z1267" t="s">
        <v>2495</v>
      </c>
    </row>
    <row r="1268" spans="1:26" hidden="1" x14ac:dyDescent="0.25">
      <c r="A1268" t="s">
        <v>5577</v>
      </c>
      <c r="B1268" t="s">
        <v>5578</v>
      </c>
      <c r="C1268" s="1" t="str">
        <f t="shared" si="198"/>
        <v>21:0239</v>
      </c>
      <c r="D1268" s="1" t="str">
        <f t="shared" si="208"/>
        <v>21:0116</v>
      </c>
      <c r="E1268" t="s">
        <v>5579</v>
      </c>
      <c r="F1268" t="s">
        <v>5580</v>
      </c>
      <c r="H1268">
        <v>48.206238499999998</v>
      </c>
      <c r="I1268">
        <v>-89.321206500000002</v>
      </c>
      <c r="J1268" s="1" t="str">
        <f t="shared" si="209"/>
        <v>NGR lake sediment grab sample</v>
      </c>
      <c r="K1268" s="1" t="str">
        <f t="shared" si="210"/>
        <v>&lt;177 micron (NGR)</v>
      </c>
      <c r="L1268">
        <v>11</v>
      </c>
      <c r="M1268" t="s">
        <v>47</v>
      </c>
      <c r="N1268">
        <v>187</v>
      </c>
      <c r="O1268" t="s">
        <v>562</v>
      </c>
      <c r="P1268" t="s">
        <v>1819</v>
      </c>
      <c r="Q1268" t="s">
        <v>181</v>
      </c>
      <c r="R1268" t="s">
        <v>708</v>
      </c>
      <c r="S1268" t="s">
        <v>109</v>
      </c>
      <c r="T1268" t="s">
        <v>36</v>
      </c>
      <c r="U1268" t="s">
        <v>1024</v>
      </c>
      <c r="V1268" t="s">
        <v>5519</v>
      </c>
      <c r="W1268" t="s">
        <v>80</v>
      </c>
      <c r="X1268" t="s">
        <v>91</v>
      </c>
      <c r="Y1268" t="s">
        <v>41</v>
      </c>
      <c r="Z1268" t="s">
        <v>1920</v>
      </c>
    </row>
    <row r="1269" spans="1:26" hidden="1" x14ac:dyDescent="0.25">
      <c r="A1269" t="s">
        <v>5581</v>
      </c>
      <c r="B1269" t="s">
        <v>5582</v>
      </c>
      <c r="C1269" s="1" t="str">
        <f t="shared" si="198"/>
        <v>21:0239</v>
      </c>
      <c r="D1269" s="1" t="str">
        <f t="shared" si="208"/>
        <v>21:0116</v>
      </c>
      <c r="E1269" t="s">
        <v>5583</v>
      </c>
      <c r="F1269" t="s">
        <v>5584</v>
      </c>
      <c r="H1269">
        <v>48.192664999999998</v>
      </c>
      <c r="I1269">
        <v>-89.306261399999997</v>
      </c>
      <c r="J1269" s="1" t="str">
        <f t="shared" si="209"/>
        <v>NGR lake sediment grab sample</v>
      </c>
      <c r="K1269" s="1" t="str">
        <f t="shared" si="210"/>
        <v>&lt;177 micron (NGR)</v>
      </c>
      <c r="L1269">
        <v>11</v>
      </c>
      <c r="M1269" t="s">
        <v>60</v>
      </c>
      <c r="N1269">
        <v>188</v>
      </c>
      <c r="O1269" t="s">
        <v>197</v>
      </c>
      <c r="P1269" t="s">
        <v>321</v>
      </c>
      <c r="Q1269" t="s">
        <v>76</v>
      </c>
      <c r="R1269" t="s">
        <v>277</v>
      </c>
      <c r="S1269" t="s">
        <v>156</v>
      </c>
      <c r="T1269" t="s">
        <v>36</v>
      </c>
      <c r="U1269" t="s">
        <v>199</v>
      </c>
      <c r="V1269" t="s">
        <v>375</v>
      </c>
      <c r="W1269" t="s">
        <v>53</v>
      </c>
      <c r="X1269" t="s">
        <v>91</v>
      </c>
      <c r="Y1269" t="s">
        <v>309</v>
      </c>
      <c r="Z1269" t="s">
        <v>2661</v>
      </c>
    </row>
    <row r="1270" spans="1:26" hidden="1" x14ac:dyDescent="0.25">
      <c r="A1270" t="s">
        <v>5585</v>
      </c>
      <c r="B1270" t="s">
        <v>5586</v>
      </c>
      <c r="C1270" s="1" t="str">
        <f t="shared" si="198"/>
        <v>21:0239</v>
      </c>
      <c r="D1270" s="1" t="str">
        <f t="shared" si="208"/>
        <v>21:0116</v>
      </c>
      <c r="E1270" t="s">
        <v>5587</v>
      </c>
      <c r="F1270" t="s">
        <v>5588</v>
      </c>
      <c r="H1270">
        <v>48.164839899999997</v>
      </c>
      <c r="I1270">
        <v>-89.360520399999999</v>
      </c>
      <c r="J1270" s="1" t="str">
        <f t="shared" si="209"/>
        <v>NGR lake sediment grab sample</v>
      </c>
      <c r="K1270" s="1" t="str">
        <f t="shared" si="210"/>
        <v>&lt;177 micron (NGR)</v>
      </c>
      <c r="L1270">
        <v>11</v>
      </c>
      <c r="M1270" t="s">
        <v>73</v>
      </c>
      <c r="N1270">
        <v>189</v>
      </c>
      <c r="O1270" t="s">
        <v>252</v>
      </c>
      <c r="P1270" t="s">
        <v>1048</v>
      </c>
      <c r="Q1270" t="s">
        <v>181</v>
      </c>
      <c r="R1270" t="s">
        <v>391</v>
      </c>
      <c r="S1270" t="s">
        <v>290</v>
      </c>
      <c r="T1270" t="s">
        <v>36</v>
      </c>
      <c r="U1270" t="s">
        <v>497</v>
      </c>
      <c r="V1270" t="s">
        <v>1703</v>
      </c>
      <c r="W1270" t="s">
        <v>63</v>
      </c>
      <c r="X1270" t="s">
        <v>119</v>
      </c>
      <c r="Y1270" t="s">
        <v>125</v>
      </c>
      <c r="Z1270" t="s">
        <v>3958</v>
      </c>
    </row>
    <row r="1271" spans="1:26" hidden="1" x14ac:dyDescent="0.25">
      <c r="A1271" t="s">
        <v>5589</v>
      </c>
      <c r="B1271" t="s">
        <v>5590</v>
      </c>
      <c r="C1271" s="1" t="str">
        <f t="shared" si="198"/>
        <v>21:0239</v>
      </c>
      <c r="D1271" s="1" t="str">
        <f t="shared" si="208"/>
        <v>21:0116</v>
      </c>
      <c r="E1271" t="s">
        <v>5591</v>
      </c>
      <c r="F1271" t="s">
        <v>5592</v>
      </c>
      <c r="H1271">
        <v>48.179973699999998</v>
      </c>
      <c r="I1271">
        <v>-89.359224299999994</v>
      </c>
      <c r="J1271" s="1" t="str">
        <f t="shared" si="209"/>
        <v>NGR lake sediment grab sample</v>
      </c>
      <c r="K1271" s="1" t="str">
        <f t="shared" si="210"/>
        <v>&lt;177 micron (NGR)</v>
      </c>
      <c r="L1271">
        <v>11</v>
      </c>
      <c r="M1271" t="s">
        <v>87</v>
      </c>
      <c r="N1271">
        <v>190</v>
      </c>
      <c r="O1271" t="s">
        <v>197</v>
      </c>
      <c r="P1271" t="s">
        <v>48</v>
      </c>
      <c r="Q1271" t="s">
        <v>63</v>
      </c>
      <c r="R1271" t="s">
        <v>64</v>
      </c>
      <c r="S1271" t="s">
        <v>80</v>
      </c>
      <c r="T1271" t="s">
        <v>36</v>
      </c>
      <c r="U1271" t="s">
        <v>51</v>
      </c>
      <c r="V1271" t="s">
        <v>125</v>
      </c>
      <c r="W1271" t="s">
        <v>66</v>
      </c>
      <c r="X1271" t="s">
        <v>655</v>
      </c>
      <c r="Y1271" t="s">
        <v>41</v>
      </c>
      <c r="Z1271" t="s">
        <v>32</v>
      </c>
    </row>
    <row r="1272" spans="1:26" hidden="1" x14ac:dyDescent="0.25">
      <c r="A1272" t="s">
        <v>5593</v>
      </c>
      <c r="B1272" t="s">
        <v>5594</v>
      </c>
      <c r="C1272" s="1" t="str">
        <f t="shared" si="198"/>
        <v>21:0239</v>
      </c>
      <c r="D1272" s="1" t="str">
        <f t="shared" si="208"/>
        <v>21:0116</v>
      </c>
      <c r="E1272" t="s">
        <v>5595</v>
      </c>
      <c r="F1272" t="s">
        <v>5596</v>
      </c>
      <c r="H1272">
        <v>48.214314799999997</v>
      </c>
      <c r="I1272">
        <v>-89.356750000000005</v>
      </c>
      <c r="J1272" s="1" t="str">
        <f t="shared" si="209"/>
        <v>NGR lake sediment grab sample</v>
      </c>
      <c r="K1272" s="1" t="str">
        <f t="shared" si="210"/>
        <v>&lt;177 micron (NGR)</v>
      </c>
      <c r="L1272">
        <v>11</v>
      </c>
      <c r="M1272" t="s">
        <v>154</v>
      </c>
      <c r="N1272">
        <v>191</v>
      </c>
      <c r="O1272" t="s">
        <v>298</v>
      </c>
      <c r="P1272" t="s">
        <v>489</v>
      </c>
      <c r="Q1272" t="s">
        <v>109</v>
      </c>
      <c r="R1272" t="s">
        <v>198</v>
      </c>
      <c r="S1272" t="s">
        <v>80</v>
      </c>
      <c r="T1272" t="s">
        <v>122</v>
      </c>
      <c r="U1272" t="s">
        <v>890</v>
      </c>
      <c r="V1272" t="s">
        <v>225</v>
      </c>
      <c r="W1272" t="s">
        <v>66</v>
      </c>
      <c r="X1272" t="s">
        <v>112</v>
      </c>
      <c r="Y1272" t="s">
        <v>41</v>
      </c>
      <c r="Z1272" t="s">
        <v>489</v>
      </c>
    </row>
    <row r="1273" spans="1:26" hidden="1" x14ac:dyDescent="0.25">
      <c r="A1273" t="s">
        <v>5597</v>
      </c>
      <c r="B1273" t="s">
        <v>5598</v>
      </c>
      <c r="C1273" s="1" t="str">
        <f t="shared" si="198"/>
        <v>21:0239</v>
      </c>
      <c r="D1273" s="1" t="str">
        <f t="shared" si="208"/>
        <v>21:0116</v>
      </c>
      <c r="E1273" t="s">
        <v>5575</v>
      </c>
      <c r="F1273" t="s">
        <v>5599</v>
      </c>
      <c r="H1273">
        <v>48.230392299999998</v>
      </c>
      <c r="I1273">
        <v>-89.359885899999995</v>
      </c>
      <c r="J1273" s="1" t="str">
        <f t="shared" si="209"/>
        <v>NGR lake sediment grab sample</v>
      </c>
      <c r="K1273" s="1" t="str">
        <f t="shared" si="210"/>
        <v>&lt;177 micron (NGR)</v>
      </c>
      <c r="L1273">
        <v>11</v>
      </c>
      <c r="M1273" t="s">
        <v>162</v>
      </c>
      <c r="N1273">
        <v>192</v>
      </c>
      <c r="O1273" t="s">
        <v>188</v>
      </c>
      <c r="P1273" t="s">
        <v>1047</v>
      </c>
      <c r="Q1273" t="s">
        <v>39</v>
      </c>
      <c r="R1273" t="s">
        <v>75</v>
      </c>
      <c r="S1273" t="s">
        <v>146</v>
      </c>
      <c r="T1273" t="s">
        <v>36</v>
      </c>
      <c r="U1273" t="s">
        <v>199</v>
      </c>
      <c r="V1273" t="s">
        <v>38</v>
      </c>
      <c r="W1273" t="s">
        <v>66</v>
      </c>
      <c r="X1273" t="s">
        <v>112</v>
      </c>
      <c r="Y1273" t="s">
        <v>66</v>
      </c>
      <c r="Z1273" t="s">
        <v>329</v>
      </c>
    </row>
    <row r="1274" spans="1:26" hidden="1" x14ac:dyDescent="0.25">
      <c r="A1274" t="s">
        <v>5600</v>
      </c>
      <c r="B1274" t="s">
        <v>5601</v>
      </c>
      <c r="C1274" s="1" t="str">
        <f t="shared" ref="C1274:C1337" si="211">HYPERLINK("http://geochem.nrcan.gc.ca/cdogs/content/bdl/bdl210239_e.htm", "21:0239")</f>
        <v>21:0239</v>
      </c>
      <c r="D1274" s="1" t="str">
        <f t="shared" si="208"/>
        <v>21:0116</v>
      </c>
      <c r="E1274" t="s">
        <v>5575</v>
      </c>
      <c r="F1274" t="s">
        <v>5602</v>
      </c>
      <c r="H1274">
        <v>48.230392299999998</v>
      </c>
      <c r="I1274">
        <v>-89.359885899999995</v>
      </c>
      <c r="J1274" s="1" t="str">
        <f t="shared" si="209"/>
        <v>NGR lake sediment grab sample</v>
      </c>
      <c r="K1274" s="1" t="str">
        <f t="shared" si="210"/>
        <v>&lt;177 micron (NGR)</v>
      </c>
      <c r="L1274">
        <v>11</v>
      </c>
      <c r="M1274" t="s">
        <v>169</v>
      </c>
      <c r="N1274">
        <v>193</v>
      </c>
      <c r="O1274" t="s">
        <v>702</v>
      </c>
      <c r="P1274" t="s">
        <v>223</v>
      </c>
      <c r="Q1274" t="s">
        <v>181</v>
      </c>
      <c r="R1274" t="s">
        <v>349</v>
      </c>
      <c r="S1274" t="s">
        <v>76</v>
      </c>
      <c r="T1274" t="s">
        <v>122</v>
      </c>
      <c r="U1274" t="s">
        <v>667</v>
      </c>
      <c r="V1274" t="s">
        <v>80</v>
      </c>
      <c r="W1274" t="s">
        <v>63</v>
      </c>
      <c r="X1274" t="s">
        <v>40</v>
      </c>
      <c r="Y1274" t="s">
        <v>875</v>
      </c>
      <c r="Z1274" t="s">
        <v>329</v>
      </c>
    </row>
    <row r="1275" spans="1:26" hidden="1" x14ac:dyDescent="0.25">
      <c r="A1275" t="s">
        <v>5603</v>
      </c>
      <c r="B1275" t="s">
        <v>5604</v>
      </c>
      <c r="C1275" s="1" t="str">
        <f t="shared" si="211"/>
        <v>21:0239</v>
      </c>
      <c r="D1275" s="1" t="str">
        <f t="shared" si="208"/>
        <v>21:0116</v>
      </c>
      <c r="E1275" t="s">
        <v>5605</v>
      </c>
      <c r="F1275" t="s">
        <v>5606</v>
      </c>
      <c r="H1275">
        <v>48.2724391</v>
      </c>
      <c r="I1275">
        <v>-89.392067600000004</v>
      </c>
      <c r="J1275" s="1" t="str">
        <f t="shared" si="209"/>
        <v>NGR lake sediment grab sample</v>
      </c>
      <c r="K1275" s="1" t="str">
        <f t="shared" si="210"/>
        <v>&lt;177 micron (NGR)</v>
      </c>
      <c r="L1275">
        <v>11</v>
      </c>
      <c r="M1275" t="s">
        <v>96</v>
      </c>
      <c r="N1275">
        <v>194</v>
      </c>
      <c r="O1275" t="s">
        <v>243</v>
      </c>
      <c r="P1275" t="s">
        <v>197</v>
      </c>
      <c r="Q1275" t="s">
        <v>50</v>
      </c>
      <c r="R1275" t="s">
        <v>277</v>
      </c>
      <c r="S1275" t="s">
        <v>290</v>
      </c>
      <c r="T1275" t="s">
        <v>36</v>
      </c>
      <c r="U1275" t="s">
        <v>946</v>
      </c>
      <c r="V1275" t="s">
        <v>190</v>
      </c>
      <c r="W1275" t="s">
        <v>66</v>
      </c>
      <c r="X1275" t="s">
        <v>1024</v>
      </c>
      <c r="Y1275" t="s">
        <v>63</v>
      </c>
      <c r="Z1275" t="s">
        <v>1224</v>
      </c>
    </row>
    <row r="1276" spans="1:26" hidden="1" x14ac:dyDescent="0.25">
      <c r="A1276" t="s">
        <v>5607</v>
      </c>
      <c r="B1276" t="s">
        <v>5608</v>
      </c>
      <c r="C1276" s="1" t="str">
        <f t="shared" si="211"/>
        <v>21:0239</v>
      </c>
      <c r="D1276" s="1" t="str">
        <f t="shared" si="208"/>
        <v>21:0116</v>
      </c>
      <c r="E1276" t="s">
        <v>5609</v>
      </c>
      <c r="F1276" t="s">
        <v>5610</v>
      </c>
      <c r="H1276">
        <v>48.420927499999998</v>
      </c>
      <c r="I1276">
        <v>-89.325305499999999</v>
      </c>
      <c r="J1276" s="1" t="str">
        <f t="shared" si="209"/>
        <v>NGR lake sediment grab sample</v>
      </c>
      <c r="K1276" s="1" t="str">
        <f t="shared" si="210"/>
        <v>&lt;177 micron (NGR)</v>
      </c>
      <c r="L1276">
        <v>11</v>
      </c>
      <c r="M1276" t="s">
        <v>106</v>
      </c>
      <c r="N1276">
        <v>195</v>
      </c>
      <c r="O1276" t="s">
        <v>798</v>
      </c>
      <c r="P1276" t="s">
        <v>244</v>
      </c>
      <c r="Q1276" t="s">
        <v>39</v>
      </c>
      <c r="R1276" t="s">
        <v>134</v>
      </c>
      <c r="S1276" t="s">
        <v>66</v>
      </c>
      <c r="T1276" t="s">
        <v>36</v>
      </c>
      <c r="U1276" t="s">
        <v>336</v>
      </c>
      <c r="V1276" t="s">
        <v>452</v>
      </c>
      <c r="W1276" t="s">
        <v>66</v>
      </c>
      <c r="X1276" t="s">
        <v>40</v>
      </c>
      <c r="Y1276" t="s">
        <v>41</v>
      </c>
      <c r="Z1276" t="s">
        <v>149</v>
      </c>
    </row>
    <row r="1277" spans="1:26" hidden="1" x14ac:dyDescent="0.25">
      <c r="A1277" t="s">
        <v>5611</v>
      </c>
      <c r="B1277" t="s">
        <v>5612</v>
      </c>
      <c r="C1277" s="1" t="str">
        <f t="shared" si="211"/>
        <v>21:0239</v>
      </c>
      <c r="D1277" s="1" t="str">
        <f t="shared" si="208"/>
        <v>21:0116</v>
      </c>
      <c r="E1277" t="s">
        <v>5613</v>
      </c>
      <c r="F1277" t="s">
        <v>5614</v>
      </c>
      <c r="H1277">
        <v>48.477862500000001</v>
      </c>
      <c r="I1277">
        <v>-89.209864400000001</v>
      </c>
      <c r="J1277" s="1" t="str">
        <f t="shared" si="209"/>
        <v>NGR lake sediment grab sample</v>
      </c>
      <c r="K1277" s="1" t="str">
        <f t="shared" si="210"/>
        <v>&lt;177 micron (NGR)</v>
      </c>
      <c r="L1277">
        <v>11</v>
      </c>
      <c r="M1277" t="s">
        <v>118</v>
      </c>
      <c r="N1277">
        <v>196</v>
      </c>
      <c r="O1277" t="s">
        <v>133</v>
      </c>
      <c r="P1277" t="s">
        <v>109</v>
      </c>
      <c r="Q1277" t="s">
        <v>78</v>
      </c>
      <c r="R1277" t="s">
        <v>39</v>
      </c>
      <c r="S1277" t="s">
        <v>53</v>
      </c>
      <c r="T1277" t="s">
        <v>36</v>
      </c>
      <c r="U1277" t="s">
        <v>909</v>
      </c>
      <c r="V1277" t="s">
        <v>1072</v>
      </c>
      <c r="W1277" t="s">
        <v>63</v>
      </c>
      <c r="X1277" t="s">
        <v>300</v>
      </c>
      <c r="Y1277" t="s">
        <v>309</v>
      </c>
      <c r="Z1277" t="s">
        <v>1085</v>
      </c>
    </row>
    <row r="1278" spans="1:26" hidden="1" x14ac:dyDescent="0.25">
      <c r="A1278" t="s">
        <v>5615</v>
      </c>
      <c r="B1278" t="s">
        <v>5616</v>
      </c>
      <c r="C1278" s="1" t="str">
        <f t="shared" si="211"/>
        <v>21:0239</v>
      </c>
      <c r="D1278" s="1" t="str">
        <f t="shared" si="208"/>
        <v>21:0116</v>
      </c>
      <c r="E1278" t="s">
        <v>5617</v>
      </c>
      <c r="F1278" t="s">
        <v>5618</v>
      </c>
      <c r="H1278">
        <v>48.5273824</v>
      </c>
      <c r="I1278">
        <v>-89.135581099999996</v>
      </c>
      <c r="J1278" s="1" t="str">
        <f t="shared" si="209"/>
        <v>NGR lake sediment grab sample</v>
      </c>
      <c r="K1278" s="1" t="str">
        <f t="shared" si="210"/>
        <v>&lt;177 micron (NGR)</v>
      </c>
      <c r="L1278">
        <v>11</v>
      </c>
      <c r="M1278" t="s">
        <v>131</v>
      </c>
      <c r="N1278">
        <v>197</v>
      </c>
      <c r="O1278" t="s">
        <v>133</v>
      </c>
      <c r="P1278" t="s">
        <v>236</v>
      </c>
      <c r="Q1278" t="s">
        <v>33</v>
      </c>
      <c r="R1278" t="s">
        <v>34</v>
      </c>
      <c r="S1278" t="s">
        <v>80</v>
      </c>
      <c r="T1278" t="s">
        <v>36</v>
      </c>
      <c r="U1278" t="s">
        <v>291</v>
      </c>
      <c r="V1278" t="s">
        <v>157</v>
      </c>
      <c r="W1278" t="s">
        <v>39</v>
      </c>
      <c r="X1278" t="s">
        <v>100</v>
      </c>
      <c r="Y1278" t="s">
        <v>41</v>
      </c>
      <c r="Z1278" t="s">
        <v>42</v>
      </c>
    </row>
    <row r="1279" spans="1:26" hidden="1" x14ac:dyDescent="0.25">
      <c r="A1279" t="s">
        <v>5619</v>
      </c>
      <c r="B1279" t="s">
        <v>5620</v>
      </c>
      <c r="C1279" s="1" t="str">
        <f t="shared" si="211"/>
        <v>21:0239</v>
      </c>
      <c r="D1279" s="1" t="str">
        <f t="shared" si="208"/>
        <v>21:0116</v>
      </c>
      <c r="E1279" t="s">
        <v>5621</v>
      </c>
      <c r="F1279" t="s">
        <v>5622</v>
      </c>
      <c r="H1279">
        <v>48.556241499999999</v>
      </c>
      <c r="I1279">
        <v>-89.126061699999994</v>
      </c>
      <c r="J1279" s="1" t="str">
        <f t="shared" si="209"/>
        <v>NGR lake sediment grab sample</v>
      </c>
      <c r="K1279" s="1" t="str">
        <f t="shared" si="210"/>
        <v>&lt;177 micron (NGR)</v>
      </c>
      <c r="L1279">
        <v>11</v>
      </c>
      <c r="M1279" t="s">
        <v>143</v>
      </c>
      <c r="N1279">
        <v>198</v>
      </c>
      <c r="O1279" t="s">
        <v>223</v>
      </c>
      <c r="P1279" t="s">
        <v>82</v>
      </c>
      <c r="Q1279" t="s">
        <v>181</v>
      </c>
      <c r="R1279" t="s">
        <v>50</v>
      </c>
      <c r="S1279" t="s">
        <v>80</v>
      </c>
      <c r="T1279" t="s">
        <v>36</v>
      </c>
      <c r="U1279" t="s">
        <v>82</v>
      </c>
      <c r="V1279" t="s">
        <v>452</v>
      </c>
      <c r="W1279" t="s">
        <v>53</v>
      </c>
      <c r="X1279" t="s">
        <v>100</v>
      </c>
      <c r="Y1279" t="s">
        <v>41</v>
      </c>
      <c r="Z1279" t="s">
        <v>3127</v>
      </c>
    </row>
    <row r="1280" spans="1:26" hidden="1" x14ac:dyDescent="0.25">
      <c r="A1280" t="s">
        <v>5623</v>
      </c>
      <c r="B1280" t="s">
        <v>5624</v>
      </c>
      <c r="C1280" s="1" t="str">
        <f t="shared" si="211"/>
        <v>21:0239</v>
      </c>
      <c r="D1280" s="1" t="str">
        <f>HYPERLINK("http://geochem.nrcan.gc.ca/cdogs/content/svy/svy_e.htm", "")</f>
        <v/>
      </c>
      <c r="G1280" s="1" t="str">
        <f>HYPERLINK("http://geochem.nrcan.gc.ca/cdogs/content/cr_/cr_00023_e.htm", "23")</f>
        <v>23</v>
      </c>
      <c r="J1280" t="s">
        <v>220</v>
      </c>
      <c r="K1280" t="s">
        <v>221</v>
      </c>
      <c r="L1280">
        <v>11</v>
      </c>
      <c r="M1280" t="s">
        <v>222</v>
      </c>
      <c r="N1280">
        <v>199</v>
      </c>
      <c r="O1280" t="s">
        <v>289</v>
      </c>
      <c r="P1280" t="s">
        <v>145</v>
      </c>
      <c r="Q1280" t="s">
        <v>271</v>
      </c>
      <c r="R1280" t="s">
        <v>97</v>
      </c>
      <c r="S1280" t="s">
        <v>156</v>
      </c>
      <c r="T1280" t="s">
        <v>36</v>
      </c>
      <c r="U1280" t="s">
        <v>1282</v>
      </c>
      <c r="V1280" t="s">
        <v>38</v>
      </c>
      <c r="W1280" t="s">
        <v>39</v>
      </c>
      <c r="X1280" t="s">
        <v>343</v>
      </c>
      <c r="Y1280" t="s">
        <v>97</v>
      </c>
      <c r="Z1280" t="s">
        <v>198</v>
      </c>
    </row>
    <row r="1281" spans="1:26" hidden="1" x14ac:dyDescent="0.25">
      <c r="A1281" t="s">
        <v>5625</v>
      </c>
      <c r="B1281" t="s">
        <v>5626</v>
      </c>
      <c r="C1281" s="1" t="str">
        <f t="shared" si="211"/>
        <v>21:0239</v>
      </c>
      <c r="D1281" s="1" t="str">
        <f t="shared" ref="D1281:D1305" si="212">HYPERLINK("http://geochem.nrcan.gc.ca/cdogs/content/svy/svy210116_e.htm", "21:0116")</f>
        <v>21:0116</v>
      </c>
      <c r="E1281" t="s">
        <v>5627</v>
      </c>
      <c r="F1281" t="s">
        <v>5628</v>
      </c>
      <c r="H1281">
        <v>48.572478799999999</v>
      </c>
      <c r="I1281">
        <v>-89.144136900000007</v>
      </c>
      <c r="J1281" s="1" t="str">
        <f t="shared" ref="J1281:J1305" si="213">HYPERLINK("http://geochem.nrcan.gc.ca/cdogs/content/kwd/kwd020027_e.htm", "NGR lake sediment grab sample")</f>
        <v>NGR lake sediment grab sample</v>
      </c>
      <c r="K1281" s="1" t="str">
        <f t="shared" ref="K1281:K1305" si="214">HYPERLINK("http://geochem.nrcan.gc.ca/cdogs/content/kwd/kwd080006_e.htm", "&lt;177 micron (NGR)")</f>
        <v>&lt;177 micron (NGR)</v>
      </c>
      <c r="L1281">
        <v>11</v>
      </c>
      <c r="M1281" t="s">
        <v>177</v>
      </c>
      <c r="N1281">
        <v>200</v>
      </c>
      <c r="O1281" t="s">
        <v>32</v>
      </c>
      <c r="P1281" t="s">
        <v>134</v>
      </c>
      <c r="Q1281" t="s">
        <v>53</v>
      </c>
      <c r="R1281" t="s">
        <v>181</v>
      </c>
      <c r="S1281" t="s">
        <v>80</v>
      </c>
      <c r="T1281" t="s">
        <v>36</v>
      </c>
      <c r="U1281" t="s">
        <v>1432</v>
      </c>
      <c r="V1281" t="s">
        <v>225</v>
      </c>
      <c r="W1281" t="s">
        <v>66</v>
      </c>
      <c r="X1281" t="s">
        <v>112</v>
      </c>
      <c r="Y1281" t="s">
        <v>41</v>
      </c>
      <c r="Z1281" t="s">
        <v>626</v>
      </c>
    </row>
    <row r="1282" spans="1:26" hidden="1" x14ac:dyDescent="0.25">
      <c r="A1282" t="s">
        <v>5629</v>
      </c>
      <c r="B1282" t="s">
        <v>5630</v>
      </c>
      <c r="C1282" s="1" t="str">
        <f t="shared" si="211"/>
        <v>21:0239</v>
      </c>
      <c r="D1282" s="1" t="str">
        <f t="shared" si="212"/>
        <v>21:0116</v>
      </c>
      <c r="E1282" t="s">
        <v>5631</v>
      </c>
      <c r="F1282" t="s">
        <v>5632</v>
      </c>
      <c r="H1282">
        <v>48.614915199999999</v>
      </c>
      <c r="I1282">
        <v>-89.156802600000006</v>
      </c>
      <c r="J1282" s="1" t="str">
        <f t="shared" si="213"/>
        <v>NGR lake sediment grab sample</v>
      </c>
      <c r="K1282" s="1" t="str">
        <f t="shared" si="214"/>
        <v>&lt;177 micron (NGR)</v>
      </c>
      <c r="L1282">
        <v>11</v>
      </c>
      <c r="M1282" t="s">
        <v>187</v>
      </c>
      <c r="N1282">
        <v>201</v>
      </c>
      <c r="O1282" t="s">
        <v>108</v>
      </c>
      <c r="P1282" t="s">
        <v>334</v>
      </c>
      <c r="Q1282" t="s">
        <v>80</v>
      </c>
      <c r="R1282" t="s">
        <v>39</v>
      </c>
      <c r="S1282" t="s">
        <v>39</v>
      </c>
      <c r="T1282" t="s">
        <v>36</v>
      </c>
      <c r="U1282" t="s">
        <v>343</v>
      </c>
      <c r="V1282" t="s">
        <v>292</v>
      </c>
      <c r="W1282" t="s">
        <v>80</v>
      </c>
      <c r="X1282" t="s">
        <v>100</v>
      </c>
      <c r="Y1282" t="s">
        <v>41</v>
      </c>
      <c r="Z1282" t="s">
        <v>2408</v>
      </c>
    </row>
    <row r="1283" spans="1:26" hidden="1" x14ac:dyDescent="0.25">
      <c r="A1283" t="s">
        <v>5633</v>
      </c>
      <c r="B1283" t="s">
        <v>5634</v>
      </c>
      <c r="C1283" s="1" t="str">
        <f t="shared" si="211"/>
        <v>21:0239</v>
      </c>
      <c r="D1283" s="1" t="str">
        <f t="shared" si="212"/>
        <v>21:0116</v>
      </c>
      <c r="E1283" t="s">
        <v>5635</v>
      </c>
      <c r="F1283" t="s">
        <v>5636</v>
      </c>
      <c r="H1283">
        <v>48.648287699999997</v>
      </c>
      <c r="I1283">
        <v>-89.147037600000004</v>
      </c>
      <c r="J1283" s="1" t="str">
        <f t="shared" si="213"/>
        <v>NGR lake sediment grab sample</v>
      </c>
      <c r="K1283" s="1" t="str">
        <f t="shared" si="214"/>
        <v>&lt;177 micron (NGR)</v>
      </c>
      <c r="L1283">
        <v>11</v>
      </c>
      <c r="M1283" t="s">
        <v>196</v>
      </c>
      <c r="N1283">
        <v>202</v>
      </c>
      <c r="O1283" t="s">
        <v>283</v>
      </c>
      <c r="P1283" t="s">
        <v>77</v>
      </c>
      <c r="Q1283" t="s">
        <v>66</v>
      </c>
      <c r="R1283" t="s">
        <v>97</v>
      </c>
      <c r="S1283" t="s">
        <v>63</v>
      </c>
      <c r="T1283" t="s">
        <v>36</v>
      </c>
      <c r="U1283" t="s">
        <v>77</v>
      </c>
      <c r="V1283" t="s">
        <v>1095</v>
      </c>
      <c r="W1283" t="s">
        <v>53</v>
      </c>
      <c r="X1283" t="s">
        <v>228</v>
      </c>
      <c r="Y1283" t="s">
        <v>41</v>
      </c>
      <c r="Z1283" t="s">
        <v>697</v>
      </c>
    </row>
    <row r="1284" spans="1:26" hidden="1" x14ac:dyDescent="0.25">
      <c r="A1284" t="s">
        <v>5637</v>
      </c>
      <c r="B1284" t="s">
        <v>5638</v>
      </c>
      <c r="C1284" s="1" t="str">
        <f t="shared" si="211"/>
        <v>21:0239</v>
      </c>
      <c r="D1284" s="1" t="str">
        <f t="shared" si="212"/>
        <v>21:0116</v>
      </c>
      <c r="E1284" t="s">
        <v>5639</v>
      </c>
      <c r="F1284" t="s">
        <v>5640</v>
      </c>
      <c r="H1284">
        <v>48.666615700000001</v>
      </c>
      <c r="I1284">
        <v>-89.161399200000005</v>
      </c>
      <c r="J1284" s="1" t="str">
        <f t="shared" si="213"/>
        <v>NGR lake sediment grab sample</v>
      </c>
      <c r="K1284" s="1" t="str">
        <f t="shared" si="214"/>
        <v>&lt;177 micron (NGR)</v>
      </c>
      <c r="L1284">
        <v>11</v>
      </c>
      <c r="M1284" t="s">
        <v>206</v>
      </c>
      <c r="N1284">
        <v>203</v>
      </c>
      <c r="O1284" t="s">
        <v>32</v>
      </c>
      <c r="P1284" t="s">
        <v>596</v>
      </c>
      <c r="Q1284" t="s">
        <v>80</v>
      </c>
      <c r="R1284" t="s">
        <v>76</v>
      </c>
      <c r="S1284" t="s">
        <v>39</v>
      </c>
      <c r="T1284" t="s">
        <v>36</v>
      </c>
      <c r="U1284" t="s">
        <v>909</v>
      </c>
      <c r="V1284" t="s">
        <v>237</v>
      </c>
      <c r="W1284" t="s">
        <v>53</v>
      </c>
      <c r="X1284" t="s">
        <v>300</v>
      </c>
      <c r="Y1284" t="s">
        <v>41</v>
      </c>
      <c r="Z1284" t="s">
        <v>1237</v>
      </c>
    </row>
    <row r="1285" spans="1:26" hidden="1" x14ac:dyDescent="0.25">
      <c r="A1285" t="s">
        <v>5641</v>
      </c>
      <c r="B1285" t="s">
        <v>5642</v>
      </c>
      <c r="C1285" s="1" t="str">
        <f t="shared" si="211"/>
        <v>21:0239</v>
      </c>
      <c r="D1285" s="1" t="str">
        <f t="shared" si="212"/>
        <v>21:0116</v>
      </c>
      <c r="E1285" t="s">
        <v>5643</v>
      </c>
      <c r="F1285" t="s">
        <v>5644</v>
      </c>
      <c r="H1285">
        <v>48.6965802</v>
      </c>
      <c r="I1285">
        <v>-89.147201999999993</v>
      </c>
      <c r="J1285" s="1" t="str">
        <f t="shared" si="213"/>
        <v>NGR lake sediment grab sample</v>
      </c>
      <c r="K1285" s="1" t="str">
        <f t="shared" si="214"/>
        <v>&lt;177 micron (NGR)</v>
      </c>
      <c r="L1285">
        <v>11</v>
      </c>
      <c r="M1285" t="s">
        <v>214</v>
      </c>
      <c r="N1285">
        <v>204</v>
      </c>
      <c r="O1285" t="s">
        <v>48</v>
      </c>
      <c r="P1285" t="s">
        <v>321</v>
      </c>
      <c r="Q1285" t="s">
        <v>39</v>
      </c>
      <c r="R1285" t="s">
        <v>198</v>
      </c>
      <c r="S1285" t="s">
        <v>39</v>
      </c>
      <c r="T1285" t="s">
        <v>36</v>
      </c>
      <c r="U1285" t="s">
        <v>510</v>
      </c>
      <c r="V1285" t="s">
        <v>157</v>
      </c>
      <c r="W1285" t="s">
        <v>53</v>
      </c>
      <c r="X1285" t="s">
        <v>54</v>
      </c>
      <c r="Y1285" t="s">
        <v>41</v>
      </c>
      <c r="Z1285" t="s">
        <v>3969</v>
      </c>
    </row>
    <row r="1286" spans="1:26" hidden="1" x14ac:dyDescent="0.25">
      <c r="A1286" t="s">
        <v>5645</v>
      </c>
      <c r="B1286" t="s">
        <v>5646</v>
      </c>
      <c r="C1286" s="1" t="str">
        <f t="shared" si="211"/>
        <v>21:0239</v>
      </c>
      <c r="D1286" s="1" t="str">
        <f t="shared" si="212"/>
        <v>21:0116</v>
      </c>
      <c r="E1286" t="s">
        <v>5647</v>
      </c>
      <c r="F1286" t="s">
        <v>5648</v>
      </c>
      <c r="H1286">
        <v>48.7297248</v>
      </c>
      <c r="I1286">
        <v>-89.155385999999993</v>
      </c>
      <c r="J1286" s="1" t="str">
        <f t="shared" si="213"/>
        <v>NGR lake sediment grab sample</v>
      </c>
      <c r="K1286" s="1" t="str">
        <f t="shared" si="214"/>
        <v>&lt;177 micron (NGR)</v>
      </c>
      <c r="L1286">
        <v>11</v>
      </c>
      <c r="M1286" t="s">
        <v>234</v>
      </c>
      <c r="N1286">
        <v>205</v>
      </c>
      <c r="O1286" t="s">
        <v>228</v>
      </c>
      <c r="P1286" t="s">
        <v>223</v>
      </c>
      <c r="Q1286" t="s">
        <v>64</v>
      </c>
      <c r="R1286" t="s">
        <v>75</v>
      </c>
      <c r="S1286" t="s">
        <v>64</v>
      </c>
      <c r="T1286" t="s">
        <v>36</v>
      </c>
      <c r="U1286" t="s">
        <v>946</v>
      </c>
      <c r="V1286" t="s">
        <v>3557</v>
      </c>
      <c r="W1286" t="s">
        <v>63</v>
      </c>
      <c r="X1286" t="s">
        <v>119</v>
      </c>
      <c r="Y1286" t="s">
        <v>309</v>
      </c>
      <c r="Z1286" t="s">
        <v>315</v>
      </c>
    </row>
    <row r="1287" spans="1:26" hidden="1" x14ac:dyDescent="0.25">
      <c r="A1287" t="s">
        <v>5649</v>
      </c>
      <c r="B1287" t="s">
        <v>5650</v>
      </c>
      <c r="C1287" s="1" t="str">
        <f t="shared" si="211"/>
        <v>21:0239</v>
      </c>
      <c r="D1287" s="1" t="str">
        <f t="shared" si="212"/>
        <v>21:0116</v>
      </c>
      <c r="E1287" t="s">
        <v>5651</v>
      </c>
      <c r="F1287" t="s">
        <v>5652</v>
      </c>
      <c r="H1287">
        <v>48.701798199999999</v>
      </c>
      <c r="I1287">
        <v>-89.193039900000002</v>
      </c>
      <c r="J1287" s="1" t="str">
        <f t="shared" si="213"/>
        <v>NGR lake sediment grab sample</v>
      </c>
      <c r="K1287" s="1" t="str">
        <f t="shared" si="214"/>
        <v>&lt;177 micron (NGR)</v>
      </c>
      <c r="L1287">
        <v>12</v>
      </c>
      <c r="M1287" t="s">
        <v>30</v>
      </c>
      <c r="N1287">
        <v>206</v>
      </c>
      <c r="O1287" t="s">
        <v>297</v>
      </c>
      <c r="P1287" t="s">
        <v>133</v>
      </c>
      <c r="Q1287" t="s">
        <v>66</v>
      </c>
      <c r="R1287" t="s">
        <v>134</v>
      </c>
      <c r="S1287" t="s">
        <v>156</v>
      </c>
      <c r="T1287" t="s">
        <v>36</v>
      </c>
      <c r="U1287" t="s">
        <v>163</v>
      </c>
      <c r="V1287" t="s">
        <v>148</v>
      </c>
      <c r="W1287" t="s">
        <v>66</v>
      </c>
      <c r="X1287" t="s">
        <v>40</v>
      </c>
      <c r="Y1287" t="s">
        <v>41</v>
      </c>
      <c r="Z1287" t="s">
        <v>1328</v>
      </c>
    </row>
    <row r="1288" spans="1:26" hidden="1" x14ac:dyDescent="0.25">
      <c r="A1288" t="s">
        <v>5653</v>
      </c>
      <c r="B1288" t="s">
        <v>5654</v>
      </c>
      <c r="C1288" s="1" t="str">
        <f t="shared" si="211"/>
        <v>21:0239</v>
      </c>
      <c r="D1288" s="1" t="str">
        <f t="shared" si="212"/>
        <v>21:0116</v>
      </c>
      <c r="E1288" t="s">
        <v>5655</v>
      </c>
      <c r="F1288" t="s">
        <v>5656</v>
      </c>
      <c r="H1288">
        <v>48.728693300000003</v>
      </c>
      <c r="I1288">
        <v>-89.189082499999998</v>
      </c>
      <c r="J1288" s="1" t="str">
        <f t="shared" si="213"/>
        <v>NGR lake sediment grab sample</v>
      </c>
      <c r="K1288" s="1" t="str">
        <f t="shared" si="214"/>
        <v>&lt;177 micron (NGR)</v>
      </c>
      <c r="L1288">
        <v>12</v>
      </c>
      <c r="M1288" t="s">
        <v>47</v>
      </c>
      <c r="N1288">
        <v>207</v>
      </c>
      <c r="O1288" t="s">
        <v>244</v>
      </c>
      <c r="P1288" t="s">
        <v>77</v>
      </c>
      <c r="Q1288" t="s">
        <v>53</v>
      </c>
      <c r="R1288" t="s">
        <v>39</v>
      </c>
      <c r="S1288" t="s">
        <v>53</v>
      </c>
      <c r="T1288" t="s">
        <v>36</v>
      </c>
      <c r="U1288" t="s">
        <v>890</v>
      </c>
      <c r="V1288" t="s">
        <v>437</v>
      </c>
      <c r="W1288" t="s">
        <v>66</v>
      </c>
      <c r="X1288" t="s">
        <v>91</v>
      </c>
      <c r="Y1288" t="s">
        <v>41</v>
      </c>
      <c r="Z1288" t="s">
        <v>4471</v>
      </c>
    </row>
    <row r="1289" spans="1:26" hidden="1" x14ac:dyDescent="0.25">
      <c r="A1289" t="s">
        <v>5657</v>
      </c>
      <c r="B1289" t="s">
        <v>5658</v>
      </c>
      <c r="C1289" s="1" t="str">
        <f t="shared" si="211"/>
        <v>21:0239</v>
      </c>
      <c r="D1289" s="1" t="str">
        <f t="shared" si="212"/>
        <v>21:0116</v>
      </c>
      <c r="E1289" t="s">
        <v>5659</v>
      </c>
      <c r="F1289" t="s">
        <v>5660</v>
      </c>
      <c r="H1289">
        <v>48.710219000000002</v>
      </c>
      <c r="I1289">
        <v>-89.205776999999998</v>
      </c>
      <c r="J1289" s="1" t="str">
        <f t="shared" si="213"/>
        <v>NGR lake sediment grab sample</v>
      </c>
      <c r="K1289" s="1" t="str">
        <f t="shared" si="214"/>
        <v>&lt;177 micron (NGR)</v>
      </c>
      <c r="L1289">
        <v>12</v>
      </c>
      <c r="M1289" t="s">
        <v>154</v>
      </c>
      <c r="N1289">
        <v>208</v>
      </c>
      <c r="O1289" t="s">
        <v>197</v>
      </c>
      <c r="P1289" t="s">
        <v>82</v>
      </c>
      <c r="Q1289" t="s">
        <v>66</v>
      </c>
      <c r="R1289" t="s">
        <v>77</v>
      </c>
      <c r="S1289" t="s">
        <v>50</v>
      </c>
      <c r="T1289" t="s">
        <v>36</v>
      </c>
      <c r="U1289" t="s">
        <v>1785</v>
      </c>
      <c r="V1289" t="s">
        <v>2451</v>
      </c>
      <c r="W1289" t="s">
        <v>66</v>
      </c>
      <c r="X1289" t="s">
        <v>67</v>
      </c>
      <c r="Y1289" t="s">
        <v>41</v>
      </c>
      <c r="Z1289" t="s">
        <v>3494</v>
      </c>
    </row>
    <row r="1290" spans="1:26" hidden="1" x14ac:dyDescent="0.25">
      <c r="A1290" t="s">
        <v>5661</v>
      </c>
      <c r="B1290" t="s">
        <v>5662</v>
      </c>
      <c r="C1290" s="1" t="str">
        <f t="shared" si="211"/>
        <v>21:0239</v>
      </c>
      <c r="D1290" s="1" t="str">
        <f t="shared" si="212"/>
        <v>21:0116</v>
      </c>
      <c r="E1290" t="s">
        <v>5651</v>
      </c>
      <c r="F1290" t="s">
        <v>5663</v>
      </c>
      <c r="H1290">
        <v>48.701798199999999</v>
      </c>
      <c r="I1290">
        <v>-89.193039900000002</v>
      </c>
      <c r="J1290" s="1" t="str">
        <f t="shared" si="213"/>
        <v>NGR lake sediment grab sample</v>
      </c>
      <c r="K1290" s="1" t="str">
        <f t="shared" si="214"/>
        <v>&lt;177 micron (NGR)</v>
      </c>
      <c r="L1290">
        <v>12</v>
      </c>
      <c r="M1290" t="s">
        <v>169</v>
      </c>
      <c r="N1290">
        <v>209</v>
      </c>
      <c r="O1290" t="s">
        <v>798</v>
      </c>
      <c r="P1290" t="s">
        <v>516</v>
      </c>
      <c r="Q1290" t="s">
        <v>66</v>
      </c>
      <c r="R1290" t="s">
        <v>110</v>
      </c>
      <c r="S1290" t="s">
        <v>97</v>
      </c>
      <c r="T1290" t="s">
        <v>36</v>
      </c>
      <c r="U1290" t="s">
        <v>40</v>
      </c>
      <c r="V1290" t="s">
        <v>685</v>
      </c>
      <c r="W1290" t="s">
        <v>63</v>
      </c>
      <c r="X1290" t="s">
        <v>100</v>
      </c>
      <c r="Y1290" t="s">
        <v>66</v>
      </c>
      <c r="Z1290" t="s">
        <v>3269</v>
      </c>
    </row>
    <row r="1291" spans="1:26" hidden="1" x14ac:dyDescent="0.25">
      <c r="A1291" t="s">
        <v>5664</v>
      </c>
      <c r="B1291" t="s">
        <v>5665</v>
      </c>
      <c r="C1291" s="1" t="str">
        <f t="shared" si="211"/>
        <v>21:0239</v>
      </c>
      <c r="D1291" s="1" t="str">
        <f t="shared" si="212"/>
        <v>21:0116</v>
      </c>
      <c r="E1291" t="s">
        <v>5651</v>
      </c>
      <c r="F1291" t="s">
        <v>5666</v>
      </c>
      <c r="H1291">
        <v>48.701798199999999</v>
      </c>
      <c r="I1291">
        <v>-89.193039900000002</v>
      </c>
      <c r="J1291" s="1" t="str">
        <f t="shared" si="213"/>
        <v>NGR lake sediment grab sample</v>
      </c>
      <c r="K1291" s="1" t="str">
        <f t="shared" si="214"/>
        <v>&lt;177 micron (NGR)</v>
      </c>
      <c r="L1291">
        <v>12</v>
      </c>
      <c r="M1291" t="s">
        <v>162</v>
      </c>
      <c r="N1291">
        <v>210</v>
      </c>
      <c r="O1291" t="s">
        <v>74</v>
      </c>
      <c r="P1291" t="s">
        <v>489</v>
      </c>
      <c r="Q1291" t="s">
        <v>63</v>
      </c>
      <c r="R1291" t="s">
        <v>77</v>
      </c>
      <c r="S1291" t="s">
        <v>97</v>
      </c>
      <c r="T1291" t="s">
        <v>36</v>
      </c>
      <c r="U1291" t="s">
        <v>119</v>
      </c>
      <c r="V1291" t="s">
        <v>457</v>
      </c>
      <c r="W1291" t="s">
        <v>66</v>
      </c>
      <c r="X1291" t="s">
        <v>228</v>
      </c>
      <c r="Y1291" t="s">
        <v>41</v>
      </c>
      <c r="Z1291" t="s">
        <v>315</v>
      </c>
    </row>
    <row r="1292" spans="1:26" hidden="1" x14ac:dyDescent="0.25">
      <c r="A1292" t="s">
        <v>5667</v>
      </c>
      <c r="B1292" t="s">
        <v>5668</v>
      </c>
      <c r="C1292" s="1" t="str">
        <f t="shared" si="211"/>
        <v>21:0239</v>
      </c>
      <c r="D1292" s="1" t="str">
        <f t="shared" si="212"/>
        <v>21:0116</v>
      </c>
      <c r="E1292" t="s">
        <v>5669</v>
      </c>
      <c r="F1292" t="s">
        <v>5670</v>
      </c>
      <c r="H1292">
        <v>48.6653564</v>
      </c>
      <c r="I1292">
        <v>-89.196089400000005</v>
      </c>
      <c r="J1292" s="1" t="str">
        <f t="shared" si="213"/>
        <v>NGR lake sediment grab sample</v>
      </c>
      <c r="K1292" s="1" t="str">
        <f t="shared" si="214"/>
        <v>&lt;177 micron (NGR)</v>
      </c>
      <c r="L1292">
        <v>12</v>
      </c>
      <c r="M1292" t="s">
        <v>60</v>
      </c>
      <c r="N1292">
        <v>211</v>
      </c>
      <c r="O1292" t="s">
        <v>289</v>
      </c>
      <c r="P1292" t="s">
        <v>489</v>
      </c>
      <c r="Q1292" t="s">
        <v>66</v>
      </c>
      <c r="R1292" t="s">
        <v>321</v>
      </c>
      <c r="S1292" t="s">
        <v>34</v>
      </c>
      <c r="T1292" t="s">
        <v>36</v>
      </c>
      <c r="U1292" t="s">
        <v>673</v>
      </c>
      <c r="V1292" t="s">
        <v>216</v>
      </c>
      <c r="W1292" t="s">
        <v>63</v>
      </c>
      <c r="X1292" t="s">
        <v>300</v>
      </c>
      <c r="Y1292" t="s">
        <v>41</v>
      </c>
      <c r="Z1292" t="s">
        <v>1847</v>
      </c>
    </row>
    <row r="1293" spans="1:26" hidden="1" x14ac:dyDescent="0.25">
      <c r="A1293" t="s">
        <v>5671</v>
      </c>
      <c r="B1293" t="s">
        <v>5672</v>
      </c>
      <c r="C1293" s="1" t="str">
        <f t="shared" si="211"/>
        <v>21:0239</v>
      </c>
      <c r="D1293" s="1" t="str">
        <f t="shared" si="212"/>
        <v>21:0116</v>
      </c>
      <c r="E1293" t="s">
        <v>5673</v>
      </c>
      <c r="F1293" t="s">
        <v>5674</v>
      </c>
      <c r="H1293">
        <v>48.637090800000003</v>
      </c>
      <c r="I1293">
        <v>-89.182209999999998</v>
      </c>
      <c r="J1293" s="1" t="str">
        <f t="shared" si="213"/>
        <v>NGR lake sediment grab sample</v>
      </c>
      <c r="K1293" s="1" t="str">
        <f t="shared" si="214"/>
        <v>&lt;177 micron (NGR)</v>
      </c>
      <c r="L1293">
        <v>12</v>
      </c>
      <c r="M1293" t="s">
        <v>73</v>
      </c>
      <c r="N1293">
        <v>212</v>
      </c>
      <c r="O1293" t="s">
        <v>1047</v>
      </c>
      <c r="P1293" t="s">
        <v>516</v>
      </c>
      <c r="Q1293" t="s">
        <v>63</v>
      </c>
      <c r="R1293" t="s">
        <v>277</v>
      </c>
      <c r="S1293" t="s">
        <v>134</v>
      </c>
      <c r="T1293" t="s">
        <v>36</v>
      </c>
      <c r="U1293" t="s">
        <v>4834</v>
      </c>
      <c r="V1293" t="s">
        <v>137</v>
      </c>
      <c r="W1293" t="s">
        <v>66</v>
      </c>
      <c r="X1293" t="s">
        <v>336</v>
      </c>
      <c r="Y1293" t="s">
        <v>125</v>
      </c>
      <c r="Z1293" t="s">
        <v>2391</v>
      </c>
    </row>
    <row r="1294" spans="1:26" hidden="1" x14ac:dyDescent="0.25">
      <c r="A1294" t="s">
        <v>5675</v>
      </c>
      <c r="B1294" t="s">
        <v>5676</v>
      </c>
      <c r="C1294" s="1" t="str">
        <f t="shared" si="211"/>
        <v>21:0239</v>
      </c>
      <c r="D1294" s="1" t="str">
        <f t="shared" si="212"/>
        <v>21:0116</v>
      </c>
      <c r="E1294" t="s">
        <v>5677</v>
      </c>
      <c r="F1294" t="s">
        <v>5678</v>
      </c>
      <c r="H1294">
        <v>48.623517399999997</v>
      </c>
      <c r="I1294">
        <v>-89.178720400000003</v>
      </c>
      <c r="J1294" s="1" t="str">
        <f t="shared" si="213"/>
        <v>NGR lake sediment grab sample</v>
      </c>
      <c r="K1294" s="1" t="str">
        <f t="shared" si="214"/>
        <v>&lt;177 micron (NGR)</v>
      </c>
      <c r="L1294">
        <v>12</v>
      </c>
      <c r="M1294" t="s">
        <v>87</v>
      </c>
      <c r="N1294">
        <v>213</v>
      </c>
      <c r="O1294" t="s">
        <v>1047</v>
      </c>
      <c r="P1294" t="s">
        <v>562</v>
      </c>
      <c r="Q1294" t="s">
        <v>63</v>
      </c>
      <c r="R1294" t="s">
        <v>394</v>
      </c>
      <c r="S1294" t="s">
        <v>97</v>
      </c>
      <c r="T1294" t="s">
        <v>122</v>
      </c>
      <c r="U1294" t="s">
        <v>963</v>
      </c>
      <c r="V1294" t="s">
        <v>309</v>
      </c>
      <c r="W1294" t="s">
        <v>63</v>
      </c>
      <c r="X1294" t="s">
        <v>91</v>
      </c>
      <c r="Y1294" t="s">
        <v>41</v>
      </c>
      <c r="Z1294" t="s">
        <v>406</v>
      </c>
    </row>
    <row r="1295" spans="1:26" hidden="1" x14ac:dyDescent="0.25">
      <c r="A1295" t="s">
        <v>5679</v>
      </c>
      <c r="B1295" t="s">
        <v>5680</v>
      </c>
      <c r="C1295" s="1" t="str">
        <f t="shared" si="211"/>
        <v>21:0239</v>
      </c>
      <c r="D1295" s="1" t="str">
        <f t="shared" si="212"/>
        <v>21:0116</v>
      </c>
      <c r="E1295" t="s">
        <v>5681</v>
      </c>
      <c r="F1295" t="s">
        <v>5682</v>
      </c>
      <c r="H1295">
        <v>48.590960600000003</v>
      </c>
      <c r="I1295">
        <v>-89.190855400000004</v>
      </c>
      <c r="J1295" s="1" t="str">
        <f t="shared" si="213"/>
        <v>NGR lake sediment grab sample</v>
      </c>
      <c r="K1295" s="1" t="str">
        <f t="shared" si="214"/>
        <v>&lt;177 micron (NGR)</v>
      </c>
      <c r="L1295">
        <v>12</v>
      </c>
      <c r="M1295" t="s">
        <v>96</v>
      </c>
      <c r="N1295">
        <v>214</v>
      </c>
      <c r="O1295" t="s">
        <v>798</v>
      </c>
      <c r="P1295" t="s">
        <v>224</v>
      </c>
      <c r="Q1295" t="s">
        <v>80</v>
      </c>
      <c r="R1295" t="s">
        <v>134</v>
      </c>
      <c r="S1295" t="s">
        <v>110</v>
      </c>
      <c r="T1295" t="s">
        <v>36</v>
      </c>
      <c r="U1295" t="s">
        <v>1869</v>
      </c>
      <c r="V1295" t="s">
        <v>2451</v>
      </c>
      <c r="W1295" t="s">
        <v>63</v>
      </c>
      <c r="X1295" t="s">
        <v>119</v>
      </c>
      <c r="Y1295" t="s">
        <v>41</v>
      </c>
      <c r="Z1295" t="s">
        <v>35</v>
      </c>
    </row>
    <row r="1296" spans="1:26" hidden="1" x14ac:dyDescent="0.25">
      <c r="A1296" t="s">
        <v>5683</v>
      </c>
      <c r="B1296" t="s">
        <v>5684</v>
      </c>
      <c r="C1296" s="1" t="str">
        <f t="shared" si="211"/>
        <v>21:0239</v>
      </c>
      <c r="D1296" s="1" t="str">
        <f t="shared" si="212"/>
        <v>21:0116</v>
      </c>
      <c r="E1296" t="s">
        <v>5685</v>
      </c>
      <c r="F1296" t="s">
        <v>5686</v>
      </c>
      <c r="H1296">
        <v>48.555816100000001</v>
      </c>
      <c r="I1296">
        <v>-89.2093007</v>
      </c>
      <c r="J1296" s="1" t="str">
        <f t="shared" si="213"/>
        <v>NGR lake sediment grab sample</v>
      </c>
      <c r="K1296" s="1" t="str">
        <f t="shared" si="214"/>
        <v>&lt;177 micron (NGR)</v>
      </c>
      <c r="L1296">
        <v>12</v>
      </c>
      <c r="M1296" t="s">
        <v>106</v>
      </c>
      <c r="N1296">
        <v>215</v>
      </c>
      <c r="O1296" t="s">
        <v>223</v>
      </c>
      <c r="P1296" t="s">
        <v>321</v>
      </c>
      <c r="Q1296" t="s">
        <v>66</v>
      </c>
      <c r="R1296" t="s">
        <v>109</v>
      </c>
      <c r="S1296" t="s">
        <v>80</v>
      </c>
      <c r="T1296" t="s">
        <v>36</v>
      </c>
      <c r="U1296" t="s">
        <v>300</v>
      </c>
      <c r="V1296" t="s">
        <v>1095</v>
      </c>
      <c r="W1296" t="s">
        <v>66</v>
      </c>
      <c r="X1296" t="s">
        <v>343</v>
      </c>
      <c r="Y1296" t="s">
        <v>125</v>
      </c>
      <c r="Z1296" t="s">
        <v>616</v>
      </c>
    </row>
    <row r="1297" spans="1:26" hidden="1" x14ac:dyDescent="0.25">
      <c r="A1297" t="s">
        <v>5687</v>
      </c>
      <c r="B1297" t="s">
        <v>5688</v>
      </c>
      <c r="C1297" s="1" t="str">
        <f t="shared" si="211"/>
        <v>21:0239</v>
      </c>
      <c r="D1297" s="1" t="str">
        <f t="shared" si="212"/>
        <v>21:0116</v>
      </c>
      <c r="E1297" t="s">
        <v>5689</v>
      </c>
      <c r="F1297" t="s">
        <v>5690</v>
      </c>
      <c r="H1297">
        <v>48.524486899999999</v>
      </c>
      <c r="I1297">
        <v>-89.283991999999998</v>
      </c>
      <c r="J1297" s="1" t="str">
        <f t="shared" si="213"/>
        <v>NGR lake sediment grab sample</v>
      </c>
      <c r="K1297" s="1" t="str">
        <f t="shared" si="214"/>
        <v>&lt;177 micron (NGR)</v>
      </c>
      <c r="L1297">
        <v>12</v>
      </c>
      <c r="M1297" t="s">
        <v>118</v>
      </c>
      <c r="N1297">
        <v>216</v>
      </c>
      <c r="O1297" t="s">
        <v>760</v>
      </c>
      <c r="P1297" t="s">
        <v>760</v>
      </c>
      <c r="Q1297" t="s">
        <v>760</v>
      </c>
      <c r="R1297" t="s">
        <v>760</v>
      </c>
      <c r="S1297" t="s">
        <v>760</v>
      </c>
      <c r="T1297" t="s">
        <v>760</v>
      </c>
      <c r="U1297" t="s">
        <v>760</v>
      </c>
      <c r="V1297" t="s">
        <v>760</v>
      </c>
      <c r="W1297" t="s">
        <v>760</v>
      </c>
      <c r="X1297" t="s">
        <v>760</v>
      </c>
      <c r="Y1297" t="s">
        <v>760</v>
      </c>
      <c r="Z1297" t="s">
        <v>760</v>
      </c>
    </row>
    <row r="1298" spans="1:26" hidden="1" x14ac:dyDescent="0.25">
      <c r="A1298" t="s">
        <v>5691</v>
      </c>
      <c r="B1298" t="s">
        <v>5692</v>
      </c>
      <c r="C1298" s="1" t="str">
        <f t="shared" si="211"/>
        <v>21:0239</v>
      </c>
      <c r="D1298" s="1" t="str">
        <f t="shared" si="212"/>
        <v>21:0116</v>
      </c>
      <c r="E1298" t="s">
        <v>5693</v>
      </c>
      <c r="F1298" t="s">
        <v>5694</v>
      </c>
      <c r="H1298">
        <v>48.515297500000003</v>
      </c>
      <c r="I1298">
        <v>-89.046073399999997</v>
      </c>
      <c r="J1298" s="1" t="str">
        <f t="shared" si="213"/>
        <v>NGR lake sediment grab sample</v>
      </c>
      <c r="K1298" s="1" t="str">
        <f t="shared" si="214"/>
        <v>&lt;177 micron (NGR)</v>
      </c>
      <c r="L1298">
        <v>12</v>
      </c>
      <c r="M1298" t="s">
        <v>131</v>
      </c>
      <c r="N1298">
        <v>217</v>
      </c>
      <c r="O1298" t="s">
        <v>1058</v>
      </c>
      <c r="P1298" t="s">
        <v>336</v>
      </c>
      <c r="Q1298" t="s">
        <v>63</v>
      </c>
      <c r="R1298" t="s">
        <v>5695</v>
      </c>
      <c r="S1298" t="s">
        <v>146</v>
      </c>
      <c r="T1298" t="s">
        <v>36</v>
      </c>
      <c r="U1298" t="s">
        <v>228</v>
      </c>
      <c r="V1298" t="s">
        <v>157</v>
      </c>
      <c r="W1298" t="s">
        <v>53</v>
      </c>
      <c r="X1298" t="s">
        <v>91</v>
      </c>
      <c r="Y1298" t="s">
        <v>41</v>
      </c>
      <c r="Z1298" t="s">
        <v>546</v>
      </c>
    </row>
    <row r="1299" spans="1:26" hidden="1" x14ac:dyDescent="0.25">
      <c r="A1299" t="s">
        <v>5696</v>
      </c>
      <c r="B1299" t="s">
        <v>5697</v>
      </c>
      <c r="C1299" s="1" t="str">
        <f t="shared" si="211"/>
        <v>21:0239</v>
      </c>
      <c r="D1299" s="1" t="str">
        <f t="shared" si="212"/>
        <v>21:0116</v>
      </c>
      <c r="E1299" t="s">
        <v>5698</v>
      </c>
      <c r="F1299" t="s">
        <v>5699</v>
      </c>
      <c r="H1299">
        <v>48.553506599999999</v>
      </c>
      <c r="I1299">
        <v>-89.095643899999999</v>
      </c>
      <c r="J1299" s="1" t="str">
        <f t="shared" si="213"/>
        <v>NGR lake sediment grab sample</v>
      </c>
      <c r="K1299" s="1" t="str">
        <f t="shared" si="214"/>
        <v>&lt;177 micron (NGR)</v>
      </c>
      <c r="L1299">
        <v>12</v>
      </c>
      <c r="M1299" t="s">
        <v>143</v>
      </c>
      <c r="N1299">
        <v>218</v>
      </c>
      <c r="O1299" t="s">
        <v>336</v>
      </c>
      <c r="P1299" t="s">
        <v>62</v>
      </c>
      <c r="Q1299" t="s">
        <v>66</v>
      </c>
      <c r="R1299" t="s">
        <v>64</v>
      </c>
      <c r="S1299" t="s">
        <v>146</v>
      </c>
      <c r="T1299" t="s">
        <v>36</v>
      </c>
      <c r="U1299" t="s">
        <v>1432</v>
      </c>
      <c r="V1299" t="s">
        <v>237</v>
      </c>
      <c r="W1299" t="s">
        <v>53</v>
      </c>
      <c r="X1299" t="s">
        <v>91</v>
      </c>
      <c r="Y1299" t="s">
        <v>41</v>
      </c>
      <c r="Z1299" t="s">
        <v>1860</v>
      </c>
    </row>
    <row r="1300" spans="1:26" hidden="1" x14ac:dyDescent="0.25">
      <c r="A1300" t="s">
        <v>5700</v>
      </c>
      <c r="B1300" t="s">
        <v>5701</v>
      </c>
      <c r="C1300" s="1" t="str">
        <f t="shared" si="211"/>
        <v>21:0239</v>
      </c>
      <c r="D1300" s="1" t="str">
        <f t="shared" si="212"/>
        <v>21:0116</v>
      </c>
      <c r="E1300" t="s">
        <v>5702</v>
      </c>
      <c r="F1300" t="s">
        <v>5703</v>
      </c>
      <c r="H1300">
        <v>48.5635482</v>
      </c>
      <c r="I1300">
        <v>-89.070249899999993</v>
      </c>
      <c r="J1300" s="1" t="str">
        <f t="shared" si="213"/>
        <v>NGR lake sediment grab sample</v>
      </c>
      <c r="K1300" s="1" t="str">
        <f t="shared" si="214"/>
        <v>&lt;177 micron (NGR)</v>
      </c>
      <c r="L1300">
        <v>12</v>
      </c>
      <c r="M1300" t="s">
        <v>177</v>
      </c>
      <c r="N1300">
        <v>219</v>
      </c>
      <c r="O1300" t="s">
        <v>223</v>
      </c>
      <c r="P1300" t="s">
        <v>145</v>
      </c>
      <c r="Q1300" t="s">
        <v>33</v>
      </c>
      <c r="R1300" t="s">
        <v>198</v>
      </c>
      <c r="S1300" t="s">
        <v>78</v>
      </c>
      <c r="T1300" t="s">
        <v>36</v>
      </c>
      <c r="U1300" t="s">
        <v>635</v>
      </c>
      <c r="V1300" t="s">
        <v>337</v>
      </c>
      <c r="W1300" t="s">
        <v>53</v>
      </c>
      <c r="X1300" t="s">
        <v>228</v>
      </c>
      <c r="Y1300" t="s">
        <v>41</v>
      </c>
      <c r="Z1300" t="s">
        <v>356</v>
      </c>
    </row>
    <row r="1301" spans="1:26" hidden="1" x14ac:dyDescent="0.25">
      <c r="A1301" t="s">
        <v>5704</v>
      </c>
      <c r="B1301" t="s">
        <v>5705</v>
      </c>
      <c r="C1301" s="1" t="str">
        <f t="shared" si="211"/>
        <v>21:0239</v>
      </c>
      <c r="D1301" s="1" t="str">
        <f t="shared" si="212"/>
        <v>21:0116</v>
      </c>
      <c r="E1301" t="s">
        <v>5706</v>
      </c>
      <c r="F1301" t="s">
        <v>5707</v>
      </c>
      <c r="H1301">
        <v>48.583728100000002</v>
      </c>
      <c r="I1301">
        <v>-89.063263399999997</v>
      </c>
      <c r="J1301" s="1" t="str">
        <f t="shared" si="213"/>
        <v>NGR lake sediment grab sample</v>
      </c>
      <c r="K1301" s="1" t="str">
        <f t="shared" si="214"/>
        <v>&lt;177 micron (NGR)</v>
      </c>
      <c r="L1301">
        <v>12</v>
      </c>
      <c r="M1301" t="s">
        <v>187</v>
      </c>
      <c r="N1301">
        <v>220</v>
      </c>
      <c r="O1301" t="s">
        <v>3263</v>
      </c>
      <c r="P1301" t="s">
        <v>32</v>
      </c>
      <c r="Q1301" t="s">
        <v>63</v>
      </c>
      <c r="R1301" t="s">
        <v>110</v>
      </c>
      <c r="S1301" t="s">
        <v>76</v>
      </c>
      <c r="T1301" t="s">
        <v>36</v>
      </c>
      <c r="U1301" t="s">
        <v>963</v>
      </c>
      <c r="V1301" t="s">
        <v>309</v>
      </c>
      <c r="W1301" t="s">
        <v>53</v>
      </c>
      <c r="X1301" t="s">
        <v>100</v>
      </c>
      <c r="Y1301" t="s">
        <v>41</v>
      </c>
      <c r="Z1301" t="s">
        <v>472</v>
      </c>
    </row>
    <row r="1302" spans="1:26" hidden="1" x14ac:dyDescent="0.25">
      <c r="A1302" t="s">
        <v>5708</v>
      </c>
      <c r="B1302" t="s">
        <v>5709</v>
      </c>
      <c r="C1302" s="1" t="str">
        <f t="shared" si="211"/>
        <v>21:0239</v>
      </c>
      <c r="D1302" s="1" t="str">
        <f t="shared" si="212"/>
        <v>21:0116</v>
      </c>
      <c r="E1302" t="s">
        <v>5710</v>
      </c>
      <c r="F1302" t="s">
        <v>5711</v>
      </c>
      <c r="H1302">
        <v>48.591211100000002</v>
      </c>
      <c r="I1302">
        <v>-89.085864900000004</v>
      </c>
      <c r="J1302" s="1" t="str">
        <f t="shared" si="213"/>
        <v>NGR lake sediment grab sample</v>
      </c>
      <c r="K1302" s="1" t="str">
        <f t="shared" si="214"/>
        <v>&lt;177 micron (NGR)</v>
      </c>
      <c r="L1302">
        <v>12</v>
      </c>
      <c r="M1302" t="s">
        <v>196</v>
      </c>
      <c r="N1302">
        <v>221</v>
      </c>
      <c r="O1302" t="s">
        <v>289</v>
      </c>
      <c r="P1302" t="s">
        <v>516</v>
      </c>
      <c r="Q1302" t="s">
        <v>63</v>
      </c>
      <c r="R1302" t="s">
        <v>198</v>
      </c>
      <c r="S1302" t="s">
        <v>290</v>
      </c>
      <c r="T1302" t="s">
        <v>36</v>
      </c>
      <c r="U1302" t="s">
        <v>40</v>
      </c>
      <c r="V1302" t="s">
        <v>137</v>
      </c>
      <c r="W1302" t="s">
        <v>66</v>
      </c>
      <c r="X1302" t="s">
        <v>54</v>
      </c>
      <c r="Y1302" t="s">
        <v>41</v>
      </c>
      <c r="Z1302" t="s">
        <v>49</v>
      </c>
    </row>
    <row r="1303" spans="1:26" hidden="1" x14ac:dyDescent="0.25">
      <c r="A1303" t="s">
        <v>5712</v>
      </c>
      <c r="B1303" t="s">
        <v>5713</v>
      </c>
      <c r="C1303" s="1" t="str">
        <f t="shared" si="211"/>
        <v>21:0239</v>
      </c>
      <c r="D1303" s="1" t="str">
        <f t="shared" si="212"/>
        <v>21:0116</v>
      </c>
      <c r="E1303" t="s">
        <v>5714</v>
      </c>
      <c r="F1303" t="s">
        <v>5715</v>
      </c>
      <c r="H1303">
        <v>48.612277599999999</v>
      </c>
      <c r="I1303">
        <v>-89.082133099999993</v>
      </c>
      <c r="J1303" s="1" t="str">
        <f t="shared" si="213"/>
        <v>NGR lake sediment grab sample</v>
      </c>
      <c r="K1303" s="1" t="str">
        <f t="shared" si="214"/>
        <v>&lt;177 micron (NGR)</v>
      </c>
      <c r="L1303">
        <v>12</v>
      </c>
      <c r="M1303" t="s">
        <v>206</v>
      </c>
      <c r="N1303">
        <v>222</v>
      </c>
      <c r="O1303" t="s">
        <v>615</v>
      </c>
      <c r="P1303" t="s">
        <v>133</v>
      </c>
      <c r="Q1303" t="s">
        <v>80</v>
      </c>
      <c r="R1303" t="s">
        <v>277</v>
      </c>
      <c r="S1303" t="s">
        <v>33</v>
      </c>
      <c r="T1303" t="s">
        <v>36</v>
      </c>
      <c r="U1303" t="s">
        <v>336</v>
      </c>
      <c r="V1303" t="s">
        <v>225</v>
      </c>
      <c r="W1303" t="s">
        <v>66</v>
      </c>
      <c r="X1303" t="s">
        <v>67</v>
      </c>
      <c r="Y1303" t="s">
        <v>41</v>
      </c>
      <c r="Z1303" t="s">
        <v>1067</v>
      </c>
    </row>
    <row r="1304" spans="1:26" hidden="1" x14ac:dyDescent="0.25">
      <c r="A1304" t="s">
        <v>5716</v>
      </c>
      <c r="B1304" t="s">
        <v>5717</v>
      </c>
      <c r="C1304" s="1" t="str">
        <f t="shared" si="211"/>
        <v>21:0239</v>
      </c>
      <c r="D1304" s="1" t="str">
        <f t="shared" si="212"/>
        <v>21:0116</v>
      </c>
      <c r="E1304" t="s">
        <v>5718</v>
      </c>
      <c r="F1304" t="s">
        <v>5719</v>
      </c>
      <c r="H1304">
        <v>48.613545600000002</v>
      </c>
      <c r="I1304">
        <v>-89.060665499999999</v>
      </c>
      <c r="J1304" s="1" t="str">
        <f t="shared" si="213"/>
        <v>NGR lake sediment grab sample</v>
      </c>
      <c r="K1304" s="1" t="str">
        <f t="shared" si="214"/>
        <v>&lt;177 micron (NGR)</v>
      </c>
      <c r="L1304">
        <v>12</v>
      </c>
      <c r="M1304" t="s">
        <v>214</v>
      </c>
      <c r="N1304">
        <v>223</v>
      </c>
      <c r="O1304" t="s">
        <v>163</v>
      </c>
      <c r="P1304" t="s">
        <v>82</v>
      </c>
      <c r="Q1304" t="s">
        <v>33</v>
      </c>
      <c r="R1304" t="s">
        <v>668</v>
      </c>
      <c r="S1304" t="s">
        <v>77</v>
      </c>
      <c r="T1304" t="s">
        <v>36</v>
      </c>
      <c r="U1304" t="s">
        <v>189</v>
      </c>
      <c r="V1304" t="s">
        <v>529</v>
      </c>
      <c r="W1304" t="s">
        <v>53</v>
      </c>
      <c r="X1304" t="s">
        <v>228</v>
      </c>
      <c r="Y1304" t="s">
        <v>125</v>
      </c>
      <c r="Z1304" t="s">
        <v>805</v>
      </c>
    </row>
    <row r="1305" spans="1:26" hidden="1" x14ac:dyDescent="0.25">
      <c r="A1305" t="s">
        <v>5720</v>
      </c>
      <c r="B1305" t="s">
        <v>5721</v>
      </c>
      <c r="C1305" s="1" t="str">
        <f t="shared" si="211"/>
        <v>21:0239</v>
      </c>
      <c r="D1305" s="1" t="str">
        <f t="shared" si="212"/>
        <v>21:0116</v>
      </c>
      <c r="E1305" t="s">
        <v>5722</v>
      </c>
      <c r="F1305" t="s">
        <v>5723</v>
      </c>
      <c r="H1305">
        <v>48.631405700000002</v>
      </c>
      <c r="I1305">
        <v>-89.071627100000001</v>
      </c>
      <c r="J1305" s="1" t="str">
        <f t="shared" si="213"/>
        <v>NGR lake sediment grab sample</v>
      </c>
      <c r="K1305" s="1" t="str">
        <f t="shared" si="214"/>
        <v>&lt;177 micron (NGR)</v>
      </c>
      <c r="L1305">
        <v>12</v>
      </c>
      <c r="M1305" t="s">
        <v>234</v>
      </c>
      <c r="N1305">
        <v>224</v>
      </c>
      <c r="O1305" t="s">
        <v>3158</v>
      </c>
      <c r="P1305" t="s">
        <v>32</v>
      </c>
      <c r="Q1305" t="s">
        <v>39</v>
      </c>
      <c r="R1305" t="s">
        <v>134</v>
      </c>
      <c r="S1305" t="s">
        <v>64</v>
      </c>
      <c r="T1305" t="s">
        <v>36</v>
      </c>
      <c r="U1305" t="s">
        <v>355</v>
      </c>
      <c r="V1305" t="s">
        <v>227</v>
      </c>
      <c r="W1305" t="s">
        <v>66</v>
      </c>
      <c r="X1305" t="s">
        <v>67</v>
      </c>
      <c r="Y1305" t="s">
        <v>41</v>
      </c>
      <c r="Z1305" t="s">
        <v>3055</v>
      </c>
    </row>
    <row r="1306" spans="1:26" hidden="1" x14ac:dyDescent="0.25">
      <c r="A1306" t="s">
        <v>5724</v>
      </c>
      <c r="B1306" t="s">
        <v>5725</v>
      </c>
      <c r="C1306" s="1" t="str">
        <f t="shared" si="211"/>
        <v>21:0239</v>
      </c>
      <c r="D1306" s="1" t="str">
        <f>HYPERLINK("http://geochem.nrcan.gc.ca/cdogs/content/svy/svy_e.htm", "")</f>
        <v/>
      </c>
      <c r="G1306" s="1" t="str">
        <f>HYPERLINK("http://geochem.nrcan.gc.ca/cdogs/content/cr_/cr_00022_e.htm", "22")</f>
        <v>22</v>
      </c>
      <c r="J1306" t="s">
        <v>220</v>
      </c>
      <c r="K1306" t="s">
        <v>221</v>
      </c>
      <c r="L1306">
        <v>12</v>
      </c>
      <c r="M1306" t="s">
        <v>222</v>
      </c>
      <c r="N1306">
        <v>225</v>
      </c>
      <c r="O1306" t="s">
        <v>336</v>
      </c>
      <c r="P1306" t="s">
        <v>77</v>
      </c>
      <c r="Q1306" t="s">
        <v>50</v>
      </c>
      <c r="R1306" t="s">
        <v>78</v>
      </c>
      <c r="S1306" t="s">
        <v>39</v>
      </c>
      <c r="T1306" t="s">
        <v>36</v>
      </c>
      <c r="U1306" t="s">
        <v>3875</v>
      </c>
      <c r="V1306" t="s">
        <v>2451</v>
      </c>
      <c r="W1306" t="s">
        <v>181</v>
      </c>
      <c r="X1306" t="s">
        <v>79</v>
      </c>
      <c r="Y1306" t="s">
        <v>3466</v>
      </c>
      <c r="Z1306" t="s">
        <v>1283</v>
      </c>
    </row>
    <row r="1307" spans="1:26" hidden="1" x14ac:dyDescent="0.25">
      <c r="A1307" t="s">
        <v>5726</v>
      </c>
      <c r="B1307" t="s">
        <v>5727</v>
      </c>
      <c r="C1307" s="1" t="str">
        <f t="shared" si="211"/>
        <v>21:0239</v>
      </c>
      <c r="D1307" s="1" t="str">
        <f t="shared" ref="D1307:D1323" si="215">HYPERLINK("http://geochem.nrcan.gc.ca/cdogs/content/svy/svy210116_e.htm", "21:0116")</f>
        <v>21:0116</v>
      </c>
      <c r="E1307" t="s">
        <v>5728</v>
      </c>
      <c r="F1307" t="s">
        <v>5729</v>
      </c>
      <c r="H1307">
        <v>48.742949799999998</v>
      </c>
      <c r="I1307">
        <v>-89.099891900000003</v>
      </c>
      <c r="J1307" s="1" t="str">
        <f t="shared" ref="J1307:J1323" si="216">HYPERLINK("http://geochem.nrcan.gc.ca/cdogs/content/kwd/kwd020027_e.htm", "NGR lake sediment grab sample")</f>
        <v>NGR lake sediment grab sample</v>
      </c>
      <c r="K1307" s="1" t="str">
        <f t="shared" ref="K1307:K1323" si="217">HYPERLINK("http://geochem.nrcan.gc.ca/cdogs/content/kwd/kwd080006_e.htm", "&lt;177 micron (NGR)")</f>
        <v>&lt;177 micron (NGR)</v>
      </c>
      <c r="L1307">
        <v>13</v>
      </c>
      <c r="M1307" t="s">
        <v>30</v>
      </c>
      <c r="N1307">
        <v>226</v>
      </c>
      <c r="O1307" t="s">
        <v>666</v>
      </c>
      <c r="P1307" t="s">
        <v>297</v>
      </c>
      <c r="Q1307" t="s">
        <v>53</v>
      </c>
      <c r="R1307" t="s">
        <v>349</v>
      </c>
      <c r="S1307" t="s">
        <v>546</v>
      </c>
      <c r="T1307" t="s">
        <v>36</v>
      </c>
      <c r="U1307" t="s">
        <v>477</v>
      </c>
      <c r="V1307" t="s">
        <v>5730</v>
      </c>
      <c r="W1307" t="s">
        <v>80</v>
      </c>
      <c r="X1307" t="s">
        <v>67</v>
      </c>
      <c r="Y1307" t="s">
        <v>41</v>
      </c>
      <c r="Z1307" t="s">
        <v>498</v>
      </c>
    </row>
    <row r="1308" spans="1:26" hidden="1" x14ac:dyDescent="0.25">
      <c r="A1308" t="s">
        <v>5731</v>
      </c>
      <c r="B1308" t="s">
        <v>5732</v>
      </c>
      <c r="C1308" s="1" t="str">
        <f t="shared" si="211"/>
        <v>21:0239</v>
      </c>
      <c r="D1308" s="1" t="str">
        <f t="shared" si="215"/>
        <v>21:0116</v>
      </c>
      <c r="E1308" t="s">
        <v>5733</v>
      </c>
      <c r="F1308" t="s">
        <v>5734</v>
      </c>
      <c r="H1308">
        <v>48.639868999999997</v>
      </c>
      <c r="I1308">
        <v>-89.096138300000007</v>
      </c>
      <c r="J1308" s="1" t="str">
        <f t="shared" si="216"/>
        <v>NGR lake sediment grab sample</v>
      </c>
      <c r="K1308" s="1" t="str">
        <f t="shared" si="217"/>
        <v>&lt;177 micron (NGR)</v>
      </c>
      <c r="L1308">
        <v>13</v>
      </c>
      <c r="M1308" t="s">
        <v>47</v>
      </c>
      <c r="N1308">
        <v>227</v>
      </c>
      <c r="O1308" t="s">
        <v>253</v>
      </c>
      <c r="P1308" t="s">
        <v>890</v>
      </c>
      <c r="Q1308" t="s">
        <v>63</v>
      </c>
      <c r="R1308" t="s">
        <v>277</v>
      </c>
      <c r="S1308" t="s">
        <v>290</v>
      </c>
      <c r="T1308" t="s">
        <v>36</v>
      </c>
      <c r="U1308" t="s">
        <v>91</v>
      </c>
      <c r="V1308" t="s">
        <v>1216</v>
      </c>
      <c r="W1308" t="s">
        <v>63</v>
      </c>
      <c r="X1308" t="s">
        <v>81</v>
      </c>
      <c r="Y1308" t="s">
        <v>41</v>
      </c>
      <c r="Z1308" t="s">
        <v>1224</v>
      </c>
    </row>
    <row r="1309" spans="1:26" hidden="1" x14ac:dyDescent="0.25">
      <c r="A1309" t="s">
        <v>5735</v>
      </c>
      <c r="B1309" t="s">
        <v>5736</v>
      </c>
      <c r="C1309" s="1" t="str">
        <f t="shared" si="211"/>
        <v>21:0239</v>
      </c>
      <c r="D1309" s="1" t="str">
        <f t="shared" si="215"/>
        <v>21:0116</v>
      </c>
      <c r="E1309" t="s">
        <v>5737</v>
      </c>
      <c r="F1309" t="s">
        <v>5738</v>
      </c>
      <c r="H1309">
        <v>48.666603899999998</v>
      </c>
      <c r="I1309">
        <v>-89.086448799999999</v>
      </c>
      <c r="J1309" s="1" t="str">
        <f t="shared" si="216"/>
        <v>NGR lake sediment grab sample</v>
      </c>
      <c r="K1309" s="1" t="str">
        <f t="shared" si="217"/>
        <v>&lt;177 micron (NGR)</v>
      </c>
      <c r="L1309">
        <v>13</v>
      </c>
      <c r="M1309" t="s">
        <v>60</v>
      </c>
      <c r="N1309">
        <v>228</v>
      </c>
      <c r="O1309" t="s">
        <v>61</v>
      </c>
      <c r="P1309" t="s">
        <v>546</v>
      </c>
      <c r="Q1309" t="s">
        <v>63</v>
      </c>
      <c r="R1309" t="s">
        <v>110</v>
      </c>
      <c r="S1309" t="s">
        <v>181</v>
      </c>
      <c r="T1309" t="s">
        <v>36</v>
      </c>
      <c r="U1309" t="s">
        <v>766</v>
      </c>
      <c r="V1309" t="s">
        <v>137</v>
      </c>
      <c r="W1309" t="s">
        <v>66</v>
      </c>
      <c r="X1309" t="s">
        <v>40</v>
      </c>
      <c r="Y1309" t="s">
        <v>41</v>
      </c>
      <c r="Z1309" t="s">
        <v>5166</v>
      </c>
    </row>
    <row r="1310" spans="1:26" hidden="1" x14ac:dyDescent="0.25">
      <c r="A1310" t="s">
        <v>5739</v>
      </c>
      <c r="B1310" t="s">
        <v>5740</v>
      </c>
      <c r="C1310" s="1" t="str">
        <f t="shared" si="211"/>
        <v>21:0239</v>
      </c>
      <c r="D1310" s="1" t="str">
        <f t="shared" si="215"/>
        <v>21:0116</v>
      </c>
      <c r="E1310" t="s">
        <v>5741</v>
      </c>
      <c r="F1310" t="s">
        <v>5742</v>
      </c>
      <c r="H1310">
        <v>48.688313600000001</v>
      </c>
      <c r="I1310">
        <v>-89.068987500000006</v>
      </c>
      <c r="J1310" s="1" t="str">
        <f t="shared" si="216"/>
        <v>NGR lake sediment grab sample</v>
      </c>
      <c r="K1310" s="1" t="str">
        <f t="shared" si="217"/>
        <v>&lt;177 micron (NGR)</v>
      </c>
      <c r="L1310">
        <v>13</v>
      </c>
      <c r="M1310" t="s">
        <v>73</v>
      </c>
      <c r="N1310">
        <v>229</v>
      </c>
      <c r="O1310" t="s">
        <v>297</v>
      </c>
      <c r="P1310" t="s">
        <v>890</v>
      </c>
      <c r="Q1310" t="s">
        <v>66</v>
      </c>
      <c r="R1310" t="s">
        <v>349</v>
      </c>
      <c r="S1310" t="s">
        <v>109</v>
      </c>
      <c r="T1310" t="s">
        <v>36</v>
      </c>
      <c r="U1310" t="s">
        <v>1869</v>
      </c>
      <c r="V1310" t="s">
        <v>216</v>
      </c>
      <c r="W1310" t="s">
        <v>66</v>
      </c>
      <c r="X1310" t="s">
        <v>228</v>
      </c>
      <c r="Y1310" t="s">
        <v>41</v>
      </c>
      <c r="Z1310" t="s">
        <v>626</v>
      </c>
    </row>
    <row r="1311" spans="1:26" hidden="1" x14ac:dyDescent="0.25">
      <c r="A1311" t="s">
        <v>5743</v>
      </c>
      <c r="B1311" t="s">
        <v>5744</v>
      </c>
      <c r="C1311" s="1" t="str">
        <f t="shared" si="211"/>
        <v>21:0239</v>
      </c>
      <c r="D1311" s="1" t="str">
        <f t="shared" si="215"/>
        <v>21:0116</v>
      </c>
      <c r="E1311" t="s">
        <v>5745</v>
      </c>
      <c r="F1311" t="s">
        <v>5746</v>
      </c>
      <c r="H1311">
        <v>48.717642599999998</v>
      </c>
      <c r="I1311">
        <v>-89.126316799999998</v>
      </c>
      <c r="J1311" s="1" t="str">
        <f t="shared" si="216"/>
        <v>NGR lake sediment grab sample</v>
      </c>
      <c r="K1311" s="1" t="str">
        <f t="shared" si="217"/>
        <v>&lt;177 micron (NGR)</v>
      </c>
      <c r="L1311">
        <v>13</v>
      </c>
      <c r="M1311" t="s">
        <v>87</v>
      </c>
      <c r="N1311">
        <v>230</v>
      </c>
      <c r="O1311" t="s">
        <v>298</v>
      </c>
      <c r="P1311" t="s">
        <v>562</v>
      </c>
      <c r="Q1311" t="s">
        <v>53</v>
      </c>
      <c r="R1311" t="s">
        <v>244</v>
      </c>
      <c r="S1311" t="s">
        <v>64</v>
      </c>
      <c r="T1311" t="s">
        <v>36</v>
      </c>
      <c r="U1311" t="s">
        <v>910</v>
      </c>
      <c r="V1311" t="s">
        <v>2723</v>
      </c>
      <c r="W1311" t="s">
        <v>63</v>
      </c>
      <c r="X1311" t="s">
        <v>208</v>
      </c>
      <c r="Y1311" t="s">
        <v>125</v>
      </c>
      <c r="Z1311" t="s">
        <v>2408</v>
      </c>
    </row>
    <row r="1312" spans="1:26" hidden="1" x14ac:dyDescent="0.25">
      <c r="A1312" t="s">
        <v>5747</v>
      </c>
      <c r="B1312" t="s">
        <v>5748</v>
      </c>
      <c r="C1312" s="1" t="str">
        <f t="shared" si="211"/>
        <v>21:0239</v>
      </c>
      <c r="D1312" s="1" t="str">
        <f t="shared" si="215"/>
        <v>21:0116</v>
      </c>
      <c r="E1312" t="s">
        <v>5749</v>
      </c>
      <c r="F1312" t="s">
        <v>5750</v>
      </c>
      <c r="H1312">
        <v>48.737017399999999</v>
      </c>
      <c r="I1312">
        <v>-89.087716</v>
      </c>
      <c r="J1312" s="1" t="str">
        <f t="shared" si="216"/>
        <v>NGR lake sediment grab sample</v>
      </c>
      <c r="K1312" s="1" t="str">
        <f t="shared" si="217"/>
        <v>&lt;177 micron (NGR)</v>
      </c>
      <c r="L1312">
        <v>13</v>
      </c>
      <c r="M1312" t="s">
        <v>154</v>
      </c>
      <c r="N1312">
        <v>231</v>
      </c>
      <c r="O1312" t="s">
        <v>197</v>
      </c>
      <c r="P1312" t="s">
        <v>48</v>
      </c>
      <c r="Q1312" t="s">
        <v>66</v>
      </c>
      <c r="R1312" t="s">
        <v>208</v>
      </c>
      <c r="S1312" t="s">
        <v>76</v>
      </c>
      <c r="T1312" t="s">
        <v>36</v>
      </c>
      <c r="U1312" t="s">
        <v>40</v>
      </c>
      <c r="V1312" t="s">
        <v>2240</v>
      </c>
      <c r="W1312" t="s">
        <v>39</v>
      </c>
      <c r="X1312" t="s">
        <v>81</v>
      </c>
      <c r="Y1312" t="s">
        <v>41</v>
      </c>
      <c r="Z1312" t="s">
        <v>165</v>
      </c>
    </row>
    <row r="1313" spans="1:26" hidden="1" x14ac:dyDescent="0.25">
      <c r="A1313" t="s">
        <v>5751</v>
      </c>
      <c r="B1313" t="s">
        <v>5752</v>
      </c>
      <c r="C1313" s="1" t="str">
        <f t="shared" si="211"/>
        <v>21:0239</v>
      </c>
      <c r="D1313" s="1" t="str">
        <f t="shared" si="215"/>
        <v>21:0116</v>
      </c>
      <c r="E1313" t="s">
        <v>5728</v>
      </c>
      <c r="F1313" t="s">
        <v>5753</v>
      </c>
      <c r="H1313">
        <v>48.742949799999998</v>
      </c>
      <c r="I1313">
        <v>-89.099891900000003</v>
      </c>
      <c r="J1313" s="1" t="str">
        <f t="shared" si="216"/>
        <v>NGR lake sediment grab sample</v>
      </c>
      <c r="K1313" s="1" t="str">
        <f t="shared" si="217"/>
        <v>&lt;177 micron (NGR)</v>
      </c>
      <c r="L1313">
        <v>13</v>
      </c>
      <c r="M1313" t="s">
        <v>162</v>
      </c>
      <c r="N1313">
        <v>232</v>
      </c>
      <c r="O1313" t="s">
        <v>54</v>
      </c>
      <c r="P1313" t="s">
        <v>336</v>
      </c>
      <c r="Q1313" t="s">
        <v>53</v>
      </c>
      <c r="R1313" t="s">
        <v>244</v>
      </c>
      <c r="S1313" t="s">
        <v>406</v>
      </c>
      <c r="T1313" t="s">
        <v>36</v>
      </c>
      <c r="U1313" t="s">
        <v>3540</v>
      </c>
      <c r="V1313" t="s">
        <v>4726</v>
      </c>
      <c r="W1313" t="s">
        <v>80</v>
      </c>
      <c r="X1313" t="s">
        <v>67</v>
      </c>
      <c r="Y1313" t="s">
        <v>41</v>
      </c>
      <c r="Z1313" t="s">
        <v>680</v>
      </c>
    </row>
    <row r="1314" spans="1:26" hidden="1" x14ac:dyDescent="0.25">
      <c r="A1314" t="s">
        <v>5754</v>
      </c>
      <c r="B1314" t="s">
        <v>5755</v>
      </c>
      <c r="C1314" s="1" t="str">
        <f t="shared" si="211"/>
        <v>21:0239</v>
      </c>
      <c r="D1314" s="1" t="str">
        <f t="shared" si="215"/>
        <v>21:0116</v>
      </c>
      <c r="E1314" t="s">
        <v>5728</v>
      </c>
      <c r="F1314" t="s">
        <v>5756</v>
      </c>
      <c r="H1314">
        <v>48.742949799999998</v>
      </c>
      <c r="I1314">
        <v>-89.099891900000003</v>
      </c>
      <c r="J1314" s="1" t="str">
        <f t="shared" si="216"/>
        <v>NGR lake sediment grab sample</v>
      </c>
      <c r="K1314" s="1" t="str">
        <f t="shared" si="217"/>
        <v>&lt;177 micron (NGR)</v>
      </c>
      <c r="L1314">
        <v>13</v>
      </c>
      <c r="M1314" t="s">
        <v>169</v>
      </c>
      <c r="N1314">
        <v>233</v>
      </c>
      <c r="O1314" t="s">
        <v>841</v>
      </c>
      <c r="P1314" t="s">
        <v>300</v>
      </c>
      <c r="Q1314" t="s">
        <v>63</v>
      </c>
      <c r="R1314" t="s">
        <v>668</v>
      </c>
      <c r="S1314" t="s">
        <v>596</v>
      </c>
      <c r="T1314" t="s">
        <v>122</v>
      </c>
      <c r="U1314" t="s">
        <v>5757</v>
      </c>
      <c r="V1314" t="s">
        <v>38</v>
      </c>
      <c r="W1314" t="s">
        <v>80</v>
      </c>
      <c r="X1314" t="s">
        <v>54</v>
      </c>
      <c r="Y1314" t="s">
        <v>41</v>
      </c>
      <c r="Z1314" t="s">
        <v>1393</v>
      </c>
    </row>
    <row r="1315" spans="1:26" hidden="1" x14ac:dyDescent="0.25">
      <c r="A1315" t="s">
        <v>5758</v>
      </c>
      <c r="B1315" t="s">
        <v>5759</v>
      </c>
      <c r="C1315" s="1" t="str">
        <f t="shared" si="211"/>
        <v>21:0239</v>
      </c>
      <c r="D1315" s="1" t="str">
        <f t="shared" si="215"/>
        <v>21:0116</v>
      </c>
      <c r="E1315" t="s">
        <v>5760</v>
      </c>
      <c r="F1315" t="s">
        <v>5761</v>
      </c>
      <c r="H1315">
        <v>48.767970499999997</v>
      </c>
      <c r="I1315">
        <v>-89.148639000000003</v>
      </c>
      <c r="J1315" s="1" t="str">
        <f t="shared" si="216"/>
        <v>NGR lake sediment grab sample</v>
      </c>
      <c r="K1315" s="1" t="str">
        <f t="shared" si="217"/>
        <v>&lt;177 micron (NGR)</v>
      </c>
      <c r="L1315">
        <v>13</v>
      </c>
      <c r="M1315" t="s">
        <v>96</v>
      </c>
      <c r="N1315">
        <v>234</v>
      </c>
      <c r="O1315" t="s">
        <v>120</v>
      </c>
      <c r="P1315" t="s">
        <v>82</v>
      </c>
      <c r="Q1315" t="s">
        <v>80</v>
      </c>
      <c r="R1315" t="s">
        <v>135</v>
      </c>
      <c r="S1315" t="s">
        <v>78</v>
      </c>
      <c r="T1315" t="s">
        <v>36</v>
      </c>
      <c r="U1315" t="s">
        <v>208</v>
      </c>
      <c r="V1315" t="s">
        <v>99</v>
      </c>
      <c r="W1315" t="s">
        <v>53</v>
      </c>
      <c r="X1315" t="s">
        <v>100</v>
      </c>
      <c r="Y1315" t="s">
        <v>41</v>
      </c>
      <c r="Z1315" t="s">
        <v>356</v>
      </c>
    </row>
    <row r="1316" spans="1:26" hidden="1" x14ac:dyDescent="0.25">
      <c r="A1316" t="s">
        <v>5762</v>
      </c>
      <c r="B1316" t="s">
        <v>5763</v>
      </c>
      <c r="C1316" s="1" t="str">
        <f t="shared" si="211"/>
        <v>21:0239</v>
      </c>
      <c r="D1316" s="1" t="str">
        <f t="shared" si="215"/>
        <v>21:0116</v>
      </c>
      <c r="E1316" t="s">
        <v>5764</v>
      </c>
      <c r="F1316" t="s">
        <v>5765</v>
      </c>
      <c r="H1316">
        <v>48.787450700000001</v>
      </c>
      <c r="I1316">
        <v>-89.121354600000004</v>
      </c>
      <c r="J1316" s="1" t="str">
        <f t="shared" si="216"/>
        <v>NGR lake sediment grab sample</v>
      </c>
      <c r="K1316" s="1" t="str">
        <f t="shared" si="217"/>
        <v>&lt;177 micron (NGR)</v>
      </c>
      <c r="L1316">
        <v>13</v>
      </c>
      <c r="M1316" t="s">
        <v>106</v>
      </c>
      <c r="N1316">
        <v>235</v>
      </c>
      <c r="O1316" t="s">
        <v>207</v>
      </c>
      <c r="P1316" t="s">
        <v>108</v>
      </c>
      <c r="Q1316" t="s">
        <v>181</v>
      </c>
      <c r="R1316" t="s">
        <v>349</v>
      </c>
      <c r="S1316" t="s">
        <v>64</v>
      </c>
      <c r="T1316" t="s">
        <v>36</v>
      </c>
      <c r="U1316" t="s">
        <v>3605</v>
      </c>
      <c r="V1316" t="s">
        <v>368</v>
      </c>
      <c r="W1316" t="s">
        <v>53</v>
      </c>
      <c r="X1316" t="s">
        <v>163</v>
      </c>
      <c r="Y1316" t="s">
        <v>125</v>
      </c>
      <c r="Z1316" t="s">
        <v>483</v>
      </c>
    </row>
    <row r="1317" spans="1:26" hidden="1" x14ac:dyDescent="0.25">
      <c r="A1317" t="s">
        <v>5766</v>
      </c>
      <c r="B1317" t="s">
        <v>5767</v>
      </c>
      <c r="C1317" s="1" t="str">
        <f t="shared" si="211"/>
        <v>21:0239</v>
      </c>
      <c r="D1317" s="1" t="str">
        <f t="shared" si="215"/>
        <v>21:0116</v>
      </c>
      <c r="E1317" t="s">
        <v>5768</v>
      </c>
      <c r="F1317" t="s">
        <v>5769</v>
      </c>
      <c r="H1317">
        <v>48.791248500000002</v>
      </c>
      <c r="I1317">
        <v>-89.168151499999993</v>
      </c>
      <c r="J1317" s="1" t="str">
        <f t="shared" si="216"/>
        <v>NGR lake sediment grab sample</v>
      </c>
      <c r="K1317" s="1" t="str">
        <f t="shared" si="217"/>
        <v>&lt;177 micron (NGR)</v>
      </c>
      <c r="L1317">
        <v>13</v>
      </c>
      <c r="M1317" t="s">
        <v>118</v>
      </c>
      <c r="N1317">
        <v>236</v>
      </c>
      <c r="O1317" t="s">
        <v>1254</v>
      </c>
      <c r="P1317" t="s">
        <v>108</v>
      </c>
      <c r="Q1317" t="s">
        <v>63</v>
      </c>
      <c r="R1317" t="s">
        <v>135</v>
      </c>
      <c r="S1317" t="s">
        <v>76</v>
      </c>
      <c r="T1317" t="s">
        <v>36</v>
      </c>
      <c r="U1317" t="s">
        <v>559</v>
      </c>
      <c r="V1317" t="s">
        <v>227</v>
      </c>
      <c r="W1317" t="s">
        <v>53</v>
      </c>
      <c r="X1317" t="s">
        <v>112</v>
      </c>
      <c r="Y1317" t="s">
        <v>66</v>
      </c>
      <c r="Z1317" t="s">
        <v>35</v>
      </c>
    </row>
    <row r="1318" spans="1:26" hidden="1" x14ac:dyDescent="0.25">
      <c r="A1318" t="s">
        <v>5770</v>
      </c>
      <c r="B1318" t="s">
        <v>5771</v>
      </c>
      <c r="C1318" s="1" t="str">
        <f t="shared" si="211"/>
        <v>21:0239</v>
      </c>
      <c r="D1318" s="1" t="str">
        <f t="shared" si="215"/>
        <v>21:0116</v>
      </c>
      <c r="E1318" t="s">
        <v>5772</v>
      </c>
      <c r="F1318" t="s">
        <v>5773</v>
      </c>
      <c r="H1318">
        <v>48.803886400000003</v>
      </c>
      <c r="I1318">
        <v>-89.195364299999994</v>
      </c>
      <c r="J1318" s="1" t="str">
        <f t="shared" si="216"/>
        <v>NGR lake sediment grab sample</v>
      </c>
      <c r="K1318" s="1" t="str">
        <f t="shared" si="217"/>
        <v>&lt;177 micron (NGR)</v>
      </c>
      <c r="L1318">
        <v>13</v>
      </c>
      <c r="M1318" t="s">
        <v>131</v>
      </c>
      <c r="N1318">
        <v>237</v>
      </c>
      <c r="O1318" t="s">
        <v>54</v>
      </c>
      <c r="P1318" t="s">
        <v>1254</v>
      </c>
      <c r="Q1318" t="s">
        <v>63</v>
      </c>
      <c r="R1318" t="s">
        <v>349</v>
      </c>
      <c r="S1318" t="s">
        <v>223</v>
      </c>
      <c r="T1318" t="s">
        <v>36</v>
      </c>
      <c r="U1318" t="s">
        <v>456</v>
      </c>
      <c r="V1318" t="s">
        <v>5774</v>
      </c>
      <c r="W1318" t="s">
        <v>63</v>
      </c>
      <c r="X1318" t="s">
        <v>112</v>
      </c>
      <c r="Y1318" t="s">
        <v>41</v>
      </c>
      <c r="Z1318" t="s">
        <v>716</v>
      </c>
    </row>
    <row r="1319" spans="1:26" hidden="1" x14ac:dyDescent="0.25">
      <c r="A1319" t="s">
        <v>5775</v>
      </c>
      <c r="B1319" t="s">
        <v>5776</v>
      </c>
      <c r="C1319" s="1" t="str">
        <f t="shared" si="211"/>
        <v>21:0239</v>
      </c>
      <c r="D1319" s="1" t="str">
        <f t="shared" si="215"/>
        <v>21:0116</v>
      </c>
      <c r="E1319" t="s">
        <v>5777</v>
      </c>
      <c r="F1319" t="s">
        <v>5778</v>
      </c>
      <c r="H1319">
        <v>48.827945999999997</v>
      </c>
      <c r="I1319">
        <v>-89.186263699999998</v>
      </c>
      <c r="J1319" s="1" t="str">
        <f t="shared" si="216"/>
        <v>NGR lake sediment grab sample</v>
      </c>
      <c r="K1319" s="1" t="str">
        <f t="shared" si="217"/>
        <v>&lt;177 micron (NGR)</v>
      </c>
      <c r="L1319">
        <v>13</v>
      </c>
      <c r="M1319" t="s">
        <v>143</v>
      </c>
      <c r="N1319">
        <v>238</v>
      </c>
      <c r="O1319" t="s">
        <v>888</v>
      </c>
      <c r="P1319" t="s">
        <v>133</v>
      </c>
      <c r="Q1319" t="s">
        <v>39</v>
      </c>
      <c r="R1319" t="s">
        <v>334</v>
      </c>
      <c r="S1319" t="s">
        <v>271</v>
      </c>
      <c r="T1319" t="s">
        <v>36</v>
      </c>
      <c r="U1319" t="s">
        <v>2247</v>
      </c>
      <c r="V1319" t="s">
        <v>368</v>
      </c>
      <c r="W1319" t="s">
        <v>66</v>
      </c>
      <c r="X1319" t="s">
        <v>100</v>
      </c>
      <c r="Y1319" t="s">
        <v>875</v>
      </c>
      <c r="Z1319" t="s">
        <v>349</v>
      </c>
    </row>
    <row r="1320" spans="1:26" hidden="1" x14ac:dyDescent="0.25">
      <c r="A1320" t="s">
        <v>5779</v>
      </c>
      <c r="B1320" t="s">
        <v>5780</v>
      </c>
      <c r="C1320" s="1" t="str">
        <f t="shared" si="211"/>
        <v>21:0239</v>
      </c>
      <c r="D1320" s="1" t="str">
        <f t="shared" si="215"/>
        <v>21:0116</v>
      </c>
      <c r="E1320" t="s">
        <v>5781</v>
      </c>
      <c r="F1320" t="s">
        <v>5782</v>
      </c>
      <c r="H1320">
        <v>48.842954200000001</v>
      </c>
      <c r="I1320">
        <v>-89.164740100000003</v>
      </c>
      <c r="J1320" s="1" t="str">
        <f t="shared" si="216"/>
        <v>NGR lake sediment grab sample</v>
      </c>
      <c r="K1320" s="1" t="str">
        <f t="shared" si="217"/>
        <v>&lt;177 micron (NGR)</v>
      </c>
      <c r="L1320">
        <v>13</v>
      </c>
      <c r="M1320" t="s">
        <v>177</v>
      </c>
      <c r="N1320">
        <v>239</v>
      </c>
      <c r="O1320" t="s">
        <v>289</v>
      </c>
      <c r="P1320" t="s">
        <v>145</v>
      </c>
      <c r="Q1320" t="s">
        <v>63</v>
      </c>
      <c r="R1320" t="s">
        <v>349</v>
      </c>
      <c r="S1320" t="s">
        <v>271</v>
      </c>
      <c r="T1320" t="s">
        <v>36</v>
      </c>
      <c r="U1320" t="s">
        <v>4294</v>
      </c>
      <c r="V1320" t="s">
        <v>5519</v>
      </c>
      <c r="W1320" t="s">
        <v>53</v>
      </c>
      <c r="X1320" t="s">
        <v>67</v>
      </c>
      <c r="Y1320" t="s">
        <v>309</v>
      </c>
      <c r="Z1320" t="s">
        <v>1108</v>
      </c>
    </row>
    <row r="1321" spans="1:26" hidden="1" x14ac:dyDescent="0.25">
      <c r="A1321" t="s">
        <v>5783</v>
      </c>
      <c r="B1321" t="s">
        <v>5784</v>
      </c>
      <c r="C1321" s="1" t="str">
        <f t="shared" si="211"/>
        <v>21:0239</v>
      </c>
      <c r="D1321" s="1" t="str">
        <f t="shared" si="215"/>
        <v>21:0116</v>
      </c>
      <c r="E1321" t="s">
        <v>5785</v>
      </c>
      <c r="F1321" t="s">
        <v>5786</v>
      </c>
      <c r="H1321">
        <v>48.874048999999999</v>
      </c>
      <c r="I1321">
        <v>-89.166067900000002</v>
      </c>
      <c r="J1321" s="1" t="str">
        <f t="shared" si="216"/>
        <v>NGR lake sediment grab sample</v>
      </c>
      <c r="K1321" s="1" t="str">
        <f t="shared" si="217"/>
        <v>&lt;177 micron (NGR)</v>
      </c>
      <c r="L1321">
        <v>13</v>
      </c>
      <c r="M1321" t="s">
        <v>187</v>
      </c>
      <c r="N1321">
        <v>240</v>
      </c>
      <c r="O1321" t="s">
        <v>1090</v>
      </c>
      <c r="P1321" t="s">
        <v>236</v>
      </c>
      <c r="Q1321" t="s">
        <v>39</v>
      </c>
      <c r="R1321" t="s">
        <v>391</v>
      </c>
      <c r="S1321" t="s">
        <v>64</v>
      </c>
      <c r="T1321" t="s">
        <v>36</v>
      </c>
      <c r="U1321" t="s">
        <v>31</v>
      </c>
      <c r="V1321" t="s">
        <v>227</v>
      </c>
      <c r="W1321" t="s">
        <v>66</v>
      </c>
      <c r="X1321" t="s">
        <v>40</v>
      </c>
      <c r="Y1321" t="s">
        <v>125</v>
      </c>
      <c r="Z1321" t="s">
        <v>787</v>
      </c>
    </row>
    <row r="1322" spans="1:26" hidden="1" x14ac:dyDescent="0.25">
      <c r="A1322" t="s">
        <v>5787</v>
      </c>
      <c r="B1322" t="s">
        <v>5788</v>
      </c>
      <c r="C1322" s="1" t="str">
        <f t="shared" si="211"/>
        <v>21:0239</v>
      </c>
      <c r="D1322" s="1" t="str">
        <f t="shared" si="215"/>
        <v>21:0116</v>
      </c>
      <c r="E1322" t="s">
        <v>5789</v>
      </c>
      <c r="F1322" t="s">
        <v>5790</v>
      </c>
      <c r="H1322">
        <v>48.870053800000001</v>
      </c>
      <c r="I1322">
        <v>-89.250216600000002</v>
      </c>
      <c r="J1322" s="1" t="str">
        <f t="shared" si="216"/>
        <v>NGR lake sediment grab sample</v>
      </c>
      <c r="K1322" s="1" t="str">
        <f t="shared" si="217"/>
        <v>&lt;177 micron (NGR)</v>
      </c>
      <c r="L1322">
        <v>13</v>
      </c>
      <c r="M1322" t="s">
        <v>196</v>
      </c>
      <c r="N1322">
        <v>241</v>
      </c>
      <c r="O1322" t="s">
        <v>289</v>
      </c>
      <c r="P1322" t="s">
        <v>1254</v>
      </c>
      <c r="Q1322" t="s">
        <v>63</v>
      </c>
      <c r="R1322" t="s">
        <v>75</v>
      </c>
      <c r="S1322" t="s">
        <v>290</v>
      </c>
      <c r="T1322" t="s">
        <v>36</v>
      </c>
      <c r="U1322" t="s">
        <v>4842</v>
      </c>
      <c r="V1322" t="s">
        <v>911</v>
      </c>
      <c r="W1322" t="s">
        <v>66</v>
      </c>
      <c r="X1322" t="s">
        <v>100</v>
      </c>
      <c r="Y1322" t="s">
        <v>309</v>
      </c>
      <c r="Z1322" t="s">
        <v>747</v>
      </c>
    </row>
    <row r="1323" spans="1:26" hidden="1" x14ac:dyDescent="0.25">
      <c r="A1323" t="s">
        <v>5791</v>
      </c>
      <c r="B1323" t="s">
        <v>5792</v>
      </c>
      <c r="C1323" s="1" t="str">
        <f t="shared" si="211"/>
        <v>21:0239</v>
      </c>
      <c r="D1323" s="1" t="str">
        <f t="shared" si="215"/>
        <v>21:0116</v>
      </c>
      <c r="E1323" t="s">
        <v>5793</v>
      </c>
      <c r="F1323" t="s">
        <v>5794</v>
      </c>
      <c r="H1323">
        <v>48.862276600000001</v>
      </c>
      <c r="I1323">
        <v>-89.311881299999996</v>
      </c>
      <c r="J1323" s="1" t="str">
        <f t="shared" si="216"/>
        <v>NGR lake sediment grab sample</v>
      </c>
      <c r="K1323" s="1" t="str">
        <f t="shared" si="217"/>
        <v>&lt;177 micron (NGR)</v>
      </c>
      <c r="L1323">
        <v>13</v>
      </c>
      <c r="M1323" t="s">
        <v>206</v>
      </c>
      <c r="N1323">
        <v>242</v>
      </c>
      <c r="O1323" t="s">
        <v>1254</v>
      </c>
      <c r="P1323" t="s">
        <v>79</v>
      </c>
      <c r="Q1323" t="s">
        <v>66</v>
      </c>
      <c r="R1323" t="s">
        <v>134</v>
      </c>
      <c r="S1323" t="s">
        <v>33</v>
      </c>
      <c r="T1323" t="s">
        <v>36</v>
      </c>
      <c r="U1323" t="s">
        <v>1432</v>
      </c>
      <c r="V1323" t="s">
        <v>399</v>
      </c>
      <c r="W1323" t="s">
        <v>66</v>
      </c>
      <c r="X1323" t="s">
        <v>91</v>
      </c>
      <c r="Y1323" t="s">
        <v>309</v>
      </c>
      <c r="Z1323" t="s">
        <v>761</v>
      </c>
    </row>
    <row r="1324" spans="1:26" hidden="1" x14ac:dyDescent="0.25">
      <c r="A1324" t="s">
        <v>5795</v>
      </c>
      <c r="B1324" t="s">
        <v>5796</v>
      </c>
      <c r="C1324" s="1" t="str">
        <f t="shared" si="211"/>
        <v>21:0239</v>
      </c>
      <c r="D1324" s="1" t="str">
        <f>HYPERLINK("http://geochem.nrcan.gc.ca/cdogs/content/svy/svy_e.htm", "")</f>
        <v/>
      </c>
      <c r="G1324" s="1" t="str">
        <f>HYPERLINK("http://geochem.nrcan.gc.ca/cdogs/content/cr_/cr_00022_e.htm", "22")</f>
        <v>22</v>
      </c>
      <c r="J1324" t="s">
        <v>220</v>
      </c>
      <c r="K1324" t="s">
        <v>221</v>
      </c>
      <c r="L1324">
        <v>13</v>
      </c>
      <c r="M1324" t="s">
        <v>222</v>
      </c>
      <c r="N1324">
        <v>243</v>
      </c>
      <c r="O1324" t="s">
        <v>298</v>
      </c>
      <c r="P1324" t="s">
        <v>134</v>
      </c>
      <c r="Q1324" t="s">
        <v>34</v>
      </c>
      <c r="R1324" t="s">
        <v>181</v>
      </c>
      <c r="S1324" t="s">
        <v>33</v>
      </c>
      <c r="T1324" t="s">
        <v>36</v>
      </c>
      <c r="U1324" t="s">
        <v>5797</v>
      </c>
      <c r="V1324" t="s">
        <v>1216</v>
      </c>
      <c r="W1324" t="s">
        <v>181</v>
      </c>
      <c r="X1324" t="s">
        <v>79</v>
      </c>
      <c r="Y1324" t="s">
        <v>39</v>
      </c>
      <c r="Z1324" t="s">
        <v>271</v>
      </c>
    </row>
    <row r="1325" spans="1:26" hidden="1" x14ac:dyDescent="0.25">
      <c r="A1325" t="s">
        <v>5798</v>
      </c>
      <c r="B1325" t="s">
        <v>5799</v>
      </c>
      <c r="C1325" s="1" t="str">
        <f t="shared" si="211"/>
        <v>21:0239</v>
      </c>
      <c r="D1325" s="1" t="str">
        <f t="shared" ref="D1325:D1332" si="218">HYPERLINK("http://geochem.nrcan.gc.ca/cdogs/content/svy/svy210116_e.htm", "21:0116")</f>
        <v>21:0116</v>
      </c>
      <c r="E1325" t="s">
        <v>5800</v>
      </c>
      <c r="F1325" t="s">
        <v>5801</v>
      </c>
      <c r="H1325">
        <v>48.844396699999997</v>
      </c>
      <c r="I1325">
        <v>-89.369670299999996</v>
      </c>
      <c r="J1325" s="1" t="str">
        <f t="shared" ref="J1325:J1332" si="219">HYPERLINK("http://geochem.nrcan.gc.ca/cdogs/content/kwd/kwd020027_e.htm", "NGR lake sediment grab sample")</f>
        <v>NGR lake sediment grab sample</v>
      </c>
      <c r="K1325" s="1" t="str">
        <f t="shared" ref="K1325:K1332" si="220">HYPERLINK("http://geochem.nrcan.gc.ca/cdogs/content/kwd/kwd080006_e.htm", "&lt;177 micron (NGR)")</f>
        <v>&lt;177 micron (NGR)</v>
      </c>
      <c r="L1325">
        <v>13</v>
      </c>
      <c r="M1325" t="s">
        <v>214</v>
      </c>
      <c r="N1325">
        <v>244</v>
      </c>
      <c r="O1325" t="s">
        <v>1058</v>
      </c>
      <c r="P1325" t="s">
        <v>134</v>
      </c>
      <c r="Q1325" t="s">
        <v>80</v>
      </c>
      <c r="R1325" t="s">
        <v>110</v>
      </c>
      <c r="S1325" t="s">
        <v>50</v>
      </c>
      <c r="T1325" t="s">
        <v>36</v>
      </c>
      <c r="U1325" t="s">
        <v>980</v>
      </c>
      <c r="V1325" t="s">
        <v>190</v>
      </c>
      <c r="W1325" t="s">
        <v>53</v>
      </c>
      <c r="X1325" t="s">
        <v>54</v>
      </c>
      <c r="Y1325" t="s">
        <v>309</v>
      </c>
      <c r="Z1325" t="s">
        <v>34</v>
      </c>
    </row>
    <row r="1326" spans="1:26" hidden="1" x14ac:dyDescent="0.25">
      <c r="A1326" t="s">
        <v>5802</v>
      </c>
      <c r="B1326" t="s">
        <v>5803</v>
      </c>
      <c r="C1326" s="1" t="str">
        <f t="shared" si="211"/>
        <v>21:0239</v>
      </c>
      <c r="D1326" s="1" t="str">
        <f t="shared" si="218"/>
        <v>21:0116</v>
      </c>
      <c r="E1326" t="s">
        <v>5804</v>
      </c>
      <c r="F1326" t="s">
        <v>5805</v>
      </c>
      <c r="H1326">
        <v>48.875296900000002</v>
      </c>
      <c r="I1326">
        <v>-89.378657000000004</v>
      </c>
      <c r="J1326" s="1" t="str">
        <f t="shared" si="219"/>
        <v>NGR lake sediment grab sample</v>
      </c>
      <c r="K1326" s="1" t="str">
        <f t="shared" si="220"/>
        <v>&lt;177 micron (NGR)</v>
      </c>
      <c r="L1326">
        <v>13</v>
      </c>
      <c r="M1326" t="s">
        <v>234</v>
      </c>
      <c r="N1326">
        <v>245</v>
      </c>
      <c r="O1326" t="s">
        <v>516</v>
      </c>
      <c r="P1326" t="s">
        <v>75</v>
      </c>
      <c r="Q1326" t="s">
        <v>78</v>
      </c>
      <c r="R1326" t="s">
        <v>290</v>
      </c>
      <c r="S1326" t="s">
        <v>80</v>
      </c>
      <c r="T1326" t="s">
        <v>36</v>
      </c>
      <c r="U1326" t="s">
        <v>263</v>
      </c>
      <c r="V1326" t="s">
        <v>292</v>
      </c>
      <c r="W1326" t="s">
        <v>53</v>
      </c>
      <c r="X1326" t="s">
        <v>67</v>
      </c>
      <c r="Y1326" t="s">
        <v>125</v>
      </c>
      <c r="Z1326" t="s">
        <v>616</v>
      </c>
    </row>
    <row r="1327" spans="1:26" hidden="1" x14ac:dyDescent="0.25">
      <c r="A1327" t="s">
        <v>5806</v>
      </c>
      <c r="B1327" t="s">
        <v>5807</v>
      </c>
      <c r="C1327" s="1" t="str">
        <f t="shared" si="211"/>
        <v>21:0239</v>
      </c>
      <c r="D1327" s="1" t="str">
        <f t="shared" si="218"/>
        <v>21:0116</v>
      </c>
      <c r="E1327" t="s">
        <v>5808</v>
      </c>
      <c r="F1327" t="s">
        <v>5809</v>
      </c>
      <c r="H1327">
        <v>48.8960674</v>
      </c>
      <c r="I1327">
        <v>-89.409182900000005</v>
      </c>
      <c r="J1327" s="1" t="str">
        <f t="shared" si="219"/>
        <v>NGR lake sediment grab sample</v>
      </c>
      <c r="K1327" s="1" t="str">
        <f t="shared" si="220"/>
        <v>&lt;177 micron (NGR)</v>
      </c>
      <c r="L1327">
        <v>14</v>
      </c>
      <c r="M1327" t="s">
        <v>30</v>
      </c>
      <c r="N1327">
        <v>246</v>
      </c>
      <c r="O1327" t="s">
        <v>81</v>
      </c>
      <c r="P1327" t="s">
        <v>223</v>
      </c>
      <c r="Q1327" t="s">
        <v>66</v>
      </c>
      <c r="R1327" t="s">
        <v>394</v>
      </c>
      <c r="S1327" t="s">
        <v>109</v>
      </c>
      <c r="T1327" t="s">
        <v>36</v>
      </c>
      <c r="U1327" t="s">
        <v>5810</v>
      </c>
      <c r="V1327" t="s">
        <v>66</v>
      </c>
      <c r="W1327" t="s">
        <v>53</v>
      </c>
      <c r="X1327" t="s">
        <v>343</v>
      </c>
      <c r="Y1327" t="s">
        <v>78</v>
      </c>
      <c r="Z1327" t="s">
        <v>516</v>
      </c>
    </row>
    <row r="1328" spans="1:26" hidden="1" x14ac:dyDescent="0.25">
      <c r="A1328" t="s">
        <v>5811</v>
      </c>
      <c r="B1328" t="s">
        <v>5812</v>
      </c>
      <c r="C1328" s="1" t="str">
        <f t="shared" si="211"/>
        <v>21:0239</v>
      </c>
      <c r="D1328" s="1" t="str">
        <f t="shared" si="218"/>
        <v>21:0116</v>
      </c>
      <c r="E1328" t="s">
        <v>5813</v>
      </c>
      <c r="F1328" t="s">
        <v>5814</v>
      </c>
      <c r="H1328">
        <v>48.866798699999997</v>
      </c>
      <c r="I1328">
        <v>-89.448116400000004</v>
      </c>
      <c r="J1328" s="1" t="str">
        <f t="shared" si="219"/>
        <v>NGR lake sediment grab sample</v>
      </c>
      <c r="K1328" s="1" t="str">
        <f t="shared" si="220"/>
        <v>&lt;177 micron (NGR)</v>
      </c>
      <c r="L1328">
        <v>14</v>
      </c>
      <c r="M1328" t="s">
        <v>47</v>
      </c>
      <c r="N1328">
        <v>247</v>
      </c>
      <c r="O1328" t="s">
        <v>197</v>
      </c>
      <c r="P1328" t="s">
        <v>62</v>
      </c>
      <c r="Q1328" t="s">
        <v>53</v>
      </c>
      <c r="R1328" t="s">
        <v>668</v>
      </c>
      <c r="S1328" t="s">
        <v>321</v>
      </c>
      <c r="T1328" t="s">
        <v>36</v>
      </c>
      <c r="U1328" t="s">
        <v>973</v>
      </c>
      <c r="V1328" t="s">
        <v>504</v>
      </c>
      <c r="W1328" t="s">
        <v>53</v>
      </c>
      <c r="X1328" t="s">
        <v>67</v>
      </c>
      <c r="Y1328" t="s">
        <v>2590</v>
      </c>
      <c r="Z1328" t="s">
        <v>849</v>
      </c>
    </row>
    <row r="1329" spans="1:26" hidden="1" x14ac:dyDescent="0.25">
      <c r="A1329" t="s">
        <v>5815</v>
      </c>
      <c r="B1329" t="s">
        <v>5816</v>
      </c>
      <c r="C1329" s="1" t="str">
        <f t="shared" si="211"/>
        <v>21:0239</v>
      </c>
      <c r="D1329" s="1" t="str">
        <f t="shared" si="218"/>
        <v>21:0116</v>
      </c>
      <c r="E1329" t="s">
        <v>5817</v>
      </c>
      <c r="F1329" t="s">
        <v>5818</v>
      </c>
      <c r="H1329">
        <v>48.827414900000001</v>
      </c>
      <c r="I1329">
        <v>-89.444876300000004</v>
      </c>
      <c r="J1329" s="1" t="str">
        <f t="shared" si="219"/>
        <v>NGR lake sediment grab sample</v>
      </c>
      <c r="K1329" s="1" t="str">
        <f t="shared" si="220"/>
        <v>&lt;177 micron (NGR)</v>
      </c>
      <c r="L1329">
        <v>14</v>
      </c>
      <c r="M1329" t="s">
        <v>60</v>
      </c>
      <c r="N1329">
        <v>248</v>
      </c>
      <c r="O1329" t="s">
        <v>1058</v>
      </c>
      <c r="P1329" t="s">
        <v>321</v>
      </c>
      <c r="Q1329" t="s">
        <v>66</v>
      </c>
      <c r="R1329" t="s">
        <v>134</v>
      </c>
      <c r="S1329" t="s">
        <v>39</v>
      </c>
      <c r="T1329" t="s">
        <v>36</v>
      </c>
      <c r="U1329" t="s">
        <v>336</v>
      </c>
      <c r="V1329" t="s">
        <v>399</v>
      </c>
      <c r="W1329" t="s">
        <v>66</v>
      </c>
      <c r="X1329" t="s">
        <v>100</v>
      </c>
      <c r="Y1329" t="s">
        <v>309</v>
      </c>
      <c r="Z1329" t="s">
        <v>2483</v>
      </c>
    </row>
    <row r="1330" spans="1:26" hidden="1" x14ac:dyDescent="0.25">
      <c r="A1330" t="s">
        <v>5819</v>
      </c>
      <c r="B1330" t="s">
        <v>5820</v>
      </c>
      <c r="C1330" s="1" t="str">
        <f t="shared" si="211"/>
        <v>21:0239</v>
      </c>
      <c r="D1330" s="1" t="str">
        <f t="shared" si="218"/>
        <v>21:0116</v>
      </c>
      <c r="E1330" t="s">
        <v>5821</v>
      </c>
      <c r="F1330" t="s">
        <v>5822</v>
      </c>
      <c r="H1330">
        <v>48.805350900000001</v>
      </c>
      <c r="I1330">
        <v>-89.517313700000003</v>
      </c>
      <c r="J1330" s="1" t="str">
        <f t="shared" si="219"/>
        <v>NGR lake sediment grab sample</v>
      </c>
      <c r="K1330" s="1" t="str">
        <f t="shared" si="220"/>
        <v>&lt;177 micron (NGR)</v>
      </c>
      <c r="L1330">
        <v>14</v>
      </c>
      <c r="M1330" t="s">
        <v>73</v>
      </c>
      <c r="N1330">
        <v>249</v>
      </c>
      <c r="O1330" t="s">
        <v>516</v>
      </c>
      <c r="P1330" t="s">
        <v>334</v>
      </c>
      <c r="Q1330" t="s">
        <v>78</v>
      </c>
      <c r="R1330" t="s">
        <v>109</v>
      </c>
      <c r="S1330" t="s">
        <v>63</v>
      </c>
      <c r="T1330" t="s">
        <v>36</v>
      </c>
      <c r="U1330" t="s">
        <v>515</v>
      </c>
      <c r="V1330" t="s">
        <v>308</v>
      </c>
      <c r="W1330" t="s">
        <v>53</v>
      </c>
      <c r="X1330" t="s">
        <v>54</v>
      </c>
      <c r="Y1330" t="s">
        <v>66</v>
      </c>
      <c r="Z1330" t="s">
        <v>572</v>
      </c>
    </row>
    <row r="1331" spans="1:26" hidden="1" x14ac:dyDescent="0.25">
      <c r="A1331" t="s">
        <v>5823</v>
      </c>
      <c r="B1331" t="s">
        <v>5824</v>
      </c>
      <c r="C1331" s="1" t="str">
        <f t="shared" si="211"/>
        <v>21:0239</v>
      </c>
      <c r="D1331" s="1" t="str">
        <f t="shared" si="218"/>
        <v>21:0116</v>
      </c>
      <c r="E1331" t="s">
        <v>5825</v>
      </c>
      <c r="F1331" t="s">
        <v>5826</v>
      </c>
      <c r="H1331">
        <v>48.890835299999999</v>
      </c>
      <c r="I1331">
        <v>-89.500275799999997</v>
      </c>
      <c r="J1331" s="1" t="str">
        <f t="shared" si="219"/>
        <v>NGR lake sediment grab sample</v>
      </c>
      <c r="K1331" s="1" t="str">
        <f t="shared" si="220"/>
        <v>&lt;177 micron (NGR)</v>
      </c>
      <c r="L1331">
        <v>14</v>
      </c>
      <c r="M1331" t="s">
        <v>87</v>
      </c>
      <c r="N1331">
        <v>250</v>
      </c>
      <c r="O1331" t="s">
        <v>81</v>
      </c>
      <c r="P1331" t="s">
        <v>1254</v>
      </c>
      <c r="Q1331" t="s">
        <v>53</v>
      </c>
      <c r="R1331" t="s">
        <v>75</v>
      </c>
      <c r="S1331" t="s">
        <v>34</v>
      </c>
      <c r="T1331" t="s">
        <v>36</v>
      </c>
      <c r="U1331" t="s">
        <v>848</v>
      </c>
      <c r="V1331" t="s">
        <v>911</v>
      </c>
      <c r="W1331" t="s">
        <v>66</v>
      </c>
      <c r="X1331" t="s">
        <v>54</v>
      </c>
      <c r="Y1331" t="s">
        <v>66</v>
      </c>
      <c r="Z1331" t="s">
        <v>691</v>
      </c>
    </row>
    <row r="1332" spans="1:26" hidden="1" x14ac:dyDescent="0.25">
      <c r="A1332" t="s">
        <v>5827</v>
      </c>
      <c r="B1332" t="s">
        <v>5828</v>
      </c>
      <c r="C1332" s="1" t="str">
        <f t="shared" si="211"/>
        <v>21:0239</v>
      </c>
      <c r="D1332" s="1" t="str">
        <f t="shared" si="218"/>
        <v>21:0116</v>
      </c>
      <c r="E1332" t="s">
        <v>5829</v>
      </c>
      <c r="F1332" t="s">
        <v>5830</v>
      </c>
      <c r="H1332">
        <v>48.928126900000002</v>
      </c>
      <c r="I1332">
        <v>-89.479908600000002</v>
      </c>
      <c r="J1332" s="1" t="str">
        <f t="shared" si="219"/>
        <v>NGR lake sediment grab sample</v>
      </c>
      <c r="K1332" s="1" t="str">
        <f t="shared" si="220"/>
        <v>&lt;177 micron (NGR)</v>
      </c>
      <c r="L1332">
        <v>14</v>
      </c>
      <c r="M1332" t="s">
        <v>96</v>
      </c>
      <c r="N1332">
        <v>251</v>
      </c>
      <c r="O1332" t="s">
        <v>61</v>
      </c>
      <c r="P1332" t="s">
        <v>145</v>
      </c>
      <c r="Q1332" t="s">
        <v>53</v>
      </c>
      <c r="R1332" t="s">
        <v>135</v>
      </c>
      <c r="S1332" t="s">
        <v>76</v>
      </c>
      <c r="T1332" t="s">
        <v>122</v>
      </c>
      <c r="U1332" t="s">
        <v>463</v>
      </c>
      <c r="V1332" t="s">
        <v>1121</v>
      </c>
      <c r="W1332" t="s">
        <v>53</v>
      </c>
      <c r="X1332" t="s">
        <v>119</v>
      </c>
      <c r="Y1332" t="s">
        <v>125</v>
      </c>
      <c r="Z1332" t="s">
        <v>121</v>
      </c>
    </row>
    <row r="1333" spans="1:26" hidden="1" x14ac:dyDescent="0.25">
      <c r="A1333" t="s">
        <v>5831</v>
      </c>
      <c r="B1333" t="s">
        <v>5832</v>
      </c>
      <c r="C1333" s="1" t="str">
        <f t="shared" si="211"/>
        <v>21:0239</v>
      </c>
      <c r="D1333" s="1" t="str">
        <f>HYPERLINK("http://geochem.nrcan.gc.ca/cdogs/content/svy/svy_e.htm", "")</f>
        <v/>
      </c>
      <c r="G1333" s="1" t="str">
        <f>HYPERLINK("http://geochem.nrcan.gc.ca/cdogs/content/cr_/cr_00007_e.htm", "7")</f>
        <v>7</v>
      </c>
      <c r="J1333" t="s">
        <v>220</v>
      </c>
      <c r="K1333" t="s">
        <v>221</v>
      </c>
      <c r="L1333">
        <v>14</v>
      </c>
      <c r="M1333" t="s">
        <v>222</v>
      </c>
      <c r="N1333">
        <v>252</v>
      </c>
      <c r="O1333" t="s">
        <v>133</v>
      </c>
      <c r="P1333" t="s">
        <v>108</v>
      </c>
      <c r="Q1333" t="s">
        <v>290</v>
      </c>
      <c r="R1333" t="s">
        <v>181</v>
      </c>
      <c r="S1333" t="s">
        <v>63</v>
      </c>
      <c r="T1333" t="s">
        <v>65</v>
      </c>
      <c r="U1333" t="s">
        <v>799</v>
      </c>
      <c r="V1333" t="s">
        <v>227</v>
      </c>
      <c r="W1333" t="s">
        <v>66</v>
      </c>
      <c r="X1333" t="s">
        <v>228</v>
      </c>
      <c r="Y1333" t="s">
        <v>110</v>
      </c>
      <c r="Z1333" t="s">
        <v>1980</v>
      </c>
    </row>
    <row r="1334" spans="1:26" hidden="1" x14ac:dyDescent="0.25">
      <c r="A1334" t="s">
        <v>5833</v>
      </c>
      <c r="B1334" t="s">
        <v>5834</v>
      </c>
      <c r="C1334" s="1" t="str">
        <f t="shared" si="211"/>
        <v>21:0239</v>
      </c>
      <c r="D1334" s="1" t="str">
        <f t="shared" ref="D1334:D1360" si="221">HYPERLINK("http://geochem.nrcan.gc.ca/cdogs/content/svy/svy210116_e.htm", "21:0116")</f>
        <v>21:0116</v>
      </c>
      <c r="E1334" t="s">
        <v>5835</v>
      </c>
      <c r="F1334" t="s">
        <v>5836</v>
      </c>
      <c r="H1334">
        <v>48.921773000000002</v>
      </c>
      <c r="I1334">
        <v>-89.448426100000006</v>
      </c>
      <c r="J1334" s="1" t="str">
        <f t="shared" ref="J1334:J1360" si="222">HYPERLINK("http://geochem.nrcan.gc.ca/cdogs/content/kwd/kwd020027_e.htm", "NGR lake sediment grab sample")</f>
        <v>NGR lake sediment grab sample</v>
      </c>
      <c r="K1334" s="1" t="str">
        <f t="shared" ref="K1334:K1360" si="223">HYPERLINK("http://geochem.nrcan.gc.ca/cdogs/content/kwd/kwd080006_e.htm", "&lt;177 micron (NGR)")</f>
        <v>&lt;177 micron (NGR)</v>
      </c>
      <c r="L1334">
        <v>14</v>
      </c>
      <c r="M1334" t="s">
        <v>106</v>
      </c>
      <c r="N1334">
        <v>253</v>
      </c>
      <c r="O1334" t="s">
        <v>298</v>
      </c>
      <c r="P1334" t="s">
        <v>145</v>
      </c>
      <c r="Q1334" t="s">
        <v>63</v>
      </c>
      <c r="R1334" t="s">
        <v>277</v>
      </c>
      <c r="S1334" t="s">
        <v>181</v>
      </c>
      <c r="T1334" t="s">
        <v>36</v>
      </c>
      <c r="U1334" t="s">
        <v>284</v>
      </c>
      <c r="V1334" t="s">
        <v>721</v>
      </c>
      <c r="W1334" t="s">
        <v>66</v>
      </c>
      <c r="X1334" t="s">
        <v>178</v>
      </c>
      <c r="Y1334" t="s">
        <v>125</v>
      </c>
      <c r="Z1334" t="s">
        <v>820</v>
      </c>
    </row>
    <row r="1335" spans="1:26" hidden="1" x14ac:dyDescent="0.25">
      <c r="A1335" t="s">
        <v>5837</v>
      </c>
      <c r="B1335" t="s">
        <v>5838</v>
      </c>
      <c r="C1335" s="1" t="str">
        <f t="shared" si="211"/>
        <v>21:0239</v>
      </c>
      <c r="D1335" s="1" t="str">
        <f t="shared" si="221"/>
        <v>21:0116</v>
      </c>
      <c r="E1335" t="s">
        <v>5839</v>
      </c>
      <c r="F1335" t="s">
        <v>5840</v>
      </c>
      <c r="H1335">
        <v>48.901696399999999</v>
      </c>
      <c r="I1335">
        <v>-89.456247500000003</v>
      </c>
      <c r="J1335" s="1" t="str">
        <f t="shared" si="222"/>
        <v>NGR lake sediment grab sample</v>
      </c>
      <c r="K1335" s="1" t="str">
        <f t="shared" si="223"/>
        <v>&lt;177 micron (NGR)</v>
      </c>
      <c r="L1335">
        <v>14</v>
      </c>
      <c r="M1335" t="s">
        <v>118</v>
      </c>
      <c r="N1335">
        <v>254</v>
      </c>
      <c r="O1335" t="s">
        <v>562</v>
      </c>
      <c r="P1335" t="s">
        <v>1254</v>
      </c>
      <c r="Q1335" t="s">
        <v>66</v>
      </c>
      <c r="R1335" t="s">
        <v>35</v>
      </c>
      <c r="S1335" t="s">
        <v>34</v>
      </c>
      <c r="T1335" t="s">
        <v>36</v>
      </c>
      <c r="U1335" t="s">
        <v>4834</v>
      </c>
      <c r="V1335" t="s">
        <v>2057</v>
      </c>
      <c r="W1335" t="s">
        <v>66</v>
      </c>
      <c r="X1335" t="s">
        <v>40</v>
      </c>
      <c r="Y1335" t="s">
        <v>41</v>
      </c>
      <c r="Z1335" t="s">
        <v>674</v>
      </c>
    </row>
    <row r="1336" spans="1:26" hidden="1" x14ac:dyDescent="0.25">
      <c r="A1336" t="s">
        <v>5841</v>
      </c>
      <c r="B1336" t="s">
        <v>5842</v>
      </c>
      <c r="C1336" s="1" t="str">
        <f t="shared" si="211"/>
        <v>21:0239</v>
      </c>
      <c r="D1336" s="1" t="str">
        <f t="shared" si="221"/>
        <v>21:0116</v>
      </c>
      <c r="E1336" t="s">
        <v>5843</v>
      </c>
      <c r="F1336" t="s">
        <v>5844</v>
      </c>
      <c r="H1336">
        <v>48.884979999999999</v>
      </c>
      <c r="I1336">
        <v>-89.423069999999996</v>
      </c>
      <c r="J1336" s="1" t="str">
        <f t="shared" si="222"/>
        <v>NGR lake sediment grab sample</v>
      </c>
      <c r="K1336" s="1" t="str">
        <f t="shared" si="223"/>
        <v>&lt;177 micron (NGR)</v>
      </c>
      <c r="L1336">
        <v>14</v>
      </c>
      <c r="M1336" t="s">
        <v>154</v>
      </c>
      <c r="N1336">
        <v>255</v>
      </c>
      <c r="O1336" t="s">
        <v>759</v>
      </c>
      <c r="P1336" t="s">
        <v>489</v>
      </c>
      <c r="Q1336" t="s">
        <v>66</v>
      </c>
      <c r="R1336" t="s">
        <v>283</v>
      </c>
      <c r="S1336" t="s">
        <v>64</v>
      </c>
      <c r="T1336" t="s">
        <v>122</v>
      </c>
      <c r="U1336" t="s">
        <v>260</v>
      </c>
      <c r="V1336" t="s">
        <v>457</v>
      </c>
      <c r="W1336" t="s">
        <v>66</v>
      </c>
      <c r="X1336" t="s">
        <v>54</v>
      </c>
      <c r="Y1336" t="s">
        <v>39</v>
      </c>
      <c r="Z1336" t="s">
        <v>362</v>
      </c>
    </row>
    <row r="1337" spans="1:26" hidden="1" x14ac:dyDescent="0.25">
      <c r="A1337" t="s">
        <v>5845</v>
      </c>
      <c r="B1337" t="s">
        <v>5846</v>
      </c>
      <c r="C1337" s="1" t="str">
        <f t="shared" si="211"/>
        <v>21:0239</v>
      </c>
      <c r="D1337" s="1" t="str">
        <f t="shared" si="221"/>
        <v>21:0116</v>
      </c>
      <c r="E1337" t="s">
        <v>5808</v>
      </c>
      <c r="F1337" t="s">
        <v>5847</v>
      </c>
      <c r="H1337">
        <v>48.8960674</v>
      </c>
      <c r="I1337">
        <v>-89.409182900000005</v>
      </c>
      <c r="J1337" s="1" t="str">
        <f t="shared" si="222"/>
        <v>NGR lake sediment grab sample</v>
      </c>
      <c r="K1337" s="1" t="str">
        <f t="shared" si="223"/>
        <v>&lt;177 micron (NGR)</v>
      </c>
      <c r="L1337">
        <v>14</v>
      </c>
      <c r="M1337" t="s">
        <v>169</v>
      </c>
      <c r="N1337">
        <v>256</v>
      </c>
      <c r="O1337" t="s">
        <v>348</v>
      </c>
      <c r="P1337" t="s">
        <v>79</v>
      </c>
      <c r="Q1337" t="s">
        <v>63</v>
      </c>
      <c r="R1337" t="s">
        <v>668</v>
      </c>
      <c r="S1337" t="s">
        <v>156</v>
      </c>
      <c r="T1337" t="s">
        <v>36</v>
      </c>
      <c r="U1337" t="s">
        <v>5106</v>
      </c>
      <c r="V1337" t="s">
        <v>190</v>
      </c>
      <c r="W1337" t="s">
        <v>53</v>
      </c>
      <c r="X1337" t="s">
        <v>81</v>
      </c>
      <c r="Y1337" t="s">
        <v>2590</v>
      </c>
      <c r="Z1337" t="s">
        <v>362</v>
      </c>
    </row>
    <row r="1338" spans="1:26" hidden="1" x14ac:dyDescent="0.25">
      <c r="A1338" t="s">
        <v>5848</v>
      </c>
      <c r="B1338" t="s">
        <v>5849</v>
      </c>
      <c r="C1338" s="1" t="str">
        <f t="shared" ref="C1338:C1401" si="224">HYPERLINK("http://geochem.nrcan.gc.ca/cdogs/content/bdl/bdl210239_e.htm", "21:0239")</f>
        <v>21:0239</v>
      </c>
      <c r="D1338" s="1" t="str">
        <f t="shared" si="221"/>
        <v>21:0116</v>
      </c>
      <c r="E1338" t="s">
        <v>5808</v>
      </c>
      <c r="F1338" t="s">
        <v>5850</v>
      </c>
      <c r="H1338">
        <v>48.8960674</v>
      </c>
      <c r="I1338">
        <v>-89.409182900000005</v>
      </c>
      <c r="J1338" s="1" t="str">
        <f t="shared" si="222"/>
        <v>NGR lake sediment grab sample</v>
      </c>
      <c r="K1338" s="1" t="str">
        <f t="shared" si="223"/>
        <v>&lt;177 micron (NGR)</v>
      </c>
      <c r="L1338">
        <v>14</v>
      </c>
      <c r="M1338" t="s">
        <v>162</v>
      </c>
      <c r="N1338">
        <v>257</v>
      </c>
      <c r="O1338" t="s">
        <v>562</v>
      </c>
      <c r="P1338" t="s">
        <v>120</v>
      </c>
      <c r="Q1338" t="s">
        <v>66</v>
      </c>
      <c r="R1338" t="s">
        <v>145</v>
      </c>
      <c r="S1338" t="s">
        <v>50</v>
      </c>
      <c r="T1338" t="s">
        <v>36</v>
      </c>
      <c r="U1338" t="s">
        <v>5851</v>
      </c>
      <c r="V1338" t="s">
        <v>2057</v>
      </c>
      <c r="W1338" t="s">
        <v>66</v>
      </c>
      <c r="X1338" t="s">
        <v>81</v>
      </c>
      <c r="Y1338" t="s">
        <v>78</v>
      </c>
      <c r="Z1338" t="s">
        <v>530</v>
      </c>
    </row>
    <row r="1339" spans="1:26" hidden="1" x14ac:dyDescent="0.25">
      <c r="A1339" t="s">
        <v>5852</v>
      </c>
      <c r="B1339" t="s">
        <v>5853</v>
      </c>
      <c r="C1339" s="1" t="str">
        <f t="shared" si="224"/>
        <v>21:0239</v>
      </c>
      <c r="D1339" s="1" t="str">
        <f t="shared" si="221"/>
        <v>21:0116</v>
      </c>
      <c r="E1339" t="s">
        <v>5854</v>
      </c>
      <c r="F1339" t="s">
        <v>5855</v>
      </c>
      <c r="H1339">
        <v>48.891267800000001</v>
      </c>
      <c r="I1339">
        <v>-89.337241700000007</v>
      </c>
      <c r="J1339" s="1" t="str">
        <f t="shared" si="222"/>
        <v>NGR lake sediment grab sample</v>
      </c>
      <c r="K1339" s="1" t="str">
        <f t="shared" si="223"/>
        <v>&lt;177 micron (NGR)</v>
      </c>
      <c r="L1339">
        <v>14</v>
      </c>
      <c r="M1339" t="s">
        <v>131</v>
      </c>
      <c r="N1339">
        <v>258</v>
      </c>
      <c r="O1339" t="s">
        <v>120</v>
      </c>
      <c r="P1339" t="s">
        <v>546</v>
      </c>
      <c r="Q1339" t="s">
        <v>66</v>
      </c>
      <c r="R1339" t="s">
        <v>198</v>
      </c>
      <c r="S1339" t="s">
        <v>78</v>
      </c>
      <c r="T1339" t="s">
        <v>122</v>
      </c>
      <c r="U1339" t="s">
        <v>766</v>
      </c>
      <c r="V1339" t="s">
        <v>517</v>
      </c>
      <c r="W1339" t="s">
        <v>66</v>
      </c>
      <c r="X1339" t="s">
        <v>40</v>
      </c>
      <c r="Y1339" t="s">
        <v>63</v>
      </c>
      <c r="Z1339" t="s">
        <v>1359</v>
      </c>
    </row>
    <row r="1340" spans="1:26" hidden="1" x14ac:dyDescent="0.25">
      <c r="A1340" t="s">
        <v>5856</v>
      </c>
      <c r="B1340" t="s">
        <v>5857</v>
      </c>
      <c r="C1340" s="1" t="str">
        <f t="shared" si="224"/>
        <v>21:0239</v>
      </c>
      <c r="D1340" s="1" t="str">
        <f t="shared" si="221"/>
        <v>21:0116</v>
      </c>
      <c r="E1340" t="s">
        <v>5858</v>
      </c>
      <c r="F1340" t="s">
        <v>5859</v>
      </c>
      <c r="H1340">
        <v>48.894278399999997</v>
      </c>
      <c r="I1340">
        <v>-89.289818999999994</v>
      </c>
      <c r="J1340" s="1" t="str">
        <f t="shared" si="222"/>
        <v>NGR lake sediment grab sample</v>
      </c>
      <c r="K1340" s="1" t="str">
        <f t="shared" si="223"/>
        <v>&lt;177 micron (NGR)</v>
      </c>
      <c r="L1340">
        <v>14</v>
      </c>
      <c r="M1340" t="s">
        <v>143</v>
      </c>
      <c r="N1340">
        <v>259</v>
      </c>
      <c r="O1340" t="s">
        <v>223</v>
      </c>
      <c r="P1340" t="s">
        <v>35</v>
      </c>
      <c r="Q1340" t="s">
        <v>66</v>
      </c>
      <c r="R1340" t="s">
        <v>135</v>
      </c>
      <c r="S1340" t="s">
        <v>78</v>
      </c>
      <c r="T1340" t="s">
        <v>36</v>
      </c>
      <c r="U1340" t="s">
        <v>766</v>
      </c>
      <c r="V1340" t="s">
        <v>99</v>
      </c>
      <c r="W1340" t="s">
        <v>53</v>
      </c>
      <c r="X1340" t="s">
        <v>228</v>
      </c>
      <c r="Y1340" t="s">
        <v>875</v>
      </c>
      <c r="Z1340" t="s">
        <v>2612</v>
      </c>
    </row>
    <row r="1341" spans="1:26" hidden="1" x14ac:dyDescent="0.25">
      <c r="A1341" t="s">
        <v>5860</v>
      </c>
      <c r="B1341" t="s">
        <v>5861</v>
      </c>
      <c r="C1341" s="1" t="str">
        <f t="shared" si="224"/>
        <v>21:0239</v>
      </c>
      <c r="D1341" s="1" t="str">
        <f t="shared" si="221"/>
        <v>21:0116</v>
      </c>
      <c r="E1341" t="s">
        <v>5862</v>
      </c>
      <c r="F1341" t="s">
        <v>5863</v>
      </c>
      <c r="H1341">
        <v>48.890990100000003</v>
      </c>
      <c r="I1341">
        <v>-89.244210499999994</v>
      </c>
      <c r="J1341" s="1" t="str">
        <f t="shared" si="222"/>
        <v>NGR lake sediment grab sample</v>
      </c>
      <c r="K1341" s="1" t="str">
        <f t="shared" si="223"/>
        <v>&lt;177 micron (NGR)</v>
      </c>
      <c r="L1341">
        <v>14</v>
      </c>
      <c r="M1341" t="s">
        <v>177</v>
      </c>
      <c r="N1341">
        <v>260</v>
      </c>
      <c r="O1341" t="s">
        <v>615</v>
      </c>
      <c r="P1341" t="s">
        <v>516</v>
      </c>
      <c r="Q1341" t="s">
        <v>53</v>
      </c>
      <c r="R1341" t="s">
        <v>277</v>
      </c>
      <c r="S1341" t="s">
        <v>64</v>
      </c>
      <c r="T1341" t="s">
        <v>36</v>
      </c>
      <c r="U1341" t="s">
        <v>1575</v>
      </c>
      <c r="V1341" t="s">
        <v>393</v>
      </c>
      <c r="W1341" t="s">
        <v>53</v>
      </c>
      <c r="X1341" t="s">
        <v>300</v>
      </c>
      <c r="Y1341" t="s">
        <v>1607</v>
      </c>
      <c r="Z1341" t="s">
        <v>5864</v>
      </c>
    </row>
    <row r="1342" spans="1:26" hidden="1" x14ac:dyDescent="0.25">
      <c r="A1342" t="s">
        <v>5865</v>
      </c>
      <c r="B1342" t="s">
        <v>5866</v>
      </c>
      <c r="C1342" s="1" t="str">
        <f t="shared" si="224"/>
        <v>21:0239</v>
      </c>
      <c r="D1342" s="1" t="str">
        <f t="shared" si="221"/>
        <v>21:0116</v>
      </c>
      <c r="E1342" t="s">
        <v>5867</v>
      </c>
      <c r="F1342" t="s">
        <v>5868</v>
      </c>
      <c r="H1342">
        <v>48.913216200000001</v>
      </c>
      <c r="I1342">
        <v>-89.196314200000003</v>
      </c>
      <c r="J1342" s="1" t="str">
        <f t="shared" si="222"/>
        <v>NGR lake sediment grab sample</v>
      </c>
      <c r="K1342" s="1" t="str">
        <f t="shared" si="223"/>
        <v>&lt;177 micron (NGR)</v>
      </c>
      <c r="L1342">
        <v>14</v>
      </c>
      <c r="M1342" t="s">
        <v>187</v>
      </c>
      <c r="N1342">
        <v>261</v>
      </c>
      <c r="O1342" t="s">
        <v>253</v>
      </c>
      <c r="P1342" t="s">
        <v>62</v>
      </c>
      <c r="Q1342" t="s">
        <v>53</v>
      </c>
      <c r="R1342" t="s">
        <v>134</v>
      </c>
      <c r="S1342" t="s">
        <v>290</v>
      </c>
      <c r="T1342" t="s">
        <v>36</v>
      </c>
      <c r="U1342" t="s">
        <v>199</v>
      </c>
      <c r="V1342" t="s">
        <v>1703</v>
      </c>
      <c r="W1342" t="s">
        <v>66</v>
      </c>
      <c r="X1342" t="s">
        <v>300</v>
      </c>
      <c r="Y1342" t="s">
        <v>309</v>
      </c>
      <c r="Z1342" t="s">
        <v>1067</v>
      </c>
    </row>
    <row r="1343" spans="1:26" hidden="1" x14ac:dyDescent="0.25">
      <c r="A1343" t="s">
        <v>5869</v>
      </c>
      <c r="B1343" t="s">
        <v>5870</v>
      </c>
      <c r="C1343" s="1" t="str">
        <f t="shared" si="224"/>
        <v>21:0239</v>
      </c>
      <c r="D1343" s="1" t="str">
        <f t="shared" si="221"/>
        <v>21:0116</v>
      </c>
      <c r="E1343" t="s">
        <v>5871</v>
      </c>
      <c r="F1343" t="s">
        <v>5872</v>
      </c>
      <c r="H1343">
        <v>48.887164300000002</v>
      </c>
      <c r="I1343">
        <v>-89.144546599999998</v>
      </c>
      <c r="J1343" s="1" t="str">
        <f t="shared" si="222"/>
        <v>NGR lake sediment grab sample</v>
      </c>
      <c r="K1343" s="1" t="str">
        <f t="shared" si="223"/>
        <v>&lt;177 micron (NGR)</v>
      </c>
      <c r="L1343">
        <v>14</v>
      </c>
      <c r="M1343" t="s">
        <v>196</v>
      </c>
      <c r="N1343">
        <v>262</v>
      </c>
      <c r="O1343" t="s">
        <v>88</v>
      </c>
      <c r="P1343" t="s">
        <v>49</v>
      </c>
      <c r="Q1343" t="s">
        <v>66</v>
      </c>
      <c r="R1343" t="s">
        <v>668</v>
      </c>
      <c r="S1343" t="s">
        <v>516</v>
      </c>
      <c r="T1343" t="s">
        <v>36</v>
      </c>
      <c r="U1343" t="s">
        <v>1017</v>
      </c>
      <c r="V1343" t="s">
        <v>5873</v>
      </c>
      <c r="W1343" t="s">
        <v>63</v>
      </c>
      <c r="X1343" t="s">
        <v>54</v>
      </c>
      <c r="Y1343" t="s">
        <v>309</v>
      </c>
      <c r="Z1343" t="s">
        <v>145</v>
      </c>
    </row>
    <row r="1344" spans="1:26" hidden="1" x14ac:dyDescent="0.25">
      <c r="A1344" t="s">
        <v>5874</v>
      </c>
      <c r="B1344" t="s">
        <v>5875</v>
      </c>
      <c r="C1344" s="1" t="str">
        <f t="shared" si="224"/>
        <v>21:0239</v>
      </c>
      <c r="D1344" s="1" t="str">
        <f t="shared" si="221"/>
        <v>21:0116</v>
      </c>
      <c r="E1344" t="s">
        <v>5876</v>
      </c>
      <c r="F1344" t="s">
        <v>5877</v>
      </c>
      <c r="H1344">
        <v>48.832920000000001</v>
      </c>
      <c r="I1344">
        <v>-89.093851099999995</v>
      </c>
      <c r="J1344" s="1" t="str">
        <f t="shared" si="222"/>
        <v>NGR lake sediment grab sample</v>
      </c>
      <c r="K1344" s="1" t="str">
        <f t="shared" si="223"/>
        <v>&lt;177 micron (NGR)</v>
      </c>
      <c r="L1344">
        <v>14</v>
      </c>
      <c r="M1344" t="s">
        <v>206</v>
      </c>
      <c r="N1344">
        <v>263</v>
      </c>
      <c r="O1344" t="s">
        <v>615</v>
      </c>
      <c r="P1344" t="s">
        <v>108</v>
      </c>
      <c r="Q1344" t="s">
        <v>63</v>
      </c>
      <c r="R1344" t="s">
        <v>283</v>
      </c>
      <c r="S1344" t="s">
        <v>34</v>
      </c>
      <c r="T1344" t="s">
        <v>36</v>
      </c>
      <c r="U1344" t="s">
        <v>4834</v>
      </c>
      <c r="V1344" t="s">
        <v>1223</v>
      </c>
      <c r="W1344" t="s">
        <v>66</v>
      </c>
      <c r="X1344" t="s">
        <v>40</v>
      </c>
      <c r="Y1344" t="s">
        <v>41</v>
      </c>
      <c r="Z1344" t="s">
        <v>1318</v>
      </c>
    </row>
    <row r="1345" spans="1:26" hidden="1" x14ac:dyDescent="0.25">
      <c r="A1345" t="s">
        <v>5878</v>
      </c>
      <c r="B1345" t="s">
        <v>5879</v>
      </c>
      <c r="C1345" s="1" t="str">
        <f t="shared" si="224"/>
        <v>21:0239</v>
      </c>
      <c r="D1345" s="1" t="str">
        <f t="shared" si="221"/>
        <v>21:0116</v>
      </c>
      <c r="E1345" t="s">
        <v>5880</v>
      </c>
      <c r="F1345" t="s">
        <v>5881</v>
      </c>
      <c r="H1345">
        <v>48.816012299999997</v>
      </c>
      <c r="I1345">
        <v>-89.079605299999997</v>
      </c>
      <c r="J1345" s="1" t="str">
        <f t="shared" si="222"/>
        <v>NGR lake sediment grab sample</v>
      </c>
      <c r="K1345" s="1" t="str">
        <f t="shared" si="223"/>
        <v>&lt;177 micron (NGR)</v>
      </c>
      <c r="L1345">
        <v>14</v>
      </c>
      <c r="M1345" t="s">
        <v>214</v>
      </c>
      <c r="N1345">
        <v>264</v>
      </c>
      <c r="O1345" t="s">
        <v>74</v>
      </c>
      <c r="P1345" t="s">
        <v>48</v>
      </c>
      <c r="Q1345" t="s">
        <v>66</v>
      </c>
      <c r="R1345" t="s">
        <v>277</v>
      </c>
      <c r="S1345" t="s">
        <v>181</v>
      </c>
      <c r="T1345" t="s">
        <v>36</v>
      </c>
      <c r="U1345" t="s">
        <v>235</v>
      </c>
      <c r="V1345" t="s">
        <v>90</v>
      </c>
      <c r="W1345" t="s">
        <v>53</v>
      </c>
      <c r="X1345" t="s">
        <v>54</v>
      </c>
      <c r="Y1345" t="s">
        <v>41</v>
      </c>
      <c r="Z1345" t="s">
        <v>530</v>
      </c>
    </row>
    <row r="1346" spans="1:26" hidden="1" x14ac:dyDescent="0.25">
      <c r="A1346" t="s">
        <v>5882</v>
      </c>
      <c r="B1346" t="s">
        <v>5883</v>
      </c>
      <c r="C1346" s="1" t="str">
        <f t="shared" si="224"/>
        <v>21:0239</v>
      </c>
      <c r="D1346" s="1" t="str">
        <f t="shared" si="221"/>
        <v>21:0116</v>
      </c>
      <c r="E1346" t="s">
        <v>5884</v>
      </c>
      <c r="F1346" t="s">
        <v>5885</v>
      </c>
      <c r="H1346">
        <v>48.8073865</v>
      </c>
      <c r="I1346">
        <v>-89.119457699999998</v>
      </c>
      <c r="J1346" s="1" t="str">
        <f t="shared" si="222"/>
        <v>NGR lake sediment grab sample</v>
      </c>
      <c r="K1346" s="1" t="str">
        <f t="shared" si="223"/>
        <v>&lt;177 micron (NGR)</v>
      </c>
      <c r="L1346">
        <v>14</v>
      </c>
      <c r="M1346" t="s">
        <v>234</v>
      </c>
      <c r="N1346">
        <v>265</v>
      </c>
      <c r="O1346" t="s">
        <v>81</v>
      </c>
      <c r="P1346" t="s">
        <v>489</v>
      </c>
      <c r="Q1346" t="s">
        <v>66</v>
      </c>
      <c r="R1346" t="s">
        <v>668</v>
      </c>
      <c r="S1346" t="s">
        <v>135</v>
      </c>
      <c r="T1346" t="s">
        <v>36</v>
      </c>
      <c r="U1346" t="s">
        <v>5886</v>
      </c>
      <c r="V1346" t="s">
        <v>368</v>
      </c>
      <c r="W1346" t="s">
        <v>66</v>
      </c>
      <c r="X1346" t="s">
        <v>67</v>
      </c>
      <c r="Y1346" t="s">
        <v>125</v>
      </c>
      <c r="Z1346" t="s">
        <v>472</v>
      </c>
    </row>
    <row r="1347" spans="1:26" hidden="1" x14ac:dyDescent="0.25">
      <c r="A1347" t="s">
        <v>5887</v>
      </c>
      <c r="B1347" t="s">
        <v>5888</v>
      </c>
      <c r="C1347" s="1" t="str">
        <f t="shared" si="224"/>
        <v>21:0239</v>
      </c>
      <c r="D1347" s="1" t="str">
        <f t="shared" si="221"/>
        <v>21:0116</v>
      </c>
      <c r="E1347" t="s">
        <v>5889</v>
      </c>
      <c r="F1347" t="s">
        <v>5890</v>
      </c>
      <c r="H1347">
        <v>48.694750499999998</v>
      </c>
      <c r="I1347">
        <v>-89.006735599999999</v>
      </c>
      <c r="J1347" s="1" t="str">
        <f t="shared" si="222"/>
        <v>NGR lake sediment grab sample</v>
      </c>
      <c r="K1347" s="1" t="str">
        <f t="shared" si="223"/>
        <v>&lt;177 micron (NGR)</v>
      </c>
      <c r="L1347">
        <v>15</v>
      </c>
      <c r="M1347" t="s">
        <v>30</v>
      </c>
      <c r="N1347">
        <v>266</v>
      </c>
      <c r="O1347" t="s">
        <v>133</v>
      </c>
      <c r="P1347" t="s">
        <v>82</v>
      </c>
      <c r="Q1347" t="s">
        <v>33</v>
      </c>
      <c r="R1347" t="s">
        <v>271</v>
      </c>
      <c r="S1347" t="s">
        <v>78</v>
      </c>
      <c r="T1347" t="s">
        <v>36</v>
      </c>
      <c r="U1347" t="s">
        <v>48</v>
      </c>
      <c r="V1347" t="s">
        <v>437</v>
      </c>
      <c r="W1347" t="s">
        <v>63</v>
      </c>
      <c r="X1347" t="s">
        <v>67</v>
      </c>
      <c r="Y1347" t="s">
        <v>41</v>
      </c>
      <c r="Z1347" t="s">
        <v>1025</v>
      </c>
    </row>
    <row r="1348" spans="1:26" hidden="1" x14ac:dyDescent="0.25">
      <c r="A1348" t="s">
        <v>5891</v>
      </c>
      <c r="B1348" t="s">
        <v>5892</v>
      </c>
      <c r="C1348" s="1" t="str">
        <f t="shared" si="224"/>
        <v>21:0239</v>
      </c>
      <c r="D1348" s="1" t="str">
        <f t="shared" si="221"/>
        <v>21:0116</v>
      </c>
      <c r="E1348" t="s">
        <v>5893</v>
      </c>
      <c r="F1348" t="s">
        <v>5894</v>
      </c>
      <c r="H1348">
        <v>48.780769599999999</v>
      </c>
      <c r="I1348">
        <v>-89.073738199999994</v>
      </c>
      <c r="J1348" s="1" t="str">
        <f t="shared" si="222"/>
        <v>NGR lake sediment grab sample</v>
      </c>
      <c r="K1348" s="1" t="str">
        <f t="shared" si="223"/>
        <v>&lt;177 micron (NGR)</v>
      </c>
      <c r="L1348">
        <v>15</v>
      </c>
      <c r="M1348" t="s">
        <v>47</v>
      </c>
      <c r="N1348">
        <v>267</v>
      </c>
      <c r="O1348" t="s">
        <v>1048</v>
      </c>
      <c r="P1348" t="s">
        <v>108</v>
      </c>
      <c r="Q1348" t="s">
        <v>33</v>
      </c>
      <c r="R1348" t="s">
        <v>596</v>
      </c>
      <c r="S1348" t="s">
        <v>146</v>
      </c>
      <c r="T1348" t="s">
        <v>36</v>
      </c>
      <c r="U1348" t="s">
        <v>100</v>
      </c>
      <c r="V1348" t="s">
        <v>90</v>
      </c>
      <c r="W1348" t="s">
        <v>53</v>
      </c>
      <c r="X1348" t="s">
        <v>228</v>
      </c>
      <c r="Y1348" t="s">
        <v>875</v>
      </c>
      <c r="Z1348" t="s">
        <v>1481</v>
      </c>
    </row>
    <row r="1349" spans="1:26" hidden="1" x14ac:dyDescent="0.25">
      <c r="A1349" t="s">
        <v>5895</v>
      </c>
      <c r="B1349" t="s">
        <v>5896</v>
      </c>
      <c r="C1349" s="1" t="str">
        <f t="shared" si="224"/>
        <v>21:0239</v>
      </c>
      <c r="D1349" s="1" t="str">
        <f t="shared" si="221"/>
        <v>21:0116</v>
      </c>
      <c r="E1349" t="s">
        <v>5897</v>
      </c>
      <c r="F1349" t="s">
        <v>5898</v>
      </c>
      <c r="H1349">
        <v>48.778208399999997</v>
      </c>
      <c r="I1349">
        <v>-88.986823200000003</v>
      </c>
      <c r="J1349" s="1" t="str">
        <f t="shared" si="222"/>
        <v>NGR lake sediment grab sample</v>
      </c>
      <c r="K1349" s="1" t="str">
        <f t="shared" si="223"/>
        <v>&lt;177 micron (NGR)</v>
      </c>
      <c r="L1349">
        <v>15</v>
      </c>
      <c r="M1349" t="s">
        <v>60</v>
      </c>
      <c r="N1349">
        <v>268</v>
      </c>
      <c r="O1349" t="s">
        <v>1090</v>
      </c>
      <c r="P1349" t="s">
        <v>198</v>
      </c>
      <c r="Q1349" t="s">
        <v>53</v>
      </c>
      <c r="R1349" t="s">
        <v>77</v>
      </c>
      <c r="S1349" t="s">
        <v>244</v>
      </c>
      <c r="T1349" t="s">
        <v>36</v>
      </c>
      <c r="U1349" t="s">
        <v>2247</v>
      </c>
      <c r="V1349" t="s">
        <v>180</v>
      </c>
      <c r="W1349" t="s">
        <v>66</v>
      </c>
      <c r="X1349" t="s">
        <v>82</v>
      </c>
      <c r="Y1349" t="s">
        <v>66</v>
      </c>
      <c r="Z1349" t="s">
        <v>2127</v>
      </c>
    </row>
    <row r="1350" spans="1:26" hidden="1" x14ac:dyDescent="0.25">
      <c r="A1350" t="s">
        <v>5899</v>
      </c>
      <c r="B1350" t="s">
        <v>5900</v>
      </c>
      <c r="C1350" s="1" t="str">
        <f t="shared" si="224"/>
        <v>21:0239</v>
      </c>
      <c r="D1350" s="1" t="str">
        <f t="shared" si="221"/>
        <v>21:0116</v>
      </c>
      <c r="E1350" t="s">
        <v>5901</v>
      </c>
      <c r="F1350" t="s">
        <v>5902</v>
      </c>
      <c r="H1350">
        <v>48.751043500000002</v>
      </c>
      <c r="I1350">
        <v>-89.043071999999995</v>
      </c>
      <c r="J1350" s="1" t="str">
        <f t="shared" si="222"/>
        <v>NGR lake sediment grab sample</v>
      </c>
      <c r="K1350" s="1" t="str">
        <f t="shared" si="223"/>
        <v>&lt;177 micron (NGR)</v>
      </c>
      <c r="L1350">
        <v>15</v>
      </c>
      <c r="M1350" t="s">
        <v>73</v>
      </c>
      <c r="N1350">
        <v>269</v>
      </c>
      <c r="O1350" t="s">
        <v>228</v>
      </c>
      <c r="P1350" t="s">
        <v>890</v>
      </c>
      <c r="Q1350" t="s">
        <v>63</v>
      </c>
      <c r="R1350" t="s">
        <v>75</v>
      </c>
      <c r="S1350" t="s">
        <v>271</v>
      </c>
      <c r="T1350" t="s">
        <v>36</v>
      </c>
      <c r="U1350" t="s">
        <v>842</v>
      </c>
      <c r="V1350" t="s">
        <v>2057</v>
      </c>
      <c r="W1350" t="s">
        <v>63</v>
      </c>
      <c r="X1350" t="s">
        <v>67</v>
      </c>
      <c r="Y1350" t="s">
        <v>309</v>
      </c>
      <c r="Z1350" t="s">
        <v>674</v>
      </c>
    </row>
    <row r="1351" spans="1:26" hidden="1" x14ac:dyDescent="0.25">
      <c r="A1351" t="s">
        <v>5903</v>
      </c>
      <c r="B1351" t="s">
        <v>5904</v>
      </c>
      <c r="C1351" s="1" t="str">
        <f t="shared" si="224"/>
        <v>21:0239</v>
      </c>
      <c r="D1351" s="1" t="str">
        <f t="shared" si="221"/>
        <v>21:0116</v>
      </c>
      <c r="E1351" t="s">
        <v>5905</v>
      </c>
      <c r="F1351" t="s">
        <v>5906</v>
      </c>
      <c r="H1351">
        <v>48.746820399999997</v>
      </c>
      <c r="I1351">
        <v>-89.007474799999997</v>
      </c>
      <c r="J1351" s="1" t="str">
        <f t="shared" si="222"/>
        <v>NGR lake sediment grab sample</v>
      </c>
      <c r="K1351" s="1" t="str">
        <f t="shared" si="223"/>
        <v>&lt;177 micron (NGR)</v>
      </c>
      <c r="L1351">
        <v>15</v>
      </c>
      <c r="M1351" t="s">
        <v>87</v>
      </c>
      <c r="N1351">
        <v>270</v>
      </c>
      <c r="O1351" t="s">
        <v>546</v>
      </c>
      <c r="P1351" t="s">
        <v>283</v>
      </c>
      <c r="Q1351" t="s">
        <v>53</v>
      </c>
      <c r="R1351" t="s">
        <v>290</v>
      </c>
      <c r="S1351" t="s">
        <v>33</v>
      </c>
      <c r="T1351" t="s">
        <v>122</v>
      </c>
      <c r="U1351" t="s">
        <v>1432</v>
      </c>
      <c r="V1351" t="s">
        <v>65</v>
      </c>
      <c r="W1351" t="s">
        <v>53</v>
      </c>
      <c r="X1351" t="s">
        <v>79</v>
      </c>
      <c r="Y1351" t="s">
        <v>80</v>
      </c>
      <c r="Z1351" t="s">
        <v>1671</v>
      </c>
    </row>
    <row r="1352" spans="1:26" hidden="1" x14ac:dyDescent="0.25">
      <c r="A1352" t="s">
        <v>5907</v>
      </c>
      <c r="B1352" t="s">
        <v>5908</v>
      </c>
      <c r="C1352" s="1" t="str">
        <f t="shared" si="224"/>
        <v>21:0239</v>
      </c>
      <c r="D1352" s="1" t="str">
        <f t="shared" si="221"/>
        <v>21:0116</v>
      </c>
      <c r="E1352" t="s">
        <v>5909</v>
      </c>
      <c r="F1352" t="s">
        <v>5910</v>
      </c>
      <c r="H1352">
        <v>48.735964099999997</v>
      </c>
      <c r="I1352">
        <v>-88.972426999999996</v>
      </c>
      <c r="J1352" s="1" t="str">
        <f t="shared" si="222"/>
        <v>NGR lake sediment grab sample</v>
      </c>
      <c r="K1352" s="1" t="str">
        <f t="shared" si="223"/>
        <v>&lt;177 micron (NGR)</v>
      </c>
      <c r="L1352">
        <v>15</v>
      </c>
      <c r="M1352" t="s">
        <v>96</v>
      </c>
      <c r="N1352">
        <v>271</v>
      </c>
      <c r="O1352" t="s">
        <v>108</v>
      </c>
      <c r="P1352" t="s">
        <v>75</v>
      </c>
      <c r="Q1352" t="s">
        <v>39</v>
      </c>
      <c r="R1352" t="s">
        <v>198</v>
      </c>
      <c r="S1352" t="s">
        <v>80</v>
      </c>
      <c r="T1352" t="s">
        <v>36</v>
      </c>
      <c r="U1352" t="s">
        <v>1692</v>
      </c>
      <c r="V1352" t="s">
        <v>452</v>
      </c>
      <c r="W1352" t="s">
        <v>53</v>
      </c>
      <c r="X1352" t="s">
        <v>79</v>
      </c>
      <c r="Y1352" t="s">
        <v>125</v>
      </c>
      <c r="Z1352" t="s">
        <v>1359</v>
      </c>
    </row>
    <row r="1353" spans="1:26" hidden="1" x14ac:dyDescent="0.25">
      <c r="A1353" t="s">
        <v>5911</v>
      </c>
      <c r="B1353" t="s">
        <v>5912</v>
      </c>
      <c r="C1353" s="1" t="str">
        <f t="shared" si="224"/>
        <v>21:0239</v>
      </c>
      <c r="D1353" s="1" t="str">
        <f t="shared" si="221"/>
        <v>21:0116</v>
      </c>
      <c r="E1353" t="s">
        <v>5913</v>
      </c>
      <c r="F1353" t="s">
        <v>5914</v>
      </c>
      <c r="H1353">
        <v>48.720080699999997</v>
      </c>
      <c r="I1353">
        <v>-88.972662499999998</v>
      </c>
      <c r="J1353" s="1" t="str">
        <f t="shared" si="222"/>
        <v>NGR lake sediment grab sample</v>
      </c>
      <c r="K1353" s="1" t="str">
        <f t="shared" si="223"/>
        <v>&lt;177 micron (NGR)</v>
      </c>
      <c r="L1353">
        <v>15</v>
      </c>
      <c r="M1353" t="s">
        <v>106</v>
      </c>
      <c r="N1353">
        <v>272</v>
      </c>
      <c r="O1353" t="s">
        <v>197</v>
      </c>
      <c r="P1353" t="s">
        <v>35</v>
      </c>
      <c r="Q1353" t="s">
        <v>39</v>
      </c>
      <c r="R1353" t="s">
        <v>244</v>
      </c>
      <c r="S1353" t="s">
        <v>181</v>
      </c>
      <c r="T1353" t="s">
        <v>36</v>
      </c>
      <c r="U1353" t="s">
        <v>465</v>
      </c>
      <c r="V1353" t="s">
        <v>685</v>
      </c>
      <c r="W1353" t="s">
        <v>53</v>
      </c>
      <c r="X1353" t="s">
        <v>300</v>
      </c>
      <c r="Y1353" t="s">
        <v>78</v>
      </c>
      <c r="Z1353" t="s">
        <v>51</v>
      </c>
    </row>
    <row r="1354" spans="1:26" hidden="1" x14ac:dyDescent="0.25">
      <c r="A1354" t="s">
        <v>5915</v>
      </c>
      <c r="B1354" t="s">
        <v>5916</v>
      </c>
      <c r="C1354" s="1" t="str">
        <f t="shared" si="224"/>
        <v>21:0239</v>
      </c>
      <c r="D1354" s="1" t="str">
        <f t="shared" si="221"/>
        <v>21:0116</v>
      </c>
      <c r="E1354" t="s">
        <v>5917</v>
      </c>
      <c r="F1354" t="s">
        <v>5918</v>
      </c>
      <c r="H1354">
        <v>48.7213122</v>
      </c>
      <c r="I1354">
        <v>-88.998287399999995</v>
      </c>
      <c r="J1354" s="1" t="str">
        <f t="shared" si="222"/>
        <v>NGR lake sediment grab sample</v>
      </c>
      <c r="K1354" s="1" t="str">
        <f t="shared" si="223"/>
        <v>&lt;177 micron (NGR)</v>
      </c>
      <c r="L1354">
        <v>15</v>
      </c>
      <c r="M1354" t="s">
        <v>154</v>
      </c>
      <c r="N1354">
        <v>273</v>
      </c>
      <c r="O1354" t="s">
        <v>120</v>
      </c>
      <c r="P1354" t="s">
        <v>516</v>
      </c>
      <c r="Q1354" t="s">
        <v>33</v>
      </c>
      <c r="R1354" t="s">
        <v>134</v>
      </c>
      <c r="S1354" t="s">
        <v>39</v>
      </c>
      <c r="T1354" t="s">
        <v>36</v>
      </c>
      <c r="U1354" t="s">
        <v>89</v>
      </c>
      <c r="V1354" t="s">
        <v>225</v>
      </c>
      <c r="W1354" t="s">
        <v>53</v>
      </c>
      <c r="X1354" t="s">
        <v>54</v>
      </c>
      <c r="Y1354" t="s">
        <v>125</v>
      </c>
      <c r="Z1354" t="s">
        <v>570</v>
      </c>
    </row>
    <row r="1355" spans="1:26" hidden="1" x14ac:dyDescent="0.25">
      <c r="A1355" t="s">
        <v>5919</v>
      </c>
      <c r="B1355" t="s">
        <v>5920</v>
      </c>
      <c r="C1355" s="1" t="str">
        <f t="shared" si="224"/>
        <v>21:0239</v>
      </c>
      <c r="D1355" s="1" t="str">
        <f t="shared" si="221"/>
        <v>21:0116</v>
      </c>
      <c r="E1355" t="s">
        <v>5889</v>
      </c>
      <c r="F1355" t="s">
        <v>5921</v>
      </c>
      <c r="H1355">
        <v>48.694750499999998</v>
      </c>
      <c r="I1355">
        <v>-89.006735599999999</v>
      </c>
      <c r="J1355" s="1" t="str">
        <f t="shared" si="222"/>
        <v>NGR lake sediment grab sample</v>
      </c>
      <c r="K1355" s="1" t="str">
        <f t="shared" si="223"/>
        <v>&lt;177 micron (NGR)</v>
      </c>
      <c r="L1355">
        <v>15</v>
      </c>
      <c r="M1355" t="s">
        <v>169</v>
      </c>
      <c r="N1355">
        <v>274</v>
      </c>
      <c r="O1355" t="s">
        <v>48</v>
      </c>
      <c r="P1355" t="s">
        <v>32</v>
      </c>
      <c r="Q1355" t="s">
        <v>39</v>
      </c>
      <c r="R1355" t="s">
        <v>271</v>
      </c>
      <c r="S1355" t="s">
        <v>33</v>
      </c>
      <c r="T1355" t="s">
        <v>36</v>
      </c>
      <c r="U1355" t="s">
        <v>98</v>
      </c>
      <c r="V1355" t="s">
        <v>437</v>
      </c>
      <c r="W1355" t="s">
        <v>53</v>
      </c>
      <c r="X1355" t="s">
        <v>54</v>
      </c>
      <c r="Y1355" t="s">
        <v>125</v>
      </c>
      <c r="Z1355" t="s">
        <v>610</v>
      </c>
    </row>
    <row r="1356" spans="1:26" hidden="1" x14ac:dyDescent="0.25">
      <c r="A1356" t="s">
        <v>5922</v>
      </c>
      <c r="B1356" t="s">
        <v>5923</v>
      </c>
      <c r="C1356" s="1" t="str">
        <f t="shared" si="224"/>
        <v>21:0239</v>
      </c>
      <c r="D1356" s="1" t="str">
        <f t="shared" si="221"/>
        <v>21:0116</v>
      </c>
      <c r="E1356" t="s">
        <v>5889</v>
      </c>
      <c r="F1356" t="s">
        <v>5924</v>
      </c>
      <c r="H1356">
        <v>48.694750499999998</v>
      </c>
      <c r="I1356">
        <v>-89.006735599999999</v>
      </c>
      <c r="J1356" s="1" t="str">
        <f t="shared" si="222"/>
        <v>NGR lake sediment grab sample</v>
      </c>
      <c r="K1356" s="1" t="str">
        <f t="shared" si="223"/>
        <v>&lt;177 micron (NGR)</v>
      </c>
      <c r="L1356">
        <v>15</v>
      </c>
      <c r="M1356" t="s">
        <v>162</v>
      </c>
      <c r="N1356">
        <v>275</v>
      </c>
      <c r="O1356" t="s">
        <v>108</v>
      </c>
      <c r="P1356" t="s">
        <v>82</v>
      </c>
      <c r="Q1356" t="s">
        <v>33</v>
      </c>
      <c r="R1356" t="s">
        <v>134</v>
      </c>
      <c r="S1356" t="s">
        <v>80</v>
      </c>
      <c r="T1356" t="s">
        <v>36</v>
      </c>
      <c r="U1356" t="s">
        <v>418</v>
      </c>
      <c r="V1356" t="s">
        <v>52</v>
      </c>
      <c r="W1356" t="s">
        <v>53</v>
      </c>
      <c r="X1356" t="s">
        <v>81</v>
      </c>
      <c r="Y1356" t="s">
        <v>41</v>
      </c>
      <c r="Z1356" t="s">
        <v>626</v>
      </c>
    </row>
    <row r="1357" spans="1:26" hidden="1" x14ac:dyDescent="0.25">
      <c r="A1357" t="s">
        <v>5925</v>
      </c>
      <c r="B1357" t="s">
        <v>5926</v>
      </c>
      <c r="C1357" s="1" t="str">
        <f t="shared" si="224"/>
        <v>21:0239</v>
      </c>
      <c r="D1357" s="1" t="str">
        <f t="shared" si="221"/>
        <v>21:0116</v>
      </c>
      <c r="E1357" t="s">
        <v>5927</v>
      </c>
      <c r="F1357" t="s">
        <v>5928</v>
      </c>
      <c r="H1357">
        <v>48.666393100000001</v>
      </c>
      <c r="I1357">
        <v>-89.012876199999994</v>
      </c>
      <c r="J1357" s="1" t="str">
        <f t="shared" si="222"/>
        <v>NGR lake sediment grab sample</v>
      </c>
      <c r="K1357" s="1" t="str">
        <f t="shared" si="223"/>
        <v>&lt;177 micron (NGR)</v>
      </c>
      <c r="L1357">
        <v>15</v>
      </c>
      <c r="M1357" t="s">
        <v>118</v>
      </c>
      <c r="N1357">
        <v>276</v>
      </c>
      <c r="O1357" t="s">
        <v>596</v>
      </c>
      <c r="P1357" t="s">
        <v>77</v>
      </c>
      <c r="Q1357" t="s">
        <v>66</v>
      </c>
      <c r="R1357" t="s">
        <v>76</v>
      </c>
      <c r="S1357" t="s">
        <v>63</v>
      </c>
      <c r="T1357" t="s">
        <v>36</v>
      </c>
      <c r="U1357" t="s">
        <v>82</v>
      </c>
      <c r="V1357" t="s">
        <v>1072</v>
      </c>
      <c r="W1357" t="s">
        <v>53</v>
      </c>
      <c r="X1357" t="s">
        <v>79</v>
      </c>
      <c r="Y1357" t="s">
        <v>41</v>
      </c>
      <c r="Z1357" t="s">
        <v>1096</v>
      </c>
    </row>
    <row r="1358" spans="1:26" hidden="1" x14ac:dyDescent="0.25">
      <c r="A1358" t="s">
        <v>5929</v>
      </c>
      <c r="B1358" t="s">
        <v>5930</v>
      </c>
      <c r="C1358" s="1" t="str">
        <f t="shared" si="224"/>
        <v>21:0239</v>
      </c>
      <c r="D1358" s="1" t="str">
        <f t="shared" si="221"/>
        <v>21:0116</v>
      </c>
      <c r="E1358" t="s">
        <v>5931</v>
      </c>
      <c r="F1358" t="s">
        <v>5932</v>
      </c>
      <c r="H1358">
        <v>48.666205300000001</v>
      </c>
      <c r="I1358">
        <v>-88.961730099999997</v>
      </c>
      <c r="J1358" s="1" t="str">
        <f t="shared" si="222"/>
        <v>NGR lake sediment grab sample</v>
      </c>
      <c r="K1358" s="1" t="str">
        <f t="shared" si="223"/>
        <v>&lt;177 micron (NGR)</v>
      </c>
      <c r="L1358">
        <v>15</v>
      </c>
      <c r="M1358" t="s">
        <v>131</v>
      </c>
      <c r="N1358">
        <v>277</v>
      </c>
      <c r="O1358" t="s">
        <v>108</v>
      </c>
      <c r="P1358" t="s">
        <v>334</v>
      </c>
      <c r="Q1358" t="s">
        <v>33</v>
      </c>
      <c r="R1358" t="s">
        <v>64</v>
      </c>
      <c r="S1358" t="s">
        <v>80</v>
      </c>
      <c r="T1358" t="s">
        <v>36</v>
      </c>
      <c r="U1358" t="s">
        <v>1432</v>
      </c>
      <c r="V1358" t="s">
        <v>292</v>
      </c>
      <c r="W1358" t="s">
        <v>53</v>
      </c>
      <c r="X1358" t="s">
        <v>208</v>
      </c>
      <c r="Y1358" t="s">
        <v>125</v>
      </c>
      <c r="Z1358" t="s">
        <v>917</v>
      </c>
    </row>
    <row r="1359" spans="1:26" hidden="1" x14ac:dyDescent="0.25">
      <c r="A1359" t="s">
        <v>5933</v>
      </c>
      <c r="B1359" t="s">
        <v>5934</v>
      </c>
      <c r="C1359" s="1" t="str">
        <f t="shared" si="224"/>
        <v>21:0239</v>
      </c>
      <c r="D1359" s="1" t="str">
        <f t="shared" si="221"/>
        <v>21:0116</v>
      </c>
      <c r="E1359" t="s">
        <v>5935</v>
      </c>
      <c r="F1359" t="s">
        <v>5936</v>
      </c>
      <c r="H1359">
        <v>48.640637499999997</v>
      </c>
      <c r="I1359">
        <v>-88.960073100000002</v>
      </c>
      <c r="J1359" s="1" t="str">
        <f t="shared" si="222"/>
        <v>NGR lake sediment grab sample</v>
      </c>
      <c r="K1359" s="1" t="str">
        <f t="shared" si="223"/>
        <v>&lt;177 micron (NGR)</v>
      </c>
      <c r="L1359">
        <v>15</v>
      </c>
      <c r="M1359" t="s">
        <v>143</v>
      </c>
      <c r="N1359">
        <v>278</v>
      </c>
      <c r="O1359" t="s">
        <v>297</v>
      </c>
      <c r="P1359" t="s">
        <v>334</v>
      </c>
      <c r="Q1359" t="s">
        <v>39</v>
      </c>
      <c r="R1359" t="s">
        <v>77</v>
      </c>
      <c r="S1359" t="s">
        <v>78</v>
      </c>
      <c r="T1359" t="s">
        <v>36</v>
      </c>
      <c r="U1359" t="s">
        <v>465</v>
      </c>
      <c r="V1359" t="s">
        <v>99</v>
      </c>
      <c r="W1359" t="s">
        <v>53</v>
      </c>
      <c r="X1359" t="s">
        <v>343</v>
      </c>
      <c r="Y1359" t="s">
        <v>41</v>
      </c>
      <c r="Z1359" t="s">
        <v>3969</v>
      </c>
    </row>
    <row r="1360" spans="1:26" hidden="1" x14ac:dyDescent="0.25">
      <c r="A1360" t="s">
        <v>5937</v>
      </c>
      <c r="B1360" t="s">
        <v>5938</v>
      </c>
      <c r="C1360" s="1" t="str">
        <f t="shared" si="224"/>
        <v>21:0239</v>
      </c>
      <c r="D1360" s="1" t="str">
        <f t="shared" si="221"/>
        <v>21:0116</v>
      </c>
      <c r="E1360" t="s">
        <v>5939</v>
      </c>
      <c r="F1360" t="s">
        <v>5940</v>
      </c>
      <c r="H1360">
        <v>48.54177</v>
      </c>
      <c r="I1360">
        <v>-88.996723700000004</v>
      </c>
      <c r="J1360" s="1" t="str">
        <f t="shared" si="222"/>
        <v>NGR lake sediment grab sample</v>
      </c>
      <c r="K1360" s="1" t="str">
        <f t="shared" si="223"/>
        <v>&lt;177 micron (NGR)</v>
      </c>
      <c r="L1360">
        <v>15</v>
      </c>
      <c r="M1360" t="s">
        <v>177</v>
      </c>
      <c r="N1360">
        <v>279</v>
      </c>
      <c r="O1360" t="s">
        <v>61</v>
      </c>
      <c r="P1360" t="s">
        <v>77</v>
      </c>
      <c r="Q1360" t="s">
        <v>80</v>
      </c>
      <c r="R1360" t="s">
        <v>39</v>
      </c>
      <c r="S1360" t="s">
        <v>53</v>
      </c>
      <c r="T1360" t="s">
        <v>36</v>
      </c>
      <c r="U1360" t="s">
        <v>82</v>
      </c>
      <c r="V1360" t="s">
        <v>122</v>
      </c>
      <c r="W1360" t="s">
        <v>66</v>
      </c>
      <c r="X1360" t="s">
        <v>300</v>
      </c>
      <c r="Y1360" t="s">
        <v>41</v>
      </c>
      <c r="Z1360" t="s">
        <v>5941</v>
      </c>
    </row>
    <row r="1361" spans="1:26" hidden="1" x14ac:dyDescent="0.25">
      <c r="A1361" t="s">
        <v>5942</v>
      </c>
      <c r="B1361" t="s">
        <v>5943</v>
      </c>
      <c r="C1361" s="1" t="str">
        <f t="shared" si="224"/>
        <v>21:0239</v>
      </c>
      <c r="D1361" s="1" t="str">
        <f>HYPERLINK("http://geochem.nrcan.gc.ca/cdogs/content/svy/svy_e.htm", "")</f>
        <v/>
      </c>
      <c r="G1361" s="1" t="str">
        <f>HYPERLINK("http://geochem.nrcan.gc.ca/cdogs/content/cr_/cr_00023_e.htm", "23")</f>
        <v>23</v>
      </c>
      <c r="J1361" t="s">
        <v>220</v>
      </c>
      <c r="K1361" t="s">
        <v>221</v>
      </c>
      <c r="L1361">
        <v>15</v>
      </c>
      <c r="M1361" t="s">
        <v>222</v>
      </c>
      <c r="N1361">
        <v>280</v>
      </c>
      <c r="O1361" t="s">
        <v>759</v>
      </c>
      <c r="P1361" t="s">
        <v>334</v>
      </c>
      <c r="Q1361" t="s">
        <v>277</v>
      </c>
      <c r="R1361" t="s">
        <v>109</v>
      </c>
      <c r="S1361" t="s">
        <v>97</v>
      </c>
      <c r="T1361" t="s">
        <v>36</v>
      </c>
      <c r="U1361" t="s">
        <v>3477</v>
      </c>
      <c r="V1361" t="s">
        <v>63</v>
      </c>
      <c r="W1361" t="s">
        <v>39</v>
      </c>
      <c r="X1361" t="s">
        <v>300</v>
      </c>
      <c r="Y1361" t="s">
        <v>5944</v>
      </c>
      <c r="Z1361" t="s">
        <v>2020</v>
      </c>
    </row>
    <row r="1362" spans="1:26" hidden="1" x14ac:dyDescent="0.25">
      <c r="A1362" t="s">
        <v>5945</v>
      </c>
      <c r="B1362" t="s">
        <v>5946</v>
      </c>
      <c r="C1362" s="1" t="str">
        <f t="shared" si="224"/>
        <v>21:0239</v>
      </c>
      <c r="D1362" s="1" t="str">
        <f t="shared" ref="D1362:D1372" si="225">HYPERLINK("http://geochem.nrcan.gc.ca/cdogs/content/svy/svy210116_e.htm", "21:0116")</f>
        <v>21:0116</v>
      </c>
      <c r="E1362" t="s">
        <v>5947</v>
      </c>
      <c r="F1362" t="s">
        <v>5948</v>
      </c>
      <c r="H1362">
        <v>48.581274800000003</v>
      </c>
      <c r="I1362">
        <v>-89.019473599999998</v>
      </c>
      <c r="J1362" s="1" t="str">
        <f t="shared" ref="J1362:J1372" si="226">HYPERLINK("http://geochem.nrcan.gc.ca/cdogs/content/kwd/kwd020027_e.htm", "NGR lake sediment grab sample")</f>
        <v>NGR lake sediment grab sample</v>
      </c>
      <c r="K1362" s="1" t="str">
        <f t="shared" ref="K1362:K1372" si="227">HYPERLINK("http://geochem.nrcan.gc.ca/cdogs/content/kwd/kwd080006_e.htm", "&lt;177 micron (NGR)")</f>
        <v>&lt;177 micron (NGR)</v>
      </c>
      <c r="L1362">
        <v>15</v>
      </c>
      <c r="M1362" t="s">
        <v>187</v>
      </c>
      <c r="N1362">
        <v>281</v>
      </c>
      <c r="O1362" t="s">
        <v>133</v>
      </c>
      <c r="P1362" t="s">
        <v>283</v>
      </c>
      <c r="Q1362" t="s">
        <v>78</v>
      </c>
      <c r="R1362" t="s">
        <v>50</v>
      </c>
      <c r="S1362" t="s">
        <v>33</v>
      </c>
      <c r="T1362" t="s">
        <v>36</v>
      </c>
      <c r="U1362" t="s">
        <v>635</v>
      </c>
      <c r="V1362" t="s">
        <v>452</v>
      </c>
      <c r="W1362" t="s">
        <v>53</v>
      </c>
      <c r="X1362" t="s">
        <v>54</v>
      </c>
      <c r="Y1362" t="s">
        <v>125</v>
      </c>
      <c r="Z1362" t="s">
        <v>1237</v>
      </c>
    </row>
    <row r="1363" spans="1:26" hidden="1" x14ac:dyDescent="0.25">
      <c r="A1363" t="s">
        <v>5949</v>
      </c>
      <c r="B1363" t="s">
        <v>5950</v>
      </c>
      <c r="C1363" s="1" t="str">
        <f t="shared" si="224"/>
        <v>21:0239</v>
      </c>
      <c r="D1363" s="1" t="str">
        <f t="shared" si="225"/>
        <v>21:0116</v>
      </c>
      <c r="E1363" t="s">
        <v>5951</v>
      </c>
      <c r="F1363" t="s">
        <v>5952</v>
      </c>
      <c r="H1363">
        <v>48.5962478</v>
      </c>
      <c r="I1363">
        <v>-88.968975599999993</v>
      </c>
      <c r="J1363" s="1" t="str">
        <f t="shared" si="226"/>
        <v>NGR lake sediment grab sample</v>
      </c>
      <c r="K1363" s="1" t="str">
        <f t="shared" si="227"/>
        <v>&lt;177 micron (NGR)</v>
      </c>
      <c r="L1363">
        <v>15</v>
      </c>
      <c r="M1363" t="s">
        <v>196</v>
      </c>
      <c r="N1363">
        <v>282</v>
      </c>
      <c r="O1363" t="s">
        <v>890</v>
      </c>
      <c r="P1363" t="s">
        <v>82</v>
      </c>
      <c r="Q1363" t="s">
        <v>66</v>
      </c>
      <c r="R1363" t="s">
        <v>64</v>
      </c>
      <c r="S1363" t="s">
        <v>39</v>
      </c>
      <c r="T1363" t="s">
        <v>36</v>
      </c>
      <c r="U1363" t="s">
        <v>418</v>
      </c>
      <c r="V1363" t="s">
        <v>337</v>
      </c>
      <c r="W1363" t="s">
        <v>66</v>
      </c>
      <c r="X1363" t="s">
        <v>336</v>
      </c>
      <c r="Y1363" t="s">
        <v>125</v>
      </c>
      <c r="Z1363" t="s">
        <v>674</v>
      </c>
    </row>
    <row r="1364" spans="1:26" hidden="1" x14ac:dyDescent="0.25">
      <c r="A1364" t="s">
        <v>5953</v>
      </c>
      <c r="B1364" t="s">
        <v>5954</v>
      </c>
      <c r="C1364" s="1" t="str">
        <f t="shared" si="224"/>
        <v>21:0239</v>
      </c>
      <c r="D1364" s="1" t="str">
        <f t="shared" si="225"/>
        <v>21:0116</v>
      </c>
      <c r="E1364" t="s">
        <v>5955</v>
      </c>
      <c r="F1364" t="s">
        <v>5956</v>
      </c>
      <c r="H1364">
        <v>48.606371299999999</v>
      </c>
      <c r="I1364">
        <v>-88.949304299999994</v>
      </c>
      <c r="J1364" s="1" t="str">
        <f t="shared" si="226"/>
        <v>NGR lake sediment grab sample</v>
      </c>
      <c r="K1364" s="1" t="str">
        <f t="shared" si="227"/>
        <v>&lt;177 micron (NGR)</v>
      </c>
      <c r="L1364">
        <v>15</v>
      </c>
      <c r="M1364" t="s">
        <v>206</v>
      </c>
      <c r="N1364">
        <v>283</v>
      </c>
      <c r="O1364" t="s">
        <v>798</v>
      </c>
      <c r="P1364" t="s">
        <v>516</v>
      </c>
      <c r="Q1364" t="s">
        <v>39</v>
      </c>
      <c r="R1364" t="s">
        <v>134</v>
      </c>
      <c r="S1364" t="s">
        <v>33</v>
      </c>
      <c r="T1364" t="s">
        <v>122</v>
      </c>
      <c r="U1364" t="s">
        <v>510</v>
      </c>
      <c r="V1364" t="s">
        <v>337</v>
      </c>
      <c r="W1364" t="s">
        <v>53</v>
      </c>
      <c r="X1364" t="s">
        <v>228</v>
      </c>
      <c r="Y1364" t="s">
        <v>125</v>
      </c>
      <c r="Z1364" t="s">
        <v>2612</v>
      </c>
    </row>
    <row r="1365" spans="1:26" hidden="1" x14ac:dyDescent="0.25">
      <c r="A1365" t="s">
        <v>5957</v>
      </c>
      <c r="B1365" t="s">
        <v>5958</v>
      </c>
      <c r="C1365" s="1" t="str">
        <f t="shared" si="224"/>
        <v>21:0239</v>
      </c>
      <c r="D1365" s="1" t="str">
        <f t="shared" si="225"/>
        <v>21:0116</v>
      </c>
      <c r="E1365" t="s">
        <v>5959</v>
      </c>
      <c r="F1365" t="s">
        <v>5960</v>
      </c>
      <c r="H1365">
        <v>48.591143700000003</v>
      </c>
      <c r="I1365">
        <v>-88.914202200000005</v>
      </c>
      <c r="J1365" s="1" t="str">
        <f t="shared" si="226"/>
        <v>NGR lake sediment grab sample</v>
      </c>
      <c r="K1365" s="1" t="str">
        <f t="shared" si="227"/>
        <v>&lt;177 micron (NGR)</v>
      </c>
      <c r="L1365">
        <v>15</v>
      </c>
      <c r="M1365" t="s">
        <v>214</v>
      </c>
      <c r="N1365">
        <v>284</v>
      </c>
      <c r="O1365" t="s">
        <v>1048</v>
      </c>
      <c r="P1365" t="s">
        <v>48</v>
      </c>
      <c r="Q1365" t="s">
        <v>33</v>
      </c>
      <c r="R1365" t="s">
        <v>77</v>
      </c>
      <c r="S1365" t="s">
        <v>78</v>
      </c>
      <c r="T1365" t="s">
        <v>36</v>
      </c>
      <c r="U1365" t="s">
        <v>284</v>
      </c>
      <c r="V1365" t="s">
        <v>292</v>
      </c>
      <c r="W1365" t="s">
        <v>53</v>
      </c>
      <c r="X1365" t="s">
        <v>890</v>
      </c>
      <c r="Y1365" t="s">
        <v>125</v>
      </c>
      <c r="Z1365" t="s">
        <v>820</v>
      </c>
    </row>
    <row r="1366" spans="1:26" hidden="1" x14ac:dyDescent="0.25">
      <c r="A1366" t="s">
        <v>5961</v>
      </c>
      <c r="B1366" t="s">
        <v>5962</v>
      </c>
      <c r="C1366" s="1" t="str">
        <f t="shared" si="224"/>
        <v>21:0239</v>
      </c>
      <c r="D1366" s="1" t="str">
        <f t="shared" si="225"/>
        <v>21:0116</v>
      </c>
      <c r="E1366" t="s">
        <v>5963</v>
      </c>
      <c r="F1366" t="s">
        <v>5964</v>
      </c>
      <c r="H1366">
        <v>48.627792399999997</v>
      </c>
      <c r="I1366">
        <v>-88.882852</v>
      </c>
      <c r="J1366" s="1" t="str">
        <f t="shared" si="226"/>
        <v>NGR lake sediment grab sample</v>
      </c>
      <c r="K1366" s="1" t="str">
        <f t="shared" si="227"/>
        <v>&lt;177 micron (NGR)</v>
      </c>
      <c r="L1366">
        <v>15</v>
      </c>
      <c r="M1366" t="s">
        <v>234</v>
      </c>
      <c r="N1366">
        <v>285</v>
      </c>
      <c r="O1366" t="s">
        <v>81</v>
      </c>
      <c r="P1366" t="s">
        <v>108</v>
      </c>
      <c r="Q1366" t="s">
        <v>271</v>
      </c>
      <c r="R1366" t="s">
        <v>349</v>
      </c>
      <c r="S1366" t="s">
        <v>181</v>
      </c>
      <c r="T1366" t="s">
        <v>36</v>
      </c>
      <c r="U1366" t="s">
        <v>559</v>
      </c>
      <c r="V1366" t="s">
        <v>309</v>
      </c>
      <c r="W1366" t="s">
        <v>53</v>
      </c>
      <c r="X1366" t="s">
        <v>54</v>
      </c>
      <c r="Y1366" t="s">
        <v>309</v>
      </c>
      <c r="Z1366" t="s">
        <v>182</v>
      </c>
    </row>
    <row r="1367" spans="1:26" hidden="1" x14ac:dyDescent="0.25">
      <c r="A1367" t="s">
        <v>5965</v>
      </c>
      <c r="B1367" t="s">
        <v>5966</v>
      </c>
      <c r="C1367" s="1" t="str">
        <f t="shared" si="224"/>
        <v>21:0239</v>
      </c>
      <c r="D1367" s="1" t="str">
        <f t="shared" si="225"/>
        <v>21:0116</v>
      </c>
      <c r="E1367" t="s">
        <v>5967</v>
      </c>
      <c r="F1367" t="s">
        <v>5968</v>
      </c>
      <c r="H1367">
        <v>48.667498299999998</v>
      </c>
      <c r="I1367">
        <v>-88.925649699999994</v>
      </c>
      <c r="J1367" s="1" t="str">
        <f t="shared" si="226"/>
        <v>NGR lake sediment grab sample</v>
      </c>
      <c r="K1367" s="1" t="str">
        <f t="shared" si="227"/>
        <v>&lt;177 micron (NGR)</v>
      </c>
      <c r="L1367">
        <v>16</v>
      </c>
      <c r="M1367" t="s">
        <v>242</v>
      </c>
      <c r="N1367">
        <v>286</v>
      </c>
      <c r="O1367" t="s">
        <v>760</v>
      </c>
      <c r="P1367" t="s">
        <v>760</v>
      </c>
      <c r="Q1367" t="s">
        <v>39</v>
      </c>
      <c r="R1367" t="s">
        <v>760</v>
      </c>
      <c r="S1367" t="s">
        <v>66</v>
      </c>
      <c r="T1367" t="s">
        <v>36</v>
      </c>
      <c r="U1367" t="s">
        <v>760</v>
      </c>
      <c r="V1367" t="s">
        <v>52</v>
      </c>
      <c r="W1367" t="s">
        <v>53</v>
      </c>
      <c r="X1367" t="s">
        <v>67</v>
      </c>
      <c r="Y1367" t="s">
        <v>125</v>
      </c>
      <c r="Z1367" t="s">
        <v>1318</v>
      </c>
    </row>
    <row r="1368" spans="1:26" hidden="1" x14ac:dyDescent="0.25">
      <c r="A1368" t="s">
        <v>5969</v>
      </c>
      <c r="B1368" t="s">
        <v>5970</v>
      </c>
      <c r="C1368" s="1" t="str">
        <f t="shared" si="224"/>
        <v>21:0239</v>
      </c>
      <c r="D1368" s="1" t="str">
        <f t="shared" si="225"/>
        <v>21:0116</v>
      </c>
      <c r="E1368" t="s">
        <v>5971</v>
      </c>
      <c r="F1368" t="s">
        <v>5972</v>
      </c>
      <c r="H1368">
        <v>48.634090499999999</v>
      </c>
      <c r="I1368">
        <v>-88.891067699999994</v>
      </c>
      <c r="J1368" s="1" t="str">
        <f t="shared" si="226"/>
        <v>NGR lake sediment grab sample</v>
      </c>
      <c r="K1368" s="1" t="str">
        <f t="shared" si="227"/>
        <v>&lt;177 micron (NGR)</v>
      </c>
      <c r="L1368">
        <v>16</v>
      </c>
      <c r="M1368" t="s">
        <v>47</v>
      </c>
      <c r="N1368">
        <v>287</v>
      </c>
      <c r="O1368" t="s">
        <v>49</v>
      </c>
      <c r="P1368" t="s">
        <v>516</v>
      </c>
      <c r="Q1368" t="s">
        <v>80</v>
      </c>
      <c r="R1368" t="s">
        <v>156</v>
      </c>
      <c r="S1368" t="s">
        <v>63</v>
      </c>
      <c r="T1368" t="s">
        <v>36</v>
      </c>
      <c r="U1368" t="s">
        <v>121</v>
      </c>
      <c r="V1368" t="s">
        <v>262</v>
      </c>
      <c r="W1368" t="s">
        <v>66</v>
      </c>
      <c r="X1368" t="s">
        <v>228</v>
      </c>
      <c r="Y1368" t="s">
        <v>875</v>
      </c>
      <c r="Z1368" t="s">
        <v>2612</v>
      </c>
    </row>
    <row r="1369" spans="1:26" hidden="1" x14ac:dyDescent="0.25">
      <c r="A1369" t="s">
        <v>5973</v>
      </c>
      <c r="B1369" t="s">
        <v>5974</v>
      </c>
      <c r="C1369" s="1" t="str">
        <f t="shared" si="224"/>
        <v>21:0239</v>
      </c>
      <c r="D1369" s="1" t="str">
        <f t="shared" si="225"/>
        <v>21:0116</v>
      </c>
      <c r="E1369" t="s">
        <v>5975</v>
      </c>
      <c r="F1369" t="s">
        <v>5976</v>
      </c>
      <c r="H1369">
        <v>48.649617399999997</v>
      </c>
      <c r="I1369">
        <v>-88.863582600000001</v>
      </c>
      <c r="J1369" s="1" t="str">
        <f t="shared" si="226"/>
        <v>NGR lake sediment grab sample</v>
      </c>
      <c r="K1369" s="1" t="str">
        <f t="shared" si="227"/>
        <v>&lt;177 micron (NGR)</v>
      </c>
      <c r="L1369">
        <v>16</v>
      </c>
      <c r="M1369" t="s">
        <v>251</v>
      </c>
      <c r="N1369">
        <v>288</v>
      </c>
      <c r="O1369" t="s">
        <v>297</v>
      </c>
      <c r="P1369" t="s">
        <v>82</v>
      </c>
      <c r="Q1369" t="s">
        <v>76</v>
      </c>
      <c r="R1369" t="s">
        <v>244</v>
      </c>
      <c r="S1369" t="s">
        <v>181</v>
      </c>
      <c r="T1369" t="s">
        <v>122</v>
      </c>
      <c r="U1369" t="s">
        <v>79</v>
      </c>
      <c r="V1369" t="s">
        <v>337</v>
      </c>
      <c r="W1369" t="s">
        <v>66</v>
      </c>
      <c r="X1369" t="s">
        <v>54</v>
      </c>
      <c r="Y1369" t="s">
        <v>125</v>
      </c>
      <c r="Z1369" t="s">
        <v>121</v>
      </c>
    </row>
    <row r="1370" spans="1:26" hidden="1" x14ac:dyDescent="0.25">
      <c r="A1370" t="s">
        <v>5977</v>
      </c>
      <c r="B1370" t="s">
        <v>5978</v>
      </c>
      <c r="C1370" s="1" t="str">
        <f t="shared" si="224"/>
        <v>21:0239</v>
      </c>
      <c r="D1370" s="1" t="str">
        <f t="shared" si="225"/>
        <v>21:0116</v>
      </c>
      <c r="E1370" t="s">
        <v>5979</v>
      </c>
      <c r="F1370" t="s">
        <v>5980</v>
      </c>
      <c r="H1370">
        <v>48.660210900000003</v>
      </c>
      <c r="I1370">
        <v>-88.878273699999994</v>
      </c>
      <c r="J1370" s="1" t="str">
        <f t="shared" si="226"/>
        <v>NGR lake sediment grab sample</v>
      </c>
      <c r="K1370" s="1" t="str">
        <f t="shared" si="227"/>
        <v>&lt;177 micron (NGR)</v>
      </c>
      <c r="L1370">
        <v>16</v>
      </c>
      <c r="M1370" t="s">
        <v>259</v>
      </c>
      <c r="N1370">
        <v>289</v>
      </c>
      <c r="O1370" t="s">
        <v>336</v>
      </c>
      <c r="P1370" t="s">
        <v>321</v>
      </c>
      <c r="Q1370" t="s">
        <v>78</v>
      </c>
      <c r="R1370" t="s">
        <v>134</v>
      </c>
      <c r="S1370" t="s">
        <v>39</v>
      </c>
      <c r="T1370" t="s">
        <v>122</v>
      </c>
      <c r="U1370" t="s">
        <v>81</v>
      </c>
      <c r="V1370" t="s">
        <v>337</v>
      </c>
      <c r="W1370" t="s">
        <v>53</v>
      </c>
      <c r="X1370" t="s">
        <v>81</v>
      </c>
      <c r="Y1370" t="s">
        <v>41</v>
      </c>
      <c r="Z1370" t="s">
        <v>610</v>
      </c>
    </row>
    <row r="1371" spans="1:26" hidden="1" x14ac:dyDescent="0.25">
      <c r="A1371" t="s">
        <v>5981</v>
      </c>
      <c r="B1371" t="s">
        <v>5982</v>
      </c>
      <c r="C1371" s="1" t="str">
        <f t="shared" si="224"/>
        <v>21:0239</v>
      </c>
      <c r="D1371" s="1" t="str">
        <f t="shared" si="225"/>
        <v>21:0116</v>
      </c>
      <c r="E1371" t="s">
        <v>5979</v>
      </c>
      <c r="F1371" t="s">
        <v>5983</v>
      </c>
      <c r="H1371">
        <v>48.660210900000003</v>
      </c>
      <c r="I1371">
        <v>-88.878273699999994</v>
      </c>
      <c r="J1371" s="1" t="str">
        <f t="shared" si="226"/>
        <v>NGR lake sediment grab sample</v>
      </c>
      <c r="K1371" s="1" t="str">
        <f t="shared" si="227"/>
        <v>&lt;177 micron (NGR)</v>
      </c>
      <c r="L1371">
        <v>16</v>
      </c>
      <c r="M1371" t="s">
        <v>268</v>
      </c>
      <c r="N1371">
        <v>290</v>
      </c>
      <c r="O1371" t="s">
        <v>61</v>
      </c>
      <c r="P1371" t="s">
        <v>321</v>
      </c>
      <c r="Q1371" t="s">
        <v>39</v>
      </c>
      <c r="R1371" t="s">
        <v>77</v>
      </c>
      <c r="S1371" t="s">
        <v>33</v>
      </c>
      <c r="T1371" t="s">
        <v>36</v>
      </c>
      <c r="U1371" t="s">
        <v>343</v>
      </c>
      <c r="V1371" t="s">
        <v>225</v>
      </c>
      <c r="W1371" t="s">
        <v>53</v>
      </c>
      <c r="X1371" t="s">
        <v>54</v>
      </c>
      <c r="Y1371" t="s">
        <v>125</v>
      </c>
      <c r="Z1371" t="s">
        <v>761</v>
      </c>
    </row>
    <row r="1372" spans="1:26" hidden="1" x14ac:dyDescent="0.25">
      <c r="A1372" t="s">
        <v>5984</v>
      </c>
      <c r="B1372" t="s">
        <v>5985</v>
      </c>
      <c r="C1372" s="1" t="str">
        <f t="shared" si="224"/>
        <v>21:0239</v>
      </c>
      <c r="D1372" s="1" t="str">
        <f t="shared" si="225"/>
        <v>21:0116</v>
      </c>
      <c r="E1372" t="s">
        <v>5967</v>
      </c>
      <c r="F1372" t="s">
        <v>5986</v>
      </c>
      <c r="H1372">
        <v>48.667498299999998</v>
      </c>
      <c r="I1372">
        <v>-88.925649699999994</v>
      </c>
      <c r="J1372" s="1" t="str">
        <f t="shared" si="226"/>
        <v>NGR lake sediment grab sample</v>
      </c>
      <c r="K1372" s="1" t="str">
        <f t="shared" si="227"/>
        <v>&lt;177 micron (NGR)</v>
      </c>
      <c r="L1372">
        <v>16</v>
      </c>
      <c r="M1372" t="s">
        <v>366</v>
      </c>
      <c r="N1372">
        <v>291</v>
      </c>
      <c r="O1372" t="s">
        <v>62</v>
      </c>
      <c r="P1372" t="s">
        <v>134</v>
      </c>
      <c r="Q1372" t="s">
        <v>181</v>
      </c>
      <c r="R1372" t="s">
        <v>97</v>
      </c>
      <c r="S1372" t="s">
        <v>80</v>
      </c>
      <c r="T1372" t="s">
        <v>36</v>
      </c>
      <c r="U1372" t="s">
        <v>336</v>
      </c>
      <c r="V1372" t="s">
        <v>225</v>
      </c>
      <c r="W1372" t="s">
        <v>53</v>
      </c>
      <c r="X1372" t="s">
        <v>343</v>
      </c>
      <c r="Y1372" t="s">
        <v>125</v>
      </c>
      <c r="Z1372" t="s">
        <v>145</v>
      </c>
    </row>
    <row r="1373" spans="1:26" hidden="1" x14ac:dyDescent="0.25">
      <c r="A1373" t="s">
        <v>5987</v>
      </c>
      <c r="B1373" t="s">
        <v>5988</v>
      </c>
      <c r="C1373" s="1" t="str">
        <f t="shared" si="224"/>
        <v>21:0239</v>
      </c>
      <c r="D1373" s="1" t="str">
        <f>HYPERLINK("http://geochem.nrcan.gc.ca/cdogs/content/svy/svy_e.htm", "")</f>
        <v/>
      </c>
      <c r="G1373" s="1" t="str">
        <f>HYPERLINK("http://geochem.nrcan.gc.ca/cdogs/content/cr_/cr_00021_e.htm", "21")</f>
        <v>21</v>
      </c>
      <c r="J1373" t="s">
        <v>220</v>
      </c>
      <c r="K1373" t="s">
        <v>221</v>
      </c>
      <c r="L1373">
        <v>16</v>
      </c>
      <c r="M1373" t="s">
        <v>222</v>
      </c>
      <c r="N1373">
        <v>292</v>
      </c>
      <c r="O1373" t="s">
        <v>108</v>
      </c>
      <c r="P1373" t="s">
        <v>77</v>
      </c>
      <c r="Q1373" t="s">
        <v>198</v>
      </c>
      <c r="R1373" t="s">
        <v>78</v>
      </c>
      <c r="S1373" t="s">
        <v>80</v>
      </c>
      <c r="T1373" t="s">
        <v>36</v>
      </c>
      <c r="U1373" t="s">
        <v>1617</v>
      </c>
      <c r="V1373" t="s">
        <v>457</v>
      </c>
      <c r="W1373" t="s">
        <v>76</v>
      </c>
      <c r="X1373" t="s">
        <v>48</v>
      </c>
      <c r="Y1373" t="s">
        <v>3466</v>
      </c>
      <c r="Z1373" t="s">
        <v>3060</v>
      </c>
    </row>
    <row r="1374" spans="1:26" hidden="1" x14ac:dyDescent="0.25">
      <c r="A1374" t="s">
        <v>5989</v>
      </c>
      <c r="B1374" t="s">
        <v>5990</v>
      </c>
      <c r="C1374" s="1" t="str">
        <f t="shared" si="224"/>
        <v>21:0239</v>
      </c>
      <c r="D1374" s="1" t="str">
        <f t="shared" ref="D1374:D1391" si="228">HYPERLINK("http://geochem.nrcan.gc.ca/cdogs/content/svy/svy210116_e.htm", "21:0116")</f>
        <v>21:0116</v>
      </c>
      <c r="E1374" t="s">
        <v>5991</v>
      </c>
      <c r="F1374" t="s">
        <v>5992</v>
      </c>
      <c r="H1374">
        <v>48.715729400000001</v>
      </c>
      <c r="I1374">
        <v>-88.925165000000007</v>
      </c>
      <c r="J1374" s="1" t="str">
        <f t="shared" ref="J1374:J1391" si="229">HYPERLINK("http://geochem.nrcan.gc.ca/cdogs/content/kwd/kwd020027_e.htm", "NGR lake sediment grab sample")</f>
        <v>NGR lake sediment grab sample</v>
      </c>
      <c r="K1374" s="1" t="str">
        <f t="shared" ref="K1374:K1391" si="230">HYPERLINK("http://geochem.nrcan.gc.ca/cdogs/content/kwd/kwd080006_e.htm", "&lt;177 micron (NGR)")</f>
        <v>&lt;177 micron (NGR)</v>
      </c>
      <c r="L1374">
        <v>16</v>
      </c>
      <c r="M1374" t="s">
        <v>60</v>
      </c>
      <c r="N1374">
        <v>293</v>
      </c>
      <c r="O1374" t="s">
        <v>342</v>
      </c>
      <c r="P1374" t="s">
        <v>32</v>
      </c>
      <c r="Q1374" t="s">
        <v>78</v>
      </c>
      <c r="R1374" t="s">
        <v>244</v>
      </c>
      <c r="S1374" t="s">
        <v>156</v>
      </c>
      <c r="T1374" t="s">
        <v>36</v>
      </c>
      <c r="U1374" t="s">
        <v>284</v>
      </c>
      <c r="V1374" t="s">
        <v>90</v>
      </c>
      <c r="W1374" t="s">
        <v>53</v>
      </c>
      <c r="X1374" t="s">
        <v>81</v>
      </c>
      <c r="Y1374" t="s">
        <v>66</v>
      </c>
      <c r="Z1374" t="s">
        <v>890</v>
      </c>
    </row>
    <row r="1375" spans="1:26" hidden="1" x14ac:dyDescent="0.25">
      <c r="A1375" t="s">
        <v>5993</v>
      </c>
      <c r="B1375" t="s">
        <v>5994</v>
      </c>
      <c r="C1375" s="1" t="str">
        <f t="shared" si="224"/>
        <v>21:0239</v>
      </c>
      <c r="D1375" s="1" t="str">
        <f t="shared" si="228"/>
        <v>21:0116</v>
      </c>
      <c r="E1375" t="s">
        <v>5995</v>
      </c>
      <c r="F1375" t="s">
        <v>5996</v>
      </c>
      <c r="H1375">
        <v>48.713748699999996</v>
      </c>
      <c r="I1375">
        <v>-88.875643499999995</v>
      </c>
      <c r="J1375" s="1" t="str">
        <f t="shared" si="229"/>
        <v>NGR lake sediment grab sample</v>
      </c>
      <c r="K1375" s="1" t="str">
        <f t="shared" si="230"/>
        <v>&lt;177 micron (NGR)</v>
      </c>
      <c r="L1375">
        <v>16</v>
      </c>
      <c r="M1375" t="s">
        <v>73</v>
      </c>
      <c r="N1375">
        <v>294</v>
      </c>
      <c r="O1375" t="s">
        <v>798</v>
      </c>
      <c r="P1375" t="s">
        <v>489</v>
      </c>
      <c r="Q1375" t="s">
        <v>80</v>
      </c>
      <c r="R1375" t="s">
        <v>77</v>
      </c>
      <c r="S1375" t="s">
        <v>33</v>
      </c>
      <c r="T1375" t="s">
        <v>122</v>
      </c>
      <c r="U1375" t="s">
        <v>79</v>
      </c>
      <c r="V1375" t="s">
        <v>225</v>
      </c>
      <c r="W1375" t="s">
        <v>66</v>
      </c>
      <c r="X1375" t="s">
        <v>228</v>
      </c>
      <c r="Y1375" t="s">
        <v>41</v>
      </c>
      <c r="Z1375" t="s">
        <v>1105</v>
      </c>
    </row>
    <row r="1376" spans="1:26" hidden="1" x14ac:dyDescent="0.25">
      <c r="A1376" t="s">
        <v>5997</v>
      </c>
      <c r="B1376" t="s">
        <v>5998</v>
      </c>
      <c r="C1376" s="1" t="str">
        <f t="shared" si="224"/>
        <v>21:0239</v>
      </c>
      <c r="D1376" s="1" t="str">
        <f t="shared" si="228"/>
        <v>21:0116</v>
      </c>
      <c r="E1376" t="s">
        <v>5999</v>
      </c>
      <c r="F1376" t="s">
        <v>6000</v>
      </c>
      <c r="H1376">
        <v>48.711838200000003</v>
      </c>
      <c r="I1376">
        <v>-88.817496000000006</v>
      </c>
      <c r="J1376" s="1" t="str">
        <f t="shared" si="229"/>
        <v>NGR lake sediment grab sample</v>
      </c>
      <c r="K1376" s="1" t="str">
        <f t="shared" si="230"/>
        <v>&lt;177 micron (NGR)</v>
      </c>
      <c r="L1376">
        <v>16</v>
      </c>
      <c r="M1376" t="s">
        <v>87</v>
      </c>
      <c r="N1376">
        <v>295</v>
      </c>
      <c r="O1376" t="s">
        <v>62</v>
      </c>
      <c r="P1376" t="s">
        <v>283</v>
      </c>
      <c r="Q1376" t="s">
        <v>80</v>
      </c>
      <c r="R1376" t="s">
        <v>290</v>
      </c>
      <c r="S1376" t="s">
        <v>63</v>
      </c>
      <c r="T1376" t="s">
        <v>36</v>
      </c>
      <c r="U1376" t="s">
        <v>283</v>
      </c>
      <c r="V1376" t="s">
        <v>1095</v>
      </c>
      <c r="W1376" t="s">
        <v>66</v>
      </c>
      <c r="X1376" t="s">
        <v>300</v>
      </c>
      <c r="Y1376" t="s">
        <v>125</v>
      </c>
      <c r="Z1376" t="s">
        <v>2603</v>
      </c>
    </row>
    <row r="1377" spans="1:26" hidden="1" x14ac:dyDescent="0.25">
      <c r="A1377" t="s">
        <v>6001</v>
      </c>
      <c r="B1377" t="s">
        <v>6002</v>
      </c>
      <c r="C1377" s="1" t="str">
        <f t="shared" si="224"/>
        <v>21:0239</v>
      </c>
      <c r="D1377" s="1" t="str">
        <f t="shared" si="228"/>
        <v>21:0116</v>
      </c>
      <c r="E1377" t="s">
        <v>6003</v>
      </c>
      <c r="F1377" t="s">
        <v>6004</v>
      </c>
      <c r="H1377">
        <v>48.736206000000003</v>
      </c>
      <c r="I1377">
        <v>-88.820047200000005</v>
      </c>
      <c r="J1377" s="1" t="str">
        <f t="shared" si="229"/>
        <v>NGR lake sediment grab sample</v>
      </c>
      <c r="K1377" s="1" t="str">
        <f t="shared" si="230"/>
        <v>&lt;177 micron (NGR)</v>
      </c>
      <c r="L1377">
        <v>16</v>
      </c>
      <c r="M1377" t="s">
        <v>96</v>
      </c>
      <c r="N1377">
        <v>296</v>
      </c>
      <c r="O1377" t="s">
        <v>67</v>
      </c>
      <c r="P1377" t="s">
        <v>61</v>
      </c>
      <c r="Q1377" t="s">
        <v>39</v>
      </c>
      <c r="R1377" t="s">
        <v>134</v>
      </c>
      <c r="S1377" t="s">
        <v>110</v>
      </c>
      <c r="T1377" t="s">
        <v>1095</v>
      </c>
      <c r="U1377" t="s">
        <v>1829</v>
      </c>
      <c r="V1377" t="s">
        <v>5519</v>
      </c>
      <c r="W1377" t="s">
        <v>33</v>
      </c>
      <c r="X1377" t="s">
        <v>54</v>
      </c>
      <c r="Y1377" t="s">
        <v>125</v>
      </c>
      <c r="Z1377" t="s">
        <v>489</v>
      </c>
    </row>
    <row r="1378" spans="1:26" hidden="1" x14ac:dyDescent="0.25">
      <c r="A1378" t="s">
        <v>6005</v>
      </c>
      <c r="B1378" t="s">
        <v>6006</v>
      </c>
      <c r="C1378" s="1" t="str">
        <f t="shared" si="224"/>
        <v>21:0239</v>
      </c>
      <c r="D1378" s="1" t="str">
        <f t="shared" si="228"/>
        <v>21:0116</v>
      </c>
      <c r="E1378" t="s">
        <v>6007</v>
      </c>
      <c r="F1378" t="s">
        <v>6008</v>
      </c>
      <c r="H1378">
        <v>48.756399899999998</v>
      </c>
      <c r="I1378">
        <v>-88.876890700000004</v>
      </c>
      <c r="J1378" s="1" t="str">
        <f t="shared" si="229"/>
        <v>NGR lake sediment grab sample</v>
      </c>
      <c r="K1378" s="1" t="str">
        <f t="shared" si="230"/>
        <v>&lt;177 micron (NGR)</v>
      </c>
      <c r="L1378">
        <v>16</v>
      </c>
      <c r="M1378" t="s">
        <v>106</v>
      </c>
      <c r="N1378">
        <v>297</v>
      </c>
      <c r="O1378" t="s">
        <v>470</v>
      </c>
      <c r="P1378" t="s">
        <v>224</v>
      </c>
      <c r="Q1378" t="s">
        <v>39</v>
      </c>
      <c r="R1378" t="s">
        <v>283</v>
      </c>
      <c r="S1378" t="s">
        <v>198</v>
      </c>
      <c r="T1378" t="s">
        <v>36</v>
      </c>
      <c r="U1378" t="s">
        <v>208</v>
      </c>
      <c r="V1378" t="s">
        <v>685</v>
      </c>
      <c r="W1378" t="s">
        <v>63</v>
      </c>
      <c r="X1378" t="s">
        <v>300</v>
      </c>
      <c r="Y1378" t="s">
        <v>125</v>
      </c>
      <c r="Z1378" t="s">
        <v>572</v>
      </c>
    </row>
    <row r="1379" spans="1:26" hidden="1" x14ac:dyDescent="0.25">
      <c r="A1379" t="s">
        <v>6009</v>
      </c>
      <c r="B1379" t="s">
        <v>6010</v>
      </c>
      <c r="C1379" s="1" t="str">
        <f t="shared" si="224"/>
        <v>21:0239</v>
      </c>
      <c r="D1379" s="1" t="str">
        <f t="shared" si="228"/>
        <v>21:0116</v>
      </c>
      <c r="E1379" t="s">
        <v>6011</v>
      </c>
      <c r="F1379" t="s">
        <v>6012</v>
      </c>
      <c r="H1379">
        <v>48.755812900000002</v>
      </c>
      <c r="I1379">
        <v>-88.926070300000006</v>
      </c>
      <c r="J1379" s="1" t="str">
        <f t="shared" si="229"/>
        <v>NGR lake sediment grab sample</v>
      </c>
      <c r="K1379" s="1" t="str">
        <f t="shared" si="230"/>
        <v>&lt;177 micron (NGR)</v>
      </c>
      <c r="L1379">
        <v>16</v>
      </c>
      <c r="M1379" t="s">
        <v>118</v>
      </c>
      <c r="N1379">
        <v>298</v>
      </c>
      <c r="O1379" t="s">
        <v>336</v>
      </c>
      <c r="P1379" t="s">
        <v>334</v>
      </c>
      <c r="Q1379" t="s">
        <v>63</v>
      </c>
      <c r="R1379" t="s">
        <v>198</v>
      </c>
      <c r="S1379" t="s">
        <v>33</v>
      </c>
      <c r="T1379" t="s">
        <v>36</v>
      </c>
      <c r="U1379" t="s">
        <v>89</v>
      </c>
      <c r="V1379" t="s">
        <v>125</v>
      </c>
      <c r="W1379" t="s">
        <v>53</v>
      </c>
      <c r="X1379" t="s">
        <v>100</v>
      </c>
      <c r="Y1379" t="s">
        <v>41</v>
      </c>
      <c r="Z1379" t="s">
        <v>2408</v>
      </c>
    </row>
    <row r="1380" spans="1:26" hidden="1" x14ac:dyDescent="0.25">
      <c r="A1380" t="s">
        <v>6013</v>
      </c>
      <c r="B1380" t="s">
        <v>6014</v>
      </c>
      <c r="C1380" s="1" t="str">
        <f t="shared" si="224"/>
        <v>21:0239</v>
      </c>
      <c r="D1380" s="1" t="str">
        <f t="shared" si="228"/>
        <v>21:0116</v>
      </c>
      <c r="E1380" t="s">
        <v>6015</v>
      </c>
      <c r="F1380" t="s">
        <v>6016</v>
      </c>
      <c r="H1380">
        <v>48.771185299999999</v>
      </c>
      <c r="I1380">
        <v>-88.9465845</v>
      </c>
      <c r="J1380" s="1" t="str">
        <f t="shared" si="229"/>
        <v>NGR lake sediment grab sample</v>
      </c>
      <c r="K1380" s="1" t="str">
        <f t="shared" si="230"/>
        <v>&lt;177 micron (NGR)</v>
      </c>
      <c r="L1380">
        <v>16</v>
      </c>
      <c r="M1380" t="s">
        <v>131</v>
      </c>
      <c r="N1380">
        <v>299</v>
      </c>
      <c r="O1380" t="s">
        <v>208</v>
      </c>
      <c r="P1380" t="s">
        <v>516</v>
      </c>
      <c r="Q1380" t="s">
        <v>33</v>
      </c>
      <c r="R1380" t="s">
        <v>321</v>
      </c>
      <c r="S1380" t="s">
        <v>277</v>
      </c>
      <c r="T1380" t="s">
        <v>36</v>
      </c>
      <c r="U1380" t="s">
        <v>2314</v>
      </c>
      <c r="V1380" t="s">
        <v>1703</v>
      </c>
      <c r="W1380" t="s">
        <v>66</v>
      </c>
      <c r="X1380" t="s">
        <v>81</v>
      </c>
      <c r="Y1380" t="s">
        <v>80</v>
      </c>
      <c r="Z1380" t="s">
        <v>483</v>
      </c>
    </row>
    <row r="1381" spans="1:26" hidden="1" x14ac:dyDescent="0.25">
      <c r="A1381" t="s">
        <v>6017</v>
      </c>
      <c r="B1381" t="s">
        <v>6018</v>
      </c>
      <c r="C1381" s="1" t="str">
        <f t="shared" si="224"/>
        <v>21:0239</v>
      </c>
      <c r="D1381" s="1" t="str">
        <f t="shared" si="228"/>
        <v>21:0116</v>
      </c>
      <c r="E1381" t="s">
        <v>6019</v>
      </c>
      <c r="F1381" t="s">
        <v>6020</v>
      </c>
      <c r="H1381">
        <v>48.775115399999997</v>
      </c>
      <c r="I1381">
        <v>-88.917715900000005</v>
      </c>
      <c r="J1381" s="1" t="str">
        <f t="shared" si="229"/>
        <v>NGR lake sediment grab sample</v>
      </c>
      <c r="K1381" s="1" t="str">
        <f t="shared" si="230"/>
        <v>&lt;177 micron (NGR)</v>
      </c>
      <c r="L1381">
        <v>16</v>
      </c>
      <c r="M1381" t="s">
        <v>143</v>
      </c>
      <c r="N1381">
        <v>300</v>
      </c>
      <c r="O1381" t="s">
        <v>771</v>
      </c>
      <c r="P1381" t="s">
        <v>145</v>
      </c>
      <c r="Q1381" t="s">
        <v>33</v>
      </c>
      <c r="R1381" t="s">
        <v>135</v>
      </c>
      <c r="S1381" t="s">
        <v>290</v>
      </c>
      <c r="T1381" t="s">
        <v>36</v>
      </c>
      <c r="U1381" t="s">
        <v>40</v>
      </c>
      <c r="V1381" t="s">
        <v>237</v>
      </c>
      <c r="W1381" t="s">
        <v>66</v>
      </c>
      <c r="X1381" t="s">
        <v>336</v>
      </c>
      <c r="Y1381" t="s">
        <v>125</v>
      </c>
      <c r="Z1381" t="s">
        <v>570</v>
      </c>
    </row>
    <row r="1382" spans="1:26" hidden="1" x14ac:dyDescent="0.25">
      <c r="A1382" t="s">
        <v>6021</v>
      </c>
      <c r="B1382" t="s">
        <v>6022</v>
      </c>
      <c r="C1382" s="1" t="str">
        <f t="shared" si="224"/>
        <v>21:0239</v>
      </c>
      <c r="D1382" s="1" t="str">
        <f t="shared" si="228"/>
        <v>21:0116</v>
      </c>
      <c r="E1382" t="s">
        <v>6023</v>
      </c>
      <c r="F1382" t="s">
        <v>6024</v>
      </c>
      <c r="H1382">
        <v>48.792901399999998</v>
      </c>
      <c r="I1382">
        <v>-88.819019400000002</v>
      </c>
      <c r="J1382" s="1" t="str">
        <f t="shared" si="229"/>
        <v>NGR lake sediment grab sample</v>
      </c>
      <c r="K1382" s="1" t="str">
        <f t="shared" si="230"/>
        <v>&lt;177 micron (NGR)</v>
      </c>
      <c r="L1382">
        <v>16</v>
      </c>
      <c r="M1382" t="s">
        <v>177</v>
      </c>
      <c r="N1382">
        <v>301</v>
      </c>
      <c r="O1382" t="s">
        <v>54</v>
      </c>
      <c r="P1382" t="s">
        <v>489</v>
      </c>
      <c r="Q1382" t="s">
        <v>80</v>
      </c>
      <c r="R1382" t="s">
        <v>77</v>
      </c>
      <c r="S1382" t="s">
        <v>109</v>
      </c>
      <c r="T1382" t="s">
        <v>36</v>
      </c>
      <c r="U1382" t="s">
        <v>260</v>
      </c>
      <c r="V1382" t="s">
        <v>1216</v>
      </c>
      <c r="W1382" t="s">
        <v>53</v>
      </c>
      <c r="X1382" t="s">
        <v>81</v>
      </c>
      <c r="Y1382" t="s">
        <v>125</v>
      </c>
      <c r="Z1382" t="s">
        <v>3596</v>
      </c>
    </row>
    <row r="1383" spans="1:26" hidden="1" x14ac:dyDescent="0.25">
      <c r="A1383" t="s">
        <v>6025</v>
      </c>
      <c r="B1383" t="s">
        <v>6026</v>
      </c>
      <c r="C1383" s="1" t="str">
        <f t="shared" si="224"/>
        <v>21:0239</v>
      </c>
      <c r="D1383" s="1" t="str">
        <f t="shared" si="228"/>
        <v>21:0116</v>
      </c>
      <c r="E1383" t="s">
        <v>6027</v>
      </c>
      <c r="F1383" t="s">
        <v>6028</v>
      </c>
      <c r="H1383">
        <v>48.8206968</v>
      </c>
      <c r="I1383">
        <v>-88.796931999999998</v>
      </c>
      <c r="J1383" s="1" t="str">
        <f t="shared" si="229"/>
        <v>NGR lake sediment grab sample</v>
      </c>
      <c r="K1383" s="1" t="str">
        <f t="shared" si="230"/>
        <v>&lt;177 micron (NGR)</v>
      </c>
      <c r="L1383">
        <v>16</v>
      </c>
      <c r="M1383" t="s">
        <v>187</v>
      </c>
      <c r="N1383">
        <v>302</v>
      </c>
      <c r="O1383" t="s">
        <v>417</v>
      </c>
      <c r="P1383" t="s">
        <v>145</v>
      </c>
      <c r="Q1383" t="s">
        <v>181</v>
      </c>
      <c r="R1383" t="s">
        <v>277</v>
      </c>
      <c r="S1383" t="s">
        <v>146</v>
      </c>
      <c r="T1383" t="s">
        <v>122</v>
      </c>
      <c r="U1383" t="s">
        <v>263</v>
      </c>
      <c r="V1383" t="s">
        <v>322</v>
      </c>
      <c r="W1383" t="s">
        <v>53</v>
      </c>
      <c r="X1383" t="s">
        <v>336</v>
      </c>
      <c r="Y1383" t="s">
        <v>41</v>
      </c>
      <c r="Z1383" t="s">
        <v>48</v>
      </c>
    </row>
    <row r="1384" spans="1:26" hidden="1" x14ac:dyDescent="0.25">
      <c r="A1384" t="s">
        <v>6029</v>
      </c>
      <c r="B1384" t="s">
        <v>6030</v>
      </c>
      <c r="C1384" s="1" t="str">
        <f t="shared" si="224"/>
        <v>21:0239</v>
      </c>
      <c r="D1384" s="1" t="str">
        <f t="shared" si="228"/>
        <v>21:0116</v>
      </c>
      <c r="E1384" t="s">
        <v>6031</v>
      </c>
      <c r="F1384" t="s">
        <v>6032</v>
      </c>
      <c r="H1384">
        <v>48.806550399999999</v>
      </c>
      <c r="I1384">
        <v>-88.878924799999993</v>
      </c>
      <c r="J1384" s="1" t="str">
        <f t="shared" si="229"/>
        <v>NGR lake sediment grab sample</v>
      </c>
      <c r="K1384" s="1" t="str">
        <f t="shared" si="230"/>
        <v>&lt;177 micron (NGR)</v>
      </c>
      <c r="L1384">
        <v>16</v>
      </c>
      <c r="M1384" t="s">
        <v>196</v>
      </c>
      <c r="N1384">
        <v>303</v>
      </c>
      <c r="O1384" t="s">
        <v>298</v>
      </c>
      <c r="P1384" t="s">
        <v>77</v>
      </c>
      <c r="Q1384" t="s">
        <v>97</v>
      </c>
      <c r="R1384" t="s">
        <v>135</v>
      </c>
      <c r="S1384" t="s">
        <v>76</v>
      </c>
      <c r="T1384" t="s">
        <v>36</v>
      </c>
      <c r="U1384" t="s">
        <v>465</v>
      </c>
      <c r="V1384" t="s">
        <v>1121</v>
      </c>
      <c r="W1384" t="s">
        <v>53</v>
      </c>
      <c r="X1384" t="s">
        <v>300</v>
      </c>
      <c r="Y1384" t="s">
        <v>41</v>
      </c>
      <c r="Z1384" t="s">
        <v>941</v>
      </c>
    </row>
    <row r="1385" spans="1:26" hidden="1" x14ac:dyDescent="0.25">
      <c r="A1385" t="s">
        <v>6033</v>
      </c>
      <c r="B1385" t="s">
        <v>6034</v>
      </c>
      <c r="C1385" s="1" t="str">
        <f t="shared" si="224"/>
        <v>21:0239</v>
      </c>
      <c r="D1385" s="1" t="str">
        <f t="shared" si="228"/>
        <v>21:0116</v>
      </c>
      <c r="E1385" t="s">
        <v>6035</v>
      </c>
      <c r="F1385" t="s">
        <v>6036</v>
      </c>
      <c r="H1385">
        <v>48.808712499999999</v>
      </c>
      <c r="I1385">
        <v>-88.922905999999998</v>
      </c>
      <c r="J1385" s="1" t="str">
        <f t="shared" si="229"/>
        <v>NGR lake sediment grab sample</v>
      </c>
      <c r="K1385" s="1" t="str">
        <f t="shared" si="230"/>
        <v>&lt;177 micron (NGR)</v>
      </c>
      <c r="L1385">
        <v>16</v>
      </c>
      <c r="M1385" t="s">
        <v>206</v>
      </c>
      <c r="N1385">
        <v>304</v>
      </c>
      <c r="O1385" t="s">
        <v>236</v>
      </c>
      <c r="P1385" t="s">
        <v>75</v>
      </c>
      <c r="Q1385" t="s">
        <v>33</v>
      </c>
      <c r="R1385" t="s">
        <v>34</v>
      </c>
      <c r="S1385" t="s">
        <v>39</v>
      </c>
      <c r="T1385" t="s">
        <v>36</v>
      </c>
      <c r="U1385" t="s">
        <v>510</v>
      </c>
      <c r="V1385" t="s">
        <v>322</v>
      </c>
      <c r="W1385" t="s">
        <v>66</v>
      </c>
      <c r="X1385" t="s">
        <v>81</v>
      </c>
      <c r="Y1385" t="s">
        <v>309</v>
      </c>
      <c r="Z1385" t="s">
        <v>747</v>
      </c>
    </row>
    <row r="1386" spans="1:26" hidden="1" x14ac:dyDescent="0.25">
      <c r="A1386" t="s">
        <v>6037</v>
      </c>
      <c r="B1386" t="s">
        <v>6038</v>
      </c>
      <c r="C1386" s="1" t="str">
        <f t="shared" si="224"/>
        <v>21:0239</v>
      </c>
      <c r="D1386" s="1" t="str">
        <f t="shared" si="228"/>
        <v>21:0116</v>
      </c>
      <c r="E1386" t="s">
        <v>6039</v>
      </c>
      <c r="F1386" t="s">
        <v>6040</v>
      </c>
      <c r="H1386">
        <v>48.807924700000001</v>
      </c>
      <c r="I1386">
        <v>-88.9515612</v>
      </c>
      <c r="J1386" s="1" t="str">
        <f t="shared" si="229"/>
        <v>NGR lake sediment grab sample</v>
      </c>
      <c r="K1386" s="1" t="str">
        <f t="shared" si="230"/>
        <v>&lt;177 micron (NGR)</v>
      </c>
      <c r="L1386">
        <v>16</v>
      </c>
      <c r="M1386" t="s">
        <v>214</v>
      </c>
      <c r="N1386">
        <v>305</v>
      </c>
      <c r="O1386" t="s">
        <v>133</v>
      </c>
      <c r="P1386" t="s">
        <v>75</v>
      </c>
      <c r="Q1386" t="s">
        <v>39</v>
      </c>
      <c r="R1386" t="s">
        <v>198</v>
      </c>
      <c r="S1386" t="s">
        <v>78</v>
      </c>
      <c r="T1386" t="s">
        <v>36</v>
      </c>
      <c r="U1386" t="s">
        <v>89</v>
      </c>
      <c r="V1386" t="s">
        <v>292</v>
      </c>
      <c r="W1386" t="s">
        <v>66</v>
      </c>
      <c r="X1386" t="s">
        <v>343</v>
      </c>
      <c r="Y1386" t="s">
        <v>41</v>
      </c>
      <c r="Z1386" t="s">
        <v>62</v>
      </c>
    </row>
    <row r="1387" spans="1:26" hidden="1" x14ac:dyDescent="0.25">
      <c r="A1387" t="s">
        <v>6041</v>
      </c>
      <c r="B1387" t="s">
        <v>6042</v>
      </c>
      <c r="C1387" s="1" t="str">
        <f t="shared" si="224"/>
        <v>21:0239</v>
      </c>
      <c r="D1387" s="1" t="str">
        <f t="shared" si="228"/>
        <v>21:0116</v>
      </c>
      <c r="E1387" t="s">
        <v>6043</v>
      </c>
      <c r="F1387" t="s">
        <v>6044</v>
      </c>
      <c r="H1387">
        <v>48.938895600000002</v>
      </c>
      <c r="I1387">
        <v>-89.198081700000003</v>
      </c>
      <c r="J1387" s="1" t="str">
        <f t="shared" si="229"/>
        <v>NGR lake sediment grab sample</v>
      </c>
      <c r="K1387" s="1" t="str">
        <f t="shared" si="230"/>
        <v>&lt;177 micron (NGR)</v>
      </c>
      <c r="L1387">
        <v>17</v>
      </c>
      <c r="M1387" t="s">
        <v>30</v>
      </c>
      <c r="N1387">
        <v>306</v>
      </c>
      <c r="O1387" t="s">
        <v>188</v>
      </c>
      <c r="P1387" t="s">
        <v>74</v>
      </c>
      <c r="Q1387" t="s">
        <v>39</v>
      </c>
      <c r="R1387" t="s">
        <v>349</v>
      </c>
      <c r="S1387" t="s">
        <v>34</v>
      </c>
      <c r="T1387" t="s">
        <v>36</v>
      </c>
      <c r="U1387" t="s">
        <v>226</v>
      </c>
      <c r="V1387" t="s">
        <v>564</v>
      </c>
      <c r="W1387" t="s">
        <v>53</v>
      </c>
      <c r="X1387" t="s">
        <v>54</v>
      </c>
      <c r="Y1387" t="s">
        <v>41</v>
      </c>
      <c r="Z1387" t="s">
        <v>747</v>
      </c>
    </row>
    <row r="1388" spans="1:26" hidden="1" x14ac:dyDescent="0.25">
      <c r="A1388" t="s">
        <v>6045</v>
      </c>
      <c r="B1388" t="s">
        <v>6046</v>
      </c>
      <c r="C1388" s="1" t="str">
        <f t="shared" si="224"/>
        <v>21:0239</v>
      </c>
      <c r="D1388" s="1" t="str">
        <f t="shared" si="228"/>
        <v>21:0116</v>
      </c>
      <c r="E1388" t="s">
        <v>6047</v>
      </c>
      <c r="F1388" t="s">
        <v>6048</v>
      </c>
      <c r="H1388">
        <v>48.824329400000003</v>
      </c>
      <c r="I1388">
        <v>-88.993373800000001</v>
      </c>
      <c r="J1388" s="1" t="str">
        <f t="shared" si="229"/>
        <v>NGR lake sediment grab sample</v>
      </c>
      <c r="K1388" s="1" t="str">
        <f t="shared" si="230"/>
        <v>&lt;177 micron (NGR)</v>
      </c>
      <c r="L1388">
        <v>17</v>
      </c>
      <c r="M1388" t="s">
        <v>47</v>
      </c>
      <c r="N1388">
        <v>307</v>
      </c>
      <c r="O1388" t="s">
        <v>88</v>
      </c>
      <c r="P1388" t="s">
        <v>61</v>
      </c>
      <c r="Q1388" t="s">
        <v>33</v>
      </c>
      <c r="R1388" t="s">
        <v>349</v>
      </c>
      <c r="S1388" t="s">
        <v>97</v>
      </c>
      <c r="T1388" t="s">
        <v>122</v>
      </c>
      <c r="U1388" t="s">
        <v>163</v>
      </c>
      <c r="V1388" t="s">
        <v>517</v>
      </c>
      <c r="W1388" t="s">
        <v>63</v>
      </c>
      <c r="X1388" t="s">
        <v>112</v>
      </c>
      <c r="Y1388" t="s">
        <v>63</v>
      </c>
      <c r="Z1388" t="s">
        <v>604</v>
      </c>
    </row>
    <row r="1389" spans="1:26" hidden="1" x14ac:dyDescent="0.25">
      <c r="A1389" t="s">
        <v>6049</v>
      </c>
      <c r="B1389" t="s">
        <v>6050</v>
      </c>
      <c r="C1389" s="1" t="str">
        <f t="shared" si="224"/>
        <v>21:0239</v>
      </c>
      <c r="D1389" s="1" t="str">
        <f t="shared" si="228"/>
        <v>21:0116</v>
      </c>
      <c r="E1389" t="s">
        <v>6051</v>
      </c>
      <c r="F1389" t="s">
        <v>6052</v>
      </c>
      <c r="H1389">
        <v>48.829784500000002</v>
      </c>
      <c r="I1389">
        <v>-89.055142599999996</v>
      </c>
      <c r="J1389" s="1" t="str">
        <f t="shared" si="229"/>
        <v>NGR lake sediment grab sample</v>
      </c>
      <c r="K1389" s="1" t="str">
        <f t="shared" si="230"/>
        <v>&lt;177 micron (NGR)</v>
      </c>
      <c r="L1389">
        <v>17</v>
      </c>
      <c r="M1389" t="s">
        <v>60</v>
      </c>
      <c r="N1389">
        <v>308</v>
      </c>
      <c r="O1389" t="s">
        <v>298</v>
      </c>
      <c r="P1389" t="s">
        <v>516</v>
      </c>
      <c r="Q1389" t="s">
        <v>80</v>
      </c>
      <c r="R1389" t="s">
        <v>596</v>
      </c>
      <c r="S1389" t="s">
        <v>290</v>
      </c>
      <c r="T1389" t="s">
        <v>36</v>
      </c>
      <c r="U1389" t="s">
        <v>100</v>
      </c>
      <c r="V1389" t="s">
        <v>125</v>
      </c>
      <c r="W1389" t="s">
        <v>63</v>
      </c>
      <c r="X1389" t="s">
        <v>300</v>
      </c>
      <c r="Y1389" t="s">
        <v>125</v>
      </c>
      <c r="Z1389" t="s">
        <v>4729</v>
      </c>
    </row>
    <row r="1390" spans="1:26" hidden="1" x14ac:dyDescent="0.25">
      <c r="A1390" t="s">
        <v>6053</v>
      </c>
      <c r="B1390" t="s">
        <v>6054</v>
      </c>
      <c r="C1390" s="1" t="str">
        <f t="shared" si="224"/>
        <v>21:0239</v>
      </c>
      <c r="D1390" s="1" t="str">
        <f t="shared" si="228"/>
        <v>21:0116</v>
      </c>
      <c r="E1390" t="s">
        <v>6055</v>
      </c>
      <c r="F1390" t="s">
        <v>6056</v>
      </c>
      <c r="H1390">
        <v>48.865068299999997</v>
      </c>
      <c r="I1390">
        <v>-89.050695700000006</v>
      </c>
      <c r="J1390" s="1" t="str">
        <f t="shared" si="229"/>
        <v>NGR lake sediment grab sample</v>
      </c>
      <c r="K1390" s="1" t="str">
        <f t="shared" si="230"/>
        <v>&lt;177 micron (NGR)</v>
      </c>
      <c r="L1390">
        <v>17</v>
      </c>
      <c r="M1390" t="s">
        <v>73</v>
      </c>
      <c r="N1390">
        <v>309</v>
      </c>
      <c r="O1390" t="s">
        <v>289</v>
      </c>
      <c r="P1390" t="s">
        <v>35</v>
      </c>
      <c r="Q1390" t="s">
        <v>181</v>
      </c>
      <c r="R1390" t="s">
        <v>134</v>
      </c>
      <c r="S1390" t="s">
        <v>109</v>
      </c>
      <c r="T1390" t="s">
        <v>36</v>
      </c>
      <c r="U1390" t="s">
        <v>1785</v>
      </c>
      <c r="V1390" t="s">
        <v>517</v>
      </c>
      <c r="W1390" t="s">
        <v>66</v>
      </c>
      <c r="X1390" t="s">
        <v>208</v>
      </c>
      <c r="Y1390" t="s">
        <v>66</v>
      </c>
      <c r="Z1390" t="s">
        <v>32</v>
      </c>
    </row>
    <row r="1391" spans="1:26" hidden="1" x14ac:dyDescent="0.25">
      <c r="A1391" t="s">
        <v>6057</v>
      </c>
      <c r="B1391" t="s">
        <v>6058</v>
      </c>
      <c r="C1391" s="1" t="str">
        <f t="shared" si="224"/>
        <v>21:0239</v>
      </c>
      <c r="D1391" s="1" t="str">
        <f t="shared" si="228"/>
        <v>21:0116</v>
      </c>
      <c r="E1391" t="s">
        <v>6059</v>
      </c>
      <c r="F1391" t="s">
        <v>6060</v>
      </c>
      <c r="H1391">
        <v>48.895510999999999</v>
      </c>
      <c r="I1391">
        <v>-89.119892100000001</v>
      </c>
      <c r="J1391" s="1" t="str">
        <f t="shared" si="229"/>
        <v>NGR lake sediment grab sample</v>
      </c>
      <c r="K1391" s="1" t="str">
        <f t="shared" si="230"/>
        <v>&lt;177 micron (NGR)</v>
      </c>
      <c r="L1391">
        <v>17</v>
      </c>
      <c r="M1391" t="s">
        <v>87</v>
      </c>
      <c r="N1391">
        <v>310</v>
      </c>
      <c r="O1391" t="s">
        <v>666</v>
      </c>
      <c r="P1391" t="s">
        <v>82</v>
      </c>
      <c r="Q1391" t="s">
        <v>181</v>
      </c>
      <c r="R1391" t="s">
        <v>321</v>
      </c>
      <c r="S1391" t="s">
        <v>50</v>
      </c>
      <c r="T1391" t="s">
        <v>36</v>
      </c>
      <c r="U1391" t="s">
        <v>1869</v>
      </c>
      <c r="V1391" t="s">
        <v>190</v>
      </c>
      <c r="W1391" t="s">
        <v>63</v>
      </c>
      <c r="X1391" t="s">
        <v>208</v>
      </c>
      <c r="Y1391" t="s">
        <v>66</v>
      </c>
      <c r="Z1391" t="s">
        <v>668</v>
      </c>
    </row>
    <row r="1392" spans="1:26" hidden="1" x14ac:dyDescent="0.25">
      <c r="A1392" t="s">
        <v>6061</v>
      </c>
      <c r="B1392" t="s">
        <v>6062</v>
      </c>
      <c r="C1392" s="1" t="str">
        <f t="shared" si="224"/>
        <v>21:0239</v>
      </c>
      <c r="D1392" s="1" t="str">
        <f>HYPERLINK("http://geochem.nrcan.gc.ca/cdogs/content/svy/svy_e.htm", "")</f>
        <v/>
      </c>
      <c r="G1392" s="1" t="str">
        <f>HYPERLINK("http://geochem.nrcan.gc.ca/cdogs/content/cr_/cr_00021_e.htm", "21")</f>
        <v>21</v>
      </c>
      <c r="J1392" t="s">
        <v>220</v>
      </c>
      <c r="K1392" t="s">
        <v>221</v>
      </c>
      <c r="L1392">
        <v>17</v>
      </c>
      <c r="M1392" t="s">
        <v>222</v>
      </c>
      <c r="N1392">
        <v>311</v>
      </c>
      <c r="O1392" t="s">
        <v>108</v>
      </c>
      <c r="P1392" t="s">
        <v>134</v>
      </c>
      <c r="Q1392" t="s">
        <v>34</v>
      </c>
      <c r="R1392" t="s">
        <v>78</v>
      </c>
      <c r="S1392" t="s">
        <v>80</v>
      </c>
      <c r="T1392" t="s">
        <v>36</v>
      </c>
      <c r="U1392" t="s">
        <v>986</v>
      </c>
      <c r="V1392" t="s">
        <v>730</v>
      </c>
      <c r="W1392" t="s">
        <v>76</v>
      </c>
      <c r="X1392" t="s">
        <v>79</v>
      </c>
      <c r="Y1392" t="s">
        <v>2590</v>
      </c>
      <c r="Z1392" t="s">
        <v>1211</v>
      </c>
    </row>
    <row r="1393" spans="1:26" hidden="1" x14ac:dyDescent="0.25">
      <c r="A1393" t="s">
        <v>6063</v>
      </c>
      <c r="B1393" t="s">
        <v>6064</v>
      </c>
      <c r="C1393" s="1" t="str">
        <f t="shared" si="224"/>
        <v>21:0239</v>
      </c>
      <c r="D1393" s="1" t="str">
        <f t="shared" ref="D1393:D1411" si="231">HYPERLINK("http://geochem.nrcan.gc.ca/cdogs/content/svy/svy210116_e.htm", "21:0116")</f>
        <v>21:0116</v>
      </c>
      <c r="E1393" t="s">
        <v>6065</v>
      </c>
      <c r="F1393" t="s">
        <v>6066</v>
      </c>
      <c r="H1393">
        <v>48.918847900000003</v>
      </c>
      <c r="I1393">
        <v>-89.164414100000002</v>
      </c>
      <c r="J1393" s="1" t="str">
        <f t="shared" ref="J1393:J1411" si="232">HYPERLINK("http://geochem.nrcan.gc.ca/cdogs/content/kwd/kwd020027_e.htm", "NGR lake sediment grab sample")</f>
        <v>NGR lake sediment grab sample</v>
      </c>
      <c r="K1393" s="1" t="str">
        <f t="shared" ref="K1393:K1411" si="233">HYPERLINK("http://geochem.nrcan.gc.ca/cdogs/content/kwd/kwd080006_e.htm", "&lt;177 micron (NGR)")</f>
        <v>&lt;177 micron (NGR)</v>
      </c>
      <c r="L1393">
        <v>17</v>
      </c>
      <c r="M1393" t="s">
        <v>96</v>
      </c>
      <c r="N1393">
        <v>312</v>
      </c>
      <c r="O1393" t="s">
        <v>224</v>
      </c>
      <c r="P1393" t="s">
        <v>49</v>
      </c>
      <c r="Q1393" t="s">
        <v>39</v>
      </c>
      <c r="R1393" t="s">
        <v>271</v>
      </c>
      <c r="S1393" t="s">
        <v>181</v>
      </c>
      <c r="T1393" t="s">
        <v>36</v>
      </c>
      <c r="U1393" t="s">
        <v>112</v>
      </c>
      <c r="V1393" t="s">
        <v>292</v>
      </c>
      <c r="W1393" t="s">
        <v>66</v>
      </c>
      <c r="X1393" t="s">
        <v>343</v>
      </c>
      <c r="Y1393" t="s">
        <v>125</v>
      </c>
      <c r="Z1393" t="s">
        <v>3015</v>
      </c>
    </row>
    <row r="1394" spans="1:26" hidden="1" x14ac:dyDescent="0.25">
      <c r="A1394" t="s">
        <v>6067</v>
      </c>
      <c r="B1394" t="s">
        <v>6068</v>
      </c>
      <c r="C1394" s="1" t="str">
        <f t="shared" si="224"/>
        <v>21:0239</v>
      </c>
      <c r="D1394" s="1" t="str">
        <f t="shared" si="231"/>
        <v>21:0116</v>
      </c>
      <c r="E1394" t="s">
        <v>6069</v>
      </c>
      <c r="F1394" t="s">
        <v>6070</v>
      </c>
      <c r="H1394">
        <v>48.9292929</v>
      </c>
      <c r="I1394">
        <v>-89.199189700000005</v>
      </c>
      <c r="J1394" s="1" t="str">
        <f t="shared" si="232"/>
        <v>NGR lake sediment grab sample</v>
      </c>
      <c r="K1394" s="1" t="str">
        <f t="shared" si="233"/>
        <v>&lt;177 micron (NGR)</v>
      </c>
      <c r="L1394">
        <v>17</v>
      </c>
      <c r="M1394" t="s">
        <v>154</v>
      </c>
      <c r="N1394">
        <v>313</v>
      </c>
      <c r="O1394" t="s">
        <v>336</v>
      </c>
      <c r="P1394" t="s">
        <v>236</v>
      </c>
      <c r="Q1394" t="s">
        <v>63</v>
      </c>
      <c r="R1394" t="s">
        <v>596</v>
      </c>
      <c r="S1394" t="s">
        <v>76</v>
      </c>
      <c r="T1394" t="s">
        <v>36</v>
      </c>
      <c r="U1394" t="s">
        <v>559</v>
      </c>
      <c r="V1394" t="s">
        <v>1121</v>
      </c>
      <c r="W1394" t="s">
        <v>53</v>
      </c>
      <c r="X1394" t="s">
        <v>208</v>
      </c>
      <c r="Y1394" t="s">
        <v>309</v>
      </c>
      <c r="Z1394" t="s">
        <v>362</v>
      </c>
    </row>
    <row r="1395" spans="1:26" hidden="1" x14ac:dyDescent="0.25">
      <c r="A1395" t="s">
        <v>6071</v>
      </c>
      <c r="B1395" t="s">
        <v>6072</v>
      </c>
      <c r="C1395" s="1" t="str">
        <f t="shared" si="224"/>
        <v>21:0239</v>
      </c>
      <c r="D1395" s="1" t="str">
        <f t="shared" si="231"/>
        <v>21:0116</v>
      </c>
      <c r="E1395" t="s">
        <v>6043</v>
      </c>
      <c r="F1395" t="s">
        <v>6073</v>
      </c>
      <c r="H1395">
        <v>48.938895600000002</v>
      </c>
      <c r="I1395">
        <v>-89.198081700000003</v>
      </c>
      <c r="J1395" s="1" t="str">
        <f t="shared" si="232"/>
        <v>NGR lake sediment grab sample</v>
      </c>
      <c r="K1395" s="1" t="str">
        <f t="shared" si="233"/>
        <v>&lt;177 micron (NGR)</v>
      </c>
      <c r="L1395">
        <v>17</v>
      </c>
      <c r="M1395" t="s">
        <v>162</v>
      </c>
      <c r="N1395">
        <v>314</v>
      </c>
      <c r="O1395" t="s">
        <v>417</v>
      </c>
      <c r="P1395" t="s">
        <v>798</v>
      </c>
      <c r="Q1395" t="s">
        <v>33</v>
      </c>
      <c r="R1395" t="s">
        <v>277</v>
      </c>
      <c r="S1395" t="s">
        <v>50</v>
      </c>
      <c r="T1395" t="s">
        <v>36</v>
      </c>
      <c r="U1395" t="s">
        <v>799</v>
      </c>
      <c r="V1395" t="s">
        <v>180</v>
      </c>
      <c r="W1395" t="s">
        <v>53</v>
      </c>
      <c r="X1395" t="s">
        <v>67</v>
      </c>
      <c r="Y1395" t="s">
        <v>125</v>
      </c>
      <c r="Z1395" t="s">
        <v>1152</v>
      </c>
    </row>
    <row r="1396" spans="1:26" hidden="1" x14ac:dyDescent="0.25">
      <c r="A1396" t="s">
        <v>6074</v>
      </c>
      <c r="B1396" t="s">
        <v>6075</v>
      </c>
      <c r="C1396" s="1" t="str">
        <f t="shared" si="224"/>
        <v>21:0239</v>
      </c>
      <c r="D1396" s="1" t="str">
        <f t="shared" si="231"/>
        <v>21:0116</v>
      </c>
      <c r="E1396" t="s">
        <v>6043</v>
      </c>
      <c r="F1396" t="s">
        <v>6076</v>
      </c>
      <c r="H1396">
        <v>48.938895600000002</v>
      </c>
      <c r="I1396">
        <v>-89.198081700000003</v>
      </c>
      <c r="J1396" s="1" t="str">
        <f t="shared" si="232"/>
        <v>NGR lake sediment grab sample</v>
      </c>
      <c r="K1396" s="1" t="str">
        <f t="shared" si="233"/>
        <v>&lt;177 micron (NGR)</v>
      </c>
      <c r="L1396">
        <v>17</v>
      </c>
      <c r="M1396" t="s">
        <v>169</v>
      </c>
      <c r="N1396">
        <v>315</v>
      </c>
      <c r="O1396" t="s">
        <v>488</v>
      </c>
      <c r="P1396" t="s">
        <v>798</v>
      </c>
      <c r="Q1396" t="s">
        <v>80</v>
      </c>
      <c r="R1396" t="s">
        <v>277</v>
      </c>
      <c r="S1396" t="s">
        <v>50</v>
      </c>
      <c r="T1396" t="s">
        <v>36</v>
      </c>
      <c r="U1396" t="s">
        <v>189</v>
      </c>
      <c r="V1396" t="s">
        <v>1223</v>
      </c>
      <c r="W1396" t="s">
        <v>66</v>
      </c>
      <c r="X1396" t="s">
        <v>67</v>
      </c>
      <c r="Y1396" t="s">
        <v>125</v>
      </c>
      <c r="Z1396" t="s">
        <v>1161</v>
      </c>
    </row>
    <row r="1397" spans="1:26" hidden="1" x14ac:dyDescent="0.25">
      <c r="A1397" t="s">
        <v>6077</v>
      </c>
      <c r="B1397" t="s">
        <v>6078</v>
      </c>
      <c r="C1397" s="1" t="str">
        <f t="shared" si="224"/>
        <v>21:0239</v>
      </c>
      <c r="D1397" s="1" t="str">
        <f t="shared" si="231"/>
        <v>21:0116</v>
      </c>
      <c r="E1397" t="s">
        <v>6079</v>
      </c>
      <c r="F1397" t="s">
        <v>6080</v>
      </c>
      <c r="H1397">
        <v>48.942843099999997</v>
      </c>
      <c r="I1397">
        <v>-89.257430600000006</v>
      </c>
      <c r="J1397" s="1" t="str">
        <f t="shared" si="232"/>
        <v>NGR lake sediment grab sample</v>
      </c>
      <c r="K1397" s="1" t="str">
        <f t="shared" si="233"/>
        <v>&lt;177 micron (NGR)</v>
      </c>
      <c r="L1397">
        <v>17</v>
      </c>
      <c r="M1397" t="s">
        <v>106</v>
      </c>
      <c r="N1397">
        <v>316</v>
      </c>
      <c r="O1397" t="s">
        <v>298</v>
      </c>
      <c r="P1397" t="s">
        <v>334</v>
      </c>
      <c r="Q1397" t="s">
        <v>66</v>
      </c>
      <c r="R1397" t="s">
        <v>277</v>
      </c>
      <c r="S1397" t="s">
        <v>135</v>
      </c>
      <c r="T1397" t="s">
        <v>122</v>
      </c>
      <c r="U1397" t="s">
        <v>5851</v>
      </c>
      <c r="V1397" t="s">
        <v>1006</v>
      </c>
      <c r="W1397" t="s">
        <v>66</v>
      </c>
      <c r="X1397" t="s">
        <v>77</v>
      </c>
      <c r="Y1397" t="s">
        <v>125</v>
      </c>
      <c r="Z1397" t="s">
        <v>496</v>
      </c>
    </row>
    <row r="1398" spans="1:26" hidden="1" x14ac:dyDescent="0.25">
      <c r="A1398" t="s">
        <v>6081</v>
      </c>
      <c r="B1398" t="s">
        <v>6082</v>
      </c>
      <c r="C1398" s="1" t="str">
        <f t="shared" si="224"/>
        <v>21:0239</v>
      </c>
      <c r="D1398" s="1" t="str">
        <f t="shared" si="231"/>
        <v>21:0116</v>
      </c>
      <c r="E1398" t="s">
        <v>6083</v>
      </c>
      <c r="F1398" t="s">
        <v>6084</v>
      </c>
      <c r="H1398">
        <v>48.9275102</v>
      </c>
      <c r="I1398">
        <v>-89.316594800000004</v>
      </c>
      <c r="J1398" s="1" t="str">
        <f t="shared" si="232"/>
        <v>NGR lake sediment grab sample</v>
      </c>
      <c r="K1398" s="1" t="str">
        <f t="shared" si="233"/>
        <v>&lt;177 micron (NGR)</v>
      </c>
      <c r="L1398">
        <v>17</v>
      </c>
      <c r="M1398" t="s">
        <v>118</v>
      </c>
      <c r="N1398">
        <v>317</v>
      </c>
      <c r="O1398" t="s">
        <v>207</v>
      </c>
      <c r="P1398" t="s">
        <v>48</v>
      </c>
      <c r="Q1398" t="s">
        <v>33</v>
      </c>
      <c r="R1398" t="s">
        <v>75</v>
      </c>
      <c r="S1398" t="s">
        <v>290</v>
      </c>
      <c r="T1398" t="s">
        <v>36</v>
      </c>
      <c r="U1398" t="s">
        <v>147</v>
      </c>
      <c r="V1398" t="s">
        <v>66</v>
      </c>
      <c r="W1398" t="s">
        <v>66</v>
      </c>
      <c r="X1398" t="s">
        <v>208</v>
      </c>
      <c r="Y1398" t="s">
        <v>380</v>
      </c>
      <c r="Z1398" t="s">
        <v>1161</v>
      </c>
    </row>
    <row r="1399" spans="1:26" hidden="1" x14ac:dyDescent="0.25">
      <c r="A1399" t="s">
        <v>6085</v>
      </c>
      <c r="B1399" t="s">
        <v>6086</v>
      </c>
      <c r="C1399" s="1" t="str">
        <f t="shared" si="224"/>
        <v>21:0239</v>
      </c>
      <c r="D1399" s="1" t="str">
        <f t="shared" si="231"/>
        <v>21:0116</v>
      </c>
      <c r="E1399" t="s">
        <v>6087</v>
      </c>
      <c r="F1399" t="s">
        <v>6088</v>
      </c>
      <c r="H1399">
        <v>48.929845700000001</v>
      </c>
      <c r="I1399">
        <v>-89.348380000000006</v>
      </c>
      <c r="J1399" s="1" t="str">
        <f t="shared" si="232"/>
        <v>NGR lake sediment grab sample</v>
      </c>
      <c r="K1399" s="1" t="str">
        <f t="shared" si="233"/>
        <v>&lt;177 micron (NGR)</v>
      </c>
      <c r="L1399">
        <v>17</v>
      </c>
      <c r="M1399" t="s">
        <v>131</v>
      </c>
      <c r="N1399">
        <v>318</v>
      </c>
      <c r="O1399" t="s">
        <v>1254</v>
      </c>
      <c r="P1399" t="s">
        <v>198</v>
      </c>
      <c r="Q1399" t="s">
        <v>66</v>
      </c>
      <c r="R1399" t="s">
        <v>110</v>
      </c>
      <c r="S1399" t="s">
        <v>64</v>
      </c>
      <c r="T1399" t="s">
        <v>36</v>
      </c>
      <c r="U1399" t="s">
        <v>144</v>
      </c>
      <c r="V1399" t="s">
        <v>590</v>
      </c>
      <c r="W1399" t="s">
        <v>66</v>
      </c>
      <c r="X1399" t="s">
        <v>336</v>
      </c>
      <c r="Y1399" t="s">
        <v>63</v>
      </c>
      <c r="Z1399" t="s">
        <v>2787</v>
      </c>
    </row>
    <row r="1400" spans="1:26" hidden="1" x14ac:dyDescent="0.25">
      <c r="A1400" t="s">
        <v>6089</v>
      </c>
      <c r="B1400" t="s">
        <v>6090</v>
      </c>
      <c r="C1400" s="1" t="str">
        <f t="shared" si="224"/>
        <v>21:0239</v>
      </c>
      <c r="D1400" s="1" t="str">
        <f t="shared" si="231"/>
        <v>21:0116</v>
      </c>
      <c r="E1400" t="s">
        <v>6091</v>
      </c>
      <c r="F1400" t="s">
        <v>6092</v>
      </c>
      <c r="H1400">
        <v>48.952583500000003</v>
      </c>
      <c r="I1400">
        <v>-89.384185700000003</v>
      </c>
      <c r="J1400" s="1" t="str">
        <f t="shared" si="232"/>
        <v>NGR lake sediment grab sample</v>
      </c>
      <c r="K1400" s="1" t="str">
        <f t="shared" si="233"/>
        <v>&lt;177 micron (NGR)</v>
      </c>
      <c r="L1400">
        <v>17</v>
      </c>
      <c r="M1400" t="s">
        <v>143</v>
      </c>
      <c r="N1400">
        <v>319</v>
      </c>
      <c r="O1400" t="s">
        <v>336</v>
      </c>
      <c r="P1400" t="s">
        <v>145</v>
      </c>
      <c r="Q1400" t="s">
        <v>33</v>
      </c>
      <c r="R1400" t="s">
        <v>135</v>
      </c>
      <c r="S1400" t="s">
        <v>78</v>
      </c>
      <c r="T1400" t="s">
        <v>36</v>
      </c>
      <c r="U1400" t="s">
        <v>54</v>
      </c>
      <c r="V1400" t="s">
        <v>308</v>
      </c>
      <c r="W1400" t="s">
        <v>53</v>
      </c>
      <c r="X1400" t="s">
        <v>228</v>
      </c>
      <c r="Y1400" t="s">
        <v>41</v>
      </c>
      <c r="Z1400" t="s">
        <v>1105</v>
      </c>
    </row>
    <row r="1401" spans="1:26" hidden="1" x14ac:dyDescent="0.25">
      <c r="A1401" t="s">
        <v>6093</v>
      </c>
      <c r="B1401" t="s">
        <v>6094</v>
      </c>
      <c r="C1401" s="1" t="str">
        <f t="shared" si="224"/>
        <v>21:0239</v>
      </c>
      <c r="D1401" s="1" t="str">
        <f t="shared" si="231"/>
        <v>21:0116</v>
      </c>
      <c r="E1401" t="s">
        <v>6095</v>
      </c>
      <c r="F1401" t="s">
        <v>6096</v>
      </c>
      <c r="H1401">
        <v>48.962184200000003</v>
      </c>
      <c r="I1401">
        <v>-89.436221799999998</v>
      </c>
      <c r="J1401" s="1" t="str">
        <f t="shared" si="232"/>
        <v>NGR lake sediment grab sample</v>
      </c>
      <c r="K1401" s="1" t="str">
        <f t="shared" si="233"/>
        <v>&lt;177 micron (NGR)</v>
      </c>
      <c r="L1401">
        <v>17</v>
      </c>
      <c r="M1401" t="s">
        <v>177</v>
      </c>
      <c r="N1401">
        <v>320</v>
      </c>
      <c r="O1401" t="s">
        <v>609</v>
      </c>
      <c r="P1401" t="s">
        <v>49</v>
      </c>
      <c r="Q1401" t="s">
        <v>80</v>
      </c>
      <c r="R1401" t="s">
        <v>244</v>
      </c>
      <c r="S1401" t="s">
        <v>290</v>
      </c>
      <c r="T1401" t="s">
        <v>122</v>
      </c>
      <c r="U1401" t="s">
        <v>89</v>
      </c>
      <c r="V1401" t="s">
        <v>522</v>
      </c>
      <c r="W1401" t="s">
        <v>80</v>
      </c>
      <c r="X1401" t="s">
        <v>336</v>
      </c>
      <c r="Y1401" t="s">
        <v>875</v>
      </c>
      <c r="Z1401" t="s">
        <v>570</v>
      </c>
    </row>
    <row r="1402" spans="1:26" hidden="1" x14ac:dyDescent="0.25">
      <c r="A1402" t="s">
        <v>6097</v>
      </c>
      <c r="B1402" t="s">
        <v>6098</v>
      </c>
      <c r="C1402" s="1" t="str">
        <f t="shared" ref="C1402:C1465" si="234">HYPERLINK("http://geochem.nrcan.gc.ca/cdogs/content/bdl/bdl210239_e.htm", "21:0239")</f>
        <v>21:0239</v>
      </c>
      <c r="D1402" s="1" t="str">
        <f t="shared" si="231"/>
        <v>21:0116</v>
      </c>
      <c r="E1402" t="s">
        <v>6099</v>
      </c>
      <c r="F1402" t="s">
        <v>6100</v>
      </c>
      <c r="H1402">
        <v>48.956066700000001</v>
      </c>
      <c r="I1402">
        <v>-89.510871199999997</v>
      </c>
      <c r="J1402" s="1" t="str">
        <f t="shared" si="232"/>
        <v>NGR lake sediment grab sample</v>
      </c>
      <c r="K1402" s="1" t="str">
        <f t="shared" si="233"/>
        <v>&lt;177 micron (NGR)</v>
      </c>
      <c r="L1402">
        <v>17</v>
      </c>
      <c r="M1402" t="s">
        <v>187</v>
      </c>
      <c r="N1402">
        <v>321</v>
      </c>
      <c r="O1402" t="s">
        <v>342</v>
      </c>
      <c r="P1402" t="s">
        <v>108</v>
      </c>
      <c r="Q1402" t="s">
        <v>146</v>
      </c>
      <c r="R1402" t="s">
        <v>145</v>
      </c>
      <c r="S1402" t="s">
        <v>110</v>
      </c>
      <c r="T1402" t="s">
        <v>36</v>
      </c>
      <c r="U1402" t="s">
        <v>2247</v>
      </c>
      <c r="V1402" t="s">
        <v>529</v>
      </c>
      <c r="W1402" t="s">
        <v>53</v>
      </c>
      <c r="X1402" t="s">
        <v>40</v>
      </c>
      <c r="Y1402" t="s">
        <v>41</v>
      </c>
      <c r="Z1402" t="s">
        <v>406</v>
      </c>
    </row>
    <row r="1403" spans="1:26" hidden="1" x14ac:dyDescent="0.25">
      <c r="A1403" t="s">
        <v>6101</v>
      </c>
      <c r="B1403" t="s">
        <v>6102</v>
      </c>
      <c r="C1403" s="1" t="str">
        <f t="shared" si="234"/>
        <v>21:0239</v>
      </c>
      <c r="D1403" s="1" t="str">
        <f t="shared" si="231"/>
        <v>21:0116</v>
      </c>
      <c r="E1403" t="s">
        <v>6103</v>
      </c>
      <c r="F1403" t="s">
        <v>6104</v>
      </c>
      <c r="H1403">
        <v>48.913294800000003</v>
      </c>
      <c r="I1403">
        <v>-89.5351663</v>
      </c>
      <c r="J1403" s="1" t="str">
        <f t="shared" si="232"/>
        <v>NGR lake sediment grab sample</v>
      </c>
      <c r="K1403" s="1" t="str">
        <f t="shared" si="233"/>
        <v>&lt;177 micron (NGR)</v>
      </c>
      <c r="L1403">
        <v>17</v>
      </c>
      <c r="M1403" t="s">
        <v>196</v>
      </c>
      <c r="N1403">
        <v>322</v>
      </c>
      <c r="O1403" t="s">
        <v>224</v>
      </c>
      <c r="P1403" t="s">
        <v>223</v>
      </c>
      <c r="Q1403" t="s">
        <v>80</v>
      </c>
      <c r="R1403" t="s">
        <v>77</v>
      </c>
      <c r="S1403" t="s">
        <v>39</v>
      </c>
      <c r="T1403" t="s">
        <v>36</v>
      </c>
      <c r="U1403" t="s">
        <v>343</v>
      </c>
      <c r="V1403" t="s">
        <v>337</v>
      </c>
      <c r="W1403" t="s">
        <v>53</v>
      </c>
      <c r="X1403" t="s">
        <v>67</v>
      </c>
      <c r="Y1403" t="s">
        <v>41</v>
      </c>
      <c r="Z1403" t="s">
        <v>616</v>
      </c>
    </row>
    <row r="1404" spans="1:26" hidden="1" x14ac:dyDescent="0.25">
      <c r="A1404" t="s">
        <v>6105</v>
      </c>
      <c r="B1404" t="s">
        <v>6106</v>
      </c>
      <c r="C1404" s="1" t="str">
        <f t="shared" si="234"/>
        <v>21:0239</v>
      </c>
      <c r="D1404" s="1" t="str">
        <f t="shared" si="231"/>
        <v>21:0116</v>
      </c>
      <c r="E1404" t="s">
        <v>6107</v>
      </c>
      <c r="F1404" t="s">
        <v>6108</v>
      </c>
      <c r="H1404">
        <v>48.872723100000002</v>
      </c>
      <c r="I1404">
        <v>-89.591967699999998</v>
      </c>
      <c r="J1404" s="1" t="str">
        <f t="shared" si="232"/>
        <v>NGR lake sediment grab sample</v>
      </c>
      <c r="K1404" s="1" t="str">
        <f t="shared" si="233"/>
        <v>&lt;177 micron (NGR)</v>
      </c>
      <c r="L1404">
        <v>17</v>
      </c>
      <c r="M1404" t="s">
        <v>206</v>
      </c>
      <c r="N1404">
        <v>323</v>
      </c>
      <c r="O1404" t="s">
        <v>798</v>
      </c>
      <c r="P1404" t="s">
        <v>49</v>
      </c>
      <c r="Q1404" t="s">
        <v>66</v>
      </c>
      <c r="R1404" t="s">
        <v>277</v>
      </c>
      <c r="S1404" t="s">
        <v>76</v>
      </c>
      <c r="T1404" t="s">
        <v>36</v>
      </c>
      <c r="U1404" t="s">
        <v>178</v>
      </c>
      <c r="V1404" t="s">
        <v>597</v>
      </c>
      <c r="W1404" t="s">
        <v>53</v>
      </c>
      <c r="X1404" t="s">
        <v>54</v>
      </c>
      <c r="Y1404" t="s">
        <v>41</v>
      </c>
      <c r="Z1404" t="s">
        <v>549</v>
      </c>
    </row>
    <row r="1405" spans="1:26" hidden="1" x14ac:dyDescent="0.25">
      <c r="A1405" t="s">
        <v>6109</v>
      </c>
      <c r="B1405" t="s">
        <v>6110</v>
      </c>
      <c r="C1405" s="1" t="str">
        <f t="shared" si="234"/>
        <v>21:0239</v>
      </c>
      <c r="D1405" s="1" t="str">
        <f t="shared" si="231"/>
        <v>21:0116</v>
      </c>
      <c r="E1405" t="s">
        <v>6111</v>
      </c>
      <c r="F1405" t="s">
        <v>6112</v>
      </c>
      <c r="H1405">
        <v>48.835823400000002</v>
      </c>
      <c r="I1405">
        <v>-89.595269500000001</v>
      </c>
      <c r="J1405" s="1" t="str">
        <f t="shared" si="232"/>
        <v>NGR lake sediment grab sample</v>
      </c>
      <c r="K1405" s="1" t="str">
        <f t="shared" si="233"/>
        <v>&lt;177 micron (NGR)</v>
      </c>
      <c r="L1405">
        <v>17</v>
      </c>
      <c r="M1405" t="s">
        <v>214</v>
      </c>
      <c r="N1405">
        <v>324</v>
      </c>
      <c r="O1405" t="s">
        <v>32</v>
      </c>
      <c r="P1405" t="s">
        <v>75</v>
      </c>
      <c r="Q1405" t="s">
        <v>53</v>
      </c>
      <c r="R1405" t="s">
        <v>110</v>
      </c>
      <c r="S1405" t="s">
        <v>97</v>
      </c>
      <c r="T1405" t="s">
        <v>36</v>
      </c>
      <c r="U1405" t="s">
        <v>583</v>
      </c>
      <c r="V1405" t="s">
        <v>2057</v>
      </c>
      <c r="W1405" t="s">
        <v>53</v>
      </c>
      <c r="X1405" t="s">
        <v>890</v>
      </c>
      <c r="Y1405" t="s">
        <v>41</v>
      </c>
      <c r="Z1405" t="s">
        <v>2723</v>
      </c>
    </row>
    <row r="1406" spans="1:26" hidden="1" x14ac:dyDescent="0.25">
      <c r="A1406" t="s">
        <v>6113</v>
      </c>
      <c r="B1406" t="s">
        <v>6114</v>
      </c>
      <c r="C1406" s="1" t="str">
        <f t="shared" si="234"/>
        <v>21:0239</v>
      </c>
      <c r="D1406" s="1" t="str">
        <f t="shared" si="231"/>
        <v>21:0116</v>
      </c>
      <c r="E1406" t="s">
        <v>6115</v>
      </c>
      <c r="F1406" t="s">
        <v>6116</v>
      </c>
      <c r="H1406">
        <v>48.795922099999999</v>
      </c>
      <c r="I1406">
        <v>-89.611119200000005</v>
      </c>
      <c r="J1406" s="1" t="str">
        <f t="shared" si="232"/>
        <v>NGR lake sediment grab sample</v>
      </c>
      <c r="K1406" s="1" t="str">
        <f t="shared" si="233"/>
        <v>&lt;177 micron (NGR)</v>
      </c>
      <c r="L1406">
        <v>17</v>
      </c>
      <c r="M1406" t="s">
        <v>234</v>
      </c>
      <c r="N1406">
        <v>325</v>
      </c>
      <c r="O1406" t="s">
        <v>108</v>
      </c>
      <c r="P1406" t="s">
        <v>1048</v>
      </c>
      <c r="Q1406" t="s">
        <v>66</v>
      </c>
      <c r="R1406" t="s">
        <v>349</v>
      </c>
      <c r="S1406" t="s">
        <v>146</v>
      </c>
      <c r="T1406" t="s">
        <v>36</v>
      </c>
      <c r="U1406" t="s">
        <v>291</v>
      </c>
      <c r="V1406" t="s">
        <v>308</v>
      </c>
      <c r="W1406" t="s">
        <v>66</v>
      </c>
      <c r="X1406" t="s">
        <v>40</v>
      </c>
      <c r="Y1406" t="s">
        <v>41</v>
      </c>
      <c r="Z1406" t="s">
        <v>1847</v>
      </c>
    </row>
    <row r="1407" spans="1:26" hidden="1" x14ac:dyDescent="0.25">
      <c r="A1407" t="s">
        <v>6117</v>
      </c>
      <c r="B1407" t="s">
        <v>6118</v>
      </c>
      <c r="C1407" s="1" t="str">
        <f t="shared" si="234"/>
        <v>21:0239</v>
      </c>
      <c r="D1407" s="1" t="str">
        <f t="shared" si="231"/>
        <v>21:0116</v>
      </c>
      <c r="E1407" t="s">
        <v>6119</v>
      </c>
      <c r="F1407" t="s">
        <v>6120</v>
      </c>
      <c r="H1407">
        <v>48.759351000000002</v>
      </c>
      <c r="I1407">
        <v>-89.631935799999994</v>
      </c>
      <c r="J1407" s="1" t="str">
        <f t="shared" si="232"/>
        <v>NGR lake sediment grab sample</v>
      </c>
      <c r="K1407" s="1" t="str">
        <f t="shared" si="233"/>
        <v>&lt;177 micron (NGR)</v>
      </c>
      <c r="L1407">
        <v>18</v>
      </c>
      <c r="M1407" t="s">
        <v>30</v>
      </c>
      <c r="N1407">
        <v>326</v>
      </c>
      <c r="O1407" t="s">
        <v>1254</v>
      </c>
      <c r="P1407" t="s">
        <v>489</v>
      </c>
      <c r="Q1407" t="s">
        <v>66</v>
      </c>
      <c r="R1407" t="s">
        <v>50</v>
      </c>
      <c r="S1407" t="s">
        <v>76</v>
      </c>
      <c r="T1407" t="s">
        <v>36</v>
      </c>
      <c r="U1407" t="s">
        <v>40</v>
      </c>
      <c r="V1407" t="s">
        <v>225</v>
      </c>
      <c r="W1407" t="s">
        <v>63</v>
      </c>
      <c r="X1407" t="s">
        <v>54</v>
      </c>
      <c r="Y1407" t="s">
        <v>41</v>
      </c>
      <c r="Z1407" t="s">
        <v>1393</v>
      </c>
    </row>
    <row r="1408" spans="1:26" hidden="1" x14ac:dyDescent="0.25">
      <c r="A1408" t="s">
        <v>6121</v>
      </c>
      <c r="B1408" t="s">
        <v>6122</v>
      </c>
      <c r="C1408" s="1" t="str">
        <f t="shared" si="234"/>
        <v>21:0239</v>
      </c>
      <c r="D1408" s="1" t="str">
        <f t="shared" si="231"/>
        <v>21:0116</v>
      </c>
      <c r="E1408" t="s">
        <v>6123</v>
      </c>
      <c r="F1408" t="s">
        <v>6124</v>
      </c>
      <c r="H1408">
        <v>48.778174100000001</v>
      </c>
      <c r="I1408">
        <v>-89.619279000000006</v>
      </c>
      <c r="J1408" s="1" t="str">
        <f t="shared" si="232"/>
        <v>NGR lake sediment grab sample</v>
      </c>
      <c r="K1408" s="1" t="str">
        <f t="shared" si="233"/>
        <v>&lt;177 micron (NGR)</v>
      </c>
      <c r="L1408">
        <v>18</v>
      </c>
      <c r="M1408" t="s">
        <v>47</v>
      </c>
      <c r="N1408">
        <v>327</v>
      </c>
      <c r="O1408" t="s">
        <v>771</v>
      </c>
      <c r="P1408" t="s">
        <v>890</v>
      </c>
      <c r="Q1408" t="s">
        <v>181</v>
      </c>
      <c r="R1408" t="s">
        <v>596</v>
      </c>
      <c r="S1408" t="s">
        <v>156</v>
      </c>
      <c r="T1408" t="s">
        <v>36</v>
      </c>
      <c r="U1408" t="s">
        <v>667</v>
      </c>
      <c r="V1408" t="s">
        <v>216</v>
      </c>
      <c r="W1408" t="s">
        <v>66</v>
      </c>
      <c r="X1408" t="s">
        <v>343</v>
      </c>
      <c r="Y1408" t="s">
        <v>41</v>
      </c>
      <c r="Z1408" t="s">
        <v>145</v>
      </c>
    </row>
    <row r="1409" spans="1:26" hidden="1" x14ac:dyDescent="0.25">
      <c r="A1409" t="s">
        <v>6125</v>
      </c>
      <c r="B1409" t="s">
        <v>6126</v>
      </c>
      <c r="C1409" s="1" t="str">
        <f t="shared" si="234"/>
        <v>21:0239</v>
      </c>
      <c r="D1409" s="1" t="str">
        <f t="shared" si="231"/>
        <v>21:0116</v>
      </c>
      <c r="E1409" t="s">
        <v>6127</v>
      </c>
      <c r="F1409" t="s">
        <v>6128</v>
      </c>
      <c r="H1409">
        <v>48.768835199999998</v>
      </c>
      <c r="I1409">
        <v>-89.630321600000002</v>
      </c>
      <c r="J1409" s="1" t="str">
        <f t="shared" si="232"/>
        <v>NGR lake sediment grab sample</v>
      </c>
      <c r="K1409" s="1" t="str">
        <f t="shared" si="233"/>
        <v>&lt;177 micron (NGR)</v>
      </c>
      <c r="L1409">
        <v>18</v>
      </c>
      <c r="M1409" t="s">
        <v>154</v>
      </c>
      <c r="N1409">
        <v>328</v>
      </c>
      <c r="O1409" t="s">
        <v>197</v>
      </c>
      <c r="P1409" t="s">
        <v>300</v>
      </c>
      <c r="Q1409" t="s">
        <v>53</v>
      </c>
      <c r="R1409" t="s">
        <v>391</v>
      </c>
      <c r="S1409" t="s">
        <v>290</v>
      </c>
      <c r="T1409" t="s">
        <v>36</v>
      </c>
      <c r="U1409" t="s">
        <v>497</v>
      </c>
      <c r="V1409" t="s">
        <v>564</v>
      </c>
      <c r="W1409" t="s">
        <v>80</v>
      </c>
      <c r="X1409" t="s">
        <v>343</v>
      </c>
      <c r="Y1409" t="s">
        <v>41</v>
      </c>
      <c r="Z1409" t="s">
        <v>1053</v>
      </c>
    </row>
    <row r="1410" spans="1:26" hidden="1" x14ac:dyDescent="0.25">
      <c r="A1410" t="s">
        <v>6129</v>
      </c>
      <c r="B1410" t="s">
        <v>6130</v>
      </c>
      <c r="C1410" s="1" t="str">
        <f t="shared" si="234"/>
        <v>21:0239</v>
      </c>
      <c r="D1410" s="1" t="str">
        <f t="shared" si="231"/>
        <v>21:0116</v>
      </c>
      <c r="E1410" t="s">
        <v>6119</v>
      </c>
      <c r="F1410" t="s">
        <v>6131</v>
      </c>
      <c r="H1410">
        <v>48.759351000000002</v>
      </c>
      <c r="I1410">
        <v>-89.631935799999994</v>
      </c>
      <c r="J1410" s="1" t="str">
        <f t="shared" si="232"/>
        <v>NGR lake sediment grab sample</v>
      </c>
      <c r="K1410" s="1" t="str">
        <f t="shared" si="233"/>
        <v>&lt;177 micron (NGR)</v>
      </c>
      <c r="L1410">
        <v>18</v>
      </c>
      <c r="M1410" t="s">
        <v>169</v>
      </c>
      <c r="N1410">
        <v>329</v>
      </c>
      <c r="O1410" t="s">
        <v>1048</v>
      </c>
      <c r="P1410" t="s">
        <v>489</v>
      </c>
      <c r="Q1410" t="s">
        <v>66</v>
      </c>
      <c r="R1410" t="s">
        <v>50</v>
      </c>
      <c r="S1410" t="s">
        <v>97</v>
      </c>
      <c r="T1410" t="s">
        <v>36</v>
      </c>
      <c r="U1410" t="s">
        <v>766</v>
      </c>
      <c r="V1410" t="s">
        <v>90</v>
      </c>
      <c r="W1410" t="s">
        <v>53</v>
      </c>
      <c r="X1410" t="s">
        <v>54</v>
      </c>
      <c r="Y1410" t="s">
        <v>41</v>
      </c>
      <c r="Z1410" t="s">
        <v>165</v>
      </c>
    </row>
    <row r="1411" spans="1:26" hidden="1" x14ac:dyDescent="0.25">
      <c r="A1411" t="s">
        <v>6132</v>
      </c>
      <c r="B1411" t="s">
        <v>6133</v>
      </c>
      <c r="C1411" s="1" t="str">
        <f t="shared" si="234"/>
        <v>21:0239</v>
      </c>
      <c r="D1411" s="1" t="str">
        <f t="shared" si="231"/>
        <v>21:0116</v>
      </c>
      <c r="E1411" t="s">
        <v>6119</v>
      </c>
      <c r="F1411" t="s">
        <v>6134</v>
      </c>
      <c r="H1411">
        <v>48.759351000000002</v>
      </c>
      <c r="I1411">
        <v>-89.631935799999994</v>
      </c>
      <c r="J1411" s="1" t="str">
        <f t="shared" si="232"/>
        <v>NGR lake sediment grab sample</v>
      </c>
      <c r="K1411" s="1" t="str">
        <f t="shared" si="233"/>
        <v>&lt;177 micron (NGR)</v>
      </c>
      <c r="L1411">
        <v>18</v>
      </c>
      <c r="M1411" t="s">
        <v>162</v>
      </c>
      <c r="N1411">
        <v>330</v>
      </c>
      <c r="O1411" t="s">
        <v>236</v>
      </c>
      <c r="P1411" t="s">
        <v>890</v>
      </c>
      <c r="Q1411" t="s">
        <v>53</v>
      </c>
      <c r="R1411" t="s">
        <v>109</v>
      </c>
      <c r="S1411" t="s">
        <v>146</v>
      </c>
      <c r="T1411" t="s">
        <v>36</v>
      </c>
      <c r="U1411" t="s">
        <v>291</v>
      </c>
      <c r="V1411" t="s">
        <v>452</v>
      </c>
      <c r="W1411" t="s">
        <v>66</v>
      </c>
      <c r="X1411" t="s">
        <v>54</v>
      </c>
      <c r="Y1411" t="s">
        <v>41</v>
      </c>
      <c r="Z1411" t="s">
        <v>1025</v>
      </c>
    </row>
    <row r="1412" spans="1:26" hidden="1" x14ac:dyDescent="0.25">
      <c r="A1412" t="s">
        <v>6135</v>
      </c>
      <c r="B1412" t="s">
        <v>6136</v>
      </c>
      <c r="C1412" s="1" t="str">
        <f t="shared" si="234"/>
        <v>21:0239</v>
      </c>
      <c r="D1412" s="1" t="str">
        <f>HYPERLINK("http://geochem.nrcan.gc.ca/cdogs/content/svy/svy_e.htm", "")</f>
        <v/>
      </c>
      <c r="G1412" s="1" t="str">
        <f>HYPERLINK("http://geochem.nrcan.gc.ca/cdogs/content/cr_/cr_00023_e.htm", "23")</f>
        <v>23</v>
      </c>
      <c r="J1412" t="s">
        <v>220</v>
      </c>
      <c r="K1412" t="s">
        <v>221</v>
      </c>
      <c r="L1412">
        <v>18</v>
      </c>
      <c r="M1412" t="s">
        <v>222</v>
      </c>
      <c r="N1412">
        <v>331</v>
      </c>
      <c r="O1412" t="s">
        <v>54</v>
      </c>
      <c r="P1412" t="s">
        <v>82</v>
      </c>
      <c r="Q1412" t="s">
        <v>349</v>
      </c>
      <c r="R1412" t="s">
        <v>109</v>
      </c>
      <c r="S1412" t="s">
        <v>290</v>
      </c>
      <c r="T1412" t="s">
        <v>36</v>
      </c>
      <c r="U1412" t="s">
        <v>1974</v>
      </c>
      <c r="V1412" t="s">
        <v>63</v>
      </c>
      <c r="W1412" t="s">
        <v>39</v>
      </c>
      <c r="X1412" t="s">
        <v>300</v>
      </c>
      <c r="Y1412" t="s">
        <v>3466</v>
      </c>
      <c r="Z1412" t="s">
        <v>6137</v>
      </c>
    </row>
    <row r="1413" spans="1:26" hidden="1" x14ac:dyDescent="0.25">
      <c r="A1413" t="s">
        <v>6138</v>
      </c>
      <c r="B1413" t="s">
        <v>6139</v>
      </c>
      <c r="C1413" s="1" t="str">
        <f t="shared" si="234"/>
        <v>21:0239</v>
      </c>
      <c r="D1413" s="1" t="str">
        <f t="shared" ref="D1413:D1430" si="235">HYPERLINK("http://geochem.nrcan.gc.ca/cdogs/content/svy/svy210116_e.htm", "21:0116")</f>
        <v>21:0116</v>
      </c>
      <c r="E1413" t="s">
        <v>6140</v>
      </c>
      <c r="F1413" t="s">
        <v>6141</v>
      </c>
      <c r="H1413">
        <v>48.742720599999998</v>
      </c>
      <c r="I1413">
        <v>-89.630496399999998</v>
      </c>
      <c r="J1413" s="1" t="str">
        <f t="shared" ref="J1413:J1430" si="236">HYPERLINK("http://geochem.nrcan.gc.ca/cdogs/content/kwd/kwd020027_e.htm", "NGR lake sediment grab sample")</f>
        <v>NGR lake sediment grab sample</v>
      </c>
      <c r="K1413" s="1" t="str">
        <f t="shared" ref="K1413:K1430" si="237">HYPERLINK("http://geochem.nrcan.gc.ca/cdogs/content/kwd/kwd080006_e.htm", "&lt;177 micron (NGR)")</f>
        <v>&lt;177 micron (NGR)</v>
      </c>
      <c r="L1413">
        <v>18</v>
      </c>
      <c r="M1413" t="s">
        <v>60</v>
      </c>
      <c r="N1413">
        <v>332</v>
      </c>
      <c r="O1413" t="s">
        <v>108</v>
      </c>
      <c r="P1413" t="s">
        <v>134</v>
      </c>
      <c r="Q1413" t="s">
        <v>181</v>
      </c>
      <c r="R1413" t="s">
        <v>146</v>
      </c>
      <c r="S1413" t="s">
        <v>33</v>
      </c>
      <c r="T1413" t="s">
        <v>36</v>
      </c>
      <c r="U1413" t="s">
        <v>89</v>
      </c>
      <c r="V1413" t="s">
        <v>125</v>
      </c>
      <c r="W1413" t="s">
        <v>66</v>
      </c>
      <c r="X1413" t="s">
        <v>67</v>
      </c>
      <c r="Y1413" t="s">
        <v>41</v>
      </c>
      <c r="Z1413" t="s">
        <v>419</v>
      </c>
    </row>
    <row r="1414" spans="1:26" hidden="1" x14ac:dyDescent="0.25">
      <c r="A1414" t="s">
        <v>6142</v>
      </c>
      <c r="B1414" t="s">
        <v>6143</v>
      </c>
      <c r="C1414" s="1" t="str">
        <f t="shared" si="234"/>
        <v>21:0239</v>
      </c>
      <c r="D1414" s="1" t="str">
        <f t="shared" si="235"/>
        <v>21:0116</v>
      </c>
      <c r="E1414" t="s">
        <v>6144</v>
      </c>
      <c r="F1414" t="s">
        <v>6145</v>
      </c>
      <c r="H1414">
        <v>48.720589599999997</v>
      </c>
      <c r="I1414">
        <v>-89.498983100000004</v>
      </c>
      <c r="J1414" s="1" t="str">
        <f t="shared" si="236"/>
        <v>NGR lake sediment grab sample</v>
      </c>
      <c r="K1414" s="1" t="str">
        <f t="shared" si="237"/>
        <v>&lt;177 micron (NGR)</v>
      </c>
      <c r="L1414">
        <v>18</v>
      </c>
      <c r="M1414" t="s">
        <v>73</v>
      </c>
      <c r="N1414">
        <v>333</v>
      </c>
      <c r="O1414" t="s">
        <v>771</v>
      </c>
      <c r="P1414" t="s">
        <v>49</v>
      </c>
      <c r="Q1414" t="s">
        <v>63</v>
      </c>
      <c r="R1414" t="s">
        <v>596</v>
      </c>
      <c r="S1414" t="s">
        <v>76</v>
      </c>
      <c r="T1414" t="s">
        <v>36</v>
      </c>
      <c r="U1414" t="s">
        <v>100</v>
      </c>
      <c r="V1414" t="s">
        <v>730</v>
      </c>
      <c r="W1414" t="s">
        <v>53</v>
      </c>
      <c r="X1414" t="s">
        <v>300</v>
      </c>
      <c r="Y1414" t="s">
        <v>41</v>
      </c>
      <c r="Z1414" t="s">
        <v>1152</v>
      </c>
    </row>
    <row r="1415" spans="1:26" hidden="1" x14ac:dyDescent="0.25">
      <c r="A1415" t="s">
        <v>6146</v>
      </c>
      <c r="B1415" t="s">
        <v>6147</v>
      </c>
      <c r="C1415" s="1" t="str">
        <f t="shared" si="234"/>
        <v>21:0239</v>
      </c>
      <c r="D1415" s="1" t="str">
        <f t="shared" si="235"/>
        <v>21:0116</v>
      </c>
      <c r="E1415" t="s">
        <v>6148</v>
      </c>
      <c r="F1415" t="s">
        <v>6149</v>
      </c>
      <c r="H1415">
        <v>48.710920000000002</v>
      </c>
      <c r="I1415">
        <v>-89.478873300000004</v>
      </c>
      <c r="J1415" s="1" t="str">
        <f t="shared" si="236"/>
        <v>NGR lake sediment grab sample</v>
      </c>
      <c r="K1415" s="1" t="str">
        <f t="shared" si="237"/>
        <v>&lt;177 micron (NGR)</v>
      </c>
      <c r="L1415">
        <v>18</v>
      </c>
      <c r="M1415" t="s">
        <v>87</v>
      </c>
      <c r="N1415">
        <v>334</v>
      </c>
      <c r="O1415" t="s">
        <v>197</v>
      </c>
      <c r="P1415" t="s">
        <v>133</v>
      </c>
      <c r="Q1415" t="s">
        <v>66</v>
      </c>
      <c r="R1415" t="s">
        <v>34</v>
      </c>
      <c r="S1415" t="s">
        <v>97</v>
      </c>
      <c r="T1415" t="s">
        <v>36</v>
      </c>
      <c r="U1415" t="s">
        <v>361</v>
      </c>
      <c r="V1415" t="s">
        <v>1216</v>
      </c>
      <c r="W1415" t="s">
        <v>63</v>
      </c>
      <c r="X1415" t="s">
        <v>40</v>
      </c>
      <c r="Y1415" t="s">
        <v>66</v>
      </c>
      <c r="Z1415" t="s">
        <v>516</v>
      </c>
    </row>
    <row r="1416" spans="1:26" hidden="1" x14ac:dyDescent="0.25">
      <c r="A1416" t="s">
        <v>6150</v>
      </c>
      <c r="B1416" t="s">
        <v>6151</v>
      </c>
      <c r="C1416" s="1" t="str">
        <f t="shared" si="234"/>
        <v>21:0239</v>
      </c>
      <c r="D1416" s="1" t="str">
        <f t="shared" si="235"/>
        <v>21:0116</v>
      </c>
      <c r="E1416" t="s">
        <v>6152</v>
      </c>
      <c r="F1416" t="s">
        <v>6153</v>
      </c>
      <c r="H1416">
        <v>48.699604999999998</v>
      </c>
      <c r="I1416">
        <v>-89.450943699999996</v>
      </c>
      <c r="J1416" s="1" t="str">
        <f t="shared" si="236"/>
        <v>NGR lake sediment grab sample</v>
      </c>
      <c r="K1416" s="1" t="str">
        <f t="shared" si="237"/>
        <v>&lt;177 micron (NGR)</v>
      </c>
      <c r="L1416">
        <v>18</v>
      </c>
      <c r="M1416" t="s">
        <v>96</v>
      </c>
      <c r="N1416">
        <v>335</v>
      </c>
      <c r="O1416" t="s">
        <v>61</v>
      </c>
      <c r="P1416" t="s">
        <v>35</v>
      </c>
      <c r="Q1416" t="s">
        <v>33</v>
      </c>
      <c r="R1416" t="s">
        <v>77</v>
      </c>
      <c r="S1416" t="s">
        <v>181</v>
      </c>
      <c r="T1416" t="s">
        <v>36</v>
      </c>
      <c r="U1416" t="s">
        <v>307</v>
      </c>
      <c r="V1416" t="s">
        <v>322</v>
      </c>
      <c r="W1416" t="s">
        <v>66</v>
      </c>
      <c r="X1416" t="s">
        <v>67</v>
      </c>
      <c r="Y1416" t="s">
        <v>41</v>
      </c>
      <c r="Z1416" t="s">
        <v>2679</v>
      </c>
    </row>
    <row r="1417" spans="1:26" hidden="1" x14ac:dyDescent="0.25">
      <c r="A1417" t="s">
        <v>6154</v>
      </c>
      <c r="B1417" t="s">
        <v>6155</v>
      </c>
      <c r="C1417" s="1" t="str">
        <f t="shared" si="234"/>
        <v>21:0239</v>
      </c>
      <c r="D1417" s="1" t="str">
        <f t="shared" si="235"/>
        <v>21:0116</v>
      </c>
      <c r="E1417" t="s">
        <v>6156</v>
      </c>
      <c r="F1417" t="s">
        <v>6157</v>
      </c>
      <c r="H1417">
        <v>48.6774676</v>
      </c>
      <c r="I1417">
        <v>-89.474283299999996</v>
      </c>
      <c r="J1417" s="1" t="str">
        <f t="shared" si="236"/>
        <v>NGR lake sediment grab sample</v>
      </c>
      <c r="K1417" s="1" t="str">
        <f t="shared" si="237"/>
        <v>&lt;177 micron (NGR)</v>
      </c>
      <c r="L1417">
        <v>18</v>
      </c>
      <c r="M1417" t="s">
        <v>106</v>
      </c>
      <c r="N1417">
        <v>336</v>
      </c>
      <c r="O1417" t="s">
        <v>609</v>
      </c>
      <c r="P1417" t="s">
        <v>253</v>
      </c>
      <c r="Q1417" t="s">
        <v>66</v>
      </c>
      <c r="R1417" t="s">
        <v>546</v>
      </c>
      <c r="S1417" t="s">
        <v>244</v>
      </c>
      <c r="T1417" t="s">
        <v>36</v>
      </c>
      <c r="U1417" t="s">
        <v>6158</v>
      </c>
      <c r="V1417" t="s">
        <v>3808</v>
      </c>
      <c r="W1417" t="s">
        <v>146</v>
      </c>
      <c r="X1417" t="s">
        <v>343</v>
      </c>
      <c r="Y1417" t="s">
        <v>41</v>
      </c>
      <c r="Z1417" t="s">
        <v>3127</v>
      </c>
    </row>
    <row r="1418" spans="1:26" hidden="1" x14ac:dyDescent="0.25">
      <c r="A1418" t="s">
        <v>6159</v>
      </c>
      <c r="B1418" t="s">
        <v>6160</v>
      </c>
      <c r="C1418" s="1" t="str">
        <f t="shared" si="234"/>
        <v>21:0239</v>
      </c>
      <c r="D1418" s="1" t="str">
        <f t="shared" si="235"/>
        <v>21:0116</v>
      </c>
      <c r="E1418" t="s">
        <v>6161</v>
      </c>
      <c r="F1418" t="s">
        <v>6162</v>
      </c>
      <c r="H1418">
        <v>48.668903700000001</v>
      </c>
      <c r="I1418">
        <v>-89.462032699999995</v>
      </c>
      <c r="J1418" s="1" t="str">
        <f t="shared" si="236"/>
        <v>NGR lake sediment grab sample</v>
      </c>
      <c r="K1418" s="1" t="str">
        <f t="shared" si="237"/>
        <v>&lt;177 micron (NGR)</v>
      </c>
      <c r="L1418">
        <v>18</v>
      </c>
      <c r="M1418" t="s">
        <v>118</v>
      </c>
      <c r="N1418">
        <v>337</v>
      </c>
      <c r="O1418" t="s">
        <v>666</v>
      </c>
      <c r="P1418" t="s">
        <v>489</v>
      </c>
      <c r="Q1418" t="s">
        <v>80</v>
      </c>
      <c r="R1418" t="s">
        <v>77</v>
      </c>
      <c r="S1418" t="s">
        <v>156</v>
      </c>
      <c r="T1418" t="s">
        <v>36</v>
      </c>
      <c r="U1418" t="s">
        <v>355</v>
      </c>
      <c r="V1418" t="s">
        <v>517</v>
      </c>
      <c r="W1418" t="s">
        <v>80</v>
      </c>
      <c r="X1418" t="s">
        <v>54</v>
      </c>
      <c r="Y1418" t="s">
        <v>41</v>
      </c>
      <c r="Z1418" t="s">
        <v>498</v>
      </c>
    </row>
    <row r="1419" spans="1:26" hidden="1" x14ac:dyDescent="0.25">
      <c r="A1419" t="s">
        <v>6163</v>
      </c>
      <c r="B1419" t="s">
        <v>6164</v>
      </c>
      <c r="C1419" s="1" t="str">
        <f t="shared" si="234"/>
        <v>21:0239</v>
      </c>
      <c r="D1419" s="1" t="str">
        <f t="shared" si="235"/>
        <v>21:0116</v>
      </c>
      <c r="E1419" t="s">
        <v>6165</v>
      </c>
      <c r="F1419" t="s">
        <v>6166</v>
      </c>
      <c r="H1419">
        <v>48.647279699999999</v>
      </c>
      <c r="I1419">
        <v>-89.428718700000005</v>
      </c>
      <c r="J1419" s="1" t="str">
        <f t="shared" si="236"/>
        <v>NGR lake sediment grab sample</v>
      </c>
      <c r="K1419" s="1" t="str">
        <f t="shared" si="237"/>
        <v>&lt;177 micron (NGR)</v>
      </c>
      <c r="L1419">
        <v>18</v>
      </c>
      <c r="M1419" t="s">
        <v>131</v>
      </c>
      <c r="N1419">
        <v>338</v>
      </c>
      <c r="O1419" t="s">
        <v>88</v>
      </c>
      <c r="P1419" t="s">
        <v>35</v>
      </c>
      <c r="Q1419" t="s">
        <v>78</v>
      </c>
      <c r="R1419" t="s">
        <v>596</v>
      </c>
      <c r="S1419" t="s">
        <v>110</v>
      </c>
      <c r="T1419" t="s">
        <v>36</v>
      </c>
      <c r="U1419" t="s">
        <v>261</v>
      </c>
      <c r="V1419" t="s">
        <v>33</v>
      </c>
      <c r="W1419" t="s">
        <v>63</v>
      </c>
      <c r="X1419" t="s">
        <v>40</v>
      </c>
      <c r="Y1419" t="s">
        <v>309</v>
      </c>
      <c r="Z1419" t="s">
        <v>3858</v>
      </c>
    </row>
    <row r="1420" spans="1:26" hidden="1" x14ac:dyDescent="0.25">
      <c r="A1420" t="s">
        <v>6167</v>
      </c>
      <c r="B1420" t="s">
        <v>6168</v>
      </c>
      <c r="C1420" s="1" t="str">
        <f t="shared" si="234"/>
        <v>21:0239</v>
      </c>
      <c r="D1420" s="1" t="str">
        <f t="shared" si="235"/>
        <v>21:0116</v>
      </c>
      <c r="E1420" t="s">
        <v>6169</v>
      </c>
      <c r="F1420" t="s">
        <v>6170</v>
      </c>
      <c r="H1420">
        <v>48.626627300000003</v>
      </c>
      <c r="I1420">
        <v>-89.386712099999997</v>
      </c>
      <c r="J1420" s="1" t="str">
        <f t="shared" si="236"/>
        <v>NGR lake sediment grab sample</v>
      </c>
      <c r="K1420" s="1" t="str">
        <f t="shared" si="237"/>
        <v>&lt;177 micron (NGR)</v>
      </c>
      <c r="L1420">
        <v>18</v>
      </c>
      <c r="M1420" t="s">
        <v>143</v>
      </c>
      <c r="N1420">
        <v>339</v>
      </c>
      <c r="O1420" t="s">
        <v>120</v>
      </c>
      <c r="P1420" t="s">
        <v>50</v>
      </c>
      <c r="Q1420" t="s">
        <v>39</v>
      </c>
      <c r="R1420" t="s">
        <v>97</v>
      </c>
      <c r="S1420" t="s">
        <v>97</v>
      </c>
      <c r="T1420" t="s">
        <v>36</v>
      </c>
      <c r="U1420" t="s">
        <v>31</v>
      </c>
      <c r="V1420" t="s">
        <v>504</v>
      </c>
      <c r="W1420" t="s">
        <v>66</v>
      </c>
      <c r="X1420" t="s">
        <v>79</v>
      </c>
      <c r="Y1420" t="s">
        <v>41</v>
      </c>
      <c r="Z1420" t="s">
        <v>2240</v>
      </c>
    </row>
    <row r="1421" spans="1:26" hidden="1" x14ac:dyDescent="0.25">
      <c r="A1421" t="s">
        <v>6171</v>
      </c>
      <c r="B1421" t="s">
        <v>6172</v>
      </c>
      <c r="C1421" s="1" t="str">
        <f t="shared" si="234"/>
        <v>21:0239</v>
      </c>
      <c r="D1421" s="1" t="str">
        <f t="shared" si="235"/>
        <v>21:0116</v>
      </c>
      <c r="E1421" t="s">
        <v>6173</v>
      </c>
      <c r="F1421" t="s">
        <v>6174</v>
      </c>
      <c r="H1421">
        <v>48.620984700000001</v>
      </c>
      <c r="I1421">
        <v>-89.378072900000006</v>
      </c>
      <c r="J1421" s="1" t="str">
        <f t="shared" si="236"/>
        <v>NGR lake sediment grab sample</v>
      </c>
      <c r="K1421" s="1" t="str">
        <f t="shared" si="237"/>
        <v>&lt;177 micron (NGR)</v>
      </c>
      <c r="L1421">
        <v>18</v>
      </c>
      <c r="M1421" t="s">
        <v>177</v>
      </c>
      <c r="N1421">
        <v>340</v>
      </c>
      <c r="O1421" t="s">
        <v>197</v>
      </c>
      <c r="P1421" t="s">
        <v>49</v>
      </c>
      <c r="Q1421" t="s">
        <v>39</v>
      </c>
      <c r="R1421" t="s">
        <v>596</v>
      </c>
      <c r="S1421" t="s">
        <v>34</v>
      </c>
      <c r="T1421" t="s">
        <v>36</v>
      </c>
      <c r="U1421" t="s">
        <v>991</v>
      </c>
      <c r="V1421" t="s">
        <v>5519</v>
      </c>
      <c r="W1421" t="s">
        <v>66</v>
      </c>
      <c r="X1421" t="s">
        <v>54</v>
      </c>
      <c r="Y1421" t="s">
        <v>41</v>
      </c>
      <c r="Z1421" t="s">
        <v>3487</v>
      </c>
    </row>
    <row r="1422" spans="1:26" hidden="1" x14ac:dyDescent="0.25">
      <c r="A1422" t="s">
        <v>6175</v>
      </c>
      <c r="B1422" t="s">
        <v>6176</v>
      </c>
      <c r="C1422" s="1" t="str">
        <f t="shared" si="234"/>
        <v>21:0239</v>
      </c>
      <c r="D1422" s="1" t="str">
        <f t="shared" si="235"/>
        <v>21:0116</v>
      </c>
      <c r="E1422" t="s">
        <v>6177</v>
      </c>
      <c r="F1422" t="s">
        <v>6178</v>
      </c>
      <c r="H1422">
        <v>48.611418800000003</v>
      </c>
      <c r="I1422">
        <v>-89.339497399999999</v>
      </c>
      <c r="J1422" s="1" t="str">
        <f t="shared" si="236"/>
        <v>NGR lake sediment grab sample</v>
      </c>
      <c r="K1422" s="1" t="str">
        <f t="shared" si="237"/>
        <v>&lt;177 micron (NGR)</v>
      </c>
      <c r="L1422">
        <v>18</v>
      </c>
      <c r="M1422" t="s">
        <v>187</v>
      </c>
      <c r="N1422">
        <v>341</v>
      </c>
      <c r="O1422" t="s">
        <v>609</v>
      </c>
      <c r="P1422" t="s">
        <v>49</v>
      </c>
      <c r="Q1422" t="s">
        <v>66</v>
      </c>
      <c r="R1422" t="s">
        <v>135</v>
      </c>
      <c r="S1422" t="s">
        <v>62</v>
      </c>
      <c r="T1422" t="s">
        <v>36</v>
      </c>
      <c r="U1422" t="s">
        <v>974</v>
      </c>
      <c r="V1422" t="s">
        <v>2257</v>
      </c>
      <c r="W1422" t="s">
        <v>66</v>
      </c>
      <c r="X1422" t="s">
        <v>100</v>
      </c>
      <c r="Y1422" t="s">
        <v>41</v>
      </c>
      <c r="Z1422" t="s">
        <v>443</v>
      </c>
    </row>
    <row r="1423" spans="1:26" hidden="1" x14ac:dyDescent="0.25">
      <c r="A1423" t="s">
        <v>6179</v>
      </c>
      <c r="B1423" t="s">
        <v>6180</v>
      </c>
      <c r="C1423" s="1" t="str">
        <f t="shared" si="234"/>
        <v>21:0239</v>
      </c>
      <c r="D1423" s="1" t="str">
        <f t="shared" si="235"/>
        <v>21:0116</v>
      </c>
      <c r="E1423" t="s">
        <v>6181</v>
      </c>
      <c r="F1423" t="s">
        <v>6182</v>
      </c>
      <c r="H1423">
        <v>48.650024000000002</v>
      </c>
      <c r="I1423">
        <v>-88.821315600000005</v>
      </c>
      <c r="J1423" s="1" t="str">
        <f t="shared" si="236"/>
        <v>NGR lake sediment grab sample</v>
      </c>
      <c r="K1423" s="1" t="str">
        <f t="shared" si="237"/>
        <v>&lt;177 micron (NGR)</v>
      </c>
      <c r="L1423">
        <v>18</v>
      </c>
      <c r="M1423" t="s">
        <v>196</v>
      </c>
      <c r="N1423">
        <v>342</v>
      </c>
      <c r="O1423" t="s">
        <v>298</v>
      </c>
      <c r="P1423" t="s">
        <v>489</v>
      </c>
      <c r="Q1423" t="s">
        <v>39</v>
      </c>
      <c r="R1423" t="s">
        <v>34</v>
      </c>
      <c r="S1423" t="s">
        <v>78</v>
      </c>
      <c r="T1423" t="s">
        <v>36</v>
      </c>
      <c r="U1423" t="s">
        <v>1692</v>
      </c>
      <c r="V1423" t="s">
        <v>437</v>
      </c>
      <c r="W1423" t="s">
        <v>53</v>
      </c>
      <c r="X1423" t="s">
        <v>54</v>
      </c>
      <c r="Y1423" t="s">
        <v>41</v>
      </c>
      <c r="Z1423" t="s">
        <v>610</v>
      </c>
    </row>
    <row r="1424" spans="1:26" hidden="1" x14ac:dyDescent="0.25">
      <c r="A1424" t="s">
        <v>6183</v>
      </c>
      <c r="B1424" t="s">
        <v>6184</v>
      </c>
      <c r="C1424" s="1" t="str">
        <f t="shared" si="234"/>
        <v>21:0239</v>
      </c>
      <c r="D1424" s="1" t="str">
        <f t="shared" si="235"/>
        <v>21:0116</v>
      </c>
      <c r="E1424" t="s">
        <v>6185</v>
      </c>
      <c r="F1424" t="s">
        <v>6186</v>
      </c>
      <c r="H1424">
        <v>48.676096000000001</v>
      </c>
      <c r="I1424">
        <v>-88.821929299999994</v>
      </c>
      <c r="J1424" s="1" t="str">
        <f t="shared" si="236"/>
        <v>NGR lake sediment grab sample</v>
      </c>
      <c r="K1424" s="1" t="str">
        <f t="shared" si="237"/>
        <v>&lt;177 micron (NGR)</v>
      </c>
      <c r="L1424">
        <v>18</v>
      </c>
      <c r="M1424" t="s">
        <v>206</v>
      </c>
      <c r="N1424">
        <v>343</v>
      </c>
      <c r="O1424" t="s">
        <v>455</v>
      </c>
      <c r="P1424" t="s">
        <v>224</v>
      </c>
      <c r="Q1424" t="s">
        <v>181</v>
      </c>
      <c r="R1424" t="s">
        <v>77</v>
      </c>
      <c r="S1424" t="s">
        <v>76</v>
      </c>
      <c r="T1424" t="s">
        <v>36</v>
      </c>
      <c r="U1424" t="s">
        <v>673</v>
      </c>
      <c r="V1424" t="s">
        <v>399</v>
      </c>
      <c r="W1424" t="s">
        <v>66</v>
      </c>
      <c r="X1424" t="s">
        <v>91</v>
      </c>
      <c r="Y1424" t="s">
        <v>41</v>
      </c>
      <c r="Z1424" t="s">
        <v>4471</v>
      </c>
    </row>
    <row r="1425" spans="1:26" hidden="1" x14ac:dyDescent="0.25">
      <c r="A1425" t="s">
        <v>6187</v>
      </c>
      <c r="B1425" t="s">
        <v>6188</v>
      </c>
      <c r="C1425" s="1" t="str">
        <f t="shared" si="234"/>
        <v>21:0239</v>
      </c>
      <c r="D1425" s="1" t="str">
        <f t="shared" si="235"/>
        <v>21:0116</v>
      </c>
      <c r="E1425" t="s">
        <v>6189</v>
      </c>
      <c r="F1425" t="s">
        <v>6190</v>
      </c>
      <c r="H1425">
        <v>48.7110761</v>
      </c>
      <c r="I1425">
        <v>-88.780478099999996</v>
      </c>
      <c r="J1425" s="1" t="str">
        <f t="shared" si="236"/>
        <v>NGR lake sediment grab sample</v>
      </c>
      <c r="K1425" s="1" t="str">
        <f t="shared" si="237"/>
        <v>&lt;177 micron (NGR)</v>
      </c>
      <c r="L1425">
        <v>18</v>
      </c>
      <c r="M1425" t="s">
        <v>214</v>
      </c>
      <c r="N1425">
        <v>344</v>
      </c>
      <c r="O1425" t="s">
        <v>417</v>
      </c>
      <c r="P1425" t="s">
        <v>516</v>
      </c>
      <c r="Q1425" t="s">
        <v>80</v>
      </c>
      <c r="R1425" t="s">
        <v>135</v>
      </c>
      <c r="S1425" t="s">
        <v>156</v>
      </c>
      <c r="T1425" t="s">
        <v>36</v>
      </c>
      <c r="U1425" t="s">
        <v>300</v>
      </c>
      <c r="V1425" t="s">
        <v>322</v>
      </c>
      <c r="W1425" t="s">
        <v>63</v>
      </c>
      <c r="X1425" t="s">
        <v>54</v>
      </c>
      <c r="Y1425" t="s">
        <v>41</v>
      </c>
      <c r="Z1425" t="s">
        <v>48</v>
      </c>
    </row>
    <row r="1426" spans="1:26" hidden="1" x14ac:dyDescent="0.25">
      <c r="A1426" t="s">
        <v>6191</v>
      </c>
      <c r="B1426" t="s">
        <v>6192</v>
      </c>
      <c r="C1426" s="1" t="str">
        <f t="shared" si="234"/>
        <v>21:0239</v>
      </c>
      <c r="D1426" s="1" t="str">
        <f t="shared" si="235"/>
        <v>21:0116</v>
      </c>
      <c r="E1426" t="s">
        <v>6193</v>
      </c>
      <c r="F1426" t="s">
        <v>6194</v>
      </c>
      <c r="H1426">
        <v>48.735557200000002</v>
      </c>
      <c r="I1426">
        <v>-88.770488700000001</v>
      </c>
      <c r="J1426" s="1" t="str">
        <f t="shared" si="236"/>
        <v>NGR lake sediment grab sample</v>
      </c>
      <c r="K1426" s="1" t="str">
        <f t="shared" si="237"/>
        <v>&lt;177 micron (NGR)</v>
      </c>
      <c r="L1426">
        <v>18</v>
      </c>
      <c r="M1426" t="s">
        <v>234</v>
      </c>
      <c r="N1426">
        <v>345</v>
      </c>
      <c r="O1426" t="s">
        <v>343</v>
      </c>
      <c r="P1426" t="s">
        <v>244</v>
      </c>
      <c r="Q1426" t="s">
        <v>66</v>
      </c>
      <c r="R1426" t="s">
        <v>110</v>
      </c>
      <c r="S1426" t="s">
        <v>156</v>
      </c>
      <c r="T1426" t="s">
        <v>36</v>
      </c>
      <c r="U1426" t="s">
        <v>963</v>
      </c>
      <c r="V1426" t="s">
        <v>216</v>
      </c>
      <c r="W1426" t="s">
        <v>66</v>
      </c>
      <c r="X1426" t="s">
        <v>81</v>
      </c>
      <c r="Y1426" t="s">
        <v>41</v>
      </c>
      <c r="Z1426" t="s">
        <v>5520</v>
      </c>
    </row>
    <row r="1427" spans="1:26" hidden="1" x14ac:dyDescent="0.25">
      <c r="A1427" t="s">
        <v>6195</v>
      </c>
      <c r="B1427" t="s">
        <v>6196</v>
      </c>
      <c r="C1427" s="1" t="str">
        <f t="shared" si="234"/>
        <v>21:0239</v>
      </c>
      <c r="D1427" s="1" t="str">
        <f t="shared" si="235"/>
        <v>21:0116</v>
      </c>
      <c r="E1427" t="s">
        <v>6197</v>
      </c>
      <c r="F1427" t="s">
        <v>6198</v>
      </c>
      <c r="H1427">
        <v>48.753013500000002</v>
      </c>
      <c r="I1427">
        <v>-88.711386500000003</v>
      </c>
      <c r="J1427" s="1" t="str">
        <f t="shared" si="236"/>
        <v>NGR lake sediment grab sample</v>
      </c>
      <c r="K1427" s="1" t="str">
        <f t="shared" si="237"/>
        <v>&lt;177 micron (NGR)</v>
      </c>
      <c r="L1427">
        <v>19</v>
      </c>
      <c r="M1427" t="s">
        <v>30</v>
      </c>
      <c r="N1427">
        <v>346</v>
      </c>
      <c r="O1427" t="s">
        <v>702</v>
      </c>
      <c r="P1427" t="s">
        <v>81</v>
      </c>
      <c r="Q1427" t="s">
        <v>66</v>
      </c>
      <c r="R1427" t="s">
        <v>77</v>
      </c>
      <c r="S1427" t="s">
        <v>146</v>
      </c>
      <c r="T1427" t="s">
        <v>36</v>
      </c>
      <c r="U1427" t="s">
        <v>215</v>
      </c>
      <c r="V1427" t="s">
        <v>63</v>
      </c>
      <c r="W1427" t="s">
        <v>63</v>
      </c>
      <c r="X1427" t="s">
        <v>343</v>
      </c>
      <c r="Y1427" t="s">
        <v>41</v>
      </c>
      <c r="Z1427" t="s">
        <v>82</v>
      </c>
    </row>
    <row r="1428" spans="1:26" hidden="1" x14ac:dyDescent="0.25">
      <c r="A1428" t="s">
        <v>6199</v>
      </c>
      <c r="B1428" t="s">
        <v>6200</v>
      </c>
      <c r="C1428" s="1" t="str">
        <f t="shared" si="234"/>
        <v>21:0239</v>
      </c>
      <c r="D1428" s="1" t="str">
        <f t="shared" si="235"/>
        <v>21:0116</v>
      </c>
      <c r="E1428" t="s">
        <v>6201</v>
      </c>
      <c r="F1428" t="s">
        <v>6202</v>
      </c>
      <c r="H1428">
        <v>48.776563199999998</v>
      </c>
      <c r="I1428">
        <v>-88.767615000000006</v>
      </c>
      <c r="J1428" s="1" t="str">
        <f t="shared" si="236"/>
        <v>NGR lake sediment grab sample</v>
      </c>
      <c r="K1428" s="1" t="str">
        <f t="shared" si="237"/>
        <v>&lt;177 micron (NGR)</v>
      </c>
      <c r="L1428">
        <v>19</v>
      </c>
      <c r="M1428" t="s">
        <v>47</v>
      </c>
      <c r="N1428">
        <v>347</v>
      </c>
      <c r="O1428" t="s">
        <v>342</v>
      </c>
      <c r="P1428" t="s">
        <v>75</v>
      </c>
      <c r="Q1428" t="s">
        <v>78</v>
      </c>
      <c r="R1428" t="s">
        <v>64</v>
      </c>
      <c r="S1428" t="s">
        <v>181</v>
      </c>
      <c r="T1428" t="s">
        <v>36</v>
      </c>
      <c r="U1428" t="s">
        <v>89</v>
      </c>
      <c r="V1428" t="s">
        <v>200</v>
      </c>
      <c r="W1428" t="s">
        <v>63</v>
      </c>
      <c r="X1428" t="s">
        <v>100</v>
      </c>
      <c r="Y1428" t="s">
        <v>41</v>
      </c>
      <c r="Z1428" t="s">
        <v>1377</v>
      </c>
    </row>
    <row r="1429" spans="1:26" hidden="1" x14ac:dyDescent="0.25">
      <c r="A1429" t="s">
        <v>6203</v>
      </c>
      <c r="B1429" t="s">
        <v>6204</v>
      </c>
      <c r="C1429" s="1" t="str">
        <f t="shared" si="234"/>
        <v>21:0239</v>
      </c>
      <c r="D1429" s="1" t="str">
        <f t="shared" si="235"/>
        <v>21:0116</v>
      </c>
      <c r="E1429" t="s">
        <v>6205</v>
      </c>
      <c r="F1429" t="s">
        <v>6206</v>
      </c>
      <c r="H1429">
        <v>48.810820700000001</v>
      </c>
      <c r="I1429">
        <v>-88.718351699999999</v>
      </c>
      <c r="J1429" s="1" t="str">
        <f t="shared" si="236"/>
        <v>NGR lake sediment grab sample</v>
      </c>
      <c r="K1429" s="1" t="str">
        <f t="shared" si="237"/>
        <v>&lt;177 micron (NGR)</v>
      </c>
      <c r="L1429">
        <v>19</v>
      </c>
      <c r="M1429" t="s">
        <v>60</v>
      </c>
      <c r="N1429">
        <v>348</v>
      </c>
      <c r="O1429" t="s">
        <v>603</v>
      </c>
      <c r="P1429" t="s">
        <v>342</v>
      </c>
      <c r="Q1429" t="s">
        <v>64</v>
      </c>
      <c r="R1429" t="s">
        <v>596</v>
      </c>
      <c r="S1429" t="s">
        <v>97</v>
      </c>
      <c r="T1429" t="s">
        <v>36</v>
      </c>
      <c r="U1429" t="s">
        <v>938</v>
      </c>
      <c r="V1429" t="s">
        <v>38</v>
      </c>
      <c r="W1429" t="s">
        <v>66</v>
      </c>
      <c r="X1429" t="s">
        <v>336</v>
      </c>
      <c r="Y1429" t="s">
        <v>41</v>
      </c>
      <c r="Z1429" t="s">
        <v>843</v>
      </c>
    </row>
    <row r="1430" spans="1:26" hidden="1" x14ac:dyDescent="0.25">
      <c r="A1430" t="s">
        <v>6207</v>
      </c>
      <c r="B1430" t="s">
        <v>6208</v>
      </c>
      <c r="C1430" s="1" t="str">
        <f t="shared" si="234"/>
        <v>21:0239</v>
      </c>
      <c r="D1430" s="1" t="str">
        <f t="shared" si="235"/>
        <v>21:0116</v>
      </c>
      <c r="E1430" t="s">
        <v>6209</v>
      </c>
      <c r="F1430" t="s">
        <v>6210</v>
      </c>
      <c r="H1430">
        <v>48.778781299999999</v>
      </c>
      <c r="I1430">
        <v>-88.716114500000003</v>
      </c>
      <c r="J1430" s="1" t="str">
        <f t="shared" si="236"/>
        <v>NGR lake sediment grab sample</v>
      </c>
      <c r="K1430" s="1" t="str">
        <f t="shared" si="237"/>
        <v>&lt;177 micron (NGR)</v>
      </c>
      <c r="L1430">
        <v>19</v>
      </c>
      <c r="M1430" t="s">
        <v>73</v>
      </c>
      <c r="N1430">
        <v>349</v>
      </c>
      <c r="O1430" t="s">
        <v>62</v>
      </c>
      <c r="P1430" t="s">
        <v>244</v>
      </c>
      <c r="Q1430" t="s">
        <v>78</v>
      </c>
      <c r="R1430" t="s">
        <v>290</v>
      </c>
      <c r="S1430" t="s">
        <v>80</v>
      </c>
      <c r="T1430" t="s">
        <v>36</v>
      </c>
      <c r="U1430" t="s">
        <v>79</v>
      </c>
      <c r="V1430" t="s">
        <v>1095</v>
      </c>
      <c r="W1430" t="s">
        <v>66</v>
      </c>
      <c r="X1430" t="s">
        <v>343</v>
      </c>
      <c r="Y1430" t="s">
        <v>41</v>
      </c>
      <c r="Z1430" t="s">
        <v>4267</v>
      </c>
    </row>
    <row r="1431" spans="1:26" hidden="1" x14ac:dyDescent="0.25">
      <c r="A1431" t="s">
        <v>6211</v>
      </c>
      <c r="B1431" t="s">
        <v>6212</v>
      </c>
      <c r="C1431" s="1" t="str">
        <f t="shared" si="234"/>
        <v>21:0239</v>
      </c>
      <c r="D1431" s="1" t="str">
        <f>HYPERLINK("http://geochem.nrcan.gc.ca/cdogs/content/svy/svy_e.htm", "")</f>
        <v/>
      </c>
      <c r="G1431" s="1" t="str">
        <f>HYPERLINK("http://geochem.nrcan.gc.ca/cdogs/content/cr_/cr_00007_e.htm", "7")</f>
        <v>7</v>
      </c>
      <c r="J1431" t="s">
        <v>220</v>
      </c>
      <c r="K1431" t="s">
        <v>221</v>
      </c>
      <c r="L1431">
        <v>19</v>
      </c>
      <c r="M1431" t="s">
        <v>222</v>
      </c>
      <c r="N1431">
        <v>350</v>
      </c>
      <c r="O1431" t="s">
        <v>489</v>
      </c>
      <c r="P1431" t="s">
        <v>224</v>
      </c>
      <c r="Q1431" t="s">
        <v>290</v>
      </c>
      <c r="R1431" t="s">
        <v>181</v>
      </c>
      <c r="S1431" t="s">
        <v>39</v>
      </c>
      <c r="T1431" t="s">
        <v>225</v>
      </c>
      <c r="U1431" t="s">
        <v>1964</v>
      </c>
      <c r="V1431" t="s">
        <v>457</v>
      </c>
      <c r="W1431" t="s">
        <v>53</v>
      </c>
      <c r="X1431" t="s">
        <v>100</v>
      </c>
      <c r="Y1431" t="s">
        <v>6213</v>
      </c>
      <c r="Z1431" t="s">
        <v>6137</v>
      </c>
    </row>
    <row r="1432" spans="1:26" hidden="1" x14ac:dyDescent="0.25">
      <c r="A1432" t="s">
        <v>6214</v>
      </c>
      <c r="B1432" t="s">
        <v>6215</v>
      </c>
      <c r="C1432" s="1" t="str">
        <f t="shared" si="234"/>
        <v>21:0239</v>
      </c>
      <c r="D1432" s="1" t="str">
        <f t="shared" ref="D1432:D1457" si="238">HYPERLINK("http://geochem.nrcan.gc.ca/cdogs/content/svy/svy210116_e.htm", "21:0116")</f>
        <v>21:0116</v>
      </c>
      <c r="E1432" t="s">
        <v>6216</v>
      </c>
      <c r="F1432" t="s">
        <v>6217</v>
      </c>
      <c r="H1432">
        <v>48.754814000000003</v>
      </c>
      <c r="I1432">
        <v>-88.725176200000007</v>
      </c>
      <c r="J1432" s="1" t="str">
        <f t="shared" ref="J1432:J1457" si="239">HYPERLINK("http://geochem.nrcan.gc.ca/cdogs/content/kwd/kwd020027_e.htm", "NGR lake sediment grab sample")</f>
        <v>NGR lake sediment grab sample</v>
      </c>
      <c r="K1432" s="1" t="str">
        <f t="shared" ref="K1432:K1457" si="240">HYPERLINK("http://geochem.nrcan.gc.ca/cdogs/content/kwd/kwd080006_e.htm", "&lt;177 micron (NGR)")</f>
        <v>&lt;177 micron (NGR)</v>
      </c>
      <c r="L1432">
        <v>19</v>
      </c>
      <c r="M1432" t="s">
        <v>154</v>
      </c>
      <c r="N1432">
        <v>351</v>
      </c>
      <c r="O1432" t="s">
        <v>771</v>
      </c>
      <c r="P1432" t="s">
        <v>236</v>
      </c>
      <c r="Q1432" t="s">
        <v>80</v>
      </c>
      <c r="R1432" t="s">
        <v>244</v>
      </c>
      <c r="S1432" t="s">
        <v>97</v>
      </c>
      <c r="T1432" t="s">
        <v>36</v>
      </c>
      <c r="U1432" t="s">
        <v>300</v>
      </c>
      <c r="V1432" t="s">
        <v>322</v>
      </c>
      <c r="W1432" t="s">
        <v>53</v>
      </c>
      <c r="X1432" t="s">
        <v>228</v>
      </c>
      <c r="Y1432" t="s">
        <v>41</v>
      </c>
      <c r="Z1432" t="s">
        <v>1105</v>
      </c>
    </row>
    <row r="1433" spans="1:26" hidden="1" x14ac:dyDescent="0.25">
      <c r="A1433" t="s">
        <v>6218</v>
      </c>
      <c r="B1433" t="s">
        <v>6219</v>
      </c>
      <c r="C1433" s="1" t="str">
        <f t="shared" si="234"/>
        <v>21:0239</v>
      </c>
      <c r="D1433" s="1" t="str">
        <f t="shared" si="238"/>
        <v>21:0116</v>
      </c>
      <c r="E1433" t="s">
        <v>6197</v>
      </c>
      <c r="F1433" t="s">
        <v>6220</v>
      </c>
      <c r="H1433">
        <v>48.753013500000002</v>
      </c>
      <c r="I1433">
        <v>-88.711386500000003</v>
      </c>
      <c r="J1433" s="1" t="str">
        <f t="shared" si="239"/>
        <v>NGR lake sediment grab sample</v>
      </c>
      <c r="K1433" s="1" t="str">
        <f t="shared" si="240"/>
        <v>&lt;177 micron (NGR)</v>
      </c>
      <c r="L1433">
        <v>19</v>
      </c>
      <c r="M1433" t="s">
        <v>162</v>
      </c>
      <c r="N1433">
        <v>352</v>
      </c>
      <c r="O1433" t="s">
        <v>679</v>
      </c>
      <c r="P1433" t="s">
        <v>289</v>
      </c>
      <c r="Q1433" t="s">
        <v>63</v>
      </c>
      <c r="R1433" t="s">
        <v>135</v>
      </c>
      <c r="S1433" t="s">
        <v>76</v>
      </c>
      <c r="T1433" t="s">
        <v>36</v>
      </c>
      <c r="U1433" t="s">
        <v>926</v>
      </c>
      <c r="V1433" t="s">
        <v>63</v>
      </c>
      <c r="W1433" t="s">
        <v>66</v>
      </c>
      <c r="X1433" t="s">
        <v>343</v>
      </c>
      <c r="Y1433" t="s">
        <v>41</v>
      </c>
      <c r="Z1433" t="s">
        <v>82</v>
      </c>
    </row>
    <row r="1434" spans="1:26" hidden="1" x14ac:dyDescent="0.25">
      <c r="A1434" t="s">
        <v>6221</v>
      </c>
      <c r="B1434" t="s">
        <v>6222</v>
      </c>
      <c r="C1434" s="1" t="str">
        <f t="shared" si="234"/>
        <v>21:0239</v>
      </c>
      <c r="D1434" s="1" t="str">
        <f t="shared" si="238"/>
        <v>21:0116</v>
      </c>
      <c r="E1434" t="s">
        <v>6197</v>
      </c>
      <c r="F1434" t="s">
        <v>6223</v>
      </c>
      <c r="H1434">
        <v>48.753013500000002</v>
      </c>
      <c r="I1434">
        <v>-88.711386500000003</v>
      </c>
      <c r="J1434" s="1" t="str">
        <f t="shared" si="239"/>
        <v>NGR lake sediment grab sample</v>
      </c>
      <c r="K1434" s="1" t="str">
        <f t="shared" si="240"/>
        <v>&lt;177 micron (NGR)</v>
      </c>
      <c r="L1434">
        <v>19</v>
      </c>
      <c r="M1434" t="s">
        <v>169</v>
      </c>
      <c r="N1434">
        <v>353</v>
      </c>
      <c r="O1434" t="s">
        <v>81</v>
      </c>
      <c r="P1434" t="s">
        <v>289</v>
      </c>
      <c r="Q1434" t="s">
        <v>63</v>
      </c>
      <c r="R1434" t="s">
        <v>34</v>
      </c>
      <c r="S1434" t="s">
        <v>146</v>
      </c>
      <c r="T1434" t="s">
        <v>36</v>
      </c>
      <c r="U1434" t="s">
        <v>355</v>
      </c>
      <c r="V1434" t="s">
        <v>457</v>
      </c>
      <c r="W1434" t="s">
        <v>66</v>
      </c>
      <c r="X1434" t="s">
        <v>67</v>
      </c>
      <c r="Y1434" t="s">
        <v>41</v>
      </c>
      <c r="Z1434" t="s">
        <v>1318</v>
      </c>
    </row>
    <row r="1435" spans="1:26" hidden="1" x14ac:dyDescent="0.25">
      <c r="A1435" t="s">
        <v>6224</v>
      </c>
      <c r="B1435" t="s">
        <v>6225</v>
      </c>
      <c r="C1435" s="1" t="str">
        <f t="shared" si="234"/>
        <v>21:0239</v>
      </c>
      <c r="D1435" s="1" t="str">
        <f t="shared" si="238"/>
        <v>21:0116</v>
      </c>
      <c r="E1435" t="s">
        <v>6226</v>
      </c>
      <c r="F1435" t="s">
        <v>6227</v>
      </c>
      <c r="H1435">
        <v>48.723303199999997</v>
      </c>
      <c r="I1435">
        <v>-88.6964136</v>
      </c>
      <c r="J1435" s="1" t="str">
        <f t="shared" si="239"/>
        <v>NGR lake sediment grab sample</v>
      </c>
      <c r="K1435" s="1" t="str">
        <f t="shared" si="240"/>
        <v>&lt;177 micron (NGR)</v>
      </c>
      <c r="L1435">
        <v>19</v>
      </c>
      <c r="M1435" t="s">
        <v>87</v>
      </c>
      <c r="N1435">
        <v>354</v>
      </c>
      <c r="O1435" t="s">
        <v>417</v>
      </c>
      <c r="P1435" t="s">
        <v>546</v>
      </c>
      <c r="Q1435" t="s">
        <v>34</v>
      </c>
      <c r="R1435" t="s">
        <v>109</v>
      </c>
      <c r="S1435" t="s">
        <v>78</v>
      </c>
      <c r="T1435" t="s">
        <v>36</v>
      </c>
      <c r="U1435" t="s">
        <v>1869</v>
      </c>
      <c r="V1435" t="s">
        <v>457</v>
      </c>
      <c r="W1435" t="s">
        <v>66</v>
      </c>
      <c r="X1435" t="s">
        <v>81</v>
      </c>
      <c r="Y1435" t="s">
        <v>41</v>
      </c>
      <c r="Z1435" t="s">
        <v>4267</v>
      </c>
    </row>
    <row r="1436" spans="1:26" hidden="1" x14ac:dyDescent="0.25">
      <c r="A1436" t="s">
        <v>6228</v>
      </c>
      <c r="B1436" t="s">
        <v>6229</v>
      </c>
      <c r="C1436" s="1" t="str">
        <f t="shared" si="234"/>
        <v>21:0239</v>
      </c>
      <c r="D1436" s="1" t="str">
        <f t="shared" si="238"/>
        <v>21:0116</v>
      </c>
      <c r="E1436" t="s">
        <v>6230</v>
      </c>
      <c r="F1436" t="s">
        <v>6231</v>
      </c>
      <c r="H1436">
        <v>48.675117</v>
      </c>
      <c r="I1436">
        <v>-88.707972600000005</v>
      </c>
      <c r="J1436" s="1" t="str">
        <f t="shared" si="239"/>
        <v>NGR lake sediment grab sample</v>
      </c>
      <c r="K1436" s="1" t="str">
        <f t="shared" si="240"/>
        <v>&lt;177 micron (NGR)</v>
      </c>
      <c r="L1436">
        <v>19</v>
      </c>
      <c r="M1436" t="s">
        <v>96</v>
      </c>
      <c r="N1436">
        <v>355</v>
      </c>
      <c r="O1436" t="s">
        <v>343</v>
      </c>
      <c r="P1436" t="s">
        <v>49</v>
      </c>
      <c r="Q1436" t="s">
        <v>146</v>
      </c>
      <c r="R1436" t="s">
        <v>50</v>
      </c>
      <c r="S1436" t="s">
        <v>33</v>
      </c>
      <c r="T1436" t="s">
        <v>36</v>
      </c>
      <c r="U1436" t="s">
        <v>48</v>
      </c>
      <c r="V1436" t="s">
        <v>452</v>
      </c>
      <c r="W1436" t="s">
        <v>66</v>
      </c>
      <c r="X1436" t="s">
        <v>81</v>
      </c>
      <c r="Y1436" t="s">
        <v>41</v>
      </c>
      <c r="Z1436" t="s">
        <v>1067</v>
      </c>
    </row>
    <row r="1437" spans="1:26" hidden="1" x14ac:dyDescent="0.25">
      <c r="A1437" t="s">
        <v>6232</v>
      </c>
      <c r="B1437" t="s">
        <v>6233</v>
      </c>
      <c r="C1437" s="1" t="str">
        <f t="shared" si="234"/>
        <v>21:0239</v>
      </c>
      <c r="D1437" s="1" t="str">
        <f t="shared" si="238"/>
        <v>21:0116</v>
      </c>
      <c r="E1437" t="s">
        <v>6234</v>
      </c>
      <c r="F1437" t="s">
        <v>6235</v>
      </c>
      <c r="H1437">
        <v>48.672043700000003</v>
      </c>
      <c r="I1437">
        <v>-88.747302700000006</v>
      </c>
      <c r="J1437" s="1" t="str">
        <f t="shared" si="239"/>
        <v>NGR lake sediment grab sample</v>
      </c>
      <c r="K1437" s="1" t="str">
        <f t="shared" si="240"/>
        <v>&lt;177 micron (NGR)</v>
      </c>
      <c r="L1437">
        <v>19</v>
      </c>
      <c r="M1437" t="s">
        <v>106</v>
      </c>
      <c r="N1437">
        <v>356</v>
      </c>
      <c r="O1437" t="s">
        <v>320</v>
      </c>
      <c r="P1437" t="s">
        <v>49</v>
      </c>
      <c r="Q1437" t="s">
        <v>78</v>
      </c>
      <c r="R1437" t="s">
        <v>110</v>
      </c>
      <c r="S1437" t="s">
        <v>156</v>
      </c>
      <c r="T1437" t="s">
        <v>36</v>
      </c>
      <c r="U1437" t="s">
        <v>3118</v>
      </c>
      <c r="V1437" t="s">
        <v>137</v>
      </c>
      <c r="W1437" t="s">
        <v>80</v>
      </c>
      <c r="X1437" t="s">
        <v>228</v>
      </c>
      <c r="Y1437" t="s">
        <v>41</v>
      </c>
      <c r="Z1437" t="s">
        <v>1073</v>
      </c>
    </row>
    <row r="1438" spans="1:26" hidden="1" x14ac:dyDescent="0.25">
      <c r="A1438" t="s">
        <v>6236</v>
      </c>
      <c r="B1438" t="s">
        <v>6237</v>
      </c>
      <c r="C1438" s="1" t="str">
        <f t="shared" si="234"/>
        <v>21:0239</v>
      </c>
      <c r="D1438" s="1" t="str">
        <f t="shared" si="238"/>
        <v>21:0116</v>
      </c>
      <c r="E1438" t="s">
        <v>6238</v>
      </c>
      <c r="F1438" t="s">
        <v>6239</v>
      </c>
      <c r="H1438">
        <v>48.656197400000003</v>
      </c>
      <c r="I1438">
        <v>-88.735008699999995</v>
      </c>
      <c r="J1438" s="1" t="str">
        <f t="shared" si="239"/>
        <v>NGR lake sediment grab sample</v>
      </c>
      <c r="K1438" s="1" t="str">
        <f t="shared" si="240"/>
        <v>&lt;177 micron (NGR)</v>
      </c>
      <c r="L1438">
        <v>19</v>
      </c>
      <c r="M1438" t="s">
        <v>118</v>
      </c>
      <c r="N1438">
        <v>357</v>
      </c>
      <c r="O1438" t="s">
        <v>236</v>
      </c>
      <c r="P1438" t="s">
        <v>62</v>
      </c>
      <c r="Q1438" t="s">
        <v>181</v>
      </c>
      <c r="R1438" t="s">
        <v>34</v>
      </c>
      <c r="S1438" t="s">
        <v>78</v>
      </c>
      <c r="T1438" t="s">
        <v>36</v>
      </c>
      <c r="U1438" t="s">
        <v>639</v>
      </c>
      <c r="V1438" t="s">
        <v>730</v>
      </c>
      <c r="W1438" t="s">
        <v>53</v>
      </c>
      <c r="X1438" t="s">
        <v>300</v>
      </c>
      <c r="Y1438" t="s">
        <v>41</v>
      </c>
      <c r="Z1438" t="s">
        <v>349</v>
      </c>
    </row>
    <row r="1439" spans="1:26" hidden="1" x14ac:dyDescent="0.25">
      <c r="A1439" t="s">
        <v>6240</v>
      </c>
      <c r="B1439" t="s">
        <v>6241</v>
      </c>
      <c r="C1439" s="1" t="str">
        <f t="shared" si="234"/>
        <v>21:0239</v>
      </c>
      <c r="D1439" s="1" t="str">
        <f t="shared" si="238"/>
        <v>21:0116</v>
      </c>
      <c r="E1439" t="s">
        <v>6242</v>
      </c>
      <c r="F1439" t="s">
        <v>6243</v>
      </c>
      <c r="H1439">
        <v>48.660664300000001</v>
      </c>
      <c r="I1439">
        <v>-88.719720600000002</v>
      </c>
      <c r="J1439" s="1" t="str">
        <f t="shared" si="239"/>
        <v>NGR lake sediment grab sample</v>
      </c>
      <c r="K1439" s="1" t="str">
        <f t="shared" si="240"/>
        <v>&lt;177 micron (NGR)</v>
      </c>
      <c r="L1439">
        <v>19</v>
      </c>
      <c r="M1439" t="s">
        <v>131</v>
      </c>
      <c r="N1439">
        <v>358</v>
      </c>
      <c r="O1439" t="s">
        <v>1048</v>
      </c>
      <c r="P1439" t="s">
        <v>489</v>
      </c>
      <c r="Q1439" t="s">
        <v>181</v>
      </c>
      <c r="R1439" t="s">
        <v>64</v>
      </c>
      <c r="S1439" t="s">
        <v>33</v>
      </c>
      <c r="T1439" t="s">
        <v>36</v>
      </c>
      <c r="U1439" t="s">
        <v>263</v>
      </c>
      <c r="V1439" t="s">
        <v>225</v>
      </c>
      <c r="W1439" t="s">
        <v>53</v>
      </c>
      <c r="X1439" t="s">
        <v>54</v>
      </c>
      <c r="Y1439" t="s">
        <v>41</v>
      </c>
      <c r="Z1439" t="s">
        <v>776</v>
      </c>
    </row>
    <row r="1440" spans="1:26" hidden="1" x14ac:dyDescent="0.25">
      <c r="A1440" t="s">
        <v>6244</v>
      </c>
      <c r="B1440" t="s">
        <v>6245</v>
      </c>
      <c r="C1440" s="1" t="str">
        <f t="shared" si="234"/>
        <v>21:0239</v>
      </c>
      <c r="D1440" s="1" t="str">
        <f t="shared" si="238"/>
        <v>21:0116</v>
      </c>
      <c r="E1440" t="s">
        <v>6246</v>
      </c>
      <c r="F1440" t="s">
        <v>6247</v>
      </c>
      <c r="H1440">
        <v>48.678401800000003</v>
      </c>
      <c r="I1440">
        <v>-88.662422599999999</v>
      </c>
      <c r="J1440" s="1" t="str">
        <f t="shared" si="239"/>
        <v>NGR lake sediment grab sample</v>
      </c>
      <c r="K1440" s="1" t="str">
        <f t="shared" si="240"/>
        <v>&lt;177 micron (NGR)</v>
      </c>
      <c r="L1440">
        <v>19</v>
      </c>
      <c r="M1440" t="s">
        <v>143</v>
      </c>
      <c r="N1440">
        <v>359</v>
      </c>
      <c r="O1440" t="s">
        <v>228</v>
      </c>
      <c r="P1440" t="s">
        <v>516</v>
      </c>
      <c r="Q1440" t="s">
        <v>146</v>
      </c>
      <c r="R1440" t="s">
        <v>290</v>
      </c>
      <c r="S1440" t="s">
        <v>33</v>
      </c>
      <c r="T1440" t="s">
        <v>36</v>
      </c>
      <c r="U1440" t="s">
        <v>100</v>
      </c>
      <c r="V1440" t="s">
        <v>308</v>
      </c>
      <c r="W1440" t="s">
        <v>53</v>
      </c>
      <c r="X1440" t="s">
        <v>81</v>
      </c>
      <c r="Y1440" t="s">
        <v>41</v>
      </c>
      <c r="Z1440" t="s">
        <v>1237</v>
      </c>
    </row>
    <row r="1441" spans="1:26" hidden="1" x14ac:dyDescent="0.25">
      <c r="A1441" t="s">
        <v>6248</v>
      </c>
      <c r="B1441" t="s">
        <v>6249</v>
      </c>
      <c r="C1441" s="1" t="str">
        <f t="shared" si="234"/>
        <v>21:0239</v>
      </c>
      <c r="D1441" s="1" t="str">
        <f t="shared" si="238"/>
        <v>21:0116</v>
      </c>
      <c r="E1441" t="s">
        <v>6250</v>
      </c>
      <c r="F1441" t="s">
        <v>6251</v>
      </c>
      <c r="H1441">
        <v>48.719657300000001</v>
      </c>
      <c r="I1441">
        <v>-88.665752999999995</v>
      </c>
      <c r="J1441" s="1" t="str">
        <f t="shared" si="239"/>
        <v>NGR lake sediment grab sample</v>
      </c>
      <c r="K1441" s="1" t="str">
        <f t="shared" si="240"/>
        <v>&lt;177 micron (NGR)</v>
      </c>
      <c r="L1441">
        <v>19</v>
      </c>
      <c r="M1441" t="s">
        <v>177</v>
      </c>
      <c r="N1441">
        <v>360</v>
      </c>
      <c r="O1441" t="s">
        <v>155</v>
      </c>
      <c r="P1441" t="s">
        <v>489</v>
      </c>
      <c r="Q1441" t="s">
        <v>198</v>
      </c>
      <c r="R1441" t="s">
        <v>64</v>
      </c>
      <c r="S1441" t="s">
        <v>75</v>
      </c>
      <c r="T1441" t="s">
        <v>122</v>
      </c>
      <c r="U1441" t="s">
        <v>3189</v>
      </c>
      <c r="V1441" t="s">
        <v>6252</v>
      </c>
      <c r="W1441" t="s">
        <v>33</v>
      </c>
      <c r="X1441" t="s">
        <v>208</v>
      </c>
      <c r="Y1441" t="s">
        <v>41</v>
      </c>
      <c r="Z1441" t="s">
        <v>2315</v>
      </c>
    </row>
    <row r="1442" spans="1:26" hidden="1" x14ac:dyDescent="0.25">
      <c r="A1442" t="s">
        <v>6253</v>
      </c>
      <c r="B1442" t="s">
        <v>6254</v>
      </c>
      <c r="C1442" s="1" t="str">
        <f t="shared" si="234"/>
        <v>21:0239</v>
      </c>
      <c r="D1442" s="1" t="str">
        <f t="shared" si="238"/>
        <v>21:0116</v>
      </c>
      <c r="E1442" t="s">
        <v>6255</v>
      </c>
      <c r="F1442" t="s">
        <v>6256</v>
      </c>
      <c r="H1442">
        <v>48.735264800000003</v>
      </c>
      <c r="I1442">
        <v>-88.630022400000001</v>
      </c>
      <c r="J1442" s="1" t="str">
        <f t="shared" si="239"/>
        <v>NGR lake sediment grab sample</v>
      </c>
      <c r="K1442" s="1" t="str">
        <f t="shared" si="240"/>
        <v>&lt;177 micron (NGR)</v>
      </c>
      <c r="L1442">
        <v>19</v>
      </c>
      <c r="M1442" t="s">
        <v>187</v>
      </c>
      <c r="N1442">
        <v>361</v>
      </c>
      <c r="O1442" t="s">
        <v>297</v>
      </c>
      <c r="P1442" t="s">
        <v>35</v>
      </c>
      <c r="Q1442" t="s">
        <v>39</v>
      </c>
      <c r="R1442" t="s">
        <v>50</v>
      </c>
      <c r="S1442" t="s">
        <v>78</v>
      </c>
      <c r="T1442" t="s">
        <v>36</v>
      </c>
      <c r="U1442" t="s">
        <v>635</v>
      </c>
      <c r="V1442" t="s">
        <v>437</v>
      </c>
      <c r="W1442" t="s">
        <v>53</v>
      </c>
      <c r="X1442" t="s">
        <v>54</v>
      </c>
      <c r="Y1442" t="s">
        <v>41</v>
      </c>
      <c r="Z1442" t="s">
        <v>409</v>
      </c>
    </row>
    <row r="1443" spans="1:26" hidden="1" x14ac:dyDescent="0.25">
      <c r="A1443" t="s">
        <v>6257</v>
      </c>
      <c r="B1443" t="s">
        <v>6258</v>
      </c>
      <c r="C1443" s="1" t="str">
        <f t="shared" si="234"/>
        <v>21:0239</v>
      </c>
      <c r="D1443" s="1" t="str">
        <f t="shared" si="238"/>
        <v>21:0116</v>
      </c>
      <c r="E1443" t="s">
        <v>6259</v>
      </c>
      <c r="F1443" t="s">
        <v>6260</v>
      </c>
      <c r="H1443">
        <v>48.7438389</v>
      </c>
      <c r="I1443">
        <v>-88.645181399999998</v>
      </c>
      <c r="J1443" s="1" t="str">
        <f t="shared" si="239"/>
        <v>NGR lake sediment grab sample</v>
      </c>
      <c r="K1443" s="1" t="str">
        <f t="shared" si="240"/>
        <v>&lt;177 micron (NGR)</v>
      </c>
      <c r="L1443">
        <v>19</v>
      </c>
      <c r="M1443" t="s">
        <v>196</v>
      </c>
      <c r="N1443">
        <v>362</v>
      </c>
      <c r="O1443" t="s">
        <v>348</v>
      </c>
      <c r="P1443" t="s">
        <v>546</v>
      </c>
      <c r="Q1443" t="s">
        <v>33</v>
      </c>
      <c r="R1443" t="s">
        <v>34</v>
      </c>
      <c r="S1443" t="s">
        <v>181</v>
      </c>
      <c r="T1443" t="s">
        <v>36</v>
      </c>
      <c r="U1443" t="s">
        <v>81</v>
      </c>
      <c r="V1443" t="s">
        <v>125</v>
      </c>
      <c r="W1443" t="s">
        <v>53</v>
      </c>
      <c r="X1443" t="s">
        <v>300</v>
      </c>
      <c r="Y1443" t="s">
        <v>41</v>
      </c>
      <c r="Z1443" t="s">
        <v>1323</v>
      </c>
    </row>
    <row r="1444" spans="1:26" hidden="1" x14ac:dyDescent="0.25">
      <c r="A1444" t="s">
        <v>6261</v>
      </c>
      <c r="B1444" t="s">
        <v>6262</v>
      </c>
      <c r="C1444" s="1" t="str">
        <f t="shared" si="234"/>
        <v>21:0239</v>
      </c>
      <c r="D1444" s="1" t="str">
        <f t="shared" si="238"/>
        <v>21:0116</v>
      </c>
      <c r="E1444" t="s">
        <v>6263</v>
      </c>
      <c r="F1444" t="s">
        <v>6264</v>
      </c>
      <c r="H1444">
        <v>48.779490199999998</v>
      </c>
      <c r="I1444">
        <v>-88.6647368</v>
      </c>
      <c r="J1444" s="1" t="str">
        <f t="shared" si="239"/>
        <v>NGR lake sediment grab sample</v>
      </c>
      <c r="K1444" s="1" t="str">
        <f t="shared" si="240"/>
        <v>&lt;177 micron (NGR)</v>
      </c>
      <c r="L1444">
        <v>19</v>
      </c>
      <c r="M1444" t="s">
        <v>206</v>
      </c>
      <c r="N1444">
        <v>363</v>
      </c>
      <c r="O1444" t="s">
        <v>48</v>
      </c>
      <c r="P1444" t="s">
        <v>119</v>
      </c>
      <c r="Q1444" t="s">
        <v>66</v>
      </c>
      <c r="R1444" t="s">
        <v>596</v>
      </c>
      <c r="S1444" t="s">
        <v>33</v>
      </c>
      <c r="T1444" t="s">
        <v>36</v>
      </c>
      <c r="U1444" t="s">
        <v>82</v>
      </c>
      <c r="V1444" t="s">
        <v>1072</v>
      </c>
      <c r="W1444" t="s">
        <v>33</v>
      </c>
      <c r="X1444" t="s">
        <v>163</v>
      </c>
      <c r="Y1444" t="s">
        <v>41</v>
      </c>
      <c r="Z1444" t="s">
        <v>42</v>
      </c>
    </row>
    <row r="1445" spans="1:26" hidden="1" x14ac:dyDescent="0.25">
      <c r="A1445" t="s">
        <v>6265</v>
      </c>
      <c r="B1445" t="s">
        <v>6266</v>
      </c>
      <c r="C1445" s="1" t="str">
        <f t="shared" si="234"/>
        <v>21:0239</v>
      </c>
      <c r="D1445" s="1" t="str">
        <f t="shared" si="238"/>
        <v>21:0116</v>
      </c>
      <c r="E1445" t="s">
        <v>6267</v>
      </c>
      <c r="F1445" t="s">
        <v>6268</v>
      </c>
      <c r="H1445">
        <v>48.795895000000002</v>
      </c>
      <c r="I1445">
        <v>-88.633006800000004</v>
      </c>
      <c r="J1445" s="1" t="str">
        <f t="shared" si="239"/>
        <v>NGR lake sediment grab sample</v>
      </c>
      <c r="K1445" s="1" t="str">
        <f t="shared" si="240"/>
        <v>&lt;177 micron (NGR)</v>
      </c>
      <c r="L1445">
        <v>19</v>
      </c>
      <c r="M1445" t="s">
        <v>214</v>
      </c>
      <c r="N1445">
        <v>364</v>
      </c>
      <c r="O1445" t="s">
        <v>702</v>
      </c>
      <c r="P1445" t="s">
        <v>197</v>
      </c>
      <c r="Q1445" t="s">
        <v>39</v>
      </c>
      <c r="R1445" t="s">
        <v>64</v>
      </c>
      <c r="S1445" t="s">
        <v>76</v>
      </c>
      <c r="T1445" t="s">
        <v>36</v>
      </c>
      <c r="U1445" t="s">
        <v>2247</v>
      </c>
      <c r="V1445" t="s">
        <v>2451</v>
      </c>
      <c r="W1445" t="s">
        <v>53</v>
      </c>
      <c r="X1445" t="s">
        <v>208</v>
      </c>
      <c r="Y1445" t="s">
        <v>41</v>
      </c>
      <c r="Z1445" t="s">
        <v>776</v>
      </c>
    </row>
    <row r="1446" spans="1:26" hidden="1" x14ac:dyDescent="0.25">
      <c r="A1446" t="s">
        <v>6269</v>
      </c>
      <c r="B1446" t="s">
        <v>6270</v>
      </c>
      <c r="C1446" s="1" t="str">
        <f t="shared" si="234"/>
        <v>21:0239</v>
      </c>
      <c r="D1446" s="1" t="str">
        <f t="shared" si="238"/>
        <v>21:0116</v>
      </c>
      <c r="E1446" t="s">
        <v>6271</v>
      </c>
      <c r="F1446" t="s">
        <v>6272</v>
      </c>
      <c r="H1446">
        <v>48.802437699999999</v>
      </c>
      <c r="I1446">
        <v>-88.640450799999996</v>
      </c>
      <c r="J1446" s="1" t="str">
        <f t="shared" si="239"/>
        <v>NGR lake sediment grab sample</v>
      </c>
      <c r="K1446" s="1" t="str">
        <f t="shared" si="240"/>
        <v>&lt;177 micron (NGR)</v>
      </c>
      <c r="L1446">
        <v>19</v>
      </c>
      <c r="M1446" t="s">
        <v>234</v>
      </c>
      <c r="N1446">
        <v>365</v>
      </c>
      <c r="O1446" t="s">
        <v>223</v>
      </c>
      <c r="P1446" t="s">
        <v>32</v>
      </c>
      <c r="Q1446" t="s">
        <v>78</v>
      </c>
      <c r="R1446" t="s">
        <v>109</v>
      </c>
      <c r="S1446" t="s">
        <v>33</v>
      </c>
      <c r="T1446" t="s">
        <v>36</v>
      </c>
      <c r="U1446" t="s">
        <v>336</v>
      </c>
      <c r="V1446" t="s">
        <v>1095</v>
      </c>
      <c r="W1446" t="s">
        <v>53</v>
      </c>
      <c r="X1446" t="s">
        <v>81</v>
      </c>
      <c r="Y1446" t="s">
        <v>41</v>
      </c>
      <c r="Z1446" t="s">
        <v>49</v>
      </c>
    </row>
    <row r="1447" spans="1:26" hidden="1" x14ac:dyDescent="0.25">
      <c r="A1447" t="s">
        <v>6273</v>
      </c>
      <c r="B1447" t="s">
        <v>6274</v>
      </c>
      <c r="C1447" s="1" t="str">
        <f t="shared" si="234"/>
        <v>21:0239</v>
      </c>
      <c r="D1447" s="1" t="str">
        <f t="shared" si="238"/>
        <v>21:0116</v>
      </c>
      <c r="E1447" t="s">
        <v>6275</v>
      </c>
      <c r="F1447" t="s">
        <v>6276</v>
      </c>
      <c r="H1447">
        <v>48.853670700000002</v>
      </c>
      <c r="I1447">
        <v>-88.837906500000003</v>
      </c>
      <c r="J1447" s="1" t="str">
        <f t="shared" si="239"/>
        <v>NGR lake sediment grab sample</v>
      </c>
      <c r="K1447" s="1" t="str">
        <f t="shared" si="240"/>
        <v>&lt;177 micron (NGR)</v>
      </c>
      <c r="L1447">
        <v>20</v>
      </c>
      <c r="M1447" t="s">
        <v>242</v>
      </c>
      <c r="N1447">
        <v>366</v>
      </c>
      <c r="O1447" t="s">
        <v>417</v>
      </c>
      <c r="P1447" t="s">
        <v>798</v>
      </c>
      <c r="Q1447" t="s">
        <v>135</v>
      </c>
      <c r="R1447" t="s">
        <v>110</v>
      </c>
      <c r="S1447" t="s">
        <v>290</v>
      </c>
      <c r="T1447" t="s">
        <v>36</v>
      </c>
      <c r="U1447" t="s">
        <v>909</v>
      </c>
      <c r="V1447" t="s">
        <v>125</v>
      </c>
      <c r="W1447" t="s">
        <v>66</v>
      </c>
      <c r="X1447" t="s">
        <v>119</v>
      </c>
      <c r="Y1447" t="s">
        <v>41</v>
      </c>
      <c r="Z1447" t="s">
        <v>443</v>
      </c>
    </row>
    <row r="1448" spans="1:26" hidden="1" x14ac:dyDescent="0.25">
      <c r="A1448" t="s">
        <v>6277</v>
      </c>
      <c r="B1448" t="s">
        <v>6278</v>
      </c>
      <c r="C1448" s="1" t="str">
        <f t="shared" si="234"/>
        <v>21:0239</v>
      </c>
      <c r="D1448" s="1" t="str">
        <f t="shared" si="238"/>
        <v>21:0116</v>
      </c>
      <c r="E1448" t="s">
        <v>6279</v>
      </c>
      <c r="F1448" t="s">
        <v>6280</v>
      </c>
      <c r="H1448">
        <v>48.802080199999999</v>
      </c>
      <c r="I1448">
        <v>-88.628863100000004</v>
      </c>
      <c r="J1448" s="1" t="str">
        <f t="shared" si="239"/>
        <v>NGR lake sediment grab sample</v>
      </c>
      <c r="K1448" s="1" t="str">
        <f t="shared" si="240"/>
        <v>&lt;177 micron (NGR)</v>
      </c>
      <c r="L1448">
        <v>20</v>
      </c>
      <c r="M1448" t="s">
        <v>47</v>
      </c>
      <c r="N1448">
        <v>367</v>
      </c>
      <c r="O1448" t="s">
        <v>320</v>
      </c>
      <c r="P1448" t="s">
        <v>178</v>
      </c>
      <c r="Q1448" t="s">
        <v>841</v>
      </c>
      <c r="R1448" t="s">
        <v>349</v>
      </c>
      <c r="S1448" t="s">
        <v>244</v>
      </c>
      <c r="T1448" t="s">
        <v>122</v>
      </c>
      <c r="U1448" t="s">
        <v>2169</v>
      </c>
      <c r="V1448" t="s">
        <v>504</v>
      </c>
      <c r="W1448" t="s">
        <v>80</v>
      </c>
      <c r="X1448" t="s">
        <v>112</v>
      </c>
      <c r="Y1448" t="s">
        <v>41</v>
      </c>
      <c r="Z1448" t="s">
        <v>68</v>
      </c>
    </row>
    <row r="1449" spans="1:26" hidden="1" x14ac:dyDescent="0.25">
      <c r="A1449" t="s">
        <v>6281</v>
      </c>
      <c r="B1449" t="s">
        <v>6282</v>
      </c>
      <c r="C1449" s="1" t="str">
        <f t="shared" si="234"/>
        <v>21:0239</v>
      </c>
      <c r="D1449" s="1" t="str">
        <f t="shared" si="238"/>
        <v>21:0116</v>
      </c>
      <c r="E1449" t="s">
        <v>6283</v>
      </c>
      <c r="F1449" t="s">
        <v>6284</v>
      </c>
      <c r="H1449">
        <v>48.833229099999997</v>
      </c>
      <c r="I1449">
        <v>-88.659539100000003</v>
      </c>
      <c r="J1449" s="1" t="str">
        <f t="shared" si="239"/>
        <v>NGR lake sediment grab sample</v>
      </c>
      <c r="K1449" s="1" t="str">
        <f t="shared" si="240"/>
        <v>&lt;177 micron (NGR)</v>
      </c>
      <c r="L1449">
        <v>20</v>
      </c>
      <c r="M1449" t="s">
        <v>60</v>
      </c>
      <c r="N1449">
        <v>368</v>
      </c>
      <c r="O1449" t="s">
        <v>6285</v>
      </c>
      <c r="P1449" t="s">
        <v>306</v>
      </c>
      <c r="Q1449" t="s">
        <v>76</v>
      </c>
      <c r="R1449" t="s">
        <v>50</v>
      </c>
      <c r="S1449" t="s">
        <v>76</v>
      </c>
      <c r="T1449" t="s">
        <v>36</v>
      </c>
      <c r="U1449" t="s">
        <v>228</v>
      </c>
      <c r="V1449" t="s">
        <v>308</v>
      </c>
      <c r="W1449" t="s">
        <v>53</v>
      </c>
      <c r="X1449" t="s">
        <v>760</v>
      </c>
      <c r="Y1449" t="s">
        <v>41</v>
      </c>
      <c r="Z1449" t="s">
        <v>1847</v>
      </c>
    </row>
    <row r="1450" spans="1:26" hidden="1" x14ac:dyDescent="0.25">
      <c r="A1450" t="s">
        <v>6286</v>
      </c>
      <c r="B1450" t="s">
        <v>6287</v>
      </c>
      <c r="C1450" s="1" t="str">
        <f t="shared" si="234"/>
        <v>21:0239</v>
      </c>
      <c r="D1450" s="1" t="str">
        <f t="shared" si="238"/>
        <v>21:0116</v>
      </c>
      <c r="E1450" t="s">
        <v>6288</v>
      </c>
      <c r="F1450" t="s">
        <v>6289</v>
      </c>
      <c r="H1450">
        <v>48.8598024</v>
      </c>
      <c r="I1450">
        <v>-88.6275038</v>
      </c>
      <c r="J1450" s="1" t="str">
        <f t="shared" si="239"/>
        <v>NGR lake sediment grab sample</v>
      </c>
      <c r="K1450" s="1" t="str">
        <f t="shared" si="240"/>
        <v>&lt;177 micron (NGR)</v>
      </c>
      <c r="L1450">
        <v>20</v>
      </c>
      <c r="M1450" t="s">
        <v>73</v>
      </c>
      <c r="N1450">
        <v>369</v>
      </c>
      <c r="O1450" t="s">
        <v>771</v>
      </c>
      <c r="P1450" t="s">
        <v>50</v>
      </c>
      <c r="Q1450" t="s">
        <v>33</v>
      </c>
      <c r="R1450" t="s">
        <v>109</v>
      </c>
      <c r="S1450" t="s">
        <v>64</v>
      </c>
      <c r="T1450" t="s">
        <v>36</v>
      </c>
      <c r="U1450" t="s">
        <v>1024</v>
      </c>
      <c r="V1450" t="s">
        <v>408</v>
      </c>
      <c r="W1450" t="s">
        <v>53</v>
      </c>
      <c r="X1450" t="s">
        <v>343</v>
      </c>
      <c r="Y1450" t="s">
        <v>125</v>
      </c>
      <c r="Z1450" t="s">
        <v>6290</v>
      </c>
    </row>
    <row r="1451" spans="1:26" hidden="1" x14ac:dyDescent="0.25">
      <c r="A1451" t="s">
        <v>6291</v>
      </c>
      <c r="B1451" t="s">
        <v>6292</v>
      </c>
      <c r="C1451" s="1" t="str">
        <f t="shared" si="234"/>
        <v>21:0239</v>
      </c>
      <c r="D1451" s="1" t="str">
        <f t="shared" si="238"/>
        <v>21:0116</v>
      </c>
      <c r="E1451" t="s">
        <v>6293</v>
      </c>
      <c r="F1451" t="s">
        <v>6294</v>
      </c>
      <c r="H1451">
        <v>48.8757746</v>
      </c>
      <c r="I1451">
        <v>-88.645616000000004</v>
      </c>
      <c r="J1451" s="1" t="str">
        <f t="shared" si="239"/>
        <v>NGR lake sediment grab sample</v>
      </c>
      <c r="K1451" s="1" t="str">
        <f t="shared" si="240"/>
        <v>&lt;177 micron (NGR)</v>
      </c>
      <c r="L1451">
        <v>20</v>
      </c>
      <c r="M1451" t="s">
        <v>87</v>
      </c>
      <c r="N1451">
        <v>370</v>
      </c>
      <c r="O1451" t="s">
        <v>120</v>
      </c>
      <c r="P1451" t="s">
        <v>120</v>
      </c>
      <c r="Q1451" t="s">
        <v>66</v>
      </c>
      <c r="R1451" t="s">
        <v>290</v>
      </c>
      <c r="S1451" t="s">
        <v>78</v>
      </c>
      <c r="T1451" t="s">
        <v>36</v>
      </c>
      <c r="U1451" t="s">
        <v>260</v>
      </c>
      <c r="V1451" t="s">
        <v>227</v>
      </c>
      <c r="W1451" t="s">
        <v>53</v>
      </c>
      <c r="X1451" t="s">
        <v>81</v>
      </c>
      <c r="Y1451" t="s">
        <v>41</v>
      </c>
      <c r="Z1451" t="s">
        <v>423</v>
      </c>
    </row>
    <row r="1452" spans="1:26" hidden="1" x14ac:dyDescent="0.25">
      <c r="A1452" t="s">
        <v>6295</v>
      </c>
      <c r="B1452" t="s">
        <v>6296</v>
      </c>
      <c r="C1452" s="1" t="str">
        <f t="shared" si="234"/>
        <v>21:0239</v>
      </c>
      <c r="D1452" s="1" t="str">
        <f t="shared" si="238"/>
        <v>21:0116</v>
      </c>
      <c r="E1452" t="s">
        <v>6297</v>
      </c>
      <c r="F1452" t="s">
        <v>6298</v>
      </c>
      <c r="H1452">
        <v>48.878842499999998</v>
      </c>
      <c r="I1452">
        <v>-88.633590900000002</v>
      </c>
      <c r="J1452" s="1" t="str">
        <f t="shared" si="239"/>
        <v>NGR lake sediment grab sample</v>
      </c>
      <c r="K1452" s="1" t="str">
        <f t="shared" si="240"/>
        <v>&lt;177 micron (NGR)</v>
      </c>
      <c r="L1452">
        <v>20</v>
      </c>
      <c r="M1452" t="s">
        <v>96</v>
      </c>
      <c r="N1452">
        <v>371</v>
      </c>
      <c r="O1452" t="s">
        <v>253</v>
      </c>
      <c r="P1452" t="s">
        <v>342</v>
      </c>
      <c r="Q1452" t="s">
        <v>33</v>
      </c>
      <c r="R1452" t="s">
        <v>34</v>
      </c>
      <c r="S1452" t="s">
        <v>181</v>
      </c>
      <c r="T1452" t="s">
        <v>36</v>
      </c>
      <c r="U1452" t="s">
        <v>1024</v>
      </c>
      <c r="V1452" t="s">
        <v>1121</v>
      </c>
      <c r="W1452" t="s">
        <v>53</v>
      </c>
      <c r="X1452" t="s">
        <v>300</v>
      </c>
      <c r="Y1452" t="s">
        <v>41</v>
      </c>
      <c r="Z1452" t="s">
        <v>591</v>
      </c>
    </row>
    <row r="1453" spans="1:26" hidden="1" x14ac:dyDescent="0.25">
      <c r="A1453" t="s">
        <v>6299</v>
      </c>
      <c r="B1453" t="s">
        <v>6300</v>
      </c>
      <c r="C1453" s="1" t="str">
        <f t="shared" si="234"/>
        <v>21:0239</v>
      </c>
      <c r="D1453" s="1" t="str">
        <f t="shared" si="238"/>
        <v>21:0116</v>
      </c>
      <c r="E1453" t="s">
        <v>6301</v>
      </c>
      <c r="F1453" t="s">
        <v>6302</v>
      </c>
      <c r="H1453">
        <v>48.898804300000002</v>
      </c>
      <c r="I1453">
        <v>-88.639999599999996</v>
      </c>
      <c r="J1453" s="1" t="str">
        <f t="shared" si="239"/>
        <v>NGR lake sediment grab sample</v>
      </c>
      <c r="K1453" s="1" t="str">
        <f t="shared" si="240"/>
        <v>&lt;177 micron (NGR)</v>
      </c>
      <c r="L1453">
        <v>20</v>
      </c>
      <c r="M1453" t="s">
        <v>106</v>
      </c>
      <c r="N1453">
        <v>372</v>
      </c>
      <c r="O1453" t="s">
        <v>759</v>
      </c>
      <c r="P1453" t="s">
        <v>890</v>
      </c>
      <c r="Q1453" t="s">
        <v>63</v>
      </c>
      <c r="R1453" t="s">
        <v>64</v>
      </c>
      <c r="S1453" t="s">
        <v>39</v>
      </c>
      <c r="T1453" t="s">
        <v>36</v>
      </c>
      <c r="U1453" t="s">
        <v>418</v>
      </c>
      <c r="V1453" t="s">
        <v>292</v>
      </c>
      <c r="W1453" t="s">
        <v>66</v>
      </c>
      <c r="X1453" t="s">
        <v>300</v>
      </c>
      <c r="Y1453" t="s">
        <v>41</v>
      </c>
      <c r="Z1453" t="s">
        <v>51</v>
      </c>
    </row>
    <row r="1454" spans="1:26" hidden="1" x14ac:dyDescent="0.25">
      <c r="A1454" t="s">
        <v>6303</v>
      </c>
      <c r="B1454" t="s">
        <v>6304</v>
      </c>
      <c r="C1454" s="1" t="str">
        <f t="shared" si="234"/>
        <v>21:0239</v>
      </c>
      <c r="D1454" s="1" t="str">
        <f t="shared" si="238"/>
        <v>21:0116</v>
      </c>
      <c r="E1454" t="s">
        <v>6305</v>
      </c>
      <c r="F1454" t="s">
        <v>6306</v>
      </c>
      <c r="H1454">
        <v>48.904314999999997</v>
      </c>
      <c r="I1454">
        <v>-88.6572654</v>
      </c>
      <c r="J1454" s="1" t="str">
        <f t="shared" si="239"/>
        <v>NGR lake sediment grab sample</v>
      </c>
      <c r="K1454" s="1" t="str">
        <f t="shared" si="240"/>
        <v>&lt;177 micron (NGR)</v>
      </c>
      <c r="L1454">
        <v>20</v>
      </c>
      <c r="M1454" t="s">
        <v>251</v>
      </c>
      <c r="N1454">
        <v>373</v>
      </c>
      <c r="O1454" t="s">
        <v>1047</v>
      </c>
      <c r="P1454" t="s">
        <v>62</v>
      </c>
      <c r="Q1454" t="s">
        <v>66</v>
      </c>
      <c r="R1454" t="s">
        <v>156</v>
      </c>
      <c r="S1454" t="s">
        <v>78</v>
      </c>
      <c r="T1454" t="s">
        <v>36</v>
      </c>
      <c r="U1454" t="s">
        <v>889</v>
      </c>
      <c r="V1454" t="s">
        <v>1121</v>
      </c>
      <c r="W1454" t="s">
        <v>53</v>
      </c>
      <c r="X1454" t="s">
        <v>112</v>
      </c>
      <c r="Y1454" t="s">
        <v>41</v>
      </c>
      <c r="Z1454" t="s">
        <v>1393</v>
      </c>
    </row>
    <row r="1455" spans="1:26" hidden="1" x14ac:dyDescent="0.25">
      <c r="A1455" t="s">
        <v>6307</v>
      </c>
      <c r="B1455" t="s">
        <v>6308</v>
      </c>
      <c r="C1455" s="1" t="str">
        <f t="shared" si="234"/>
        <v>21:0239</v>
      </c>
      <c r="D1455" s="1" t="str">
        <f t="shared" si="238"/>
        <v>21:0116</v>
      </c>
      <c r="E1455" t="s">
        <v>6309</v>
      </c>
      <c r="F1455" t="s">
        <v>6310</v>
      </c>
      <c r="H1455">
        <v>48.903798999999999</v>
      </c>
      <c r="I1455">
        <v>-88.673064600000004</v>
      </c>
      <c r="J1455" s="1" t="str">
        <f t="shared" si="239"/>
        <v>NGR lake sediment grab sample</v>
      </c>
      <c r="K1455" s="1" t="str">
        <f t="shared" si="240"/>
        <v>&lt;177 micron (NGR)</v>
      </c>
      <c r="L1455">
        <v>20</v>
      </c>
      <c r="M1455" t="s">
        <v>259</v>
      </c>
      <c r="N1455">
        <v>374</v>
      </c>
      <c r="O1455" t="s">
        <v>197</v>
      </c>
      <c r="P1455" t="s">
        <v>108</v>
      </c>
      <c r="Q1455" t="s">
        <v>63</v>
      </c>
      <c r="R1455" t="s">
        <v>64</v>
      </c>
      <c r="S1455" t="s">
        <v>181</v>
      </c>
      <c r="T1455" t="s">
        <v>36</v>
      </c>
      <c r="U1455" t="s">
        <v>299</v>
      </c>
      <c r="V1455" t="s">
        <v>90</v>
      </c>
      <c r="W1455" t="s">
        <v>66</v>
      </c>
      <c r="X1455" t="s">
        <v>54</v>
      </c>
      <c r="Y1455" t="s">
        <v>41</v>
      </c>
      <c r="Z1455" t="s">
        <v>223</v>
      </c>
    </row>
    <row r="1456" spans="1:26" hidden="1" x14ac:dyDescent="0.25">
      <c r="A1456" t="s">
        <v>6311</v>
      </c>
      <c r="B1456" t="s">
        <v>6312</v>
      </c>
      <c r="C1456" s="1" t="str">
        <f t="shared" si="234"/>
        <v>21:0239</v>
      </c>
      <c r="D1456" s="1" t="str">
        <f t="shared" si="238"/>
        <v>21:0116</v>
      </c>
      <c r="E1456" t="s">
        <v>6309</v>
      </c>
      <c r="F1456" t="s">
        <v>6313</v>
      </c>
      <c r="H1456">
        <v>48.903798999999999</v>
      </c>
      <c r="I1456">
        <v>-88.673064600000004</v>
      </c>
      <c r="J1456" s="1" t="str">
        <f t="shared" si="239"/>
        <v>NGR lake sediment grab sample</v>
      </c>
      <c r="K1456" s="1" t="str">
        <f t="shared" si="240"/>
        <v>&lt;177 micron (NGR)</v>
      </c>
      <c r="L1456">
        <v>20</v>
      </c>
      <c r="M1456" t="s">
        <v>268</v>
      </c>
      <c r="N1456">
        <v>375</v>
      </c>
      <c r="O1456" t="s">
        <v>197</v>
      </c>
      <c r="P1456" t="s">
        <v>120</v>
      </c>
      <c r="Q1456" t="s">
        <v>63</v>
      </c>
      <c r="R1456" t="s">
        <v>64</v>
      </c>
      <c r="S1456" t="s">
        <v>181</v>
      </c>
      <c r="T1456" t="s">
        <v>36</v>
      </c>
      <c r="U1456" t="s">
        <v>470</v>
      </c>
      <c r="V1456" t="s">
        <v>125</v>
      </c>
      <c r="W1456" t="s">
        <v>66</v>
      </c>
      <c r="X1456" t="s">
        <v>67</v>
      </c>
      <c r="Y1456" t="s">
        <v>41</v>
      </c>
      <c r="Z1456" t="s">
        <v>236</v>
      </c>
    </row>
    <row r="1457" spans="1:26" hidden="1" x14ac:dyDescent="0.25">
      <c r="A1457" t="s">
        <v>6314</v>
      </c>
      <c r="B1457" t="s">
        <v>6315</v>
      </c>
      <c r="C1457" s="1" t="str">
        <f t="shared" si="234"/>
        <v>21:0239</v>
      </c>
      <c r="D1457" s="1" t="str">
        <f t="shared" si="238"/>
        <v>21:0116</v>
      </c>
      <c r="E1457" t="s">
        <v>6316</v>
      </c>
      <c r="F1457" t="s">
        <v>6317</v>
      </c>
      <c r="H1457">
        <v>48.899348500000002</v>
      </c>
      <c r="I1457">
        <v>-88.728384300000002</v>
      </c>
      <c r="J1457" s="1" t="str">
        <f t="shared" si="239"/>
        <v>NGR lake sediment grab sample</v>
      </c>
      <c r="K1457" s="1" t="str">
        <f t="shared" si="240"/>
        <v>&lt;177 micron (NGR)</v>
      </c>
      <c r="L1457">
        <v>20</v>
      </c>
      <c r="M1457" t="s">
        <v>118</v>
      </c>
      <c r="N1457">
        <v>376</v>
      </c>
      <c r="O1457" t="s">
        <v>321</v>
      </c>
      <c r="P1457" t="s">
        <v>1047</v>
      </c>
      <c r="Q1457" t="s">
        <v>76</v>
      </c>
      <c r="R1457" t="s">
        <v>76</v>
      </c>
      <c r="S1457" t="s">
        <v>80</v>
      </c>
      <c r="T1457" t="s">
        <v>36</v>
      </c>
      <c r="U1457" t="s">
        <v>343</v>
      </c>
      <c r="V1457" t="s">
        <v>262</v>
      </c>
      <c r="W1457" t="s">
        <v>53</v>
      </c>
      <c r="X1457" t="s">
        <v>40</v>
      </c>
      <c r="Y1457" t="s">
        <v>41</v>
      </c>
      <c r="Z1457" t="s">
        <v>6318</v>
      </c>
    </row>
    <row r="1458" spans="1:26" hidden="1" x14ac:dyDescent="0.25">
      <c r="A1458" t="s">
        <v>6319</v>
      </c>
      <c r="B1458" t="s">
        <v>6320</v>
      </c>
      <c r="C1458" s="1" t="str">
        <f t="shared" si="234"/>
        <v>21:0239</v>
      </c>
      <c r="D1458" s="1" t="str">
        <f>HYPERLINK("http://geochem.nrcan.gc.ca/cdogs/content/svy/svy_e.htm", "")</f>
        <v/>
      </c>
      <c r="G1458" s="1" t="str">
        <f>HYPERLINK("http://geochem.nrcan.gc.ca/cdogs/content/cr_/cr_00021_e.htm", "21")</f>
        <v>21</v>
      </c>
      <c r="J1458" t="s">
        <v>220</v>
      </c>
      <c r="K1458" t="s">
        <v>221</v>
      </c>
      <c r="L1458">
        <v>20</v>
      </c>
      <c r="M1458" t="s">
        <v>222</v>
      </c>
      <c r="N1458">
        <v>377</v>
      </c>
      <c r="O1458" t="s">
        <v>133</v>
      </c>
      <c r="P1458" t="s">
        <v>134</v>
      </c>
      <c r="Q1458" t="s">
        <v>34</v>
      </c>
      <c r="R1458" t="s">
        <v>78</v>
      </c>
      <c r="S1458" t="s">
        <v>80</v>
      </c>
      <c r="T1458" t="s">
        <v>36</v>
      </c>
      <c r="U1458" t="s">
        <v>328</v>
      </c>
      <c r="V1458" t="s">
        <v>457</v>
      </c>
      <c r="W1458" t="s">
        <v>76</v>
      </c>
      <c r="X1458" t="s">
        <v>48</v>
      </c>
      <c r="Y1458" t="s">
        <v>1607</v>
      </c>
      <c r="Z1458" t="s">
        <v>3494</v>
      </c>
    </row>
    <row r="1459" spans="1:26" hidden="1" x14ac:dyDescent="0.25">
      <c r="A1459" t="s">
        <v>6321</v>
      </c>
      <c r="B1459" t="s">
        <v>6322</v>
      </c>
      <c r="C1459" s="1" t="str">
        <f t="shared" si="234"/>
        <v>21:0239</v>
      </c>
      <c r="D1459" s="1" t="str">
        <f t="shared" ref="D1459:D1473" si="241">HYPERLINK("http://geochem.nrcan.gc.ca/cdogs/content/svy/svy210116_e.htm", "21:0116")</f>
        <v>21:0116</v>
      </c>
      <c r="E1459" t="s">
        <v>6323</v>
      </c>
      <c r="F1459" t="s">
        <v>6324</v>
      </c>
      <c r="H1459">
        <v>48.869739600000003</v>
      </c>
      <c r="I1459">
        <v>-88.717068100000006</v>
      </c>
      <c r="J1459" s="1" t="str">
        <f t="shared" ref="J1459:J1473" si="242">HYPERLINK("http://geochem.nrcan.gc.ca/cdogs/content/kwd/kwd020027_e.htm", "NGR lake sediment grab sample")</f>
        <v>NGR lake sediment grab sample</v>
      </c>
      <c r="K1459" s="1" t="str">
        <f t="shared" ref="K1459:K1473" si="243">HYPERLINK("http://geochem.nrcan.gc.ca/cdogs/content/kwd/kwd080006_e.htm", "&lt;177 micron (NGR)")</f>
        <v>&lt;177 micron (NGR)</v>
      </c>
      <c r="L1459">
        <v>20</v>
      </c>
      <c r="M1459" t="s">
        <v>131</v>
      </c>
      <c r="N1459">
        <v>378</v>
      </c>
      <c r="O1459" t="s">
        <v>1058</v>
      </c>
      <c r="P1459" t="s">
        <v>336</v>
      </c>
      <c r="Q1459" t="s">
        <v>63</v>
      </c>
      <c r="R1459" t="s">
        <v>97</v>
      </c>
      <c r="S1459" t="s">
        <v>33</v>
      </c>
      <c r="T1459" t="s">
        <v>36</v>
      </c>
      <c r="U1459" t="s">
        <v>2314</v>
      </c>
      <c r="V1459" t="s">
        <v>137</v>
      </c>
      <c r="W1459" t="s">
        <v>63</v>
      </c>
      <c r="X1459" t="s">
        <v>67</v>
      </c>
      <c r="Y1459" t="s">
        <v>41</v>
      </c>
      <c r="Z1459" t="s">
        <v>409</v>
      </c>
    </row>
    <row r="1460" spans="1:26" hidden="1" x14ac:dyDescent="0.25">
      <c r="A1460" t="s">
        <v>6325</v>
      </c>
      <c r="B1460" t="s">
        <v>6326</v>
      </c>
      <c r="C1460" s="1" t="str">
        <f t="shared" si="234"/>
        <v>21:0239</v>
      </c>
      <c r="D1460" s="1" t="str">
        <f t="shared" si="241"/>
        <v>21:0116</v>
      </c>
      <c r="E1460" t="s">
        <v>6327</v>
      </c>
      <c r="F1460" t="s">
        <v>6328</v>
      </c>
      <c r="H1460">
        <v>48.840147899999998</v>
      </c>
      <c r="I1460">
        <v>-88.724465600000002</v>
      </c>
      <c r="J1460" s="1" t="str">
        <f t="shared" si="242"/>
        <v>NGR lake sediment grab sample</v>
      </c>
      <c r="K1460" s="1" t="str">
        <f t="shared" si="243"/>
        <v>&lt;177 micron (NGR)</v>
      </c>
      <c r="L1460">
        <v>20</v>
      </c>
      <c r="M1460" t="s">
        <v>143</v>
      </c>
      <c r="N1460">
        <v>379</v>
      </c>
      <c r="O1460" t="s">
        <v>3263</v>
      </c>
      <c r="P1460" t="s">
        <v>108</v>
      </c>
      <c r="Q1460" t="s">
        <v>39</v>
      </c>
      <c r="R1460" t="s">
        <v>64</v>
      </c>
      <c r="S1460" t="s">
        <v>78</v>
      </c>
      <c r="T1460" t="s">
        <v>36</v>
      </c>
      <c r="U1460" t="s">
        <v>31</v>
      </c>
      <c r="V1460" t="s">
        <v>200</v>
      </c>
      <c r="W1460" t="s">
        <v>63</v>
      </c>
      <c r="X1460" t="s">
        <v>228</v>
      </c>
      <c r="Y1460" t="s">
        <v>41</v>
      </c>
      <c r="Z1460" t="s">
        <v>912</v>
      </c>
    </row>
    <row r="1461" spans="1:26" hidden="1" x14ac:dyDescent="0.25">
      <c r="A1461" t="s">
        <v>6329</v>
      </c>
      <c r="B1461" t="s">
        <v>6330</v>
      </c>
      <c r="C1461" s="1" t="str">
        <f t="shared" si="234"/>
        <v>21:0239</v>
      </c>
      <c r="D1461" s="1" t="str">
        <f t="shared" si="241"/>
        <v>21:0116</v>
      </c>
      <c r="E1461" t="s">
        <v>6275</v>
      </c>
      <c r="F1461" t="s">
        <v>6331</v>
      </c>
      <c r="H1461">
        <v>48.853670700000002</v>
      </c>
      <c r="I1461">
        <v>-88.837906500000003</v>
      </c>
      <c r="J1461" s="1" t="str">
        <f t="shared" si="242"/>
        <v>NGR lake sediment grab sample</v>
      </c>
      <c r="K1461" s="1" t="str">
        <f t="shared" si="243"/>
        <v>&lt;177 micron (NGR)</v>
      </c>
      <c r="L1461">
        <v>20</v>
      </c>
      <c r="M1461" t="s">
        <v>366</v>
      </c>
      <c r="N1461">
        <v>380</v>
      </c>
      <c r="O1461" t="s">
        <v>488</v>
      </c>
      <c r="P1461" t="s">
        <v>1254</v>
      </c>
      <c r="Q1461" t="s">
        <v>135</v>
      </c>
      <c r="R1461" t="s">
        <v>198</v>
      </c>
      <c r="S1461" t="s">
        <v>290</v>
      </c>
      <c r="T1461" t="s">
        <v>36</v>
      </c>
      <c r="U1461" t="s">
        <v>938</v>
      </c>
      <c r="V1461" t="s">
        <v>200</v>
      </c>
      <c r="W1461" t="s">
        <v>63</v>
      </c>
      <c r="X1461" t="s">
        <v>163</v>
      </c>
      <c r="Y1461" t="s">
        <v>41</v>
      </c>
      <c r="Z1461" t="s">
        <v>323</v>
      </c>
    </row>
    <row r="1462" spans="1:26" hidden="1" x14ac:dyDescent="0.25">
      <c r="A1462" t="s">
        <v>6332</v>
      </c>
      <c r="B1462" t="s">
        <v>6333</v>
      </c>
      <c r="C1462" s="1" t="str">
        <f t="shared" si="234"/>
        <v>21:0239</v>
      </c>
      <c r="D1462" s="1" t="str">
        <f t="shared" si="241"/>
        <v>21:0116</v>
      </c>
      <c r="E1462" t="s">
        <v>6334</v>
      </c>
      <c r="F1462" t="s">
        <v>6335</v>
      </c>
      <c r="H1462">
        <v>48.835970799999998</v>
      </c>
      <c r="I1462">
        <v>-88.864447499999997</v>
      </c>
      <c r="J1462" s="1" t="str">
        <f t="shared" si="242"/>
        <v>NGR lake sediment grab sample</v>
      </c>
      <c r="K1462" s="1" t="str">
        <f t="shared" si="243"/>
        <v>&lt;177 micron (NGR)</v>
      </c>
      <c r="L1462">
        <v>20</v>
      </c>
      <c r="M1462" t="s">
        <v>177</v>
      </c>
      <c r="N1462">
        <v>381</v>
      </c>
      <c r="O1462" t="s">
        <v>888</v>
      </c>
      <c r="P1462" t="s">
        <v>133</v>
      </c>
      <c r="Q1462" t="s">
        <v>33</v>
      </c>
      <c r="R1462" t="s">
        <v>271</v>
      </c>
      <c r="S1462" t="s">
        <v>290</v>
      </c>
      <c r="T1462" t="s">
        <v>36</v>
      </c>
      <c r="U1462" t="s">
        <v>559</v>
      </c>
      <c r="V1462" t="s">
        <v>148</v>
      </c>
      <c r="W1462" t="s">
        <v>181</v>
      </c>
      <c r="X1462" t="s">
        <v>67</v>
      </c>
      <c r="Y1462" t="s">
        <v>41</v>
      </c>
      <c r="Z1462" t="s">
        <v>1671</v>
      </c>
    </row>
    <row r="1463" spans="1:26" hidden="1" x14ac:dyDescent="0.25">
      <c r="A1463" t="s">
        <v>6336</v>
      </c>
      <c r="B1463" t="s">
        <v>6337</v>
      </c>
      <c r="C1463" s="1" t="str">
        <f t="shared" si="234"/>
        <v>21:0239</v>
      </c>
      <c r="D1463" s="1" t="str">
        <f t="shared" si="241"/>
        <v>21:0116</v>
      </c>
      <c r="E1463" t="s">
        <v>6338</v>
      </c>
      <c r="F1463" t="s">
        <v>6339</v>
      </c>
      <c r="H1463">
        <v>48.885343399999996</v>
      </c>
      <c r="I1463">
        <v>-88.8080049</v>
      </c>
      <c r="J1463" s="1" t="str">
        <f t="shared" si="242"/>
        <v>NGR lake sediment grab sample</v>
      </c>
      <c r="K1463" s="1" t="str">
        <f t="shared" si="243"/>
        <v>&lt;177 micron (NGR)</v>
      </c>
      <c r="L1463">
        <v>20</v>
      </c>
      <c r="M1463" t="s">
        <v>187</v>
      </c>
      <c r="N1463">
        <v>382</v>
      </c>
      <c r="O1463" t="s">
        <v>74</v>
      </c>
      <c r="P1463" t="s">
        <v>49</v>
      </c>
      <c r="Q1463" t="s">
        <v>63</v>
      </c>
      <c r="R1463" t="s">
        <v>290</v>
      </c>
      <c r="S1463" t="s">
        <v>33</v>
      </c>
      <c r="T1463" t="s">
        <v>36</v>
      </c>
      <c r="U1463" t="s">
        <v>51</v>
      </c>
      <c r="V1463" t="s">
        <v>1072</v>
      </c>
      <c r="W1463" t="s">
        <v>78</v>
      </c>
      <c r="X1463" t="s">
        <v>54</v>
      </c>
      <c r="Y1463" t="s">
        <v>41</v>
      </c>
      <c r="Z1463" t="s">
        <v>958</v>
      </c>
    </row>
    <row r="1464" spans="1:26" hidden="1" x14ac:dyDescent="0.25">
      <c r="A1464" t="s">
        <v>6340</v>
      </c>
      <c r="B1464" t="s">
        <v>6341</v>
      </c>
      <c r="C1464" s="1" t="str">
        <f t="shared" si="234"/>
        <v>21:0239</v>
      </c>
      <c r="D1464" s="1" t="str">
        <f t="shared" si="241"/>
        <v>21:0116</v>
      </c>
      <c r="E1464" t="s">
        <v>6342</v>
      </c>
      <c r="F1464" t="s">
        <v>6343</v>
      </c>
      <c r="H1464">
        <v>48.9238541</v>
      </c>
      <c r="I1464">
        <v>-88.776943700000004</v>
      </c>
      <c r="J1464" s="1" t="str">
        <f t="shared" si="242"/>
        <v>NGR lake sediment grab sample</v>
      </c>
      <c r="K1464" s="1" t="str">
        <f t="shared" si="243"/>
        <v>&lt;177 micron (NGR)</v>
      </c>
      <c r="L1464">
        <v>20</v>
      </c>
      <c r="M1464" t="s">
        <v>196</v>
      </c>
      <c r="N1464">
        <v>383</v>
      </c>
      <c r="O1464" t="s">
        <v>300</v>
      </c>
      <c r="P1464" t="s">
        <v>82</v>
      </c>
      <c r="Q1464" t="s">
        <v>66</v>
      </c>
      <c r="R1464" t="s">
        <v>290</v>
      </c>
      <c r="S1464" t="s">
        <v>33</v>
      </c>
      <c r="T1464" t="s">
        <v>36</v>
      </c>
      <c r="U1464" t="s">
        <v>418</v>
      </c>
      <c r="V1464" t="s">
        <v>52</v>
      </c>
      <c r="W1464" t="s">
        <v>66</v>
      </c>
      <c r="X1464" t="s">
        <v>67</v>
      </c>
      <c r="Y1464" t="s">
        <v>41</v>
      </c>
      <c r="Z1464" t="s">
        <v>6344</v>
      </c>
    </row>
    <row r="1465" spans="1:26" hidden="1" x14ac:dyDescent="0.25">
      <c r="A1465" t="s">
        <v>6345</v>
      </c>
      <c r="B1465" t="s">
        <v>6346</v>
      </c>
      <c r="C1465" s="1" t="str">
        <f t="shared" si="234"/>
        <v>21:0239</v>
      </c>
      <c r="D1465" s="1" t="str">
        <f t="shared" si="241"/>
        <v>21:0116</v>
      </c>
      <c r="E1465" t="s">
        <v>6347</v>
      </c>
      <c r="F1465" t="s">
        <v>6348</v>
      </c>
      <c r="H1465">
        <v>48.911776500000002</v>
      </c>
      <c r="I1465">
        <v>-88.847625600000001</v>
      </c>
      <c r="J1465" s="1" t="str">
        <f t="shared" si="242"/>
        <v>NGR lake sediment grab sample</v>
      </c>
      <c r="K1465" s="1" t="str">
        <f t="shared" si="243"/>
        <v>&lt;177 micron (NGR)</v>
      </c>
      <c r="L1465">
        <v>20</v>
      </c>
      <c r="M1465" t="s">
        <v>206</v>
      </c>
      <c r="N1465">
        <v>384</v>
      </c>
      <c r="O1465" t="s">
        <v>61</v>
      </c>
      <c r="P1465" t="s">
        <v>120</v>
      </c>
      <c r="Q1465" t="s">
        <v>33</v>
      </c>
      <c r="R1465" t="s">
        <v>110</v>
      </c>
      <c r="S1465" t="s">
        <v>33</v>
      </c>
      <c r="T1465" t="s">
        <v>36</v>
      </c>
      <c r="U1465" t="s">
        <v>51</v>
      </c>
      <c r="V1465" t="s">
        <v>1072</v>
      </c>
      <c r="W1465" t="s">
        <v>66</v>
      </c>
      <c r="X1465" t="s">
        <v>343</v>
      </c>
      <c r="Y1465" t="s">
        <v>41</v>
      </c>
      <c r="Z1465" t="s">
        <v>101</v>
      </c>
    </row>
    <row r="1466" spans="1:26" hidden="1" x14ac:dyDescent="0.25">
      <c r="A1466" t="s">
        <v>6349</v>
      </c>
      <c r="B1466" t="s">
        <v>6350</v>
      </c>
      <c r="C1466" s="1" t="str">
        <f t="shared" ref="C1466:C1529" si="244">HYPERLINK("http://geochem.nrcan.gc.ca/cdogs/content/bdl/bdl210239_e.htm", "21:0239")</f>
        <v>21:0239</v>
      </c>
      <c r="D1466" s="1" t="str">
        <f t="shared" si="241"/>
        <v>21:0116</v>
      </c>
      <c r="E1466" t="s">
        <v>6351</v>
      </c>
      <c r="F1466" t="s">
        <v>6352</v>
      </c>
      <c r="H1466">
        <v>48.8830296</v>
      </c>
      <c r="I1466">
        <v>-88.879536900000005</v>
      </c>
      <c r="J1466" s="1" t="str">
        <f t="shared" si="242"/>
        <v>NGR lake sediment grab sample</v>
      </c>
      <c r="K1466" s="1" t="str">
        <f t="shared" si="243"/>
        <v>&lt;177 micron (NGR)</v>
      </c>
      <c r="L1466">
        <v>20</v>
      </c>
      <c r="M1466" t="s">
        <v>214</v>
      </c>
      <c r="N1466">
        <v>385</v>
      </c>
      <c r="O1466" t="s">
        <v>455</v>
      </c>
      <c r="P1466" t="s">
        <v>82</v>
      </c>
      <c r="Q1466" t="s">
        <v>156</v>
      </c>
      <c r="R1466" t="s">
        <v>50</v>
      </c>
      <c r="S1466" t="s">
        <v>146</v>
      </c>
      <c r="T1466" t="s">
        <v>36</v>
      </c>
      <c r="U1466" t="s">
        <v>1432</v>
      </c>
      <c r="V1466" t="s">
        <v>322</v>
      </c>
      <c r="W1466" t="s">
        <v>80</v>
      </c>
      <c r="X1466" t="s">
        <v>54</v>
      </c>
      <c r="Y1466" t="s">
        <v>41</v>
      </c>
      <c r="Z1466" t="s">
        <v>223</v>
      </c>
    </row>
    <row r="1467" spans="1:26" hidden="1" x14ac:dyDescent="0.25">
      <c r="A1467" t="s">
        <v>6353</v>
      </c>
      <c r="B1467" t="s">
        <v>6354</v>
      </c>
      <c r="C1467" s="1" t="str">
        <f t="shared" si="244"/>
        <v>21:0239</v>
      </c>
      <c r="D1467" s="1" t="str">
        <f t="shared" si="241"/>
        <v>21:0116</v>
      </c>
      <c r="E1467" t="s">
        <v>6355</v>
      </c>
      <c r="F1467" t="s">
        <v>6356</v>
      </c>
      <c r="H1467">
        <v>48.947844500000002</v>
      </c>
      <c r="I1467">
        <v>-88.979807899999997</v>
      </c>
      <c r="J1467" s="1" t="str">
        <f t="shared" si="242"/>
        <v>NGR lake sediment grab sample</v>
      </c>
      <c r="K1467" s="1" t="str">
        <f t="shared" si="243"/>
        <v>&lt;177 micron (NGR)</v>
      </c>
      <c r="L1467">
        <v>21</v>
      </c>
      <c r="M1467" t="s">
        <v>30</v>
      </c>
      <c r="N1467">
        <v>386</v>
      </c>
      <c r="O1467" t="s">
        <v>208</v>
      </c>
      <c r="P1467" t="s">
        <v>455</v>
      </c>
      <c r="Q1467" t="s">
        <v>290</v>
      </c>
      <c r="R1467" t="s">
        <v>244</v>
      </c>
      <c r="S1467" t="s">
        <v>244</v>
      </c>
      <c r="T1467" t="s">
        <v>36</v>
      </c>
      <c r="U1467" t="s">
        <v>1896</v>
      </c>
      <c r="V1467" t="s">
        <v>548</v>
      </c>
      <c r="W1467" t="s">
        <v>66</v>
      </c>
      <c r="X1467" t="s">
        <v>463</v>
      </c>
      <c r="Y1467" t="s">
        <v>125</v>
      </c>
      <c r="Z1467" t="s">
        <v>121</v>
      </c>
    </row>
    <row r="1468" spans="1:26" hidden="1" x14ac:dyDescent="0.25">
      <c r="A1468" t="s">
        <v>6357</v>
      </c>
      <c r="B1468" t="s">
        <v>6358</v>
      </c>
      <c r="C1468" s="1" t="str">
        <f t="shared" si="244"/>
        <v>21:0239</v>
      </c>
      <c r="D1468" s="1" t="str">
        <f t="shared" si="241"/>
        <v>21:0116</v>
      </c>
      <c r="E1468" t="s">
        <v>6359</v>
      </c>
      <c r="F1468" t="s">
        <v>6360</v>
      </c>
      <c r="H1468">
        <v>48.898446</v>
      </c>
      <c r="I1468">
        <v>-88.896789299999995</v>
      </c>
      <c r="J1468" s="1" t="str">
        <f t="shared" si="242"/>
        <v>NGR lake sediment grab sample</v>
      </c>
      <c r="K1468" s="1" t="str">
        <f t="shared" si="243"/>
        <v>&lt;177 micron (NGR)</v>
      </c>
      <c r="L1468">
        <v>21</v>
      </c>
      <c r="M1468" t="s">
        <v>47</v>
      </c>
      <c r="N1468">
        <v>387</v>
      </c>
      <c r="O1468" t="s">
        <v>74</v>
      </c>
      <c r="P1468" t="s">
        <v>890</v>
      </c>
      <c r="Q1468" t="s">
        <v>66</v>
      </c>
      <c r="R1468" t="s">
        <v>135</v>
      </c>
      <c r="S1468" t="s">
        <v>146</v>
      </c>
      <c r="T1468" t="s">
        <v>36</v>
      </c>
      <c r="U1468" t="s">
        <v>235</v>
      </c>
      <c r="V1468" t="s">
        <v>125</v>
      </c>
      <c r="W1468" t="s">
        <v>53</v>
      </c>
      <c r="X1468" t="s">
        <v>228</v>
      </c>
      <c r="Y1468" t="s">
        <v>41</v>
      </c>
      <c r="Z1468" t="s">
        <v>409</v>
      </c>
    </row>
    <row r="1469" spans="1:26" hidden="1" x14ac:dyDescent="0.25">
      <c r="A1469" t="s">
        <v>6361</v>
      </c>
      <c r="B1469" t="s">
        <v>6362</v>
      </c>
      <c r="C1469" s="1" t="str">
        <f t="shared" si="244"/>
        <v>21:0239</v>
      </c>
      <c r="D1469" s="1" t="str">
        <f t="shared" si="241"/>
        <v>21:0116</v>
      </c>
      <c r="E1469" t="s">
        <v>6363</v>
      </c>
      <c r="F1469" t="s">
        <v>6364</v>
      </c>
      <c r="H1469">
        <v>48.946106</v>
      </c>
      <c r="I1469">
        <v>-88.962570600000006</v>
      </c>
      <c r="J1469" s="1" t="str">
        <f t="shared" si="242"/>
        <v>NGR lake sediment grab sample</v>
      </c>
      <c r="K1469" s="1" t="str">
        <f t="shared" si="243"/>
        <v>&lt;177 micron (NGR)</v>
      </c>
      <c r="L1469">
        <v>21</v>
      </c>
      <c r="M1469" t="s">
        <v>154</v>
      </c>
      <c r="N1469">
        <v>388</v>
      </c>
      <c r="O1469" t="s">
        <v>300</v>
      </c>
      <c r="P1469" t="s">
        <v>342</v>
      </c>
      <c r="Q1469" t="s">
        <v>39</v>
      </c>
      <c r="R1469" t="s">
        <v>516</v>
      </c>
      <c r="S1469" t="s">
        <v>146</v>
      </c>
      <c r="T1469" t="s">
        <v>36</v>
      </c>
      <c r="U1469" t="s">
        <v>1692</v>
      </c>
      <c r="V1469" t="s">
        <v>225</v>
      </c>
      <c r="W1469" t="s">
        <v>66</v>
      </c>
      <c r="X1469" t="s">
        <v>40</v>
      </c>
      <c r="Y1469" t="s">
        <v>41</v>
      </c>
      <c r="Z1469" t="s">
        <v>223</v>
      </c>
    </row>
    <row r="1470" spans="1:26" hidden="1" x14ac:dyDescent="0.25">
      <c r="A1470" t="s">
        <v>6365</v>
      </c>
      <c r="B1470" t="s">
        <v>6366</v>
      </c>
      <c r="C1470" s="1" t="str">
        <f t="shared" si="244"/>
        <v>21:0239</v>
      </c>
      <c r="D1470" s="1" t="str">
        <f t="shared" si="241"/>
        <v>21:0116</v>
      </c>
      <c r="E1470" t="s">
        <v>6355</v>
      </c>
      <c r="F1470" t="s">
        <v>6367</v>
      </c>
      <c r="H1470">
        <v>48.947844500000002</v>
      </c>
      <c r="I1470">
        <v>-88.979807899999997</v>
      </c>
      <c r="J1470" s="1" t="str">
        <f t="shared" si="242"/>
        <v>NGR lake sediment grab sample</v>
      </c>
      <c r="K1470" s="1" t="str">
        <f t="shared" si="243"/>
        <v>&lt;177 micron (NGR)</v>
      </c>
      <c r="L1470">
        <v>21</v>
      </c>
      <c r="M1470" t="s">
        <v>162</v>
      </c>
      <c r="N1470">
        <v>389</v>
      </c>
      <c r="O1470" t="s">
        <v>541</v>
      </c>
      <c r="P1470" t="s">
        <v>455</v>
      </c>
      <c r="Q1470" t="s">
        <v>64</v>
      </c>
      <c r="R1470" t="s">
        <v>391</v>
      </c>
      <c r="S1470" t="s">
        <v>391</v>
      </c>
      <c r="T1470" t="s">
        <v>122</v>
      </c>
      <c r="U1470" t="s">
        <v>5757</v>
      </c>
      <c r="V1470" t="s">
        <v>6252</v>
      </c>
      <c r="W1470" t="s">
        <v>66</v>
      </c>
      <c r="X1470" t="s">
        <v>178</v>
      </c>
      <c r="Y1470" t="s">
        <v>41</v>
      </c>
      <c r="Z1470" t="s">
        <v>409</v>
      </c>
    </row>
    <row r="1471" spans="1:26" hidden="1" x14ac:dyDescent="0.25">
      <c r="A1471" t="s">
        <v>6368</v>
      </c>
      <c r="B1471" t="s">
        <v>6369</v>
      </c>
      <c r="C1471" s="1" t="str">
        <f t="shared" si="244"/>
        <v>21:0239</v>
      </c>
      <c r="D1471" s="1" t="str">
        <f t="shared" si="241"/>
        <v>21:0116</v>
      </c>
      <c r="E1471" t="s">
        <v>6355</v>
      </c>
      <c r="F1471" t="s">
        <v>6370</v>
      </c>
      <c r="H1471">
        <v>48.947844500000002</v>
      </c>
      <c r="I1471">
        <v>-88.979807899999997</v>
      </c>
      <c r="J1471" s="1" t="str">
        <f t="shared" si="242"/>
        <v>NGR lake sediment grab sample</v>
      </c>
      <c r="K1471" s="1" t="str">
        <f t="shared" si="243"/>
        <v>&lt;177 micron (NGR)</v>
      </c>
      <c r="L1471">
        <v>21</v>
      </c>
      <c r="M1471" t="s">
        <v>169</v>
      </c>
      <c r="N1471">
        <v>390</v>
      </c>
      <c r="O1471" t="s">
        <v>119</v>
      </c>
      <c r="P1471" t="s">
        <v>81</v>
      </c>
      <c r="Q1471" t="s">
        <v>290</v>
      </c>
      <c r="R1471" t="s">
        <v>668</v>
      </c>
      <c r="S1471" t="s">
        <v>77</v>
      </c>
      <c r="T1471" t="s">
        <v>36</v>
      </c>
      <c r="U1471" t="s">
        <v>3176</v>
      </c>
      <c r="V1471" t="s">
        <v>529</v>
      </c>
      <c r="W1471" t="s">
        <v>66</v>
      </c>
      <c r="X1471" t="s">
        <v>463</v>
      </c>
      <c r="Y1471" t="s">
        <v>41</v>
      </c>
      <c r="Z1471" t="s">
        <v>1067</v>
      </c>
    </row>
    <row r="1472" spans="1:26" hidden="1" x14ac:dyDescent="0.25">
      <c r="A1472" t="s">
        <v>6371</v>
      </c>
      <c r="B1472" t="s">
        <v>6372</v>
      </c>
      <c r="C1472" s="1" t="str">
        <f t="shared" si="244"/>
        <v>21:0239</v>
      </c>
      <c r="D1472" s="1" t="str">
        <f t="shared" si="241"/>
        <v>21:0116</v>
      </c>
      <c r="E1472" t="s">
        <v>6373</v>
      </c>
      <c r="F1472" t="s">
        <v>6374</v>
      </c>
      <c r="H1472">
        <v>48.948119200000001</v>
      </c>
      <c r="I1472">
        <v>-89.021519600000005</v>
      </c>
      <c r="J1472" s="1" t="str">
        <f t="shared" si="242"/>
        <v>NGR lake sediment grab sample</v>
      </c>
      <c r="K1472" s="1" t="str">
        <f t="shared" si="243"/>
        <v>&lt;177 micron (NGR)</v>
      </c>
      <c r="L1472">
        <v>21</v>
      </c>
      <c r="M1472" t="s">
        <v>60</v>
      </c>
      <c r="N1472">
        <v>391</v>
      </c>
      <c r="O1472" t="s">
        <v>253</v>
      </c>
      <c r="P1472" t="s">
        <v>516</v>
      </c>
      <c r="Q1472" t="s">
        <v>78</v>
      </c>
      <c r="R1472" t="s">
        <v>283</v>
      </c>
      <c r="S1472" t="s">
        <v>146</v>
      </c>
      <c r="T1472" t="s">
        <v>36</v>
      </c>
      <c r="U1472" t="s">
        <v>98</v>
      </c>
      <c r="V1472" t="s">
        <v>65</v>
      </c>
      <c r="W1472" t="s">
        <v>53</v>
      </c>
      <c r="X1472" t="s">
        <v>208</v>
      </c>
      <c r="Y1472" t="s">
        <v>41</v>
      </c>
      <c r="Z1472" t="s">
        <v>1161</v>
      </c>
    </row>
    <row r="1473" spans="1:26" hidden="1" x14ac:dyDescent="0.25">
      <c r="A1473" t="s">
        <v>6375</v>
      </c>
      <c r="B1473" t="s">
        <v>6376</v>
      </c>
      <c r="C1473" s="1" t="str">
        <f t="shared" si="244"/>
        <v>21:0239</v>
      </c>
      <c r="D1473" s="1" t="str">
        <f t="shared" si="241"/>
        <v>21:0116</v>
      </c>
      <c r="E1473" t="s">
        <v>6377</v>
      </c>
      <c r="F1473" t="s">
        <v>6378</v>
      </c>
      <c r="H1473">
        <v>48.909666299999998</v>
      </c>
      <c r="I1473">
        <v>-89.052656200000001</v>
      </c>
      <c r="J1473" s="1" t="str">
        <f t="shared" si="242"/>
        <v>NGR lake sediment grab sample</v>
      </c>
      <c r="K1473" s="1" t="str">
        <f t="shared" si="243"/>
        <v>&lt;177 micron (NGR)</v>
      </c>
      <c r="L1473">
        <v>21</v>
      </c>
      <c r="M1473" t="s">
        <v>73</v>
      </c>
      <c r="N1473">
        <v>392</v>
      </c>
      <c r="O1473" t="s">
        <v>1047</v>
      </c>
      <c r="P1473" t="s">
        <v>1058</v>
      </c>
      <c r="Q1473" t="s">
        <v>156</v>
      </c>
      <c r="R1473" t="s">
        <v>394</v>
      </c>
      <c r="S1473" t="s">
        <v>198</v>
      </c>
      <c r="T1473" t="s">
        <v>36</v>
      </c>
      <c r="U1473" t="s">
        <v>91</v>
      </c>
      <c r="V1473" t="s">
        <v>504</v>
      </c>
      <c r="W1473" t="s">
        <v>63</v>
      </c>
      <c r="X1473" t="s">
        <v>163</v>
      </c>
      <c r="Y1473" t="s">
        <v>41</v>
      </c>
      <c r="Z1473" t="s">
        <v>409</v>
      </c>
    </row>
    <row r="1474" spans="1:26" hidden="1" x14ac:dyDescent="0.25">
      <c r="A1474" t="s">
        <v>6379</v>
      </c>
      <c r="B1474" t="s">
        <v>6380</v>
      </c>
      <c r="C1474" s="1" t="str">
        <f t="shared" si="244"/>
        <v>21:0239</v>
      </c>
      <c r="D1474" s="1" t="str">
        <f>HYPERLINK("http://geochem.nrcan.gc.ca/cdogs/content/svy/svy_e.htm", "")</f>
        <v/>
      </c>
      <c r="G1474" s="1" t="str">
        <f>HYPERLINK("http://geochem.nrcan.gc.ca/cdogs/content/cr_/cr_00007_e.htm", "7")</f>
        <v>7</v>
      </c>
      <c r="J1474" t="s">
        <v>220</v>
      </c>
      <c r="K1474" t="s">
        <v>221</v>
      </c>
      <c r="L1474">
        <v>21</v>
      </c>
      <c r="M1474" t="s">
        <v>222</v>
      </c>
      <c r="N1474">
        <v>393</v>
      </c>
      <c r="O1474" t="s">
        <v>489</v>
      </c>
      <c r="P1474" t="s">
        <v>133</v>
      </c>
      <c r="Q1474" t="s">
        <v>156</v>
      </c>
      <c r="R1474" t="s">
        <v>181</v>
      </c>
      <c r="S1474" t="s">
        <v>33</v>
      </c>
      <c r="T1474" t="s">
        <v>225</v>
      </c>
      <c r="U1474" t="s">
        <v>2247</v>
      </c>
      <c r="V1474" t="s">
        <v>309</v>
      </c>
      <c r="W1474" t="s">
        <v>66</v>
      </c>
      <c r="X1474" t="s">
        <v>208</v>
      </c>
      <c r="Y1474" t="s">
        <v>1855</v>
      </c>
      <c r="Z1474" t="s">
        <v>2656</v>
      </c>
    </row>
    <row r="1475" spans="1:26" hidden="1" x14ac:dyDescent="0.25">
      <c r="A1475" t="s">
        <v>6381</v>
      </c>
      <c r="B1475" t="s">
        <v>6382</v>
      </c>
      <c r="C1475" s="1" t="str">
        <f t="shared" si="244"/>
        <v>21:0239</v>
      </c>
      <c r="D1475" s="1" t="str">
        <f t="shared" ref="D1475:D1502" si="245">HYPERLINK("http://geochem.nrcan.gc.ca/cdogs/content/svy/svy210116_e.htm", "21:0116")</f>
        <v>21:0116</v>
      </c>
      <c r="E1475" t="s">
        <v>6383</v>
      </c>
      <c r="F1475" t="s">
        <v>6384</v>
      </c>
      <c r="H1475">
        <v>48.949202700000001</v>
      </c>
      <c r="I1475">
        <v>-89.131139899999994</v>
      </c>
      <c r="J1475" s="1" t="str">
        <f t="shared" ref="J1475:J1502" si="246">HYPERLINK("http://geochem.nrcan.gc.ca/cdogs/content/kwd/kwd020027_e.htm", "NGR lake sediment grab sample")</f>
        <v>NGR lake sediment grab sample</v>
      </c>
      <c r="K1475" s="1" t="str">
        <f t="shared" ref="K1475:K1502" si="247">HYPERLINK("http://geochem.nrcan.gc.ca/cdogs/content/kwd/kwd080006_e.htm", "&lt;177 micron (NGR)")</f>
        <v>&lt;177 micron (NGR)</v>
      </c>
      <c r="L1475">
        <v>21</v>
      </c>
      <c r="M1475" t="s">
        <v>87</v>
      </c>
      <c r="N1475">
        <v>394</v>
      </c>
      <c r="O1475" t="s">
        <v>223</v>
      </c>
      <c r="P1475" t="s">
        <v>224</v>
      </c>
      <c r="Q1475" t="s">
        <v>63</v>
      </c>
      <c r="R1475" t="s">
        <v>349</v>
      </c>
      <c r="S1475" t="s">
        <v>181</v>
      </c>
      <c r="T1475" t="s">
        <v>36</v>
      </c>
      <c r="U1475" t="s">
        <v>89</v>
      </c>
      <c r="V1475" t="s">
        <v>157</v>
      </c>
      <c r="W1475" t="s">
        <v>53</v>
      </c>
      <c r="X1475" t="s">
        <v>81</v>
      </c>
      <c r="Y1475" t="s">
        <v>41</v>
      </c>
      <c r="Z1475" t="s">
        <v>310</v>
      </c>
    </row>
    <row r="1476" spans="1:26" hidden="1" x14ac:dyDescent="0.25">
      <c r="A1476" t="s">
        <v>6385</v>
      </c>
      <c r="B1476" t="s">
        <v>6386</v>
      </c>
      <c r="C1476" s="1" t="str">
        <f t="shared" si="244"/>
        <v>21:0239</v>
      </c>
      <c r="D1476" s="1" t="str">
        <f t="shared" si="245"/>
        <v>21:0116</v>
      </c>
      <c r="E1476" t="s">
        <v>6387</v>
      </c>
      <c r="F1476" t="s">
        <v>6388</v>
      </c>
      <c r="H1476">
        <v>48.962901799999997</v>
      </c>
      <c r="I1476">
        <v>-89.154513800000004</v>
      </c>
      <c r="J1476" s="1" t="str">
        <f t="shared" si="246"/>
        <v>NGR lake sediment grab sample</v>
      </c>
      <c r="K1476" s="1" t="str">
        <f t="shared" si="247"/>
        <v>&lt;177 micron (NGR)</v>
      </c>
      <c r="L1476">
        <v>21</v>
      </c>
      <c r="M1476" t="s">
        <v>96</v>
      </c>
      <c r="N1476">
        <v>395</v>
      </c>
      <c r="O1476" t="s">
        <v>488</v>
      </c>
      <c r="P1476" t="s">
        <v>108</v>
      </c>
      <c r="Q1476" t="s">
        <v>53</v>
      </c>
      <c r="R1476" t="s">
        <v>596</v>
      </c>
      <c r="S1476" t="s">
        <v>64</v>
      </c>
      <c r="T1476" t="s">
        <v>36</v>
      </c>
      <c r="U1476" t="s">
        <v>535</v>
      </c>
      <c r="V1476" t="s">
        <v>5476</v>
      </c>
      <c r="W1476" t="s">
        <v>63</v>
      </c>
      <c r="X1476" t="s">
        <v>300</v>
      </c>
      <c r="Y1476" t="s">
        <v>41</v>
      </c>
      <c r="Z1476" t="s">
        <v>50</v>
      </c>
    </row>
    <row r="1477" spans="1:26" hidden="1" x14ac:dyDescent="0.25">
      <c r="A1477" t="s">
        <v>6389</v>
      </c>
      <c r="B1477" t="s">
        <v>6390</v>
      </c>
      <c r="C1477" s="1" t="str">
        <f t="shared" si="244"/>
        <v>21:0239</v>
      </c>
      <c r="D1477" s="1" t="str">
        <f t="shared" si="245"/>
        <v>21:0116</v>
      </c>
      <c r="E1477" t="s">
        <v>6391</v>
      </c>
      <c r="F1477" t="s">
        <v>6392</v>
      </c>
      <c r="H1477">
        <v>48.971580199999998</v>
      </c>
      <c r="I1477">
        <v>-89.207565700000004</v>
      </c>
      <c r="J1477" s="1" t="str">
        <f t="shared" si="246"/>
        <v>NGR lake sediment grab sample</v>
      </c>
      <c r="K1477" s="1" t="str">
        <f t="shared" si="247"/>
        <v>&lt;177 micron (NGR)</v>
      </c>
      <c r="L1477">
        <v>21</v>
      </c>
      <c r="M1477" t="s">
        <v>106</v>
      </c>
      <c r="N1477">
        <v>396</v>
      </c>
      <c r="O1477" t="s">
        <v>455</v>
      </c>
      <c r="P1477" t="s">
        <v>108</v>
      </c>
      <c r="Q1477" t="s">
        <v>63</v>
      </c>
      <c r="R1477" t="s">
        <v>134</v>
      </c>
      <c r="S1477" t="s">
        <v>97</v>
      </c>
      <c r="T1477" t="s">
        <v>36</v>
      </c>
      <c r="U1477" t="s">
        <v>361</v>
      </c>
      <c r="V1477" t="s">
        <v>2451</v>
      </c>
      <c r="W1477" t="s">
        <v>66</v>
      </c>
      <c r="X1477" t="s">
        <v>228</v>
      </c>
      <c r="Y1477" t="s">
        <v>41</v>
      </c>
      <c r="Z1477" t="s">
        <v>3269</v>
      </c>
    </row>
    <row r="1478" spans="1:26" hidden="1" x14ac:dyDescent="0.25">
      <c r="A1478" t="s">
        <v>6393</v>
      </c>
      <c r="B1478" t="s">
        <v>6394</v>
      </c>
      <c r="C1478" s="1" t="str">
        <f t="shared" si="244"/>
        <v>21:0239</v>
      </c>
      <c r="D1478" s="1" t="str">
        <f t="shared" si="245"/>
        <v>21:0116</v>
      </c>
      <c r="E1478" t="s">
        <v>6395</v>
      </c>
      <c r="F1478" t="s">
        <v>6396</v>
      </c>
      <c r="H1478">
        <v>48.969731799999998</v>
      </c>
      <c r="I1478">
        <v>-89.251592200000005</v>
      </c>
      <c r="J1478" s="1" t="str">
        <f t="shared" si="246"/>
        <v>NGR lake sediment grab sample</v>
      </c>
      <c r="K1478" s="1" t="str">
        <f t="shared" si="247"/>
        <v>&lt;177 micron (NGR)</v>
      </c>
      <c r="L1478">
        <v>21</v>
      </c>
      <c r="M1478" t="s">
        <v>118</v>
      </c>
      <c r="N1478">
        <v>397</v>
      </c>
      <c r="O1478" t="s">
        <v>320</v>
      </c>
      <c r="P1478" t="s">
        <v>489</v>
      </c>
      <c r="Q1478" t="s">
        <v>53</v>
      </c>
      <c r="R1478" t="s">
        <v>77</v>
      </c>
      <c r="S1478" t="s">
        <v>76</v>
      </c>
      <c r="T1478" t="s">
        <v>36</v>
      </c>
      <c r="U1478" t="s">
        <v>260</v>
      </c>
      <c r="V1478" t="s">
        <v>548</v>
      </c>
      <c r="W1478" t="s">
        <v>78</v>
      </c>
      <c r="X1478" t="s">
        <v>343</v>
      </c>
      <c r="Y1478" t="s">
        <v>41</v>
      </c>
      <c r="Z1478" t="s">
        <v>1920</v>
      </c>
    </row>
    <row r="1479" spans="1:26" hidden="1" x14ac:dyDescent="0.25">
      <c r="A1479" t="s">
        <v>6397</v>
      </c>
      <c r="B1479" t="s">
        <v>6398</v>
      </c>
      <c r="C1479" s="1" t="str">
        <f t="shared" si="244"/>
        <v>21:0239</v>
      </c>
      <c r="D1479" s="1" t="str">
        <f t="shared" si="245"/>
        <v>21:0116</v>
      </c>
      <c r="E1479" t="s">
        <v>6399</v>
      </c>
      <c r="F1479" t="s">
        <v>6400</v>
      </c>
      <c r="H1479">
        <v>48.958021500000001</v>
      </c>
      <c r="I1479">
        <v>-89.293908099999996</v>
      </c>
      <c r="J1479" s="1" t="str">
        <f t="shared" si="246"/>
        <v>NGR lake sediment grab sample</v>
      </c>
      <c r="K1479" s="1" t="str">
        <f t="shared" si="247"/>
        <v>&lt;177 micron (NGR)</v>
      </c>
      <c r="L1479">
        <v>21</v>
      </c>
      <c r="M1479" t="s">
        <v>131</v>
      </c>
      <c r="N1479">
        <v>398</v>
      </c>
      <c r="O1479" t="s">
        <v>306</v>
      </c>
      <c r="P1479" t="s">
        <v>79</v>
      </c>
      <c r="Q1479" t="s">
        <v>66</v>
      </c>
      <c r="R1479" t="s">
        <v>668</v>
      </c>
      <c r="S1479" t="s">
        <v>50</v>
      </c>
      <c r="T1479" t="s">
        <v>36</v>
      </c>
      <c r="U1479" t="s">
        <v>825</v>
      </c>
      <c r="V1479" t="s">
        <v>38</v>
      </c>
      <c r="W1479" t="s">
        <v>63</v>
      </c>
      <c r="X1479" t="s">
        <v>91</v>
      </c>
      <c r="Y1479" t="s">
        <v>125</v>
      </c>
      <c r="Z1479" t="s">
        <v>708</v>
      </c>
    </row>
    <row r="1480" spans="1:26" hidden="1" x14ac:dyDescent="0.25">
      <c r="A1480" t="s">
        <v>6401</v>
      </c>
      <c r="B1480" t="s">
        <v>6402</v>
      </c>
      <c r="C1480" s="1" t="str">
        <f t="shared" si="244"/>
        <v>21:0239</v>
      </c>
      <c r="D1480" s="1" t="str">
        <f t="shared" si="245"/>
        <v>21:0116</v>
      </c>
      <c r="E1480" t="s">
        <v>6403</v>
      </c>
      <c r="F1480" t="s">
        <v>6404</v>
      </c>
      <c r="H1480">
        <v>48.9698311</v>
      </c>
      <c r="I1480">
        <v>-89.334446900000003</v>
      </c>
      <c r="J1480" s="1" t="str">
        <f t="shared" si="246"/>
        <v>NGR lake sediment grab sample</v>
      </c>
      <c r="K1480" s="1" t="str">
        <f t="shared" si="247"/>
        <v>&lt;177 micron (NGR)</v>
      </c>
      <c r="L1480">
        <v>21</v>
      </c>
      <c r="M1480" t="s">
        <v>143</v>
      </c>
      <c r="N1480">
        <v>399</v>
      </c>
      <c r="O1480" t="s">
        <v>759</v>
      </c>
      <c r="P1480" t="s">
        <v>49</v>
      </c>
      <c r="Q1480" t="s">
        <v>80</v>
      </c>
      <c r="R1480" t="s">
        <v>668</v>
      </c>
      <c r="S1480" t="s">
        <v>109</v>
      </c>
      <c r="T1480" t="s">
        <v>36</v>
      </c>
      <c r="U1480" t="s">
        <v>112</v>
      </c>
      <c r="V1480" t="s">
        <v>1216</v>
      </c>
      <c r="W1480" t="s">
        <v>66</v>
      </c>
      <c r="X1480" t="s">
        <v>91</v>
      </c>
      <c r="Y1480" t="s">
        <v>41</v>
      </c>
      <c r="Z1480" t="s">
        <v>3127</v>
      </c>
    </row>
    <row r="1481" spans="1:26" hidden="1" x14ac:dyDescent="0.25">
      <c r="A1481" t="s">
        <v>6405</v>
      </c>
      <c r="B1481" t="s">
        <v>6406</v>
      </c>
      <c r="C1481" s="1" t="str">
        <f t="shared" si="244"/>
        <v>21:0239</v>
      </c>
      <c r="D1481" s="1" t="str">
        <f t="shared" si="245"/>
        <v>21:0116</v>
      </c>
      <c r="E1481" t="s">
        <v>6407</v>
      </c>
      <c r="F1481" t="s">
        <v>6408</v>
      </c>
      <c r="H1481">
        <v>48.980258499999998</v>
      </c>
      <c r="I1481">
        <v>-89.412691499999994</v>
      </c>
      <c r="J1481" s="1" t="str">
        <f t="shared" si="246"/>
        <v>NGR lake sediment grab sample</v>
      </c>
      <c r="K1481" s="1" t="str">
        <f t="shared" si="247"/>
        <v>&lt;177 micron (NGR)</v>
      </c>
      <c r="L1481">
        <v>21</v>
      </c>
      <c r="M1481" t="s">
        <v>177</v>
      </c>
      <c r="N1481">
        <v>400</v>
      </c>
      <c r="O1481" t="s">
        <v>224</v>
      </c>
      <c r="P1481" t="s">
        <v>49</v>
      </c>
      <c r="Q1481" t="s">
        <v>63</v>
      </c>
      <c r="R1481" t="s">
        <v>134</v>
      </c>
      <c r="S1481" t="s">
        <v>39</v>
      </c>
      <c r="T1481" t="s">
        <v>36</v>
      </c>
      <c r="U1481" t="s">
        <v>67</v>
      </c>
      <c r="V1481" t="s">
        <v>322</v>
      </c>
      <c r="W1481" t="s">
        <v>53</v>
      </c>
      <c r="X1481" t="s">
        <v>81</v>
      </c>
      <c r="Y1481" t="s">
        <v>41</v>
      </c>
      <c r="Z1481" t="s">
        <v>1359</v>
      </c>
    </row>
    <row r="1482" spans="1:26" hidden="1" x14ac:dyDescent="0.25">
      <c r="A1482" t="s">
        <v>6409</v>
      </c>
      <c r="B1482" t="s">
        <v>6410</v>
      </c>
      <c r="C1482" s="1" t="str">
        <f t="shared" si="244"/>
        <v>21:0239</v>
      </c>
      <c r="D1482" s="1" t="str">
        <f t="shared" si="245"/>
        <v>21:0116</v>
      </c>
      <c r="E1482" t="s">
        <v>6411</v>
      </c>
      <c r="F1482" t="s">
        <v>6412</v>
      </c>
      <c r="H1482">
        <v>48.981613799999998</v>
      </c>
      <c r="I1482">
        <v>-89.437237300000007</v>
      </c>
      <c r="J1482" s="1" t="str">
        <f t="shared" si="246"/>
        <v>NGR lake sediment grab sample</v>
      </c>
      <c r="K1482" s="1" t="str">
        <f t="shared" si="247"/>
        <v>&lt;177 micron (NGR)</v>
      </c>
      <c r="L1482">
        <v>21</v>
      </c>
      <c r="M1482" t="s">
        <v>187</v>
      </c>
      <c r="N1482">
        <v>401</v>
      </c>
      <c r="O1482" t="s">
        <v>417</v>
      </c>
      <c r="P1482" t="s">
        <v>1058</v>
      </c>
      <c r="Q1482" t="s">
        <v>53</v>
      </c>
      <c r="R1482" t="s">
        <v>708</v>
      </c>
      <c r="S1482" t="s">
        <v>271</v>
      </c>
      <c r="T1482" t="s">
        <v>36</v>
      </c>
      <c r="U1482" t="s">
        <v>842</v>
      </c>
      <c r="V1482" t="s">
        <v>1006</v>
      </c>
      <c r="W1482" t="s">
        <v>66</v>
      </c>
      <c r="X1482" t="s">
        <v>67</v>
      </c>
      <c r="Y1482" t="s">
        <v>41</v>
      </c>
      <c r="Z1482" t="s">
        <v>3945</v>
      </c>
    </row>
    <row r="1483" spans="1:26" hidden="1" x14ac:dyDescent="0.25">
      <c r="A1483" t="s">
        <v>6413</v>
      </c>
      <c r="B1483" t="s">
        <v>6414</v>
      </c>
      <c r="C1483" s="1" t="str">
        <f t="shared" si="244"/>
        <v>21:0239</v>
      </c>
      <c r="D1483" s="1" t="str">
        <f t="shared" si="245"/>
        <v>21:0116</v>
      </c>
      <c r="E1483" t="s">
        <v>6415</v>
      </c>
      <c r="F1483" t="s">
        <v>6416</v>
      </c>
      <c r="H1483">
        <v>48.979153199999999</v>
      </c>
      <c r="I1483">
        <v>-89.493839100000002</v>
      </c>
      <c r="J1483" s="1" t="str">
        <f t="shared" si="246"/>
        <v>NGR lake sediment grab sample</v>
      </c>
      <c r="K1483" s="1" t="str">
        <f t="shared" si="247"/>
        <v>&lt;177 micron (NGR)</v>
      </c>
      <c r="L1483">
        <v>21</v>
      </c>
      <c r="M1483" t="s">
        <v>196</v>
      </c>
      <c r="N1483">
        <v>402</v>
      </c>
      <c r="O1483" t="s">
        <v>120</v>
      </c>
      <c r="P1483" t="s">
        <v>49</v>
      </c>
      <c r="Q1483" t="s">
        <v>53</v>
      </c>
      <c r="R1483" t="s">
        <v>198</v>
      </c>
      <c r="S1483" t="s">
        <v>39</v>
      </c>
      <c r="T1483" t="s">
        <v>36</v>
      </c>
      <c r="U1483" t="s">
        <v>100</v>
      </c>
      <c r="V1483" t="s">
        <v>65</v>
      </c>
      <c r="W1483" t="s">
        <v>66</v>
      </c>
      <c r="X1483" t="s">
        <v>100</v>
      </c>
      <c r="Y1483" t="s">
        <v>41</v>
      </c>
      <c r="Z1483" t="s">
        <v>1025</v>
      </c>
    </row>
    <row r="1484" spans="1:26" hidden="1" x14ac:dyDescent="0.25">
      <c r="A1484" t="s">
        <v>6417</v>
      </c>
      <c r="B1484" t="s">
        <v>6418</v>
      </c>
      <c r="C1484" s="1" t="str">
        <f t="shared" si="244"/>
        <v>21:0239</v>
      </c>
      <c r="D1484" s="1" t="str">
        <f t="shared" si="245"/>
        <v>21:0116</v>
      </c>
      <c r="E1484" t="s">
        <v>6419</v>
      </c>
      <c r="F1484" t="s">
        <v>6420</v>
      </c>
      <c r="H1484">
        <v>48.990618599999998</v>
      </c>
      <c r="I1484">
        <v>-89.575139899999996</v>
      </c>
      <c r="J1484" s="1" t="str">
        <f t="shared" si="246"/>
        <v>NGR lake sediment grab sample</v>
      </c>
      <c r="K1484" s="1" t="str">
        <f t="shared" si="247"/>
        <v>&lt;177 micron (NGR)</v>
      </c>
      <c r="L1484">
        <v>21</v>
      </c>
      <c r="M1484" t="s">
        <v>206</v>
      </c>
      <c r="N1484">
        <v>403</v>
      </c>
      <c r="O1484" t="s">
        <v>759</v>
      </c>
      <c r="P1484" t="s">
        <v>108</v>
      </c>
      <c r="Q1484" t="s">
        <v>66</v>
      </c>
      <c r="R1484" t="s">
        <v>278</v>
      </c>
      <c r="S1484" t="s">
        <v>34</v>
      </c>
      <c r="T1484" t="s">
        <v>36</v>
      </c>
      <c r="U1484" t="s">
        <v>1416</v>
      </c>
      <c r="V1484" t="s">
        <v>1703</v>
      </c>
      <c r="W1484" t="s">
        <v>66</v>
      </c>
      <c r="X1484" t="s">
        <v>40</v>
      </c>
      <c r="Y1484" t="s">
        <v>41</v>
      </c>
      <c r="Z1484" t="s">
        <v>2757</v>
      </c>
    </row>
    <row r="1485" spans="1:26" hidden="1" x14ac:dyDescent="0.25">
      <c r="A1485" t="s">
        <v>6421</v>
      </c>
      <c r="B1485" t="s">
        <v>6422</v>
      </c>
      <c r="C1485" s="1" t="str">
        <f t="shared" si="244"/>
        <v>21:0239</v>
      </c>
      <c r="D1485" s="1" t="str">
        <f t="shared" si="245"/>
        <v>21:0116</v>
      </c>
      <c r="E1485" t="s">
        <v>6423</v>
      </c>
      <c r="F1485" t="s">
        <v>6424</v>
      </c>
      <c r="H1485">
        <v>48.977813300000001</v>
      </c>
      <c r="I1485">
        <v>-89.615250700000004</v>
      </c>
      <c r="J1485" s="1" t="str">
        <f t="shared" si="246"/>
        <v>NGR lake sediment grab sample</v>
      </c>
      <c r="K1485" s="1" t="str">
        <f t="shared" si="247"/>
        <v>&lt;177 micron (NGR)</v>
      </c>
      <c r="L1485">
        <v>21</v>
      </c>
      <c r="M1485" t="s">
        <v>214</v>
      </c>
      <c r="N1485">
        <v>404</v>
      </c>
      <c r="O1485" t="s">
        <v>82</v>
      </c>
      <c r="P1485" t="s">
        <v>76</v>
      </c>
      <c r="Q1485" t="s">
        <v>66</v>
      </c>
      <c r="R1485" t="s">
        <v>156</v>
      </c>
      <c r="S1485" t="s">
        <v>76</v>
      </c>
      <c r="T1485" t="s">
        <v>36</v>
      </c>
      <c r="U1485" t="s">
        <v>178</v>
      </c>
      <c r="V1485" t="s">
        <v>730</v>
      </c>
      <c r="W1485" t="s">
        <v>53</v>
      </c>
      <c r="X1485" t="s">
        <v>890</v>
      </c>
      <c r="Y1485" t="s">
        <v>41</v>
      </c>
      <c r="Z1485" t="s">
        <v>227</v>
      </c>
    </row>
    <row r="1486" spans="1:26" hidden="1" x14ac:dyDescent="0.25">
      <c r="A1486" t="s">
        <v>6425</v>
      </c>
      <c r="B1486" t="s">
        <v>6426</v>
      </c>
      <c r="C1486" s="1" t="str">
        <f t="shared" si="244"/>
        <v>21:0239</v>
      </c>
      <c r="D1486" s="1" t="str">
        <f t="shared" si="245"/>
        <v>21:0116</v>
      </c>
      <c r="E1486" t="s">
        <v>6427</v>
      </c>
      <c r="F1486" t="s">
        <v>6428</v>
      </c>
      <c r="H1486">
        <v>48.965096000000003</v>
      </c>
      <c r="I1486">
        <v>-89.601535900000002</v>
      </c>
      <c r="J1486" s="1" t="str">
        <f t="shared" si="246"/>
        <v>NGR lake sediment grab sample</v>
      </c>
      <c r="K1486" s="1" t="str">
        <f t="shared" si="247"/>
        <v>&lt;177 micron (NGR)</v>
      </c>
      <c r="L1486">
        <v>21</v>
      </c>
      <c r="M1486" t="s">
        <v>234</v>
      </c>
      <c r="N1486">
        <v>405</v>
      </c>
      <c r="O1486" t="s">
        <v>224</v>
      </c>
      <c r="P1486" t="s">
        <v>82</v>
      </c>
      <c r="Q1486" t="s">
        <v>66</v>
      </c>
      <c r="R1486" t="s">
        <v>110</v>
      </c>
      <c r="S1486" t="s">
        <v>78</v>
      </c>
      <c r="T1486" t="s">
        <v>36</v>
      </c>
      <c r="U1486" t="s">
        <v>284</v>
      </c>
      <c r="V1486" t="s">
        <v>157</v>
      </c>
      <c r="W1486" t="s">
        <v>66</v>
      </c>
      <c r="X1486" t="s">
        <v>228</v>
      </c>
      <c r="Y1486" t="s">
        <v>41</v>
      </c>
      <c r="Z1486" t="s">
        <v>32</v>
      </c>
    </row>
    <row r="1487" spans="1:26" hidden="1" x14ac:dyDescent="0.25">
      <c r="A1487" t="s">
        <v>6429</v>
      </c>
      <c r="B1487" t="s">
        <v>6430</v>
      </c>
      <c r="C1487" s="1" t="str">
        <f t="shared" si="244"/>
        <v>21:0239</v>
      </c>
      <c r="D1487" s="1" t="str">
        <f t="shared" si="245"/>
        <v>21:0116</v>
      </c>
      <c r="E1487" t="s">
        <v>6431</v>
      </c>
      <c r="F1487" t="s">
        <v>6432</v>
      </c>
      <c r="H1487">
        <v>48.648856500000001</v>
      </c>
      <c r="I1487">
        <v>-89.246874500000004</v>
      </c>
      <c r="J1487" s="1" t="str">
        <f t="shared" si="246"/>
        <v>NGR lake sediment grab sample</v>
      </c>
      <c r="K1487" s="1" t="str">
        <f t="shared" si="247"/>
        <v>&lt;177 micron (NGR)</v>
      </c>
      <c r="L1487">
        <v>22</v>
      </c>
      <c r="M1487" t="s">
        <v>242</v>
      </c>
      <c r="N1487">
        <v>406</v>
      </c>
      <c r="O1487" t="s">
        <v>207</v>
      </c>
      <c r="P1487" t="s">
        <v>49</v>
      </c>
      <c r="Q1487" t="s">
        <v>80</v>
      </c>
      <c r="R1487" t="s">
        <v>135</v>
      </c>
      <c r="S1487" t="s">
        <v>64</v>
      </c>
      <c r="T1487" t="s">
        <v>36</v>
      </c>
      <c r="U1487" t="s">
        <v>1846</v>
      </c>
      <c r="V1487" t="s">
        <v>408</v>
      </c>
      <c r="W1487" t="s">
        <v>80</v>
      </c>
      <c r="X1487" t="s">
        <v>100</v>
      </c>
      <c r="Y1487" t="s">
        <v>41</v>
      </c>
      <c r="Z1487" t="s">
        <v>747</v>
      </c>
    </row>
    <row r="1488" spans="1:26" hidden="1" x14ac:dyDescent="0.25">
      <c r="A1488" t="s">
        <v>6433</v>
      </c>
      <c r="B1488" t="s">
        <v>6434</v>
      </c>
      <c r="C1488" s="1" t="str">
        <f t="shared" si="244"/>
        <v>21:0239</v>
      </c>
      <c r="D1488" s="1" t="str">
        <f t="shared" si="245"/>
        <v>21:0116</v>
      </c>
      <c r="E1488" t="s">
        <v>6435</v>
      </c>
      <c r="F1488" t="s">
        <v>6436</v>
      </c>
      <c r="H1488">
        <v>48.909036999999998</v>
      </c>
      <c r="I1488">
        <v>-89.581479900000005</v>
      </c>
      <c r="J1488" s="1" t="str">
        <f t="shared" si="246"/>
        <v>NGR lake sediment grab sample</v>
      </c>
      <c r="K1488" s="1" t="str">
        <f t="shared" si="247"/>
        <v>&lt;177 micron (NGR)</v>
      </c>
      <c r="L1488">
        <v>22</v>
      </c>
      <c r="M1488" t="s">
        <v>47</v>
      </c>
      <c r="N1488">
        <v>407</v>
      </c>
      <c r="O1488" t="s">
        <v>133</v>
      </c>
      <c r="P1488" t="s">
        <v>35</v>
      </c>
      <c r="Q1488" t="s">
        <v>63</v>
      </c>
      <c r="R1488" t="s">
        <v>34</v>
      </c>
      <c r="S1488" t="s">
        <v>39</v>
      </c>
      <c r="T1488" t="s">
        <v>36</v>
      </c>
      <c r="U1488" t="s">
        <v>1692</v>
      </c>
      <c r="V1488" t="s">
        <v>157</v>
      </c>
      <c r="W1488" t="s">
        <v>66</v>
      </c>
      <c r="X1488" t="s">
        <v>54</v>
      </c>
      <c r="Y1488" t="s">
        <v>41</v>
      </c>
      <c r="Z1488" t="s">
        <v>3055</v>
      </c>
    </row>
    <row r="1489" spans="1:26" hidden="1" x14ac:dyDescent="0.25">
      <c r="A1489" t="s">
        <v>6437</v>
      </c>
      <c r="B1489" t="s">
        <v>6438</v>
      </c>
      <c r="C1489" s="1" t="str">
        <f t="shared" si="244"/>
        <v>21:0239</v>
      </c>
      <c r="D1489" s="1" t="str">
        <f t="shared" si="245"/>
        <v>21:0116</v>
      </c>
      <c r="E1489" t="s">
        <v>6439</v>
      </c>
      <c r="F1489" t="s">
        <v>6440</v>
      </c>
      <c r="H1489">
        <v>48.855001600000001</v>
      </c>
      <c r="I1489">
        <v>-89.630359900000002</v>
      </c>
      <c r="J1489" s="1" t="str">
        <f t="shared" si="246"/>
        <v>NGR lake sediment grab sample</v>
      </c>
      <c r="K1489" s="1" t="str">
        <f t="shared" si="247"/>
        <v>&lt;177 micron (NGR)</v>
      </c>
      <c r="L1489">
        <v>22</v>
      </c>
      <c r="M1489" t="s">
        <v>60</v>
      </c>
      <c r="N1489">
        <v>408</v>
      </c>
      <c r="O1489" t="s">
        <v>890</v>
      </c>
      <c r="P1489" t="s">
        <v>283</v>
      </c>
      <c r="Q1489" t="s">
        <v>33</v>
      </c>
      <c r="R1489" t="s">
        <v>198</v>
      </c>
      <c r="S1489" t="s">
        <v>97</v>
      </c>
      <c r="T1489" t="s">
        <v>36</v>
      </c>
      <c r="U1489" t="s">
        <v>963</v>
      </c>
      <c r="V1489" t="s">
        <v>66</v>
      </c>
      <c r="W1489" t="s">
        <v>66</v>
      </c>
      <c r="X1489" t="s">
        <v>79</v>
      </c>
      <c r="Y1489" t="s">
        <v>41</v>
      </c>
      <c r="Z1489" t="s">
        <v>76</v>
      </c>
    </row>
    <row r="1490" spans="1:26" hidden="1" x14ac:dyDescent="0.25">
      <c r="A1490" t="s">
        <v>6441</v>
      </c>
      <c r="B1490" t="s">
        <v>6442</v>
      </c>
      <c r="C1490" s="1" t="str">
        <f t="shared" si="244"/>
        <v>21:0239</v>
      </c>
      <c r="D1490" s="1" t="str">
        <f t="shared" si="245"/>
        <v>21:0116</v>
      </c>
      <c r="E1490" t="s">
        <v>6443</v>
      </c>
      <c r="F1490" t="s">
        <v>6444</v>
      </c>
      <c r="H1490">
        <v>48.837696399999999</v>
      </c>
      <c r="I1490">
        <v>-89.634455500000001</v>
      </c>
      <c r="J1490" s="1" t="str">
        <f t="shared" si="246"/>
        <v>NGR lake sediment grab sample</v>
      </c>
      <c r="K1490" s="1" t="str">
        <f t="shared" si="247"/>
        <v>&lt;177 micron (NGR)</v>
      </c>
      <c r="L1490">
        <v>22</v>
      </c>
      <c r="M1490" t="s">
        <v>73</v>
      </c>
      <c r="N1490">
        <v>409</v>
      </c>
      <c r="O1490" t="s">
        <v>516</v>
      </c>
      <c r="P1490" t="s">
        <v>75</v>
      </c>
      <c r="Q1490" t="s">
        <v>80</v>
      </c>
      <c r="R1490" t="s">
        <v>110</v>
      </c>
      <c r="S1490" t="s">
        <v>156</v>
      </c>
      <c r="T1490" t="s">
        <v>36</v>
      </c>
      <c r="U1490" t="s">
        <v>497</v>
      </c>
      <c r="V1490" t="s">
        <v>216</v>
      </c>
      <c r="W1490" t="s">
        <v>53</v>
      </c>
      <c r="X1490" t="s">
        <v>48</v>
      </c>
      <c r="Y1490" t="s">
        <v>41</v>
      </c>
      <c r="Z1490" t="s">
        <v>1007</v>
      </c>
    </row>
    <row r="1491" spans="1:26" hidden="1" x14ac:dyDescent="0.25">
      <c r="A1491" t="s">
        <v>6445</v>
      </c>
      <c r="B1491" t="s">
        <v>6446</v>
      </c>
      <c r="C1491" s="1" t="str">
        <f t="shared" si="244"/>
        <v>21:0239</v>
      </c>
      <c r="D1491" s="1" t="str">
        <f t="shared" si="245"/>
        <v>21:0116</v>
      </c>
      <c r="E1491" t="s">
        <v>6447</v>
      </c>
      <c r="F1491" t="s">
        <v>6448</v>
      </c>
      <c r="H1491">
        <v>48.805153099999998</v>
      </c>
      <c r="I1491">
        <v>-89.669254100000003</v>
      </c>
      <c r="J1491" s="1" t="str">
        <f t="shared" si="246"/>
        <v>NGR lake sediment grab sample</v>
      </c>
      <c r="K1491" s="1" t="str">
        <f t="shared" si="247"/>
        <v>&lt;177 micron (NGR)</v>
      </c>
      <c r="L1491">
        <v>22</v>
      </c>
      <c r="M1491" t="s">
        <v>87</v>
      </c>
      <c r="N1491">
        <v>410</v>
      </c>
      <c r="O1491" t="s">
        <v>49</v>
      </c>
      <c r="P1491" t="s">
        <v>321</v>
      </c>
      <c r="Q1491" t="s">
        <v>80</v>
      </c>
      <c r="R1491" t="s">
        <v>109</v>
      </c>
      <c r="S1491" t="s">
        <v>33</v>
      </c>
      <c r="T1491" t="s">
        <v>36</v>
      </c>
      <c r="U1491" t="s">
        <v>79</v>
      </c>
      <c r="V1491" t="s">
        <v>452</v>
      </c>
      <c r="W1491" t="s">
        <v>66</v>
      </c>
      <c r="X1491" t="s">
        <v>81</v>
      </c>
      <c r="Y1491" t="s">
        <v>41</v>
      </c>
      <c r="Z1491" t="s">
        <v>947</v>
      </c>
    </row>
    <row r="1492" spans="1:26" hidden="1" x14ac:dyDescent="0.25">
      <c r="A1492" t="s">
        <v>6449</v>
      </c>
      <c r="B1492" t="s">
        <v>6450</v>
      </c>
      <c r="C1492" s="1" t="str">
        <f t="shared" si="244"/>
        <v>21:0239</v>
      </c>
      <c r="D1492" s="1" t="str">
        <f t="shared" si="245"/>
        <v>21:0116</v>
      </c>
      <c r="E1492" t="s">
        <v>6451</v>
      </c>
      <c r="F1492" t="s">
        <v>6452</v>
      </c>
      <c r="H1492">
        <v>48.790181199999999</v>
      </c>
      <c r="I1492">
        <v>-89.697082199999997</v>
      </c>
      <c r="J1492" s="1" t="str">
        <f t="shared" si="246"/>
        <v>NGR lake sediment grab sample</v>
      </c>
      <c r="K1492" s="1" t="str">
        <f t="shared" si="247"/>
        <v>&lt;177 micron (NGR)</v>
      </c>
      <c r="L1492">
        <v>22</v>
      </c>
      <c r="M1492" t="s">
        <v>251</v>
      </c>
      <c r="N1492">
        <v>411</v>
      </c>
      <c r="O1492" t="s">
        <v>32</v>
      </c>
      <c r="P1492" t="s">
        <v>77</v>
      </c>
      <c r="Q1492" t="s">
        <v>63</v>
      </c>
      <c r="R1492" t="s">
        <v>156</v>
      </c>
      <c r="S1492" t="s">
        <v>33</v>
      </c>
      <c r="T1492" t="s">
        <v>36</v>
      </c>
      <c r="U1492" t="s">
        <v>890</v>
      </c>
      <c r="V1492" t="s">
        <v>452</v>
      </c>
      <c r="W1492" t="s">
        <v>66</v>
      </c>
      <c r="X1492" t="s">
        <v>343</v>
      </c>
      <c r="Y1492" t="s">
        <v>41</v>
      </c>
      <c r="Z1492" t="s">
        <v>6453</v>
      </c>
    </row>
    <row r="1493" spans="1:26" hidden="1" x14ac:dyDescent="0.25">
      <c r="A1493" t="s">
        <v>6454</v>
      </c>
      <c r="B1493" t="s">
        <v>6455</v>
      </c>
      <c r="C1493" s="1" t="str">
        <f t="shared" si="244"/>
        <v>21:0239</v>
      </c>
      <c r="D1493" s="1" t="str">
        <f t="shared" si="245"/>
        <v>21:0116</v>
      </c>
      <c r="E1493" t="s">
        <v>6456</v>
      </c>
      <c r="F1493" t="s">
        <v>6457</v>
      </c>
      <c r="H1493">
        <v>48.787291199999999</v>
      </c>
      <c r="I1493">
        <v>-89.712490200000005</v>
      </c>
      <c r="J1493" s="1" t="str">
        <f t="shared" si="246"/>
        <v>NGR lake sediment grab sample</v>
      </c>
      <c r="K1493" s="1" t="str">
        <f t="shared" si="247"/>
        <v>&lt;177 micron (NGR)</v>
      </c>
      <c r="L1493">
        <v>22</v>
      </c>
      <c r="M1493" t="s">
        <v>259</v>
      </c>
      <c r="N1493">
        <v>412</v>
      </c>
      <c r="O1493" t="s">
        <v>546</v>
      </c>
      <c r="P1493" t="s">
        <v>244</v>
      </c>
      <c r="Q1493" t="s">
        <v>78</v>
      </c>
      <c r="R1493" t="s">
        <v>290</v>
      </c>
      <c r="S1493" t="s">
        <v>80</v>
      </c>
      <c r="T1493" t="s">
        <v>36</v>
      </c>
      <c r="U1493" t="s">
        <v>890</v>
      </c>
      <c r="V1493" t="s">
        <v>337</v>
      </c>
      <c r="W1493" t="s">
        <v>53</v>
      </c>
      <c r="X1493" t="s">
        <v>100</v>
      </c>
      <c r="Y1493" t="s">
        <v>41</v>
      </c>
      <c r="Z1493" t="s">
        <v>805</v>
      </c>
    </row>
    <row r="1494" spans="1:26" hidden="1" x14ac:dyDescent="0.25">
      <c r="A1494" t="s">
        <v>6458</v>
      </c>
      <c r="B1494" t="s">
        <v>6459</v>
      </c>
      <c r="C1494" s="1" t="str">
        <f t="shared" si="244"/>
        <v>21:0239</v>
      </c>
      <c r="D1494" s="1" t="str">
        <f t="shared" si="245"/>
        <v>21:0116</v>
      </c>
      <c r="E1494" t="s">
        <v>6456</v>
      </c>
      <c r="F1494" t="s">
        <v>6460</v>
      </c>
      <c r="H1494">
        <v>48.787291199999999</v>
      </c>
      <c r="I1494">
        <v>-89.712490200000005</v>
      </c>
      <c r="J1494" s="1" t="str">
        <f t="shared" si="246"/>
        <v>NGR lake sediment grab sample</v>
      </c>
      <c r="K1494" s="1" t="str">
        <f t="shared" si="247"/>
        <v>&lt;177 micron (NGR)</v>
      </c>
      <c r="L1494">
        <v>22</v>
      </c>
      <c r="M1494" t="s">
        <v>268</v>
      </c>
      <c r="N1494">
        <v>413</v>
      </c>
      <c r="O1494" t="s">
        <v>35</v>
      </c>
      <c r="P1494" t="s">
        <v>75</v>
      </c>
      <c r="Q1494" t="s">
        <v>80</v>
      </c>
      <c r="R1494" t="s">
        <v>64</v>
      </c>
      <c r="S1494" t="s">
        <v>80</v>
      </c>
      <c r="T1494" t="s">
        <v>36</v>
      </c>
      <c r="U1494" t="s">
        <v>890</v>
      </c>
      <c r="V1494" t="s">
        <v>65</v>
      </c>
      <c r="W1494" t="s">
        <v>53</v>
      </c>
      <c r="X1494" t="s">
        <v>67</v>
      </c>
      <c r="Y1494" t="s">
        <v>41</v>
      </c>
      <c r="Z1494" t="s">
        <v>516</v>
      </c>
    </row>
    <row r="1495" spans="1:26" hidden="1" x14ac:dyDescent="0.25">
      <c r="A1495" t="s">
        <v>6461</v>
      </c>
      <c r="B1495" t="s">
        <v>6462</v>
      </c>
      <c r="C1495" s="1" t="str">
        <f t="shared" si="244"/>
        <v>21:0239</v>
      </c>
      <c r="D1495" s="1" t="str">
        <f t="shared" si="245"/>
        <v>21:0116</v>
      </c>
      <c r="E1495" t="s">
        <v>6463</v>
      </c>
      <c r="F1495" t="s">
        <v>6464</v>
      </c>
      <c r="H1495">
        <v>48.771109899999999</v>
      </c>
      <c r="I1495">
        <v>-89.677658100000002</v>
      </c>
      <c r="J1495" s="1" t="str">
        <f t="shared" si="246"/>
        <v>NGR lake sediment grab sample</v>
      </c>
      <c r="K1495" s="1" t="str">
        <f t="shared" si="247"/>
        <v>&lt;177 micron (NGR)</v>
      </c>
      <c r="L1495">
        <v>22</v>
      </c>
      <c r="M1495" t="s">
        <v>96</v>
      </c>
      <c r="N1495">
        <v>414</v>
      </c>
      <c r="O1495" t="s">
        <v>771</v>
      </c>
      <c r="P1495" t="s">
        <v>108</v>
      </c>
      <c r="Q1495" t="s">
        <v>63</v>
      </c>
      <c r="R1495" t="s">
        <v>135</v>
      </c>
      <c r="S1495" t="s">
        <v>708</v>
      </c>
      <c r="T1495" t="s">
        <v>36</v>
      </c>
      <c r="U1495" t="s">
        <v>3486</v>
      </c>
      <c r="V1495" t="s">
        <v>504</v>
      </c>
      <c r="W1495" t="s">
        <v>63</v>
      </c>
      <c r="X1495" t="s">
        <v>67</v>
      </c>
      <c r="Y1495" t="s">
        <v>41</v>
      </c>
      <c r="Z1495" t="s">
        <v>134</v>
      </c>
    </row>
    <row r="1496" spans="1:26" hidden="1" x14ac:dyDescent="0.25">
      <c r="A1496" t="s">
        <v>6465</v>
      </c>
      <c r="B1496" t="s">
        <v>6466</v>
      </c>
      <c r="C1496" s="1" t="str">
        <f t="shared" si="244"/>
        <v>21:0239</v>
      </c>
      <c r="D1496" s="1" t="str">
        <f t="shared" si="245"/>
        <v>21:0116</v>
      </c>
      <c r="E1496" t="s">
        <v>6467</v>
      </c>
      <c r="F1496" t="s">
        <v>6468</v>
      </c>
      <c r="H1496">
        <v>48.736878400000002</v>
      </c>
      <c r="I1496">
        <v>-89.674398299999993</v>
      </c>
      <c r="J1496" s="1" t="str">
        <f t="shared" si="246"/>
        <v>NGR lake sediment grab sample</v>
      </c>
      <c r="K1496" s="1" t="str">
        <f t="shared" si="247"/>
        <v>&lt;177 micron (NGR)</v>
      </c>
      <c r="L1496">
        <v>22</v>
      </c>
      <c r="M1496" t="s">
        <v>106</v>
      </c>
      <c r="N1496">
        <v>415</v>
      </c>
      <c r="O1496" t="s">
        <v>120</v>
      </c>
      <c r="P1496" t="s">
        <v>321</v>
      </c>
      <c r="Q1496" t="s">
        <v>33</v>
      </c>
      <c r="R1496" t="s">
        <v>110</v>
      </c>
      <c r="S1496" t="s">
        <v>146</v>
      </c>
      <c r="T1496" t="s">
        <v>36</v>
      </c>
      <c r="U1496" t="s">
        <v>100</v>
      </c>
      <c r="V1496" t="s">
        <v>457</v>
      </c>
      <c r="W1496" t="s">
        <v>66</v>
      </c>
      <c r="X1496" t="s">
        <v>300</v>
      </c>
      <c r="Y1496" t="s">
        <v>41</v>
      </c>
      <c r="Z1496" t="s">
        <v>278</v>
      </c>
    </row>
    <row r="1497" spans="1:26" hidden="1" x14ac:dyDescent="0.25">
      <c r="A1497" t="s">
        <v>6469</v>
      </c>
      <c r="B1497" t="s">
        <v>6470</v>
      </c>
      <c r="C1497" s="1" t="str">
        <f t="shared" si="244"/>
        <v>21:0239</v>
      </c>
      <c r="D1497" s="1" t="str">
        <f t="shared" si="245"/>
        <v>21:0116</v>
      </c>
      <c r="E1497" t="s">
        <v>6471</v>
      </c>
      <c r="F1497" t="s">
        <v>6472</v>
      </c>
      <c r="H1497">
        <v>48.593044999999996</v>
      </c>
      <c r="I1497">
        <v>-89.241468400000002</v>
      </c>
      <c r="J1497" s="1" t="str">
        <f t="shared" si="246"/>
        <v>NGR lake sediment grab sample</v>
      </c>
      <c r="K1497" s="1" t="str">
        <f t="shared" si="247"/>
        <v>&lt;177 micron (NGR)</v>
      </c>
      <c r="L1497">
        <v>22</v>
      </c>
      <c r="M1497" t="s">
        <v>118</v>
      </c>
      <c r="N1497">
        <v>416</v>
      </c>
      <c r="O1497" t="s">
        <v>67</v>
      </c>
      <c r="P1497" t="s">
        <v>133</v>
      </c>
      <c r="Q1497" t="s">
        <v>80</v>
      </c>
      <c r="R1497" t="s">
        <v>349</v>
      </c>
      <c r="S1497" t="s">
        <v>50</v>
      </c>
      <c r="T1497" t="s">
        <v>36</v>
      </c>
      <c r="U1497" t="s">
        <v>673</v>
      </c>
      <c r="V1497" t="s">
        <v>1121</v>
      </c>
      <c r="W1497" t="s">
        <v>66</v>
      </c>
      <c r="X1497" t="s">
        <v>208</v>
      </c>
      <c r="Y1497" t="s">
        <v>41</v>
      </c>
      <c r="Z1497" t="s">
        <v>315</v>
      </c>
    </row>
    <row r="1498" spans="1:26" hidden="1" x14ac:dyDescent="0.25">
      <c r="A1498" t="s">
        <v>6473</v>
      </c>
      <c r="B1498" t="s">
        <v>6474</v>
      </c>
      <c r="C1498" s="1" t="str">
        <f t="shared" si="244"/>
        <v>21:0239</v>
      </c>
      <c r="D1498" s="1" t="str">
        <f t="shared" si="245"/>
        <v>21:0116</v>
      </c>
      <c r="E1498" t="s">
        <v>6475</v>
      </c>
      <c r="F1498" t="s">
        <v>6476</v>
      </c>
      <c r="H1498">
        <v>48.610328500000001</v>
      </c>
      <c r="I1498">
        <v>-89.235449500000001</v>
      </c>
      <c r="J1498" s="1" t="str">
        <f t="shared" si="246"/>
        <v>NGR lake sediment grab sample</v>
      </c>
      <c r="K1498" s="1" t="str">
        <f t="shared" si="247"/>
        <v>&lt;177 micron (NGR)</v>
      </c>
      <c r="L1498">
        <v>22</v>
      </c>
      <c r="M1498" t="s">
        <v>131</v>
      </c>
      <c r="N1498">
        <v>417</v>
      </c>
      <c r="O1498" t="s">
        <v>343</v>
      </c>
      <c r="P1498" t="s">
        <v>244</v>
      </c>
      <c r="Q1498" t="s">
        <v>181</v>
      </c>
      <c r="R1498" t="s">
        <v>290</v>
      </c>
      <c r="S1498" t="s">
        <v>33</v>
      </c>
      <c r="T1498" t="s">
        <v>36</v>
      </c>
      <c r="U1498" t="s">
        <v>98</v>
      </c>
      <c r="V1498" t="s">
        <v>452</v>
      </c>
      <c r="W1498" t="s">
        <v>66</v>
      </c>
      <c r="X1498" t="s">
        <v>112</v>
      </c>
      <c r="Y1498" t="s">
        <v>41</v>
      </c>
      <c r="Z1498" t="s">
        <v>1456</v>
      </c>
    </row>
    <row r="1499" spans="1:26" hidden="1" x14ac:dyDescent="0.25">
      <c r="A1499" t="s">
        <v>6477</v>
      </c>
      <c r="B1499" t="s">
        <v>6478</v>
      </c>
      <c r="C1499" s="1" t="str">
        <f t="shared" si="244"/>
        <v>21:0239</v>
      </c>
      <c r="D1499" s="1" t="str">
        <f t="shared" si="245"/>
        <v>21:0116</v>
      </c>
      <c r="E1499" t="s">
        <v>6431</v>
      </c>
      <c r="F1499" t="s">
        <v>6479</v>
      </c>
      <c r="H1499">
        <v>48.648856500000001</v>
      </c>
      <c r="I1499">
        <v>-89.246874500000004</v>
      </c>
      <c r="J1499" s="1" t="str">
        <f t="shared" si="246"/>
        <v>NGR lake sediment grab sample</v>
      </c>
      <c r="K1499" s="1" t="str">
        <f t="shared" si="247"/>
        <v>&lt;177 micron (NGR)</v>
      </c>
      <c r="L1499">
        <v>22</v>
      </c>
      <c r="M1499" t="s">
        <v>366</v>
      </c>
      <c r="N1499">
        <v>418</v>
      </c>
      <c r="O1499" t="s">
        <v>562</v>
      </c>
      <c r="P1499" t="s">
        <v>516</v>
      </c>
      <c r="Q1499" t="s">
        <v>63</v>
      </c>
      <c r="R1499" t="s">
        <v>135</v>
      </c>
      <c r="S1499" t="s">
        <v>109</v>
      </c>
      <c r="T1499" t="s">
        <v>36</v>
      </c>
      <c r="U1499" t="s">
        <v>260</v>
      </c>
      <c r="V1499" t="s">
        <v>216</v>
      </c>
      <c r="W1499" t="s">
        <v>63</v>
      </c>
      <c r="X1499" t="s">
        <v>100</v>
      </c>
      <c r="Y1499" t="s">
        <v>41</v>
      </c>
      <c r="Z1499" t="s">
        <v>820</v>
      </c>
    </row>
    <row r="1500" spans="1:26" hidden="1" x14ac:dyDescent="0.25">
      <c r="A1500" t="s">
        <v>6480</v>
      </c>
      <c r="B1500" t="s">
        <v>6481</v>
      </c>
      <c r="C1500" s="1" t="str">
        <f t="shared" si="244"/>
        <v>21:0239</v>
      </c>
      <c r="D1500" s="1" t="str">
        <f t="shared" si="245"/>
        <v>21:0116</v>
      </c>
      <c r="E1500" t="s">
        <v>6482</v>
      </c>
      <c r="F1500" t="s">
        <v>6483</v>
      </c>
      <c r="H1500">
        <v>48.676871400000003</v>
      </c>
      <c r="I1500">
        <v>-89.229385800000003</v>
      </c>
      <c r="J1500" s="1" t="str">
        <f t="shared" si="246"/>
        <v>NGR lake sediment grab sample</v>
      </c>
      <c r="K1500" s="1" t="str">
        <f t="shared" si="247"/>
        <v>&lt;177 micron (NGR)</v>
      </c>
      <c r="L1500">
        <v>22</v>
      </c>
      <c r="M1500" t="s">
        <v>143</v>
      </c>
      <c r="N1500">
        <v>419</v>
      </c>
      <c r="O1500" t="s">
        <v>243</v>
      </c>
      <c r="P1500" t="s">
        <v>489</v>
      </c>
      <c r="Q1500" t="s">
        <v>80</v>
      </c>
      <c r="R1500" t="s">
        <v>349</v>
      </c>
      <c r="S1500" t="s">
        <v>244</v>
      </c>
      <c r="T1500" t="s">
        <v>36</v>
      </c>
      <c r="U1500" t="s">
        <v>226</v>
      </c>
      <c r="V1500" t="s">
        <v>180</v>
      </c>
      <c r="W1500" t="s">
        <v>66</v>
      </c>
      <c r="X1500" t="s">
        <v>100</v>
      </c>
      <c r="Y1500" t="s">
        <v>41</v>
      </c>
      <c r="Z1500" t="s">
        <v>5166</v>
      </c>
    </row>
    <row r="1501" spans="1:26" hidden="1" x14ac:dyDescent="0.25">
      <c r="A1501" t="s">
        <v>6484</v>
      </c>
      <c r="B1501" t="s">
        <v>6485</v>
      </c>
      <c r="C1501" s="1" t="str">
        <f t="shared" si="244"/>
        <v>21:0239</v>
      </c>
      <c r="D1501" s="1" t="str">
        <f t="shared" si="245"/>
        <v>21:0116</v>
      </c>
      <c r="E1501" t="s">
        <v>6486</v>
      </c>
      <c r="F1501" t="s">
        <v>6487</v>
      </c>
      <c r="H1501">
        <v>48.7008589</v>
      </c>
      <c r="I1501">
        <v>-89.235338499999997</v>
      </c>
      <c r="J1501" s="1" t="str">
        <f t="shared" si="246"/>
        <v>NGR lake sediment grab sample</v>
      </c>
      <c r="K1501" s="1" t="str">
        <f t="shared" si="247"/>
        <v>&lt;177 micron (NGR)</v>
      </c>
      <c r="L1501">
        <v>22</v>
      </c>
      <c r="M1501" t="s">
        <v>177</v>
      </c>
      <c r="N1501">
        <v>420</v>
      </c>
      <c r="O1501" t="s">
        <v>74</v>
      </c>
      <c r="P1501" t="s">
        <v>145</v>
      </c>
      <c r="Q1501" t="s">
        <v>33</v>
      </c>
      <c r="R1501" t="s">
        <v>34</v>
      </c>
      <c r="S1501" t="s">
        <v>181</v>
      </c>
      <c r="T1501" t="s">
        <v>36</v>
      </c>
      <c r="U1501" t="s">
        <v>1432</v>
      </c>
      <c r="V1501" t="s">
        <v>216</v>
      </c>
      <c r="W1501" t="s">
        <v>66</v>
      </c>
      <c r="X1501" t="s">
        <v>100</v>
      </c>
      <c r="Y1501" t="s">
        <v>41</v>
      </c>
      <c r="Z1501" t="s">
        <v>1224</v>
      </c>
    </row>
    <row r="1502" spans="1:26" hidden="1" x14ac:dyDescent="0.25">
      <c r="A1502" t="s">
        <v>6488</v>
      </c>
      <c r="B1502" t="s">
        <v>6489</v>
      </c>
      <c r="C1502" s="1" t="str">
        <f t="shared" si="244"/>
        <v>21:0239</v>
      </c>
      <c r="D1502" s="1" t="str">
        <f t="shared" si="245"/>
        <v>21:0116</v>
      </c>
      <c r="E1502" t="s">
        <v>6490</v>
      </c>
      <c r="F1502" t="s">
        <v>6491</v>
      </c>
      <c r="H1502">
        <v>48.730836199999999</v>
      </c>
      <c r="I1502">
        <v>-89.241386800000001</v>
      </c>
      <c r="J1502" s="1" t="str">
        <f t="shared" si="246"/>
        <v>NGR lake sediment grab sample</v>
      </c>
      <c r="K1502" s="1" t="str">
        <f t="shared" si="247"/>
        <v>&lt;177 micron (NGR)</v>
      </c>
      <c r="L1502">
        <v>22</v>
      </c>
      <c r="M1502" t="s">
        <v>187</v>
      </c>
      <c r="N1502">
        <v>421</v>
      </c>
      <c r="O1502" t="s">
        <v>455</v>
      </c>
      <c r="P1502" t="s">
        <v>145</v>
      </c>
      <c r="Q1502" t="s">
        <v>33</v>
      </c>
      <c r="R1502" t="s">
        <v>50</v>
      </c>
      <c r="S1502" t="s">
        <v>76</v>
      </c>
      <c r="T1502" t="s">
        <v>36</v>
      </c>
      <c r="U1502" t="s">
        <v>51</v>
      </c>
      <c r="V1502" t="s">
        <v>437</v>
      </c>
      <c r="W1502" t="s">
        <v>66</v>
      </c>
      <c r="X1502" t="s">
        <v>300</v>
      </c>
      <c r="Y1502" t="s">
        <v>41</v>
      </c>
      <c r="Z1502" t="s">
        <v>1874</v>
      </c>
    </row>
    <row r="1503" spans="1:26" hidden="1" x14ac:dyDescent="0.25">
      <c r="A1503" t="s">
        <v>6492</v>
      </c>
      <c r="B1503" t="s">
        <v>6493</v>
      </c>
      <c r="C1503" s="1" t="str">
        <f t="shared" si="244"/>
        <v>21:0239</v>
      </c>
      <c r="D1503" s="1" t="str">
        <f>HYPERLINK("http://geochem.nrcan.gc.ca/cdogs/content/svy/svy_e.htm", "")</f>
        <v/>
      </c>
      <c r="G1503" s="1" t="str">
        <f>HYPERLINK("http://geochem.nrcan.gc.ca/cdogs/content/cr_/cr_00022_e.htm", "22")</f>
        <v>22</v>
      </c>
      <c r="J1503" t="s">
        <v>220</v>
      </c>
      <c r="K1503" t="s">
        <v>221</v>
      </c>
      <c r="L1503">
        <v>22</v>
      </c>
      <c r="M1503" t="s">
        <v>222</v>
      </c>
      <c r="N1503">
        <v>422</v>
      </c>
      <c r="O1503" t="s">
        <v>1058</v>
      </c>
      <c r="P1503" t="s">
        <v>134</v>
      </c>
      <c r="Q1503" t="s">
        <v>110</v>
      </c>
      <c r="R1503" t="s">
        <v>181</v>
      </c>
      <c r="S1503" t="s">
        <v>181</v>
      </c>
      <c r="T1503" t="s">
        <v>36</v>
      </c>
      <c r="U1503" t="s">
        <v>1017</v>
      </c>
      <c r="V1503" t="s">
        <v>66</v>
      </c>
      <c r="W1503" t="s">
        <v>181</v>
      </c>
      <c r="X1503" t="s">
        <v>48</v>
      </c>
      <c r="Y1503" t="s">
        <v>1607</v>
      </c>
      <c r="Z1503" t="s">
        <v>869</v>
      </c>
    </row>
    <row r="1504" spans="1:26" hidden="1" x14ac:dyDescent="0.25">
      <c r="A1504" t="s">
        <v>6494</v>
      </c>
      <c r="B1504" t="s">
        <v>6495</v>
      </c>
      <c r="C1504" s="1" t="str">
        <f t="shared" si="244"/>
        <v>21:0239</v>
      </c>
      <c r="D1504" s="1" t="str">
        <f>HYPERLINK("http://geochem.nrcan.gc.ca/cdogs/content/svy/svy210116_e.htm", "21:0116")</f>
        <v>21:0116</v>
      </c>
      <c r="E1504" t="s">
        <v>6496</v>
      </c>
      <c r="F1504" t="s">
        <v>6497</v>
      </c>
      <c r="H1504">
        <v>48.776558799999997</v>
      </c>
      <c r="I1504">
        <v>-89.212984599999999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22</v>
      </c>
      <c r="M1504" t="s">
        <v>196</v>
      </c>
      <c r="N1504">
        <v>423</v>
      </c>
      <c r="O1504" t="s">
        <v>155</v>
      </c>
      <c r="P1504" t="s">
        <v>1048</v>
      </c>
      <c r="Q1504" t="s">
        <v>63</v>
      </c>
      <c r="R1504" t="s">
        <v>244</v>
      </c>
      <c r="S1504" t="s">
        <v>134</v>
      </c>
      <c r="T1504" t="s">
        <v>36</v>
      </c>
      <c r="U1504" t="s">
        <v>2956</v>
      </c>
      <c r="V1504" t="s">
        <v>408</v>
      </c>
      <c r="W1504" t="s">
        <v>80</v>
      </c>
      <c r="X1504" t="s">
        <v>91</v>
      </c>
      <c r="Y1504" t="s">
        <v>63</v>
      </c>
      <c r="Z1504" t="s">
        <v>2223</v>
      </c>
    </row>
    <row r="1505" spans="1:26" hidden="1" x14ac:dyDescent="0.25">
      <c r="A1505" t="s">
        <v>6498</v>
      </c>
      <c r="B1505" t="s">
        <v>6499</v>
      </c>
      <c r="C1505" s="1" t="str">
        <f t="shared" si="244"/>
        <v>21:0239</v>
      </c>
      <c r="D1505" s="1" t="str">
        <f>HYPERLINK("http://geochem.nrcan.gc.ca/cdogs/content/svy/svy210116_e.htm", "21:0116")</f>
        <v>21:0116</v>
      </c>
      <c r="E1505" t="s">
        <v>6500</v>
      </c>
      <c r="F1505" t="s">
        <v>6501</v>
      </c>
      <c r="H1505">
        <v>48.848180599999999</v>
      </c>
      <c r="I1505">
        <v>-89.272779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22</v>
      </c>
      <c r="M1505" t="s">
        <v>206</v>
      </c>
      <c r="N1505">
        <v>424</v>
      </c>
      <c r="O1505" t="s">
        <v>91</v>
      </c>
      <c r="P1505" t="s">
        <v>48</v>
      </c>
      <c r="Q1505" t="s">
        <v>53</v>
      </c>
      <c r="R1505" t="s">
        <v>134</v>
      </c>
      <c r="S1505" t="s">
        <v>34</v>
      </c>
      <c r="T1505" t="s">
        <v>36</v>
      </c>
      <c r="U1505" t="s">
        <v>1501</v>
      </c>
      <c r="V1505" t="s">
        <v>496</v>
      </c>
      <c r="W1505" t="s">
        <v>66</v>
      </c>
      <c r="X1505" t="s">
        <v>100</v>
      </c>
      <c r="Y1505" t="s">
        <v>41</v>
      </c>
      <c r="Z1505" t="s">
        <v>1152</v>
      </c>
    </row>
    <row r="1506" spans="1:26" hidden="1" x14ac:dyDescent="0.25">
      <c r="A1506" t="s">
        <v>6502</v>
      </c>
      <c r="B1506" t="s">
        <v>6503</v>
      </c>
      <c r="C1506" s="1" t="str">
        <f t="shared" si="244"/>
        <v>21:0239</v>
      </c>
      <c r="D1506" s="1" t="str">
        <f>HYPERLINK("http://geochem.nrcan.gc.ca/cdogs/content/svy/svy210116_e.htm", "21:0116")</f>
        <v>21:0116</v>
      </c>
      <c r="E1506" t="s">
        <v>6504</v>
      </c>
      <c r="F1506" t="s">
        <v>6505</v>
      </c>
      <c r="H1506">
        <v>48.841666799999999</v>
      </c>
      <c r="I1506">
        <v>-89.025315300000003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22</v>
      </c>
      <c r="M1506" t="s">
        <v>214</v>
      </c>
      <c r="N1506">
        <v>425</v>
      </c>
      <c r="O1506" t="s">
        <v>188</v>
      </c>
      <c r="P1506" t="s">
        <v>48</v>
      </c>
      <c r="Q1506" t="s">
        <v>97</v>
      </c>
      <c r="R1506" t="s">
        <v>277</v>
      </c>
      <c r="S1506" t="s">
        <v>97</v>
      </c>
      <c r="T1506" t="s">
        <v>36</v>
      </c>
      <c r="U1506" t="s">
        <v>639</v>
      </c>
      <c r="V1506" t="s">
        <v>399</v>
      </c>
      <c r="W1506" t="s">
        <v>66</v>
      </c>
      <c r="X1506" t="s">
        <v>208</v>
      </c>
      <c r="Y1506" t="s">
        <v>41</v>
      </c>
      <c r="Z1506" t="s">
        <v>776</v>
      </c>
    </row>
    <row r="1507" spans="1:26" hidden="1" x14ac:dyDescent="0.25">
      <c r="A1507" t="s">
        <v>6506</v>
      </c>
      <c r="B1507" t="s">
        <v>6507</v>
      </c>
      <c r="C1507" s="1" t="str">
        <f t="shared" si="244"/>
        <v>21:0239</v>
      </c>
      <c r="D1507" s="1" t="str">
        <f>HYPERLINK("http://geochem.nrcan.gc.ca/cdogs/content/svy/svy210116_e.htm", "21:0116")</f>
        <v>21:0116</v>
      </c>
      <c r="E1507" t="s">
        <v>6508</v>
      </c>
      <c r="F1507" t="s">
        <v>6509</v>
      </c>
      <c r="H1507">
        <v>48.973362399999999</v>
      </c>
      <c r="I1507">
        <v>-89.079718700000001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23</v>
      </c>
      <c r="M1507" t="s">
        <v>30</v>
      </c>
      <c r="N1507">
        <v>426</v>
      </c>
      <c r="O1507" t="s">
        <v>208</v>
      </c>
      <c r="P1507" t="s">
        <v>48</v>
      </c>
      <c r="Q1507" t="s">
        <v>63</v>
      </c>
      <c r="R1507" t="s">
        <v>283</v>
      </c>
      <c r="S1507" t="s">
        <v>134</v>
      </c>
      <c r="T1507" t="s">
        <v>36</v>
      </c>
      <c r="U1507" t="s">
        <v>889</v>
      </c>
      <c r="V1507" t="s">
        <v>1802</v>
      </c>
      <c r="W1507" t="s">
        <v>66</v>
      </c>
      <c r="X1507" t="s">
        <v>91</v>
      </c>
      <c r="Y1507" t="s">
        <v>41</v>
      </c>
      <c r="Z1507" t="s">
        <v>335</v>
      </c>
    </row>
    <row r="1508" spans="1:26" hidden="1" x14ac:dyDescent="0.25">
      <c r="A1508" t="s">
        <v>6510</v>
      </c>
      <c r="B1508" t="s">
        <v>6511</v>
      </c>
      <c r="C1508" s="1" t="str">
        <f t="shared" si="244"/>
        <v>21:0239</v>
      </c>
      <c r="D1508" s="1" t="str">
        <f>HYPERLINK("http://geochem.nrcan.gc.ca/cdogs/content/svy/svy210116_e.htm", "21:0116")</f>
        <v>21:0116</v>
      </c>
      <c r="E1508" t="s">
        <v>6512</v>
      </c>
      <c r="F1508" t="s">
        <v>6513</v>
      </c>
      <c r="H1508">
        <v>48.849678599999997</v>
      </c>
      <c r="I1508">
        <v>-88.894960499999996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23</v>
      </c>
      <c r="M1508" t="s">
        <v>47</v>
      </c>
      <c r="N1508">
        <v>427</v>
      </c>
      <c r="O1508" t="s">
        <v>888</v>
      </c>
      <c r="P1508" t="s">
        <v>82</v>
      </c>
      <c r="Q1508" t="s">
        <v>39</v>
      </c>
      <c r="R1508" t="s">
        <v>135</v>
      </c>
      <c r="S1508" t="s">
        <v>97</v>
      </c>
      <c r="T1508" t="s">
        <v>36</v>
      </c>
      <c r="U1508" t="s">
        <v>91</v>
      </c>
      <c r="V1508" t="s">
        <v>685</v>
      </c>
      <c r="W1508" t="s">
        <v>66</v>
      </c>
      <c r="X1508" t="s">
        <v>228</v>
      </c>
      <c r="Y1508" t="s">
        <v>41</v>
      </c>
      <c r="Z1508" t="s">
        <v>409</v>
      </c>
    </row>
    <row r="1509" spans="1:26" hidden="1" x14ac:dyDescent="0.25">
      <c r="A1509" t="s">
        <v>6514</v>
      </c>
      <c r="B1509" t="s">
        <v>6515</v>
      </c>
      <c r="C1509" s="1" t="str">
        <f t="shared" si="244"/>
        <v>21:0239</v>
      </c>
      <c r="D1509" s="1" t="str">
        <f>HYPERLINK("http://geochem.nrcan.gc.ca/cdogs/content/svy/svy_e.htm", "")</f>
        <v/>
      </c>
      <c r="G1509" s="1" t="str">
        <f>HYPERLINK("http://geochem.nrcan.gc.ca/cdogs/content/cr_/cr_00023_e.htm", "23")</f>
        <v>23</v>
      </c>
      <c r="J1509" t="s">
        <v>220</v>
      </c>
      <c r="K1509" t="s">
        <v>221</v>
      </c>
      <c r="L1509">
        <v>23</v>
      </c>
      <c r="M1509" t="s">
        <v>222</v>
      </c>
      <c r="N1509">
        <v>428</v>
      </c>
      <c r="O1509" t="s">
        <v>54</v>
      </c>
      <c r="P1509" t="s">
        <v>32</v>
      </c>
      <c r="Q1509" t="s">
        <v>277</v>
      </c>
      <c r="R1509" t="s">
        <v>109</v>
      </c>
      <c r="S1509" t="s">
        <v>109</v>
      </c>
      <c r="T1509" t="s">
        <v>36</v>
      </c>
      <c r="U1509" t="s">
        <v>563</v>
      </c>
      <c r="V1509" t="s">
        <v>548</v>
      </c>
      <c r="W1509" t="s">
        <v>39</v>
      </c>
      <c r="X1509" t="s">
        <v>300</v>
      </c>
      <c r="Y1509" t="s">
        <v>33</v>
      </c>
      <c r="Z1509" t="s">
        <v>869</v>
      </c>
    </row>
    <row r="1510" spans="1:26" hidden="1" x14ac:dyDescent="0.25">
      <c r="A1510" t="s">
        <v>6516</v>
      </c>
      <c r="B1510" t="s">
        <v>6517</v>
      </c>
      <c r="C1510" s="1" t="str">
        <f t="shared" si="244"/>
        <v>21:0239</v>
      </c>
      <c r="D1510" s="1" t="str">
        <f t="shared" ref="D1510:D1527" si="248">HYPERLINK("http://geochem.nrcan.gc.ca/cdogs/content/svy/svy210116_e.htm", "21:0116")</f>
        <v>21:0116</v>
      </c>
      <c r="E1510" t="s">
        <v>6518</v>
      </c>
      <c r="F1510" t="s">
        <v>6519</v>
      </c>
      <c r="H1510">
        <v>48.870807399999997</v>
      </c>
      <c r="I1510">
        <v>-88.9061229</v>
      </c>
      <c r="J1510" s="1" t="str">
        <f t="shared" ref="J1510:J1527" si="249">HYPERLINK("http://geochem.nrcan.gc.ca/cdogs/content/kwd/kwd020027_e.htm", "NGR lake sediment grab sample")</f>
        <v>NGR lake sediment grab sample</v>
      </c>
      <c r="K1510" s="1" t="str">
        <f t="shared" ref="K1510:K1527" si="250">HYPERLINK("http://geochem.nrcan.gc.ca/cdogs/content/kwd/kwd080006_e.htm", "&lt;177 micron (NGR)")</f>
        <v>&lt;177 micron (NGR)</v>
      </c>
      <c r="L1510">
        <v>23</v>
      </c>
      <c r="M1510" t="s">
        <v>60</v>
      </c>
      <c r="N1510">
        <v>429</v>
      </c>
      <c r="O1510" t="s">
        <v>100</v>
      </c>
      <c r="P1510" t="s">
        <v>253</v>
      </c>
      <c r="Q1510" t="s">
        <v>39</v>
      </c>
      <c r="R1510" t="s">
        <v>394</v>
      </c>
      <c r="S1510" t="s">
        <v>34</v>
      </c>
      <c r="T1510" t="s">
        <v>36</v>
      </c>
      <c r="U1510" t="s">
        <v>4243</v>
      </c>
      <c r="V1510" t="s">
        <v>597</v>
      </c>
      <c r="W1510" t="s">
        <v>63</v>
      </c>
      <c r="X1510" t="s">
        <v>81</v>
      </c>
      <c r="Y1510" t="s">
        <v>125</v>
      </c>
      <c r="Z1510" t="s">
        <v>2020</v>
      </c>
    </row>
    <row r="1511" spans="1:26" hidden="1" x14ac:dyDescent="0.25">
      <c r="A1511" t="s">
        <v>6520</v>
      </c>
      <c r="B1511" t="s">
        <v>6521</v>
      </c>
      <c r="C1511" s="1" t="str">
        <f t="shared" si="244"/>
        <v>21:0239</v>
      </c>
      <c r="D1511" s="1" t="str">
        <f t="shared" si="248"/>
        <v>21:0116</v>
      </c>
      <c r="E1511" t="s">
        <v>6522</v>
      </c>
      <c r="F1511" t="s">
        <v>6523</v>
      </c>
      <c r="H1511">
        <v>48.863281100000002</v>
      </c>
      <c r="I1511">
        <v>-88.955294100000003</v>
      </c>
      <c r="J1511" s="1" t="str">
        <f t="shared" si="249"/>
        <v>NGR lake sediment grab sample</v>
      </c>
      <c r="K1511" s="1" t="str">
        <f t="shared" si="250"/>
        <v>&lt;177 micron (NGR)</v>
      </c>
      <c r="L1511">
        <v>23</v>
      </c>
      <c r="M1511" t="s">
        <v>73</v>
      </c>
      <c r="N1511">
        <v>430</v>
      </c>
      <c r="O1511" t="s">
        <v>31</v>
      </c>
      <c r="P1511" t="s">
        <v>1254</v>
      </c>
      <c r="Q1511" t="s">
        <v>39</v>
      </c>
      <c r="R1511" t="s">
        <v>134</v>
      </c>
      <c r="S1511" t="s">
        <v>290</v>
      </c>
      <c r="T1511" t="s">
        <v>36</v>
      </c>
      <c r="U1511" t="s">
        <v>515</v>
      </c>
      <c r="V1511" t="s">
        <v>721</v>
      </c>
      <c r="W1511" t="s">
        <v>63</v>
      </c>
      <c r="X1511" t="s">
        <v>228</v>
      </c>
      <c r="Y1511" t="s">
        <v>41</v>
      </c>
      <c r="Z1511" t="s">
        <v>443</v>
      </c>
    </row>
    <row r="1512" spans="1:26" hidden="1" x14ac:dyDescent="0.25">
      <c r="A1512" t="s">
        <v>6524</v>
      </c>
      <c r="B1512" t="s">
        <v>6525</v>
      </c>
      <c r="C1512" s="1" t="str">
        <f t="shared" si="244"/>
        <v>21:0239</v>
      </c>
      <c r="D1512" s="1" t="str">
        <f t="shared" si="248"/>
        <v>21:0116</v>
      </c>
      <c r="E1512" t="s">
        <v>6526</v>
      </c>
      <c r="F1512" t="s">
        <v>6527</v>
      </c>
      <c r="H1512">
        <v>48.869453300000004</v>
      </c>
      <c r="I1512">
        <v>-89.018908199999998</v>
      </c>
      <c r="J1512" s="1" t="str">
        <f t="shared" si="249"/>
        <v>NGR lake sediment grab sample</v>
      </c>
      <c r="K1512" s="1" t="str">
        <f t="shared" si="250"/>
        <v>&lt;177 micron (NGR)</v>
      </c>
      <c r="L1512">
        <v>23</v>
      </c>
      <c r="M1512" t="s">
        <v>87</v>
      </c>
      <c r="N1512">
        <v>431</v>
      </c>
      <c r="O1512" t="s">
        <v>702</v>
      </c>
      <c r="P1512" t="s">
        <v>596</v>
      </c>
      <c r="Q1512" t="s">
        <v>63</v>
      </c>
      <c r="R1512" t="s">
        <v>64</v>
      </c>
      <c r="S1512" t="s">
        <v>78</v>
      </c>
      <c r="T1512" t="s">
        <v>36</v>
      </c>
      <c r="U1512" t="s">
        <v>291</v>
      </c>
      <c r="V1512" t="s">
        <v>337</v>
      </c>
      <c r="W1512" t="s">
        <v>66</v>
      </c>
      <c r="X1512" t="s">
        <v>343</v>
      </c>
      <c r="Y1512" t="s">
        <v>41</v>
      </c>
      <c r="Z1512" t="s">
        <v>1393</v>
      </c>
    </row>
    <row r="1513" spans="1:26" hidden="1" x14ac:dyDescent="0.25">
      <c r="A1513" t="s">
        <v>6528</v>
      </c>
      <c r="B1513" t="s">
        <v>6529</v>
      </c>
      <c r="C1513" s="1" t="str">
        <f t="shared" si="244"/>
        <v>21:0239</v>
      </c>
      <c r="D1513" s="1" t="str">
        <f t="shared" si="248"/>
        <v>21:0116</v>
      </c>
      <c r="E1513" t="s">
        <v>6530</v>
      </c>
      <c r="F1513" t="s">
        <v>6531</v>
      </c>
      <c r="H1513">
        <v>48.947473100000003</v>
      </c>
      <c r="I1513">
        <v>-89.064560099999994</v>
      </c>
      <c r="J1513" s="1" t="str">
        <f t="shared" si="249"/>
        <v>NGR lake sediment grab sample</v>
      </c>
      <c r="K1513" s="1" t="str">
        <f t="shared" si="250"/>
        <v>&lt;177 micron (NGR)</v>
      </c>
      <c r="L1513">
        <v>23</v>
      </c>
      <c r="M1513" t="s">
        <v>96</v>
      </c>
      <c r="N1513">
        <v>432</v>
      </c>
      <c r="O1513" t="s">
        <v>300</v>
      </c>
      <c r="P1513" t="s">
        <v>334</v>
      </c>
      <c r="Q1513" t="s">
        <v>66</v>
      </c>
      <c r="R1513" t="s">
        <v>198</v>
      </c>
      <c r="S1513" t="s">
        <v>33</v>
      </c>
      <c r="T1513" t="s">
        <v>36</v>
      </c>
      <c r="U1513" t="s">
        <v>79</v>
      </c>
      <c r="V1513" t="s">
        <v>452</v>
      </c>
      <c r="W1513" t="s">
        <v>66</v>
      </c>
      <c r="X1513" t="s">
        <v>81</v>
      </c>
      <c r="Y1513" t="s">
        <v>41</v>
      </c>
      <c r="Z1513" t="s">
        <v>708</v>
      </c>
    </row>
    <row r="1514" spans="1:26" hidden="1" x14ac:dyDescent="0.25">
      <c r="A1514" t="s">
        <v>6532</v>
      </c>
      <c r="B1514" t="s">
        <v>6533</v>
      </c>
      <c r="C1514" s="1" t="str">
        <f t="shared" si="244"/>
        <v>21:0239</v>
      </c>
      <c r="D1514" s="1" t="str">
        <f t="shared" si="248"/>
        <v>21:0116</v>
      </c>
      <c r="E1514" t="s">
        <v>6534</v>
      </c>
      <c r="F1514" t="s">
        <v>6535</v>
      </c>
      <c r="H1514">
        <v>48.970110499999997</v>
      </c>
      <c r="I1514">
        <v>-89.0269318</v>
      </c>
      <c r="J1514" s="1" t="str">
        <f t="shared" si="249"/>
        <v>NGR lake sediment grab sample</v>
      </c>
      <c r="K1514" s="1" t="str">
        <f t="shared" si="250"/>
        <v>&lt;177 micron (NGR)</v>
      </c>
      <c r="L1514">
        <v>23</v>
      </c>
      <c r="M1514" t="s">
        <v>106</v>
      </c>
      <c r="N1514">
        <v>433</v>
      </c>
      <c r="O1514" t="s">
        <v>54</v>
      </c>
      <c r="P1514" t="s">
        <v>798</v>
      </c>
      <c r="Q1514" t="s">
        <v>63</v>
      </c>
      <c r="R1514" t="s">
        <v>244</v>
      </c>
      <c r="S1514" t="s">
        <v>97</v>
      </c>
      <c r="T1514" t="s">
        <v>36</v>
      </c>
      <c r="U1514" t="s">
        <v>497</v>
      </c>
      <c r="V1514" t="s">
        <v>1121</v>
      </c>
      <c r="W1514" t="s">
        <v>63</v>
      </c>
      <c r="X1514" t="s">
        <v>100</v>
      </c>
      <c r="Y1514" t="s">
        <v>125</v>
      </c>
      <c r="Z1514" t="s">
        <v>1318</v>
      </c>
    </row>
    <row r="1515" spans="1:26" hidden="1" x14ac:dyDescent="0.25">
      <c r="A1515" t="s">
        <v>6536</v>
      </c>
      <c r="B1515" t="s">
        <v>6537</v>
      </c>
      <c r="C1515" s="1" t="str">
        <f t="shared" si="244"/>
        <v>21:0239</v>
      </c>
      <c r="D1515" s="1" t="str">
        <f t="shared" si="248"/>
        <v>21:0116</v>
      </c>
      <c r="E1515" t="s">
        <v>6538</v>
      </c>
      <c r="F1515" t="s">
        <v>6539</v>
      </c>
      <c r="H1515">
        <v>48.970030000000001</v>
      </c>
      <c r="I1515">
        <v>-89.061897400000007</v>
      </c>
      <c r="J1515" s="1" t="str">
        <f t="shared" si="249"/>
        <v>NGR lake sediment grab sample</v>
      </c>
      <c r="K1515" s="1" t="str">
        <f t="shared" si="250"/>
        <v>&lt;177 micron (NGR)</v>
      </c>
      <c r="L1515">
        <v>23</v>
      </c>
      <c r="M1515" t="s">
        <v>154</v>
      </c>
      <c r="N1515">
        <v>434</v>
      </c>
      <c r="O1515" t="s">
        <v>188</v>
      </c>
      <c r="P1515" t="s">
        <v>562</v>
      </c>
      <c r="Q1515" t="s">
        <v>63</v>
      </c>
      <c r="R1515" t="s">
        <v>277</v>
      </c>
      <c r="S1515" t="s">
        <v>76</v>
      </c>
      <c r="T1515" t="s">
        <v>36</v>
      </c>
      <c r="U1515" t="s">
        <v>48</v>
      </c>
      <c r="V1515" t="s">
        <v>65</v>
      </c>
      <c r="W1515" t="s">
        <v>66</v>
      </c>
      <c r="X1515" t="s">
        <v>208</v>
      </c>
      <c r="Y1515" t="s">
        <v>41</v>
      </c>
      <c r="Z1515" t="s">
        <v>6540</v>
      </c>
    </row>
    <row r="1516" spans="1:26" hidden="1" x14ac:dyDescent="0.25">
      <c r="A1516" t="s">
        <v>6541</v>
      </c>
      <c r="B1516" t="s">
        <v>6542</v>
      </c>
      <c r="C1516" s="1" t="str">
        <f t="shared" si="244"/>
        <v>21:0239</v>
      </c>
      <c r="D1516" s="1" t="str">
        <f t="shared" si="248"/>
        <v>21:0116</v>
      </c>
      <c r="E1516" t="s">
        <v>6508</v>
      </c>
      <c r="F1516" t="s">
        <v>6543</v>
      </c>
      <c r="H1516">
        <v>48.973362399999999</v>
      </c>
      <c r="I1516">
        <v>-89.079718700000001</v>
      </c>
      <c r="J1516" s="1" t="str">
        <f t="shared" si="249"/>
        <v>NGR lake sediment grab sample</v>
      </c>
      <c r="K1516" s="1" t="str">
        <f t="shared" si="250"/>
        <v>&lt;177 micron (NGR)</v>
      </c>
      <c r="L1516">
        <v>23</v>
      </c>
      <c r="M1516" t="s">
        <v>162</v>
      </c>
      <c r="N1516">
        <v>435</v>
      </c>
      <c r="O1516" t="s">
        <v>306</v>
      </c>
      <c r="P1516" t="s">
        <v>108</v>
      </c>
      <c r="Q1516" t="s">
        <v>66</v>
      </c>
      <c r="R1516" t="s">
        <v>283</v>
      </c>
      <c r="S1516" t="s">
        <v>77</v>
      </c>
      <c r="T1516" t="s">
        <v>36</v>
      </c>
      <c r="U1516" t="s">
        <v>1846</v>
      </c>
      <c r="V1516" t="s">
        <v>911</v>
      </c>
      <c r="W1516" t="s">
        <v>66</v>
      </c>
      <c r="X1516" t="s">
        <v>112</v>
      </c>
      <c r="Y1516" t="s">
        <v>41</v>
      </c>
      <c r="Z1516" t="s">
        <v>350</v>
      </c>
    </row>
    <row r="1517" spans="1:26" hidden="1" x14ac:dyDescent="0.25">
      <c r="A1517" t="s">
        <v>6544</v>
      </c>
      <c r="B1517" t="s">
        <v>6545</v>
      </c>
      <c r="C1517" s="1" t="str">
        <f t="shared" si="244"/>
        <v>21:0239</v>
      </c>
      <c r="D1517" s="1" t="str">
        <f t="shared" si="248"/>
        <v>21:0116</v>
      </c>
      <c r="E1517" t="s">
        <v>6508</v>
      </c>
      <c r="F1517" t="s">
        <v>6546</v>
      </c>
      <c r="H1517">
        <v>48.973362399999999</v>
      </c>
      <c r="I1517">
        <v>-89.079718700000001</v>
      </c>
      <c r="J1517" s="1" t="str">
        <f t="shared" si="249"/>
        <v>NGR lake sediment grab sample</v>
      </c>
      <c r="K1517" s="1" t="str">
        <f t="shared" si="250"/>
        <v>&lt;177 micron (NGR)</v>
      </c>
      <c r="L1517">
        <v>23</v>
      </c>
      <c r="M1517" t="s">
        <v>169</v>
      </c>
      <c r="N1517">
        <v>436</v>
      </c>
      <c r="O1517" t="s">
        <v>541</v>
      </c>
      <c r="P1517" t="s">
        <v>133</v>
      </c>
      <c r="Q1517" t="s">
        <v>63</v>
      </c>
      <c r="R1517" t="s">
        <v>283</v>
      </c>
      <c r="S1517" t="s">
        <v>277</v>
      </c>
      <c r="T1517" t="s">
        <v>36</v>
      </c>
      <c r="U1517" t="s">
        <v>933</v>
      </c>
      <c r="V1517" t="s">
        <v>6252</v>
      </c>
      <c r="W1517" t="s">
        <v>63</v>
      </c>
      <c r="X1517" t="s">
        <v>91</v>
      </c>
      <c r="Y1517" t="s">
        <v>41</v>
      </c>
      <c r="Z1517" t="s">
        <v>4471</v>
      </c>
    </row>
    <row r="1518" spans="1:26" hidden="1" x14ac:dyDescent="0.25">
      <c r="A1518" t="s">
        <v>6547</v>
      </c>
      <c r="B1518" t="s">
        <v>6548</v>
      </c>
      <c r="C1518" s="1" t="str">
        <f t="shared" si="244"/>
        <v>21:0239</v>
      </c>
      <c r="D1518" s="1" t="str">
        <f t="shared" si="248"/>
        <v>21:0116</v>
      </c>
      <c r="E1518" t="s">
        <v>6549</v>
      </c>
      <c r="F1518" t="s">
        <v>6550</v>
      </c>
      <c r="H1518">
        <v>48.964511299999998</v>
      </c>
      <c r="I1518">
        <v>-89.089584700000003</v>
      </c>
      <c r="J1518" s="1" t="str">
        <f t="shared" si="249"/>
        <v>NGR lake sediment grab sample</v>
      </c>
      <c r="K1518" s="1" t="str">
        <f t="shared" si="250"/>
        <v>&lt;177 micron (NGR)</v>
      </c>
      <c r="L1518">
        <v>23</v>
      </c>
      <c r="M1518" t="s">
        <v>118</v>
      </c>
      <c r="N1518">
        <v>437</v>
      </c>
      <c r="O1518" t="s">
        <v>88</v>
      </c>
      <c r="P1518" t="s">
        <v>62</v>
      </c>
      <c r="Q1518" t="s">
        <v>39</v>
      </c>
      <c r="R1518" t="s">
        <v>668</v>
      </c>
      <c r="S1518" t="s">
        <v>64</v>
      </c>
      <c r="T1518" t="s">
        <v>36</v>
      </c>
      <c r="U1518" t="s">
        <v>199</v>
      </c>
      <c r="V1518" t="s">
        <v>137</v>
      </c>
      <c r="W1518" t="s">
        <v>66</v>
      </c>
      <c r="X1518" t="s">
        <v>112</v>
      </c>
      <c r="Y1518" t="s">
        <v>41</v>
      </c>
      <c r="Z1518" t="s">
        <v>3055</v>
      </c>
    </row>
    <row r="1519" spans="1:26" hidden="1" x14ac:dyDescent="0.25">
      <c r="A1519" t="s">
        <v>6551</v>
      </c>
      <c r="B1519" t="s">
        <v>6552</v>
      </c>
      <c r="C1519" s="1" t="str">
        <f t="shared" si="244"/>
        <v>21:0239</v>
      </c>
      <c r="D1519" s="1" t="str">
        <f t="shared" si="248"/>
        <v>21:0116</v>
      </c>
      <c r="E1519" t="s">
        <v>6553</v>
      </c>
      <c r="F1519" t="s">
        <v>6554</v>
      </c>
      <c r="H1519">
        <v>48.8795815</v>
      </c>
      <c r="I1519">
        <v>-88.577950799999996</v>
      </c>
      <c r="J1519" s="1" t="str">
        <f t="shared" si="249"/>
        <v>NGR lake sediment grab sample</v>
      </c>
      <c r="K1519" s="1" t="str">
        <f t="shared" si="250"/>
        <v>&lt;177 micron (NGR)</v>
      </c>
      <c r="L1519">
        <v>23</v>
      </c>
      <c r="M1519" t="s">
        <v>131</v>
      </c>
      <c r="N1519">
        <v>438</v>
      </c>
      <c r="O1519" t="s">
        <v>609</v>
      </c>
      <c r="P1519" t="s">
        <v>298</v>
      </c>
      <c r="Q1519" t="s">
        <v>63</v>
      </c>
      <c r="R1519" t="s">
        <v>135</v>
      </c>
      <c r="S1519" t="s">
        <v>97</v>
      </c>
      <c r="T1519" t="s">
        <v>36</v>
      </c>
      <c r="U1519" t="s">
        <v>307</v>
      </c>
      <c r="V1519" t="s">
        <v>1121</v>
      </c>
      <c r="W1519" t="s">
        <v>66</v>
      </c>
      <c r="X1519" t="s">
        <v>40</v>
      </c>
      <c r="Y1519" t="s">
        <v>41</v>
      </c>
      <c r="Z1519" t="s">
        <v>570</v>
      </c>
    </row>
    <row r="1520" spans="1:26" hidden="1" x14ac:dyDescent="0.25">
      <c r="A1520" t="s">
        <v>6555</v>
      </c>
      <c r="B1520" t="s">
        <v>6556</v>
      </c>
      <c r="C1520" s="1" t="str">
        <f t="shared" si="244"/>
        <v>21:0239</v>
      </c>
      <c r="D1520" s="1" t="str">
        <f t="shared" si="248"/>
        <v>21:0116</v>
      </c>
      <c r="E1520" t="s">
        <v>6557</v>
      </c>
      <c r="F1520" t="s">
        <v>6558</v>
      </c>
      <c r="H1520">
        <v>48.8832436</v>
      </c>
      <c r="I1520">
        <v>-88.505933499999998</v>
      </c>
      <c r="J1520" s="1" t="str">
        <f t="shared" si="249"/>
        <v>NGR lake sediment grab sample</v>
      </c>
      <c r="K1520" s="1" t="str">
        <f t="shared" si="250"/>
        <v>&lt;177 micron (NGR)</v>
      </c>
      <c r="L1520">
        <v>23</v>
      </c>
      <c r="M1520" t="s">
        <v>143</v>
      </c>
      <c r="N1520">
        <v>439</v>
      </c>
      <c r="O1520" t="s">
        <v>1819</v>
      </c>
      <c r="P1520" t="s">
        <v>61</v>
      </c>
      <c r="Q1520" t="s">
        <v>66</v>
      </c>
      <c r="R1520" t="s">
        <v>198</v>
      </c>
      <c r="S1520" t="s">
        <v>146</v>
      </c>
      <c r="T1520" t="s">
        <v>36</v>
      </c>
      <c r="U1520" t="s">
        <v>1692</v>
      </c>
      <c r="V1520" t="s">
        <v>148</v>
      </c>
      <c r="W1520" t="s">
        <v>33</v>
      </c>
      <c r="X1520" t="s">
        <v>300</v>
      </c>
      <c r="Y1520" t="s">
        <v>875</v>
      </c>
      <c r="Z1520" t="s">
        <v>570</v>
      </c>
    </row>
    <row r="1521" spans="1:26" hidden="1" x14ac:dyDescent="0.25">
      <c r="A1521" t="s">
        <v>6559</v>
      </c>
      <c r="B1521" t="s">
        <v>6560</v>
      </c>
      <c r="C1521" s="1" t="str">
        <f t="shared" si="244"/>
        <v>21:0239</v>
      </c>
      <c r="D1521" s="1" t="str">
        <f t="shared" si="248"/>
        <v>21:0116</v>
      </c>
      <c r="E1521" t="s">
        <v>6561</v>
      </c>
      <c r="F1521" t="s">
        <v>6562</v>
      </c>
      <c r="H1521">
        <v>48.907723599999997</v>
      </c>
      <c r="I1521">
        <v>-88.5072148</v>
      </c>
      <c r="J1521" s="1" t="str">
        <f t="shared" si="249"/>
        <v>NGR lake sediment grab sample</v>
      </c>
      <c r="K1521" s="1" t="str">
        <f t="shared" si="250"/>
        <v>&lt;177 micron (NGR)</v>
      </c>
      <c r="L1521">
        <v>23</v>
      </c>
      <c r="M1521" t="s">
        <v>177</v>
      </c>
      <c r="N1521">
        <v>440</v>
      </c>
      <c r="O1521" t="s">
        <v>88</v>
      </c>
      <c r="P1521" t="s">
        <v>32</v>
      </c>
      <c r="Q1521" t="s">
        <v>80</v>
      </c>
      <c r="R1521" t="s">
        <v>546</v>
      </c>
      <c r="S1521" t="s">
        <v>39</v>
      </c>
      <c r="T1521" t="s">
        <v>36</v>
      </c>
      <c r="U1521" t="s">
        <v>67</v>
      </c>
      <c r="V1521" t="s">
        <v>2451</v>
      </c>
      <c r="W1521" t="s">
        <v>66</v>
      </c>
      <c r="X1521" t="s">
        <v>300</v>
      </c>
      <c r="Y1521" t="s">
        <v>41</v>
      </c>
      <c r="Z1521" t="s">
        <v>362</v>
      </c>
    </row>
    <row r="1522" spans="1:26" hidden="1" x14ac:dyDescent="0.25">
      <c r="A1522" t="s">
        <v>6563</v>
      </c>
      <c r="B1522" t="s">
        <v>6564</v>
      </c>
      <c r="C1522" s="1" t="str">
        <f t="shared" si="244"/>
        <v>21:0239</v>
      </c>
      <c r="D1522" s="1" t="str">
        <f t="shared" si="248"/>
        <v>21:0116</v>
      </c>
      <c r="E1522" t="s">
        <v>6565</v>
      </c>
      <c r="F1522" t="s">
        <v>6566</v>
      </c>
      <c r="H1522">
        <v>48.947433099999998</v>
      </c>
      <c r="I1522">
        <v>-88.4681456</v>
      </c>
      <c r="J1522" s="1" t="str">
        <f t="shared" si="249"/>
        <v>NGR lake sediment grab sample</v>
      </c>
      <c r="K1522" s="1" t="str">
        <f t="shared" si="250"/>
        <v>&lt;177 micron (NGR)</v>
      </c>
      <c r="L1522">
        <v>23</v>
      </c>
      <c r="M1522" t="s">
        <v>187</v>
      </c>
      <c r="N1522">
        <v>441</v>
      </c>
      <c r="O1522" t="s">
        <v>81</v>
      </c>
      <c r="P1522" t="s">
        <v>79</v>
      </c>
      <c r="Q1522" t="s">
        <v>39</v>
      </c>
      <c r="R1522" t="s">
        <v>145</v>
      </c>
      <c r="S1522" t="s">
        <v>76</v>
      </c>
      <c r="T1522" t="s">
        <v>36</v>
      </c>
      <c r="U1522" t="s">
        <v>510</v>
      </c>
      <c r="V1522" t="s">
        <v>200</v>
      </c>
      <c r="W1522" t="s">
        <v>53</v>
      </c>
      <c r="X1522" t="s">
        <v>100</v>
      </c>
      <c r="Y1522" t="s">
        <v>66</v>
      </c>
      <c r="Z1522" t="s">
        <v>126</v>
      </c>
    </row>
    <row r="1523" spans="1:26" hidden="1" x14ac:dyDescent="0.25">
      <c r="A1523" t="s">
        <v>6567</v>
      </c>
      <c r="B1523" t="s">
        <v>6568</v>
      </c>
      <c r="C1523" s="1" t="str">
        <f t="shared" si="244"/>
        <v>21:0239</v>
      </c>
      <c r="D1523" s="1" t="str">
        <f t="shared" si="248"/>
        <v>21:0116</v>
      </c>
      <c r="E1523" t="s">
        <v>6569</v>
      </c>
      <c r="F1523" t="s">
        <v>6570</v>
      </c>
      <c r="H1523">
        <v>48.953464400000001</v>
      </c>
      <c r="I1523">
        <v>-88.502772800000002</v>
      </c>
      <c r="J1523" s="1" t="str">
        <f t="shared" si="249"/>
        <v>NGR lake sediment grab sample</v>
      </c>
      <c r="K1523" s="1" t="str">
        <f t="shared" si="250"/>
        <v>&lt;177 micron (NGR)</v>
      </c>
      <c r="L1523">
        <v>23</v>
      </c>
      <c r="M1523" t="s">
        <v>196</v>
      </c>
      <c r="N1523">
        <v>442</v>
      </c>
      <c r="O1523" t="s">
        <v>509</v>
      </c>
      <c r="P1523" t="s">
        <v>455</v>
      </c>
      <c r="Q1523" t="s">
        <v>80</v>
      </c>
      <c r="R1523" t="s">
        <v>75</v>
      </c>
      <c r="S1523" t="s">
        <v>596</v>
      </c>
      <c r="T1523" t="s">
        <v>122</v>
      </c>
      <c r="U1523" t="s">
        <v>189</v>
      </c>
      <c r="V1523" t="s">
        <v>180</v>
      </c>
      <c r="W1523" t="s">
        <v>66</v>
      </c>
      <c r="X1523" t="s">
        <v>91</v>
      </c>
      <c r="Y1523" t="s">
        <v>380</v>
      </c>
      <c r="Z1523" t="s">
        <v>443</v>
      </c>
    </row>
    <row r="1524" spans="1:26" hidden="1" x14ac:dyDescent="0.25">
      <c r="A1524" t="s">
        <v>6571</v>
      </c>
      <c r="B1524" t="s">
        <v>6572</v>
      </c>
      <c r="C1524" s="1" t="str">
        <f t="shared" si="244"/>
        <v>21:0239</v>
      </c>
      <c r="D1524" s="1" t="str">
        <f t="shared" si="248"/>
        <v>21:0116</v>
      </c>
      <c r="E1524" t="s">
        <v>6573</v>
      </c>
      <c r="F1524" t="s">
        <v>6574</v>
      </c>
      <c r="H1524">
        <v>48.9642914</v>
      </c>
      <c r="I1524">
        <v>-88.472424899999993</v>
      </c>
      <c r="J1524" s="1" t="str">
        <f t="shared" si="249"/>
        <v>NGR lake sediment grab sample</v>
      </c>
      <c r="K1524" s="1" t="str">
        <f t="shared" si="250"/>
        <v>&lt;177 micron (NGR)</v>
      </c>
      <c r="L1524">
        <v>23</v>
      </c>
      <c r="M1524" t="s">
        <v>206</v>
      </c>
      <c r="N1524">
        <v>443</v>
      </c>
      <c r="O1524" t="s">
        <v>405</v>
      </c>
      <c r="P1524" t="s">
        <v>455</v>
      </c>
      <c r="Q1524" t="s">
        <v>63</v>
      </c>
      <c r="R1524" t="s">
        <v>79</v>
      </c>
      <c r="S1524" t="s">
        <v>64</v>
      </c>
      <c r="T1524" t="s">
        <v>36</v>
      </c>
      <c r="U1524" t="s">
        <v>67</v>
      </c>
      <c r="V1524" t="s">
        <v>200</v>
      </c>
      <c r="W1524" t="s">
        <v>66</v>
      </c>
      <c r="X1524" t="s">
        <v>228</v>
      </c>
      <c r="Y1524" t="s">
        <v>125</v>
      </c>
      <c r="Z1524" t="s">
        <v>843</v>
      </c>
    </row>
    <row r="1525" spans="1:26" hidden="1" x14ac:dyDescent="0.25">
      <c r="A1525" t="s">
        <v>6575</v>
      </c>
      <c r="B1525" t="s">
        <v>6576</v>
      </c>
      <c r="C1525" s="1" t="str">
        <f t="shared" si="244"/>
        <v>21:0239</v>
      </c>
      <c r="D1525" s="1" t="str">
        <f t="shared" si="248"/>
        <v>21:0116</v>
      </c>
      <c r="E1525" t="s">
        <v>6577</v>
      </c>
      <c r="F1525" t="s">
        <v>6578</v>
      </c>
      <c r="H1525">
        <v>48.984503699999998</v>
      </c>
      <c r="I1525">
        <v>-88.377178200000003</v>
      </c>
      <c r="J1525" s="1" t="str">
        <f t="shared" si="249"/>
        <v>NGR lake sediment grab sample</v>
      </c>
      <c r="K1525" s="1" t="str">
        <f t="shared" si="250"/>
        <v>&lt;177 micron (NGR)</v>
      </c>
      <c r="L1525">
        <v>23</v>
      </c>
      <c r="M1525" t="s">
        <v>214</v>
      </c>
      <c r="N1525">
        <v>444</v>
      </c>
      <c r="O1525" t="s">
        <v>1090</v>
      </c>
      <c r="P1525" t="s">
        <v>516</v>
      </c>
      <c r="Q1525" t="s">
        <v>33</v>
      </c>
      <c r="R1525" t="s">
        <v>283</v>
      </c>
      <c r="S1525" t="s">
        <v>156</v>
      </c>
      <c r="T1525" t="s">
        <v>36</v>
      </c>
      <c r="U1525" t="s">
        <v>559</v>
      </c>
      <c r="V1525" t="s">
        <v>137</v>
      </c>
      <c r="W1525" t="s">
        <v>66</v>
      </c>
      <c r="X1525" t="s">
        <v>300</v>
      </c>
      <c r="Y1525" t="s">
        <v>66</v>
      </c>
      <c r="Z1525" t="s">
        <v>198</v>
      </c>
    </row>
    <row r="1526" spans="1:26" hidden="1" x14ac:dyDescent="0.25">
      <c r="A1526" t="s">
        <v>6579</v>
      </c>
      <c r="B1526" t="s">
        <v>6580</v>
      </c>
      <c r="C1526" s="1" t="str">
        <f t="shared" si="244"/>
        <v>21:0239</v>
      </c>
      <c r="D1526" s="1" t="str">
        <f t="shared" si="248"/>
        <v>21:0116</v>
      </c>
      <c r="E1526" t="s">
        <v>6581</v>
      </c>
      <c r="F1526" t="s">
        <v>6582</v>
      </c>
      <c r="H1526">
        <v>48.988379199999997</v>
      </c>
      <c r="I1526">
        <v>-88.447135299999999</v>
      </c>
      <c r="J1526" s="1" t="str">
        <f t="shared" si="249"/>
        <v>NGR lake sediment grab sample</v>
      </c>
      <c r="K1526" s="1" t="str">
        <f t="shared" si="250"/>
        <v>&lt;177 micron (NGR)</v>
      </c>
      <c r="L1526">
        <v>23</v>
      </c>
      <c r="M1526" t="s">
        <v>234</v>
      </c>
      <c r="N1526">
        <v>445</v>
      </c>
      <c r="O1526" t="s">
        <v>1058</v>
      </c>
      <c r="P1526" t="s">
        <v>244</v>
      </c>
      <c r="Q1526" t="s">
        <v>33</v>
      </c>
      <c r="R1526" t="s">
        <v>135</v>
      </c>
      <c r="S1526" t="s">
        <v>39</v>
      </c>
      <c r="T1526" t="s">
        <v>36</v>
      </c>
      <c r="U1526" t="s">
        <v>79</v>
      </c>
      <c r="V1526" t="s">
        <v>65</v>
      </c>
      <c r="W1526" t="s">
        <v>66</v>
      </c>
      <c r="X1526" t="s">
        <v>54</v>
      </c>
      <c r="Y1526" t="s">
        <v>41</v>
      </c>
      <c r="Z1526" t="s">
        <v>145</v>
      </c>
    </row>
    <row r="1527" spans="1:26" hidden="1" x14ac:dyDescent="0.25">
      <c r="A1527" t="s">
        <v>6583</v>
      </c>
      <c r="B1527" t="s">
        <v>6584</v>
      </c>
      <c r="C1527" s="1" t="str">
        <f t="shared" si="244"/>
        <v>21:0239</v>
      </c>
      <c r="D1527" s="1" t="str">
        <f t="shared" si="248"/>
        <v>21:0116</v>
      </c>
      <c r="E1527" t="s">
        <v>6585</v>
      </c>
      <c r="F1527" t="s">
        <v>6586</v>
      </c>
      <c r="H1527">
        <v>48.997932900000002</v>
      </c>
      <c r="I1527">
        <v>-88.640694800000006</v>
      </c>
      <c r="J1527" s="1" t="str">
        <f t="shared" si="249"/>
        <v>NGR lake sediment grab sample</v>
      </c>
      <c r="K1527" s="1" t="str">
        <f t="shared" si="250"/>
        <v>&lt;177 micron (NGR)</v>
      </c>
      <c r="L1527">
        <v>24</v>
      </c>
      <c r="M1527" t="s">
        <v>242</v>
      </c>
      <c r="N1527">
        <v>446</v>
      </c>
      <c r="O1527" t="s">
        <v>300</v>
      </c>
      <c r="P1527" t="s">
        <v>198</v>
      </c>
      <c r="Q1527" t="s">
        <v>66</v>
      </c>
      <c r="R1527" t="s">
        <v>64</v>
      </c>
      <c r="S1527" t="s">
        <v>80</v>
      </c>
      <c r="T1527" t="s">
        <v>36</v>
      </c>
      <c r="U1527" t="s">
        <v>336</v>
      </c>
      <c r="V1527" t="s">
        <v>1072</v>
      </c>
      <c r="W1527" t="s">
        <v>66</v>
      </c>
      <c r="X1527" t="s">
        <v>336</v>
      </c>
      <c r="Y1527" t="s">
        <v>41</v>
      </c>
      <c r="Z1527" t="s">
        <v>1038</v>
      </c>
    </row>
    <row r="1528" spans="1:26" hidden="1" x14ac:dyDescent="0.25">
      <c r="A1528" t="s">
        <v>6587</v>
      </c>
      <c r="B1528" t="s">
        <v>6588</v>
      </c>
      <c r="C1528" s="1" t="str">
        <f t="shared" si="244"/>
        <v>21:0239</v>
      </c>
      <c r="D1528" s="1" t="str">
        <f>HYPERLINK("http://geochem.nrcan.gc.ca/cdogs/content/svy/svy_e.htm", "")</f>
        <v/>
      </c>
      <c r="G1528" s="1" t="str">
        <f>HYPERLINK("http://geochem.nrcan.gc.ca/cdogs/content/cr_/cr_00023_e.htm", "23")</f>
        <v>23</v>
      </c>
      <c r="J1528" t="s">
        <v>220</v>
      </c>
      <c r="K1528" t="s">
        <v>221</v>
      </c>
      <c r="L1528">
        <v>24</v>
      </c>
      <c r="M1528" t="s">
        <v>222</v>
      </c>
      <c r="N1528">
        <v>447</v>
      </c>
      <c r="O1528" t="s">
        <v>615</v>
      </c>
      <c r="P1528" t="s">
        <v>32</v>
      </c>
      <c r="Q1528" t="s">
        <v>349</v>
      </c>
      <c r="R1528" t="s">
        <v>109</v>
      </c>
      <c r="S1528" t="s">
        <v>290</v>
      </c>
      <c r="T1528" t="s">
        <v>36</v>
      </c>
      <c r="U1528" t="s">
        <v>1974</v>
      </c>
      <c r="V1528" t="s">
        <v>548</v>
      </c>
      <c r="W1528" t="s">
        <v>39</v>
      </c>
      <c r="X1528" t="s">
        <v>300</v>
      </c>
      <c r="Y1528" t="s">
        <v>380</v>
      </c>
      <c r="Z1528" t="s">
        <v>738</v>
      </c>
    </row>
    <row r="1529" spans="1:26" hidden="1" x14ac:dyDescent="0.25">
      <c r="A1529" t="s">
        <v>6589</v>
      </c>
      <c r="B1529" t="s">
        <v>6590</v>
      </c>
      <c r="C1529" s="1" t="str">
        <f t="shared" si="244"/>
        <v>21:0239</v>
      </c>
      <c r="D1529" s="1" t="str">
        <f t="shared" ref="D1529:D1560" si="251">HYPERLINK("http://geochem.nrcan.gc.ca/cdogs/content/svy/svy210116_e.htm", "21:0116")</f>
        <v>21:0116</v>
      </c>
      <c r="E1529" t="s">
        <v>6591</v>
      </c>
      <c r="F1529" t="s">
        <v>6592</v>
      </c>
      <c r="H1529">
        <v>48.966250500000001</v>
      </c>
      <c r="I1529">
        <v>-88.534678499999998</v>
      </c>
      <c r="J1529" s="1" t="str">
        <f t="shared" ref="J1529:J1560" si="252">HYPERLINK("http://geochem.nrcan.gc.ca/cdogs/content/kwd/kwd020027_e.htm", "NGR lake sediment grab sample")</f>
        <v>NGR lake sediment grab sample</v>
      </c>
      <c r="K1529" s="1" t="str">
        <f t="shared" ref="K1529:K1560" si="253">HYPERLINK("http://geochem.nrcan.gc.ca/cdogs/content/kwd/kwd080006_e.htm", "&lt;177 micron (NGR)")</f>
        <v>&lt;177 micron (NGR)</v>
      </c>
      <c r="L1529">
        <v>24</v>
      </c>
      <c r="M1529" t="s">
        <v>47</v>
      </c>
      <c r="N1529">
        <v>448</v>
      </c>
      <c r="O1529" t="s">
        <v>515</v>
      </c>
      <c r="P1529" t="s">
        <v>596</v>
      </c>
      <c r="Q1529" t="s">
        <v>80</v>
      </c>
      <c r="R1529" t="s">
        <v>109</v>
      </c>
      <c r="S1529" t="s">
        <v>39</v>
      </c>
      <c r="T1529" t="s">
        <v>36</v>
      </c>
      <c r="U1529" t="s">
        <v>1692</v>
      </c>
      <c r="V1529" t="s">
        <v>452</v>
      </c>
      <c r="W1529" t="s">
        <v>66</v>
      </c>
      <c r="X1529" t="s">
        <v>48</v>
      </c>
      <c r="Y1529" t="s">
        <v>125</v>
      </c>
      <c r="Z1529" t="s">
        <v>4700</v>
      </c>
    </row>
    <row r="1530" spans="1:26" hidden="1" x14ac:dyDescent="0.25">
      <c r="A1530" t="s">
        <v>6593</v>
      </c>
      <c r="B1530" t="s">
        <v>6594</v>
      </c>
      <c r="C1530" s="1" t="str">
        <f t="shared" ref="C1530:C1593" si="254">HYPERLINK("http://geochem.nrcan.gc.ca/cdogs/content/bdl/bdl210239_e.htm", "21:0239")</f>
        <v>21:0239</v>
      </c>
      <c r="D1530" s="1" t="str">
        <f t="shared" si="251"/>
        <v>21:0116</v>
      </c>
      <c r="E1530" t="s">
        <v>6595</v>
      </c>
      <c r="F1530" t="s">
        <v>6596</v>
      </c>
      <c r="H1530">
        <v>48.958733299999999</v>
      </c>
      <c r="I1530">
        <v>-88.555896300000001</v>
      </c>
      <c r="J1530" s="1" t="str">
        <f t="shared" si="252"/>
        <v>NGR lake sediment grab sample</v>
      </c>
      <c r="K1530" s="1" t="str">
        <f t="shared" si="253"/>
        <v>&lt;177 micron (NGR)</v>
      </c>
      <c r="L1530">
        <v>24</v>
      </c>
      <c r="M1530" t="s">
        <v>60</v>
      </c>
      <c r="N1530">
        <v>449</v>
      </c>
      <c r="O1530" t="s">
        <v>253</v>
      </c>
      <c r="P1530" t="s">
        <v>108</v>
      </c>
      <c r="Q1530" t="s">
        <v>78</v>
      </c>
      <c r="R1530" t="s">
        <v>271</v>
      </c>
      <c r="S1530" t="s">
        <v>97</v>
      </c>
      <c r="T1530" t="s">
        <v>36</v>
      </c>
      <c r="U1530" t="s">
        <v>583</v>
      </c>
      <c r="V1530" t="s">
        <v>180</v>
      </c>
      <c r="W1530" t="s">
        <v>63</v>
      </c>
      <c r="X1530" t="s">
        <v>336</v>
      </c>
      <c r="Y1530" t="s">
        <v>125</v>
      </c>
      <c r="Z1530" t="s">
        <v>3838</v>
      </c>
    </row>
    <row r="1531" spans="1:26" hidden="1" x14ac:dyDescent="0.25">
      <c r="A1531" t="s">
        <v>6597</v>
      </c>
      <c r="B1531" t="s">
        <v>6598</v>
      </c>
      <c r="C1531" s="1" t="str">
        <f t="shared" si="254"/>
        <v>21:0239</v>
      </c>
      <c r="D1531" s="1" t="str">
        <f t="shared" si="251"/>
        <v>21:0116</v>
      </c>
      <c r="E1531" t="s">
        <v>6585</v>
      </c>
      <c r="F1531" t="s">
        <v>6599</v>
      </c>
      <c r="H1531">
        <v>48.997932900000002</v>
      </c>
      <c r="I1531">
        <v>-88.640694800000006</v>
      </c>
      <c r="J1531" s="1" t="str">
        <f t="shared" si="252"/>
        <v>NGR lake sediment grab sample</v>
      </c>
      <c r="K1531" s="1" t="str">
        <f t="shared" si="253"/>
        <v>&lt;177 micron (NGR)</v>
      </c>
      <c r="L1531">
        <v>24</v>
      </c>
      <c r="M1531" t="s">
        <v>366</v>
      </c>
      <c r="N1531">
        <v>450</v>
      </c>
      <c r="O1531" t="s">
        <v>300</v>
      </c>
      <c r="P1531" t="s">
        <v>198</v>
      </c>
      <c r="Q1531" t="s">
        <v>80</v>
      </c>
      <c r="R1531" t="s">
        <v>109</v>
      </c>
      <c r="S1531" t="s">
        <v>80</v>
      </c>
      <c r="T1531" t="s">
        <v>36</v>
      </c>
      <c r="U1531" t="s">
        <v>300</v>
      </c>
      <c r="V1531" t="s">
        <v>262</v>
      </c>
      <c r="W1531" t="s">
        <v>66</v>
      </c>
      <c r="X1531" t="s">
        <v>336</v>
      </c>
      <c r="Y1531" t="s">
        <v>41</v>
      </c>
      <c r="Z1531" t="s">
        <v>4488</v>
      </c>
    </row>
    <row r="1532" spans="1:26" hidden="1" x14ac:dyDescent="0.25">
      <c r="A1532" t="s">
        <v>6600</v>
      </c>
      <c r="B1532" t="s">
        <v>6601</v>
      </c>
      <c r="C1532" s="1" t="str">
        <f t="shared" si="254"/>
        <v>21:0239</v>
      </c>
      <c r="D1532" s="1" t="str">
        <f t="shared" si="251"/>
        <v>21:0116</v>
      </c>
      <c r="E1532" t="s">
        <v>6602</v>
      </c>
      <c r="F1532" t="s">
        <v>6603</v>
      </c>
      <c r="H1532">
        <v>48.988044100000003</v>
      </c>
      <c r="I1532">
        <v>-88.635134600000001</v>
      </c>
      <c r="J1532" s="1" t="str">
        <f t="shared" si="252"/>
        <v>NGR lake sediment grab sample</v>
      </c>
      <c r="K1532" s="1" t="str">
        <f t="shared" si="253"/>
        <v>&lt;177 micron (NGR)</v>
      </c>
      <c r="L1532">
        <v>24</v>
      </c>
      <c r="M1532" t="s">
        <v>73</v>
      </c>
      <c r="N1532">
        <v>451</v>
      </c>
      <c r="O1532" t="s">
        <v>348</v>
      </c>
      <c r="P1532" t="s">
        <v>181</v>
      </c>
      <c r="Q1532" t="s">
        <v>63</v>
      </c>
      <c r="R1532" t="s">
        <v>33</v>
      </c>
      <c r="S1532" t="s">
        <v>63</v>
      </c>
      <c r="T1532" t="s">
        <v>36</v>
      </c>
      <c r="U1532" t="s">
        <v>79</v>
      </c>
      <c r="V1532" t="s">
        <v>1072</v>
      </c>
      <c r="W1532" t="s">
        <v>66</v>
      </c>
      <c r="X1532" t="s">
        <v>48</v>
      </c>
      <c r="Y1532" t="s">
        <v>309</v>
      </c>
      <c r="Z1532" t="s">
        <v>2748</v>
      </c>
    </row>
    <row r="1533" spans="1:26" hidden="1" x14ac:dyDescent="0.25">
      <c r="A1533" t="s">
        <v>6604</v>
      </c>
      <c r="B1533" t="s">
        <v>6605</v>
      </c>
      <c r="C1533" s="1" t="str">
        <f t="shared" si="254"/>
        <v>21:0239</v>
      </c>
      <c r="D1533" s="1" t="str">
        <f t="shared" si="251"/>
        <v>21:0116</v>
      </c>
      <c r="E1533" t="s">
        <v>6606</v>
      </c>
      <c r="F1533" t="s">
        <v>6607</v>
      </c>
      <c r="H1533">
        <v>48.9791089</v>
      </c>
      <c r="I1533">
        <v>-88.670431399999998</v>
      </c>
      <c r="J1533" s="1" t="str">
        <f t="shared" si="252"/>
        <v>NGR lake sediment grab sample</v>
      </c>
      <c r="K1533" s="1" t="str">
        <f t="shared" si="253"/>
        <v>&lt;177 micron (NGR)</v>
      </c>
      <c r="L1533">
        <v>24</v>
      </c>
      <c r="M1533" t="s">
        <v>87</v>
      </c>
      <c r="N1533">
        <v>452</v>
      </c>
      <c r="O1533" t="s">
        <v>1047</v>
      </c>
      <c r="P1533" t="s">
        <v>841</v>
      </c>
      <c r="Q1533" t="s">
        <v>66</v>
      </c>
      <c r="R1533" t="s">
        <v>64</v>
      </c>
      <c r="S1533" t="s">
        <v>39</v>
      </c>
      <c r="T1533" t="s">
        <v>36</v>
      </c>
      <c r="U1533" t="s">
        <v>336</v>
      </c>
      <c r="V1533" t="s">
        <v>125</v>
      </c>
      <c r="W1533" t="s">
        <v>76</v>
      </c>
      <c r="X1533" t="s">
        <v>54</v>
      </c>
      <c r="Y1533" t="s">
        <v>78</v>
      </c>
      <c r="Z1533" t="s">
        <v>400</v>
      </c>
    </row>
    <row r="1534" spans="1:26" hidden="1" x14ac:dyDescent="0.25">
      <c r="A1534" t="s">
        <v>6608</v>
      </c>
      <c r="B1534" t="s">
        <v>6609</v>
      </c>
      <c r="C1534" s="1" t="str">
        <f t="shared" si="254"/>
        <v>21:0239</v>
      </c>
      <c r="D1534" s="1" t="str">
        <f t="shared" si="251"/>
        <v>21:0116</v>
      </c>
      <c r="E1534" t="s">
        <v>6610</v>
      </c>
      <c r="F1534" t="s">
        <v>6611</v>
      </c>
      <c r="H1534">
        <v>48.955397400000003</v>
      </c>
      <c r="I1534">
        <v>-88.660281999999995</v>
      </c>
      <c r="J1534" s="1" t="str">
        <f t="shared" si="252"/>
        <v>NGR lake sediment grab sample</v>
      </c>
      <c r="K1534" s="1" t="str">
        <f t="shared" si="253"/>
        <v>&lt;177 micron (NGR)</v>
      </c>
      <c r="L1534">
        <v>24</v>
      </c>
      <c r="M1534" t="s">
        <v>251</v>
      </c>
      <c r="N1534">
        <v>453</v>
      </c>
      <c r="O1534" t="s">
        <v>771</v>
      </c>
      <c r="P1534" t="s">
        <v>1047</v>
      </c>
      <c r="Q1534" t="s">
        <v>63</v>
      </c>
      <c r="R1534" t="s">
        <v>109</v>
      </c>
      <c r="S1534" t="s">
        <v>39</v>
      </c>
      <c r="T1534" t="s">
        <v>36</v>
      </c>
      <c r="U1534" t="s">
        <v>300</v>
      </c>
      <c r="V1534" t="s">
        <v>99</v>
      </c>
      <c r="W1534" t="s">
        <v>33</v>
      </c>
      <c r="X1534" t="s">
        <v>300</v>
      </c>
      <c r="Y1534" t="s">
        <v>2590</v>
      </c>
      <c r="Z1534" t="s">
        <v>423</v>
      </c>
    </row>
    <row r="1535" spans="1:26" hidden="1" x14ac:dyDescent="0.25">
      <c r="A1535" t="s">
        <v>6612</v>
      </c>
      <c r="B1535" t="s">
        <v>6613</v>
      </c>
      <c r="C1535" s="1" t="str">
        <f t="shared" si="254"/>
        <v>21:0239</v>
      </c>
      <c r="D1535" s="1" t="str">
        <f t="shared" si="251"/>
        <v>21:0116</v>
      </c>
      <c r="E1535" t="s">
        <v>6614</v>
      </c>
      <c r="F1535" t="s">
        <v>6615</v>
      </c>
      <c r="H1535">
        <v>48.933619800000002</v>
      </c>
      <c r="I1535">
        <v>-88.650097099999996</v>
      </c>
      <c r="J1535" s="1" t="str">
        <f t="shared" si="252"/>
        <v>NGR lake sediment grab sample</v>
      </c>
      <c r="K1535" s="1" t="str">
        <f t="shared" si="253"/>
        <v>&lt;177 micron (NGR)</v>
      </c>
      <c r="L1535">
        <v>24</v>
      </c>
      <c r="M1535" t="s">
        <v>259</v>
      </c>
      <c r="N1535">
        <v>454</v>
      </c>
      <c r="O1535" t="s">
        <v>297</v>
      </c>
      <c r="P1535" t="s">
        <v>297</v>
      </c>
      <c r="Q1535" t="s">
        <v>80</v>
      </c>
      <c r="R1535" t="s">
        <v>76</v>
      </c>
      <c r="S1535" t="s">
        <v>66</v>
      </c>
      <c r="T1535" t="s">
        <v>36</v>
      </c>
      <c r="U1535" t="s">
        <v>82</v>
      </c>
      <c r="V1535" t="s">
        <v>262</v>
      </c>
      <c r="W1535" t="s">
        <v>39</v>
      </c>
      <c r="X1535" t="s">
        <v>81</v>
      </c>
      <c r="Y1535" t="s">
        <v>309</v>
      </c>
      <c r="Z1535" t="s">
        <v>6616</v>
      </c>
    </row>
    <row r="1536" spans="1:26" hidden="1" x14ac:dyDescent="0.25">
      <c r="A1536" t="s">
        <v>6617</v>
      </c>
      <c r="B1536" t="s">
        <v>6618</v>
      </c>
      <c r="C1536" s="1" t="str">
        <f t="shared" si="254"/>
        <v>21:0239</v>
      </c>
      <c r="D1536" s="1" t="str">
        <f t="shared" si="251"/>
        <v>21:0116</v>
      </c>
      <c r="E1536" t="s">
        <v>6614</v>
      </c>
      <c r="F1536" t="s">
        <v>6619</v>
      </c>
      <c r="H1536">
        <v>48.933619800000002</v>
      </c>
      <c r="I1536">
        <v>-88.650097099999996</v>
      </c>
      <c r="J1536" s="1" t="str">
        <f t="shared" si="252"/>
        <v>NGR lake sediment grab sample</v>
      </c>
      <c r="K1536" s="1" t="str">
        <f t="shared" si="253"/>
        <v>&lt;177 micron (NGR)</v>
      </c>
      <c r="L1536">
        <v>24</v>
      </c>
      <c r="M1536" t="s">
        <v>268</v>
      </c>
      <c r="N1536">
        <v>455</v>
      </c>
      <c r="O1536" t="s">
        <v>298</v>
      </c>
      <c r="P1536" t="s">
        <v>297</v>
      </c>
      <c r="Q1536" t="s">
        <v>66</v>
      </c>
      <c r="R1536" t="s">
        <v>146</v>
      </c>
      <c r="S1536" t="s">
        <v>66</v>
      </c>
      <c r="T1536" t="s">
        <v>36</v>
      </c>
      <c r="U1536" t="s">
        <v>121</v>
      </c>
      <c r="V1536" t="s">
        <v>262</v>
      </c>
      <c r="W1536" t="s">
        <v>33</v>
      </c>
      <c r="X1536" t="s">
        <v>81</v>
      </c>
      <c r="Y1536" t="s">
        <v>41</v>
      </c>
      <c r="Z1536" t="s">
        <v>6620</v>
      </c>
    </row>
    <row r="1537" spans="1:26" hidden="1" x14ac:dyDescent="0.25">
      <c r="A1537" t="s">
        <v>6621</v>
      </c>
      <c r="B1537" t="s">
        <v>6622</v>
      </c>
      <c r="C1537" s="1" t="str">
        <f t="shared" si="254"/>
        <v>21:0239</v>
      </c>
      <c r="D1537" s="1" t="str">
        <f t="shared" si="251"/>
        <v>21:0116</v>
      </c>
      <c r="E1537" t="s">
        <v>6623</v>
      </c>
      <c r="F1537" t="s">
        <v>6624</v>
      </c>
      <c r="H1537">
        <v>48.9380594</v>
      </c>
      <c r="I1537">
        <v>-88.696290899999994</v>
      </c>
      <c r="J1537" s="1" t="str">
        <f t="shared" si="252"/>
        <v>NGR lake sediment grab sample</v>
      </c>
      <c r="K1537" s="1" t="str">
        <f t="shared" si="253"/>
        <v>&lt;177 micron (NGR)</v>
      </c>
      <c r="L1537">
        <v>24</v>
      </c>
      <c r="M1537" t="s">
        <v>96</v>
      </c>
      <c r="N1537">
        <v>456</v>
      </c>
      <c r="O1537" t="s">
        <v>343</v>
      </c>
      <c r="P1537" t="s">
        <v>61</v>
      </c>
      <c r="Q1537" t="s">
        <v>66</v>
      </c>
      <c r="R1537" t="s">
        <v>50</v>
      </c>
      <c r="S1537" t="s">
        <v>33</v>
      </c>
      <c r="T1537" t="s">
        <v>36</v>
      </c>
      <c r="U1537" t="s">
        <v>1692</v>
      </c>
      <c r="V1537" t="s">
        <v>1121</v>
      </c>
      <c r="W1537" t="s">
        <v>39</v>
      </c>
      <c r="X1537" t="s">
        <v>300</v>
      </c>
      <c r="Y1537" t="s">
        <v>63</v>
      </c>
      <c r="Z1537" t="s">
        <v>3105</v>
      </c>
    </row>
    <row r="1538" spans="1:26" hidden="1" x14ac:dyDescent="0.25">
      <c r="A1538" t="s">
        <v>6625</v>
      </c>
      <c r="B1538" t="s">
        <v>6626</v>
      </c>
      <c r="C1538" s="1" t="str">
        <f t="shared" si="254"/>
        <v>21:0239</v>
      </c>
      <c r="D1538" s="1" t="str">
        <f t="shared" si="251"/>
        <v>21:0116</v>
      </c>
      <c r="E1538" t="s">
        <v>6627</v>
      </c>
      <c r="F1538" t="s">
        <v>6628</v>
      </c>
      <c r="H1538">
        <v>48.979678700000001</v>
      </c>
      <c r="I1538">
        <v>-88.718600100000003</v>
      </c>
      <c r="J1538" s="1" t="str">
        <f t="shared" si="252"/>
        <v>NGR lake sediment grab sample</v>
      </c>
      <c r="K1538" s="1" t="str">
        <f t="shared" si="253"/>
        <v>&lt;177 micron (NGR)</v>
      </c>
      <c r="L1538">
        <v>24</v>
      </c>
      <c r="M1538" t="s">
        <v>106</v>
      </c>
      <c r="N1538">
        <v>457</v>
      </c>
      <c r="O1538" t="s">
        <v>289</v>
      </c>
      <c r="P1538" t="s">
        <v>133</v>
      </c>
      <c r="Q1538" t="s">
        <v>80</v>
      </c>
      <c r="R1538" t="s">
        <v>109</v>
      </c>
      <c r="S1538" t="s">
        <v>39</v>
      </c>
      <c r="T1538" t="s">
        <v>36</v>
      </c>
      <c r="U1538" t="s">
        <v>235</v>
      </c>
      <c r="V1538" t="s">
        <v>90</v>
      </c>
      <c r="W1538" t="s">
        <v>63</v>
      </c>
      <c r="X1538" t="s">
        <v>890</v>
      </c>
      <c r="Y1538" t="s">
        <v>41</v>
      </c>
      <c r="Z1538" t="s">
        <v>1085</v>
      </c>
    </row>
    <row r="1539" spans="1:26" hidden="1" x14ac:dyDescent="0.25">
      <c r="A1539" t="s">
        <v>6629</v>
      </c>
      <c r="B1539" t="s">
        <v>6630</v>
      </c>
      <c r="C1539" s="1" t="str">
        <f t="shared" si="254"/>
        <v>21:0239</v>
      </c>
      <c r="D1539" s="1" t="str">
        <f t="shared" si="251"/>
        <v>21:0116</v>
      </c>
      <c r="E1539" t="s">
        <v>6631</v>
      </c>
      <c r="F1539" t="s">
        <v>6632</v>
      </c>
      <c r="H1539">
        <v>48.993427500000003</v>
      </c>
      <c r="I1539">
        <v>-88.738239800000002</v>
      </c>
      <c r="J1539" s="1" t="str">
        <f t="shared" si="252"/>
        <v>NGR lake sediment grab sample</v>
      </c>
      <c r="K1539" s="1" t="str">
        <f t="shared" si="253"/>
        <v>&lt;177 micron (NGR)</v>
      </c>
      <c r="L1539">
        <v>24</v>
      </c>
      <c r="M1539" t="s">
        <v>118</v>
      </c>
      <c r="N1539">
        <v>458</v>
      </c>
      <c r="O1539" t="s">
        <v>253</v>
      </c>
      <c r="P1539" t="s">
        <v>3158</v>
      </c>
      <c r="Q1539" t="s">
        <v>53</v>
      </c>
      <c r="R1539" t="s">
        <v>290</v>
      </c>
      <c r="S1539" t="s">
        <v>78</v>
      </c>
      <c r="T1539" t="s">
        <v>36</v>
      </c>
      <c r="U1539" t="s">
        <v>121</v>
      </c>
      <c r="V1539" t="s">
        <v>65</v>
      </c>
      <c r="W1539" t="s">
        <v>78</v>
      </c>
      <c r="X1539" t="s">
        <v>54</v>
      </c>
      <c r="Y1539" t="s">
        <v>80</v>
      </c>
      <c r="Z1539" t="s">
        <v>246</v>
      </c>
    </row>
    <row r="1540" spans="1:26" hidden="1" x14ac:dyDescent="0.25">
      <c r="A1540" t="s">
        <v>6633</v>
      </c>
      <c r="B1540" t="s">
        <v>6634</v>
      </c>
      <c r="C1540" s="1" t="str">
        <f t="shared" si="254"/>
        <v>21:0239</v>
      </c>
      <c r="D1540" s="1" t="str">
        <f t="shared" si="251"/>
        <v>21:0116</v>
      </c>
      <c r="E1540" t="s">
        <v>6635</v>
      </c>
      <c r="F1540" t="s">
        <v>6636</v>
      </c>
      <c r="H1540">
        <v>48.9530539</v>
      </c>
      <c r="I1540">
        <v>-88.782338100000004</v>
      </c>
      <c r="J1540" s="1" t="str">
        <f t="shared" si="252"/>
        <v>NGR lake sediment grab sample</v>
      </c>
      <c r="K1540" s="1" t="str">
        <f t="shared" si="253"/>
        <v>&lt;177 micron (NGR)</v>
      </c>
      <c r="L1540">
        <v>24</v>
      </c>
      <c r="M1540" t="s">
        <v>131</v>
      </c>
      <c r="N1540">
        <v>459</v>
      </c>
      <c r="O1540" t="s">
        <v>1090</v>
      </c>
      <c r="P1540" t="s">
        <v>336</v>
      </c>
      <c r="Q1540" t="s">
        <v>80</v>
      </c>
      <c r="R1540" t="s">
        <v>97</v>
      </c>
      <c r="S1540" t="s">
        <v>80</v>
      </c>
      <c r="T1540" t="s">
        <v>36</v>
      </c>
      <c r="U1540" t="s">
        <v>418</v>
      </c>
      <c r="V1540" t="s">
        <v>437</v>
      </c>
      <c r="W1540" t="s">
        <v>33</v>
      </c>
      <c r="X1540" t="s">
        <v>336</v>
      </c>
      <c r="Y1540" t="s">
        <v>41</v>
      </c>
      <c r="Z1540" t="s">
        <v>1488</v>
      </c>
    </row>
    <row r="1541" spans="1:26" hidden="1" x14ac:dyDescent="0.25">
      <c r="A1541" t="s">
        <v>6637</v>
      </c>
      <c r="B1541" t="s">
        <v>6638</v>
      </c>
      <c r="C1541" s="1" t="str">
        <f t="shared" si="254"/>
        <v>21:0239</v>
      </c>
      <c r="D1541" s="1" t="str">
        <f t="shared" si="251"/>
        <v>21:0116</v>
      </c>
      <c r="E1541" t="s">
        <v>6639</v>
      </c>
      <c r="F1541" t="s">
        <v>6640</v>
      </c>
      <c r="H1541">
        <v>48.943904500000002</v>
      </c>
      <c r="I1541">
        <v>-88.799726100000001</v>
      </c>
      <c r="J1541" s="1" t="str">
        <f t="shared" si="252"/>
        <v>NGR lake sediment grab sample</v>
      </c>
      <c r="K1541" s="1" t="str">
        <f t="shared" si="253"/>
        <v>&lt;177 micron (NGR)</v>
      </c>
      <c r="L1541">
        <v>24</v>
      </c>
      <c r="M1541" t="s">
        <v>143</v>
      </c>
      <c r="N1541">
        <v>460</v>
      </c>
      <c r="O1541" t="s">
        <v>1058</v>
      </c>
      <c r="P1541" t="s">
        <v>224</v>
      </c>
      <c r="Q1541" t="s">
        <v>63</v>
      </c>
      <c r="R1541" t="s">
        <v>290</v>
      </c>
      <c r="S1541" t="s">
        <v>80</v>
      </c>
      <c r="T1541" t="s">
        <v>36</v>
      </c>
      <c r="U1541" t="s">
        <v>890</v>
      </c>
      <c r="V1541" t="s">
        <v>225</v>
      </c>
      <c r="W1541" t="s">
        <v>33</v>
      </c>
      <c r="X1541" t="s">
        <v>336</v>
      </c>
      <c r="Y1541" t="s">
        <v>875</v>
      </c>
      <c r="Z1541" t="s">
        <v>6641</v>
      </c>
    </row>
    <row r="1542" spans="1:26" hidden="1" x14ac:dyDescent="0.25">
      <c r="A1542" t="s">
        <v>6642</v>
      </c>
      <c r="B1542" t="s">
        <v>6643</v>
      </c>
      <c r="C1542" s="1" t="str">
        <f t="shared" si="254"/>
        <v>21:0239</v>
      </c>
      <c r="D1542" s="1" t="str">
        <f t="shared" si="251"/>
        <v>21:0116</v>
      </c>
      <c r="E1542" t="s">
        <v>6644</v>
      </c>
      <c r="F1542" t="s">
        <v>6645</v>
      </c>
      <c r="H1542">
        <v>48.986754300000001</v>
      </c>
      <c r="I1542">
        <v>-88.827732600000004</v>
      </c>
      <c r="J1542" s="1" t="str">
        <f t="shared" si="252"/>
        <v>NGR lake sediment grab sample</v>
      </c>
      <c r="K1542" s="1" t="str">
        <f t="shared" si="253"/>
        <v>&lt;177 micron (NGR)</v>
      </c>
      <c r="L1542">
        <v>24</v>
      </c>
      <c r="M1542" t="s">
        <v>177</v>
      </c>
      <c r="N1542">
        <v>461</v>
      </c>
      <c r="O1542" t="s">
        <v>236</v>
      </c>
      <c r="P1542" t="s">
        <v>417</v>
      </c>
      <c r="Q1542" t="s">
        <v>66</v>
      </c>
      <c r="R1542" t="s">
        <v>198</v>
      </c>
      <c r="S1542" t="s">
        <v>80</v>
      </c>
      <c r="T1542" t="s">
        <v>36</v>
      </c>
      <c r="U1542" t="s">
        <v>766</v>
      </c>
      <c r="V1542" t="s">
        <v>216</v>
      </c>
      <c r="W1542" t="s">
        <v>181</v>
      </c>
      <c r="X1542" t="s">
        <v>890</v>
      </c>
      <c r="Y1542" t="s">
        <v>80</v>
      </c>
      <c r="Z1542" t="s">
        <v>4705</v>
      </c>
    </row>
    <row r="1543" spans="1:26" hidden="1" x14ac:dyDescent="0.25">
      <c r="A1543" t="s">
        <v>6646</v>
      </c>
      <c r="B1543" t="s">
        <v>6647</v>
      </c>
      <c r="C1543" s="1" t="str">
        <f t="shared" si="254"/>
        <v>21:0239</v>
      </c>
      <c r="D1543" s="1" t="str">
        <f t="shared" si="251"/>
        <v>21:0116</v>
      </c>
      <c r="E1543" t="s">
        <v>6648</v>
      </c>
      <c r="F1543" t="s">
        <v>6649</v>
      </c>
      <c r="H1543">
        <v>48.951035099999999</v>
      </c>
      <c r="I1543">
        <v>-88.852216600000006</v>
      </c>
      <c r="J1543" s="1" t="str">
        <f t="shared" si="252"/>
        <v>NGR lake sediment grab sample</v>
      </c>
      <c r="K1543" s="1" t="str">
        <f t="shared" si="253"/>
        <v>&lt;177 micron (NGR)</v>
      </c>
      <c r="L1543">
        <v>24</v>
      </c>
      <c r="M1543" t="s">
        <v>187</v>
      </c>
      <c r="N1543">
        <v>462</v>
      </c>
      <c r="O1543" t="s">
        <v>489</v>
      </c>
      <c r="P1543" t="s">
        <v>1254</v>
      </c>
      <c r="Q1543" t="s">
        <v>53</v>
      </c>
      <c r="R1543" t="s">
        <v>39</v>
      </c>
      <c r="S1543" t="s">
        <v>53</v>
      </c>
      <c r="T1543" t="s">
        <v>36</v>
      </c>
      <c r="U1543" t="s">
        <v>890</v>
      </c>
      <c r="V1543" t="s">
        <v>1312</v>
      </c>
      <c r="W1543" t="s">
        <v>33</v>
      </c>
      <c r="X1543" t="s">
        <v>48</v>
      </c>
      <c r="Y1543" t="s">
        <v>41</v>
      </c>
      <c r="Z1543" t="s">
        <v>572</v>
      </c>
    </row>
    <row r="1544" spans="1:26" hidden="1" x14ac:dyDescent="0.25">
      <c r="A1544" t="s">
        <v>6650</v>
      </c>
      <c r="B1544" t="s">
        <v>6651</v>
      </c>
      <c r="C1544" s="1" t="str">
        <f t="shared" si="254"/>
        <v>21:0239</v>
      </c>
      <c r="D1544" s="1" t="str">
        <f t="shared" si="251"/>
        <v>21:0116</v>
      </c>
      <c r="E1544" t="s">
        <v>6652</v>
      </c>
      <c r="F1544" t="s">
        <v>6653</v>
      </c>
      <c r="H1544">
        <v>48.982850900000003</v>
      </c>
      <c r="I1544">
        <v>-88.875305699999998</v>
      </c>
      <c r="J1544" s="1" t="str">
        <f t="shared" si="252"/>
        <v>NGR lake sediment grab sample</v>
      </c>
      <c r="K1544" s="1" t="str">
        <f t="shared" si="253"/>
        <v>&lt;177 micron (NGR)</v>
      </c>
      <c r="L1544">
        <v>24</v>
      </c>
      <c r="M1544" t="s">
        <v>196</v>
      </c>
      <c r="N1544">
        <v>463</v>
      </c>
      <c r="O1544" t="s">
        <v>343</v>
      </c>
      <c r="P1544" t="s">
        <v>488</v>
      </c>
      <c r="Q1544" t="s">
        <v>181</v>
      </c>
      <c r="R1544" t="s">
        <v>668</v>
      </c>
      <c r="S1544" t="s">
        <v>156</v>
      </c>
      <c r="T1544" t="s">
        <v>36</v>
      </c>
      <c r="U1544" t="s">
        <v>199</v>
      </c>
      <c r="V1544" t="s">
        <v>309</v>
      </c>
      <c r="W1544" t="s">
        <v>63</v>
      </c>
      <c r="X1544" t="s">
        <v>67</v>
      </c>
      <c r="Y1544" t="s">
        <v>125</v>
      </c>
      <c r="Z1544" t="s">
        <v>1053</v>
      </c>
    </row>
    <row r="1545" spans="1:26" hidden="1" x14ac:dyDescent="0.25">
      <c r="A1545" t="s">
        <v>6654</v>
      </c>
      <c r="B1545" t="s">
        <v>6655</v>
      </c>
      <c r="C1545" s="1" t="str">
        <f t="shared" si="254"/>
        <v>21:0239</v>
      </c>
      <c r="D1545" s="1" t="str">
        <f t="shared" si="251"/>
        <v>21:0116</v>
      </c>
      <c r="E1545" t="s">
        <v>6656</v>
      </c>
      <c r="F1545" t="s">
        <v>6657</v>
      </c>
      <c r="H1545">
        <v>48.955354999999997</v>
      </c>
      <c r="I1545">
        <v>-88.907306500000004</v>
      </c>
      <c r="J1545" s="1" t="str">
        <f t="shared" si="252"/>
        <v>NGR lake sediment grab sample</v>
      </c>
      <c r="K1545" s="1" t="str">
        <f t="shared" si="253"/>
        <v>&lt;177 micron (NGR)</v>
      </c>
      <c r="L1545">
        <v>24</v>
      </c>
      <c r="M1545" t="s">
        <v>206</v>
      </c>
      <c r="N1545">
        <v>464</v>
      </c>
      <c r="O1545" t="s">
        <v>100</v>
      </c>
      <c r="P1545" t="s">
        <v>224</v>
      </c>
      <c r="Q1545" t="s">
        <v>80</v>
      </c>
      <c r="R1545" t="s">
        <v>283</v>
      </c>
      <c r="S1545" t="s">
        <v>110</v>
      </c>
      <c r="T1545" t="s">
        <v>36</v>
      </c>
      <c r="U1545" t="s">
        <v>858</v>
      </c>
      <c r="V1545" t="s">
        <v>2909</v>
      </c>
      <c r="W1545" t="s">
        <v>66</v>
      </c>
      <c r="X1545" t="s">
        <v>343</v>
      </c>
      <c r="Y1545" t="s">
        <v>875</v>
      </c>
      <c r="Z1545" t="s">
        <v>391</v>
      </c>
    </row>
    <row r="1546" spans="1:26" hidden="1" x14ac:dyDescent="0.25">
      <c r="A1546" t="s">
        <v>6658</v>
      </c>
      <c r="B1546" t="s">
        <v>6659</v>
      </c>
      <c r="C1546" s="1" t="str">
        <f t="shared" si="254"/>
        <v>21:0239</v>
      </c>
      <c r="D1546" s="1" t="str">
        <f t="shared" si="251"/>
        <v>21:0116</v>
      </c>
      <c r="E1546" t="s">
        <v>6660</v>
      </c>
      <c r="F1546" t="s">
        <v>6661</v>
      </c>
      <c r="H1546">
        <v>48.978701200000003</v>
      </c>
      <c r="I1546">
        <v>-88.929982800000005</v>
      </c>
      <c r="J1546" s="1" t="str">
        <f t="shared" si="252"/>
        <v>NGR lake sediment grab sample</v>
      </c>
      <c r="K1546" s="1" t="str">
        <f t="shared" si="253"/>
        <v>&lt;177 micron (NGR)</v>
      </c>
      <c r="L1546">
        <v>24</v>
      </c>
      <c r="M1546" t="s">
        <v>214</v>
      </c>
      <c r="N1546">
        <v>465</v>
      </c>
      <c r="O1546" t="s">
        <v>615</v>
      </c>
      <c r="P1546" t="s">
        <v>342</v>
      </c>
      <c r="Q1546" t="s">
        <v>63</v>
      </c>
      <c r="R1546" t="s">
        <v>49</v>
      </c>
      <c r="S1546" t="s">
        <v>109</v>
      </c>
      <c r="T1546" t="s">
        <v>36</v>
      </c>
      <c r="U1546" t="s">
        <v>299</v>
      </c>
      <c r="V1546" t="s">
        <v>322</v>
      </c>
      <c r="W1546" t="s">
        <v>66</v>
      </c>
      <c r="X1546" t="s">
        <v>81</v>
      </c>
      <c r="Y1546" t="s">
        <v>41</v>
      </c>
      <c r="Z1546" t="s">
        <v>362</v>
      </c>
    </row>
    <row r="1547" spans="1:26" hidden="1" x14ac:dyDescent="0.25">
      <c r="A1547" t="s">
        <v>6662</v>
      </c>
      <c r="B1547" t="s">
        <v>6663</v>
      </c>
      <c r="C1547" s="1" t="str">
        <f t="shared" si="254"/>
        <v>21:0239</v>
      </c>
      <c r="D1547" s="1" t="str">
        <f t="shared" si="251"/>
        <v>21:0116</v>
      </c>
      <c r="E1547" t="s">
        <v>6664</v>
      </c>
      <c r="F1547" t="s">
        <v>6665</v>
      </c>
      <c r="H1547">
        <v>48.964353099999997</v>
      </c>
      <c r="I1547">
        <v>-88.985557900000003</v>
      </c>
      <c r="J1547" s="1" t="str">
        <f t="shared" si="252"/>
        <v>NGR lake sediment grab sample</v>
      </c>
      <c r="K1547" s="1" t="str">
        <f t="shared" si="253"/>
        <v>&lt;177 micron (NGR)</v>
      </c>
      <c r="L1547">
        <v>25</v>
      </c>
      <c r="M1547" t="s">
        <v>30</v>
      </c>
      <c r="N1547">
        <v>466</v>
      </c>
      <c r="O1547" t="s">
        <v>361</v>
      </c>
      <c r="P1547" t="s">
        <v>455</v>
      </c>
      <c r="Q1547" t="s">
        <v>78</v>
      </c>
      <c r="R1547" t="s">
        <v>516</v>
      </c>
      <c r="S1547" t="s">
        <v>75</v>
      </c>
      <c r="T1547" t="s">
        <v>36</v>
      </c>
      <c r="U1547" t="s">
        <v>1210</v>
      </c>
      <c r="V1547" t="s">
        <v>80</v>
      </c>
      <c r="W1547" t="s">
        <v>66</v>
      </c>
      <c r="X1547" t="s">
        <v>40</v>
      </c>
      <c r="Y1547" t="s">
        <v>41</v>
      </c>
      <c r="Z1547" t="s">
        <v>191</v>
      </c>
    </row>
    <row r="1548" spans="1:26" hidden="1" x14ac:dyDescent="0.25">
      <c r="A1548" t="s">
        <v>6666</v>
      </c>
      <c r="B1548" t="s">
        <v>6667</v>
      </c>
      <c r="C1548" s="1" t="str">
        <f t="shared" si="254"/>
        <v>21:0239</v>
      </c>
      <c r="D1548" s="1" t="str">
        <f t="shared" si="251"/>
        <v>21:0116</v>
      </c>
      <c r="E1548" t="s">
        <v>6668</v>
      </c>
      <c r="F1548" t="s">
        <v>6669</v>
      </c>
      <c r="H1548">
        <v>48.989721000000003</v>
      </c>
      <c r="I1548">
        <v>-88.949820200000005</v>
      </c>
      <c r="J1548" s="1" t="str">
        <f t="shared" si="252"/>
        <v>NGR lake sediment grab sample</v>
      </c>
      <c r="K1548" s="1" t="str">
        <f t="shared" si="253"/>
        <v>&lt;177 micron (NGR)</v>
      </c>
      <c r="L1548">
        <v>25</v>
      </c>
      <c r="M1548" t="s">
        <v>47</v>
      </c>
      <c r="N1548">
        <v>467</v>
      </c>
      <c r="O1548" t="s">
        <v>417</v>
      </c>
      <c r="P1548" t="s">
        <v>702</v>
      </c>
      <c r="Q1548" t="s">
        <v>80</v>
      </c>
      <c r="R1548" t="s">
        <v>224</v>
      </c>
      <c r="S1548" t="s">
        <v>109</v>
      </c>
      <c r="T1548" t="s">
        <v>36</v>
      </c>
      <c r="U1548" t="s">
        <v>119</v>
      </c>
      <c r="V1548" t="s">
        <v>237</v>
      </c>
      <c r="W1548" t="s">
        <v>53</v>
      </c>
      <c r="X1548" t="s">
        <v>208</v>
      </c>
      <c r="Y1548" t="s">
        <v>66</v>
      </c>
      <c r="Z1548" t="s">
        <v>820</v>
      </c>
    </row>
    <row r="1549" spans="1:26" hidden="1" x14ac:dyDescent="0.25">
      <c r="A1549" t="s">
        <v>6670</v>
      </c>
      <c r="B1549" t="s">
        <v>6671</v>
      </c>
      <c r="C1549" s="1" t="str">
        <f t="shared" si="254"/>
        <v>21:0239</v>
      </c>
      <c r="D1549" s="1" t="str">
        <f t="shared" si="251"/>
        <v>21:0116</v>
      </c>
      <c r="E1549" t="s">
        <v>6672</v>
      </c>
      <c r="F1549" t="s">
        <v>6673</v>
      </c>
      <c r="H1549">
        <v>48.974125000000001</v>
      </c>
      <c r="I1549">
        <v>-88.985454000000004</v>
      </c>
      <c r="J1549" s="1" t="str">
        <f t="shared" si="252"/>
        <v>NGR lake sediment grab sample</v>
      </c>
      <c r="K1549" s="1" t="str">
        <f t="shared" si="253"/>
        <v>&lt;177 micron (NGR)</v>
      </c>
      <c r="L1549">
        <v>25</v>
      </c>
      <c r="M1549" t="s">
        <v>154</v>
      </c>
      <c r="N1549">
        <v>468</v>
      </c>
      <c r="O1549" t="s">
        <v>1058</v>
      </c>
      <c r="P1549" t="s">
        <v>320</v>
      </c>
      <c r="Q1549" t="s">
        <v>39</v>
      </c>
      <c r="R1549" t="s">
        <v>121</v>
      </c>
      <c r="S1549" t="s">
        <v>76</v>
      </c>
      <c r="T1549" t="s">
        <v>36</v>
      </c>
      <c r="U1549" t="s">
        <v>1432</v>
      </c>
      <c r="V1549" t="s">
        <v>308</v>
      </c>
      <c r="W1549" t="s">
        <v>66</v>
      </c>
      <c r="X1549" t="s">
        <v>67</v>
      </c>
      <c r="Y1549" t="s">
        <v>41</v>
      </c>
      <c r="Z1549" t="s">
        <v>787</v>
      </c>
    </row>
    <row r="1550" spans="1:26" hidden="1" x14ac:dyDescent="0.25">
      <c r="A1550" t="s">
        <v>6674</v>
      </c>
      <c r="B1550" t="s">
        <v>6675</v>
      </c>
      <c r="C1550" s="1" t="str">
        <f t="shared" si="254"/>
        <v>21:0239</v>
      </c>
      <c r="D1550" s="1" t="str">
        <f t="shared" si="251"/>
        <v>21:0116</v>
      </c>
      <c r="E1550" t="s">
        <v>6664</v>
      </c>
      <c r="F1550" t="s">
        <v>6676</v>
      </c>
      <c r="H1550">
        <v>48.964353099999997</v>
      </c>
      <c r="I1550">
        <v>-88.985557900000003</v>
      </c>
      <c r="J1550" s="1" t="str">
        <f t="shared" si="252"/>
        <v>NGR lake sediment grab sample</v>
      </c>
      <c r="K1550" s="1" t="str">
        <f t="shared" si="253"/>
        <v>&lt;177 micron (NGR)</v>
      </c>
      <c r="L1550">
        <v>25</v>
      </c>
      <c r="M1550" t="s">
        <v>162</v>
      </c>
      <c r="N1550">
        <v>469</v>
      </c>
      <c r="O1550" t="s">
        <v>655</v>
      </c>
      <c r="P1550" t="s">
        <v>1048</v>
      </c>
      <c r="Q1550" t="s">
        <v>146</v>
      </c>
      <c r="R1550" t="s">
        <v>121</v>
      </c>
      <c r="S1550" t="s">
        <v>75</v>
      </c>
      <c r="T1550" t="s">
        <v>36</v>
      </c>
      <c r="U1550" t="s">
        <v>2300</v>
      </c>
      <c r="V1550" t="s">
        <v>1589</v>
      </c>
      <c r="W1550" t="s">
        <v>66</v>
      </c>
      <c r="X1550" t="s">
        <v>91</v>
      </c>
      <c r="Y1550" t="s">
        <v>41</v>
      </c>
      <c r="Z1550" t="s">
        <v>334</v>
      </c>
    </row>
    <row r="1551" spans="1:26" hidden="1" x14ac:dyDescent="0.25">
      <c r="A1551" t="s">
        <v>6677</v>
      </c>
      <c r="B1551" t="s">
        <v>6678</v>
      </c>
      <c r="C1551" s="1" t="str">
        <f t="shared" si="254"/>
        <v>21:0239</v>
      </c>
      <c r="D1551" s="1" t="str">
        <f t="shared" si="251"/>
        <v>21:0116</v>
      </c>
      <c r="E1551" t="s">
        <v>6664</v>
      </c>
      <c r="F1551" t="s">
        <v>6679</v>
      </c>
      <c r="H1551">
        <v>48.964353099999997</v>
      </c>
      <c r="I1551">
        <v>-88.985557900000003</v>
      </c>
      <c r="J1551" s="1" t="str">
        <f t="shared" si="252"/>
        <v>NGR lake sediment grab sample</v>
      </c>
      <c r="K1551" s="1" t="str">
        <f t="shared" si="253"/>
        <v>&lt;177 micron (NGR)</v>
      </c>
      <c r="L1551">
        <v>25</v>
      </c>
      <c r="M1551" t="s">
        <v>169</v>
      </c>
      <c r="N1551">
        <v>470</v>
      </c>
      <c r="O1551" t="s">
        <v>639</v>
      </c>
      <c r="P1551" t="s">
        <v>1048</v>
      </c>
      <c r="Q1551" t="s">
        <v>181</v>
      </c>
      <c r="R1551" t="s">
        <v>121</v>
      </c>
      <c r="S1551" t="s">
        <v>271</v>
      </c>
      <c r="T1551" t="s">
        <v>36</v>
      </c>
      <c r="U1551" t="s">
        <v>3176</v>
      </c>
      <c r="V1551" t="s">
        <v>2309</v>
      </c>
      <c r="W1551" t="s">
        <v>66</v>
      </c>
      <c r="X1551" t="s">
        <v>228</v>
      </c>
      <c r="Y1551" t="s">
        <v>41</v>
      </c>
      <c r="Z1551" t="s">
        <v>947</v>
      </c>
    </row>
    <row r="1552" spans="1:26" hidden="1" x14ac:dyDescent="0.25">
      <c r="A1552" t="s">
        <v>6680</v>
      </c>
      <c r="B1552" t="s">
        <v>6681</v>
      </c>
      <c r="C1552" s="1" t="str">
        <f t="shared" si="254"/>
        <v>21:0239</v>
      </c>
      <c r="D1552" s="1" t="str">
        <f t="shared" si="251"/>
        <v>21:0116</v>
      </c>
      <c r="E1552" t="s">
        <v>6682</v>
      </c>
      <c r="F1552" t="s">
        <v>6683</v>
      </c>
      <c r="H1552">
        <v>48.970740800000002</v>
      </c>
      <c r="I1552">
        <v>-89.994744699999998</v>
      </c>
      <c r="J1552" s="1" t="str">
        <f t="shared" si="252"/>
        <v>NGR lake sediment grab sample</v>
      </c>
      <c r="K1552" s="1" t="str">
        <f t="shared" si="253"/>
        <v>&lt;177 micron (NGR)</v>
      </c>
      <c r="L1552">
        <v>25</v>
      </c>
      <c r="M1552" t="s">
        <v>60</v>
      </c>
      <c r="N1552">
        <v>471</v>
      </c>
      <c r="O1552" t="s">
        <v>252</v>
      </c>
      <c r="P1552" t="s">
        <v>50</v>
      </c>
      <c r="Q1552" t="s">
        <v>33</v>
      </c>
      <c r="R1552" t="s">
        <v>290</v>
      </c>
      <c r="S1552" t="s">
        <v>78</v>
      </c>
      <c r="T1552" t="s">
        <v>36</v>
      </c>
      <c r="U1552" t="s">
        <v>336</v>
      </c>
      <c r="V1552" t="s">
        <v>225</v>
      </c>
      <c r="W1552" t="s">
        <v>66</v>
      </c>
      <c r="X1552" t="s">
        <v>48</v>
      </c>
      <c r="Y1552" t="s">
        <v>309</v>
      </c>
      <c r="Z1552" t="s">
        <v>1590</v>
      </c>
    </row>
    <row r="1553" spans="1:26" hidden="1" x14ac:dyDescent="0.25">
      <c r="A1553" t="s">
        <v>6684</v>
      </c>
      <c r="B1553" t="s">
        <v>6685</v>
      </c>
      <c r="C1553" s="1" t="str">
        <f t="shared" si="254"/>
        <v>21:0239</v>
      </c>
      <c r="D1553" s="1" t="str">
        <f t="shared" si="251"/>
        <v>21:0116</v>
      </c>
      <c r="E1553" t="s">
        <v>6686</v>
      </c>
      <c r="F1553" t="s">
        <v>6687</v>
      </c>
      <c r="H1553">
        <v>48.943490400000002</v>
      </c>
      <c r="I1553">
        <v>-89.994642099999993</v>
      </c>
      <c r="J1553" s="1" t="str">
        <f t="shared" si="252"/>
        <v>NGR lake sediment grab sample</v>
      </c>
      <c r="K1553" s="1" t="str">
        <f t="shared" si="253"/>
        <v>&lt;177 micron (NGR)</v>
      </c>
      <c r="L1553">
        <v>25</v>
      </c>
      <c r="M1553" t="s">
        <v>73</v>
      </c>
      <c r="N1553">
        <v>472</v>
      </c>
      <c r="O1553" t="s">
        <v>1048</v>
      </c>
      <c r="P1553" t="s">
        <v>77</v>
      </c>
      <c r="Q1553" t="s">
        <v>80</v>
      </c>
      <c r="R1553" t="s">
        <v>156</v>
      </c>
      <c r="S1553" t="s">
        <v>78</v>
      </c>
      <c r="T1553" t="s">
        <v>36</v>
      </c>
      <c r="U1553" t="s">
        <v>336</v>
      </c>
      <c r="V1553" t="s">
        <v>437</v>
      </c>
      <c r="W1553" t="s">
        <v>53</v>
      </c>
      <c r="X1553" t="s">
        <v>343</v>
      </c>
      <c r="Y1553" t="s">
        <v>41</v>
      </c>
      <c r="Z1553" t="s">
        <v>35</v>
      </c>
    </row>
    <row r="1554" spans="1:26" hidden="1" x14ac:dyDescent="0.25">
      <c r="A1554" t="s">
        <v>6688</v>
      </c>
      <c r="B1554" t="s">
        <v>6689</v>
      </c>
      <c r="C1554" s="1" t="str">
        <f t="shared" si="254"/>
        <v>21:0239</v>
      </c>
      <c r="D1554" s="1" t="str">
        <f t="shared" si="251"/>
        <v>21:0116</v>
      </c>
      <c r="E1554" t="s">
        <v>6690</v>
      </c>
      <c r="F1554" t="s">
        <v>6691</v>
      </c>
      <c r="H1554">
        <v>48.917155700000002</v>
      </c>
      <c r="I1554">
        <v>-89.9887248</v>
      </c>
      <c r="J1554" s="1" t="str">
        <f t="shared" si="252"/>
        <v>NGR lake sediment grab sample</v>
      </c>
      <c r="K1554" s="1" t="str">
        <f t="shared" si="253"/>
        <v>&lt;177 micron (NGR)</v>
      </c>
      <c r="L1554">
        <v>25</v>
      </c>
      <c r="M1554" t="s">
        <v>87</v>
      </c>
      <c r="N1554">
        <v>473</v>
      </c>
      <c r="O1554" t="s">
        <v>405</v>
      </c>
      <c r="P1554" t="s">
        <v>49</v>
      </c>
      <c r="Q1554" t="s">
        <v>66</v>
      </c>
      <c r="R1554" t="s">
        <v>77</v>
      </c>
      <c r="S1554" t="s">
        <v>156</v>
      </c>
      <c r="T1554" t="s">
        <v>36</v>
      </c>
      <c r="U1554" t="s">
        <v>81</v>
      </c>
      <c r="V1554" t="s">
        <v>1121</v>
      </c>
      <c r="W1554" t="s">
        <v>80</v>
      </c>
      <c r="X1554" t="s">
        <v>760</v>
      </c>
      <c r="Y1554" t="s">
        <v>41</v>
      </c>
      <c r="Z1554" t="s">
        <v>760</v>
      </c>
    </row>
    <row r="1555" spans="1:26" hidden="1" x14ac:dyDescent="0.25">
      <c r="A1555" t="s">
        <v>6692</v>
      </c>
      <c r="B1555" t="s">
        <v>6693</v>
      </c>
      <c r="C1555" s="1" t="str">
        <f t="shared" si="254"/>
        <v>21:0239</v>
      </c>
      <c r="D1555" s="1" t="str">
        <f t="shared" si="251"/>
        <v>21:0116</v>
      </c>
      <c r="E1555" t="s">
        <v>6694</v>
      </c>
      <c r="F1555" t="s">
        <v>6695</v>
      </c>
      <c r="H1555">
        <v>48.847158</v>
      </c>
      <c r="I1555">
        <v>-89.997246200000006</v>
      </c>
      <c r="J1555" s="1" t="str">
        <f t="shared" si="252"/>
        <v>NGR lake sediment grab sample</v>
      </c>
      <c r="K1555" s="1" t="str">
        <f t="shared" si="253"/>
        <v>&lt;177 micron (NGR)</v>
      </c>
      <c r="L1555">
        <v>25</v>
      </c>
      <c r="M1555" t="s">
        <v>96</v>
      </c>
      <c r="N1555">
        <v>474</v>
      </c>
      <c r="O1555" t="s">
        <v>343</v>
      </c>
      <c r="P1555" t="s">
        <v>77</v>
      </c>
      <c r="Q1555" t="s">
        <v>80</v>
      </c>
      <c r="R1555" t="s">
        <v>156</v>
      </c>
      <c r="S1555" t="s">
        <v>39</v>
      </c>
      <c r="T1555" t="s">
        <v>36</v>
      </c>
      <c r="U1555" t="s">
        <v>163</v>
      </c>
      <c r="V1555" t="s">
        <v>225</v>
      </c>
      <c r="W1555" t="s">
        <v>66</v>
      </c>
      <c r="X1555" t="s">
        <v>54</v>
      </c>
      <c r="Y1555" t="s">
        <v>41</v>
      </c>
      <c r="Z1555" t="s">
        <v>1704</v>
      </c>
    </row>
    <row r="1556" spans="1:26" hidden="1" x14ac:dyDescent="0.25">
      <c r="A1556" t="s">
        <v>6696</v>
      </c>
      <c r="B1556" t="s">
        <v>6697</v>
      </c>
      <c r="C1556" s="1" t="str">
        <f t="shared" si="254"/>
        <v>21:0239</v>
      </c>
      <c r="D1556" s="1" t="str">
        <f t="shared" si="251"/>
        <v>21:0116</v>
      </c>
      <c r="E1556" t="s">
        <v>6698</v>
      </c>
      <c r="F1556" t="s">
        <v>6699</v>
      </c>
      <c r="H1556">
        <v>48.824088099999997</v>
      </c>
      <c r="I1556">
        <v>-89.983728299999996</v>
      </c>
      <c r="J1556" s="1" t="str">
        <f t="shared" si="252"/>
        <v>NGR lake sediment grab sample</v>
      </c>
      <c r="K1556" s="1" t="str">
        <f t="shared" si="253"/>
        <v>&lt;177 micron (NGR)</v>
      </c>
      <c r="L1556">
        <v>25</v>
      </c>
      <c r="M1556" t="s">
        <v>106</v>
      </c>
      <c r="N1556">
        <v>475</v>
      </c>
      <c r="O1556" t="s">
        <v>334</v>
      </c>
      <c r="P1556" t="s">
        <v>145</v>
      </c>
      <c r="Q1556" t="s">
        <v>80</v>
      </c>
      <c r="R1556" t="s">
        <v>77</v>
      </c>
      <c r="S1556" t="s">
        <v>156</v>
      </c>
      <c r="T1556" t="s">
        <v>36</v>
      </c>
      <c r="U1556" t="s">
        <v>465</v>
      </c>
      <c r="V1556" t="s">
        <v>309</v>
      </c>
      <c r="W1556" t="s">
        <v>53</v>
      </c>
      <c r="X1556" t="s">
        <v>82</v>
      </c>
      <c r="Y1556" t="s">
        <v>41</v>
      </c>
      <c r="Z1556" t="s">
        <v>6700</v>
      </c>
    </row>
    <row r="1557" spans="1:26" hidden="1" x14ac:dyDescent="0.25">
      <c r="A1557" t="s">
        <v>6701</v>
      </c>
      <c r="B1557" t="s">
        <v>6702</v>
      </c>
      <c r="C1557" s="1" t="str">
        <f t="shared" si="254"/>
        <v>21:0239</v>
      </c>
      <c r="D1557" s="1" t="str">
        <f t="shared" si="251"/>
        <v>21:0116</v>
      </c>
      <c r="E1557" t="s">
        <v>6703</v>
      </c>
      <c r="F1557" t="s">
        <v>6704</v>
      </c>
      <c r="H1557">
        <v>48.791238999999997</v>
      </c>
      <c r="I1557">
        <v>-89.976373199999998</v>
      </c>
      <c r="J1557" s="1" t="str">
        <f t="shared" si="252"/>
        <v>NGR lake sediment grab sample</v>
      </c>
      <c r="K1557" s="1" t="str">
        <f t="shared" si="253"/>
        <v>&lt;177 micron (NGR)</v>
      </c>
      <c r="L1557">
        <v>25</v>
      </c>
      <c r="M1557" t="s">
        <v>118</v>
      </c>
      <c r="N1557">
        <v>476</v>
      </c>
      <c r="O1557" t="s">
        <v>61</v>
      </c>
      <c r="P1557" t="s">
        <v>321</v>
      </c>
      <c r="Q1557" t="s">
        <v>80</v>
      </c>
      <c r="R1557" t="s">
        <v>156</v>
      </c>
      <c r="S1557" t="s">
        <v>39</v>
      </c>
      <c r="T1557" t="s">
        <v>36</v>
      </c>
      <c r="U1557" t="s">
        <v>91</v>
      </c>
      <c r="V1557" t="s">
        <v>65</v>
      </c>
      <c r="W1557" t="s">
        <v>53</v>
      </c>
      <c r="X1557" t="s">
        <v>81</v>
      </c>
      <c r="Y1557" t="s">
        <v>41</v>
      </c>
      <c r="Z1557" t="s">
        <v>1025</v>
      </c>
    </row>
    <row r="1558" spans="1:26" hidden="1" x14ac:dyDescent="0.25">
      <c r="A1558" t="s">
        <v>6705</v>
      </c>
      <c r="B1558" t="s">
        <v>6706</v>
      </c>
      <c r="C1558" s="1" t="str">
        <f t="shared" si="254"/>
        <v>21:0239</v>
      </c>
      <c r="D1558" s="1" t="str">
        <f t="shared" si="251"/>
        <v>21:0116</v>
      </c>
      <c r="E1558" t="s">
        <v>6707</v>
      </c>
      <c r="F1558" t="s">
        <v>6708</v>
      </c>
      <c r="H1558">
        <v>48.763413800000002</v>
      </c>
      <c r="I1558">
        <v>-89.974456000000004</v>
      </c>
      <c r="J1558" s="1" t="str">
        <f t="shared" si="252"/>
        <v>NGR lake sediment grab sample</v>
      </c>
      <c r="K1558" s="1" t="str">
        <f t="shared" si="253"/>
        <v>&lt;177 micron (NGR)</v>
      </c>
      <c r="L1558">
        <v>25</v>
      </c>
      <c r="M1558" t="s">
        <v>131</v>
      </c>
      <c r="N1558">
        <v>477</v>
      </c>
      <c r="O1558" t="s">
        <v>562</v>
      </c>
      <c r="P1558" t="s">
        <v>321</v>
      </c>
      <c r="Q1558" t="s">
        <v>53</v>
      </c>
      <c r="R1558" t="s">
        <v>198</v>
      </c>
      <c r="S1558" t="s">
        <v>97</v>
      </c>
      <c r="T1558" t="s">
        <v>36</v>
      </c>
      <c r="U1558" t="s">
        <v>226</v>
      </c>
      <c r="V1558" t="s">
        <v>399</v>
      </c>
      <c r="W1558" t="s">
        <v>66</v>
      </c>
      <c r="X1558" t="s">
        <v>119</v>
      </c>
      <c r="Y1558" t="s">
        <v>309</v>
      </c>
      <c r="Z1558" t="s">
        <v>35</v>
      </c>
    </row>
    <row r="1559" spans="1:26" hidden="1" x14ac:dyDescent="0.25">
      <c r="A1559" t="s">
        <v>6709</v>
      </c>
      <c r="B1559" t="s">
        <v>6710</v>
      </c>
      <c r="C1559" s="1" t="str">
        <f t="shared" si="254"/>
        <v>21:0239</v>
      </c>
      <c r="D1559" s="1" t="str">
        <f t="shared" si="251"/>
        <v>21:0116</v>
      </c>
      <c r="E1559" t="s">
        <v>6711</v>
      </c>
      <c r="F1559" t="s">
        <v>6712</v>
      </c>
      <c r="H1559">
        <v>48.725132899999998</v>
      </c>
      <c r="I1559">
        <v>-89.986109999999996</v>
      </c>
      <c r="J1559" s="1" t="str">
        <f t="shared" si="252"/>
        <v>NGR lake sediment grab sample</v>
      </c>
      <c r="K1559" s="1" t="str">
        <f t="shared" si="253"/>
        <v>&lt;177 micron (NGR)</v>
      </c>
      <c r="L1559">
        <v>25</v>
      </c>
      <c r="M1559" t="s">
        <v>143</v>
      </c>
      <c r="N1559">
        <v>478</v>
      </c>
      <c r="O1559" t="s">
        <v>81</v>
      </c>
      <c r="P1559" t="s">
        <v>283</v>
      </c>
      <c r="Q1559" t="s">
        <v>63</v>
      </c>
      <c r="R1559" t="s">
        <v>198</v>
      </c>
      <c r="S1559" t="s">
        <v>97</v>
      </c>
      <c r="T1559" t="s">
        <v>36</v>
      </c>
      <c r="U1559" t="s">
        <v>1470</v>
      </c>
      <c r="V1559" t="s">
        <v>685</v>
      </c>
      <c r="W1559" t="s">
        <v>66</v>
      </c>
      <c r="X1559" t="s">
        <v>40</v>
      </c>
      <c r="Y1559" t="s">
        <v>41</v>
      </c>
      <c r="Z1559" t="s">
        <v>1019</v>
      </c>
    </row>
    <row r="1560" spans="1:26" hidden="1" x14ac:dyDescent="0.25">
      <c r="A1560" t="s">
        <v>6713</v>
      </c>
      <c r="B1560" t="s">
        <v>6714</v>
      </c>
      <c r="C1560" s="1" t="str">
        <f t="shared" si="254"/>
        <v>21:0239</v>
      </c>
      <c r="D1560" s="1" t="str">
        <f t="shared" si="251"/>
        <v>21:0116</v>
      </c>
      <c r="E1560" t="s">
        <v>6715</v>
      </c>
      <c r="F1560" t="s">
        <v>6716</v>
      </c>
      <c r="H1560">
        <v>48.696623500000001</v>
      </c>
      <c r="I1560">
        <v>-89.983159499999999</v>
      </c>
      <c r="J1560" s="1" t="str">
        <f t="shared" si="252"/>
        <v>NGR lake sediment grab sample</v>
      </c>
      <c r="K1560" s="1" t="str">
        <f t="shared" si="253"/>
        <v>&lt;177 micron (NGR)</v>
      </c>
      <c r="L1560">
        <v>25</v>
      </c>
      <c r="M1560" t="s">
        <v>177</v>
      </c>
      <c r="N1560">
        <v>479</v>
      </c>
      <c r="O1560" t="s">
        <v>1254</v>
      </c>
      <c r="P1560" t="s">
        <v>321</v>
      </c>
      <c r="Q1560" t="s">
        <v>63</v>
      </c>
      <c r="R1560" t="s">
        <v>290</v>
      </c>
      <c r="S1560" t="s">
        <v>80</v>
      </c>
      <c r="T1560" t="s">
        <v>36</v>
      </c>
      <c r="U1560" t="s">
        <v>635</v>
      </c>
      <c r="V1560" t="s">
        <v>1095</v>
      </c>
      <c r="W1560" t="s">
        <v>66</v>
      </c>
      <c r="X1560" t="s">
        <v>67</v>
      </c>
      <c r="Y1560" t="s">
        <v>41</v>
      </c>
      <c r="Z1560" t="s">
        <v>708</v>
      </c>
    </row>
    <row r="1561" spans="1:26" hidden="1" x14ac:dyDescent="0.25">
      <c r="A1561" t="s">
        <v>6717</v>
      </c>
      <c r="B1561" t="s">
        <v>6718</v>
      </c>
      <c r="C1561" s="1" t="str">
        <f t="shared" si="254"/>
        <v>21:0239</v>
      </c>
      <c r="D1561" s="1" t="str">
        <f>HYPERLINK("http://geochem.nrcan.gc.ca/cdogs/content/svy/svy_e.htm", "")</f>
        <v/>
      </c>
      <c r="G1561" s="1" t="str">
        <f>HYPERLINK("http://geochem.nrcan.gc.ca/cdogs/content/cr_/cr_00021_e.htm", "21")</f>
        <v>21</v>
      </c>
      <c r="J1561" t="s">
        <v>220</v>
      </c>
      <c r="K1561" t="s">
        <v>221</v>
      </c>
      <c r="L1561">
        <v>25</v>
      </c>
      <c r="M1561" t="s">
        <v>222</v>
      </c>
      <c r="N1561">
        <v>480</v>
      </c>
      <c r="O1561" t="s">
        <v>108</v>
      </c>
      <c r="P1561" t="s">
        <v>134</v>
      </c>
      <c r="Q1561" t="s">
        <v>198</v>
      </c>
      <c r="R1561" t="s">
        <v>78</v>
      </c>
      <c r="S1561" t="s">
        <v>33</v>
      </c>
      <c r="T1561" t="s">
        <v>36</v>
      </c>
      <c r="U1561" t="s">
        <v>2474</v>
      </c>
      <c r="V1561" t="s">
        <v>309</v>
      </c>
      <c r="W1561" t="s">
        <v>76</v>
      </c>
      <c r="X1561" t="s">
        <v>48</v>
      </c>
      <c r="Y1561" t="s">
        <v>66</v>
      </c>
      <c r="Z1561" t="s">
        <v>277</v>
      </c>
    </row>
    <row r="1562" spans="1:26" hidden="1" x14ac:dyDescent="0.25">
      <c r="A1562" t="s">
        <v>6719</v>
      </c>
      <c r="B1562" t="s">
        <v>6720</v>
      </c>
      <c r="C1562" s="1" t="str">
        <f t="shared" si="254"/>
        <v>21:0239</v>
      </c>
      <c r="D1562" s="1" t="str">
        <f t="shared" ref="D1562:D1580" si="255">HYPERLINK("http://geochem.nrcan.gc.ca/cdogs/content/svy/svy210116_e.htm", "21:0116")</f>
        <v>21:0116</v>
      </c>
      <c r="E1562" t="s">
        <v>6721</v>
      </c>
      <c r="F1562" t="s">
        <v>6722</v>
      </c>
      <c r="H1562">
        <v>48.662105500000003</v>
      </c>
      <c r="I1562">
        <v>-89.995383599999997</v>
      </c>
      <c r="J1562" s="1" t="str">
        <f t="shared" ref="J1562:J1580" si="256">HYPERLINK("http://geochem.nrcan.gc.ca/cdogs/content/kwd/kwd020027_e.htm", "NGR lake sediment grab sample")</f>
        <v>NGR lake sediment grab sample</v>
      </c>
      <c r="K1562" s="1" t="str">
        <f t="shared" ref="K1562:K1580" si="257">HYPERLINK("http://geochem.nrcan.gc.ca/cdogs/content/kwd/kwd080006_e.htm", "&lt;177 micron (NGR)")</f>
        <v>&lt;177 micron (NGR)</v>
      </c>
      <c r="L1562">
        <v>25</v>
      </c>
      <c r="M1562" t="s">
        <v>187</v>
      </c>
      <c r="N1562">
        <v>481</v>
      </c>
      <c r="O1562" t="s">
        <v>289</v>
      </c>
      <c r="P1562" t="s">
        <v>48</v>
      </c>
      <c r="Q1562" t="s">
        <v>80</v>
      </c>
      <c r="R1562" t="s">
        <v>244</v>
      </c>
      <c r="S1562" t="s">
        <v>76</v>
      </c>
      <c r="T1562" t="s">
        <v>36</v>
      </c>
      <c r="U1562" t="s">
        <v>228</v>
      </c>
      <c r="V1562" t="s">
        <v>237</v>
      </c>
      <c r="W1562" t="s">
        <v>66</v>
      </c>
      <c r="X1562" t="s">
        <v>300</v>
      </c>
      <c r="Y1562" t="s">
        <v>125</v>
      </c>
      <c r="Z1562" t="s">
        <v>2612</v>
      </c>
    </row>
    <row r="1563" spans="1:26" hidden="1" x14ac:dyDescent="0.25">
      <c r="A1563" t="s">
        <v>6723</v>
      </c>
      <c r="B1563" t="s">
        <v>6724</v>
      </c>
      <c r="C1563" s="1" t="str">
        <f t="shared" si="254"/>
        <v>21:0239</v>
      </c>
      <c r="D1563" s="1" t="str">
        <f t="shared" si="255"/>
        <v>21:0116</v>
      </c>
      <c r="E1563" t="s">
        <v>6725</v>
      </c>
      <c r="F1563" t="s">
        <v>6726</v>
      </c>
      <c r="H1563">
        <v>48.562063700000003</v>
      </c>
      <c r="I1563">
        <v>-89.996547000000007</v>
      </c>
      <c r="J1563" s="1" t="str">
        <f t="shared" si="256"/>
        <v>NGR lake sediment grab sample</v>
      </c>
      <c r="K1563" s="1" t="str">
        <f t="shared" si="257"/>
        <v>&lt;177 micron (NGR)</v>
      </c>
      <c r="L1563">
        <v>25</v>
      </c>
      <c r="M1563" t="s">
        <v>196</v>
      </c>
      <c r="N1563">
        <v>482</v>
      </c>
      <c r="O1563" t="s">
        <v>541</v>
      </c>
      <c r="P1563" t="s">
        <v>1254</v>
      </c>
      <c r="Q1563" t="s">
        <v>63</v>
      </c>
      <c r="R1563" t="s">
        <v>134</v>
      </c>
      <c r="S1563" t="s">
        <v>76</v>
      </c>
      <c r="T1563" t="s">
        <v>36</v>
      </c>
      <c r="U1563" t="s">
        <v>31</v>
      </c>
      <c r="V1563" t="s">
        <v>137</v>
      </c>
      <c r="W1563" t="s">
        <v>63</v>
      </c>
      <c r="X1563" t="s">
        <v>54</v>
      </c>
      <c r="Y1563" t="s">
        <v>125</v>
      </c>
      <c r="Z1563" t="s">
        <v>1313</v>
      </c>
    </row>
    <row r="1564" spans="1:26" hidden="1" x14ac:dyDescent="0.25">
      <c r="A1564" t="s">
        <v>6727</v>
      </c>
      <c r="B1564" t="s">
        <v>6728</v>
      </c>
      <c r="C1564" s="1" t="str">
        <f t="shared" si="254"/>
        <v>21:0239</v>
      </c>
      <c r="D1564" s="1" t="str">
        <f t="shared" si="255"/>
        <v>21:0116</v>
      </c>
      <c r="E1564" t="s">
        <v>6729</v>
      </c>
      <c r="F1564" t="s">
        <v>6730</v>
      </c>
      <c r="H1564">
        <v>48.7372589</v>
      </c>
      <c r="I1564">
        <v>-89.950970999999996</v>
      </c>
      <c r="J1564" s="1" t="str">
        <f t="shared" si="256"/>
        <v>NGR lake sediment grab sample</v>
      </c>
      <c r="K1564" s="1" t="str">
        <f t="shared" si="257"/>
        <v>&lt;177 micron (NGR)</v>
      </c>
      <c r="L1564">
        <v>25</v>
      </c>
      <c r="M1564" t="s">
        <v>206</v>
      </c>
      <c r="N1564">
        <v>483</v>
      </c>
      <c r="O1564" t="s">
        <v>348</v>
      </c>
      <c r="P1564" t="s">
        <v>77</v>
      </c>
      <c r="Q1564" t="s">
        <v>39</v>
      </c>
      <c r="R1564" t="s">
        <v>76</v>
      </c>
      <c r="S1564" t="s">
        <v>66</v>
      </c>
      <c r="T1564" t="s">
        <v>36</v>
      </c>
      <c r="U1564" t="s">
        <v>121</v>
      </c>
      <c r="V1564" t="s">
        <v>262</v>
      </c>
      <c r="W1564" t="s">
        <v>63</v>
      </c>
      <c r="X1564" t="s">
        <v>81</v>
      </c>
      <c r="Y1564" t="s">
        <v>41</v>
      </c>
      <c r="Z1564" t="s">
        <v>546</v>
      </c>
    </row>
    <row r="1565" spans="1:26" hidden="1" x14ac:dyDescent="0.25">
      <c r="A1565" t="s">
        <v>6731</v>
      </c>
      <c r="B1565" t="s">
        <v>6732</v>
      </c>
      <c r="C1565" s="1" t="str">
        <f t="shared" si="254"/>
        <v>21:0239</v>
      </c>
      <c r="D1565" s="1" t="str">
        <f t="shared" si="255"/>
        <v>21:0116</v>
      </c>
      <c r="E1565" t="s">
        <v>6733</v>
      </c>
      <c r="F1565" t="s">
        <v>6734</v>
      </c>
      <c r="H1565">
        <v>48.8001091</v>
      </c>
      <c r="I1565">
        <v>-89.938939500000004</v>
      </c>
      <c r="J1565" s="1" t="str">
        <f t="shared" si="256"/>
        <v>NGR lake sediment grab sample</v>
      </c>
      <c r="K1565" s="1" t="str">
        <f t="shared" si="257"/>
        <v>&lt;177 micron (NGR)</v>
      </c>
      <c r="L1565">
        <v>25</v>
      </c>
      <c r="M1565" t="s">
        <v>214</v>
      </c>
      <c r="N1565">
        <v>484</v>
      </c>
      <c r="O1565" t="s">
        <v>679</v>
      </c>
      <c r="P1565" t="s">
        <v>82</v>
      </c>
      <c r="Q1565" t="s">
        <v>53</v>
      </c>
      <c r="R1565" t="s">
        <v>277</v>
      </c>
      <c r="S1565" t="s">
        <v>97</v>
      </c>
      <c r="T1565" t="s">
        <v>36</v>
      </c>
      <c r="U1565" t="s">
        <v>261</v>
      </c>
      <c r="V1565" t="s">
        <v>564</v>
      </c>
      <c r="W1565" t="s">
        <v>66</v>
      </c>
      <c r="X1565" t="s">
        <v>228</v>
      </c>
      <c r="Y1565" t="s">
        <v>41</v>
      </c>
      <c r="Z1565" t="s">
        <v>805</v>
      </c>
    </row>
    <row r="1566" spans="1:26" hidden="1" x14ac:dyDescent="0.25">
      <c r="A1566" t="s">
        <v>6735</v>
      </c>
      <c r="B1566" t="s">
        <v>6736</v>
      </c>
      <c r="C1566" s="1" t="str">
        <f t="shared" si="254"/>
        <v>21:0239</v>
      </c>
      <c r="D1566" s="1" t="str">
        <f t="shared" si="255"/>
        <v>21:0116</v>
      </c>
      <c r="E1566" t="s">
        <v>6737</v>
      </c>
      <c r="F1566" t="s">
        <v>6738</v>
      </c>
      <c r="H1566">
        <v>48.805991900000002</v>
      </c>
      <c r="I1566">
        <v>-89.920608299999998</v>
      </c>
      <c r="J1566" s="1" t="str">
        <f t="shared" si="256"/>
        <v>NGR lake sediment grab sample</v>
      </c>
      <c r="K1566" s="1" t="str">
        <f t="shared" si="257"/>
        <v>&lt;177 micron (NGR)</v>
      </c>
      <c r="L1566">
        <v>25</v>
      </c>
      <c r="M1566" t="s">
        <v>234</v>
      </c>
      <c r="N1566">
        <v>485</v>
      </c>
      <c r="O1566" t="s">
        <v>54</v>
      </c>
      <c r="P1566" t="s">
        <v>334</v>
      </c>
      <c r="Q1566" t="s">
        <v>63</v>
      </c>
      <c r="R1566" t="s">
        <v>596</v>
      </c>
      <c r="S1566" t="s">
        <v>76</v>
      </c>
      <c r="T1566" t="s">
        <v>36</v>
      </c>
      <c r="U1566" t="s">
        <v>963</v>
      </c>
      <c r="V1566" t="s">
        <v>148</v>
      </c>
      <c r="W1566" t="s">
        <v>63</v>
      </c>
      <c r="X1566" t="s">
        <v>67</v>
      </c>
      <c r="Y1566" t="s">
        <v>41</v>
      </c>
      <c r="Z1566" t="s">
        <v>1224</v>
      </c>
    </row>
    <row r="1567" spans="1:26" hidden="1" x14ac:dyDescent="0.25">
      <c r="A1567" t="s">
        <v>6739</v>
      </c>
      <c r="B1567" t="s">
        <v>6740</v>
      </c>
      <c r="C1567" s="1" t="str">
        <f t="shared" si="254"/>
        <v>21:0239</v>
      </c>
      <c r="D1567" s="1" t="str">
        <f t="shared" si="255"/>
        <v>21:0116</v>
      </c>
      <c r="E1567" t="s">
        <v>6741</v>
      </c>
      <c r="F1567" t="s">
        <v>6742</v>
      </c>
      <c r="H1567">
        <v>48.952531100000002</v>
      </c>
      <c r="I1567">
        <v>-89.650361700000005</v>
      </c>
      <c r="J1567" s="1" t="str">
        <f t="shared" si="256"/>
        <v>NGR lake sediment grab sample</v>
      </c>
      <c r="K1567" s="1" t="str">
        <f t="shared" si="257"/>
        <v>&lt;177 micron (NGR)</v>
      </c>
      <c r="L1567">
        <v>26</v>
      </c>
      <c r="M1567" t="s">
        <v>30</v>
      </c>
      <c r="N1567">
        <v>486</v>
      </c>
      <c r="O1567" t="s">
        <v>197</v>
      </c>
      <c r="P1567" t="s">
        <v>334</v>
      </c>
      <c r="Q1567" t="s">
        <v>80</v>
      </c>
      <c r="R1567" t="s">
        <v>34</v>
      </c>
      <c r="S1567" t="s">
        <v>146</v>
      </c>
      <c r="T1567" t="s">
        <v>36</v>
      </c>
      <c r="U1567" t="s">
        <v>67</v>
      </c>
      <c r="V1567" t="s">
        <v>1095</v>
      </c>
      <c r="W1567" t="s">
        <v>63</v>
      </c>
      <c r="X1567" t="s">
        <v>343</v>
      </c>
      <c r="Y1567" t="s">
        <v>41</v>
      </c>
      <c r="Z1567" t="s">
        <v>691</v>
      </c>
    </row>
    <row r="1568" spans="1:26" hidden="1" x14ac:dyDescent="0.25">
      <c r="A1568" t="s">
        <v>6743</v>
      </c>
      <c r="B1568" t="s">
        <v>6744</v>
      </c>
      <c r="C1568" s="1" t="str">
        <f t="shared" si="254"/>
        <v>21:0239</v>
      </c>
      <c r="D1568" s="1" t="str">
        <f t="shared" si="255"/>
        <v>21:0116</v>
      </c>
      <c r="E1568" t="s">
        <v>6745</v>
      </c>
      <c r="F1568" t="s">
        <v>6746</v>
      </c>
      <c r="H1568">
        <v>48.834558299999998</v>
      </c>
      <c r="I1568">
        <v>-89.900339700000004</v>
      </c>
      <c r="J1568" s="1" t="str">
        <f t="shared" si="256"/>
        <v>NGR lake sediment grab sample</v>
      </c>
      <c r="K1568" s="1" t="str">
        <f t="shared" si="257"/>
        <v>&lt;177 micron (NGR)</v>
      </c>
      <c r="L1568">
        <v>26</v>
      </c>
      <c r="M1568" t="s">
        <v>47</v>
      </c>
      <c r="N1568">
        <v>487</v>
      </c>
      <c r="O1568" t="s">
        <v>178</v>
      </c>
      <c r="P1568" t="s">
        <v>109</v>
      </c>
      <c r="Q1568" t="s">
        <v>53</v>
      </c>
      <c r="R1568" t="s">
        <v>64</v>
      </c>
      <c r="S1568" t="s">
        <v>34</v>
      </c>
      <c r="T1568" t="s">
        <v>36</v>
      </c>
      <c r="U1568" t="s">
        <v>2645</v>
      </c>
      <c r="V1568" t="s">
        <v>97</v>
      </c>
      <c r="W1568" t="s">
        <v>53</v>
      </c>
      <c r="X1568" t="s">
        <v>300</v>
      </c>
      <c r="Y1568" t="s">
        <v>41</v>
      </c>
      <c r="Z1568" t="s">
        <v>1451</v>
      </c>
    </row>
    <row r="1569" spans="1:26" hidden="1" x14ac:dyDescent="0.25">
      <c r="A1569" t="s">
        <v>6747</v>
      </c>
      <c r="B1569" t="s">
        <v>6748</v>
      </c>
      <c r="C1569" s="1" t="str">
        <f t="shared" si="254"/>
        <v>21:0239</v>
      </c>
      <c r="D1569" s="1" t="str">
        <f t="shared" si="255"/>
        <v>21:0116</v>
      </c>
      <c r="E1569" t="s">
        <v>6749</v>
      </c>
      <c r="F1569" t="s">
        <v>6750</v>
      </c>
      <c r="H1569">
        <v>48.869066599999996</v>
      </c>
      <c r="I1569">
        <v>-89.908786000000006</v>
      </c>
      <c r="J1569" s="1" t="str">
        <f t="shared" si="256"/>
        <v>NGR lake sediment grab sample</v>
      </c>
      <c r="K1569" s="1" t="str">
        <f t="shared" si="257"/>
        <v>&lt;177 micron (NGR)</v>
      </c>
      <c r="L1569">
        <v>26</v>
      </c>
      <c r="M1569" t="s">
        <v>60</v>
      </c>
      <c r="N1569">
        <v>488</v>
      </c>
      <c r="O1569" t="s">
        <v>79</v>
      </c>
      <c r="P1569" t="s">
        <v>50</v>
      </c>
      <c r="Q1569" t="s">
        <v>33</v>
      </c>
      <c r="R1569" t="s">
        <v>97</v>
      </c>
      <c r="S1569" t="s">
        <v>63</v>
      </c>
      <c r="T1569" t="s">
        <v>36</v>
      </c>
      <c r="U1569" t="s">
        <v>635</v>
      </c>
      <c r="V1569" t="s">
        <v>1095</v>
      </c>
      <c r="W1569" t="s">
        <v>53</v>
      </c>
      <c r="X1569" t="s">
        <v>343</v>
      </c>
      <c r="Y1569" t="s">
        <v>41</v>
      </c>
      <c r="Z1569" t="s">
        <v>3843</v>
      </c>
    </row>
    <row r="1570" spans="1:26" hidden="1" x14ac:dyDescent="0.25">
      <c r="A1570" t="s">
        <v>6751</v>
      </c>
      <c r="B1570" t="s">
        <v>6752</v>
      </c>
      <c r="C1570" s="1" t="str">
        <f t="shared" si="254"/>
        <v>21:0239</v>
      </c>
      <c r="D1570" s="1" t="str">
        <f t="shared" si="255"/>
        <v>21:0116</v>
      </c>
      <c r="E1570" t="s">
        <v>6753</v>
      </c>
      <c r="F1570" t="s">
        <v>6754</v>
      </c>
      <c r="H1570">
        <v>48.874210099999999</v>
      </c>
      <c r="I1570">
        <v>-89.931631199999998</v>
      </c>
      <c r="J1570" s="1" t="str">
        <f t="shared" si="256"/>
        <v>NGR lake sediment grab sample</v>
      </c>
      <c r="K1570" s="1" t="str">
        <f t="shared" si="257"/>
        <v>&lt;177 micron (NGR)</v>
      </c>
      <c r="L1570">
        <v>26</v>
      </c>
      <c r="M1570" t="s">
        <v>73</v>
      </c>
      <c r="N1570">
        <v>489</v>
      </c>
      <c r="O1570" t="s">
        <v>298</v>
      </c>
      <c r="P1570" t="s">
        <v>50</v>
      </c>
      <c r="Q1570" t="s">
        <v>63</v>
      </c>
      <c r="R1570" t="s">
        <v>76</v>
      </c>
      <c r="S1570" t="s">
        <v>33</v>
      </c>
      <c r="T1570" t="s">
        <v>36</v>
      </c>
      <c r="U1570" t="s">
        <v>379</v>
      </c>
      <c r="V1570" t="s">
        <v>65</v>
      </c>
      <c r="W1570" t="s">
        <v>53</v>
      </c>
      <c r="X1570" t="s">
        <v>343</v>
      </c>
      <c r="Y1570" t="s">
        <v>125</v>
      </c>
      <c r="Z1570" t="s">
        <v>1053</v>
      </c>
    </row>
    <row r="1571" spans="1:26" hidden="1" x14ac:dyDescent="0.25">
      <c r="A1571" t="s">
        <v>6755</v>
      </c>
      <c r="B1571" t="s">
        <v>6756</v>
      </c>
      <c r="C1571" s="1" t="str">
        <f t="shared" si="254"/>
        <v>21:0239</v>
      </c>
      <c r="D1571" s="1" t="str">
        <f t="shared" si="255"/>
        <v>21:0116</v>
      </c>
      <c r="E1571" t="s">
        <v>6757</v>
      </c>
      <c r="F1571" t="s">
        <v>6758</v>
      </c>
      <c r="H1571">
        <v>48.961221000000002</v>
      </c>
      <c r="I1571">
        <v>-89.933165200000005</v>
      </c>
      <c r="J1571" s="1" t="str">
        <f t="shared" si="256"/>
        <v>NGR lake sediment grab sample</v>
      </c>
      <c r="K1571" s="1" t="str">
        <f t="shared" si="257"/>
        <v>&lt;177 micron (NGR)</v>
      </c>
      <c r="L1571">
        <v>26</v>
      </c>
      <c r="M1571" t="s">
        <v>87</v>
      </c>
      <c r="N1571">
        <v>490</v>
      </c>
      <c r="O1571" t="s">
        <v>348</v>
      </c>
      <c r="P1571" t="s">
        <v>79</v>
      </c>
      <c r="Q1571" t="s">
        <v>53</v>
      </c>
      <c r="R1571" t="s">
        <v>156</v>
      </c>
      <c r="S1571" t="s">
        <v>39</v>
      </c>
      <c r="T1571" t="s">
        <v>36</v>
      </c>
      <c r="U1571" t="s">
        <v>79</v>
      </c>
      <c r="V1571" t="s">
        <v>200</v>
      </c>
      <c r="W1571" t="s">
        <v>78</v>
      </c>
      <c r="X1571" t="s">
        <v>48</v>
      </c>
      <c r="Y1571" t="s">
        <v>80</v>
      </c>
      <c r="Z1571" t="s">
        <v>2370</v>
      </c>
    </row>
    <row r="1572" spans="1:26" hidden="1" x14ac:dyDescent="0.25">
      <c r="A1572" t="s">
        <v>6759</v>
      </c>
      <c r="B1572" t="s">
        <v>6760</v>
      </c>
      <c r="C1572" s="1" t="str">
        <f t="shared" si="254"/>
        <v>21:0239</v>
      </c>
      <c r="D1572" s="1" t="str">
        <f t="shared" si="255"/>
        <v>21:0116</v>
      </c>
      <c r="E1572" t="s">
        <v>6761</v>
      </c>
      <c r="F1572" t="s">
        <v>6762</v>
      </c>
      <c r="H1572">
        <v>48.995731900000003</v>
      </c>
      <c r="I1572">
        <v>-89.893393500000002</v>
      </c>
      <c r="J1572" s="1" t="str">
        <f t="shared" si="256"/>
        <v>NGR lake sediment grab sample</v>
      </c>
      <c r="K1572" s="1" t="str">
        <f t="shared" si="257"/>
        <v>&lt;177 micron (NGR)</v>
      </c>
      <c r="L1572">
        <v>26</v>
      </c>
      <c r="M1572" t="s">
        <v>96</v>
      </c>
      <c r="N1572">
        <v>491</v>
      </c>
      <c r="O1572" t="s">
        <v>562</v>
      </c>
      <c r="P1572" t="s">
        <v>334</v>
      </c>
      <c r="Q1572" t="s">
        <v>66</v>
      </c>
      <c r="R1572" t="s">
        <v>135</v>
      </c>
      <c r="S1572" t="s">
        <v>110</v>
      </c>
      <c r="T1572" t="s">
        <v>36</v>
      </c>
      <c r="U1572" t="s">
        <v>1017</v>
      </c>
      <c r="V1572" t="s">
        <v>393</v>
      </c>
      <c r="W1572" t="s">
        <v>66</v>
      </c>
      <c r="X1572" t="s">
        <v>81</v>
      </c>
      <c r="Y1572" t="s">
        <v>125</v>
      </c>
      <c r="Z1572" t="s">
        <v>1211</v>
      </c>
    </row>
    <row r="1573" spans="1:26" hidden="1" x14ac:dyDescent="0.25">
      <c r="A1573" t="s">
        <v>6763</v>
      </c>
      <c r="B1573" t="s">
        <v>6764</v>
      </c>
      <c r="C1573" s="1" t="str">
        <f t="shared" si="254"/>
        <v>21:0239</v>
      </c>
      <c r="D1573" s="1" t="str">
        <f t="shared" si="255"/>
        <v>21:0116</v>
      </c>
      <c r="E1573" t="s">
        <v>6765</v>
      </c>
      <c r="F1573" t="s">
        <v>6766</v>
      </c>
      <c r="H1573">
        <v>48.983967999999997</v>
      </c>
      <c r="I1573">
        <v>-89.656950300000005</v>
      </c>
      <c r="J1573" s="1" t="str">
        <f t="shared" si="256"/>
        <v>NGR lake sediment grab sample</v>
      </c>
      <c r="K1573" s="1" t="str">
        <f t="shared" si="257"/>
        <v>&lt;177 micron (NGR)</v>
      </c>
      <c r="L1573">
        <v>26</v>
      </c>
      <c r="M1573" t="s">
        <v>106</v>
      </c>
      <c r="N1573">
        <v>492</v>
      </c>
      <c r="O1573" t="s">
        <v>54</v>
      </c>
      <c r="P1573" t="s">
        <v>62</v>
      </c>
      <c r="Q1573" t="s">
        <v>53</v>
      </c>
      <c r="R1573" t="s">
        <v>110</v>
      </c>
      <c r="S1573" t="s">
        <v>76</v>
      </c>
      <c r="T1573" t="s">
        <v>36</v>
      </c>
      <c r="U1573" t="s">
        <v>1846</v>
      </c>
      <c r="V1573" t="s">
        <v>1607</v>
      </c>
      <c r="W1573" t="s">
        <v>80</v>
      </c>
      <c r="X1573" t="s">
        <v>48</v>
      </c>
      <c r="Y1573" t="s">
        <v>125</v>
      </c>
      <c r="Z1573" t="s">
        <v>3843</v>
      </c>
    </row>
    <row r="1574" spans="1:26" hidden="1" x14ac:dyDescent="0.25">
      <c r="A1574" t="s">
        <v>6767</v>
      </c>
      <c r="B1574" t="s">
        <v>6768</v>
      </c>
      <c r="C1574" s="1" t="str">
        <f t="shared" si="254"/>
        <v>21:0239</v>
      </c>
      <c r="D1574" s="1" t="str">
        <f t="shared" si="255"/>
        <v>21:0116</v>
      </c>
      <c r="E1574" t="s">
        <v>6769</v>
      </c>
      <c r="F1574" t="s">
        <v>6770</v>
      </c>
      <c r="H1574">
        <v>48.982542199999997</v>
      </c>
      <c r="I1574">
        <v>-89.684718500000002</v>
      </c>
      <c r="J1574" s="1" t="str">
        <f t="shared" si="256"/>
        <v>NGR lake sediment grab sample</v>
      </c>
      <c r="K1574" s="1" t="str">
        <f t="shared" si="257"/>
        <v>&lt;177 micron (NGR)</v>
      </c>
      <c r="L1574">
        <v>26</v>
      </c>
      <c r="M1574" t="s">
        <v>118</v>
      </c>
      <c r="N1574">
        <v>493</v>
      </c>
      <c r="O1574" t="s">
        <v>516</v>
      </c>
      <c r="P1574" t="s">
        <v>134</v>
      </c>
      <c r="Q1574" t="s">
        <v>39</v>
      </c>
      <c r="R1574" t="s">
        <v>146</v>
      </c>
      <c r="S1574" t="s">
        <v>33</v>
      </c>
      <c r="T1574" t="s">
        <v>36</v>
      </c>
      <c r="U1574" t="s">
        <v>54</v>
      </c>
      <c r="V1574" t="s">
        <v>1095</v>
      </c>
      <c r="W1574" t="s">
        <v>66</v>
      </c>
      <c r="X1574" t="s">
        <v>48</v>
      </c>
      <c r="Y1574" t="s">
        <v>41</v>
      </c>
      <c r="Z1574" t="s">
        <v>5166</v>
      </c>
    </row>
    <row r="1575" spans="1:26" hidden="1" x14ac:dyDescent="0.25">
      <c r="A1575" t="s">
        <v>6771</v>
      </c>
      <c r="B1575" t="s">
        <v>6772</v>
      </c>
      <c r="C1575" s="1" t="str">
        <f t="shared" si="254"/>
        <v>21:0239</v>
      </c>
      <c r="D1575" s="1" t="str">
        <f t="shared" si="255"/>
        <v>21:0116</v>
      </c>
      <c r="E1575" t="s">
        <v>6773</v>
      </c>
      <c r="F1575" t="s">
        <v>6774</v>
      </c>
      <c r="H1575">
        <v>48.9665252</v>
      </c>
      <c r="I1575">
        <v>-89.650980700000005</v>
      </c>
      <c r="J1575" s="1" t="str">
        <f t="shared" si="256"/>
        <v>NGR lake sediment grab sample</v>
      </c>
      <c r="K1575" s="1" t="str">
        <f t="shared" si="257"/>
        <v>&lt;177 micron (NGR)</v>
      </c>
      <c r="L1575">
        <v>26</v>
      </c>
      <c r="M1575" t="s">
        <v>154</v>
      </c>
      <c r="N1575">
        <v>494</v>
      </c>
      <c r="O1575" t="s">
        <v>253</v>
      </c>
      <c r="P1575" t="s">
        <v>32</v>
      </c>
      <c r="Q1575" t="s">
        <v>33</v>
      </c>
      <c r="R1575" t="s">
        <v>271</v>
      </c>
      <c r="S1575" t="s">
        <v>76</v>
      </c>
      <c r="T1575" t="s">
        <v>36</v>
      </c>
      <c r="U1575" t="s">
        <v>260</v>
      </c>
      <c r="V1575" t="s">
        <v>2451</v>
      </c>
      <c r="W1575" t="s">
        <v>53</v>
      </c>
      <c r="X1575" t="s">
        <v>228</v>
      </c>
      <c r="Y1575" t="s">
        <v>41</v>
      </c>
      <c r="Z1575" t="s">
        <v>668</v>
      </c>
    </row>
    <row r="1576" spans="1:26" hidden="1" x14ac:dyDescent="0.25">
      <c r="A1576" t="s">
        <v>6775</v>
      </c>
      <c r="B1576" t="s">
        <v>6776</v>
      </c>
      <c r="C1576" s="1" t="str">
        <f t="shared" si="254"/>
        <v>21:0239</v>
      </c>
      <c r="D1576" s="1" t="str">
        <f t="shared" si="255"/>
        <v>21:0116</v>
      </c>
      <c r="E1576" t="s">
        <v>6741</v>
      </c>
      <c r="F1576" t="s">
        <v>6777</v>
      </c>
      <c r="H1576">
        <v>48.952531100000002</v>
      </c>
      <c r="I1576">
        <v>-89.650361700000005</v>
      </c>
      <c r="J1576" s="1" t="str">
        <f t="shared" si="256"/>
        <v>NGR lake sediment grab sample</v>
      </c>
      <c r="K1576" s="1" t="str">
        <f t="shared" si="257"/>
        <v>&lt;177 micron (NGR)</v>
      </c>
      <c r="L1576">
        <v>26</v>
      </c>
      <c r="M1576" t="s">
        <v>169</v>
      </c>
      <c r="N1576">
        <v>495</v>
      </c>
      <c r="O1576" t="s">
        <v>297</v>
      </c>
      <c r="P1576" t="s">
        <v>334</v>
      </c>
      <c r="Q1576" t="s">
        <v>80</v>
      </c>
      <c r="R1576" t="s">
        <v>181</v>
      </c>
      <c r="S1576" t="s">
        <v>78</v>
      </c>
      <c r="T1576" t="s">
        <v>36</v>
      </c>
      <c r="U1576" t="s">
        <v>510</v>
      </c>
      <c r="V1576" t="s">
        <v>52</v>
      </c>
      <c r="W1576" t="s">
        <v>63</v>
      </c>
      <c r="X1576" t="s">
        <v>336</v>
      </c>
      <c r="Y1576" t="s">
        <v>875</v>
      </c>
      <c r="Z1576" t="s">
        <v>400</v>
      </c>
    </row>
    <row r="1577" spans="1:26" hidden="1" x14ac:dyDescent="0.25">
      <c r="A1577" t="s">
        <v>6778</v>
      </c>
      <c r="B1577" t="s">
        <v>6779</v>
      </c>
      <c r="C1577" s="1" t="str">
        <f t="shared" si="254"/>
        <v>21:0239</v>
      </c>
      <c r="D1577" s="1" t="str">
        <f t="shared" si="255"/>
        <v>21:0116</v>
      </c>
      <c r="E1577" t="s">
        <v>6741</v>
      </c>
      <c r="F1577" t="s">
        <v>6780</v>
      </c>
      <c r="H1577">
        <v>48.952531100000002</v>
      </c>
      <c r="I1577">
        <v>-89.650361700000005</v>
      </c>
      <c r="J1577" s="1" t="str">
        <f t="shared" si="256"/>
        <v>NGR lake sediment grab sample</v>
      </c>
      <c r="K1577" s="1" t="str">
        <f t="shared" si="257"/>
        <v>&lt;177 micron (NGR)</v>
      </c>
      <c r="L1577">
        <v>26</v>
      </c>
      <c r="M1577" t="s">
        <v>162</v>
      </c>
      <c r="N1577">
        <v>496</v>
      </c>
      <c r="O1577" t="s">
        <v>1048</v>
      </c>
      <c r="P1577" t="s">
        <v>334</v>
      </c>
      <c r="Q1577" t="s">
        <v>80</v>
      </c>
      <c r="R1577" t="s">
        <v>110</v>
      </c>
      <c r="S1577" t="s">
        <v>181</v>
      </c>
      <c r="T1577" t="s">
        <v>36</v>
      </c>
      <c r="U1577" t="s">
        <v>67</v>
      </c>
      <c r="V1577" t="s">
        <v>437</v>
      </c>
      <c r="W1577" t="s">
        <v>63</v>
      </c>
      <c r="X1577" t="s">
        <v>300</v>
      </c>
      <c r="Y1577" t="s">
        <v>66</v>
      </c>
      <c r="Z1577" t="s">
        <v>1433</v>
      </c>
    </row>
    <row r="1578" spans="1:26" hidden="1" x14ac:dyDescent="0.25">
      <c r="A1578" t="s">
        <v>6781</v>
      </c>
      <c r="B1578" t="s">
        <v>6782</v>
      </c>
      <c r="C1578" s="1" t="str">
        <f t="shared" si="254"/>
        <v>21:0239</v>
      </c>
      <c r="D1578" s="1" t="str">
        <f t="shared" si="255"/>
        <v>21:0116</v>
      </c>
      <c r="E1578" t="s">
        <v>6783</v>
      </c>
      <c r="F1578" t="s">
        <v>6784</v>
      </c>
      <c r="H1578">
        <v>48.951565500000001</v>
      </c>
      <c r="I1578">
        <v>-89.708559699999995</v>
      </c>
      <c r="J1578" s="1" t="str">
        <f t="shared" si="256"/>
        <v>NGR lake sediment grab sample</v>
      </c>
      <c r="K1578" s="1" t="str">
        <f t="shared" si="257"/>
        <v>&lt;177 micron (NGR)</v>
      </c>
      <c r="L1578">
        <v>26</v>
      </c>
      <c r="M1578" t="s">
        <v>131</v>
      </c>
      <c r="N1578">
        <v>497</v>
      </c>
      <c r="O1578" t="s">
        <v>336</v>
      </c>
      <c r="P1578" t="s">
        <v>489</v>
      </c>
      <c r="Q1578" t="s">
        <v>63</v>
      </c>
      <c r="R1578" t="s">
        <v>34</v>
      </c>
      <c r="S1578" t="s">
        <v>39</v>
      </c>
      <c r="T1578" t="s">
        <v>36</v>
      </c>
      <c r="U1578" t="s">
        <v>515</v>
      </c>
      <c r="V1578" t="s">
        <v>125</v>
      </c>
      <c r="W1578" t="s">
        <v>66</v>
      </c>
      <c r="X1578" t="s">
        <v>228</v>
      </c>
      <c r="Y1578" t="s">
        <v>41</v>
      </c>
      <c r="Z1578" t="s">
        <v>1456</v>
      </c>
    </row>
    <row r="1579" spans="1:26" hidden="1" x14ac:dyDescent="0.25">
      <c r="A1579" t="s">
        <v>6785</v>
      </c>
      <c r="B1579" t="s">
        <v>6786</v>
      </c>
      <c r="C1579" s="1" t="str">
        <f t="shared" si="254"/>
        <v>21:0239</v>
      </c>
      <c r="D1579" s="1" t="str">
        <f t="shared" si="255"/>
        <v>21:0116</v>
      </c>
      <c r="E1579" t="s">
        <v>6787</v>
      </c>
      <c r="F1579" t="s">
        <v>6788</v>
      </c>
      <c r="H1579">
        <v>48.9505348</v>
      </c>
      <c r="I1579">
        <v>-89.743775200000002</v>
      </c>
      <c r="J1579" s="1" t="str">
        <f t="shared" si="256"/>
        <v>NGR lake sediment grab sample</v>
      </c>
      <c r="K1579" s="1" t="str">
        <f t="shared" si="257"/>
        <v>&lt;177 micron (NGR)</v>
      </c>
      <c r="L1579">
        <v>26</v>
      </c>
      <c r="M1579" t="s">
        <v>143</v>
      </c>
      <c r="N1579">
        <v>498</v>
      </c>
      <c r="O1579" t="s">
        <v>224</v>
      </c>
      <c r="P1579" t="s">
        <v>108</v>
      </c>
      <c r="Q1579" t="s">
        <v>66</v>
      </c>
      <c r="R1579" t="s">
        <v>146</v>
      </c>
      <c r="S1579" t="s">
        <v>39</v>
      </c>
      <c r="T1579" t="s">
        <v>36</v>
      </c>
      <c r="U1579" t="s">
        <v>228</v>
      </c>
      <c r="V1579" t="s">
        <v>225</v>
      </c>
      <c r="W1579" t="s">
        <v>80</v>
      </c>
      <c r="X1579" t="s">
        <v>343</v>
      </c>
      <c r="Y1579" t="s">
        <v>41</v>
      </c>
      <c r="Z1579" t="s">
        <v>310</v>
      </c>
    </row>
    <row r="1580" spans="1:26" hidden="1" x14ac:dyDescent="0.25">
      <c r="A1580" t="s">
        <v>6789</v>
      </c>
      <c r="B1580" t="s">
        <v>6790</v>
      </c>
      <c r="C1580" s="1" t="str">
        <f t="shared" si="254"/>
        <v>21:0239</v>
      </c>
      <c r="D1580" s="1" t="str">
        <f t="shared" si="255"/>
        <v>21:0116</v>
      </c>
      <c r="E1580" t="s">
        <v>6791</v>
      </c>
      <c r="F1580" t="s">
        <v>6792</v>
      </c>
      <c r="H1580">
        <v>48.904899999999998</v>
      </c>
      <c r="I1580">
        <v>-89.757392999999993</v>
      </c>
      <c r="J1580" s="1" t="str">
        <f t="shared" si="256"/>
        <v>NGR lake sediment grab sample</v>
      </c>
      <c r="K1580" s="1" t="str">
        <f t="shared" si="257"/>
        <v>&lt;177 micron (NGR)</v>
      </c>
      <c r="L1580">
        <v>26</v>
      </c>
      <c r="M1580" t="s">
        <v>177</v>
      </c>
      <c r="N1580">
        <v>499</v>
      </c>
      <c r="O1580" t="s">
        <v>253</v>
      </c>
      <c r="P1580" t="s">
        <v>62</v>
      </c>
      <c r="Q1580" t="s">
        <v>80</v>
      </c>
      <c r="R1580" t="s">
        <v>135</v>
      </c>
      <c r="S1580" t="s">
        <v>181</v>
      </c>
      <c r="T1580" t="s">
        <v>36</v>
      </c>
      <c r="U1580" t="s">
        <v>91</v>
      </c>
      <c r="V1580" t="s">
        <v>721</v>
      </c>
      <c r="W1580" t="s">
        <v>53</v>
      </c>
      <c r="X1580" t="s">
        <v>100</v>
      </c>
      <c r="Y1580" t="s">
        <v>41</v>
      </c>
      <c r="Z1580" t="s">
        <v>674</v>
      </c>
    </row>
    <row r="1581" spans="1:26" hidden="1" x14ac:dyDescent="0.25">
      <c r="A1581" t="s">
        <v>6793</v>
      </c>
      <c r="B1581" t="s">
        <v>6794</v>
      </c>
      <c r="C1581" s="1" t="str">
        <f t="shared" si="254"/>
        <v>21:0239</v>
      </c>
      <c r="D1581" s="1" t="str">
        <f>HYPERLINK("http://geochem.nrcan.gc.ca/cdogs/content/svy/svy_e.htm", "")</f>
        <v/>
      </c>
      <c r="G1581" s="1" t="str">
        <f>HYPERLINK("http://geochem.nrcan.gc.ca/cdogs/content/cr_/cr_00007_e.htm", "7")</f>
        <v>7</v>
      </c>
      <c r="J1581" t="s">
        <v>220</v>
      </c>
      <c r="K1581" t="s">
        <v>221</v>
      </c>
      <c r="L1581">
        <v>26</v>
      </c>
      <c r="M1581" t="s">
        <v>222</v>
      </c>
      <c r="N1581">
        <v>500</v>
      </c>
      <c r="O1581" t="s">
        <v>48</v>
      </c>
      <c r="P1581" t="s">
        <v>223</v>
      </c>
      <c r="Q1581" t="s">
        <v>64</v>
      </c>
      <c r="R1581" t="s">
        <v>181</v>
      </c>
      <c r="S1581" t="s">
        <v>33</v>
      </c>
      <c r="T1581" t="s">
        <v>225</v>
      </c>
      <c r="U1581" t="s">
        <v>189</v>
      </c>
      <c r="V1581" t="s">
        <v>1216</v>
      </c>
      <c r="W1581" t="s">
        <v>53</v>
      </c>
      <c r="X1581" t="s">
        <v>67</v>
      </c>
      <c r="Y1581" t="s">
        <v>156</v>
      </c>
      <c r="Z1581" t="s">
        <v>229</v>
      </c>
    </row>
    <row r="1582" spans="1:26" hidden="1" x14ac:dyDescent="0.25">
      <c r="A1582" t="s">
        <v>6795</v>
      </c>
      <c r="B1582" t="s">
        <v>6796</v>
      </c>
      <c r="C1582" s="1" t="str">
        <f t="shared" si="254"/>
        <v>21:0239</v>
      </c>
      <c r="D1582" s="1" t="str">
        <f t="shared" ref="D1582:D1595" si="258">HYPERLINK("http://geochem.nrcan.gc.ca/cdogs/content/svy/svy210116_e.htm", "21:0116")</f>
        <v>21:0116</v>
      </c>
      <c r="E1582" t="s">
        <v>6797</v>
      </c>
      <c r="F1582" t="s">
        <v>6798</v>
      </c>
      <c r="H1582">
        <v>48.878377800000003</v>
      </c>
      <c r="I1582">
        <v>-89.714111700000004</v>
      </c>
      <c r="J1582" s="1" t="str">
        <f t="shared" ref="J1582:J1595" si="259">HYPERLINK("http://geochem.nrcan.gc.ca/cdogs/content/kwd/kwd020027_e.htm", "NGR lake sediment grab sample")</f>
        <v>NGR lake sediment grab sample</v>
      </c>
      <c r="K1582" s="1" t="str">
        <f t="shared" ref="K1582:K1595" si="260">HYPERLINK("http://geochem.nrcan.gc.ca/cdogs/content/kwd/kwd080006_e.htm", "&lt;177 micron (NGR)")</f>
        <v>&lt;177 micron (NGR)</v>
      </c>
      <c r="L1582">
        <v>26</v>
      </c>
      <c r="M1582" t="s">
        <v>187</v>
      </c>
      <c r="N1582">
        <v>501</v>
      </c>
      <c r="O1582" t="s">
        <v>145</v>
      </c>
      <c r="P1582" t="s">
        <v>244</v>
      </c>
      <c r="Q1582" t="s">
        <v>66</v>
      </c>
      <c r="R1582" t="s">
        <v>97</v>
      </c>
      <c r="S1582" t="s">
        <v>33</v>
      </c>
      <c r="T1582" t="s">
        <v>36</v>
      </c>
      <c r="U1582" t="s">
        <v>67</v>
      </c>
      <c r="V1582" t="s">
        <v>225</v>
      </c>
      <c r="W1582" t="s">
        <v>53</v>
      </c>
      <c r="X1582" t="s">
        <v>228</v>
      </c>
      <c r="Y1582" t="s">
        <v>41</v>
      </c>
      <c r="Z1582" t="s">
        <v>6799</v>
      </c>
    </row>
    <row r="1583" spans="1:26" hidden="1" x14ac:dyDescent="0.25">
      <c r="A1583" t="s">
        <v>6800</v>
      </c>
      <c r="B1583" t="s">
        <v>6801</v>
      </c>
      <c r="C1583" s="1" t="str">
        <f t="shared" si="254"/>
        <v>21:0239</v>
      </c>
      <c r="D1583" s="1" t="str">
        <f t="shared" si="258"/>
        <v>21:0116</v>
      </c>
      <c r="E1583" t="s">
        <v>6802</v>
      </c>
      <c r="F1583" t="s">
        <v>6803</v>
      </c>
      <c r="H1583">
        <v>48.875474400000002</v>
      </c>
      <c r="I1583">
        <v>-89.660363399999994</v>
      </c>
      <c r="J1583" s="1" t="str">
        <f t="shared" si="259"/>
        <v>NGR lake sediment grab sample</v>
      </c>
      <c r="K1583" s="1" t="str">
        <f t="shared" si="260"/>
        <v>&lt;177 micron (NGR)</v>
      </c>
      <c r="L1583">
        <v>26</v>
      </c>
      <c r="M1583" t="s">
        <v>196</v>
      </c>
      <c r="N1583">
        <v>502</v>
      </c>
      <c r="O1583" t="s">
        <v>35</v>
      </c>
      <c r="P1583" t="s">
        <v>321</v>
      </c>
      <c r="Q1583" t="s">
        <v>63</v>
      </c>
      <c r="R1583" t="s">
        <v>64</v>
      </c>
      <c r="S1583" t="s">
        <v>39</v>
      </c>
      <c r="T1583" t="s">
        <v>36</v>
      </c>
      <c r="U1583" t="s">
        <v>98</v>
      </c>
      <c r="V1583" t="s">
        <v>1072</v>
      </c>
      <c r="W1583" t="s">
        <v>66</v>
      </c>
      <c r="X1583" t="s">
        <v>300</v>
      </c>
      <c r="Y1583" t="s">
        <v>875</v>
      </c>
      <c r="Z1583" t="s">
        <v>530</v>
      </c>
    </row>
    <row r="1584" spans="1:26" hidden="1" x14ac:dyDescent="0.25">
      <c r="A1584" t="s">
        <v>6804</v>
      </c>
      <c r="B1584" t="s">
        <v>6805</v>
      </c>
      <c r="C1584" s="1" t="str">
        <f t="shared" si="254"/>
        <v>21:0239</v>
      </c>
      <c r="D1584" s="1" t="str">
        <f t="shared" si="258"/>
        <v>21:0116</v>
      </c>
      <c r="E1584" t="s">
        <v>6806</v>
      </c>
      <c r="F1584" t="s">
        <v>6807</v>
      </c>
      <c r="H1584">
        <v>48.8571375</v>
      </c>
      <c r="I1584">
        <v>-89.720884600000005</v>
      </c>
      <c r="J1584" s="1" t="str">
        <f t="shared" si="259"/>
        <v>NGR lake sediment grab sample</v>
      </c>
      <c r="K1584" s="1" t="str">
        <f t="shared" si="260"/>
        <v>&lt;177 micron (NGR)</v>
      </c>
      <c r="L1584">
        <v>26</v>
      </c>
      <c r="M1584" t="s">
        <v>206</v>
      </c>
      <c r="N1584">
        <v>503</v>
      </c>
      <c r="O1584" t="s">
        <v>489</v>
      </c>
      <c r="P1584" t="s">
        <v>334</v>
      </c>
      <c r="Q1584" t="s">
        <v>80</v>
      </c>
      <c r="R1584" t="s">
        <v>156</v>
      </c>
      <c r="S1584" t="s">
        <v>33</v>
      </c>
      <c r="T1584" t="s">
        <v>36</v>
      </c>
      <c r="U1584" t="s">
        <v>263</v>
      </c>
      <c r="V1584" t="s">
        <v>437</v>
      </c>
      <c r="W1584" t="s">
        <v>66</v>
      </c>
      <c r="X1584" t="s">
        <v>300</v>
      </c>
      <c r="Y1584" t="s">
        <v>41</v>
      </c>
      <c r="Z1584" t="s">
        <v>362</v>
      </c>
    </row>
    <row r="1585" spans="1:26" hidden="1" x14ac:dyDescent="0.25">
      <c r="A1585" t="s">
        <v>6808</v>
      </c>
      <c r="B1585" t="s">
        <v>6809</v>
      </c>
      <c r="C1585" s="1" t="str">
        <f t="shared" si="254"/>
        <v>21:0239</v>
      </c>
      <c r="D1585" s="1" t="str">
        <f t="shared" si="258"/>
        <v>21:0116</v>
      </c>
      <c r="E1585" t="s">
        <v>6810</v>
      </c>
      <c r="F1585" t="s">
        <v>6811</v>
      </c>
      <c r="H1585">
        <v>48.856665599999999</v>
      </c>
      <c r="I1585">
        <v>-89.7532554</v>
      </c>
      <c r="J1585" s="1" t="str">
        <f t="shared" si="259"/>
        <v>NGR lake sediment grab sample</v>
      </c>
      <c r="K1585" s="1" t="str">
        <f t="shared" si="260"/>
        <v>&lt;177 micron (NGR)</v>
      </c>
      <c r="L1585">
        <v>26</v>
      </c>
      <c r="M1585" t="s">
        <v>214</v>
      </c>
      <c r="N1585">
        <v>504</v>
      </c>
      <c r="O1585" t="s">
        <v>455</v>
      </c>
      <c r="P1585" t="s">
        <v>49</v>
      </c>
      <c r="Q1585" t="s">
        <v>63</v>
      </c>
      <c r="R1585" t="s">
        <v>391</v>
      </c>
      <c r="S1585" t="s">
        <v>64</v>
      </c>
      <c r="T1585" t="s">
        <v>36</v>
      </c>
      <c r="U1585" t="s">
        <v>583</v>
      </c>
      <c r="V1585" t="s">
        <v>137</v>
      </c>
      <c r="W1585" t="s">
        <v>66</v>
      </c>
      <c r="X1585" t="s">
        <v>40</v>
      </c>
      <c r="Y1585" t="s">
        <v>380</v>
      </c>
      <c r="Z1585" t="s">
        <v>5166</v>
      </c>
    </row>
    <row r="1586" spans="1:26" hidden="1" x14ac:dyDescent="0.25">
      <c r="A1586" t="s">
        <v>6812</v>
      </c>
      <c r="B1586" t="s">
        <v>6813</v>
      </c>
      <c r="C1586" s="1" t="str">
        <f t="shared" si="254"/>
        <v>21:0239</v>
      </c>
      <c r="D1586" s="1" t="str">
        <f t="shared" si="258"/>
        <v>21:0116</v>
      </c>
      <c r="E1586" t="s">
        <v>6814</v>
      </c>
      <c r="F1586" t="s">
        <v>6815</v>
      </c>
      <c r="H1586">
        <v>48.835210500000002</v>
      </c>
      <c r="I1586">
        <v>-89.730422500000003</v>
      </c>
      <c r="J1586" s="1" t="str">
        <f t="shared" si="259"/>
        <v>NGR lake sediment grab sample</v>
      </c>
      <c r="K1586" s="1" t="str">
        <f t="shared" si="260"/>
        <v>&lt;177 micron (NGR)</v>
      </c>
      <c r="L1586">
        <v>26</v>
      </c>
      <c r="M1586" t="s">
        <v>234</v>
      </c>
      <c r="N1586">
        <v>505</v>
      </c>
      <c r="O1586" t="s">
        <v>79</v>
      </c>
      <c r="P1586" t="s">
        <v>516</v>
      </c>
      <c r="Q1586" t="s">
        <v>80</v>
      </c>
      <c r="R1586" t="s">
        <v>77</v>
      </c>
      <c r="S1586" t="s">
        <v>146</v>
      </c>
      <c r="T1586" t="s">
        <v>36</v>
      </c>
      <c r="U1586" t="s">
        <v>119</v>
      </c>
      <c r="V1586" t="s">
        <v>721</v>
      </c>
      <c r="W1586" t="s">
        <v>63</v>
      </c>
      <c r="X1586" t="s">
        <v>228</v>
      </c>
      <c r="Y1586" t="s">
        <v>41</v>
      </c>
      <c r="Z1586" t="s">
        <v>2603</v>
      </c>
    </row>
    <row r="1587" spans="1:26" hidden="1" x14ac:dyDescent="0.25">
      <c r="A1587" t="s">
        <v>6816</v>
      </c>
      <c r="B1587" t="s">
        <v>6817</v>
      </c>
      <c r="C1587" s="1" t="str">
        <f t="shared" si="254"/>
        <v>21:0239</v>
      </c>
      <c r="D1587" s="1" t="str">
        <f t="shared" si="258"/>
        <v>21:0116</v>
      </c>
      <c r="E1587" t="s">
        <v>6818</v>
      </c>
      <c r="F1587" t="s">
        <v>6819</v>
      </c>
      <c r="H1587">
        <v>48.995728700000001</v>
      </c>
      <c r="I1587">
        <v>-89.788725999999997</v>
      </c>
      <c r="J1587" s="1" t="str">
        <f t="shared" si="259"/>
        <v>NGR lake sediment grab sample</v>
      </c>
      <c r="K1587" s="1" t="str">
        <f t="shared" si="260"/>
        <v>&lt;177 micron (NGR)</v>
      </c>
      <c r="L1587">
        <v>27</v>
      </c>
      <c r="M1587" t="s">
        <v>30</v>
      </c>
      <c r="N1587">
        <v>506</v>
      </c>
      <c r="O1587" t="s">
        <v>455</v>
      </c>
      <c r="P1587" t="s">
        <v>489</v>
      </c>
      <c r="Q1587" t="s">
        <v>63</v>
      </c>
      <c r="R1587" t="s">
        <v>198</v>
      </c>
      <c r="S1587" t="s">
        <v>39</v>
      </c>
      <c r="T1587" t="s">
        <v>36</v>
      </c>
      <c r="U1587" t="s">
        <v>471</v>
      </c>
      <c r="V1587" t="s">
        <v>408</v>
      </c>
      <c r="W1587" t="s">
        <v>63</v>
      </c>
      <c r="X1587" t="s">
        <v>67</v>
      </c>
      <c r="Y1587" t="s">
        <v>41</v>
      </c>
      <c r="Z1587" t="s">
        <v>947</v>
      </c>
    </row>
    <row r="1588" spans="1:26" hidden="1" x14ac:dyDescent="0.25">
      <c r="A1588" t="s">
        <v>6820</v>
      </c>
      <c r="B1588" t="s">
        <v>6821</v>
      </c>
      <c r="C1588" s="1" t="str">
        <f t="shared" si="254"/>
        <v>21:0239</v>
      </c>
      <c r="D1588" s="1" t="str">
        <f t="shared" si="258"/>
        <v>21:0116</v>
      </c>
      <c r="E1588" t="s">
        <v>6822</v>
      </c>
      <c r="F1588" t="s">
        <v>6823</v>
      </c>
      <c r="H1588">
        <v>48.8191481</v>
      </c>
      <c r="I1588">
        <v>-89.698049900000001</v>
      </c>
      <c r="J1588" s="1" t="str">
        <f t="shared" si="259"/>
        <v>NGR lake sediment grab sample</v>
      </c>
      <c r="K1588" s="1" t="str">
        <f t="shared" si="260"/>
        <v>&lt;177 micron (NGR)</v>
      </c>
      <c r="L1588">
        <v>27</v>
      </c>
      <c r="M1588" t="s">
        <v>47</v>
      </c>
      <c r="N1588">
        <v>507</v>
      </c>
      <c r="O1588" t="s">
        <v>236</v>
      </c>
      <c r="P1588" t="s">
        <v>596</v>
      </c>
      <c r="Q1588" t="s">
        <v>63</v>
      </c>
      <c r="R1588" t="s">
        <v>198</v>
      </c>
      <c r="S1588" t="s">
        <v>181</v>
      </c>
      <c r="T1588" t="s">
        <v>36</v>
      </c>
      <c r="U1588" t="s">
        <v>1432</v>
      </c>
      <c r="V1588" t="s">
        <v>3939</v>
      </c>
      <c r="W1588" t="s">
        <v>66</v>
      </c>
      <c r="X1588" t="s">
        <v>300</v>
      </c>
      <c r="Y1588" t="s">
        <v>41</v>
      </c>
      <c r="Z1588" t="s">
        <v>3417</v>
      </c>
    </row>
    <row r="1589" spans="1:26" hidden="1" x14ac:dyDescent="0.25">
      <c r="A1589" t="s">
        <v>6824</v>
      </c>
      <c r="B1589" t="s">
        <v>6825</v>
      </c>
      <c r="C1589" s="1" t="str">
        <f t="shared" si="254"/>
        <v>21:0239</v>
      </c>
      <c r="D1589" s="1" t="str">
        <f t="shared" si="258"/>
        <v>21:0116</v>
      </c>
      <c r="E1589" t="s">
        <v>6826</v>
      </c>
      <c r="F1589" t="s">
        <v>6827</v>
      </c>
      <c r="H1589">
        <v>48.770359399999997</v>
      </c>
      <c r="I1589">
        <v>-89.730715599999996</v>
      </c>
      <c r="J1589" s="1" t="str">
        <f t="shared" si="259"/>
        <v>NGR lake sediment grab sample</v>
      </c>
      <c r="K1589" s="1" t="str">
        <f t="shared" si="260"/>
        <v>&lt;177 micron (NGR)</v>
      </c>
      <c r="L1589">
        <v>27</v>
      </c>
      <c r="M1589" t="s">
        <v>60</v>
      </c>
      <c r="N1589">
        <v>508</v>
      </c>
      <c r="O1589" t="s">
        <v>3158</v>
      </c>
      <c r="P1589" t="s">
        <v>82</v>
      </c>
      <c r="Q1589" t="s">
        <v>39</v>
      </c>
      <c r="R1589" t="s">
        <v>50</v>
      </c>
      <c r="S1589" t="s">
        <v>80</v>
      </c>
      <c r="T1589" t="s">
        <v>36</v>
      </c>
      <c r="U1589" t="s">
        <v>48</v>
      </c>
      <c r="V1589" t="s">
        <v>597</v>
      </c>
      <c r="W1589" t="s">
        <v>53</v>
      </c>
      <c r="X1589" t="s">
        <v>228</v>
      </c>
      <c r="Y1589" t="s">
        <v>41</v>
      </c>
      <c r="Z1589" t="s">
        <v>981</v>
      </c>
    </row>
    <row r="1590" spans="1:26" hidden="1" x14ac:dyDescent="0.25">
      <c r="A1590" t="s">
        <v>6828</v>
      </c>
      <c r="B1590" t="s">
        <v>6829</v>
      </c>
      <c r="C1590" s="1" t="str">
        <f t="shared" si="254"/>
        <v>21:0239</v>
      </c>
      <c r="D1590" s="1" t="str">
        <f t="shared" si="258"/>
        <v>21:0116</v>
      </c>
      <c r="E1590" t="s">
        <v>6830</v>
      </c>
      <c r="F1590" t="s">
        <v>6831</v>
      </c>
      <c r="H1590">
        <v>48.804422600000002</v>
      </c>
      <c r="I1590">
        <v>-89.834310700000003</v>
      </c>
      <c r="J1590" s="1" t="str">
        <f t="shared" si="259"/>
        <v>NGR lake sediment grab sample</v>
      </c>
      <c r="K1590" s="1" t="str">
        <f t="shared" si="260"/>
        <v>&lt;177 micron (NGR)</v>
      </c>
      <c r="L1590">
        <v>27</v>
      </c>
      <c r="M1590" t="s">
        <v>73</v>
      </c>
      <c r="N1590">
        <v>509</v>
      </c>
      <c r="O1590" t="s">
        <v>236</v>
      </c>
      <c r="P1590" t="s">
        <v>82</v>
      </c>
      <c r="Q1590" t="s">
        <v>63</v>
      </c>
      <c r="R1590" t="s">
        <v>134</v>
      </c>
      <c r="S1590" t="s">
        <v>39</v>
      </c>
      <c r="T1590" t="s">
        <v>36</v>
      </c>
      <c r="U1590" t="s">
        <v>890</v>
      </c>
      <c r="V1590" t="s">
        <v>1072</v>
      </c>
      <c r="W1590" t="s">
        <v>80</v>
      </c>
      <c r="X1590" t="s">
        <v>336</v>
      </c>
      <c r="Y1590" t="s">
        <v>41</v>
      </c>
      <c r="Z1590" t="s">
        <v>42</v>
      </c>
    </row>
    <row r="1591" spans="1:26" hidden="1" x14ac:dyDescent="0.25">
      <c r="A1591" t="s">
        <v>6832</v>
      </c>
      <c r="B1591" t="s">
        <v>6833</v>
      </c>
      <c r="C1591" s="1" t="str">
        <f t="shared" si="254"/>
        <v>21:0239</v>
      </c>
      <c r="D1591" s="1" t="str">
        <f t="shared" si="258"/>
        <v>21:0116</v>
      </c>
      <c r="E1591" t="s">
        <v>6834</v>
      </c>
      <c r="F1591" t="s">
        <v>6835</v>
      </c>
      <c r="H1591">
        <v>48.813935600000001</v>
      </c>
      <c r="I1591">
        <v>-89.802205599999994</v>
      </c>
      <c r="J1591" s="1" t="str">
        <f t="shared" si="259"/>
        <v>NGR lake sediment grab sample</v>
      </c>
      <c r="K1591" s="1" t="str">
        <f t="shared" si="260"/>
        <v>&lt;177 micron (NGR)</v>
      </c>
      <c r="L1591">
        <v>27</v>
      </c>
      <c r="M1591" t="s">
        <v>87</v>
      </c>
      <c r="N1591">
        <v>510</v>
      </c>
      <c r="O1591" t="s">
        <v>489</v>
      </c>
      <c r="P1591" t="s">
        <v>546</v>
      </c>
      <c r="Q1591" t="s">
        <v>66</v>
      </c>
      <c r="R1591" t="s">
        <v>135</v>
      </c>
      <c r="S1591" t="s">
        <v>78</v>
      </c>
      <c r="T1591" t="s">
        <v>36</v>
      </c>
      <c r="U1591" t="s">
        <v>81</v>
      </c>
      <c r="V1591" t="s">
        <v>65</v>
      </c>
      <c r="W1591" t="s">
        <v>66</v>
      </c>
      <c r="X1591" t="s">
        <v>81</v>
      </c>
      <c r="Y1591" t="s">
        <v>41</v>
      </c>
      <c r="Z1591" t="s">
        <v>334</v>
      </c>
    </row>
    <row r="1592" spans="1:26" hidden="1" x14ac:dyDescent="0.25">
      <c r="A1592" t="s">
        <v>6836</v>
      </c>
      <c r="B1592" t="s">
        <v>6837</v>
      </c>
      <c r="C1592" s="1" t="str">
        <f t="shared" si="254"/>
        <v>21:0239</v>
      </c>
      <c r="D1592" s="1" t="str">
        <f t="shared" si="258"/>
        <v>21:0116</v>
      </c>
      <c r="E1592" t="s">
        <v>6838</v>
      </c>
      <c r="F1592" t="s">
        <v>6839</v>
      </c>
      <c r="H1592">
        <v>48.825789100000001</v>
      </c>
      <c r="I1592">
        <v>-89.839889799999995</v>
      </c>
      <c r="J1592" s="1" t="str">
        <f t="shared" si="259"/>
        <v>NGR lake sediment grab sample</v>
      </c>
      <c r="K1592" s="1" t="str">
        <f t="shared" si="260"/>
        <v>&lt;177 micron (NGR)</v>
      </c>
      <c r="L1592">
        <v>27</v>
      </c>
      <c r="M1592" t="s">
        <v>96</v>
      </c>
      <c r="N1592">
        <v>511</v>
      </c>
      <c r="O1592" t="s">
        <v>133</v>
      </c>
      <c r="P1592" t="s">
        <v>134</v>
      </c>
      <c r="Q1592" t="s">
        <v>33</v>
      </c>
      <c r="R1592" t="s">
        <v>50</v>
      </c>
      <c r="S1592" t="s">
        <v>33</v>
      </c>
      <c r="T1592" t="s">
        <v>36</v>
      </c>
      <c r="U1592" t="s">
        <v>121</v>
      </c>
      <c r="V1592" t="s">
        <v>52</v>
      </c>
      <c r="W1592" t="s">
        <v>66</v>
      </c>
      <c r="X1592" t="s">
        <v>890</v>
      </c>
      <c r="Y1592" t="s">
        <v>41</v>
      </c>
      <c r="Z1592" t="s">
        <v>1377</v>
      </c>
    </row>
    <row r="1593" spans="1:26" hidden="1" x14ac:dyDescent="0.25">
      <c r="A1593" t="s">
        <v>6840</v>
      </c>
      <c r="B1593" t="s">
        <v>6841</v>
      </c>
      <c r="C1593" s="1" t="str">
        <f t="shared" si="254"/>
        <v>21:0239</v>
      </c>
      <c r="D1593" s="1" t="str">
        <f t="shared" si="258"/>
        <v>21:0116</v>
      </c>
      <c r="E1593" t="s">
        <v>6842</v>
      </c>
      <c r="F1593" t="s">
        <v>6843</v>
      </c>
      <c r="H1593">
        <v>48.8441604</v>
      </c>
      <c r="I1593">
        <v>-89.800988500000003</v>
      </c>
      <c r="J1593" s="1" t="str">
        <f t="shared" si="259"/>
        <v>NGR lake sediment grab sample</v>
      </c>
      <c r="K1593" s="1" t="str">
        <f t="shared" si="260"/>
        <v>&lt;177 micron (NGR)</v>
      </c>
      <c r="L1593">
        <v>27</v>
      </c>
      <c r="M1593" t="s">
        <v>106</v>
      </c>
      <c r="N1593">
        <v>512</v>
      </c>
      <c r="O1593" t="s">
        <v>133</v>
      </c>
      <c r="P1593" t="s">
        <v>133</v>
      </c>
      <c r="Q1593" t="s">
        <v>63</v>
      </c>
      <c r="R1593" t="s">
        <v>97</v>
      </c>
      <c r="S1593" t="s">
        <v>63</v>
      </c>
      <c r="T1593" t="s">
        <v>36</v>
      </c>
      <c r="U1593" t="s">
        <v>418</v>
      </c>
      <c r="V1593" t="s">
        <v>292</v>
      </c>
      <c r="W1593" t="s">
        <v>63</v>
      </c>
      <c r="X1593" t="s">
        <v>208</v>
      </c>
      <c r="Y1593" t="s">
        <v>41</v>
      </c>
      <c r="Z1593" t="s">
        <v>3596</v>
      </c>
    </row>
    <row r="1594" spans="1:26" hidden="1" x14ac:dyDescent="0.25">
      <c r="A1594" t="s">
        <v>6844</v>
      </c>
      <c r="B1594" t="s">
        <v>6845</v>
      </c>
      <c r="C1594" s="1" t="str">
        <f t="shared" ref="C1594:C1657" si="261">HYPERLINK("http://geochem.nrcan.gc.ca/cdogs/content/bdl/bdl210239_e.htm", "21:0239")</f>
        <v>21:0239</v>
      </c>
      <c r="D1594" s="1" t="str">
        <f t="shared" si="258"/>
        <v>21:0116</v>
      </c>
      <c r="E1594" t="s">
        <v>6846</v>
      </c>
      <c r="F1594" t="s">
        <v>6847</v>
      </c>
      <c r="H1594">
        <v>48.969796600000002</v>
      </c>
      <c r="I1594">
        <v>-89.795136499999998</v>
      </c>
      <c r="J1594" s="1" t="str">
        <f t="shared" si="259"/>
        <v>NGR lake sediment grab sample</v>
      </c>
      <c r="K1594" s="1" t="str">
        <f t="shared" si="260"/>
        <v>&lt;177 micron (NGR)</v>
      </c>
      <c r="L1594">
        <v>27</v>
      </c>
      <c r="M1594" t="s">
        <v>118</v>
      </c>
      <c r="N1594">
        <v>513</v>
      </c>
      <c r="O1594" t="s">
        <v>342</v>
      </c>
      <c r="P1594" t="s">
        <v>321</v>
      </c>
      <c r="Q1594" t="s">
        <v>63</v>
      </c>
      <c r="R1594" t="s">
        <v>77</v>
      </c>
      <c r="S1594" t="s">
        <v>78</v>
      </c>
      <c r="T1594" t="s">
        <v>36</v>
      </c>
      <c r="U1594" t="s">
        <v>48</v>
      </c>
      <c r="V1594" t="s">
        <v>322</v>
      </c>
      <c r="W1594" t="s">
        <v>63</v>
      </c>
      <c r="X1594" t="s">
        <v>890</v>
      </c>
      <c r="Y1594" t="s">
        <v>41</v>
      </c>
      <c r="Z1594" t="s">
        <v>1313</v>
      </c>
    </row>
    <row r="1595" spans="1:26" hidden="1" x14ac:dyDescent="0.25">
      <c r="A1595" t="s">
        <v>6848</v>
      </c>
      <c r="B1595" t="s">
        <v>6849</v>
      </c>
      <c r="C1595" s="1" t="str">
        <f t="shared" si="261"/>
        <v>21:0239</v>
      </c>
      <c r="D1595" s="1" t="str">
        <f t="shared" si="258"/>
        <v>21:0116</v>
      </c>
      <c r="E1595" t="s">
        <v>6850</v>
      </c>
      <c r="F1595" t="s">
        <v>6851</v>
      </c>
      <c r="H1595">
        <v>48.9981407</v>
      </c>
      <c r="I1595">
        <v>-89.802424999999999</v>
      </c>
      <c r="J1595" s="1" t="str">
        <f t="shared" si="259"/>
        <v>NGR lake sediment grab sample</v>
      </c>
      <c r="K1595" s="1" t="str">
        <f t="shared" si="260"/>
        <v>&lt;177 micron (NGR)</v>
      </c>
      <c r="L1595">
        <v>27</v>
      </c>
      <c r="M1595" t="s">
        <v>154</v>
      </c>
      <c r="N1595">
        <v>514</v>
      </c>
      <c r="O1595" t="s">
        <v>223</v>
      </c>
      <c r="P1595" t="s">
        <v>334</v>
      </c>
      <c r="Q1595" t="s">
        <v>66</v>
      </c>
      <c r="R1595" t="s">
        <v>77</v>
      </c>
      <c r="S1595" t="s">
        <v>50</v>
      </c>
      <c r="T1595" t="s">
        <v>36</v>
      </c>
      <c r="U1595" t="s">
        <v>6852</v>
      </c>
      <c r="V1595" t="s">
        <v>63</v>
      </c>
      <c r="W1595" t="s">
        <v>63</v>
      </c>
      <c r="X1595" t="s">
        <v>283</v>
      </c>
      <c r="Y1595" t="s">
        <v>41</v>
      </c>
      <c r="Z1595" t="s">
        <v>181</v>
      </c>
    </row>
    <row r="1596" spans="1:26" hidden="1" x14ac:dyDescent="0.25">
      <c r="A1596" t="s">
        <v>6853</v>
      </c>
      <c r="B1596" t="s">
        <v>6854</v>
      </c>
      <c r="C1596" s="1" t="str">
        <f t="shared" si="261"/>
        <v>21:0239</v>
      </c>
      <c r="D1596" s="1" t="str">
        <f>HYPERLINK("http://geochem.nrcan.gc.ca/cdogs/content/svy/svy_e.htm", "")</f>
        <v/>
      </c>
      <c r="G1596" s="1" t="str">
        <f>HYPERLINK("http://geochem.nrcan.gc.ca/cdogs/content/cr_/cr_00022_e.htm", "22")</f>
        <v>22</v>
      </c>
      <c r="J1596" t="s">
        <v>220</v>
      </c>
      <c r="K1596" t="s">
        <v>221</v>
      </c>
      <c r="L1596">
        <v>27</v>
      </c>
      <c r="M1596" t="s">
        <v>222</v>
      </c>
      <c r="N1596">
        <v>515</v>
      </c>
      <c r="O1596" t="s">
        <v>74</v>
      </c>
      <c r="P1596" t="s">
        <v>134</v>
      </c>
      <c r="Q1596" t="s">
        <v>198</v>
      </c>
      <c r="R1596" t="s">
        <v>146</v>
      </c>
      <c r="S1596" t="s">
        <v>39</v>
      </c>
      <c r="T1596" t="s">
        <v>36</v>
      </c>
      <c r="U1596" t="s">
        <v>1205</v>
      </c>
      <c r="V1596" t="s">
        <v>137</v>
      </c>
      <c r="W1596" t="s">
        <v>181</v>
      </c>
      <c r="X1596" t="s">
        <v>79</v>
      </c>
      <c r="Y1596" t="s">
        <v>66</v>
      </c>
      <c r="Z1596" t="s">
        <v>1200</v>
      </c>
    </row>
    <row r="1597" spans="1:26" hidden="1" x14ac:dyDescent="0.25">
      <c r="A1597" t="s">
        <v>6855</v>
      </c>
      <c r="B1597" t="s">
        <v>6856</v>
      </c>
      <c r="C1597" s="1" t="str">
        <f t="shared" si="261"/>
        <v>21:0239</v>
      </c>
      <c r="D1597" s="1" t="str">
        <f t="shared" ref="D1597:D1615" si="262">HYPERLINK("http://geochem.nrcan.gc.ca/cdogs/content/svy/svy210116_e.htm", "21:0116")</f>
        <v>21:0116</v>
      </c>
      <c r="E1597" t="s">
        <v>6818</v>
      </c>
      <c r="F1597" t="s">
        <v>6857</v>
      </c>
      <c r="H1597">
        <v>48.995728700000001</v>
      </c>
      <c r="I1597">
        <v>-89.788725999999997</v>
      </c>
      <c r="J1597" s="1" t="str">
        <f t="shared" ref="J1597:J1615" si="263">HYPERLINK("http://geochem.nrcan.gc.ca/cdogs/content/kwd/kwd020027_e.htm", "NGR lake sediment grab sample")</f>
        <v>NGR lake sediment grab sample</v>
      </c>
      <c r="K1597" s="1" t="str">
        <f t="shared" ref="K1597:K1615" si="264">HYPERLINK("http://geochem.nrcan.gc.ca/cdogs/content/kwd/kwd080006_e.htm", "&lt;177 micron (NGR)")</f>
        <v>&lt;177 micron (NGR)</v>
      </c>
      <c r="L1597">
        <v>27</v>
      </c>
      <c r="M1597" t="s">
        <v>162</v>
      </c>
      <c r="N1597">
        <v>516</v>
      </c>
      <c r="O1597" t="s">
        <v>343</v>
      </c>
      <c r="P1597" t="s">
        <v>48</v>
      </c>
      <c r="Q1597" t="s">
        <v>33</v>
      </c>
      <c r="R1597" t="s">
        <v>135</v>
      </c>
      <c r="S1597" t="s">
        <v>78</v>
      </c>
      <c r="T1597" t="s">
        <v>36</v>
      </c>
      <c r="U1597" t="s">
        <v>260</v>
      </c>
      <c r="V1597" t="s">
        <v>190</v>
      </c>
      <c r="W1597" t="s">
        <v>66</v>
      </c>
      <c r="X1597" t="s">
        <v>228</v>
      </c>
      <c r="Y1597" t="s">
        <v>41</v>
      </c>
      <c r="Z1597" t="s">
        <v>4471</v>
      </c>
    </row>
    <row r="1598" spans="1:26" hidden="1" x14ac:dyDescent="0.25">
      <c r="A1598" t="s">
        <v>6858</v>
      </c>
      <c r="B1598" t="s">
        <v>6859</v>
      </c>
      <c r="C1598" s="1" t="str">
        <f t="shared" si="261"/>
        <v>21:0239</v>
      </c>
      <c r="D1598" s="1" t="str">
        <f t="shared" si="262"/>
        <v>21:0116</v>
      </c>
      <c r="E1598" t="s">
        <v>6818</v>
      </c>
      <c r="F1598" t="s">
        <v>6860</v>
      </c>
      <c r="H1598">
        <v>48.995728700000001</v>
      </c>
      <c r="I1598">
        <v>-89.788725999999997</v>
      </c>
      <c r="J1598" s="1" t="str">
        <f t="shared" si="263"/>
        <v>NGR lake sediment grab sample</v>
      </c>
      <c r="K1598" s="1" t="str">
        <f t="shared" si="264"/>
        <v>&lt;177 micron (NGR)</v>
      </c>
      <c r="L1598">
        <v>27</v>
      </c>
      <c r="M1598" t="s">
        <v>169</v>
      </c>
      <c r="N1598">
        <v>517</v>
      </c>
      <c r="O1598" t="s">
        <v>197</v>
      </c>
      <c r="P1598" t="s">
        <v>133</v>
      </c>
      <c r="Q1598" t="s">
        <v>80</v>
      </c>
      <c r="R1598" t="s">
        <v>110</v>
      </c>
      <c r="S1598" t="s">
        <v>39</v>
      </c>
      <c r="T1598" t="s">
        <v>36</v>
      </c>
      <c r="U1598" t="s">
        <v>379</v>
      </c>
      <c r="V1598" t="s">
        <v>66</v>
      </c>
      <c r="W1598" t="s">
        <v>66</v>
      </c>
      <c r="X1598" t="s">
        <v>228</v>
      </c>
      <c r="Y1598" t="s">
        <v>41</v>
      </c>
      <c r="Z1598" t="s">
        <v>145</v>
      </c>
    </row>
    <row r="1599" spans="1:26" hidden="1" x14ac:dyDescent="0.25">
      <c r="A1599" t="s">
        <v>6861</v>
      </c>
      <c r="B1599" t="s">
        <v>6862</v>
      </c>
      <c r="C1599" s="1" t="str">
        <f t="shared" si="261"/>
        <v>21:0239</v>
      </c>
      <c r="D1599" s="1" t="str">
        <f t="shared" si="262"/>
        <v>21:0116</v>
      </c>
      <c r="E1599" t="s">
        <v>6863</v>
      </c>
      <c r="F1599" t="s">
        <v>6864</v>
      </c>
      <c r="H1599">
        <v>48.976886999999998</v>
      </c>
      <c r="I1599">
        <v>-88.205785700000007</v>
      </c>
      <c r="J1599" s="1" t="str">
        <f t="shared" si="263"/>
        <v>NGR lake sediment grab sample</v>
      </c>
      <c r="K1599" s="1" t="str">
        <f t="shared" si="264"/>
        <v>&lt;177 micron (NGR)</v>
      </c>
      <c r="L1599">
        <v>27</v>
      </c>
      <c r="M1599" t="s">
        <v>131</v>
      </c>
      <c r="N1599">
        <v>518</v>
      </c>
      <c r="O1599" t="s">
        <v>455</v>
      </c>
      <c r="P1599" t="s">
        <v>74</v>
      </c>
      <c r="Q1599" t="s">
        <v>76</v>
      </c>
      <c r="R1599" t="s">
        <v>283</v>
      </c>
      <c r="S1599" t="s">
        <v>290</v>
      </c>
      <c r="T1599" t="s">
        <v>36</v>
      </c>
      <c r="U1599" t="s">
        <v>4834</v>
      </c>
      <c r="V1599" t="s">
        <v>522</v>
      </c>
      <c r="W1599" t="s">
        <v>66</v>
      </c>
      <c r="X1599" t="s">
        <v>81</v>
      </c>
      <c r="Y1599" t="s">
        <v>41</v>
      </c>
      <c r="Z1599" t="s">
        <v>1200</v>
      </c>
    </row>
    <row r="1600" spans="1:26" hidden="1" x14ac:dyDescent="0.25">
      <c r="A1600" t="s">
        <v>6865</v>
      </c>
      <c r="B1600" t="s">
        <v>6866</v>
      </c>
      <c r="C1600" s="1" t="str">
        <f t="shared" si="261"/>
        <v>21:0239</v>
      </c>
      <c r="D1600" s="1" t="str">
        <f t="shared" si="262"/>
        <v>21:0116</v>
      </c>
      <c r="E1600" t="s">
        <v>6867</v>
      </c>
      <c r="F1600" t="s">
        <v>6868</v>
      </c>
      <c r="H1600">
        <v>48.995340900000002</v>
      </c>
      <c r="I1600">
        <v>-88.204617799999994</v>
      </c>
      <c r="J1600" s="1" t="str">
        <f t="shared" si="263"/>
        <v>NGR lake sediment grab sample</v>
      </c>
      <c r="K1600" s="1" t="str">
        <f t="shared" si="264"/>
        <v>&lt;177 micron (NGR)</v>
      </c>
      <c r="L1600">
        <v>27</v>
      </c>
      <c r="M1600" t="s">
        <v>143</v>
      </c>
      <c r="N1600">
        <v>519</v>
      </c>
      <c r="O1600" t="s">
        <v>297</v>
      </c>
      <c r="P1600" t="s">
        <v>145</v>
      </c>
      <c r="Q1600" t="s">
        <v>80</v>
      </c>
      <c r="R1600" t="s">
        <v>156</v>
      </c>
      <c r="S1600" t="s">
        <v>33</v>
      </c>
      <c r="T1600" t="s">
        <v>36</v>
      </c>
      <c r="U1600" t="s">
        <v>189</v>
      </c>
      <c r="V1600" t="s">
        <v>399</v>
      </c>
      <c r="W1600" t="s">
        <v>53</v>
      </c>
      <c r="X1600" t="s">
        <v>48</v>
      </c>
      <c r="Y1600" t="s">
        <v>41</v>
      </c>
      <c r="Z1600" t="s">
        <v>546</v>
      </c>
    </row>
    <row r="1601" spans="1:26" hidden="1" x14ac:dyDescent="0.25">
      <c r="A1601" t="s">
        <v>6869</v>
      </c>
      <c r="B1601" t="s">
        <v>6870</v>
      </c>
      <c r="C1601" s="1" t="str">
        <f t="shared" si="261"/>
        <v>21:0239</v>
      </c>
      <c r="D1601" s="1" t="str">
        <f t="shared" si="262"/>
        <v>21:0116</v>
      </c>
      <c r="E1601" t="s">
        <v>6871</v>
      </c>
      <c r="F1601" t="s">
        <v>6872</v>
      </c>
      <c r="H1601">
        <v>48.985745100000003</v>
      </c>
      <c r="I1601">
        <v>-88.186111699999998</v>
      </c>
      <c r="J1601" s="1" t="str">
        <f t="shared" si="263"/>
        <v>NGR lake sediment grab sample</v>
      </c>
      <c r="K1601" s="1" t="str">
        <f t="shared" si="264"/>
        <v>&lt;177 micron (NGR)</v>
      </c>
      <c r="L1601">
        <v>27</v>
      </c>
      <c r="M1601" t="s">
        <v>177</v>
      </c>
      <c r="N1601">
        <v>520</v>
      </c>
      <c r="O1601" t="s">
        <v>289</v>
      </c>
      <c r="P1601" t="s">
        <v>224</v>
      </c>
      <c r="Q1601" t="s">
        <v>39</v>
      </c>
      <c r="R1601" t="s">
        <v>244</v>
      </c>
      <c r="S1601" t="s">
        <v>97</v>
      </c>
      <c r="T1601" t="s">
        <v>36</v>
      </c>
      <c r="U1601" t="s">
        <v>5810</v>
      </c>
      <c r="V1601" t="s">
        <v>911</v>
      </c>
      <c r="W1601" t="s">
        <v>66</v>
      </c>
      <c r="X1601" t="s">
        <v>300</v>
      </c>
      <c r="Y1601" t="s">
        <v>41</v>
      </c>
      <c r="Z1601" t="s">
        <v>1161</v>
      </c>
    </row>
    <row r="1602" spans="1:26" hidden="1" x14ac:dyDescent="0.25">
      <c r="A1602" t="s">
        <v>6873</v>
      </c>
      <c r="B1602" t="s">
        <v>6874</v>
      </c>
      <c r="C1602" s="1" t="str">
        <f t="shared" si="261"/>
        <v>21:0239</v>
      </c>
      <c r="D1602" s="1" t="str">
        <f t="shared" si="262"/>
        <v>21:0116</v>
      </c>
      <c r="E1602" t="s">
        <v>6875</v>
      </c>
      <c r="F1602" t="s">
        <v>6876</v>
      </c>
      <c r="H1602">
        <v>49.434692499999997</v>
      </c>
      <c r="I1602">
        <v>-88.020516400000005</v>
      </c>
      <c r="J1602" s="1" t="str">
        <f t="shared" si="263"/>
        <v>NGR lake sediment grab sample</v>
      </c>
      <c r="K1602" s="1" t="str">
        <f t="shared" si="264"/>
        <v>&lt;177 micron (NGR)</v>
      </c>
      <c r="L1602">
        <v>28</v>
      </c>
      <c r="M1602" t="s">
        <v>30</v>
      </c>
      <c r="N1602">
        <v>521</v>
      </c>
      <c r="O1602" t="s">
        <v>577</v>
      </c>
      <c r="P1602" t="s">
        <v>223</v>
      </c>
      <c r="Q1602" t="s">
        <v>66</v>
      </c>
      <c r="R1602" t="s">
        <v>708</v>
      </c>
      <c r="S1602" t="s">
        <v>156</v>
      </c>
      <c r="T1602" t="s">
        <v>36</v>
      </c>
      <c r="U1602" t="s">
        <v>54</v>
      </c>
      <c r="V1602" t="s">
        <v>292</v>
      </c>
      <c r="W1602" t="s">
        <v>66</v>
      </c>
      <c r="X1602" t="s">
        <v>54</v>
      </c>
      <c r="Y1602" t="s">
        <v>41</v>
      </c>
      <c r="Z1602" t="s">
        <v>224</v>
      </c>
    </row>
    <row r="1603" spans="1:26" hidden="1" x14ac:dyDescent="0.25">
      <c r="A1603" t="s">
        <v>6877</v>
      </c>
      <c r="B1603" t="s">
        <v>6878</v>
      </c>
      <c r="C1603" s="1" t="str">
        <f t="shared" si="261"/>
        <v>21:0239</v>
      </c>
      <c r="D1603" s="1" t="str">
        <f t="shared" si="262"/>
        <v>21:0116</v>
      </c>
      <c r="E1603" t="s">
        <v>6879</v>
      </c>
      <c r="F1603" t="s">
        <v>6880</v>
      </c>
      <c r="H1603">
        <v>49.493935999999998</v>
      </c>
      <c r="I1603">
        <v>-88.034478800000002</v>
      </c>
      <c r="J1603" s="1" t="str">
        <f t="shared" si="263"/>
        <v>NGR lake sediment grab sample</v>
      </c>
      <c r="K1603" s="1" t="str">
        <f t="shared" si="264"/>
        <v>&lt;177 micron (NGR)</v>
      </c>
      <c r="L1603">
        <v>28</v>
      </c>
      <c r="M1603" t="s">
        <v>47</v>
      </c>
      <c r="N1603">
        <v>522</v>
      </c>
      <c r="O1603" t="s">
        <v>163</v>
      </c>
      <c r="P1603" t="s">
        <v>145</v>
      </c>
      <c r="Q1603" t="s">
        <v>66</v>
      </c>
      <c r="R1603" t="s">
        <v>135</v>
      </c>
      <c r="S1603" t="s">
        <v>181</v>
      </c>
      <c r="T1603" t="s">
        <v>36</v>
      </c>
      <c r="U1603" t="s">
        <v>48</v>
      </c>
      <c r="V1603" t="s">
        <v>1072</v>
      </c>
      <c r="W1603" t="s">
        <v>66</v>
      </c>
      <c r="X1603" t="s">
        <v>343</v>
      </c>
      <c r="Y1603" t="s">
        <v>41</v>
      </c>
      <c r="Z1603" t="s">
        <v>6881</v>
      </c>
    </row>
    <row r="1604" spans="1:26" hidden="1" x14ac:dyDescent="0.25">
      <c r="A1604" t="s">
        <v>6882</v>
      </c>
      <c r="B1604" t="s">
        <v>6883</v>
      </c>
      <c r="C1604" s="1" t="str">
        <f t="shared" si="261"/>
        <v>21:0239</v>
      </c>
      <c r="D1604" s="1" t="str">
        <f t="shared" si="262"/>
        <v>21:0116</v>
      </c>
      <c r="E1604" t="s">
        <v>6884</v>
      </c>
      <c r="F1604" t="s">
        <v>6885</v>
      </c>
      <c r="H1604">
        <v>49.457397</v>
      </c>
      <c r="I1604">
        <v>-88.055498799999995</v>
      </c>
      <c r="J1604" s="1" t="str">
        <f t="shared" si="263"/>
        <v>NGR lake sediment grab sample</v>
      </c>
      <c r="K1604" s="1" t="str">
        <f t="shared" si="264"/>
        <v>&lt;177 micron (NGR)</v>
      </c>
      <c r="L1604">
        <v>28</v>
      </c>
      <c r="M1604" t="s">
        <v>60</v>
      </c>
      <c r="N1604">
        <v>523</v>
      </c>
      <c r="O1604" t="s">
        <v>289</v>
      </c>
      <c r="P1604" t="s">
        <v>516</v>
      </c>
      <c r="Q1604" t="s">
        <v>66</v>
      </c>
      <c r="R1604" t="s">
        <v>391</v>
      </c>
      <c r="S1604" t="s">
        <v>78</v>
      </c>
      <c r="T1604" t="s">
        <v>36</v>
      </c>
      <c r="U1604" t="s">
        <v>343</v>
      </c>
      <c r="V1604" t="s">
        <v>337</v>
      </c>
      <c r="W1604" t="s">
        <v>53</v>
      </c>
      <c r="X1604" t="s">
        <v>67</v>
      </c>
      <c r="Y1604" t="s">
        <v>41</v>
      </c>
      <c r="Z1604" t="s">
        <v>820</v>
      </c>
    </row>
    <row r="1605" spans="1:26" hidden="1" x14ac:dyDescent="0.25">
      <c r="A1605" t="s">
        <v>6886</v>
      </c>
      <c r="B1605" t="s">
        <v>6887</v>
      </c>
      <c r="C1605" s="1" t="str">
        <f t="shared" si="261"/>
        <v>21:0239</v>
      </c>
      <c r="D1605" s="1" t="str">
        <f t="shared" si="262"/>
        <v>21:0116</v>
      </c>
      <c r="E1605" t="s">
        <v>6888</v>
      </c>
      <c r="F1605" t="s">
        <v>6889</v>
      </c>
      <c r="H1605">
        <v>49.445155499999998</v>
      </c>
      <c r="I1605">
        <v>-88.055401799999999</v>
      </c>
      <c r="J1605" s="1" t="str">
        <f t="shared" si="263"/>
        <v>NGR lake sediment grab sample</v>
      </c>
      <c r="K1605" s="1" t="str">
        <f t="shared" si="264"/>
        <v>&lt;177 micron (NGR)</v>
      </c>
      <c r="L1605">
        <v>28</v>
      </c>
      <c r="M1605" t="s">
        <v>154</v>
      </c>
      <c r="N1605">
        <v>524</v>
      </c>
      <c r="O1605" t="s">
        <v>348</v>
      </c>
      <c r="P1605" t="s">
        <v>77</v>
      </c>
      <c r="Q1605" t="s">
        <v>33</v>
      </c>
      <c r="R1605" t="s">
        <v>134</v>
      </c>
      <c r="S1605" t="s">
        <v>156</v>
      </c>
      <c r="T1605" t="s">
        <v>36</v>
      </c>
      <c r="U1605" t="s">
        <v>1964</v>
      </c>
      <c r="V1605" t="s">
        <v>309</v>
      </c>
      <c r="W1605" t="s">
        <v>53</v>
      </c>
      <c r="X1605" t="s">
        <v>54</v>
      </c>
      <c r="Y1605" t="s">
        <v>41</v>
      </c>
      <c r="Z1605" t="s">
        <v>1108</v>
      </c>
    </row>
    <row r="1606" spans="1:26" hidden="1" x14ac:dyDescent="0.25">
      <c r="A1606" t="s">
        <v>6890</v>
      </c>
      <c r="B1606" t="s">
        <v>6891</v>
      </c>
      <c r="C1606" s="1" t="str">
        <f t="shared" si="261"/>
        <v>21:0239</v>
      </c>
      <c r="D1606" s="1" t="str">
        <f t="shared" si="262"/>
        <v>21:0116</v>
      </c>
      <c r="E1606" t="s">
        <v>6875</v>
      </c>
      <c r="F1606" t="s">
        <v>6892</v>
      </c>
      <c r="H1606">
        <v>49.434692499999997</v>
      </c>
      <c r="I1606">
        <v>-88.020516400000005</v>
      </c>
      <c r="J1606" s="1" t="str">
        <f t="shared" si="263"/>
        <v>NGR lake sediment grab sample</v>
      </c>
      <c r="K1606" s="1" t="str">
        <f t="shared" si="264"/>
        <v>&lt;177 micron (NGR)</v>
      </c>
      <c r="L1606">
        <v>28</v>
      </c>
      <c r="M1606" t="s">
        <v>169</v>
      </c>
      <c r="N1606">
        <v>525</v>
      </c>
      <c r="O1606" t="s">
        <v>465</v>
      </c>
      <c r="P1606" t="s">
        <v>236</v>
      </c>
      <c r="Q1606" t="s">
        <v>66</v>
      </c>
      <c r="R1606" t="s">
        <v>708</v>
      </c>
      <c r="S1606" t="s">
        <v>290</v>
      </c>
      <c r="T1606" t="s">
        <v>36</v>
      </c>
      <c r="U1606" t="s">
        <v>54</v>
      </c>
      <c r="V1606" t="s">
        <v>292</v>
      </c>
      <c r="W1606" t="s">
        <v>53</v>
      </c>
      <c r="X1606" t="s">
        <v>81</v>
      </c>
      <c r="Y1606" t="s">
        <v>41</v>
      </c>
      <c r="Z1606" t="s">
        <v>264</v>
      </c>
    </row>
    <row r="1607" spans="1:26" hidden="1" x14ac:dyDescent="0.25">
      <c r="A1607" t="s">
        <v>6893</v>
      </c>
      <c r="B1607" t="s">
        <v>6894</v>
      </c>
      <c r="C1607" s="1" t="str">
        <f t="shared" si="261"/>
        <v>21:0239</v>
      </c>
      <c r="D1607" s="1" t="str">
        <f t="shared" si="262"/>
        <v>21:0116</v>
      </c>
      <c r="E1607" t="s">
        <v>6875</v>
      </c>
      <c r="F1607" t="s">
        <v>6895</v>
      </c>
      <c r="H1607">
        <v>49.434692499999997</v>
      </c>
      <c r="I1607">
        <v>-88.020516400000005</v>
      </c>
      <c r="J1607" s="1" t="str">
        <f t="shared" si="263"/>
        <v>NGR lake sediment grab sample</v>
      </c>
      <c r="K1607" s="1" t="str">
        <f t="shared" si="264"/>
        <v>&lt;177 micron (NGR)</v>
      </c>
      <c r="L1607">
        <v>28</v>
      </c>
      <c r="M1607" t="s">
        <v>162</v>
      </c>
      <c r="N1607">
        <v>526</v>
      </c>
      <c r="O1607" t="s">
        <v>509</v>
      </c>
      <c r="P1607" t="s">
        <v>223</v>
      </c>
      <c r="Q1607" t="s">
        <v>66</v>
      </c>
      <c r="R1607" t="s">
        <v>708</v>
      </c>
      <c r="S1607" t="s">
        <v>290</v>
      </c>
      <c r="T1607" t="s">
        <v>36</v>
      </c>
      <c r="U1607" t="s">
        <v>263</v>
      </c>
      <c r="V1607" t="s">
        <v>292</v>
      </c>
      <c r="W1607" t="s">
        <v>53</v>
      </c>
      <c r="X1607" t="s">
        <v>81</v>
      </c>
      <c r="Y1607" t="s">
        <v>41</v>
      </c>
      <c r="Z1607" t="s">
        <v>264</v>
      </c>
    </row>
    <row r="1608" spans="1:26" hidden="1" x14ac:dyDescent="0.25">
      <c r="A1608" t="s">
        <v>6896</v>
      </c>
      <c r="B1608" t="s">
        <v>6897</v>
      </c>
      <c r="C1608" s="1" t="str">
        <f t="shared" si="261"/>
        <v>21:0239</v>
      </c>
      <c r="D1608" s="1" t="str">
        <f t="shared" si="262"/>
        <v>21:0116</v>
      </c>
      <c r="E1608" t="s">
        <v>6898</v>
      </c>
      <c r="F1608" t="s">
        <v>6899</v>
      </c>
      <c r="H1608">
        <v>49.428594500000003</v>
      </c>
      <c r="I1608">
        <v>-88.010184699999996</v>
      </c>
      <c r="J1608" s="1" t="str">
        <f t="shared" si="263"/>
        <v>NGR lake sediment grab sample</v>
      </c>
      <c r="K1608" s="1" t="str">
        <f t="shared" si="264"/>
        <v>&lt;177 micron (NGR)</v>
      </c>
      <c r="L1608">
        <v>28</v>
      </c>
      <c r="M1608" t="s">
        <v>73</v>
      </c>
      <c r="N1608">
        <v>527</v>
      </c>
      <c r="O1608" t="s">
        <v>1709</v>
      </c>
      <c r="P1608" t="s">
        <v>336</v>
      </c>
      <c r="Q1608" t="s">
        <v>80</v>
      </c>
      <c r="R1608" t="s">
        <v>394</v>
      </c>
      <c r="S1608" t="s">
        <v>50</v>
      </c>
      <c r="T1608" t="s">
        <v>122</v>
      </c>
      <c r="U1608" t="s">
        <v>1575</v>
      </c>
      <c r="V1608" t="s">
        <v>517</v>
      </c>
      <c r="W1608" t="s">
        <v>66</v>
      </c>
      <c r="X1608" t="s">
        <v>463</v>
      </c>
      <c r="Y1608" t="s">
        <v>41</v>
      </c>
      <c r="Z1608" t="s">
        <v>2483</v>
      </c>
    </row>
    <row r="1609" spans="1:26" hidden="1" x14ac:dyDescent="0.25">
      <c r="A1609" t="s">
        <v>6900</v>
      </c>
      <c r="B1609" t="s">
        <v>6901</v>
      </c>
      <c r="C1609" s="1" t="str">
        <f t="shared" si="261"/>
        <v>21:0239</v>
      </c>
      <c r="D1609" s="1" t="str">
        <f t="shared" si="262"/>
        <v>21:0116</v>
      </c>
      <c r="E1609" t="s">
        <v>6902</v>
      </c>
      <c r="F1609" t="s">
        <v>6903</v>
      </c>
      <c r="H1609">
        <v>49.399769200000001</v>
      </c>
      <c r="I1609">
        <v>-88.047124600000004</v>
      </c>
      <c r="J1609" s="1" t="str">
        <f t="shared" si="263"/>
        <v>NGR lake sediment grab sample</v>
      </c>
      <c r="K1609" s="1" t="str">
        <f t="shared" si="264"/>
        <v>&lt;177 micron (NGR)</v>
      </c>
      <c r="L1609">
        <v>28</v>
      </c>
      <c r="M1609" t="s">
        <v>87</v>
      </c>
      <c r="N1609">
        <v>528</v>
      </c>
      <c r="O1609" t="s">
        <v>470</v>
      </c>
      <c r="P1609" t="s">
        <v>223</v>
      </c>
      <c r="Q1609" t="s">
        <v>63</v>
      </c>
      <c r="R1609" t="s">
        <v>82</v>
      </c>
      <c r="S1609" t="s">
        <v>64</v>
      </c>
      <c r="T1609" t="s">
        <v>36</v>
      </c>
      <c r="U1609" t="s">
        <v>980</v>
      </c>
      <c r="V1609" t="s">
        <v>529</v>
      </c>
      <c r="W1609" t="s">
        <v>53</v>
      </c>
      <c r="X1609" t="s">
        <v>112</v>
      </c>
      <c r="Y1609" t="s">
        <v>125</v>
      </c>
      <c r="Z1609" t="s">
        <v>1096</v>
      </c>
    </row>
    <row r="1610" spans="1:26" hidden="1" x14ac:dyDescent="0.25">
      <c r="A1610" t="s">
        <v>6904</v>
      </c>
      <c r="B1610" t="s">
        <v>6905</v>
      </c>
      <c r="C1610" s="1" t="str">
        <f t="shared" si="261"/>
        <v>21:0239</v>
      </c>
      <c r="D1610" s="1" t="str">
        <f t="shared" si="262"/>
        <v>21:0116</v>
      </c>
      <c r="E1610" t="s">
        <v>6906</v>
      </c>
      <c r="F1610" t="s">
        <v>6907</v>
      </c>
      <c r="H1610">
        <v>49.393096100000001</v>
      </c>
      <c r="I1610">
        <v>-88.068605399999996</v>
      </c>
      <c r="J1610" s="1" t="str">
        <f t="shared" si="263"/>
        <v>NGR lake sediment grab sample</v>
      </c>
      <c r="K1610" s="1" t="str">
        <f t="shared" si="264"/>
        <v>&lt;177 micron (NGR)</v>
      </c>
      <c r="L1610">
        <v>28</v>
      </c>
      <c r="M1610" t="s">
        <v>96</v>
      </c>
      <c r="N1610">
        <v>529</v>
      </c>
      <c r="O1610" t="s">
        <v>666</v>
      </c>
      <c r="P1610" t="s">
        <v>890</v>
      </c>
      <c r="Q1610" t="s">
        <v>66</v>
      </c>
      <c r="R1610" t="s">
        <v>110</v>
      </c>
      <c r="S1610" t="s">
        <v>39</v>
      </c>
      <c r="T1610" t="s">
        <v>36</v>
      </c>
      <c r="U1610" t="s">
        <v>890</v>
      </c>
      <c r="V1610" t="s">
        <v>437</v>
      </c>
      <c r="W1610" t="s">
        <v>53</v>
      </c>
      <c r="X1610" t="s">
        <v>336</v>
      </c>
      <c r="Y1610" t="s">
        <v>41</v>
      </c>
      <c r="Z1610" t="s">
        <v>2779</v>
      </c>
    </row>
    <row r="1611" spans="1:26" hidden="1" x14ac:dyDescent="0.25">
      <c r="A1611" t="s">
        <v>6908</v>
      </c>
      <c r="B1611" t="s">
        <v>6909</v>
      </c>
      <c r="C1611" s="1" t="str">
        <f t="shared" si="261"/>
        <v>21:0239</v>
      </c>
      <c r="D1611" s="1" t="str">
        <f t="shared" si="262"/>
        <v>21:0116</v>
      </c>
      <c r="E1611" t="s">
        <v>6910</v>
      </c>
      <c r="F1611" t="s">
        <v>6911</v>
      </c>
      <c r="H1611">
        <v>49.420142300000002</v>
      </c>
      <c r="I1611">
        <v>-88.080471099999997</v>
      </c>
      <c r="J1611" s="1" t="str">
        <f t="shared" si="263"/>
        <v>NGR lake sediment grab sample</v>
      </c>
      <c r="K1611" s="1" t="str">
        <f t="shared" si="264"/>
        <v>&lt;177 micron (NGR)</v>
      </c>
      <c r="L1611">
        <v>28</v>
      </c>
      <c r="M1611" t="s">
        <v>106</v>
      </c>
      <c r="N1611">
        <v>530</v>
      </c>
      <c r="O1611" t="s">
        <v>188</v>
      </c>
      <c r="P1611" t="s">
        <v>455</v>
      </c>
      <c r="Q1611" t="s">
        <v>53</v>
      </c>
      <c r="R1611" t="s">
        <v>349</v>
      </c>
      <c r="S1611" t="s">
        <v>76</v>
      </c>
      <c r="T1611" t="s">
        <v>36</v>
      </c>
      <c r="U1611" t="s">
        <v>40</v>
      </c>
      <c r="V1611" t="s">
        <v>2451</v>
      </c>
      <c r="W1611" t="s">
        <v>53</v>
      </c>
      <c r="X1611" t="s">
        <v>343</v>
      </c>
      <c r="Y1611" t="s">
        <v>41</v>
      </c>
      <c r="Z1611" t="s">
        <v>149</v>
      </c>
    </row>
    <row r="1612" spans="1:26" hidden="1" x14ac:dyDescent="0.25">
      <c r="A1612" t="s">
        <v>6912</v>
      </c>
      <c r="B1612" t="s">
        <v>6913</v>
      </c>
      <c r="C1612" s="1" t="str">
        <f t="shared" si="261"/>
        <v>21:0239</v>
      </c>
      <c r="D1612" s="1" t="str">
        <f t="shared" si="262"/>
        <v>21:0116</v>
      </c>
      <c r="E1612" t="s">
        <v>6914</v>
      </c>
      <c r="F1612" t="s">
        <v>6915</v>
      </c>
      <c r="H1612">
        <v>49.406677700000003</v>
      </c>
      <c r="I1612">
        <v>-88.148480399999997</v>
      </c>
      <c r="J1612" s="1" t="str">
        <f t="shared" si="263"/>
        <v>NGR lake sediment grab sample</v>
      </c>
      <c r="K1612" s="1" t="str">
        <f t="shared" si="264"/>
        <v>&lt;177 micron (NGR)</v>
      </c>
      <c r="L1612">
        <v>28</v>
      </c>
      <c r="M1612" t="s">
        <v>118</v>
      </c>
      <c r="N1612">
        <v>531</v>
      </c>
      <c r="O1612" t="s">
        <v>82</v>
      </c>
      <c r="P1612" t="s">
        <v>156</v>
      </c>
      <c r="Q1612" t="s">
        <v>78</v>
      </c>
      <c r="R1612" t="s">
        <v>34</v>
      </c>
      <c r="S1612" t="s">
        <v>181</v>
      </c>
      <c r="T1612" t="s">
        <v>36</v>
      </c>
      <c r="U1612" t="s">
        <v>515</v>
      </c>
      <c r="V1612" t="s">
        <v>137</v>
      </c>
      <c r="W1612" t="s">
        <v>53</v>
      </c>
      <c r="X1612" t="s">
        <v>82</v>
      </c>
      <c r="Y1612" t="s">
        <v>41</v>
      </c>
      <c r="Z1612" t="s">
        <v>1237</v>
      </c>
    </row>
    <row r="1613" spans="1:26" hidden="1" x14ac:dyDescent="0.25">
      <c r="A1613" t="s">
        <v>6916</v>
      </c>
      <c r="B1613" t="s">
        <v>6917</v>
      </c>
      <c r="C1613" s="1" t="str">
        <f t="shared" si="261"/>
        <v>21:0239</v>
      </c>
      <c r="D1613" s="1" t="str">
        <f t="shared" si="262"/>
        <v>21:0116</v>
      </c>
      <c r="E1613" t="s">
        <v>6918</v>
      </c>
      <c r="F1613" t="s">
        <v>6919</v>
      </c>
      <c r="H1613">
        <v>49.3653598</v>
      </c>
      <c r="I1613">
        <v>-88.135094899999999</v>
      </c>
      <c r="J1613" s="1" t="str">
        <f t="shared" si="263"/>
        <v>NGR lake sediment grab sample</v>
      </c>
      <c r="K1613" s="1" t="str">
        <f t="shared" si="264"/>
        <v>&lt;177 micron (NGR)</v>
      </c>
      <c r="L1613">
        <v>28</v>
      </c>
      <c r="M1613" t="s">
        <v>131</v>
      </c>
      <c r="N1613">
        <v>532</v>
      </c>
      <c r="O1613" t="s">
        <v>546</v>
      </c>
      <c r="P1613" t="s">
        <v>50</v>
      </c>
      <c r="Q1613" t="s">
        <v>80</v>
      </c>
      <c r="R1613" t="s">
        <v>97</v>
      </c>
      <c r="S1613" t="s">
        <v>39</v>
      </c>
      <c r="T1613" t="s">
        <v>36</v>
      </c>
      <c r="U1613" t="s">
        <v>515</v>
      </c>
      <c r="V1613" t="s">
        <v>399</v>
      </c>
      <c r="W1613" t="s">
        <v>53</v>
      </c>
      <c r="X1613" t="s">
        <v>82</v>
      </c>
      <c r="Y1613" t="s">
        <v>41</v>
      </c>
      <c r="Z1613" t="s">
        <v>496</v>
      </c>
    </row>
    <row r="1614" spans="1:26" hidden="1" x14ac:dyDescent="0.25">
      <c r="A1614" t="s">
        <v>6920</v>
      </c>
      <c r="B1614" t="s">
        <v>6921</v>
      </c>
      <c r="C1614" s="1" t="str">
        <f t="shared" si="261"/>
        <v>21:0239</v>
      </c>
      <c r="D1614" s="1" t="str">
        <f t="shared" si="262"/>
        <v>21:0116</v>
      </c>
      <c r="E1614" t="s">
        <v>6922</v>
      </c>
      <c r="F1614" t="s">
        <v>6923</v>
      </c>
      <c r="H1614">
        <v>49.342114899999999</v>
      </c>
      <c r="I1614">
        <v>-88.105498699999998</v>
      </c>
      <c r="J1614" s="1" t="str">
        <f t="shared" si="263"/>
        <v>NGR lake sediment grab sample</v>
      </c>
      <c r="K1614" s="1" t="str">
        <f t="shared" si="264"/>
        <v>&lt;177 micron (NGR)</v>
      </c>
      <c r="L1614">
        <v>28</v>
      </c>
      <c r="M1614" t="s">
        <v>143</v>
      </c>
      <c r="N1614">
        <v>533</v>
      </c>
      <c r="O1614" t="s">
        <v>603</v>
      </c>
      <c r="P1614" t="s">
        <v>546</v>
      </c>
      <c r="Q1614" t="s">
        <v>66</v>
      </c>
      <c r="R1614" t="s">
        <v>596</v>
      </c>
      <c r="S1614" t="s">
        <v>156</v>
      </c>
      <c r="T1614" t="s">
        <v>36</v>
      </c>
      <c r="U1614" t="s">
        <v>300</v>
      </c>
      <c r="V1614" t="s">
        <v>125</v>
      </c>
      <c r="W1614" t="s">
        <v>53</v>
      </c>
      <c r="X1614" t="s">
        <v>336</v>
      </c>
      <c r="Y1614" t="s">
        <v>41</v>
      </c>
      <c r="Z1614" t="s">
        <v>6924</v>
      </c>
    </row>
    <row r="1615" spans="1:26" hidden="1" x14ac:dyDescent="0.25">
      <c r="A1615" t="s">
        <v>6925</v>
      </c>
      <c r="B1615" t="s">
        <v>6926</v>
      </c>
      <c r="C1615" s="1" t="str">
        <f t="shared" si="261"/>
        <v>21:0239</v>
      </c>
      <c r="D1615" s="1" t="str">
        <f t="shared" si="262"/>
        <v>21:0116</v>
      </c>
      <c r="E1615" t="s">
        <v>6927</v>
      </c>
      <c r="F1615" t="s">
        <v>6928</v>
      </c>
      <c r="H1615">
        <v>49.357123999999999</v>
      </c>
      <c r="I1615">
        <v>-88.068625400000002</v>
      </c>
      <c r="J1615" s="1" t="str">
        <f t="shared" si="263"/>
        <v>NGR lake sediment grab sample</v>
      </c>
      <c r="K1615" s="1" t="str">
        <f t="shared" si="264"/>
        <v>&lt;177 micron (NGR)</v>
      </c>
      <c r="L1615">
        <v>28</v>
      </c>
      <c r="M1615" t="s">
        <v>177</v>
      </c>
      <c r="N1615">
        <v>534</v>
      </c>
      <c r="O1615" t="s">
        <v>562</v>
      </c>
      <c r="P1615" t="s">
        <v>244</v>
      </c>
      <c r="Q1615" t="s">
        <v>33</v>
      </c>
      <c r="R1615" t="s">
        <v>277</v>
      </c>
      <c r="S1615" t="s">
        <v>156</v>
      </c>
      <c r="T1615" t="s">
        <v>36</v>
      </c>
      <c r="U1615" t="s">
        <v>299</v>
      </c>
      <c r="V1615" t="s">
        <v>227</v>
      </c>
      <c r="W1615" t="s">
        <v>53</v>
      </c>
      <c r="X1615" t="s">
        <v>112</v>
      </c>
      <c r="Y1615" t="s">
        <v>41</v>
      </c>
      <c r="Z1615" t="s">
        <v>1481</v>
      </c>
    </row>
    <row r="1616" spans="1:26" hidden="1" x14ac:dyDescent="0.25">
      <c r="A1616" t="s">
        <v>6929</v>
      </c>
      <c r="B1616" t="s">
        <v>6930</v>
      </c>
      <c r="C1616" s="1" t="str">
        <f t="shared" si="261"/>
        <v>21:0239</v>
      </c>
      <c r="D1616" s="1" t="str">
        <f>HYPERLINK("http://geochem.nrcan.gc.ca/cdogs/content/svy/svy_e.htm", "")</f>
        <v/>
      </c>
      <c r="G1616" s="1" t="str">
        <f>HYPERLINK("http://geochem.nrcan.gc.ca/cdogs/content/cr_/cr_00022_e.htm", "22")</f>
        <v>22</v>
      </c>
      <c r="J1616" t="s">
        <v>220</v>
      </c>
      <c r="K1616" t="s">
        <v>221</v>
      </c>
      <c r="L1616">
        <v>28</v>
      </c>
      <c r="M1616" t="s">
        <v>222</v>
      </c>
      <c r="N1616">
        <v>535</v>
      </c>
      <c r="O1616" t="s">
        <v>298</v>
      </c>
      <c r="P1616" t="s">
        <v>77</v>
      </c>
      <c r="Q1616" t="s">
        <v>198</v>
      </c>
      <c r="R1616" t="s">
        <v>181</v>
      </c>
      <c r="S1616" t="s">
        <v>39</v>
      </c>
      <c r="T1616" t="s">
        <v>36</v>
      </c>
      <c r="U1616" t="s">
        <v>5757</v>
      </c>
      <c r="V1616" t="s">
        <v>180</v>
      </c>
      <c r="W1616" t="s">
        <v>181</v>
      </c>
      <c r="X1616" t="s">
        <v>336</v>
      </c>
      <c r="Y1616" t="s">
        <v>39</v>
      </c>
      <c r="Z1616" t="s">
        <v>229</v>
      </c>
    </row>
    <row r="1617" spans="1:26" hidden="1" x14ac:dyDescent="0.25">
      <c r="A1617" t="s">
        <v>6931</v>
      </c>
      <c r="B1617" t="s">
        <v>6932</v>
      </c>
      <c r="C1617" s="1" t="str">
        <f t="shared" si="261"/>
        <v>21:0239</v>
      </c>
      <c r="D1617" s="1" t="str">
        <f t="shared" ref="D1617:D1629" si="265">HYPERLINK("http://geochem.nrcan.gc.ca/cdogs/content/svy/svy210116_e.htm", "21:0116")</f>
        <v>21:0116</v>
      </c>
      <c r="E1617" t="s">
        <v>6933</v>
      </c>
      <c r="F1617" t="s">
        <v>6934</v>
      </c>
      <c r="H1617">
        <v>49.348401000000003</v>
      </c>
      <c r="I1617">
        <v>-88.041753</v>
      </c>
      <c r="J1617" s="1" t="str">
        <f t="shared" ref="J1617:J1629" si="266">HYPERLINK("http://geochem.nrcan.gc.ca/cdogs/content/kwd/kwd020027_e.htm", "NGR lake sediment grab sample")</f>
        <v>NGR lake sediment grab sample</v>
      </c>
      <c r="K1617" s="1" t="str">
        <f t="shared" ref="K1617:K1629" si="267">HYPERLINK("http://geochem.nrcan.gc.ca/cdogs/content/kwd/kwd080006_e.htm", "&lt;177 micron (NGR)")</f>
        <v>&lt;177 micron (NGR)</v>
      </c>
      <c r="L1617">
        <v>28</v>
      </c>
      <c r="M1617" t="s">
        <v>187</v>
      </c>
      <c r="N1617">
        <v>536</v>
      </c>
      <c r="O1617" t="s">
        <v>228</v>
      </c>
      <c r="P1617" t="s">
        <v>516</v>
      </c>
      <c r="Q1617" t="s">
        <v>33</v>
      </c>
      <c r="R1617" t="s">
        <v>244</v>
      </c>
      <c r="S1617" t="s">
        <v>146</v>
      </c>
      <c r="T1617" t="s">
        <v>36</v>
      </c>
      <c r="U1617" t="s">
        <v>48</v>
      </c>
      <c r="V1617" t="s">
        <v>65</v>
      </c>
      <c r="W1617" t="s">
        <v>66</v>
      </c>
      <c r="X1617" t="s">
        <v>208</v>
      </c>
      <c r="Y1617" t="s">
        <v>41</v>
      </c>
      <c r="Z1617" t="s">
        <v>1096</v>
      </c>
    </row>
    <row r="1618" spans="1:26" hidden="1" x14ac:dyDescent="0.25">
      <c r="A1618" t="s">
        <v>6935</v>
      </c>
      <c r="B1618" t="s">
        <v>6936</v>
      </c>
      <c r="C1618" s="1" t="str">
        <f t="shared" si="261"/>
        <v>21:0239</v>
      </c>
      <c r="D1618" s="1" t="str">
        <f t="shared" si="265"/>
        <v>21:0116</v>
      </c>
      <c r="E1618" t="s">
        <v>6937</v>
      </c>
      <c r="F1618" t="s">
        <v>6938</v>
      </c>
      <c r="H1618">
        <v>49.355728599999999</v>
      </c>
      <c r="I1618">
        <v>-88.049109599999994</v>
      </c>
      <c r="J1618" s="1" t="str">
        <f t="shared" si="266"/>
        <v>NGR lake sediment grab sample</v>
      </c>
      <c r="K1618" s="1" t="str">
        <f t="shared" si="267"/>
        <v>&lt;177 micron (NGR)</v>
      </c>
      <c r="L1618">
        <v>28</v>
      </c>
      <c r="M1618" t="s">
        <v>196</v>
      </c>
      <c r="N1618">
        <v>537</v>
      </c>
      <c r="O1618" t="s">
        <v>528</v>
      </c>
      <c r="P1618" t="s">
        <v>334</v>
      </c>
      <c r="Q1618" t="s">
        <v>66</v>
      </c>
      <c r="R1618" t="s">
        <v>321</v>
      </c>
      <c r="S1618" t="s">
        <v>78</v>
      </c>
      <c r="T1618" t="s">
        <v>36</v>
      </c>
      <c r="U1618" t="s">
        <v>79</v>
      </c>
      <c r="V1618" t="s">
        <v>65</v>
      </c>
      <c r="W1618" t="s">
        <v>53</v>
      </c>
      <c r="X1618" t="s">
        <v>54</v>
      </c>
      <c r="Y1618" t="s">
        <v>41</v>
      </c>
      <c r="Z1618" t="s">
        <v>498</v>
      </c>
    </row>
    <row r="1619" spans="1:26" hidden="1" x14ac:dyDescent="0.25">
      <c r="A1619" t="s">
        <v>6939</v>
      </c>
      <c r="B1619" t="s">
        <v>6940</v>
      </c>
      <c r="C1619" s="1" t="str">
        <f t="shared" si="261"/>
        <v>21:0239</v>
      </c>
      <c r="D1619" s="1" t="str">
        <f t="shared" si="265"/>
        <v>21:0116</v>
      </c>
      <c r="E1619" t="s">
        <v>6941</v>
      </c>
      <c r="F1619" t="s">
        <v>6942</v>
      </c>
      <c r="H1619">
        <v>49.303972399999999</v>
      </c>
      <c r="I1619">
        <v>-88.0606255</v>
      </c>
      <c r="J1619" s="1" t="str">
        <f t="shared" si="266"/>
        <v>NGR lake sediment grab sample</v>
      </c>
      <c r="K1619" s="1" t="str">
        <f t="shared" si="267"/>
        <v>&lt;177 micron (NGR)</v>
      </c>
      <c r="L1619">
        <v>28</v>
      </c>
      <c r="M1619" t="s">
        <v>206</v>
      </c>
      <c r="N1619">
        <v>538</v>
      </c>
      <c r="O1619" t="s">
        <v>67</v>
      </c>
      <c r="P1619" t="s">
        <v>334</v>
      </c>
      <c r="Q1619" t="s">
        <v>63</v>
      </c>
      <c r="R1619" t="s">
        <v>349</v>
      </c>
      <c r="S1619" t="s">
        <v>181</v>
      </c>
      <c r="T1619" t="s">
        <v>36</v>
      </c>
      <c r="U1619" t="s">
        <v>890</v>
      </c>
      <c r="V1619" t="s">
        <v>452</v>
      </c>
      <c r="W1619" t="s">
        <v>53</v>
      </c>
      <c r="X1619" t="s">
        <v>300</v>
      </c>
      <c r="Y1619" t="s">
        <v>41</v>
      </c>
      <c r="Z1619" t="s">
        <v>149</v>
      </c>
    </row>
    <row r="1620" spans="1:26" hidden="1" x14ac:dyDescent="0.25">
      <c r="A1620" t="s">
        <v>6943</v>
      </c>
      <c r="B1620" t="s">
        <v>6944</v>
      </c>
      <c r="C1620" s="1" t="str">
        <f t="shared" si="261"/>
        <v>21:0239</v>
      </c>
      <c r="D1620" s="1" t="str">
        <f t="shared" si="265"/>
        <v>21:0116</v>
      </c>
      <c r="E1620" t="s">
        <v>6945</v>
      </c>
      <c r="F1620" t="s">
        <v>6946</v>
      </c>
      <c r="H1620">
        <v>49.296924699999998</v>
      </c>
      <c r="I1620">
        <v>-88.0231864</v>
      </c>
      <c r="J1620" s="1" t="str">
        <f t="shared" si="266"/>
        <v>NGR lake sediment grab sample</v>
      </c>
      <c r="K1620" s="1" t="str">
        <f t="shared" si="267"/>
        <v>&lt;177 micron (NGR)</v>
      </c>
      <c r="L1620">
        <v>28</v>
      </c>
      <c r="M1620" t="s">
        <v>214</v>
      </c>
      <c r="N1620">
        <v>539</v>
      </c>
      <c r="O1620" t="s">
        <v>88</v>
      </c>
      <c r="P1620" t="s">
        <v>321</v>
      </c>
      <c r="Q1620" t="s">
        <v>80</v>
      </c>
      <c r="R1620" t="s">
        <v>198</v>
      </c>
      <c r="S1620" t="s">
        <v>33</v>
      </c>
      <c r="T1620" t="s">
        <v>36</v>
      </c>
      <c r="U1620" t="s">
        <v>82</v>
      </c>
      <c r="V1620" t="s">
        <v>1095</v>
      </c>
      <c r="W1620" t="s">
        <v>66</v>
      </c>
      <c r="X1620" t="s">
        <v>54</v>
      </c>
      <c r="Y1620" t="s">
        <v>41</v>
      </c>
      <c r="Z1620" t="s">
        <v>1318</v>
      </c>
    </row>
    <row r="1621" spans="1:26" hidden="1" x14ac:dyDescent="0.25">
      <c r="A1621" t="s">
        <v>6947</v>
      </c>
      <c r="B1621" t="s">
        <v>6948</v>
      </c>
      <c r="C1621" s="1" t="str">
        <f t="shared" si="261"/>
        <v>21:0239</v>
      </c>
      <c r="D1621" s="1" t="str">
        <f t="shared" si="265"/>
        <v>21:0116</v>
      </c>
      <c r="E1621" t="s">
        <v>6949</v>
      </c>
      <c r="F1621" t="s">
        <v>6950</v>
      </c>
      <c r="H1621">
        <v>49.284120799999997</v>
      </c>
      <c r="I1621">
        <v>-88.005141899999998</v>
      </c>
      <c r="J1621" s="1" t="str">
        <f t="shared" si="266"/>
        <v>NGR lake sediment grab sample</v>
      </c>
      <c r="K1621" s="1" t="str">
        <f t="shared" si="267"/>
        <v>&lt;177 micron (NGR)</v>
      </c>
      <c r="L1621">
        <v>28</v>
      </c>
      <c r="M1621" t="s">
        <v>234</v>
      </c>
      <c r="N1621">
        <v>540</v>
      </c>
      <c r="O1621" t="s">
        <v>197</v>
      </c>
      <c r="P1621" t="s">
        <v>134</v>
      </c>
      <c r="Q1621" t="s">
        <v>80</v>
      </c>
      <c r="R1621" t="s">
        <v>198</v>
      </c>
      <c r="S1621" t="s">
        <v>97</v>
      </c>
      <c r="T1621" t="s">
        <v>36</v>
      </c>
      <c r="U1621" t="s">
        <v>1432</v>
      </c>
      <c r="V1621" t="s">
        <v>200</v>
      </c>
      <c r="W1621" t="s">
        <v>53</v>
      </c>
      <c r="X1621" t="s">
        <v>54</v>
      </c>
      <c r="Y1621" t="s">
        <v>41</v>
      </c>
      <c r="Z1621" t="s">
        <v>5166</v>
      </c>
    </row>
    <row r="1622" spans="1:26" hidden="1" x14ac:dyDescent="0.25">
      <c r="A1622" t="s">
        <v>6951</v>
      </c>
      <c r="B1622" t="s">
        <v>6952</v>
      </c>
      <c r="C1622" s="1" t="str">
        <f t="shared" si="261"/>
        <v>21:0239</v>
      </c>
      <c r="D1622" s="1" t="str">
        <f t="shared" si="265"/>
        <v>21:0116</v>
      </c>
      <c r="E1622" t="s">
        <v>6953</v>
      </c>
      <c r="F1622" t="s">
        <v>6954</v>
      </c>
      <c r="H1622">
        <v>49.282564499999999</v>
      </c>
      <c r="I1622">
        <v>-88.201134699999997</v>
      </c>
      <c r="J1622" s="1" t="str">
        <f t="shared" si="266"/>
        <v>NGR lake sediment grab sample</v>
      </c>
      <c r="K1622" s="1" t="str">
        <f t="shared" si="267"/>
        <v>&lt;177 micron (NGR)</v>
      </c>
      <c r="L1622">
        <v>29</v>
      </c>
      <c r="M1622" t="s">
        <v>242</v>
      </c>
      <c r="N1622">
        <v>541</v>
      </c>
      <c r="O1622" t="s">
        <v>1058</v>
      </c>
      <c r="P1622" t="s">
        <v>49</v>
      </c>
      <c r="Q1622" t="s">
        <v>63</v>
      </c>
      <c r="R1622" t="s">
        <v>290</v>
      </c>
      <c r="S1622" t="s">
        <v>76</v>
      </c>
      <c r="T1622" t="s">
        <v>36</v>
      </c>
      <c r="U1622" t="s">
        <v>163</v>
      </c>
      <c r="V1622" t="s">
        <v>99</v>
      </c>
      <c r="W1622" t="s">
        <v>66</v>
      </c>
      <c r="X1622" t="s">
        <v>40</v>
      </c>
      <c r="Y1622" t="s">
        <v>41</v>
      </c>
      <c r="Z1622" t="s">
        <v>1359</v>
      </c>
    </row>
    <row r="1623" spans="1:26" hidden="1" x14ac:dyDescent="0.25">
      <c r="A1623" t="s">
        <v>6955</v>
      </c>
      <c r="B1623" t="s">
        <v>6956</v>
      </c>
      <c r="C1623" s="1" t="str">
        <f t="shared" si="261"/>
        <v>21:0239</v>
      </c>
      <c r="D1623" s="1" t="str">
        <f t="shared" si="265"/>
        <v>21:0116</v>
      </c>
      <c r="E1623" t="s">
        <v>6957</v>
      </c>
      <c r="F1623" t="s">
        <v>6958</v>
      </c>
      <c r="H1623">
        <v>49.086732499999997</v>
      </c>
      <c r="I1623">
        <v>-88.249203699999995</v>
      </c>
      <c r="J1623" s="1" t="str">
        <f t="shared" si="266"/>
        <v>NGR lake sediment grab sample</v>
      </c>
      <c r="K1623" s="1" t="str">
        <f t="shared" si="267"/>
        <v>&lt;177 micron (NGR)</v>
      </c>
      <c r="L1623">
        <v>29</v>
      </c>
      <c r="M1623" t="s">
        <v>47</v>
      </c>
      <c r="N1623">
        <v>542</v>
      </c>
      <c r="O1623" t="s">
        <v>133</v>
      </c>
      <c r="P1623" t="s">
        <v>134</v>
      </c>
      <c r="Q1623" t="s">
        <v>63</v>
      </c>
      <c r="R1623" t="s">
        <v>156</v>
      </c>
      <c r="S1623" t="s">
        <v>181</v>
      </c>
      <c r="T1623" t="s">
        <v>36</v>
      </c>
      <c r="U1623" t="s">
        <v>890</v>
      </c>
      <c r="V1623" t="s">
        <v>437</v>
      </c>
      <c r="W1623" t="s">
        <v>63</v>
      </c>
      <c r="X1623" t="s">
        <v>336</v>
      </c>
      <c r="Y1623" t="s">
        <v>41</v>
      </c>
      <c r="Z1623" t="s">
        <v>3809</v>
      </c>
    </row>
    <row r="1624" spans="1:26" hidden="1" x14ac:dyDescent="0.25">
      <c r="A1624" t="s">
        <v>6959</v>
      </c>
      <c r="B1624" t="s">
        <v>6960</v>
      </c>
      <c r="C1624" s="1" t="str">
        <f t="shared" si="261"/>
        <v>21:0239</v>
      </c>
      <c r="D1624" s="1" t="str">
        <f t="shared" si="265"/>
        <v>21:0116</v>
      </c>
      <c r="E1624" t="s">
        <v>6961</v>
      </c>
      <c r="F1624" t="s">
        <v>6962</v>
      </c>
      <c r="H1624">
        <v>49.085862900000002</v>
      </c>
      <c r="I1624">
        <v>-88.179660799999994</v>
      </c>
      <c r="J1624" s="1" t="str">
        <f t="shared" si="266"/>
        <v>NGR lake sediment grab sample</v>
      </c>
      <c r="K1624" s="1" t="str">
        <f t="shared" si="267"/>
        <v>&lt;177 micron (NGR)</v>
      </c>
      <c r="L1624">
        <v>29</v>
      </c>
      <c r="M1624" t="s">
        <v>60</v>
      </c>
      <c r="N1624">
        <v>543</v>
      </c>
      <c r="O1624" t="s">
        <v>771</v>
      </c>
      <c r="P1624" t="s">
        <v>32</v>
      </c>
      <c r="Q1624" t="s">
        <v>33</v>
      </c>
      <c r="R1624" t="s">
        <v>77</v>
      </c>
      <c r="S1624" t="s">
        <v>39</v>
      </c>
      <c r="T1624" t="s">
        <v>36</v>
      </c>
      <c r="U1624" t="s">
        <v>1432</v>
      </c>
      <c r="V1624" t="s">
        <v>1216</v>
      </c>
      <c r="W1624" t="s">
        <v>63</v>
      </c>
      <c r="X1624" t="s">
        <v>79</v>
      </c>
      <c r="Y1624" t="s">
        <v>41</v>
      </c>
      <c r="Z1624" t="s">
        <v>820</v>
      </c>
    </row>
    <row r="1625" spans="1:26" hidden="1" x14ac:dyDescent="0.25">
      <c r="A1625" t="s">
        <v>6963</v>
      </c>
      <c r="B1625" t="s">
        <v>6964</v>
      </c>
      <c r="C1625" s="1" t="str">
        <f t="shared" si="261"/>
        <v>21:0239</v>
      </c>
      <c r="D1625" s="1" t="str">
        <f t="shared" si="265"/>
        <v>21:0116</v>
      </c>
      <c r="E1625" t="s">
        <v>6965</v>
      </c>
      <c r="F1625" t="s">
        <v>6966</v>
      </c>
      <c r="H1625">
        <v>49.112550400000003</v>
      </c>
      <c r="I1625">
        <v>-88.162205200000002</v>
      </c>
      <c r="J1625" s="1" t="str">
        <f t="shared" si="266"/>
        <v>NGR lake sediment grab sample</v>
      </c>
      <c r="K1625" s="1" t="str">
        <f t="shared" si="267"/>
        <v>&lt;177 micron (NGR)</v>
      </c>
      <c r="L1625">
        <v>29</v>
      </c>
      <c r="M1625" t="s">
        <v>73</v>
      </c>
      <c r="N1625">
        <v>544</v>
      </c>
      <c r="O1625" t="s">
        <v>1048</v>
      </c>
      <c r="P1625" t="s">
        <v>49</v>
      </c>
      <c r="Q1625" t="s">
        <v>33</v>
      </c>
      <c r="R1625" t="s">
        <v>50</v>
      </c>
      <c r="S1625" t="s">
        <v>39</v>
      </c>
      <c r="T1625" t="s">
        <v>36</v>
      </c>
      <c r="U1625" t="s">
        <v>67</v>
      </c>
      <c r="V1625" t="s">
        <v>517</v>
      </c>
      <c r="W1625" t="s">
        <v>33</v>
      </c>
      <c r="X1625" t="s">
        <v>67</v>
      </c>
      <c r="Y1625" t="s">
        <v>41</v>
      </c>
      <c r="Z1625" t="s">
        <v>113</v>
      </c>
    </row>
    <row r="1626" spans="1:26" hidden="1" x14ac:dyDescent="0.25">
      <c r="A1626" t="s">
        <v>6967</v>
      </c>
      <c r="B1626" t="s">
        <v>6968</v>
      </c>
      <c r="C1626" s="1" t="str">
        <f t="shared" si="261"/>
        <v>21:0239</v>
      </c>
      <c r="D1626" s="1" t="str">
        <f t="shared" si="265"/>
        <v>21:0116</v>
      </c>
      <c r="E1626" t="s">
        <v>6969</v>
      </c>
      <c r="F1626" t="s">
        <v>6970</v>
      </c>
      <c r="H1626">
        <v>49.117382999999997</v>
      </c>
      <c r="I1626">
        <v>-88.120162800000003</v>
      </c>
      <c r="J1626" s="1" t="str">
        <f t="shared" si="266"/>
        <v>NGR lake sediment grab sample</v>
      </c>
      <c r="K1626" s="1" t="str">
        <f t="shared" si="267"/>
        <v>&lt;177 micron (NGR)</v>
      </c>
      <c r="L1626">
        <v>29</v>
      </c>
      <c r="M1626" t="s">
        <v>87</v>
      </c>
      <c r="N1626">
        <v>545</v>
      </c>
      <c r="O1626" t="s">
        <v>49</v>
      </c>
      <c r="P1626" t="s">
        <v>75</v>
      </c>
      <c r="Q1626" t="s">
        <v>66</v>
      </c>
      <c r="R1626" t="s">
        <v>39</v>
      </c>
      <c r="S1626" t="s">
        <v>53</v>
      </c>
      <c r="T1626" t="s">
        <v>36</v>
      </c>
      <c r="U1626" t="s">
        <v>284</v>
      </c>
      <c r="V1626" t="s">
        <v>337</v>
      </c>
      <c r="W1626" t="s">
        <v>80</v>
      </c>
      <c r="X1626" t="s">
        <v>79</v>
      </c>
      <c r="Y1626" t="s">
        <v>41</v>
      </c>
      <c r="Z1626" t="s">
        <v>1224</v>
      </c>
    </row>
    <row r="1627" spans="1:26" hidden="1" x14ac:dyDescent="0.25">
      <c r="A1627" t="s">
        <v>6971</v>
      </c>
      <c r="B1627" t="s">
        <v>6972</v>
      </c>
      <c r="C1627" s="1" t="str">
        <f t="shared" si="261"/>
        <v>21:0239</v>
      </c>
      <c r="D1627" s="1" t="str">
        <f t="shared" si="265"/>
        <v>21:0116</v>
      </c>
      <c r="E1627" t="s">
        <v>6973</v>
      </c>
      <c r="F1627" t="s">
        <v>6974</v>
      </c>
      <c r="H1627">
        <v>49.127117900000002</v>
      </c>
      <c r="I1627">
        <v>-88.137474999999995</v>
      </c>
      <c r="J1627" s="1" t="str">
        <f t="shared" si="266"/>
        <v>NGR lake sediment grab sample</v>
      </c>
      <c r="K1627" s="1" t="str">
        <f t="shared" si="267"/>
        <v>&lt;177 micron (NGR)</v>
      </c>
      <c r="L1627">
        <v>29</v>
      </c>
      <c r="M1627" t="s">
        <v>96</v>
      </c>
      <c r="N1627">
        <v>546</v>
      </c>
      <c r="O1627" t="s">
        <v>74</v>
      </c>
      <c r="P1627" t="s">
        <v>35</v>
      </c>
      <c r="Q1627" t="s">
        <v>33</v>
      </c>
      <c r="R1627" t="s">
        <v>135</v>
      </c>
      <c r="S1627" t="s">
        <v>181</v>
      </c>
      <c r="T1627" t="s">
        <v>36</v>
      </c>
      <c r="U1627" t="s">
        <v>163</v>
      </c>
      <c r="V1627" t="s">
        <v>853</v>
      </c>
      <c r="W1627" t="s">
        <v>66</v>
      </c>
      <c r="X1627" t="s">
        <v>54</v>
      </c>
      <c r="Y1627" t="s">
        <v>41</v>
      </c>
      <c r="Z1627" t="s">
        <v>3127</v>
      </c>
    </row>
    <row r="1628" spans="1:26" hidden="1" x14ac:dyDescent="0.25">
      <c r="A1628" t="s">
        <v>6975</v>
      </c>
      <c r="B1628" t="s">
        <v>6976</v>
      </c>
      <c r="C1628" s="1" t="str">
        <f t="shared" si="261"/>
        <v>21:0239</v>
      </c>
      <c r="D1628" s="1" t="str">
        <f t="shared" si="265"/>
        <v>21:0116</v>
      </c>
      <c r="E1628" t="s">
        <v>6977</v>
      </c>
      <c r="F1628" t="s">
        <v>6978</v>
      </c>
      <c r="H1628">
        <v>49.133305100000001</v>
      </c>
      <c r="I1628">
        <v>-88.169174600000005</v>
      </c>
      <c r="J1628" s="1" t="str">
        <f t="shared" si="266"/>
        <v>NGR lake sediment grab sample</v>
      </c>
      <c r="K1628" s="1" t="str">
        <f t="shared" si="267"/>
        <v>&lt;177 micron (NGR)</v>
      </c>
      <c r="L1628">
        <v>29</v>
      </c>
      <c r="M1628" t="s">
        <v>106</v>
      </c>
      <c r="N1628">
        <v>547</v>
      </c>
      <c r="O1628" t="s">
        <v>596</v>
      </c>
      <c r="P1628" t="s">
        <v>181</v>
      </c>
      <c r="Q1628" t="s">
        <v>53</v>
      </c>
      <c r="R1628" t="s">
        <v>53</v>
      </c>
      <c r="S1628" t="s">
        <v>53</v>
      </c>
      <c r="T1628" t="s">
        <v>36</v>
      </c>
      <c r="U1628" t="s">
        <v>510</v>
      </c>
      <c r="V1628" t="s">
        <v>262</v>
      </c>
      <c r="W1628" t="s">
        <v>33</v>
      </c>
      <c r="X1628" t="s">
        <v>283</v>
      </c>
      <c r="Y1628" t="s">
        <v>41</v>
      </c>
      <c r="Z1628" t="s">
        <v>953</v>
      </c>
    </row>
    <row r="1629" spans="1:26" hidden="1" x14ac:dyDescent="0.25">
      <c r="A1629" t="s">
        <v>6979</v>
      </c>
      <c r="B1629" t="s">
        <v>6980</v>
      </c>
      <c r="C1629" s="1" t="str">
        <f t="shared" si="261"/>
        <v>21:0239</v>
      </c>
      <c r="D1629" s="1" t="str">
        <f t="shared" si="265"/>
        <v>21:0116</v>
      </c>
      <c r="E1629" t="s">
        <v>6981</v>
      </c>
      <c r="F1629" t="s">
        <v>6982</v>
      </c>
      <c r="H1629">
        <v>49.131720199999997</v>
      </c>
      <c r="I1629">
        <v>-88.2657284</v>
      </c>
      <c r="J1629" s="1" t="str">
        <f t="shared" si="266"/>
        <v>NGR lake sediment grab sample</v>
      </c>
      <c r="K1629" s="1" t="str">
        <f t="shared" si="267"/>
        <v>&lt;177 micron (NGR)</v>
      </c>
      <c r="L1629">
        <v>29</v>
      </c>
      <c r="M1629" t="s">
        <v>118</v>
      </c>
      <c r="N1629">
        <v>548</v>
      </c>
      <c r="O1629" t="s">
        <v>546</v>
      </c>
      <c r="P1629" t="s">
        <v>198</v>
      </c>
      <c r="Q1629" t="s">
        <v>39</v>
      </c>
      <c r="R1629" t="s">
        <v>50</v>
      </c>
      <c r="S1629" t="s">
        <v>78</v>
      </c>
      <c r="T1629" t="s">
        <v>36</v>
      </c>
      <c r="U1629" t="s">
        <v>946</v>
      </c>
      <c r="V1629" t="s">
        <v>529</v>
      </c>
      <c r="W1629" t="s">
        <v>66</v>
      </c>
      <c r="X1629" t="s">
        <v>79</v>
      </c>
      <c r="Y1629" t="s">
        <v>41</v>
      </c>
      <c r="Z1629" t="s">
        <v>2723</v>
      </c>
    </row>
    <row r="1630" spans="1:26" hidden="1" x14ac:dyDescent="0.25">
      <c r="A1630" t="s">
        <v>6983</v>
      </c>
      <c r="B1630" t="s">
        <v>6984</v>
      </c>
      <c r="C1630" s="1" t="str">
        <f t="shared" si="261"/>
        <v>21:0239</v>
      </c>
      <c r="D1630" s="1" t="str">
        <f>HYPERLINK("http://geochem.nrcan.gc.ca/cdogs/content/svy/svy_e.htm", "")</f>
        <v/>
      </c>
      <c r="G1630" s="1" t="str">
        <f>HYPERLINK("http://geochem.nrcan.gc.ca/cdogs/content/cr_/cr_00007_e.htm", "7")</f>
        <v>7</v>
      </c>
      <c r="J1630" t="s">
        <v>220</v>
      </c>
      <c r="K1630" t="s">
        <v>221</v>
      </c>
      <c r="L1630">
        <v>29</v>
      </c>
      <c r="M1630" t="s">
        <v>222</v>
      </c>
      <c r="N1630">
        <v>549</v>
      </c>
      <c r="O1630" t="s">
        <v>108</v>
      </c>
      <c r="P1630" t="s">
        <v>108</v>
      </c>
      <c r="Q1630" t="s">
        <v>109</v>
      </c>
      <c r="R1630" t="s">
        <v>78</v>
      </c>
      <c r="S1630" t="s">
        <v>33</v>
      </c>
      <c r="T1630" t="s">
        <v>65</v>
      </c>
      <c r="U1630" t="s">
        <v>189</v>
      </c>
      <c r="V1630" t="s">
        <v>216</v>
      </c>
      <c r="W1630" t="s">
        <v>66</v>
      </c>
      <c r="X1630" t="s">
        <v>100</v>
      </c>
      <c r="Y1630" t="s">
        <v>596</v>
      </c>
      <c r="Z1630" t="s">
        <v>6137</v>
      </c>
    </row>
    <row r="1631" spans="1:26" hidden="1" x14ac:dyDescent="0.25">
      <c r="A1631" t="s">
        <v>6985</v>
      </c>
      <c r="B1631" t="s">
        <v>6986</v>
      </c>
      <c r="C1631" s="1" t="str">
        <f t="shared" si="261"/>
        <v>21:0239</v>
      </c>
      <c r="D1631" s="1" t="str">
        <f t="shared" ref="D1631:D1659" si="268">HYPERLINK("http://geochem.nrcan.gc.ca/cdogs/content/svy/svy210116_e.htm", "21:0116")</f>
        <v>21:0116</v>
      </c>
      <c r="E1631" t="s">
        <v>6987</v>
      </c>
      <c r="F1631" t="s">
        <v>6988</v>
      </c>
      <c r="H1631">
        <v>49.191564100000001</v>
      </c>
      <c r="I1631">
        <v>-88.185617100000002</v>
      </c>
      <c r="J1631" s="1" t="str">
        <f t="shared" ref="J1631:J1659" si="269">HYPERLINK("http://geochem.nrcan.gc.ca/cdogs/content/kwd/kwd020027_e.htm", "NGR lake sediment grab sample")</f>
        <v>NGR lake sediment grab sample</v>
      </c>
      <c r="K1631" s="1" t="str">
        <f t="shared" ref="K1631:K1659" si="270">HYPERLINK("http://geochem.nrcan.gc.ca/cdogs/content/kwd/kwd080006_e.htm", "&lt;177 micron (NGR)")</f>
        <v>&lt;177 micron (NGR)</v>
      </c>
      <c r="L1631">
        <v>29</v>
      </c>
      <c r="M1631" t="s">
        <v>131</v>
      </c>
      <c r="N1631">
        <v>550</v>
      </c>
      <c r="O1631" t="s">
        <v>516</v>
      </c>
      <c r="P1631" t="s">
        <v>596</v>
      </c>
      <c r="Q1631" t="s">
        <v>63</v>
      </c>
      <c r="R1631" t="s">
        <v>156</v>
      </c>
      <c r="S1631" t="s">
        <v>63</v>
      </c>
      <c r="T1631" t="s">
        <v>36</v>
      </c>
      <c r="U1631" t="s">
        <v>79</v>
      </c>
      <c r="V1631" t="s">
        <v>292</v>
      </c>
      <c r="W1631" t="s">
        <v>63</v>
      </c>
      <c r="X1631" t="s">
        <v>890</v>
      </c>
      <c r="Y1631" t="s">
        <v>125</v>
      </c>
      <c r="Z1631" t="s">
        <v>49</v>
      </c>
    </row>
    <row r="1632" spans="1:26" hidden="1" x14ac:dyDescent="0.25">
      <c r="A1632" t="s">
        <v>6989</v>
      </c>
      <c r="B1632" t="s">
        <v>6990</v>
      </c>
      <c r="C1632" s="1" t="str">
        <f t="shared" si="261"/>
        <v>21:0239</v>
      </c>
      <c r="D1632" s="1" t="str">
        <f t="shared" si="268"/>
        <v>21:0116</v>
      </c>
      <c r="E1632" t="s">
        <v>6991</v>
      </c>
      <c r="F1632" t="s">
        <v>6992</v>
      </c>
      <c r="H1632">
        <v>49.195703000000002</v>
      </c>
      <c r="I1632">
        <v>-88.203793500000003</v>
      </c>
      <c r="J1632" s="1" t="str">
        <f t="shared" si="269"/>
        <v>NGR lake sediment grab sample</v>
      </c>
      <c r="K1632" s="1" t="str">
        <f t="shared" si="270"/>
        <v>&lt;177 micron (NGR)</v>
      </c>
      <c r="L1632">
        <v>29</v>
      </c>
      <c r="M1632" t="s">
        <v>143</v>
      </c>
      <c r="N1632">
        <v>551</v>
      </c>
      <c r="O1632" t="s">
        <v>197</v>
      </c>
      <c r="P1632" t="s">
        <v>134</v>
      </c>
      <c r="Q1632" t="s">
        <v>80</v>
      </c>
      <c r="R1632" t="s">
        <v>135</v>
      </c>
      <c r="S1632" t="s">
        <v>181</v>
      </c>
      <c r="T1632" t="s">
        <v>36</v>
      </c>
      <c r="U1632" t="s">
        <v>147</v>
      </c>
      <c r="V1632" t="s">
        <v>180</v>
      </c>
      <c r="W1632" t="s">
        <v>33</v>
      </c>
      <c r="X1632" t="s">
        <v>343</v>
      </c>
      <c r="Y1632" t="s">
        <v>875</v>
      </c>
      <c r="Z1632" t="s">
        <v>1067</v>
      </c>
    </row>
    <row r="1633" spans="1:26" hidden="1" x14ac:dyDescent="0.25">
      <c r="A1633" t="s">
        <v>6993</v>
      </c>
      <c r="B1633" t="s">
        <v>6994</v>
      </c>
      <c r="C1633" s="1" t="str">
        <f t="shared" si="261"/>
        <v>21:0239</v>
      </c>
      <c r="D1633" s="1" t="str">
        <f t="shared" si="268"/>
        <v>21:0116</v>
      </c>
      <c r="E1633" t="s">
        <v>6995</v>
      </c>
      <c r="F1633" t="s">
        <v>6996</v>
      </c>
      <c r="H1633">
        <v>49.244020499999998</v>
      </c>
      <c r="I1633">
        <v>-88.176498800000005</v>
      </c>
      <c r="J1633" s="1" t="str">
        <f t="shared" si="269"/>
        <v>NGR lake sediment grab sample</v>
      </c>
      <c r="K1633" s="1" t="str">
        <f t="shared" si="270"/>
        <v>&lt;177 micron (NGR)</v>
      </c>
      <c r="L1633">
        <v>29</v>
      </c>
      <c r="M1633" t="s">
        <v>177</v>
      </c>
      <c r="N1633">
        <v>552</v>
      </c>
      <c r="O1633" t="s">
        <v>455</v>
      </c>
      <c r="P1633" t="s">
        <v>74</v>
      </c>
      <c r="Q1633" t="s">
        <v>53</v>
      </c>
      <c r="R1633" t="s">
        <v>110</v>
      </c>
      <c r="S1633" t="s">
        <v>110</v>
      </c>
      <c r="T1633" t="s">
        <v>36</v>
      </c>
      <c r="U1633" t="s">
        <v>6997</v>
      </c>
      <c r="V1633" t="s">
        <v>124</v>
      </c>
      <c r="W1633" t="s">
        <v>181</v>
      </c>
      <c r="X1633" t="s">
        <v>100</v>
      </c>
      <c r="Y1633" t="s">
        <v>134</v>
      </c>
      <c r="Z1633" t="s">
        <v>3843</v>
      </c>
    </row>
    <row r="1634" spans="1:26" hidden="1" x14ac:dyDescent="0.25">
      <c r="A1634" t="s">
        <v>6998</v>
      </c>
      <c r="B1634" t="s">
        <v>6999</v>
      </c>
      <c r="C1634" s="1" t="str">
        <f t="shared" si="261"/>
        <v>21:0239</v>
      </c>
      <c r="D1634" s="1" t="str">
        <f t="shared" si="268"/>
        <v>21:0116</v>
      </c>
      <c r="E1634" t="s">
        <v>6953</v>
      </c>
      <c r="F1634" t="s">
        <v>7000</v>
      </c>
      <c r="H1634">
        <v>49.282564499999999</v>
      </c>
      <c r="I1634">
        <v>-88.201134699999997</v>
      </c>
      <c r="J1634" s="1" t="str">
        <f t="shared" si="269"/>
        <v>NGR lake sediment grab sample</v>
      </c>
      <c r="K1634" s="1" t="str">
        <f t="shared" si="270"/>
        <v>&lt;177 micron (NGR)</v>
      </c>
      <c r="L1634">
        <v>29</v>
      </c>
      <c r="M1634" t="s">
        <v>366</v>
      </c>
      <c r="N1634">
        <v>553</v>
      </c>
      <c r="O1634" t="s">
        <v>298</v>
      </c>
      <c r="P1634" t="s">
        <v>516</v>
      </c>
      <c r="Q1634" t="s">
        <v>66</v>
      </c>
      <c r="R1634" t="s">
        <v>156</v>
      </c>
      <c r="S1634" t="s">
        <v>97</v>
      </c>
      <c r="T1634" t="s">
        <v>36</v>
      </c>
      <c r="U1634" t="s">
        <v>515</v>
      </c>
      <c r="V1634" t="s">
        <v>237</v>
      </c>
      <c r="W1634" t="s">
        <v>66</v>
      </c>
      <c r="X1634" t="s">
        <v>40</v>
      </c>
      <c r="Y1634" t="s">
        <v>41</v>
      </c>
      <c r="Z1634" t="s">
        <v>1377</v>
      </c>
    </row>
    <row r="1635" spans="1:26" hidden="1" x14ac:dyDescent="0.25">
      <c r="A1635" t="s">
        <v>7001</v>
      </c>
      <c r="B1635" t="s">
        <v>7002</v>
      </c>
      <c r="C1635" s="1" t="str">
        <f t="shared" si="261"/>
        <v>21:0239</v>
      </c>
      <c r="D1635" s="1" t="str">
        <f t="shared" si="268"/>
        <v>21:0116</v>
      </c>
      <c r="E1635" t="s">
        <v>7003</v>
      </c>
      <c r="F1635" t="s">
        <v>7004</v>
      </c>
      <c r="H1635">
        <v>49.278855399999998</v>
      </c>
      <c r="I1635">
        <v>-88.221159900000004</v>
      </c>
      <c r="J1635" s="1" t="str">
        <f t="shared" si="269"/>
        <v>NGR lake sediment grab sample</v>
      </c>
      <c r="K1635" s="1" t="str">
        <f t="shared" si="270"/>
        <v>&lt;177 micron (NGR)</v>
      </c>
      <c r="L1635">
        <v>29</v>
      </c>
      <c r="M1635" t="s">
        <v>187</v>
      </c>
      <c r="N1635">
        <v>554</v>
      </c>
      <c r="O1635" t="s">
        <v>679</v>
      </c>
      <c r="P1635" t="s">
        <v>336</v>
      </c>
      <c r="Q1635" t="s">
        <v>80</v>
      </c>
      <c r="R1635" t="s">
        <v>50</v>
      </c>
      <c r="S1635" t="s">
        <v>50</v>
      </c>
      <c r="T1635" t="s">
        <v>36</v>
      </c>
      <c r="U1635" t="s">
        <v>7005</v>
      </c>
      <c r="V1635" t="s">
        <v>2309</v>
      </c>
      <c r="W1635" t="s">
        <v>66</v>
      </c>
      <c r="X1635" t="s">
        <v>760</v>
      </c>
      <c r="Y1635" t="s">
        <v>760</v>
      </c>
      <c r="Z1635" t="s">
        <v>760</v>
      </c>
    </row>
    <row r="1636" spans="1:26" hidden="1" x14ac:dyDescent="0.25">
      <c r="A1636" t="s">
        <v>7006</v>
      </c>
      <c r="B1636" t="s">
        <v>7007</v>
      </c>
      <c r="C1636" s="1" t="str">
        <f t="shared" si="261"/>
        <v>21:0239</v>
      </c>
      <c r="D1636" s="1" t="str">
        <f t="shared" si="268"/>
        <v>21:0116</v>
      </c>
      <c r="E1636" t="s">
        <v>7008</v>
      </c>
      <c r="F1636" t="s">
        <v>7009</v>
      </c>
      <c r="H1636">
        <v>49.299449099999997</v>
      </c>
      <c r="I1636">
        <v>-88.214034499999997</v>
      </c>
      <c r="J1636" s="1" t="str">
        <f t="shared" si="269"/>
        <v>NGR lake sediment grab sample</v>
      </c>
      <c r="K1636" s="1" t="str">
        <f t="shared" si="270"/>
        <v>&lt;177 micron (NGR)</v>
      </c>
      <c r="L1636">
        <v>29</v>
      </c>
      <c r="M1636" t="s">
        <v>251</v>
      </c>
      <c r="N1636">
        <v>555</v>
      </c>
      <c r="O1636" t="s">
        <v>888</v>
      </c>
      <c r="P1636" t="s">
        <v>224</v>
      </c>
      <c r="Q1636" t="s">
        <v>66</v>
      </c>
      <c r="R1636" t="s">
        <v>50</v>
      </c>
      <c r="S1636" t="s">
        <v>271</v>
      </c>
      <c r="T1636" t="s">
        <v>36</v>
      </c>
      <c r="U1636" t="s">
        <v>4778</v>
      </c>
      <c r="V1636" t="s">
        <v>529</v>
      </c>
      <c r="W1636" t="s">
        <v>66</v>
      </c>
      <c r="X1636" t="s">
        <v>208</v>
      </c>
      <c r="Y1636" t="s">
        <v>41</v>
      </c>
      <c r="Z1636" t="s">
        <v>121</v>
      </c>
    </row>
    <row r="1637" spans="1:26" hidden="1" x14ac:dyDescent="0.25">
      <c r="A1637" t="s">
        <v>7010</v>
      </c>
      <c r="B1637" t="s">
        <v>7011</v>
      </c>
      <c r="C1637" s="1" t="str">
        <f t="shared" si="261"/>
        <v>21:0239</v>
      </c>
      <c r="D1637" s="1" t="str">
        <f t="shared" si="268"/>
        <v>21:0116</v>
      </c>
      <c r="E1637" t="s">
        <v>7012</v>
      </c>
      <c r="F1637" t="s">
        <v>7013</v>
      </c>
      <c r="H1637">
        <v>49.310453699999997</v>
      </c>
      <c r="I1637">
        <v>-88.240004999999996</v>
      </c>
      <c r="J1637" s="1" t="str">
        <f t="shared" si="269"/>
        <v>NGR lake sediment grab sample</v>
      </c>
      <c r="K1637" s="1" t="str">
        <f t="shared" si="270"/>
        <v>&lt;177 micron (NGR)</v>
      </c>
      <c r="L1637">
        <v>29</v>
      </c>
      <c r="M1637" t="s">
        <v>259</v>
      </c>
      <c r="N1637">
        <v>556</v>
      </c>
      <c r="O1637" t="s">
        <v>888</v>
      </c>
      <c r="P1637" t="s">
        <v>224</v>
      </c>
      <c r="Q1637" t="s">
        <v>66</v>
      </c>
      <c r="R1637" t="s">
        <v>34</v>
      </c>
      <c r="S1637" t="s">
        <v>109</v>
      </c>
      <c r="T1637" t="s">
        <v>36</v>
      </c>
      <c r="U1637" t="s">
        <v>284</v>
      </c>
      <c r="V1637" t="s">
        <v>590</v>
      </c>
      <c r="W1637" t="s">
        <v>66</v>
      </c>
      <c r="X1637" t="s">
        <v>343</v>
      </c>
      <c r="Y1637" t="s">
        <v>41</v>
      </c>
      <c r="Z1637" t="s">
        <v>278</v>
      </c>
    </row>
    <row r="1638" spans="1:26" hidden="1" x14ac:dyDescent="0.25">
      <c r="A1638" t="s">
        <v>7014</v>
      </c>
      <c r="B1638" t="s">
        <v>7015</v>
      </c>
      <c r="C1638" s="1" t="str">
        <f t="shared" si="261"/>
        <v>21:0239</v>
      </c>
      <c r="D1638" s="1" t="str">
        <f t="shared" si="268"/>
        <v>21:0116</v>
      </c>
      <c r="E1638" t="s">
        <v>7012</v>
      </c>
      <c r="F1638" t="s">
        <v>7016</v>
      </c>
      <c r="H1638">
        <v>49.310453699999997</v>
      </c>
      <c r="I1638">
        <v>-88.240004999999996</v>
      </c>
      <c r="J1638" s="1" t="str">
        <f t="shared" si="269"/>
        <v>NGR lake sediment grab sample</v>
      </c>
      <c r="K1638" s="1" t="str">
        <f t="shared" si="270"/>
        <v>&lt;177 micron (NGR)</v>
      </c>
      <c r="L1638">
        <v>29</v>
      </c>
      <c r="M1638" t="s">
        <v>268</v>
      </c>
      <c r="N1638">
        <v>557</v>
      </c>
      <c r="O1638" t="s">
        <v>289</v>
      </c>
      <c r="P1638" t="s">
        <v>79</v>
      </c>
      <c r="Q1638" t="s">
        <v>66</v>
      </c>
      <c r="R1638" t="s">
        <v>110</v>
      </c>
      <c r="S1638" t="s">
        <v>109</v>
      </c>
      <c r="T1638" t="s">
        <v>36</v>
      </c>
      <c r="U1638" t="s">
        <v>228</v>
      </c>
      <c r="V1638" t="s">
        <v>216</v>
      </c>
      <c r="W1638" t="s">
        <v>66</v>
      </c>
      <c r="X1638" t="s">
        <v>300</v>
      </c>
      <c r="Y1638" t="s">
        <v>41</v>
      </c>
      <c r="Z1638" t="s">
        <v>1773</v>
      </c>
    </row>
    <row r="1639" spans="1:26" hidden="1" x14ac:dyDescent="0.25">
      <c r="A1639" t="s">
        <v>7017</v>
      </c>
      <c r="B1639" t="s">
        <v>7018</v>
      </c>
      <c r="C1639" s="1" t="str">
        <f t="shared" si="261"/>
        <v>21:0239</v>
      </c>
      <c r="D1639" s="1" t="str">
        <f t="shared" si="268"/>
        <v>21:0116</v>
      </c>
      <c r="E1639" t="s">
        <v>7019</v>
      </c>
      <c r="F1639" t="s">
        <v>7020</v>
      </c>
      <c r="H1639">
        <v>49.278675</v>
      </c>
      <c r="I1639">
        <v>-88.267971900000006</v>
      </c>
      <c r="J1639" s="1" t="str">
        <f t="shared" si="269"/>
        <v>NGR lake sediment grab sample</v>
      </c>
      <c r="K1639" s="1" t="str">
        <f t="shared" si="270"/>
        <v>&lt;177 micron (NGR)</v>
      </c>
      <c r="L1639">
        <v>29</v>
      </c>
      <c r="M1639" t="s">
        <v>196</v>
      </c>
      <c r="N1639">
        <v>558</v>
      </c>
      <c r="O1639" t="s">
        <v>188</v>
      </c>
      <c r="P1639" t="s">
        <v>336</v>
      </c>
      <c r="Q1639" t="s">
        <v>97</v>
      </c>
      <c r="R1639" t="s">
        <v>77</v>
      </c>
      <c r="S1639" t="s">
        <v>64</v>
      </c>
      <c r="T1639" t="s">
        <v>36</v>
      </c>
      <c r="U1639" t="s">
        <v>263</v>
      </c>
      <c r="V1639" t="s">
        <v>137</v>
      </c>
      <c r="W1639" t="s">
        <v>66</v>
      </c>
      <c r="X1639" t="s">
        <v>67</v>
      </c>
      <c r="Y1639" t="s">
        <v>41</v>
      </c>
      <c r="Z1639" t="s">
        <v>406</v>
      </c>
    </row>
    <row r="1640" spans="1:26" hidden="1" x14ac:dyDescent="0.25">
      <c r="A1640" t="s">
        <v>7021</v>
      </c>
      <c r="B1640" t="s">
        <v>7022</v>
      </c>
      <c r="C1640" s="1" t="str">
        <f t="shared" si="261"/>
        <v>21:0239</v>
      </c>
      <c r="D1640" s="1" t="str">
        <f t="shared" si="268"/>
        <v>21:0116</v>
      </c>
      <c r="E1640" t="s">
        <v>7023</v>
      </c>
      <c r="F1640" t="s">
        <v>7024</v>
      </c>
      <c r="H1640">
        <v>49.305496099999999</v>
      </c>
      <c r="I1640">
        <v>-88.291028299999994</v>
      </c>
      <c r="J1640" s="1" t="str">
        <f t="shared" si="269"/>
        <v>NGR lake sediment grab sample</v>
      </c>
      <c r="K1640" s="1" t="str">
        <f t="shared" si="270"/>
        <v>&lt;177 micron (NGR)</v>
      </c>
      <c r="L1640">
        <v>29</v>
      </c>
      <c r="M1640" t="s">
        <v>206</v>
      </c>
      <c r="N1640">
        <v>559</v>
      </c>
      <c r="O1640" t="s">
        <v>888</v>
      </c>
      <c r="P1640" t="s">
        <v>334</v>
      </c>
      <c r="Q1640" t="s">
        <v>39</v>
      </c>
      <c r="R1640" t="s">
        <v>596</v>
      </c>
      <c r="S1640" t="s">
        <v>156</v>
      </c>
      <c r="T1640" t="s">
        <v>122</v>
      </c>
      <c r="U1640" t="s">
        <v>284</v>
      </c>
      <c r="V1640" t="s">
        <v>685</v>
      </c>
      <c r="W1640" t="s">
        <v>53</v>
      </c>
      <c r="X1640" t="s">
        <v>497</v>
      </c>
      <c r="Y1640" t="s">
        <v>41</v>
      </c>
      <c r="Z1640" t="s">
        <v>77</v>
      </c>
    </row>
    <row r="1641" spans="1:26" hidden="1" x14ac:dyDescent="0.25">
      <c r="A1641" t="s">
        <v>7025</v>
      </c>
      <c r="B1641" t="s">
        <v>7026</v>
      </c>
      <c r="C1641" s="1" t="str">
        <f t="shared" si="261"/>
        <v>21:0239</v>
      </c>
      <c r="D1641" s="1" t="str">
        <f t="shared" si="268"/>
        <v>21:0116</v>
      </c>
      <c r="E1641" t="s">
        <v>7027</v>
      </c>
      <c r="F1641" t="s">
        <v>7028</v>
      </c>
      <c r="H1641">
        <v>49.332592300000002</v>
      </c>
      <c r="I1641">
        <v>-88.273017199999998</v>
      </c>
      <c r="J1641" s="1" t="str">
        <f t="shared" si="269"/>
        <v>NGR lake sediment grab sample</v>
      </c>
      <c r="K1641" s="1" t="str">
        <f t="shared" si="270"/>
        <v>&lt;177 micron (NGR)</v>
      </c>
      <c r="L1641">
        <v>29</v>
      </c>
      <c r="M1641" t="s">
        <v>214</v>
      </c>
      <c r="N1641">
        <v>560</v>
      </c>
      <c r="O1641" t="s">
        <v>133</v>
      </c>
      <c r="P1641" t="s">
        <v>224</v>
      </c>
      <c r="Q1641" t="s">
        <v>63</v>
      </c>
      <c r="R1641" t="s">
        <v>110</v>
      </c>
      <c r="S1641" t="s">
        <v>80</v>
      </c>
      <c r="T1641" t="s">
        <v>36</v>
      </c>
      <c r="U1641" t="s">
        <v>48</v>
      </c>
      <c r="V1641" t="s">
        <v>437</v>
      </c>
      <c r="W1641" t="s">
        <v>66</v>
      </c>
      <c r="X1641" t="s">
        <v>54</v>
      </c>
      <c r="Y1641" t="s">
        <v>66</v>
      </c>
      <c r="Z1641" t="s">
        <v>610</v>
      </c>
    </row>
    <row r="1642" spans="1:26" hidden="1" x14ac:dyDescent="0.25">
      <c r="A1642" t="s">
        <v>7029</v>
      </c>
      <c r="B1642" t="s">
        <v>7030</v>
      </c>
      <c r="C1642" s="1" t="str">
        <f t="shared" si="261"/>
        <v>21:0239</v>
      </c>
      <c r="D1642" s="1" t="str">
        <f t="shared" si="268"/>
        <v>21:0116</v>
      </c>
      <c r="E1642" t="s">
        <v>7031</v>
      </c>
      <c r="F1642" t="s">
        <v>7032</v>
      </c>
      <c r="H1642">
        <v>49.275209400000001</v>
      </c>
      <c r="I1642">
        <v>-88.049326399999998</v>
      </c>
      <c r="J1642" s="1" t="str">
        <f t="shared" si="269"/>
        <v>NGR lake sediment grab sample</v>
      </c>
      <c r="K1642" s="1" t="str">
        <f t="shared" si="270"/>
        <v>&lt;177 micron (NGR)</v>
      </c>
      <c r="L1642">
        <v>30</v>
      </c>
      <c r="M1642" t="s">
        <v>242</v>
      </c>
      <c r="N1642">
        <v>561</v>
      </c>
      <c r="O1642" t="s">
        <v>336</v>
      </c>
      <c r="P1642" t="s">
        <v>77</v>
      </c>
      <c r="Q1642" t="s">
        <v>181</v>
      </c>
      <c r="R1642" t="s">
        <v>110</v>
      </c>
      <c r="S1642" t="s">
        <v>181</v>
      </c>
      <c r="T1642" t="s">
        <v>36</v>
      </c>
      <c r="U1642" t="s">
        <v>336</v>
      </c>
      <c r="V1642" t="s">
        <v>322</v>
      </c>
      <c r="W1642" t="s">
        <v>53</v>
      </c>
      <c r="X1642" t="s">
        <v>100</v>
      </c>
      <c r="Y1642" t="s">
        <v>41</v>
      </c>
      <c r="Z1642" t="s">
        <v>626</v>
      </c>
    </row>
    <row r="1643" spans="1:26" hidden="1" x14ac:dyDescent="0.25">
      <c r="A1643" t="s">
        <v>7033</v>
      </c>
      <c r="B1643" t="s">
        <v>7034</v>
      </c>
      <c r="C1643" s="1" t="str">
        <f t="shared" si="261"/>
        <v>21:0239</v>
      </c>
      <c r="D1643" s="1" t="str">
        <f t="shared" si="268"/>
        <v>21:0116</v>
      </c>
      <c r="E1643" t="s">
        <v>7035</v>
      </c>
      <c r="F1643" t="s">
        <v>7036</v>
      </c>
      <c r="H1643">
        <v>49.400664399999997</v>
      </c>
      <c r="I1643">
        <v>-88.271810700000003</v>
      </c>
      <c r="J1643" s="1" t="str">
        <f t="shared" si="269"/>
        <v>NGR lake sediment grab sample</v>
      </c>
      <c r="K1643" s="1" t="str">
        <f t="shared" si="270"/>
        <v>&lt;177 micron (NGR)</v>
      </c>
      <c r="L1643">
        <v>30</v>
      </c>
      <c r="M1643" t="s">
        <v>47</v>
      </c>
      <c r="N1643">
        <v>562</v>
      </c>
      <c r="O1643" t="s">
        <v>120</v>
      </c>
      <c r="P1643" t="s">
        <v>49</v>
      </c>
      <c r="Q1643" t="s">
        <v>146</v>
      </c>
      <c r="R1643" t="s">
        <v>198</v>
      </c>
      <c r="S1643" t="s">
        <v>146</v>
      </c>
      <c r="T1643" t="s">
        <v>36</v>
      </c>
      <c r="U1643" t="s">
        <v>1416</v>
      </c>
      <c r="V1643" t="s">
        <v>1018</v>
      </c>
      <c r="W1643" t="s">
        <v>66</v>
      </c>
      <c r="X1643" t="s">
        <v>81</v>
      </c>
      <c r="Y1643" t="s">
        <v>41</v>
      </c>
      <c r="Z1643" t="s">
        <v>5028</v>
      </c>
    </row>
    <row r="1644" spans="1:26" hidden="1" x14ac:dyDescent="0.25">
      <c r="A1644" t="s">
        <v>7037</v>
      </c>
      <c r="B1644" t="s">
        <v>7038</v>
      </c>
      <c r="C1644" s="1" t="str">
        <f t="shared" si="261"/>
        <v>21:0239</v>
      </c>
      <c r="D1644" s="1" t="str">
        <f t="shared" si="268"/>
        <v>21:0116</v>
      </c>
      <c r="E1644" t="s">
        <v>7039</v>
      </c>
      <c r="F1644" t="s">
        <v>7040</v>
      </c>
      <c r="H1644">
        <v>49.421789699999998</v>
      </c>
      <c r="I1644">
        <v>-88.244957299999996</v>
      </c>
      <c r="J1644" s="1" t="str">
        <f t="shared" si="269"/>
        <v>NGR lake sediment grab sample</v>
      </c>
      <c r="K1644" s="1" t="str">
        <f t="shared" si="270"/>
        <v>&lt;177 micron (NGR)</v>
      </c>
      <c r="L1644">
        <v>30</v>
      </c>
      <c r="M1644" t="s">
        <v>60</v>
      </c>
      <c r="N1644">
        <v>563</v>
      </c>
      <c r="O1644" t="s">
        <v>79</v>
      </c>
      <c r="P1644" t="s">
        <v>61</v>
      </c>
      <c r="Q1644" t="s">
        <v>63</v>
      </c>
      <c r="R1644" t="s">
        <v>76</v>
      </c>
      <c r="S1644" t="s">
        <v>39</v>
      </c>
      <c r="T1644" t="s">
        <v>36</v>
      </c>
      <c r="U1644" t="s">
        <v>98</v>
      </c>
      <c r="V1644" t="s">
        <v>437</v>
      </c>
      <c r="W1644" t="s">
        <v>66</v>
      </c>
      <c r="X1644" t="s">
        <v>343</v>
      </c>
      <c r="Y1644" t="s">
        <v>41</v>
      </c>
      <c r="Z1644" t="s">
        <v>523</v>
      </c>
    </row>
    <row r="1645" spans="1:26" hidden="1" x14ac:dyDescent="0.25">
      <c r="A1645" t="s">
        <v>7041</v>
      </c>
      <c r="B1645" t="s">
        <v>7042</v>
      </c>
      <c r="C1645" s="1" t="str">
        <f t="shared" si="261"/>
        <v>21:0239</v>
      </c>
      <c r="D1645" s="1" t="str">
        <f t="shared" si="268"/>
        <v>21:0116</v>
      </c>
      <c r="E1645" t="s">
        <v>7043</v>
      </c>
      <c r="F1645" t="s">
        <v>7044</v>
      </c>
      <c r="H1645">
        <v>49.4319925</v>
      </c>
      <c r="I1645">
        <v>-88.271213099999997</v>
      </c>
      <c r="J1645" s="1" t="str">
        <f t="shared" si="269"/>
        <v>NGR lake sediment grab sample</v>
      </c>
      <c r="K1645" s="1" t="str">
        <f t="shared" si="270"/>
        <v>&lt;177 micron (NGR)</v>
      </c>
      <c r="L1645">
        <v>30</v>
      </c>
      <c r="M1645" t="s">
        <v>73</v>
      </c>
      <c r="N1645">
        <v>564</v>
      </c>
      <c r="O1645" t="s">
        <v>298</v>
      </c>
      <c r="P1645" t="s">
        <v>489</v>
      </c>
      <c r="Q1645" t="s">
        <v>39</v>
      </c>
      <c r="R1645" t="s">
        <v>277</v>
      </c>
      <c r="S1645" t="s">
        <v>156</v>
      </c>
      <c r="T1645" t="s">
        <v>36</v>
      </c>
      <c r="U1645" t="s">
        <v>963</v>
      </c>
      <c r="V1645" t="s">
        <v>1802</v>
      </c>
      <c r="W1645" t="s">
        <v>66</v>
      </c>
      <c r="X1645" t="s">
        <v>336</v>
      </c>
      <c r="Y1645" t="s">
        <v>41</v>
      </c>
      <c r="Z1645" t="s">
        <v>229</v>
      </c>
    </row>
    <row r="1646" spans="1:26" hidden="1" x14ac:dyDescent="0.25">
      <c r="A1646" t="s">
        <v>7045</v>
      </c>
      <c r="B1646" t="s">
        <v>7046</v>
      </c>
      <c r="C1646" s="1" t="str">
        <f t="shared" si="261"/>
        <v>21:0239</v>
      </c>
      <c r="D1646" s="1" t="str">
        <f t="shared" si="268"/>
        <v>21:0116</v>
      </c>
      <c r="E1646" t="s">
        <v>7047</v>
      </c>
      <c r="F1646" t="s">
        <v>7048</v>
      </c>
      <c r="H1646">
        <v>49.419031699999998</v>
      </c>
      <c r="I1646">
        <v>-88.1802888</v>
      </c>
      <c r="J1646" s="1" t="str">
        <f t="shared" si="269"/>
        <v>NGR lake sediment grab sample</v>
      </c>
      <c r="K1646" s="1" t="str">
        <f t="shared" si="270"/>
        <v>&lt;177 micron (NGR)</v>
      </c>
      <c r="L1646">
        <v>30</v>
      </c>
      <c r="M1646" t="s">
        <v>87</v>
      </c>
      <c r="N1646">
        <v>565</v>
      </c>
      <c r="O1646" t="s">
        <v>67</v>
      </c>
      <c r="P1646" t="s">
        <v>119</v>
      </c>
      <c r="Q1646" t="s">
        <v>66</v>
      </c>
      <c r="R1646" t="s">
        <v>244</v>
      </c>
      <c r="S1646" t="s">
        <v>34</v>
      </c>
      <c r="T1646" t="s">
        <v>36</v>
      </c>
      <c r="U1646" t="s">
        <v>1416</v>
      </c>
      <c r="V1646" t="s">
        <v>171</v>
      </c>
      <c r="W1646" t="s">
        <v>66</v>
      </c>
      <c r="X1646" t="s">
        <v>91</v>
      </c>
      <c r="Y1646" t="s">
        <v>125</v>
      </c>
      <c r="Z1646" t="s">
        <v>1704</v>
      </c>
    </row>
    <row r="1647" spans="1:26" hidden="1" x14ac:dyDescent="0.25">
      <c r="A1647" t="s">
        <v>7049</v>
      </c>
      <c r="B1647" t="s">
        <v>7050</v>
      </c>
      <c r="C1647" s="1" t="str">
        <f t="shared" si="261"/>
        <v>21:0239</v>
      </c>
      <c r="D1647" s="1" t="str">
        <f t="shared" si="268"/>
        <v>21:0116</v>
      </c>
      <c r="E1647" t="s">
        <v>7051</v>
      </c>
      <c r="F1647" t="s">
        <v>7052</v>
      </c>
      <c r="H1647">
        <v>49.400456200000001</v>
      </c>
      <c r="I1647">
        <v>-88.185591500000001</v>
      </c>
      <c r="J1647" s="1" t="str">
        <f t="shared" si="269"/>
        <v>NGR lake sediment grab sample</v>
      </c>
      <c r="K1647" s="1" t="str">
        <f t="shared" si="270"/>
        <v>&lt;177 micron (NGR)</v>
      </c>
      <c r="L1647">
        <v>30</v>
      </c>
      <c r="M1647" t="s">
        <v>251</v>
      </c>
      <c r="N1647">
        <v>566</v>
      </c>
      <c r="O1647" t="s">
        <v>798</v>
      </c>
      <c r="P1647" t="s">
        <v>300</v>
      </c>
      <c r="Q1647" t="s">
        <v>63</v>
      </c>
      <c r="R1647" t="s">
        <v>110</v>
      </c>
      <c r="S1647" t="s">
        <v>97</v>
      </c>
      <c r="T1647" t="s">
        <v>36</v>
      </c>
      <c r="U1647" t="s">
        <v>1024</v>
      </c>
      <c r="V1647" t="s">
        <v>2057</v>
      </c>
      <c r="W1647" t="s">
        <v>66</v>
      </c>
      <c r="X1647" t="s">
        <v>67</v>
      </c>
      <c r="Y1647" t="s">
        <v>41</v>
      </c>
      <c r="Z1647" t="s">
        <v>271</v>
      </c>
    </row>
    <row r="1648" spans="1:26" hidden="1" x14ac:dyDescent="0.25">
      <c r="A1648" t="s">
        <v>7053</v>
      </c>
      <c r="B1648" t="s">
        <v>7054</v>
      </c>
      <c r="C1648" s="1" t="str">
        <f t="shared" si="261"/>
        <v>21:0239</v>
      </c>
      <c r="D1648" s="1" t="str">
        <f t="shared" si="268"/>
        <v>21:0116</v>
      </c>
      <c r="E1648" t="s">
        <v>7055</v>
      </c>
      <c r="F1648" t="s">
        <v>7056</v>
      </c>
      <c r="H1648">
        <v>49.389251999999999</v>
      </c>
      <c r="I1648">
        <v>-88.168427699999995</v>
      </c>
      <c r="J1648" s="1" t="str">
        <f t="shared" si="269"/>
        <v>NGR lake sediment grab sample</v>
      </c>
      <c r="K1648" s="1" t="str">
        <f t="shared" si="270"/>
        <v>&lt;177 micron (NGR)</v>
      </c>
      <c r="L1648">
        <v>30</v>
      </c>
      <c r="M1648" t="s">
        <v>259</v>
      </c>
      <c r="N1648">
        <v>567</v>
      </c>
      <c r="O1648" t="s">
        <v>1254</v>
      </c>
      <c r="P1648" t="s">
        <v>342</v>
      </c>
      <c r="Q1648" t="s">
        <v>53</v>
      </c>
      <c r="R1648" t="s">
        <v>198</v>
      </c>
      <c r="S1648" t="s">
        <v>156</v>
      </c>
      <c r="T1648" t="s">
        <v>36</v>
      </c>
      <c r="U1648" t="s">
        <v>163</v>
      </c>
      <c r="V1648" t="s">
        <v>1121</v>
      </c>
      <c r="W1648" t="s">
        <v>53</v>
      </c>
      <c r="X1648" t="s">
        <v>760</v>
      </c>
      <c r="Y1648" t="s">
        <v>41</v>
      </c>
      <c r="Z1648" t="s">
        <v>3269</v>
      </c>
    </row>
    <row r="1649" spans="1:26" hidden="1" x14ac:dyDescent="0.25">
      <c r="A1649" t="s">
        <v>7057</v>
      </c>
      <c r="B1649" t="s">
        <v>7058</v>
      </c>
      <c r="C1649" s="1" t="str">
        <f t="shared" si="261"/>
        <v>21:0239</v>
      </c>
      <c r="D1649" s="1" t="str">
        <f t="shared" si="268"/>
        <v>21:0116</v>
      </c>
      <c r="E1649" t="s">
        <v>7055</v>
      </c>
      <c r="F1649" t="s">
        <v>7059</v>
      </c>
      <c r="H1649">
        <v>49.389251999999999</v>
      </c>
      <c r="I1649">
        <v>-88.168427699999995</v>
      </c>
      <c r="J1649" s="1" t="str">
        <f t="shared" si="269"/>
        <v>NGR lake sediment grab sample</v>
      </c>
      <c r="K1649" s="1" t="str">
        <f t="shared" si="270"/>
        <v>&lt;177 micron (NGR)</v>
      </c>
      <c r="L1649">
        <v>30</v>
      </c>
      <c r="M1649" t="s">
        <v>268</v>
      </c>
      <c r="N1649">
        <v>568</v>
      </c>
      <c r="O1649" t="s">
        <v>236</v>
      </c>
      <c r="P1649" t="s">
        <v>1090</v>
      </c>
      <c r="Q1649" t="s">
        <v>53</v>
      </c>
      <c r="R1649" t="s">
        <v>34</v>
      </c>
      <c r="S1649" t="s">
        <v>76</v>
      </c>
      <c r="T1649" t="s">
        <v>36</v>
      </c>
      <c r="U1649" t="s">
        <v>112</v>
      </c>
      <c r="V1649" t="s">
        <v>237</v>
      </c>
      <c r="W1649" t="s">
        <v>66</v>
      </c>
      <c r="X1649" t="s">
        <v>343</v>
      </c>
      <c r="Y1649" t="s">
        <v>41</v>
      </c>
      <c r="Z1649" t="s">
        <v>805</v>
      </c>
    </row>
    <row r="1650" spans="1:26" hidden="1" x14ac:dyDescent="0.25">
      <c r="A1650" t="s">
        <v>7060</v>
      </c>
      <c r="B1650" t="s">
        <v>7061</v>
      </c>
      <c r="C1650" s="1" t="str">
        <f t="shared" si="261"/>
        <v>21:0239</v>
      </c>
      <c r="D1650" s="1" t="str">
        <f t="shared" si="268"/>
        <v>21:0116</v>
      </c>
      <c r="E1650" t="s">
        <v>7062</v>
      </c>
      <c r="F1650" t="s">
        <v>7063</v>
      </c>
      <c r="H1650">
        <v>49.368936400000003</v>
      </c>
      <c r="I1650">
        <v>-88.175054099999997</v>
      </c>
      <c r="J1650" s="1" t="str">
        <f t="shared" si="269"/>
        <v>NGR lake sediment grab sample</v>
      </c>
      <c r="K1650" s="1" t="str">
        <f t="shared" si="270"/>
        <v>&lt;177 micron (NGR)</v>
      </c>
      <c r="L1650">
        <v>30</v>
      </c>
      <c r="M1650" t="s">
        <v>96</v>
      </c>
      <c r="N1650">
        <v>569</v>
      </c>
      <c r="O1650" t="s">
        <v>1090</v>
      </c>
      <c r="P1650" t="s">
        <v>208</v>
      </c>
      <c r="Q1650" t="s">
        <v>53</v>
      </c>
      <c r="R1650" t="s">
        <v>198</v>
      </c>
      <c r="S1650" t="s">
        <v>97</v>
      </c>
      <c r="T1650" t="s">
        <v>36</v>
      </c>
      <c r="U1650" t="s">
        <v>284</v>
      </c>
      <c r="V1650" t="s">
        <v>309</v>
      </c>
      <c r="W1650" t="s">
        <v>63</v>
      </c>
      <c r="X1650" t="s">
        <v>343</v>
      </c>
      <c r="Y1650" t="s">
        <v>41</v>
      </c>
      <c r="Z1650" t="s">
        <v>570</v>
      </c>
    </row>
    <row r="1651" spans="1:26" hidden="1" x14ac:dyDescent="0.25">
      <c r="A1651" t="s">
        <v>7064</v>
      </c>
      <c r="B1651" t="s">
        <v>7065</v>
      </c>
      <c r="C1651" s="1" t="str">
        <f t="shared" si="261"/>
        <v>21:0239</v>
      </c>
      <c r="D1651" s="1" t="str">
        <f t="shared" si="268"/>
        <v>21:0116</v>
      </c>
      <c r="E1651" t="s">
        <v>7066</v>
      </c>
      <c r="F1651" t="s">
        <v>7067</v>
      </c>
      <c r="H1651">
        <v>49.345581099999997</v>
      </c>
      <c r="I1651">
        <v>-88.205957900000001</v>
      </c>
      <c r="J1651" s="1" t="str">
        <f t="shared" si="269"/>
        <v>NGR lake sediment grab sample</v>
      </c>
      <c r="K1651" s="1" t="str">
        <f t="shared" si="270"/>
        <v>&lt;177 micron (NGR)</v>
      </c>
      <c r="L1651">
        <v>30</v>
      </c>
      <c r="M1651" t="s">
        <v>106</v>
      </c>
      <c r="N1651">
        <v>570</v>
      </c>
      <c r="O1651" t="s">
        <v>771</v>
      </c>
      <c r="P1651" t="s">
        <v>759</v>
      </c>
      <c r="Q1651" t="s">
        <v>66</v>
      </c>
      <c r="R1651" t="s">
        <v>198</v>
      </c>
      <c r="S1651" t="s">
        <v>97</v>
      </c>
      <c r="T1651" t="s">
        <v>36</v>
      </c>
      <c r="U1651" t="s">
        <v>48</v>
      </c>
      <c r="V1651" t="s">
        <v>65</v>
      </c>
      <c r="W1651" t="s">
        <v>63</v>
      </c>
      <c r="X1651" t="s">
        <v>81</v>
      </c>
      <c r="Y1651" t="s">
        <v>41</v>
      </c>
      <c r="Z1651" t="s">
        <v>7068</v>
      </c>
    </row>
    <row r="1652" spans="1:26" hidden="1" x14ac:dyDescent="0.25">
      <c r="A1652" t="s">
        <v>7069</v>
      </c>
      <c r="B1652" t="s">
        <v>7070</v>
      </c>
      <c r="C1652" s="1" t="str">
        <f t="shared" si="261"/>
        <v>21:0239</v>
      </c>
      <c r="D1652" s="1" t="str">
        <f t="shared" si="268"/>
        <v>21:0116</v>
      </c>
      <c r="E1652" t="s">
        <v>7071</v>
      </c>
      <c r="F1652" t="s">
        <v>7072</v>
      </c>
      <c r="H1652">
        <v>49.336821899999997</v>
      </c>
      <c r="I1652">
        <v>-88.222868300000002</v>
      </c>
      <c r="J1652" s="1" t="str">
        <f t="shared" si="269"/>
        <v>NGR lake sediment grab sample</v>
      </c>
      <c r="K1652" s="1" t="str">
        <f t="shared" si="270"/>
        <v>&lt;177 micron (NGR)</v>
      </c>
      <c r="L1652">
        <v>30</v>
      </c>
      <c r="M1652" t="s">
        <v>118</v>
      </c>
      <c r="N1652">
        <v>571</v>
      </c>
      <c r="O1652" t="s">
        <v>336</v>
      </c>
      <c r="P1652" t="s">
        <v>81</v>
      </c>
      <c r="Q1652" t="s">
        <v>66</v>
      </c>
      <c r="R1652" t="s">
        <v>134</v>
      </c>
      <c r="S1652" t="s">
        <v>156</v>
      </c>
      <c r="T1652" t="s">
        <v>36</v>
      </c>
      <c r="U1652" t="s">
        <v>667</v>
      </c>
      <c r="V1652" t="s">
        <v>730</v>
      </c>
      <c r="W1652" t="s">
        <v>53</v>
      </c>
      <c r="X1652" t="s">
        <v>100</v>
      </c>
      <c r="Y1652" t="s">
        <v>41</v>
      </c>
      <c r="Z1652" t="s">
        <v>787</v>
      </c>
    </row>
    <row r="1653" spans="1:26" hidden="1" x14ac:dyDescent="0.25">
      <c r="A1653" t="s">
        <v>7073</v>
      </c>
      <c r="B1653" t="s">
        <v>7074</v>
      </c>
      <c r="C1653" s="1" t="str">
        <f t="shared" si="261"/>
        <v>21:0239</v>
      </c>
      <c r="D1653" s="1" t="str">
        <f t="shared" si="268"/>
        <v>21:0116</v>
      </c>
      <c r="E1653" t="s">
        <v>7075</v>
      </c>
      <c r="F1653" t="s">
        <v>7076</v>
      </c>
      <c r="H1653">
        <v>49.340057799999997</v>
      </c>
      <c r="I1653">
        <v>-88.141300099999995</v>
      </c>
      <c r="J1653" s="1" t="str">
        <f t="shared" si="269"/>
        <v>NGR lake sediment grab sample</v>
      </c>
      <c r="K1653" s="1" t="str">
        <f t="shared" si="270"/>
        <v>&lt;177 micron (NGR)</v>
      </c>
      <c r="L1653">
        <v>30</v>
      </c>
      <c r="M1653" t="s">
        <v>131</v>
      </c>
      <c r="N1653">
        <v>572</v>
      </c>
      <c r="O1653" t="s">
        <v>48</v>
      </c>
      <c r="P1653" t="s">
        <v>62</v>
      </c>
      <c r="Q1653" t="s">
        <v>66</v>
      </c>
      <c r="R1653" t="s">
        <v>134</v>
      </c>
      <c r="S1653" t="s">
        <v>156</v>
      </c>
      <c r="T1653" t="s">
        <v>36</v>
      </c>
      <c r="U1653" t="s">
        <v>336</v>
      </c>
      <c r="V1653" t="s">
        <v>225</v>
      </c>
      <c r="W1653" t="s">
        <v>53</v>
      </c>
      <c r="X1653" t="s">
        <v>300</v>
      </c>
      <c r="Y1653" t="s">
        <v>41</v>
      </c>
      <c r="Z1653" t="s">
        <v>121</v>
      </c>
    </row>
    <row r="1654" spans="1:26" hidden="1" x14ac:dyDescent="0.25">
      <c r="A1654" t="s">
        <v>7077</v>
      </c>
      <c r="B1654" t="s">
        <v>7078</v>
      </c>
      <c r="C1654" s="1" t="str">
        <f t="shared" si="261"/>
        <v>21:0239</v>
      </c>
      <c r="D1654" s="1" t="str">
        <f t="shared" si="268"/>
        <v>21:0116</v>
      </c>
      <c r="E1654" t="s">
        <v>7079</v>
      </c>
      <c r="F1654" t="s">
        <v>7080</v>
      </c>
      <c r="H1654">
        <v>49.311668300000001</v>
      </c>
      <c r="I1654">
        <v>-88.162079899999995</v>
      </c>
      <c r="J1654" s="1" t="str">
        <f t="shared" si="269"/>
        <v>NGR lake sediment grab sample</v>
      </c>
      <c r="K1654" s="1" t="str">
        <f t="shared" si="270"/>
        <v>&lt;177 micron (NGR)</v>
      </c>
      <c r="L1654">
        <v>30</v>
      </c>
      <c r="M1654" t="s">
        <v>143</v>
      </c>
      <c r="N1654">
        <v>573</v>
      </c>
      <c r="O1654" t="s">
        <v>61</v>
      </c>
      <c r="P1654" t="s">
        <v>489</v>
      </c>
      <c r="Q1654" t="s">
        <v>63</v>
      </c>
      <c r="R1654" t="s">
        <v>110</v>
      </c>
      <c r="S1654" t="s">
        <v>290</v>
      </c>
      <c r="T1654" t="s">
        <v>36</v>
      </c>
      <c r="U1654" t="s">
        <v>91</v>
      </c>
      <c r="V1654" t="s">
        <v>1121</v>
      </c>
      <c r="W1654" t="s">
        <v>53</v>
      </c>
      <c r="X1654" t="s">
        <v>40</v>
      </c>
      <c r="Y1654" t="s">
        <v>41</v>
      </c>
      <c r="Z1654" t="s">
        <v>1481</v>
      </c>
    </row>
    <row r="1655" spans="1:26" hidden="1" x14ac:dyDescent="0.25">
      <c r="A1655" t="s">
        <v>7081</v>
      </c>
      <c r="B1655" t="s">
        <v>7082</v>
      </c>
      <c r="C1655" s="1" t="str">
        <f t="shared" si="261"/>
        <v>21:0239</v>
      </c>
      <c r="D1655" s="1" t="str">
        <f t="shared" si="268"/>
        <v>21:0116</v>
      </c>
      <c r="E1655" t="s">
        <v>7083</v>
      </c>
      <c r="F1655" t="s">
        <v>7084</v>
      </c>
      <c r="H1655">
        <v>49.285335799999999</v>
      </c>
      <c r="I1655">
        <v>-88.075035799999995</v>
      </c>
      <c r="J1655" s="1" t="str">
        <f t="shared" si="269"/>
        <v>NGR lake sediment grab sample</v>
      </c>
      <c r="K1655" s="1" t="str">
        <f t="shared" si="270"/>
        <v>&lt;177 micron (NGR)</v>
      </c>
      <c r="L1655">
        <v>30</v>
      </c>
      <c r="M1655" t="s">
        <v>177</v>
      </c>
      <c r="N1655">
        <v>574</v>
      </c>
      <c r="O1655" t="s">
        <v>223</v>
      </c>
      <c r="P1655" t="s">
        <v>244</v>
      </c>
      <c r="Q1655" t="s">
        <v>80</v>
      </c>
      <c r="R1655" t="s">
        <v>198</v>
      </c>
      <c r="S1655" t="s">
        <v>39</v>
      </c>
      <c r="T1655" t="s">
        <v>36</v>
      </c>
      <c r="U1655" t="s">
        <v>890</v>
      </c>
      <c r="V1655" t="s">
        <v>1095</v>
      </c>
      <c r="W1655" t="s">
        <v>53</v>
      </c>
      <c r="X1655" t="s">
        <v>81</v>
      </c>
      <c r="Y1655" t="s">
        <v>41</v>
      </c>
      <c r="Z1655" t="s">
        <v>1456</v>
      </c>
    </row>
    <row r="1656" spans="1:26" hidden="1" x14ac:dyDescent="0.25">
      <c r="A1656" t="s">
        <v>7085</v>
      </c>
      <c r="B1656" t="s">
        <v>7086</v>
      </c>
      <c r="C1656" s="1" t="str">
        <f t="shared" si="261"/>
        <v>21:0239</v>
      </c>
      <c r="D1656" s="1" t="str">
        <f t="shared" si="268"/>
        <v>21:0116</v>
      </c>
      <c r="E1656" t="s">
        <v>7031</v>
      </c>
      <c r="F1656" t="s">
        <v>7087</v>
      </c>
      <c r="H1656">
        <v>49.275209400000001</v>
      </c>
      <c r="I1656">
        <v>-88.049326399999998</v>
      </c>
      <c r="J1656" s="1" t="str">
        <f t="shared" si="269"/>
        <v>NGR lake sediment grab sample</v>
      </c>
      <c r="K1656" s="1" t="str">
        <f t="shared" si="270"/>
        <v>&lt;177 micron (NGR)</v>
      </c>
      <c r="L1656">
        <v>30</v>
      </c>
      <c r="M1656" t="s">
        <v>366</v>
      </c>
      <c r="N1656">
        <v>575</v>
      </c>
      <c r="O1656" t="s">
        <v>798</v>
      </c>
      <c r="P1656" t="s">
        <v>198</v>
      </c>
      <c r="Q1656" t="s">
        <v>181</v>
      </c>
      <c r="R1656" t="s">
        <v>77</v>
      </c>
      <c r="S1656" t="s">
        <v>181</v>
      </c>
      <c r="T1656" t="s">
        <v>36</v>
      </c>
      <c r="U1656" t="s">
        <v>98</v>
      </c>
      <c r="V1656" t="s">
        <v>452</v>
      </c>
      <c r="W1656" t="s">
        <v>53</v>
      </c>
      <c r="X1656" t="s">
        <v>67</v>
      </c>
      <c r="Y1656" t="s">
        <v>41</v>
      </c>
      <c r="Z1656" t="s">
        <v>610</v>
      </c>
    </row>
    <row r="1657" spans="1:26" hidden="1" x14ac:dyDescent="0.25">
      <c r="A1657" t="s">
        <v>7088</v>
      </c>
      <c r="B1657" t="s">
        <v>7089</v>
      </c>
      <c r="C1657" s="1" t="str">
        <f t="shared" si="261"/>
        <v>21:0239</v>
      </c>
      <c r="D1657" s="1" t="str">
        <f t="shared" si="268"/>
        <v>21:0116</v>
      </c>
      <c r="E1657" t="s">
        <v>7090</v>
      </c>
      <c r="F1657" t="s">
        <v>7091</v>
      </c>
      <c r="H1657">
        <v>49.2879431</v>
      </c>
      <c r="I1657">
        <v>-88.114106199999995</v>
      </c>
      <c r="J1657" s="1" t="str">
        <f t="shared" si="269"/>
        <v>NGR lake sediment grab sample</v>
      </c>
      <c r="K1657" s="1" t="str">
        <f t="shared" si="270"/>
        <v>&lt;177 micron (NGR)</v>
      </c>
      <c r="L1657">
        <v>30</v>
      </c>
      <c r="M1657" t="s">
        <v>187</v>
      </c>
      <c r="N1657">
        <v>576</v>
      </c>
      <c r="O1657" t="s">
        <v>54</v>
      </c>
      <c r="P1657" t="s">
        <v>798</v>
      </c>
      <c r="Q1657" t="s">
        <v>80</v>
      </c>
      <c r="R1657" t="s">
        <v>277</v>
      </c>
      <c r="S1657" t="s">
        <v>290</v>
      </c>
      <c r="T1657" t="s">
        <v>36</v>
      </c>
      <c r="U1657" t="s">
        <v>465</v>
      </c>
      <c r="V1657" t="s">
        <v>1802</v>
      </c>
      <c r="W1657" t="s">
        <v>66</v>
      </c>
      <c r="X1657" t="s">
        <v>343</v>
      </c>
      <c r="Y1657" t="s">
        <v>5107</v>
      </c>
      <c r="Z1657" t="s">
        <v>1161</v>
      </c>
    </row>
    <row r="1658" spans="1:26" hidden="1" x14ac:dyDescent="0.25">
      <c r="A1658" t="s">
        <v>7092</v>
      </c>
      <c r="B1658" t="s">
        <v>7093</v>
      </c>
      <c r="C1658" s="1" t="str">
        <f t="shared" ref="C1658:C1721" si="271">HYPERLINK("http://geochem.nrcan.gc.ca/cdogs/content/bdl/bdl210239_e.htm", "21:0239")</f>
        <v>21:0239</v>
      </c>
      <c r="D1658" s="1" t="str">
        <f t="shared" si="268"/>
        <v>21:0116</v>
      </c>
      <c r="E1658" t="s">
        <v>7094</v>
      </c>
      <c r="F1658" t="s">
        <v>7095</v>
      </c>
      <c r="H1658">
        <v>49.269143900000003</v>
      </c>
      <c r="I1658">
        <v>-88.131567200000006</v>
      </c>
      <c r="J1658" s="1" t="str">
        <f t="shared" si="269"/>
        <v>NGR lake sediment grab sample</v>
      </c>
      <c r="K1658" s="1" t="str">
        <f t="shared" si="270"/>
        <v>&lt;177 micron (NGR)</v>
      </c>
      <c r="L1658">
        <v>30</v>
      </c>
      <c r="M1658" t="s">
        <v>196</v>
      </c>
      <c r="N1658">
        <v>577</v>
      </c>
      <c r="O1658" t="s">
        <v>91</v>
      </c>
      <c r="P1658" t="s">
        <v>798</v>
      </c>
      <c r="Q1658" t="s">
        <v>181</v>
      </c>
      <c r="R1658" t="s">
        <v>394</v>
      </c>
      <c r="S1658" t="s">
        <v>394</v>
      </c>
      <c r="T1658" t="s">
        <v>36</v>
      </c>
      <c r="U1658" t="s">
        <v>1538</v>
      </c>
      <c r="V1658" t="s">
        <v>522</v>
      </c>
      <c r="W1658" t="s">
        <v>63</v>
      </c>
      <c r="X1658" t="s">
        <v>54</v>
      </c>
      <c r="Y1658" t="s">
        <v>78</v>
      </c>
      <c r="Z1658" t="s">
        <v>1704</v>
      </c>
    </row>
    <row r="1659" spans="1:26" hidden="1" x14ac:dyDescent="0.25">
      <c r="A1659" t="s">
        <v>7096</v>
      </c>
      <c r="B1659" t="s">
        <v>7097</v>
      </c>
      <c r="C1659" s="1" t="str">
        <f t="shared" si="271"/>
        <v>21:0239</v>
      </c>
      <c r="D1659" s="1" t="str">
        <f t="shared" si="268"/>
        <v>21:0116</v>
      </c>
      <c r="E1659" t="s">
        <v>7098</v>
      </c>
      <c r="F1659" t="s">
        <v>7099</v>
      </c>
      <c r="H1659">
        <v>49.241346900000003</v>
      </c>
      <c r="I1659">
        <v>-88.136249100000001</v>
      </c>
      <c r="J1659" s="1" t="str">
        <f t="shared" si="269"/>
        <v>NGR lake sediment grab sample</v>
      </c>
      <c r="K1659" s="1" t="str">
        <f t="shared" si="270"/>
        <v>&lt;177 micron (NGR)</v>
      </c>
      <c r="L1659">
        <v>30</v>
      </c>
      <c r="M1659" t="s">
        <v>206</v>
      </c>
      <c r="N1659">
        <v>578</v>
      </c>
      <c r="O1659" t="s">
        <v>107</v>
      </c>
      <c r="P1659" t="s">
        <v>61</v>
      </c>
      <c r="Q1659" t="s">
        <v>80</v>
      </c>
      <c r="R1659" t="s">
        <v>77</v>
      </c>
      <c r="S1659" t="s">
        <v>271</v>
      </c>
      <c r="T1659" t="s">
        <v>36</v>
      </c>
      <c r="U1659" t="s">
        <v>136</v>
      </c>
      <c r="V1659" t="s">
        <v>590</v>
      </c>
      <c r="W1659" t="s">
        <v>53</v>
      </c>
      <c r="X1659" t="s">
        <v>67</v>
      </c>
      <c r="Y1659" t="s">
        <v>125</v>
      </c>
      <c r="Z1659" t="s">
        <v>1323</v>
      </c>
    </row>
    <row r="1660" spans="1:26" hidden="1" x14ac:dyDescent="0.25">
      <c r="A1660" t="s">
        <v>7100</v>
      </c>
      <c r="B1660" t="s">
        <v>7101</v>
      </c>
      <c r="C1660" s="1" t="str">
        <f t="shared" si="271"/>
        <v>21:0239</v>
      </c>
      <c r="D1660" s="1" t="str">
        <f>HYPERLINK("http://geochem.nrcan.gc.ca/cdogs/content/svy/svy_e.htm", "")</f>
        <v/>
      </c>
      <c r="G1660" s="1" t="str">
        <f>HYPERLINK("http://geochem.nrcan.gc.ca/cdogs/content/cr_/cr_00007_e.htm", "7")</f>
        <v>7</v>
      </c>
      <c r="J1660" t="s">
        <v>220</v>
      </c>
      <c r="K1660" t="s">
        <v>221</v>
      </c>
      <c r="L1660">
        <v>30</v>
      </c>
      <c r="M1660" t="s">
        <v>222</v>
      </c>
      <c r="N1660">
        <v>579</v>
      </c>
      <c r="O1660" t="s">
        <v>48</v>
      </c>
      <c r="P1660" t="s">
        <v>133</v>
      </c>
      <c r="Q1660" t="s">
        <v>109</v>
      </c>
      <c r="R1660" t="s">
        <v>181</v>
      </c>
      <c r="S1660" t="s">
        <v>39</v>
      </c>
      <c r="T1660" t="s">
        <v>65</v>
      </c>
      <c r="U1660" t="s">
        <v>889</v>
      </c>
      <c r="V1660" t="s">
        <v>309</v>
      </c>
      <c r="W1660" t="s">
        <v>53</v>
      </c>
      <c r="X1660" t="s">
        <v>100</v>
      </c>
      <c r="Y1660" t="s">
        <v>135</v>
      </c>
      <c r="Z1660" t="s">
        <v>1608</v>
      </c>
    </row>
    <row r="1661" spans="1:26" hidden="1" x14ac:dyDescent="0.25">
      <c r="A1661" t="s">
        <v>7102</v>
      </c>
      <c r="B1661" t="s">
        <v>7103</v>
      </c>
      <c r="C1661" s="1" t="str">
        <f t="shared" si="271"/>
        <v>21:0239</v>
      </c>
      <c r="D1661" s="1" t="str">
        <f t="shared" ref="D1661:D1677" si="272">HYPERLINK("http://geochem.nrcan.gc.ca/cdogs/content/svy/svy210116_e.htm", "21:0116")</f>
        <v>21:0116</v>
      </c>
      <c r="E1661" t="s">
        <v>7104</v>
      </c>
      <c r="F1661" t="s">
        <v>7105</v>
      </c>
      <c r="H1661">
        <v>49.185074100000001</v>
      </c>
      <c r="I1661">
        <v>-88.091141899999997</v>
      </c>
      <c r="J1661" s="1" t="str">
        <f t="shared" ref="J1661:J1677" si="273">HYPERLINK("http://geochem.nrcan.gc.ca/cdogs/content/kwd/kwd020027_e.htm", "NGR lake sediment grab sample")</f>
        <v>NGR lake sediment grab sample</v>
      </c>
      <c r="K1661" s="1" t="str">
        <f t="shared" ref="K1661:K1677" si="274">HYPERLINK("http://geochem.nrcan.gc.ca/cdogs/content/kwd/kwd080006_e.htm", "&lt;177 micron (NGR)")</f>
        <v>&lt;177 micron (NGR)</v>
      </c>
      <c r="L1661">
        <v>30</v>
      </c>
      <c r="M1661" t="s">
        <v>214</v>
      </c>
      <c r="N1661">
        <v>580</v>
      </c>
      <c r="O1661" t="s">
        <v>81</v>
      </c>
      <c r="P1661" t="s">
        <v>321</v>
      </c>
      <c r="Q1661" t="s">
        <v>78</v>
      </c>
      <c r="R1661" t="s">
        <v>34</v>
      </c>
      <c r="S1661" t="s">
        <v>198</v>
      </c>
      <c r="T1661" t="s">
        <v>36</v>
      </c>
      <c r="U1661" t="s">
        <v>2474</v>
      </c>
      <c r="V1661" t="s">
        <v>1216</v>
      </c>
      <c r="W1661" t="s">
        <v>53</v>
      </c>
      <c r="X1661" t="s">
        <v>100</v>
      </c>
      <c r="Y1661" t="s">
        <v>41</v>
      </c>
      <c r="Z1661" t="s">
        <v>82</v>
      </c>
    </row>
    <row r="1662" spans="1:26" hidden="1" x14ac:dyDescent="0.25">
      <c r="A1662" t="s">
        <v>7106</v>
      </c>
      <c r="B1662" t="s">
        <v>7107</v>
      </c>
      <c r="C1662" s="1" t="str">
        <f t="shared" si="271"/>
        <v>21:0239</v>
      </c>
      <c r="D1662" s="1" t="str">
        <f t="shared" si="272"/>
        <v>21:0116</v>
      </c>
      <c r="E1662" t="s">
        <v>7108</v>
      </c>
      <c r="F1662" t="s">
        <v>7109</v>
      </c>
      <c r="H1662">
        <v>49.184090099999999</v>
      </c>
      <c r="I1662">
        <v>-88.11412</v>
      </c>
      <c r="J1662" s="1" t="str">
        <f t="shared" si="273"/>
        <v>NGR lake sediment grab sample</v>
      </c>
      <c r="K1662" s="1" t="str">
        <f t="shared" si="274"/>
        <v>&lt;177 micron (NGR)</v>
      </c>
      <c r="L1662">
        <v>31</v>
      </c>
      <c r="M1662" t="s">
        <v>242</v>
      </c>
      <c r="N1662">
        <v>581</v>
      </c>
      <c r="O1662" t="s">
        <v>455</v>
      </c>
      <c r="P1662" t="s">
        <v>334</v>
      </c>
      <c r="Q1662" t="s">
        <v>156</v>
      </c>
      <c r="R1662" t="s">
        <v>50</v>
      </c>
      <c r="S1662" t="s">
        <v>109</v>
      </c>
      <c r="T1662" t="s">
        <v>122</v>
      </c>
      <c r="U1662" t="s">
        <v>521</v>
      </c>
      <c r="V1662" t="s">
        <v>148</v>
      </c>
      <c r="W1662" t="s">
        <v>66</v>
      </c>
      <c r="X1662" t="s">
        <v>67</v>
      </c>
      <c r="Y1662" t="s">
        <v>41</v>
      </c>
      <c r="Z1662" t="s">
        <v>158</v>
      </c>
    </row>
    <row r="1663" spans="1:26" hidden="1" x14ac:dyDescent="0.25">
      <c r="A1663" t="s">
        <v>7110</v>
      </c>
      <c r="B1663" t="s">
        <v>7111</v>
      </c>
      <c r="C1663" s="1" t="str">
        <f t="shared" si="271"/>
        <v>21:0239</v>
      </c>
      <c r="D1663" s="1" t="str">
        <f t="shared" si="272"/>
        <v>21:0116</v>
      </c>
      <c r="E1663" t="s">
        <v>7112</v>
      </c>
      <c r="F1663" t="s">
        <v>7113</v>
      </c>
      <c r="H1663">
        <v>49.195115199999996</v>
      </c>
      <c r="I1663">
        <v>-88.099461099999999</v>
      </c>
      <c r="J1663" s="1" t="str">
        <f t="shared" si="273"/>
        <v>NGR lake sediment grab sample</v>
      </c>
      <c r="K1663" s="1" t="str">
        <f t="shared" si="274"/>
        <v>&lt;177 micron (NGR)</v>
      </c>
      <c r="L1663">
        <v>31</v>
      </c>
      <c r="M1663" t="s">
        <v>47</v>
      </c>
      <c r="N1663">
        <v>582</v>
      </c>
      <c r="O1663" t="s">
        <v>224</v>
      </c>
      <c r="P1663" t="s">
        <v>75</v>
      </c>
      <c r="Q1663" t="s">
        <v>39</v>
      </c>
      <c r="R1663" t="s">
        <v>110</v>
      </c>
      <c r="S1663" t="s">
        <v>146</v>
      </c>
      <c r="T1663" t="s">
        <v>122</v>
      </c>
      <c r="U1663" t="s">
        <v>228</v>
      </c>
      <c r="V1663" t="s">
        <v>292</v>
      </c>
      <c r="W1663" t="s">
        <v>53</v>
      </c>
      <c r="X1663" t="s">
        <v>54</v>
      </c>
      <c r="Y1663" t="s">
        <v>41</v>
      </c>
      <c r="Z1663" t="s">
        <v>570</v>
      </c>
    </row>
    <row r="1664" spans="1:26" hidden="1" x14ac:dyDescent="0.25">
      <c r="A1664" t="s">
        <v>7114</v>
      </c>
      <c r="B1664" t="s">
        <v>7115</v>
      </c>
      <c r="C1664" s="1" t="str">
        <f t="shared" si="271"/>
        <v>21:0239</v>
      </c>
      <c r="D1664" s="1" t="str">
        <f t="shared" si="272"/>
        <v>21:0116</v>
      </c>
      <c r="E1664" t="s">
        <v>7108</v>
      </c>
      <c r="F1664" t="s">
        <v>7116</v>
      </c>
      <c r="H1664">
        <v>49.184090099999999</v>
      </c>
      <c r="I1664">
        <v>-88.11412</v>
      </c>
      <c r="J1664" s="1" t="str">
        <f t="shared" si="273"/>
        <v>NGR lake sediment grab sample</v>
      </c>
      <c r="K1664" s="1" t="str">
        <f t="shared" si="274"/>
        <v>&lt;177 micron (NGR)</v>
      </c>
      <c r="L1664">
        <v>31</v>
      </c>
      <c r="M1664" t="s">
        <v>366</v>
      </c>
      <c r="N1664">
        <v>583</v>
      </c>
      <c r="O1664" t="s">
        <v>298</v>
      </c>
      <c r="P1664" t="s">
        <v>334</v>
      </c>
      <c r="Q1664" t="s">
        <v>97</v>
      </c>
      <c r="R1664" t="s">
        <v>64</v>
      </c>
      <c r="S1664" t="s">
        <v>290</v>
      </c>
      <c r="T1664" t="s">
        <v>36</v>
      </c>
      <c r="U1664" t="s">
        <v>521</v>
      </c>
      <c r="V1664" t="s">
        <v>457</v>
      </c>
      <c r="W1664" t="s">
        <v>66</v>
      </c>
      <c r="X1664" t="s">
        <v>67</v>
      </c>
      <c r="Y1664" t="s">
        <v>41</v>
      </c>
      <c r="Z1664" t="s">
        <v>523</v>
      </c>
    </row>
    <row r="1665" spans="1:26" hidden="1" x14ac:dyDescent="0.25">
      <c r="A1665" t="s">
        <v>7117</v>
      </c>
      <c r="B1665" t="s">
        <v>7118</v>
      </c>
      <c r="C1665" s="1" t="str">
        <f t="shared" si="271"/>
        <v>21:0239</v>
      </c>
      <c r="D1665" s="1" t="str">
        <f t="shared" si="272"/>
        <v>21:0116</v>
      </c>
      <c r="E1665" t="s">
        <v>7119</v>
      </c>
      <c r="F1665" t="s">
        <v>7120</v>
      </c>
      <c r="H1665">
        <v>49.187759100000001</v>
      </c>
      <c r="I1665">
        <v>-88.121668200000002</v>
      </c>
      <c r="J1665" s="1" t="str">
        <f t="shared" si="273"/>
        <v>NGR lake sediment grab sample</v>
      </c>
      <c r="K1665" s="1" t="str">
        <f t="shared" si="274"/>
        <v>&lt;177 micron (NGR)</v>
      </c>
      <c r="L1665">
        <v>31</v>
      </c>
      <c r="M1665" t="s">
        <v>60</v>
      </c>
      <c r="N1665">
        <v>584</v>
      </c>
      <c r="O1665" t="s">
        <v>253</v>
      </c>
      <c r="P1665" t="s">
        <v>596</v>
      </c>
      <c r="Q1665" t="s">
        <v>39</v>
      </c>
      <c r="R1665" t="s">
        <v>134</v>
      </c>
      <c r="S1665" t="s">
        <v>64</v>
      </c>
      <c r="T1665" t="s">
        <v>36</v>
      </c>
      <c r="U1665" t="s">
        <v>909</v>
      </c>
      <c r="V1665" t="s">
        <v>309</v>
      </c>
      <c r="W1665" t="s">
        <v>53</v>
      </c>
      <c r="X1665" t="s">
        <v>81</v>
      </c>
      <c r="Y1665" t="s">
        <v>125</v>
      </c>
      <c r="Z1665" t="s">
        <v>3858</v>
      </c>
    </row>
    <row r="1666" spans="1:26" hidden="1" x14ac:dyDescent="0.25">
      <c r="A1666" t="s">
        <v>7121</v>
      </c>
      <c r="B1666" t="s">
        <v>7122</v>
      </c>
      <c r="C1666" s="1" t="str">
        <f t="shared" si="271"/>
        <v>21:0239</v>
      </c>
      <c r="D1666" s="1" t="str">
        <f t="shared" si="272"/>
        <v>21:0116</v>
      </c>
      <c r="E1666" t="s">
        <v>7123</v>
      </c>
      <c r="F1666" t="s">
        <v>7124</v>
      </c>
      <c r="H1666">
        <v>49.187231699999998</v>
      </c>
      <c r="I1666">
        <v>-88.018398199999993</v>
      </c>
      <c r="J1666" s="1" t="str">
        <f t="shared" si="273"/>
        <v>NGR lake sediment grab sample</v>
      </c>
      <c r="K1666" s="1" t="str">
        <f t="shared" si="274"/>
        <v>&lt;177 micron (NGR)</v>
      </c>
      <c r="L1666">
        <v>31</v>
      </c>
      <c r="M1666" t="s">
        <v>251</v>
      </c>
      <c r="N1666">
        <v>585</v>
      </c>
      <c r="O1666" t="s">
        <v>224</v>
      </c>
      <c r="P1666" t="s">
        <v>77</v>
      </c>
      <c r="Q1666" t="s">
        <v>181</v>
      </c>
      <c r="R1666" t="s">
        <v>110</v>
      </c>
      <c r="S1666" t="s">
        <v>33</v>
      </c>
      <c r="T1666" t="s">
        <v>36</v>
      </c>
      <c r="U1666" t="s">
        <v>121</v>
      </c>
      <c r="V1666" t="s">
        <v>1072</v>
      </c>
      <c r="W1666" t="s">
        <v>53</v>
      </c>
      <c r="X1666" t="s">
        <v>343</v>
      </c>
      <c r="Y1666" t="s">
        <v>41</v>
      </c>
      <c r="Z1666" t="s">
        <v>815</v>
      </c>
    </row>
    <row r="1667" spans="1:26" hidden="1" x14ac:dyDescent="0.25">
      <c r="A1667" t="s">
        <v>7125</v>
      </c>
      <c r="B1667" t="s">
        <v>7126</v>
      </c>
      <c r="C1667" s="1" t="str">
        <f t="shared" si="271"/>
        <v>21:0239</v>
      </c>
      <c r="D1667" s="1" t="str">
        <f t="shared" si="272"/>
        <v>21:0116</v>
      </c>
      <c r="E1667" t="s">
        <v>7127</v>
      </c>
      <c r="F1667" t="s">
        <v>7128</v>
      </c>
      <c r="H1667">
        <v>49.164972499999998</v>
      </c>
      <c r="I1667">
        <v>-88.026995400000004</v>
      </c>
      <c r="J1667" s="1" t="str">
        <f t="shared" si="273"/>
        <v>NGR lake sediment grab sample</v>
      </c>
      <c r="K1667" s="1" t="str">
        <f t="shared" si="274"/>
        <v>&lt;177 micron (NGR)</v>
      </c>
      <c r="L1667">
        <v>31</v>
      </c>
      <c r="M1667" t="s">
        <v>259</v>
      </c>
      <c r="N1667">
        <v>586</v>
      </c>
      <c r="O1667" t="s">
        <v>336</v>
      </c>
      <c r="P1667" t="s">
        <v>75</v>
      </c>
      <c r="Q1667" t="s">
        <v>39</v>
      </c>
      <c r="R1667" t="s">
        <v>77</v>
      </c>
      <c r="S1667" t="s">
        <v>76</v>
      </c>
      <c r="T1667" t="s">
        <v>36</v>
      </c>
      <c r="U1667" t="s">
        <v>119</v>
      </c>
      <c r="V1667" t="s">
        <v>125</v>
      </c>
      <c r="W1667" t="s">
        <v>53</v>
      </c>
      <c r="X1667" t="s">
        <v>343</v>
      </c>
      <c r="Y1667" t="s">
        <v>41</v>
      </c>
      <c r="Z1667" t="s">
        <v>323</v>
      </c>
    </row>
    <row r="1668" spans="1:26" hidden="1" x14ac:dyDescent="0.25">
      <c r="A1668" t="s">
        <v>7129</v>
      </c>
      <c r="B1668" t="s">
        <v>7130</v>
      </c>
      <c r="C1668" s="1" t="str">
        <f t="shared" si="271"/>
        <v>21:0239</v>
      </c>
      <c r="D1668" s="1" t="str">
        <f t="shared" si="272"/>
        <v>21:0116</v>
      </c>
      <c r="E1668" t="s">
        <v>7127</v>
      </c>
      <c r="F1668" t="s">
        <v>7131</v>
      </c>
      <c r="H1668">
        <v>49.164972499999998</v>
      </c>
      <c r="I1668">
        <v>-88.026995400000004</v>
      </c>
      <c r="J1668" s="1" t="str">
        <f t="shared" si="273"/>
        <v>NGR lake sediment grab sample</v>
      </c>
      <c r="K1668" s="1" t="str">
        <f t="shared" si="274"/>
        <v>&lt;177 micron (NGR)</v>
      </c>
      <c r="L1668">
        <v>31</v>
      </c>
      <c r="M1668" t="s">
        <v>268</v>
      </c>
      <c r="N1668">
        <v>587</v>
      </c>
      <c r="O1668" t="s">
        <v>61</v>
      </c>
      <c r="P1668" t="s">
        <v>283</v>
      </c>
      <c r="Q1668" t="s">
        <v>63</v>
      </c>
      <c r="R1668" t="s">
        <v>198</v>
      </c>
      <c r="S1668" t="s">
        <v>76</v>
      </c>
      <c r="T1668" t="s">
        <v>36</v>
      </c>
      <c r="U1668" t="s">
        <v>119</v>
      </c>
      <c r="V1668" t="s">
        <v>90</v>
      </c>
      <c r="W1668" t="s">
        <v>66</v>
      </c>
      <c r="X1668" t="s">
        <v>343</v>
      </c>
      <c r="Y1668" t="s">
        <v>41</v>
      </c>
      <c r="Z1668" t="s">
        <v>2315</v>
      </c>
    </row>
    <row r="1669" spans="1:26" hidden="1" x14ac:dyDescent="0.25">
      <c r="A1669" t="s">
        <v>7132</v>
      </c>
      <c r="B1669" t="s">
        <v>7133</v>
      </c>
      <c r="C1669" s="1" t="str">
        <f t="shared" si="271"/>
        <v>21:0239</v>
      </c>
      <c r="D1669" s="1" t="str">
        <f t="shared" si="272"/>
        <v>21:0116</v>
      </c>
      <c r="E1669" t="s">
        <v>7134</v>
      </c>
      <c r="F1669" t="s">
        <v>7135</v>
      </c>
      <c r="H1669">
        <v>49.131118800000003</v>
      </c>
      <c r="I1669">
        <v>-88.0182219</v>
      </c>
      <c r="J1669" s="1" t="str">
        <f t="shared" si="273"/>
        <v>NGR lake sediment grab sample</v>
      </c>
      <c r="K1669" s="1" t="str">
        <f t="shared" si="274"/>
        <v>&lt;177 micron (NGR)</v>
      </c>
      <c r="L1669">
        <v>31</v>
      </c>
      <c r="M1669" t="s">
        <v>73</v>
      </c>
      <c r="N1669">
        <v>588</v>
      </c>
      <c r="O1669" t="s">
        <v>197</v>
      </c>
      <c r="P1669" t="s">
        <v>181</v>
      </c>
      <c r="Q1669" t="s">
        <v>64</v>
      </c>
      <c r="R1669" t="s">
        <v>97</v>
      </c>
      <c r="S1669" t="s">
        <v>156</v>
      </c>
      <c r="T1669" t="s">
        <v>36</v>
      </c>
      <c r="U1669" t="s">
        <v>2474</v>
      </c>
      <c r="V1669" t="s">
        <v>125</v>
      </c>
      <c r="W1669" t="s">
        <v>53</v>
      </c>
      <c r="X1669" t="s">
        <v>300</v>
      </c>
      <c r="Y1669" t="s">
        <v>125</v>
      </c>
      <c r="Z1669" t="s">
        <v>2762</v>
      </c>
    </row>
    <row r="1670" spans="1:26" hidden="1" x14ac:dyDescent="0.25">
      <c r="A1670" t="s">
        <v>7136</v>
      </c>
      <c r="B1670" t="s">
        <v>7137</v>
      </c>
      <c r="C1670" s="1" t="str">
        <f t="shared" si="271"/>
        <v>21:0239</v>
      </c>
      <c r="D1670" s="1" t="str">
        <f t="shared" si="272"/>
        <v>21:0116</v>
      </c>
      <c r="E1670" t="s">
        <v>7138</v>
      </c>
      <c r="F1670" t="s">
        <v>7139</v>
      </c>
      <c r="H1670">
        <v>49.082308599999998</v>
      </c>
      <c r="I1670">
        <v>-88.056240500000001</v>
      </c>
      <c r="J1670" s="1" t="str">
        <f t="shared" si="273"/>
        <v>NGR lake sediment grab sample</v>
      </c>
      <c r="K1670" s="1" t="str">
        <f t="shared" si="274"/>
        <v>&lt;177 micron (NGR)</v>
      </c>
      <c r="L1670">
        <v>31</v>
      </c>
      <c r="M1670" t="s">
        <v>87</v>
      </c>
      <c r="N1670">
        <v>589</v>
      </c>
      <c r="O1670" t="s">
        <v>516</v>
      </c>
      <c r="P1670" t="s">
        <v>181</v>
      </c>
      <c r="Q1670" t="s">
        <v>76</v>
      </c>
      <c r="R1670" t="s">
        <v>97</v>
      </c>
      <c r="S1670" t="s">
        <v>156</v>
      </c>
      <c r="T1670" t="s">
        <v>36</v>
      </c>
      <c r="U1670" t="s">
        <v>503</v>
      </c>
      <c r="V1670" t="s">
        <v>1121</v>
      </c>
      <c r="W1670" t="s">
        <v>53</v>
      </c>
      <c r="X1670" t="s">
        <v>336</v>
      </c>
      <c r="Y1670" t="s">
        <v>41</v>
      </c>
      <c r="Z1670" t="s">
        <v>596</v>
      </c>
    </row>
    <row r="1671" spans="1:26" hidden="1" x14ac:dyDescent="0.25">
      <c r="A1671" t="s">
        <v>7140</v>
      </c>
      <c r="B1671" t="s">
        <v>7141</v>
      </c>
      <c r="C1671" s="1" t="str">
        <f t="shared" si="271"/>
        <v>21:0239</v>
      </c>
      <c r="D1671" s="1" t="str">
        <f t="shared" si="272"/>
        <v>21:0116</v>
      </c>
      <c r="E1671" t="s">
        <v>7142</v>
      </c>
      <c r="F1671" t="s">
        <v>7143</v>
      </c>
      <c r="H1671">
        <v>49.072811000000002</v>
      </c>
      <c r="I1671">
        <v>-88.007733099999996</v>
      </c>
      <c r="J1671" s="1" t="str">
        <f t="shared" si="273"/>
        <v>NGR lake sediment grab sample</v>
      </c>
      <c r="K1671" s="1" t="str">
        <f t="shared" si="274"/>
        <v>&lt;177 micron (NGR)</v>
      </c>
      <c r="L1671">
        <v>31</v>
      </c>
      <c r="M1671" t="s">
        <v>96</v>
      </c>
      <c r="N1671">
        <v>590</v>
      </c>
      <c r="O1671" t="s">
        <v>1058</v>
      </c>
      <c r="P1671" t="s">
        <v>134</v>
      </c>
      <c r="Q1671" t="s">
        <v>181</v>
      </c>
      <c r="R1671" t="s">
        <v>77</v>
      </c>
      <c r="S1671" t="s">
        <v>80</v>
      </c>
      <c r="T1671" t="s">
        <v>36</v>
      </c>
      <c r="U1671" t="s">
        <v>98</v>
      </c>
      <c r="V1671" t="s">
        <v>452</v>
      </c>
      <c r="W1671" t="s">
        <v>53</v>
      </c>
      <c r="X1671" t="s">
        <v>343</v>
      </c>
      <c r="Y1671" t="s">
        <v>41</v>
      </c>
      <c r="Z1671" t="s">
        <v>572</v>
      </c>
    </row>
    <row r="1672" spans="1:26" hidden="1" x14ac:dyDescent="0.25">
      <c r="A1672" t="s">
        <v>7144</v>
      </c>
      <c r="B1672" t="s">
        <v>7145</v>
      </c>
      <c r="C1672" s="1" t="str">
        <f t="shared" si="271"/>
        <v>21:0239</v>
      </c>
      <c r="D1672" s="1" t="str">
        <f t="shared" si="272"/>
        <v>21:0116</v>
      </c>
      <c r="E1672" t="s">
        <v>7146</v>
      </c>
      <c r="F1672" t="s">
        <v>7147</v>
      </c>
      <c r="H1672">
        <v>49.008287699999997</v>
      </c>
      <c r="I1672">
        <v>-88.034804800000003</v>
      </c>
      <c r="J1672" s="1" t="str">
        <f t="shared" si="273"/>
        <v>NGR lake sediment grab sample</v>
      </c>
      <c r="K1672" s="1" t="str">
        <f t="shared" si="274"/>
        <v>&lt;177 micron (NGR)</v>
      </c>
      <c r="L1672">
        <v>31</v>
      </c>
      <c r="M1672" t="s">
        <v>106</v>
      </c>
      <c r="N1672">
        <v>591</v>
      </c>
      <c r="O1672" t="s">
        <v>236</v>
      </c>
      <c r="P1672" t="s">
        <v>596</v>
      </c>
      <c r="Q1672" t="s">
        <v>146</v>
      </c>
      <c r="R1672" t="s">
        <v>394</v>
      </c>
      <c r="S1672" t="s">
        <v>109</v>
      </c>
      <c r="T1672" t="s">
        <v>36</v>
      </c>
      <c r="U1672" t="s">
        <v>2314</v>
      </c>
      <c r="V1672" t="s">
        <v>368</v>
      </c>
      <c r="W1672" t="s">
        <v>53</v>
      </c>
      <c r="X1672" t="s">
        <v>890</v>
      </c>
      <c r="Y1672" t="s">
        <v>125</v>
      </c>
      <c r="Z1672" t="s">
        <v>4726</v>
      </c>
    </row>
    <row r="1673" spans="1:26" hidden="1" x14ac:dyDescent="0.25">
      <c r="A1673" t="s">
        <v>7148</v>
      </c>
      <c r="B1673" t="s">
        <v>7149</v>
      </c>
      <c r="C1673" s="1" t="str">
        <f t="shared" si="271"/>
        <v>21:0239</v>
      </c>
      <c r="D1673" s="1" t="str">
        <f t="shared" si="272"/>
        <v>21:0116</v>
      </c>
      <c r="E1673" t="s">
        <v>7150</v>
      </c>
      <c r="F1673" t="s">
        <v>7151</v>
      </c>
      <c r="H1673">
        <v>49.002940899999999</v>
      </c>
      <c r="I1673">
        <v>-88.056994399999994</v>
      </c>
      <c r="J1673" s="1" t="str">
        <f t="shared" si="273"/>
        <v>NGR lake sediment grab sample</v>
      </c>
      <c r="K1673" s="1" t="str">
        <f t="shared" si="274"/>
        <v>&lt;177 micron (NGR)</v>
      </c>
      <c r="L1673">
        <v>31</v>
      </c>
      <c r="M1673" t="s">
        <v>118</v>
      </c>
      <c r="N1673">
        <v>592</v>
      </c>
      <c r="O1673" t="s">
        <v>223</v>
      </c>
      <c r="P1673" t="s">
        <v>198</v>
      </c>
      <c r="Q1673" t="s">
        <v>78</v>
      </c>
      <c r="R1673" t="s">
        <v>75</v>
      </c>
      <c r="S1673" t="s">
        <v>156</v>
      </c>
      <c r="T1673" t="s">
        <v>262</v>
      </c>
      <c r="U1673" t="s">
        <v>179</v>
      </c>
      <c r="V1673" t="s">
        <v>1703</v>
      </c>
      <c r="W1673" t="s">
        <v>53</v>
      </c>
      <c r="X1673" t="s">
        <v>890</v>
      </c>
      <c r="Y1673" t="s">
        <v>125</v>
      </c>
      <c r="Z1673" t="s">
        <v>2723</v>
      </c>
    </row>
    <row r="1674" spans="1:26" hidden="1" x14ac:dyDescent="0.25">
      <c r="A1674" t="s">
        <v>7152</v>
      </c>
      <c r="B1674" t="s">
        <v>7153</v>
      </c>
      <c r="C1674" s="1" t="str">
        <f t="shared" si="271"/>
        <v>21:0239</v>
      </c>
      <c r="D1674" s="1" t="str">
        <f t="shared" si="272"/>
        <v>21:0116</v>
      </c>
      <c r="E1674" t="s">
        <v>7154</v>
      </c>
      <c r="F1674" t="s">
        <v>7155</v>
      </c>
      <c r="H1674">
        <v>49.022244800000003</v>
      </c>
      <c r="I1674">
        <v>-88.128366499999998</v>
      </c>
      <c r="J1674" s="1" t="str">
        <f t="shared" si="273"/>
        <v>NGR lake sediment grab sample</v>
      </c>
      <c r="K1674" s="1" t="str">
        <f t="shared" si="274"/>
        <v>&lt;177 micron (NGR)</v>
      </c>
      <c r="L1674">
        <v>31</v>
      </c>
      <c r="M1674" t="s">
        <v>131</v>
      </c>
      <c r="N1674">
        <v>593</v>
      </c>
      <c r="O1674" t="s">
        <v>133</v>
      </c>
      <c r="P1674" t="s">
        <v>112</v>
      </c>
      <c r="Q1674" t="s">
        <v>39</v>
      </c>
      <c r="R1674" t="s">
        <v>77</v>
      </c>
      <c r="S1674" t="s">
        <v>156</v>
      </c>
      <c r="T1674" t="s">
        <v>36</v>
      </c>
      <c r="U1674" t="s">
        <v>79</v>
      </c>
      <c r="V1674" t="s">
        <v>148</v>
      </c>
      <c r="W1674" t="s">
        <v>66</v>
      </c>
      <c r="X1674" t="s">
        <v>112</v>
      </c>
      <c r="Y1674" t="s">
        <v>41</v>
      </c>
      <c r="Z1674" t="s">
        <v>2603</v>
      </c>
    </row>
    <row r="1675" spans="1:26" hidden="1" x14ac:dyDescent="0.25">
      <c r="A1675" t="s">
        <v>7156</v>
      </c>
      <c r="B1675" t="s">
        <v>7157</v>
      </c>
      <c r="C1675" s="1" t="str">
        <f t="shared" si="271"/>
        <v>21:0239</v>
      </c>
      <c r="D1675" s="1" t="str">
        <f t="shared" si="272"/>
        <v>21:0116</v>
      </c>
      <c r="E1675" t="s">
        <v>7158</v>
      </c>
      <c r="F1675" t="s">
        <v>7159</v>
      </c>
      <c r="H1675">
        <v>49.039393199999999</v>
      </c>
      <c r="I1675">
        <v>-88.132722599999994</v>
      </c>
      <c r="J1675" s="1" t="str">
        <f t="shared" si="273"/>
        <v>NGR lake sediment grab sample</v>
      </c>
      <c r="K1675" s="1" t="str">
        <f t="shared" si="274"/>
        <v>&lt;177 micron (NGR)</v>
      </c>
      <c r="L1675">
        <v>31</v>
      </c>
      <c r="M1675" t="s">
        <v>143</v>
      </c>
      <c r="N1675">
        <v>594</v>
      </c>
      <c r="O1675" t="s">
        <v>798</v>
      </c>
      <c r="P1675" t="s">
        <v>1090</v>
      </c>
      <c r="Q1675" t="s">
        <v>33</v>
      </c>
      <c r="R1675" t="s">
        <v>596</v>
      </c>
      <c r="S1675" t="s">
        <v>109</v>
      </c>
      <c r="T1675" t="s">
        <v>36</v>
      </c>
      <c r="U1675" t="s">
        <v>361</v>
      </c>
      <c r="V1675" t="s">
        <v>337</v>
      </c>
      <c r="W1675" t="s">
        <v>66</v>
      </c>
      <c r="X1675" t="s">
        <v>112</v>
      </c>
      <c r="Y1675" t="s">
        <v>41</v>
      </c>
      <c r="Z1675" t="s">
        <v>1461</v>
      </c>
    </row>
    <row r="1676" spans="1:26" hidden="1" x14ac:dyDescent="0.25">
      <c r="A1676" t="s">
        <v>7160</v>
      </c>
      <c r="B1676" t="s">
        <v>7161</v>
      </c>
      <c r="C1676" s="1" t="str">
        <f t="shared" si="271"/>
        <v>21:0239</v>
      </c>
      <c r="D1676" s="1" t="str">
        <f t="shared" si="272"/>
        <v>21:0116</v>
      </c>
      <c r="E1676" t="s">
        <v>7162</v>
      </c>
      <c r="F1676" t="s">
        <v>7163</v>
      </c>
      <c r="H1676">
        <v>49.053462400000001</v>
      </c>
      <c r="I1676">
        <v>-88.185586900000004</v>
      </c>
      <c r="J1676" s="1" t="str">
        <f t="shared" si="273"/>
        <v>NGR lake sediment grab sample</v>
      </c>
      <c r="K1676" s="1" t="str">
        <f t="shared" si="274"/>
        <v>&lt;177 micron (NGR)</v>
      </c>
      <c r="L1676">
        <v>31</v>
      </c>
      <c r="M1676" t="s">
        <v>177</v>
      </c>
      <c r="N1676">
        <v>595</v>
      </c>
      <c r="O1676" t="s">
        <v>49</v>
      </c>
      <c r="P1676" t="s">
        <v>223</v>
      </c>
      <c r="Q1676" t="s">
        <v>66</v>
      </c>
      <c r="R1676" t="s">
        <v>64</v>
      </c>
      <c r="S1676" t="s">
        <v>80</v>
      </c>
      <c r="T1676" t="s">
        <v>36</v>
      </c>
      <c r="U1676" t="s">
        <v>121</v>
      </c>
      <c r="V1676" t="s">
        <v>437</v>
      </c>
      <c r="W1676" t="s">
        <v>53</v>
      </c>
      <c r="X1676" t="s">
        <v>81</v>
      </c>
      <c r="Y1676" t="s">
        <v>41</v>
      </c>
      <c r="Z1676" t="s">
        <v>1291</v>
      </c>
    </row>
    <row r="1677" spans="1:26" hidden="1" x14ac:dyDescent="0.25">
      <c r="A1677" t="s">
        <v>7164</v>
      </c>
      <c r="B1677" t="s">
        <v>7165</v>
      </c>
      <c r="C1677" s="1" t="str">
        <f t="shared" si="271"/>
        <v>21:0239</v>
      </c>
      <c r="D1677" s="1" t="str">
        <f t="shared" si="272"/>
        <v>21:0116</v>
      </c>
      <c r="E1677" t="s">
        <v>7166</v>
      </c>
      <c r="F1677" t="s">
        <v>7167</v>
      </c>
      <c r="H1677">
        <v>49.0480923</v>
      </c>
      <c r="I1677">
        <v>-88.225161299999996</v>
      </c>
      <c r="J1677" s="1" t="str">
        <f t="shared" si="273"/>
        <v>NGR lake sediment grab sample</v>
      </c>
      <c r="K1677" s="1" t="str">
        <f t="shared" si="274"/>
        <v>&lt;177 micron (NGR)</v>
      </c>
      <c r="L1677">
        <v>31</v>
      </c>
      <c r="M1677" t="s">
        <v>187</v>
      </c>
      <c r="N1677">
        <v>596</v>
      </c>
      <c r="O1677" t="s">
        <v>224</v>
      </c>
      <c r="P1677" t="s">
        <v>546</v>
      </c>
      <c r="Q1677" t="s">
        <v>78</v>
      </c>
      <c r="R1677" t="s">
        <v>64</v>
      </c>
      <c r="S1677" t="s">
        <v>39</v>
      </c>
      <c r="T1677" t="s">
        <v>36</v>
      </c>
      <c r="U1677" t="s">
        <v>300</v>
      </c>
      <c r="V1677" t="s">
        <v>322</v>
      </c>
      <c r="W1677" t="s">
        <v>53</v>
      </c>
      <c r="X1677" t="s">
        <v>228</v>
      </c>
      <c r="Y1677" t="s">
        <v>41</v>
      </c>
      <c r="Z1677" t="s">
        <v>1461</v>
      </c>
    </row>
    <row r="1678" spans="1:26" hidden="1" x14ac:dyDescent="0.25">
      <c r="A1678" t="s">
        <v>7168</v>
      </c>
      <c r="B1678" t="s">
        <v>7169</v>
      </c>
      <c r="C1678" s="1" t="str">
        <f t="shared" si="271"/>
        <v>21:0239</v>
      </c>
      <c r="D1678" s="1" t="str">
        <f>HYPERLINK("http://geochem.nrcan.gc.ca/cdogs/content/svy/svy_e.htm", "")</f>
        <v/>
      </c>
      <c r="G1678" s="1" t="str">
        <f>HYPERLINK("http://geochem.nrcan.gc.ca/cdogs/content/cr_/cr_00023_e.htm", "23")</f>
        <v>23</v>
      </c>
      <c r="J1678" t="s">
        <v>220</v>
      </c>
      <c r="K1678" t="s">
        <v>221</v>
      </c>
      <c r="L1678">
        <v>31</v>
      </c>
      <c r="M1678" t="s">
        <v>222</v>
      </c>
      <c r="N1678">
        <v>597</v>
      </c>
      <c r="O1678" t="s">
        <v>771</v>
      </c>
      <c r="P1678" t="s">
        <v>283</v>
      </c>
      <c r="Q1678" t="s">
        <v>321</v>
      </c>
      <c r="R1678" t="s">
        <v>290</v>
      </c>
      <c r="S1678" t="s">
        <v>156</v>
      </c>
      <c r="T1678" t="s">
        <v>36</v>
      </c>
      <c r="U1678" t="s">
        <v>1282</v>
      </c>
      <c r="V1678" t="s">
        <v>38</v>
      </c>
      <c r="W1678" t="s">
        <v>39</v>
      </c>
      <c r="X1678" t="s">
        <v>343</v>
      </c>
      <c r="Y1678" t="s">
        <v>156</v>
      </c>
      <c r="Z1678" t="s">
        <v>229</v>
      </c>
    </row>
    <row r="1679" spans="1:26" hidden="1" x14ac:dyDescent="0.25">
      <c r="A1679" t="s">
        <v>7170</v>
      </c>
      <c r="B1679" t="s">
        <v>7171</v>
      </c>
      <c r="C1679" s="1" t="str">
        <f t="shared" si="271"/>
        <v>21:0239</v>
      </c>
      <c r="D1679" s="1" t="str">
        <f>HYPERLINK("http://geochem.nrcan.gc.ca/cdogs/content/svy/svy210116_e.htm", "21:0116")</f>
        <v>21:0116</v>
      </c>
      <c r="E1679" t="s">
        <v>7172</v>
      </c>
      <c r="F1679" t="s">
        <v>7173</v>
      </c>
      <c r="H1679">
        <v>49.005938700000002</v>
      </c>
      <c r="I1679">
        <v>-88.251885200000004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31</v>
      </c>
      <c r="M1679" t="s">
        <v>196</v>
      </c>
      <c r="N1679">
        <v>598</v>
      </c>
      <c r="O1679" t="s">
        <v>133</v>
      </c>
      <c r="P1679" t="s">
        <v>283</v>
      </c>
      <c r="Q1679" t="s">
        <v>77</v>
      </c>
      <c r="R1679" t="s">
        <v>34</v>
      </c>
      <c r="S1679" t="s">
        <v>78</v>
      </c>
      <c r="T1679" t="s">
        <v>36</v>
      </c>
      <c r="U1679" t="s">
        <v>583</v>
      </c>
      <c r="V1679" t="s">
        <v>685</v>
      </c>
      <c r="W1679" t="s">
        <v>53</v>
      </c>
      <c r="X1679" t="s">
        <v>228</v>
      </c>
      <c r="Y1679" t="s">
        <v>125</v>
      </c>
      <c r="Z1679" t="s">
        <v>164</v>
      </c>
    </row>
    <row r="1680" spans="1:26" hidden="1" x14ac:dyDescent="0.25">
      <c r="A1680" t="s">
        <v>7174</v>
      </c>
      <c r="B1680" t="s">
        <v>7175</v>
      </c>
      <c r="C1680" s="1" t="str">
        <f t="shared" si="271"/>
        <v>21:0239</v>
      </c>
      <c r="D1680" s="1" t="str">
        <f>HYPERLINK("http://geochem.nrcan.gc.ca/cdogs/content/svy/svy210116_e.htm", "21:0116")</f>
        <v>21:0116</v>
      </c>
      <c r="E1680" t="s">
        <v>7176</v>
      </c>
      <c r="F1680" t="s">
        <v>7177</v>
      </c>
      <c r="H1680">
        <v>49.0360619</v>
      </c>
      <c r="I1680">
        <v>-88.261342999999997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31</v>
      </c>
      <c r="M1680" t="s">
        <v>206</v>
      </c>
      <c r="N1680">
        <v>599</v>
      </c>
      <c r="O1680" t="s">
        <v>145</v>
      </c>
      <c r="P1680" t="s">
        <v>75</v>
      </c>
      <c r="Q1680" t="s">
        <v>181</v>
      </c>
      <c r="R1680" t="s">
        <v>50</v>
      </c>
      <c r="S1680" t="s">
        <v>181</v>
      </c>
      <c r="T1680" t="s">
        <v>36</v>
      </c>
      <c r="U1680" t="s">
        <v>4834</v>
      </c>
      <c r="V1680" t="s">
        <v>730</v>
      </c>
      <c r="W1680" t="s">
        <v>53</v>
      </c>
      <c r="X1680" t="s">
        <v>890</v>
      </c>
      <c r="Y1680" t="s">
        <v>41</v>
      </c>
      <c r="Z1680" t="s">
        <v>496</v>
      </c>
    </row>
    <row r="1681" spans="1:26" hidden="1" x14ac:dyDescent="0.25">
      <c r="A1681" t="s">
        <v>7178</v>
      </c>
      <c r="B1681" t="s">
        <v>7179</v>
      </c>
      <c r="C1681" s="1" t="str">
        <f t="shared" si="271"/>
        <v>21:0239</v>
      </c>
      <c r="D1681" s="1" t="str">
        <f>HYPERLINK("http://geochem.nrcan.gc.ca/cdogs/content/svy/svy210116_e.htm", "21:0116")</f>
        <v>21:0116</v>
      </c>
      <c r="E1681" t="s">
        <v>7180</v>
      </c>
      <c r="F1681" t="s">
        <v>7181</v>
      </c>
      <c r="H1681">
        <v>49.074399200000002</v>
      </c>
      <c r="I1681">
        <v>-88.277156500000004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31</v>
      </c>
      <c r="M1681" t="s">
        <v>214</v>
      </c>
      <c r="N1681">
        <v>600</v>
      </c>
      <c r="O1681" t="s">
        <v>145</v>
      </c>
      <c r="P1681" t="s">
        <v>75</v>
      </c>
      <c r="Q1681" t="s">
        <v>78</v>
      </c>
      <c r="R1681" t="s">
        <v>64</v>
      </c>
      <c r="S1681" t="s">
        <v>181</v>
      </c>
      <c r="T1681" t="s">
        <v>36</v>
      </c>
      <c r="U1681" t="s">
        <v>889</v>
      </c>
      <c r="V1681" t="s">
        <v>730</v>
      </c>
      <c r="W1681" t="s">
        <v>53</v>
      </c>
      <c r="X1681" t="s">
        <v>82</v>
      </c>
      <c r="Y1681" t="s">
        <v>41</v>
      </c>
      <c r="Z1681" t="s">
        <v>2309</v>
      </c>
    </row>
    <row r="1682" spans="1:26" hidden="1" x14ac:dyDescent="0.25">
      <c r="A1682" t="s">
        <v>7182</v>
      </c>
      <c r="B1682" t="s">
        <v>7183</v>
      </c>
      <c r="C1682" s="1" t="str">
        <f t="shared" si="271"/>
        <v>21:0239</v>
      </c>
      <c r="D1682" s="1" t="str">
        <f>HYPERLINK("http://geochem.nrcan.gc.ca/cdogs/content/svy/svy210116_e.htm", "21:0116")</f>
        <v>21:0116</v>
      </c>
      <c r="E1682" t="s">
        <v>7184</v>
      </c>
      <c r="F1682" t="s">
        <v>7185</v>
      </c>
      <c r="H1682">
        <v>49.072698299999999</v>
      </c>
      <c r="I1682">
        <v>-89.039031699999995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32</v>
      </c>
      <c r="M1682" t="s">
        <v>30</v>
      </c>
      <c r="N1682">
        <v>601</v>
      </c>
      <c r="O1682" t="s">
        <v>48</v>
      </c>
      <c r="P1682" t="s">
        <v>289</v>
      </c>
      <c r="Q1682" t="s">
        <v>80</v>
      </c>
      <c r="R1682" t="s">
        <v>277</v>
      </c>
      <c r="S1682" t="s">
        <v>78</v>
      </c>
      <c r="T1682" t="s">
        <v>36</v>
      </c>
      <c r="U1682" t="s">
        <v>98</v>
      </c>
      <c r="V1682" t="s">
        <v>308</v>
      </c>
      <c r="W1682" t="s">
        <v>66</v>
      </c>
      <c r="X1682" t="s">
        <v>40</v>
      </c>
      <c r="Y1682" t="s">
        <v>1607</v>
      </c>
      <c r="Z1682" t="s">
        <v>1096</v>
      </c>
    </row>
    <row r="1683" spans="1:26" hidden="1" x14ac:dyDescent="0.25">
      <c r="A1683" t="s">
        <v>7186</v>
      </c>
      <c r="B1683" t="s">
        <v>7187</v>
      </c>
      <c r="C1683" s="1" t="str">
        <f t="shared" si="271"/>
        <v>21:0239</v>
      </c>
      <c r="D1683" s="1" t="str">
        <f>HYPERLINK("http://geochem.nrcan.gc.ca/cdogs/content/svy/svy210116_e.htm", "21:0116")</f>
        <v>21:0116</v>
      </c>
      <c r="E1683" t="s">
        <v>7188</v>
      </c>
      <c r="F1683" t="s">
        <v>7189</v>
      </c>
      <c r="H1683">
        <v>49.017425500000002</v>
      </c>
      <c r="I1683">
        <v>-89.018047100000004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32</v>
      </c>
      <c r="M1683" t="s">
        <v>47</v>
      </c>
      <c r="N1683">
        <v>602</v>
      </c>
      <c r="O1683" t="s">
        <v>336</v>
      </c>
      <c r="P1683" t="s">
        <v>320</v>
      </c>
      <c r="Q1683" t="s">
        <v>66</v>
      </c>
      <c r="R1683" t="s">
        <v>335</v>
      </c>
      <c r="S1683" t="s">
        <v>50</v>
      </c>
      <c r="T1683" t="s">
        <v>36</v>
      </c>
      <c r="U1683" t="s">
        <v>1480</v>
      </c>
      <c r="V1683" t="s">
        <v>2451</v>
      </c>
      <c r="W1683" t="s">
        <v>66</v>
      </c>
      <c r="X1683" t="s">
        <v>40</v>
      </c>
      <c r="Y1683" t="s">
        <v>125</v>
      </c>
      <c r="Z1683" t="s">
        <v>2370</v>
      </c>
    </row>
    <row r="1684" spans="1:26" hidden="1" x14ac:dyDescent="0.25">
      <c r="A1684" t="s">
        <v>7190</v>
      </c>
      <c r="B1684" t="s">
        <v>7191</v>
      </c>
      <c r="C1684" s="1" t="str">
        <f t="shared" si="271"/>
        <v>21:0239</v>
      </c>
      <c r="D1684" s="1" t="str">
        <f>HYPERLINK("http://geochem.nrcan.gc.ca/cdogs/content/svy/svy_e.htm", "")</f>
        <v/>
      </c>
      <c r="G1684" s="1" t="str">
        <f>HYPERLINK("http://geochem.nrcan.gc.ca/cdogs/content/cr_/cr_00023_e.htm", "23")</f>
        <v>23</v>
      </c>
      <c r="J1684" t="s">
        <v>220</v>
      </c>
      <c r="K1684" t="s">
        <v>221</v>
      </c>
      <c r="L1684">
        <v>32</v>
      </c>
      <c r="M1684" t="s">
        <v>222</v>
      </c>
      <c r="N1684">
        <v>603</v>
      </c>
      <c r="O1684" t="s">
        <v>771</v>
      </c>
      <c r="P1684" t="s">
        <v>145</v>
      </c>
      <c r="Q1684" t="s">
        <v>277</v>
      </c>
      <c r="R1684" t="s">
        <v>290</v>
      </c>
      <c r="S1684" t="s">
        <v>290</v>
      </c>
      <c r="T1684" t="s">
        <v>36</v>
      </c>
      <c r="U1684" t="s">
        <v>1282</v>
      </c>
      <c r="V1684" t="s">
        <v>1703</v>
      </c>
      <c r="W1684" t="s">
        <v>39</v>
      </c>
      <c r="X1684" t="s">
        <v>343</v>
      </c>
      <c r="Y1684" t="s">
        <v>156</v>
      </c>
      <c r="Z1684" t="s">
        <v>110</v>
      </c>
    </row>
    <row r="1685" spans="1:26" hidden="1" x14ac:dyDescent="0.25">
      <c r="A1685" t="s">
        <v>7192</v>
      </c>
      <c r="B1685" t="s">
        <v>7193</v>
      </c>
      <c r="C1685" s="1" t="str">
        <f t="shared" si="271"/>
        <v>21:0239</v>
      </c>
      <c r="D1685" s="1" t="str">
        <f t="shared" ref="D1685:D1705" si="275">HYPERLINK("http://geochem.nrcan.gc.ca/cdogs/content/svy/svy210116_e.htm", "21:0116")</f>
        <v>21:0116</v>
      </c>
      <c r="E1685" t="s">
        <v>7194</v>
      </c>
      <c r="F1685" t="s">
        <v>7195</v>
      </c>
      <c r="H1685">
        <v>49.036928199999998</v>
      </c>
      <c r="I1685">
        <v>-89.018630999999999</v>
      </c>
      <c r="J1685" s="1" t="str">
        <f t="shared" ref="J1685:J1705" si="276">HYPERLINK("http://geochem.nrcan.gc.ca/cdogs/content/kwd/kwd020027_e.htm", "NGR lake sediment grab sample")</f>
        <v>NGR lake sediment grab sample</v>
      </c>
      <c r="K1685" s="1" t="str">
        <f t="shared" ref="K1685:K1705" si="277">HYPERLINK("http://geochem.nrcan.gc.ca/cdogs/content/kwd/kwd080006_e.htm", "&lt;177 micron (NGR)")</f>
        <v>&lt;177 micron (NGR)</v>
      </c>
      <c r="L1685">
        <v>32</v>
      </c>
      <c r="M1685" t="s">
        <v>60</v>
      </c>
      <c r="N1685">
        <v>604</v>
      </c>
      <c r="O1685" t="s">
        <v>224</v>
      </c>
      <c r="P1685" t="s">
        <v>298</v>
      </c>
      <c r="Q1685" t="s">
        <v>66</v>
      </c>
      <c r="R1685" t="s">
        <v>135</v>
      </c>
      <c r="S1685" t="s">
        <v>76</v>
      </c>
      <c r="T1685" t="s">
        <v>36</v>
      </c>
      <c r="U1685" t="s">
        <v>766</v>
      </c>
      <c r="V1685" t="s">
        <v>1121</v>
      </c>
      <c r="W1685" t="s">
        <v>53</v>
      </c>
      <c r="X1685" t="s">
        <v>300</v>
      </c>
      <c r="Y1685" t="s">
        <v>125</v>
      </c>
      <c r="Z1685" t="s">
        <v>1547</v>
      </c>
    </row>
    <row r="1686" spans="1:26" hidden="1" x14ac:dyDescent="0.25">
      <c r="A1686" t="s">
        <v>7196</v>
      </c>
      <c r="B1686" t="s">
        <v>7197</v>
      </c>
      <c r="C1686" s="1" t="str">
        <f t="shared" si="271"/>
        <v>21:0239</v>
      </c>
      <c r="D1686" s="1" t="str">
        <f t="shared" si="275"/>
        <v>21:0116</v>
      </c>
      <c r="E1686" t="s">
        <v>7198</v>
      </c>
      <c r="F1686" t="s">
        <v>7199</v>
      </c>
      <c r="H1686">
        <v>49.062520300000003</v>
      </c>
      <c r="I1686">
        <v>-89.007414800000006</v>
      </c>
      <c r="J1686" s="1" t="str">
        <f t="shared" si="276"/>
        <v>NGR lake sediment grab sample</v>
      </c>
      <c r="K1686" s="1" t="str">
        <f t="shared" si="277"/>
        <v>&lt;177 micron (NGR)</v>
      </c>
      <c r="L1686">
        <v>32</v>
      </c>
      <c r="M1686" t="s">
        <v>154</v>
      </c>
      <c r="N1686">
        <v>605</v>
      </c>
      <c r="O1686" t="s">
        <v>298</v>
      </c>
      <c r="P1686" t="s">
        <v>107</v>
      </c>
      <c r="Q1686" t="s">
        <v>66</v>
      </c>
      <c r="R1686" t="s">
        <v>596</v>
      </c>
      <c r="S1686" t="s">
        <v>76</v>
      </c>
      <c r="T1686" t="s">
        <v>36</v>
      </c>
      <c r="U1686" t="s">
        <v>284</v>
      </c>
      <c r="V1686" t="s">
        <v>322</v>
      </c>
      <c r="W1686" t="s">
        <v>53</v>
      </c>
      <c r="X1686" t="s">
        <v>91</v>
      </c>
      <c r="Y1686" t="s">
        <v>41</v>
      </c>
      <c r="Z1686" t="s">
        <v>1161</v>
      </c>
    </row>
    <row r="1687" spans="1:26" hidden="1" x14ac:dyDescent="0.25">
      <c r="A1687" t="s">
        <v>7200</v>
      </c>
      <c r="B1687" t="s">
        <v>7201</v>
      </c>
      <c r="C1687" s="1" t="str">
        <f t="shared" si="271"/>
        <v>21:0239</v>
      </c>
      <c r="D1687" s="1" t="str">
        <f t="shared" si="275"/>
        <v>21:0116</v>
      </c>
      <c r="E1687" t="s">
        <v>7184</v>
      </c>
      <c r="F1687" t="s">
        <v>7202</v>
      </c>
      <c r="H1687">
        <v>49.072698299999999</v>
      </c>
      <c r="I1687">
        <v>-89.039031699999995</v>
      </c>
      <c r="J1687" s="1" t="str">
        <f t="shared" si="276"/>
        <v>NGR lake sediment grab sample</v>
      </c>
      <c r="K1687" s="1" t="str">
        <f t="shared" si="277"/>
        <v>&lt;177 micron (NGR)</v>
      </c>
      <c r="L1687">
        <v>32</v>
      </c>
      <c r="M1687" t="s">
        <v>162</v>
      </c>
      <c r="N1687">
        <v>606</v>
      </c>
      <c r="O1687" t="s">
        <v>74</v>
      </c>
      <c r="P1687" t="s">
        <v>679</v>
      </c>
      <c r="Q1687" t="s">
        <v>63</v>
      </c>
      <c r="R1687" t="s">
        <v>321</v>
      </c>
      <c r="S1687" t="s">
        <v>146</v>
      </c>
      <c r="T1687" t="s">
        <v>36</v>
      </c>
      <c r="U1687" t="s">
        <v>81</v>
      </c>
      <c r="V1687" t="s">
        <v>200</v>
      </c>
      <c r="W1687" t="s">
        <v>63</v>
      </c>
      <c r="X1687" t="s">
        <v>40</v>
      </c>
      <c r="Y1687" t="s">
        <v>80</v>
      </c>
      <c r="Z1687" t="s">
        <v>113</v>
      </c>
    </row>
    <row r="1688" spans="1:26" hidden="1" x14ac:dyDescent="0.25">
      <c r="A1688" t="s">
        <v>7203</v>
      </c>
      <c r="B1688" t="s">
        <v>7204</v>
      </c>
      <c r="C1688" s="1" t="str">
        <f t="shared" si="271"/>
        <v>21:0239</v>
      </c>
      <c r="D1688" s="1" t="str">
        <f t="shared" si="275"/>
        <v>21:0116</v>
      </c>
      <c r="E1688" t="s">
        <v>7184</v>
      </c>
      <c r="F1688" t="s">
        <v>7205</v>
      </c>
      <c r="H1688">
        <v>49.072698299999999</v>
      </c>
      <c r="I1688">
        <v>-89.039031699999995</v>
      </c>
      <c r="J1688" s="1" t="str">
        <f t="shared" si="276"/>
        <v>NGR lake sediment grab sample</v>
      </c>
      <c r="K1688" s="1" t="str">
        <f t="shared" si="277"/>
        <v>&lt;177 micron (NGR)</v>
      </c>
      <c r="L1688">
        <v>32</v>
      </c>
      <c r="M1688" t="s">
        <v>169</v>
      </c>
      <c r="N1688">
        <v>607</v>
      </c>
      <c r="O1688" t="s">
        <v>79</v>
      </c>
      <c r="P1688" t="s">
        <v>888</v>
      </c>
      <c r="Q1688" t="s">
        <v>66</v>
      </c>
      <c r="R1688" t="s">
        <v>391</v>
      </c>
      <c r="S1688" t="s">
        <v>181</v>
      </c>
      <c r="T1688" t="s">
        <v>36</v>
      </c>
      <c r="U1688" t="s">
        <v>510</v>
      </c>
      <c r="V1688" t="s">
        <v>90</v>
      </c>
      <c r="W1688" t="s">
        <v>66</v>
      </c>
      <c r="X1688" t="s">
        <v>119</v>
      </c>
      <c r="Y1688" t="s">
        <v>1607</v>
      </c>
      <c r="Z1688" t="s">
        <v>776</v>
      </c>
    </row>
    <row r="1689" spans="1:26" hidden="1" x14ac:dyDescent="0.25">
      <c r="A1689" t="s">
        <v>7206</v>
      </c>
      <c r="B1689" t="s">
        <v>7207</v>
      </c>
      <c r="C1689" s="1" t="str">
        <f t="shared" si="271"/>
        <v>21:0239</v>
      </c>
      <c r="D1689" s="1" t="str">
        <f t="shared" si="275"/>
        <v>21:0116</v>
      </c>
      <c r="E1689" t="s">
        <v>7208</v>
      </c>
      <c r="F1689" t="s">
        <v>7209</v>
      </c>
      <c r="H1689">
        <v>49.104472000000001</v>
      </c>
      <c r="I1689">
        <v>-89.114570099999995</v>
      </c>
      <c r="J1689" s="1" t="str">
        <f t="shared" si="276"/>
        <v>NGR lake sediment grab sample</v>
      </c>
      <c r="K1689" s="1" t="str">
        <f t="shared" si="277"/>
        <v>&lt;177 micron (NGR)</v>
      </c>
      <c r="L1689">
        <v>32</v>
      </c>
      <c r="M1689" t="s">
        <v>73</v>
      </c>
      <c r="N1689">
        <v>608</v>
      </c>
      <c r="O1689" t="s">
        <v>82</v>
      </c>
      <c r="P1689" t="s">
        <v>108</v>
      </c>
      <c r="Q1689" t="s">
        <v>66</v>
      </c>
      <c r="R1689" t="s">
        <v>156</v>
      </c>
      <c r="S1689" t="s">
        <v>63</v>
      </c>
      <c r="T1689" t="s">
        <v>36</v>
      </c>
      <c r="U1689" t="s">
        <v>1692</v>
      </c>
      <c r="V1689" t="s">
        <v>1095</v>
      </c>
      <c r="W1689" t="s">
        <v>53</v>
      </c>
      <c r="X1689" t="s">
        <v>100</v>
      </c>
      <c r="Y1689" t="s">
        <v>41</v>
      </c>
      <c r="Z1689" t="s">
        <v>843</v>
      </c>
    </row>
    <row r="1690" spans="1:26" hidden="1" x14ac:dyDescent="0.25">
      <c r="A1690" t="s">
        <v>7210</v>
      </c>
      <c r="B1690" t="s">
        <v>7211</v>
      </c>
      <c r="C1690" s="1" t="str">
        <f t="shared" si="271"/>
        <v>21:0239</v>
      </c>
      <c r="D1690" s="1" t="str">
        <f t="shared" si="275"/>
        <v>21:0116</v>
      </c>
      <c r="E1690" t="s">
        <v>7212</v>
      </c>
      <c r="F1690" t="s">
        <v>7213</v>
      </c>
      <c r="H1690">
        <v>49.155518000000001</v>
      </c>
      <c r="I1690">
        <v>-89.160220499999994</v>
      </c>
      <c r="J1690" s="1" t="str">
        <f t="shared" si="276"/>
        <v>NGR lake sediment grab sample</v>
      </c>
      <c r="K1690" s="1" t="str">
        <f t="shared" si="277"/>
        <v>&lt;177 micron (NGR)</v>
      </c>
      <c r="L1690">
        <v>32</v>
      </c>
      <c r="M1690" t="s">
        <v>87</v>
      </c>
      <c r="N1690">
        <v>609</v>
      </c>
      <c r="O1690" t="s">
        <v>253</v>
      </c>
      <c r="P1690" t="s">
        <v>120</v>
      </c>
      <c r="Q1690" t="s">
        <v>53</v>
      </c>
      <c r="R1690" t="s">
        <v>134</v>
      </c>
      <c r="S1690" t="s">
        <v>76</v>
      </c>
      <c r="T1690" t="s">
        <v>36</v>
      </c>
      <c r="U1690" t="s">
        <v>973</v>
      </c>
      <c r="V1690" t="s">
        <v>1216</v>
      </c>
      <c r="W1690" t="s">
        <v>53</v>
      </c>
      <c r="X1690" t="s">
        <v>100</v>
      </c>
      <c r="Y1690" t="s">
        <v>41</v>
      </c>
      <c r="Z1690" t="s">
        <v>516</v>
      </c>
    </row>
    <row r="1691" spans="1:26" hidden="1" x14ac:dyDescent="0.25">
      <c r="A1691" t="s">
        <v>7214</v>
      </c>
      <c r="B1691" t="s">
        <v>7215</v>
      </c>
      <c r="C1691" s="1" t="str">
        <f t="shared" si="271"/>
        <v>21:0239</v>
      </c>
      <c r="D1691" s="1" t="str">
        <f t="shared" si="275"/>
        <v>21:0116</v>
      </c>
      <c r="E1691" t="s">
        <v>7216</v>
      </c>
      <c r="F1691" t="s">
        <v>7217</v>
      </c>
      <c r="H1691">
        <v>49.199175099999998</v>
      </c>
      <c r="I1691">
        <v>-89.209344400000006</v>
      </c>
      <c r="J1691" s="1" t="str">
        <f t="shared" si="276"/>
        <v>NGR lake sediment grab sample</v>
      </c>
      <c r="K1691" s="1" t="str">
        <f t="shared" si="277"/>
        <v>&lt;177 micron (NGR)</v>
      </c>
      <c r="L1691">
        <v>32</v>
      </c>
      <c r="M1691" t="s">
        <v>96</v>
      </c>
      <c r="N1691">
        <v>610</v>
      </c>
      <c r="O1691" t="s">
        <v>74</v>
      </c>
      <c r="P1691" t="s">
        <v>74</v>
      </c>
      <c r="Q1691" t="s">
        <v>53</v>
      </c>
      <c r="R1691" t="s">
        <v>283</v>
      </c>
      <c r="S1691" t="s">
        <v>156</v>
      </c>
      <c r="T1691" t="s">
        <v>36</v>
      </c>
      <c r="U1691" t="s">
        <v>136</v>
      </c>
      <c r="V1691" t="s">
        <v>1216</v>
      </c>
      <c r="W1691" t="s">
        <v>66</v>
      </c>
      <c r="X1691" t="s">
        <v>343</v>
      </c>
      <c r="Y1691" t="s">
        <v>41</v>
      </c>
      <c r="Z1691" t="s">
        <v>278</v>
      </c>
    </row>
    <row r="1692" spans="1:26" hidden="1" x14ac:dyDescent="0.25">
      <c r="A1692" t="s">
        <v>7218</v>
      </c>
      <c r="B1692" t="s">
        <v>7219</v>
      </c>
      <c r="C1692" s="1" t="str">
        <f t="shared" si="271"/>
        <v>21:0239</v>
      </c>
      <c r="D1692" s="1" t="str">
        <f t="shared" si="275"/>
        <v>21:0116</v>
      </c>
      <c r="E1692" t="s">
        <v>7220</v>
      </c>
      <c r="F1692" t="s">
        <v>7221</v>
      </c>
      <c r="H1692">
        <v>49.216968199999997</v>
      </c>
      <c r="I1692">
        <v>-89.262432399999994</v>
      </c>
      <c r="J1692" s="1" t="str">
        <f t="shared" si="276"/>
        <v>NGR lake sediment grab sample</v>
      </c>
      <c r="K1692" s="1" t="str">
        <f t="shared" si="277"/>
        <v>&lt;177 micron (NGR)</v>
      </c>
      <c r="L1692">
        <v>32</v>
      </c>
      <c r="M1692" t="s">
        <v>106</v>
      </c>
      <c r="N1692">
        <v>611</v>
      </c>
      <c r="O1692" t="s">
        <v>1058</v>
      </c>
      <c r="P1692" t="s">
        <v>298</v>
      </c>
      <c r="Q1692" t="s">
        <v>66</v>
      </c>
      <c r="R1692" t="s">
        <v>668</v>
      </c>
      <c r="S1692" t="s">
        <v>146</v>
      </c>
      <c r="T1692" t="s">
        <v>36</v>
      </c>
      <c r="U1692" t="s">
        <v>2474</v>
      </c>
      <c r="V1692" t="s">
        <v>2451</v>
      </c>
      <c r="W1692" t="s">
        <v>66</v>
      </c>
      <c r="X1692" t="s">
        <v>208</v>
      </c>
      <c r="Y1692" t="s">
        <v>41</v>
      </c>
      <c r="Z1692" t="s">
        <v>3269</v>
      </c>
    </row>
    <row r="1693" spans="1:26" hidden="1" x14ac:dyDescent="0.25">
      <c r="A1693" t="s">
        <v>7222</v>
      </c>
      <c r="B1693" t="s">
        <v>7223</v>
      </c>
      <c r="C1693" s="1" t="str">
        <f t="shared" si="271"/>
        <v>21:0239</v>
      </c>
      <c r="D1693" s="1" t="str">
        <f t="shared" si="275"/>
        <v>21:0116</v>
      </c>
      <c r="E1693" t="s">
        <v>7224</v>
      </c>
      <c r="F1693" t="s">
        <v>7225</v>
      </c>
      <c r="H1693">
        <v>49.291230300000002</v>
      </c>
      <c r="I1693">
        <v>-89.343746300000006</v>
      </c>
      <c r="J1693" s="1" t="str">
        <f t="shared" si="276"/>
        <v>NGR lake sediment grab sample</v>
      </c>
      <c r="K1693" s="1" t="str">
        <f t="shared" si="277"/>
        <v>&lt;177 micron (NGR)</v>
      </c>
      <c r="L1693">
        <v>32</v>
      </c>
      <c r="M1693" t="s">
        <v>118</v>
      </c>
      <c r="N1693">
        <v>612</v>
      </c>
      <c r="O1693" t="s">
        <v>67</v>
      </c>
      <c r="P1693" t="s">
        <v>297</v>
      </c>
      <c r="Q1693" t="s">
        <v>53</v>
      </c>
      <c r="R1693" t="s">
        <v>335</v>
      </c>
      <c r="S1693" t="s">
        <v>50</v>
      </c>
      <c r="T1693" t="s">
        <v>36</v>
      </c>
      <c r="U1693" t="s">
        <v>2164</v>
      </c>
      <c r="V1693" t="s">
        <v>548</v>
      </c>
      <c r="W1693" t="s">
        <v>66</v>
      </c>
      <c r="X1693" t="s">
        <v>178</v>
      </c>
      <c r="Y1693" t="s">
        <v>41</v>
      </c>
      <c r="Z1693" t="s">
        <v>1874</v>
      </c>
    </row>
    <row r="1694" spans="1:26" hidden="1" x14ac:dyDescent="0.25">
      <c r="A1694" t="s">
        <v>7226</v>
      </c>
      <c r="B1694" t="s">
        <v>7227</v>
      </c>
      <c r="C1694" s="1" t="str">
        <f t="shared" si="271"/>
        <v>21:0239</v>
      </c>
      <c r="D1694" s="1" t="str">
        <f t="shared" si="275"/>
        <v>21:0116</v>
      </c>
      <c r="E1694" t="s">
        <v>7228</v>
      </c>
      <c r="F1694" t="s">
        <v>7229</v>
      </c>
      <c r="H1694">
        <v>49.305853300000003</v>
      </c>
      <c r="I1694">
        <v>-89.360330700000006</v>
      </c>
      <c r="J1694" s="1" t="str">
        <f t="shared" si="276"/>
        <v>NGR lake sediment grab sample</v>
      </c>
      <c r="K1694" s="1" t="str">
        <f t="shared" si="277"/>
        <v>&lt;177 micron (NGR)</v>
      </c>
      <c r="L1694">
        <v>32</v>
      </c>
      <c r="M1694" t="s">
        <v>131</v>
      </c>
      <c r="N1694">
        <v>613</v>
      </c>
      <c r="O1694" t="s">
        <v>133</v>
      </c>
      <c r="P1694" t="s">
        <v>343</v>
      </c>
      <c r="Q1694" t="s">
        <v>66</v>
      </c>
      <c r="R1694" t="s">
        <v>64</v>
      </c>
      <c r="S1694" t="s">
        <v>39</v>
      </c>
      <c r="T1694" t="s">
        <v>36</v>
      </c>
      <c r="U1694" t="s">
        <v>1432</v>
      </c>
      <c r="V1694" t="s">
        <v>65</v>
      </c>
      <c r="W1694" t="s">
        <v>66</v>
      </c>
      <c r="X1694" t="s">
        <v>497</v>
      </c>
      <c r="Y1694" t="s">
        <v>41</v>
      </c>
      <c r="Z1694" t="s">
        <v>483</v>
      </c>
    </row>
    <row r="1695" spans="1:26" hidden="1" x14ac:dyDescent="0.25">
      <c r="A1695" t="s">
        <v>7230</v>
      </c>
      <c r="B1695" t="s">
        <v>7231</v>
      </c>
      <c r="C1695" s="1" t="str">
        <f t="shared" si="271"/>
        <v>21:0239</v>
      </c>
      <c r="D1695" s="1" t="str">
        <f t="shared" si="275"/>
        <v>21:0116</v>
      </c>
      <c r="E1695" t="s">
        <v>7232</v>
      </c>
      <c r="F1695" t="s">
        <v>7233</v>
      </c>
      <c r="H1695">
        <v>49.0374914</v>
      </c>
      <c r="I1695">
        <v>-88.337304900000007</v>
      </c>
      <c r="J1695" s="1" t="str">
        <f t="shared" si="276"/>
        <v>NGR lake sediment grab sample</v>
      </c>
      <c r="K1695" s="1" t="str">
        <f t="shared" si="277"/>
        <v>&lt;177 micron (NGR)</v>
      </c>
      <c r="L1695">
        <v>32</v>
      </c>
      <c r="M1695" t="s">
        <v>143</v>
      </c>
      <c r="N1695">
        <v>614</v>
      </c>
      <c r="O1695" t="s">
        <v>342</v>
      </c>
      <c r="P1695" t="s">
        <v>297</v>
      </c>
      <c r="Q1695" t="s">
        <v>66</v>
      </c>
      <c r="R1695" t="s">
        <v>64</v>
      </c>
      <c r="S1695" t="s">
        <v>39</v>
      </c>
      <c r="T1695" t="s">
        <v>36</v>
      </c>
      <c r="U1695" t="s">
        <v>67</v>
      </c>
      <c r="V1695" t="s">
        <v>337</v>
      </c>
      <c r="W1695" t="s">
        <v>66</v>
      </c>
      <c r="X1695" t="s">
        <v>343</v>
      </c>
      <c r="Y1695" t="s">
        <v>41</v>
      </c>
      <c r="Z1695" t="s">
        <v>536</v>
      </c>
    </row>
    <row r="1696" spans="1:26" hidden="1" x14ac:dyDescent="0.25">
      <c r="A1696" t="s">
        <v>7234</v>
      </c>
      <c r="B1696" t="s">
        <v>7235</v>
      </c>
      <c r="C1696" s="1" t="str">
        <f t="shared" si="271"/>
        <v>21:0239</v>
      </c>
      <c r="D1696" s="1" t="str">
        <f t="shared" si="275"/>
        <v>21:0116</v>
      </c>
      <c r="E1696" t="s">
        <v>7236</v>
      </c>
      <c r="F1696" t="s">
        <v>7237</v>
      </c>
      <c r="H1696">
        <v>49.098421399999999</v>
      </c>
      <c r="I1696">
        <v>-88.374751500000002</v>
      </c>
      <c r="J1696" s="1" t="str">
        <f t="shared" si="276"/>
        <v>NGR lake sediment grab sample</v>
      </c>
      <c r="K1696" s="1" t="str">
        <f t="shared" si="277"/>
        <v>&lt;177 micron (NGR)</v>
      </c>
      <c r="L1696">
        <v>32</v>
      </c>
      <c r="M1696" t="s">
        <v>177</v>
      </c>
      <c r="N1696">
        <v>615</v>
      </c>
      <c r="O1696" t="s">
        <v>1090</v>
      </c>
      <c r="P1696" t="s">
        <v>75</v>
      </c>
      <c r="Q1696" t="s">
        <v>181</v>
      </c>
      <c r="R1696" t="s">
        <v>277</v>
      </c>
      <c r="S1696" t="s">
        <v>78</v>
      </c>
      <c r="T1696" t="s">
        <v>36</v>
      </c>
      <c r="U1696" t="s">
        <v>208</v>
      </c>
      <c r="V1696" t="s">
        <v>52</v>
      </c>
      <c r="W1696" t="s">
        <v>53</v>
      </c>
      <c r="X1696" t="s">
        <v>100</v>
      </c>
      <c r="Y1696" t="s">
        <v>41</v>
      </c>
      <c r="Z1696" t="s">
        <v>604</v>
      </c>
    </row>
    <row r="1697" spans="1:26" hidden="1" x14ac:dyDescent="0.25">
      <c r="A1697" t="s">
        <v>7238</v>
      </c>
      <c r="B1697" t="s">
        <v>7239</v>
      </c>
      <c r="C1697" s="1" t="str">
        <f t="shared" si="271"/>
        <v>21:0239</v>
      </c>
      <c r="D1697" s="1" t="str">
        <f t="shared" si="275"/>
        <v>21:0116</v>
      </c>
      <c r="E1697" t="s">
        <v>7240</v>
      </c>
      <c r="F1697" t="s">
        <v>7241</v>
      </c>
      <c r="H1697">
        <v>49.085610000000003</v>
      </c>
      <c r="I1697">
        <v>-88.369563099999993</v>
      </c>
      <c r="J1697" s="1" t="str">
        <f t="shared" si="276"/>
        <v>NGR lake sediment grab sample</v>
      </c>
      <c r="K1697" s="1" t="str">
        <f t="shared" si="277"/>
        <v>&lt;177 micron (NGR)</v>
      </c>
      <c r="L1697">
        <v>32</v>
      </c>
      <c r="M1697" t="s">
        <v>187</v>
      </c>
      <c r="N1697">
        <v>616</v>
      </c>
      <c r="O1697" t="s">
        <v>188</v>
      </c>
      <c r="P1697" t="s">
        <v>489</v>
      </c>
      <c r="Q1697" t="s">
        <v>78</v>
      </c>
      <c r="R1697" t="s">
        <v>516</v>
      </c>
      <c r="S1697" t="s">
        <v>146</v>
      </c>
      <c r="T1697" t="s">
        <v>36</v>
      </c>
      <c r="U1697" t="s">
        <v>510</v>
      </c>
      <c r="V1697" t="s">
        <v>65</v>
      </c>
      <c r="W1697" t="s">
        <v>53</v>
      </c>
      <c r="X1697" t="s">
        <v>40</v>
      </c>
      <c r="Y1697" t="s">
        <v>41</v>
      </c>
      <c r="Z1697" t="s">
        <v>121</v>
      </c>
    </row>
    <row r="1698" spans="1:26" hidden="1" x14ac:dyDescent="0.25">
      <c r="A1698" t="s">
        <v>7242</v>
      </c>
      <c r="B1698" t="s">
        <v>7243</v>
      </c>
      <c r="C1698" s="1" t="str">
        <f t="shared" si="271"/>
        <v>21:0239</v>
      </c>
      <c r="D1698" s="1" t="str">
        <f t="shared" si="275"/>
        <v>21:0116</v>
      </c>
      <c r="E1698" t="s">
        <v>7244</v>
      </c>
      <c r="F1698" t="s">
        <v>7245</v>
      </c>
      <c r="H1698">
        <v>49.151525499999998</v>
      </c>
      <c r="I1698">
        <v>-88.419200599999996</v>
      </c>
      <c r="J1698" s="1" t="str">
        <f t="shared" si="276"/>
        <v>NGR lake sediment grab sample</v>
      </c>
      <c r="K1698" s="1" t="str">
        <f t="shared" si="277"/>
        <v>&lt;177 micron (NGR)</v>
      </c>
      <c r="L1698">
        <v>32</v>
      </c>
      <c r="M1698" t="s">
        <v>196</v>
      </c>
      <c r="N1698">
        <v>617</v>
      </c>
      <c r="O1698" t="s">
        <v>252</v>
      </c>
      <c r="P1698" t="s">
        <v>253</v>
      </c>
      <c r="Q1698" t="s">
        <v>33</v>
      </c>
      <c r="R1698" t="s">
        <v>668</v>
      </c>
      <c r="S1698" t="s">
        <v>156</v>
      </c>
      <c r="T1698" t="s">
        <v>36</v>
      </c>
      <c r="U1698" t="s">
        <v>1470</v>
      </c>
      <c r="V1698" t="s">
        <v>1223</v>
      </c>
      <c r="W1698" t="s">
        <v>66</v>
      </c>
      <c r="X1698" t="s">
        <v>91</v>
      </c>
      <c r="Y1698" t="s">
        <v>125</v>
      </c>
      <c r="Z1698" t="s">
        <v>3945</v>
      </c>
    </row>
    <row r="1699" spans="1:26" hidden="1" x14ac:dyDescent="0.25">
      <c r="A1699" t="s">
        <v>7246</v>
      </c>
      <c r="B1699" t="s">
        <v>7247</v>
      </c>
      <c r="C1699" s="1" t="str">
        <f t="shared" si="271"/>
        <v>21:0239</v>
      </c>
      <c r="D1699" s="1" t="str">
        <f t="shared" si="275"/>
        <v>21:0116</v>
      </c>
      <c r="E1699" t="s">
        <v>7248</v>
      </c>
      <c r="F1699" t="s">
        <v>7249</v>
      </c>
      <c r="H1699">
        <v>49.175815200000002</v>
      </c>
      <c r="I1699">
        <v>-88.472281499999994</v>
      </c>
      <c r="J1699" s="1" t="str">
        <f t="shared" si="276"/>
        <v>NGR lake sediment grab sample</v>
      </c>
      <c r="K1699" s="1" t="str">
        <f t="shared" si="277"/>
        <v>&lt;177 micron (NGR)</v>
      </c>
      <c r="L1699">
        <v>32</v>
      </c>
      <c r="M1699" t="s">
        <v>206</v>
      </c>
      <c r="N1699">
        <v>618</v>
      </c>
      <c r="O1699" t="s">
        <v>243</v>
      </c>
      <c r="P1699" t="s">
        <v>1090</v>
      </c>
      <c r="Q1699" t="s">
        <v>63</v>
      </c>
      <c r="R1699" t="s">
        <v>391</v>
      </c>
      <c r="S1699" t="s">
        <v>97</v>
      </c>
      <c r="T1699" t="s">
        <v>36</v>
      </c>
      <c r="U1699" t="s">
        <v>583</v>
      </c>
      <c r="V1699" t="s">
        <v>309</v>
      </c>
      <c r="W1699" t="s">
        <v>63</v>
      </c>
      <c r="X1699" t="s">
        <v>228</v>
      </c>
      <c r="Y1699" t="s">
        <v>125</v>
      </c>
      <c r="Z1699" t="s">
        <v>572</v>
      </c>
    </row>
    <row r="1700" spans="1:26" hidden="1" x14ac:dyDescent="0.25">
      <c r="A1700" t="s">
        <v>7250</v>
      </c>
      <c r="B1700" t="s">
        <v>7251</v>
      </c>
      <c r="C1700" s="1" t="str">
        <f t="shared" si="271"/>
        <v>21:0239</v>
      </c>
      <c r="D1700" s="1" t="str">
        <f t="shared" si="275"/>
        <v>21:0116</v>
      </c>
      <c r="E1700" t="s">
        <v>7252</v>
      </c>
      <c r="F1700" t="s">
        <v>7253</v>
      </c>
      <c r="H1700">
        <v>49.228697400000001</v>
      </c>
      <c r="I1700">
        <v>-88.572213199999993</v>
      </c>
      <c r="J1700" s="1" t="str">
        <f t="shared" si="276"/>
        <v>NGR lake sediment grab sample</v>
      </c>
      <c r="K1700" s="1" t="str">
        <f t="shared" si="277"/>
        <v>&lt;177 micron (NGR)</v>
      </c>
      <c r="L1700">
        <v>32</v>
      </c>
      <c r="M1700" t="s">
        <v>214</v>
      </c>
      <c r="N1700">
        <v>619</v>
      </c>
      <c r="O1700" t="s">
        <v>798</v>
      </c>
      <c r="P1700" t="s">
        <v>541</v>
      </c>
      <c r="Q1700" t="s">
        <v>63</v>
      </c>
      <c r="R1700" t="s">
        <v>321</v>
      </c>
      <c r="S1700" t="s">
        <v>156</v>
      </c>
      <c r="T1700" t="s">
        <v>36</v>
      </c>
      <c r="U1700" t="s">
        <v>1588</v>
      </c>
      <c r="V1700" t="s">
        <v>408</v>
      </c>
      <c r="W1700" t="s">
        <v>66</v>
      </c>
      <c r="X1700" t="s">
        <v>40</v>
      </c>
      <c r="Y1700" t="s">
        <v>41</v>
      </c>
      <c r="Z1700" t="s">
        <v>947</v>
      </c>
    </row>
    <row r="1701" spans="1:26" hidden="1" x14ac:dyDescent="0.25">
      <c r="A1701" t="s">
        <v>7254</v>
      </c>
      <c r="B1701" t="s">
        <v>7255</v>
      </c>
      <c r="C1701" s="1" t="str">
        <f t="shared" si="271"/>
        <v>21:0239</v>
      </c>
      <c r="D1701" s="1" t="str">
        <f t="shared" si="275"/>
        <v>21:0116</v>
      </c>
      <c r="E1701" t="s">
        <v>7256</v>
      </c>
      <c r="F1701" t="s">
        <v>7257</v>
      </c>
      <c r="H1701">
        <v>49.275215199999998</v>
      </c>
      <c r="I1701">
        <v>-88.622883599999994</v>
      </c>
      <c r="J1701" s="1" t="str">
        <f t="shared" si="276"/>
        <v>NGR lake sediment grab sample</v>
      </c>
      <c r="K1701" s="1" t="str">
        <f t="shared" si="277"/>
        <v>&lt;177 micron (NGR)</v>
      </c>
      <c r="L1701">
        <v>32</v>
      </c>
      <c r="M1701" t="s">
        <v>234</v>
      </c>
      <c r="N1701">
        <v>620</v>
      </c>
      <c r="O1701" t="s">
        <v>236</v>
      </c>
      <c r="P1701" t="s">
        <v>197</v>
      </c>
      <c r="Q1701" t="s">
        <v>33</v>
      </c>
      <c r="R1701" t="s">
        <v>489</v>
      </c>
      <c r="S1701" t="s">
        <v>97</v>
      </c>
      <c r="T1701" t="s">
        <v>36</v>
      </c>
      <c r="U1701" t="s">
        <v>81</v>
      </c>
      <c r="V1701" t="s">
        <v>125</v>
      </c>
      <c r="W1701" t="s">
        <v>53</v>
      </c>
      <c r="X1701" t="s">
        <v>54</v>
      </c>
      <c r="Y1701" t="s">
        <v>41</v>
      </c>
      <c r="Z1701" t="s">
        <v>2612</v>
      </c>
    </row>
    <row r="1702" spans="1:26" hidden="1" x14ac:dyDescent="0.25">
      <c r="A1702" t="s">
        <v>7258</v>
      </c>
      <c r="B1702" t="s">
        <v>7259</v>
      </c>
      <c r="C1702" s="1" t="str">
        <f t="shared" si="271"/>
        <v>21:0239</v>
      </c>
      <c r="D1702" s="1" t="str">
        <f t="shared" si="275"/>
        <v>21:0116</v>
      </c>
      <c r="E1702" t="s">
        <v>7260</v>
      </c>
      <c r="F1702" t="s">
        <v>7261</v>
      </c>
      <c r="H1702">
        <v>49.361383099999998</v>
      </c>
      <c r="I1702">
        <v>-88.800260699999995</v>
      </c>
      <c r="J1702" s="1" t="str">
        <f t="shared" si="276"/>
        <v>NGR lake sediment grab sample</v>
      </c>
      <c r="K1702" s="1" t="str">
        <f t="shared" si="277"/>
        <v>&lt;177 micron (NGR)</v>
      </c>
      <c r="L1702">
        <v>33</v>
      </c>
      <c r="M1702" t="s">
        <v>30</v>
      </c>
      <c r="N1702">
        <v>621</v>
      </c>
      <c r="O1702" t="s">
        <v>289</v>
      </c>
      <c r="P1702" t="s">
        <v>298</v>
      </c>
      <c r="Q1702" t="s">
        <v>80</v>
      </c>
      <c r="R1702" t="s">
        <v>77</v>
      </c>
      <c r="S1702" t="s">
        <v>97</v>
      </c>
      <c r="T1702" t="s">
        <v>36</v>
      </c>
      <c r="U1702" t="s">
        <v>336</v>
      </c>
      <c r="V1702" t="s">
        <v>337</v>
      </c>
      <c r="W1702" t="s">
        <v>66</v>
      </c>
      <c r="X1702" t="s">
        <v>81</v>
      </c>
      <c r="Y1702" t="s">
        <v>41</v>
      </c>
      <c r="Z1702" t="s">
        <v>48</v>
      </c>
    </row>
    <row r="1703" spans="1:26" hidden="1" x14ac:dyDescent="0.25">
      <c r="A1703" t="s">
        <v>7262</v>
      </c>
      <c r="B1703" t="s">
        <v>7263</v>
      </c>
      <c r="C1703" s="1" t="str">
        <f t="shared" si="271"/>
        <v>21:0239</v>
      </c>
      <c r="D1703" s="1" t="str">
        <f t="shared" si="275"/>
        <v>21:0116</v>
      </c>
      <c r="E1703" t="s">
        <v>7264</v>
      </c>
      <c r="F1703" t="s">
        <v>7265</v>
      </c>
      <c r="H1703">
        <v>49.301273999999999</v>
      </c>
      <c r="I1703">
        <v>-88.654717399999996</v>
      </c>
      <c r="J1703" s="1" t="str">
        <f t="shared" si="276"/>
        <v>NGR lake sediment grab sample</v>
      </c>
      <c r="K1703" s="1" t="str">
        <f t="shared" si="277"/>
        <v>&lt;177 micron (NGR)</v>
      </c>
      <c r="L1703">
        <v>33</v>
      </c>
      <c r="M1703" t="s">
        <v>47</v>
      </c>
      <c r="N1703">
        <v>622</v>
      </c>
      <c r="O1703" t="s">
        <v>243</v>
      </c>
      <c r="P1703" t="s">
        <v>1090</v>
      </c>
      <c r="Q1703" t="s">
        <v>53</v>
      </c>
      <c r="R1703" t="s">
        <v>890</v>
      </c>
      <c r="S1703" t="s">
        <v>596</v>
      </c>
      <c r="T1703" t="s">
        <v>36</v>
      </c>
      <c r="U1703" t="s">
        <v>136</v>
      </c>
      <c r="V1703" t="s">
        <v>940</v>
      </c>
      <c r="W1703" t="s">
        <v>66</v>
      </c>
      <c r="X1703" t="s">
        <v>81</v>
      </c>
      <c r="Y1703" t="s">
        <v>125</v>
      </c>
      <c r="Z1703" t="s">
        <v>4729</v>
      </c>
    </row>
    <row r="1704" spans="1:26" hidden="1" x14ac:dyDescent="0.25">
      <c r="A1704" t="s">
        <v>7266</v>
      </c>
      <c r="B1704" t="s">
        <v>7267</v>
      </c>
      <c r="C1704" s="1" t="str">
        <f t="shared" si="271"/>
        <v>21:0239</v>
      </c>
      <c r="D1704" s="1" t="str">
        <f t="shared" si="275"/>
        <v>21:0116</v>
      </c>
      <c r="E1704" t="s">
        <v>7268</v>
      </c>
      <c r="F1704" t="s">
        <v>7269</v>
      </c>
      <c r="H1704">
        <v>49.340083900000003</v>
      </c>
      <c r="I1704">
        <v>-88.736031600000004</v>
      </c>
      <c r="J1704" s="1" t="str">
        <f t="shared" si="276"/>
        <v>NGR lake sediment grab sample</v>
      </c>
      <c r="K1704" s="1" t="str">
        <f t="shared" si="277"/>
        <v>&lt;177 micron (NGR)</v>
      </c>
      <c r="L1704">
        <v>33</v>
      </c>
      <c r="M1704" t="s">
        <v>60</v>
      </c>
      <c r="N1704">
        <v>623</v>
      </c>
      <c r="O1704" t="s">
        <v>320</v>
      </c>
      <c r="P1704" t="s">
        <v>588</v>
      </c>
      <c r="Q1704" t="s">
        <v>33</v>
      </c>
      <c r="R1704" t="s">
        <v>321</v>
      </c>
      <c r="S1704" t="s">
        <v>109</v>
      </c>
      <c r="T1704" t="s">
        <v>36</v>
      </c>
      <c r="U1704" t="s">
        <v>510</v>
      </c>
      <c r="V1704" t="s">
        <v>1121</v>
      </c>
      <c r="W1704" t="s">
        <v>66</v>
      </c>
      <c r="X1704" t="s">
        <v>300</v>
      </c>
      <c r="Y1704" t="s">
        <v>41</v>
      </c>
      <c r="Z1704" t="s">
        <v>536</v>
      </c>
    </row>
    <row r="1705" spans="1:26" hidden="1" x14ac:dyDescent="0.25">
      <c r="A1705" t="s">
        <v>7270</v>
      </c>
      <c r="B1705" t="s">
        <v>7271</v>
      </c>
      <c r="C1705" s="1" t="str">
        <f t="shared" si="271"/>
        <v>21:0239</v>
      </c>
      <c r="D1705" s="1" t="str">
        <f t="shared" si="275"/>
        <v>21:0116</v>
      </c>
      <c r="E1705" t="s">
        <v>7272</v>
      </c>
      <c r="F1705" t="s">
        <v>7273</v>
      </c>
      <c r="H1705">
        <v>49.364089399999997</v>
      </c>
      <c r="I1705">
        <v>-88.791668299999998</v>
      </c>
      <c r="J1705" s="1" t="str">
        <f t="shared" si="276"/>
        <v>NGR lake sediment grab sample</v>
      </c>
      <c r="K1705" s="1" t="str">
        <f t="shared" si="277"/>
        <v>&lt;177 micron (NGR)</v>
      </c>
      <c r="L1705">
        <v>33</v>
      </c>
      <c r="M1705" t="s">
        <v>154</v>
      </c>
      <c r="N1705">
        <v>624</v>
      </c>
      <c r="O1705" t="s">
        <v>577</v>
      </c>
      <c r="P1705" t="s">
        <v>355</v>
      </c>
      <c r="Q1705" t="s">
        <v>80</v>
      </c>
      <c r="R1705" t="s">
        <v>244</v>
      </c>
      <c r="S1705" t="s">
        <v>109</v>
      </c>
      <c r="T1705" t="s">
        <v>36</v>
      </c>
      <c r="U1705" t="s">
        <v>986</v>
      </c>
      <c r="V1705" t="s">
        <v>590</v>
      </c>
      <c r="W1705" t="s">
        <v>66</v>
      </c>
      <c r="X1705" t="s">
        <v>81</v>
      </c>
      <c r="Y1705" t="s">
        <v>41</v>
      </c>
      <c r="Z1705" t="s">
        <v>362</v>
      </c>
    </row>
    <row r="1706" spans="1:26" hidden="1" x14ac:dyDescent="0.25">
      <c r="A1706" t="s">
        <v>7274</v>
      </c>
      <c r="B1706" t="s">
        <v>7275</v>
      </c>
      <c r="C1706" s="1" t="str">
        <f t="shared" si="271"/>
        <v>21:0239</v>
      </c>
      <c r="D1706" s="1" t="str">
        <f>HYPERLINK("http://geochem.nrcan.gc.ca/cdogs/content/svy/svy_e.htm", "")</f>
        <v/>
      </c>
      <c r="G1706" s="1" t="str">
        <f>HYPERLINK("http://geochem.nrcan.gc.ca/cdogs/content/cr_/cr_00023_e.htm", "23")</f>
        <v>23</v>
      </c>
      <c r="J1706" t="s">
        <v>220</v>
      </c>
      <c r="K1706" t="s">
        <v>221</v>
      </c>
      <c r="L1706">
        <v>33</v>
      </c>
      <c r="M1706" t="s">
        <v>222</v>
      </c>
      <c r="N1706">
        <v>625</v>
      </c>
      <c r="O1706" t="s">
        <v>562</v>
      </c>
      <c r="P1706" t="s">
        <v>334</v>
      </c>
      <c r="Q1706" t="s">
        <v>349</v>
      </c>
      <c r="R1706" t="s">
        <v>290</v>
      </c>
      <c r="S1706" t="s">
        <v>109</v>
      </c>
      <c r="T1706" t="s">
        <v>36</v>
      </c>
      <c r="U1706" t="s">
        <v>1171</v>
      </c>
      <c r="V1706" t="s">
        <v>496</v>
      </c>
      <c r="W1706" t="s">
        <v>39</v>
      </c>
      <c r="X1706" t="s">
        <v>300</v>
      </c>
      <c r="Y1706" t="s">
        <v>76</v>
      </c>
      <c r="Z1706" t="s">
        <v>2782</v>
      </c>
    </row>
    <row r="1707" spans="1:26" hidden="1" x14ac:dyDescent="0.25">
      <c r="A1707" t="s">
        <v>7276</v>
      </c>
      <c r="B1707" t="s">
        <v>7277</v>
      </c>
      <c r="C1707" s="1" t="str">
        <f t="shared" si="271"/>
        <v>21:0239</v>
      </c>
      <c r="D1707" s="1" t="str">
        <f t="shared" ref="D1707:D1733" si="278">HYPERLINK("http://geochem.nrcan.gc.ca/cdogs/content/svy/svy210116_e.htm", "21:0116")</f>
        <v>21:0116</v>
      </c>
      <c r="E1707" t="s">
        <v>7260</v>
      </c>
      <c r="F1707" t="s">
        <v>7278</v>
      </c>
      <c r="H1707">
        <v>49.361383099999998</v>
      </c>
      <c r="I1707">
        <v>-88.800260699999995</v>
      </c>
      <c r="J1707" s="1" t="str">
        <f t="shared" ref="J1707:J1733" si="279">HYPERLINK("http://geochem.nrcan.gc.ca/cdogs/content/kwd/kwd020027_e.htm", "NGR lake sediment grab sample")</f>
        <v>NGR lake sediment grab sample</v>
      </c>
      <c r="K1707" s="1" t="str">
        <f t="shared" ref="K1707:K1733" si="280">HYPERLINK("http://geochem.nrcan.gc.ca/cdogs/content/kwd/kwd080006_e.htm", "&lt;177 micron (NGR)")</f>
        <v>&lt;177 micron (NGR)</v>
      </c>
      <c r="L1707">
        <v>33</v>
      </c>
      <c r="M1707" t="s">
        <v>169</v>
      </c>
      <c r="N1707">
        <v>626</v>
      </c>
      <c r="O1707" t="s">
        <v>615</v>
      </c>
      <c r="P1707" t="s">
        <v>61</v>
      </c>
      <c r="Q1707" t="s">
        <v>80</v>
      </c>
      <c r="R1707" t="s">
        <v>110</v>
      </c>
      <c r="S1707" t="s">
        <v>97</v>
      </c>
      <c r="T1707" t="s">
        <v>36</v>
      </c>
      <c r="U1707" t="s">
        <v>1692</v>
      </c>
      <c r="V1707" t="s">
        <v>65</v>
      </c>
      <c r="W1707" t="s">
        <v>53</v>
      </c>
      <c r="X1707" t="s">
        <v>336</v>
      </c>
      <c r="Y1707" t="s">
        <v>41</v>
      </c>
      <c r="Z1707" t="s">
        <v>572</v>
      </c>
    </row>
    <row r="1708" spans="1:26" hidden="1" x14ac:dyDescent="0.25">
      <c r="A1708" t="s">
        <v>7279</v>
      </c>
      <c r="B1708" t="s">
        <v>7280</v>
      </c>
      <c r="C1708" s="1" t="str">
        <f t="shared" si="271"/>
        <v>21:0239</v>
      </c>
      <c r="D1708" s="1" t="str">
        <f t="shared" si="278"/>
        <v>21:0116</v>
      </c>
      <c r="E1708" t="s">
        <v>7260</v>
      </c>
      <c r="F1708" t="s">
        <v>7281</v>
      </c>
      <c r="H1708">
        <v>49.361383099999998</v>
      </c>
      <c r="I1708">
        <v>-88.800260699999995</v>
      </c>
      <c r="J1708" s="1" t="str">
        <f t="shared" si="279"/>
        <v>NGR lake sediment grab sample</v>
      </c>
      <c r="K1708" s="1" t="str">
        <f t="shared" si="280"/>
        <v>&lt;177 micron (NGR)</v>
      </c>
      <c r="L1708">
        <v>33</v>
      </c>
      <c r="M1708" t="s">
        <v>162</v>
      </c>
      <c r="N1708">
        <v>627</v>
      </c>
      <c r="O1708" t="s">
        <v>342</v>
      </c>
      <c r="P1708" t="s">
        <v>61</v>
      </c>
      <c r="Q1708" t="s">
        <v>63</v>
      </c>
      <c r="R1708" t="s">
        <v>198</v>
      </c>
      <c r="S1708" t="s">
        <v>97</v>
      </c>
      <c r="T1708" t="s">
        <v>36</v>
      </c>
      <c r="U1708" t="s">
        <v>635</v>
      </c>
      <c r="V1708" t="s">
        <v>65</v>
      </c>
      <c r="W1708" t="s">
        <v>66</v>
      </c>
      <c r="X1708" t="s">
        <v>336</v>
      </c>
      <c r="Y1708" t="s">
        <v>41</v>
      </c>
      <c r="Z1708" t="s">
        <v>815</v>
      </c>
    </row>
    <row r="1709" spans="1:26" hidden="1" x14ac:dyDescent="0.25">
      <c r="A1709" t="s">
        <v>7282</v>
      </c>
      <c r="B1709" t="s">
        <v>7283</v>
      </c>
      <c r="C1709" s="1" t="str">
        <f t="shared" si="271"/>
        <v>21:0239</v>
      </c>
      <c r="D1709" s="1" t="str">
        <f t="shared" si="278"/>
        <v>21:0116</v>
      </c>
      <c r="E1709" t="s">
        <v>7284</v>
      </c>
      <c r="F1709" t="s">
        <v>7285</v>
      </c>
      <c r="H1709">
        <v>49.382617699999997</v>
      </c>
      <c r="I1709">
        <v>-88.836544599999996</v>
      </c>
      <c r="J1709" s="1" t="str">
        <f t="shared" si="279"/>
        <v>NGR lake sediment grab sample</v>
      </c>
      <c r="K1709" s="1" t="str">
        <f t="shared" si="280"/>
        <v>&lt;177 micron (NGR)</v>
      </c>
      <c r="L1709">
        <v>33</v>
      </c>
      <c r="M1709" t="s">
        <v>73</v>
      </c>
      <c r="N1709">
        <v>628</v>
      </c>
      <c r="O1709" t="s">
        <v>298</v>
      </c>
      <c r="P1709" t="s">
        <v>120</v>
      </c>
      <c r="Q1709" t="s">
        <v>63</v>
      </c>
      <c r="R1709" t="s">
        <v>596</v>
      </c>
      <c r="S1709" t="s">
        <v>34</v>
      </c>
      <c r="T1709" t="s">
        <v>36</v>
      </c>
      <c r="U1709" t="s">
        <v>1416</v>
      </c>
      <c r="V1709" t="s">
        <v>375</v>
      </c>
      <c r="W1709" t="s">
        <v>53</v>
      </c>
      <c r="X1709" t="s">
        <v>343</v>
      </c>
      <c r="Y1709" t="s">
        <v>41</v>
      </c>
      <c r="Z1709" t="s">
        <v>554</v>
      </c>
    </row>
    <row r="1710" spans="1:26" hidden="1" x14ac:dyDescent="0.25">
      <c r="A1710" t="s">
        <v>7286</v>
      </c>
      <c r="B1710" t="s">
        <v>7287</v>
      </c>
      <c r="C1710" s="1" t="str">
        <f t="shared" si="271"/>
        <v>21:0239</v>
      </c>
      <c r="D1710" s="1" t="str">
        <f t="shared" si="278"/>
        <v>21:0116</v>
      </c>
      <c r="E1710" t="s">
        <v>7288</v>
      </c>
      <c r="F1710" t="s">
        <v>7289</v>
      </c>
      <c r="H1710">
        <v>49.389257899999997</v>
      </c>
      <c r="I1710">
        <v>-88.889476099999996</v>
      </c>
      <c r="J1710" s="1" t="str">
        <f t="shared" si="279"/>
        <v>NGR lake sediment grab sample</v>
      </c>
      <c r="K1710" s="1" t="str">
        <f t="shared" si="280"/>
        <v>&lt;177 micron (NGR)</v>
      </c>
      <c r="L1710">
        <v>33</v>
      </c>
      <c r="M1710" t="s">
        <v>87</v>
      </c>
      <c r="N1710">
        <v>629</v>
      </c>
      <c r="O1710" t="s">
        <v>236</v>
      </c>
      <c r="P1710" t="s">
        <v>120</v>
      </c>
      <c r="Q1710" t="s">
        <v>33</v>
      </c>
      <c r="R1710" t="s">
        <v>321</v>
      </c>
      <c r="S1710" t="s">
        <v>109</v>
      </c>
      <c r="T1710" t="s">
        <v>36</v>
      </c>
      <c r="U1710" t="s">
        <v>1210</v>
      </c>
      <c r="V1710" t="s">
        <v>63</v>
      </c>
      <c r="W1710" t="s">
        <v>53</v>
      </c>
      <c r="X1710" t="s">
        <v>82</v>
      </c>
      <c r="Y1710" t="s">
        <v>309</v>
      </c>
      <c r="Z1710" t="s">
        <v>6290</v>
      </c>
    </row>
    <row r="1711" spans="1:26" hidden="1" x14ac:dyDescent="0.25">
      <c r="A1711" t="s">
        <v>7290</v>
      </c>
      <c r="B1711" t="s">
        <v>7291</v>
      </c>
      <c r="C1711" s="1" t="str">
        <f t="shared" si="271"/>
        <v>21:0239</v>
      </c>
      <c r="D1711" s="1" t="str">
        <f t="shared" si="278"/>
        <v>21:0116</v>
      </c>
      <c r="E1711" t="s">
        <v>7292</v>
      </c>
      <c r="F1711" t="s">
        <v>7293</v>
      </c>
      <c r="H1711">
        <v>49.388032199999998</v>
      </c>
      <c r="I1711">
        <v>-88.948657600000004</v>
      </c>
      <c r="J1711" s="1" t="str">
        <f t="shared" si="279"/>
        <v>NGR lake sediment grab sample</v>
      </c>
      <c r="K1711" s="1" t="str">
        <f t="shared" si="280"/>
        <v>&lt;177 micron (NGR)</v>
      </c>
      <c r="L1711">
        <v>33</v>
      </c>
      <c r="M1711" t="s">
        <v>96</v>
      </c>
      <c r="N1711">
        <v>630</v>
      </c>
      <c r="O1711" t="s">
        <v>62</v>
      </c>
      <c r="P1711" t="s">
        <v>88</v>
      </c>
      <c r="Q1711" t="s">
        <v>80</v>
      </c>
      <c r="R1711" t="s">
        <v>290</v>
      </c>
      <c r="S1711" t="s">
        <v>80</v>
      </c>
      <c r="T1711" t="s">
        <v>36</v>
      </c>
      <c r="U1711" t="s">
        <v>48</v>
      </c>
      <c r="V1711" t="s">
        <v>1095</v>
      </c>
      <c r="W1711" t="s">
        <v>53</v>
      </c>
      <c r="X1711" t="s">
        <v>40</v>
      </c>
      <c r="Y1711" t="s">
        <v>41</v>
      </c>
      <c r="Z1711" t="s">
        <v>2370</v>
      </c>
    </row>
    <row r="1712" spans="1:26" hidden="1" x14ac:dyDescent="0.25">
      <c r="A1712" t="s">
        <v>7294</v>
      </c>
      <c r="B1712" t="s">
        <v>7295</v>
      </c>
      <c r="C1712" s="1" t="str">
        <f t="shared" si="271"/>
        <v>21:0239</v>
      </c>
      <c r="D1712" s="1" t="str">
        <f t="shared" si="278"/>
        <v>21:0116</v>
      </c>
      <c r="E1712" t="s">
        <v>7296</v>
      </c>
      <c r="F1712" t="s">
        <v>7297</v>
      </c>
      <c r="H1712">
        <v>49.395742499999997</v>
      </c>
      <c r="I1712">
        <v>-89.003831599999998</v>
      </c>
      <c r="J1712" s="1" t="str">
        <f t="shared" si="279"/>
        <v>NGR lake sediment grab sample</v>
      </c>
      <c r="K1712" s="1" t="str">
        <f t="shared" si="280"/>
        <v>&lt;177 micron (NGR)</v>
      </c>
      <c r="L1712">
        <v>33</v>
      </c>
      <c r="M1712" t="s">
        <v>106</v>
      </c>
      <c r="N1712">
        <v>631</v>
      </c>
      <c r="O1712" t="s">
        <v>679</v>
      </c>
      <c r="P1712" t="s">
        <v>252</v>
      </c>
      <c r="Q1712" t="s">
        <v>181</v>
      </c>
      <c r="R1712" t="s">
        <v>75</v>
      </c>
      <c r="S1712" t="s">
        <v>76</v>
      </c>
      <c r="T1712" t="s">
        <v>122</v>
      </c>
      <c r="U1712" t="s">
        <v>909</v>
      </c>
      <c r="V1712" t="s">
        <v>137</v>
      </c>
      <c r="W1712" t="s">
        <v>53</v>
      </c>
      <c r="X1712" t="s">
        <v>858</v>
      </c>
      <c r="Y1712" t="s">
        <v>125</v>
      </c>
      <c r="Z1712" t="s">
        <v>82</v>
      </c>
    </row>
    <row r="1713" spans="1:26" hidden="1" x14ac:dyDescent="0.25">
      <c r="A1713" t="s">
        <v>7298</v>
      </c>
      <c r="B1713" t="s">
        <v>7299</v>
      </c>
      <c r="C1713" s="1" t="str">
        <f t="shared" si="271"/>
        <v>21:0239</v>
      </c>
      <c r="D1713" s="1" t="str">
        <f t="shared" si="278"/>
        <v>21:0116</v>
      </c>
      <c r="E1713" t="s">
        <v>7300</v>
      </c>
      <c r="F1713" t="s">
        <v>7301</v>
      </c>
      <c r="H1713">
        <v>49.364388300000002</v>
      </c>
      <c r="I1713">
        <v>-89.015931699999996</v>
      </c>
      <c r="J1713" s="1" t="str">
        <f t="shared" si="279"/>
        <v>NGR lake sediment grab sample</v>
      </c>
      <c r="K1713" s="1" t="str">
        <f t="shared" si="280"/>
        <v>&lt;177 micron (NGR)</v>
      </c>
      <c r="L1713">
        <v>33</v>
      </c>
      <c r="M1713" t="s">
        <v>118</v>
      </c>
      <c r="N1713">
        <v>632</v>
      </c>
      <c r="O1713" t="s">
        <v>224</v>
      </c>
      <c r="P1713" t="s">
        <v>455</v>
      </c>
      <c r="Q1713" t="s">
        <v>63</v>
      </c>
      <c r="R1713" t="s">
        <v>349</v>
      </c>
      <c r="S1713" t="s">
        <v>50</v>
      </c>
      <c r="T1713" t="s">
        <v>36</v>
      </c>
      <c r="U1713" t="s">
        <v>7302</v>
      </c>
      <c r="V1713" t="s">
        <v>1223</v>
      </c>
      <c r="W1713" t="s">
        <v>66</v>
      </c>
      <c r="X1713" t="s">
        <v>336</v>
      </c>
      <c r="Y1713" t="s">
        <v>41</v>
      </c>
      <c r="Z1713" t="s">
        <v>5481</v>
      </c>
    </row>
    <row r="1714" spans="1:26" hidden="1" x14ac:dyDescent="0.25">
      <c r="A1714" t="s">
        <v>7303</v>
      </c>
      <c r="B1714" t="s">
        <v>7304</v>
      </c>
      <c r="C1714" s="1" t="str">
        <f t="shared" si="271"/>
        <v>21:0239</v>
      </c>
      <c r="D1714" s="1" t="str">
        <f t="shared" si="278"/>
        <v>21:0116</v>
      </c>
      <c r="E1714" t="s">
        <v>7305</v>
      </c>
      <c r="F1714" t="s">
        <v>7306</v>
      </c>
      <c r="H1714">
        <v>49.314649000000003</v>
      </c>
      <c r="I1714">
        <v>-89.090379400000003</v>
      </c>
      <c r="J1714" s="1" t="str">
        <f t="shared" si="279"/>
        <v>NGR lake sediment grab sample</v>
      </c>
      <c r="K1714" s="1" t="str">
        <f t="shared" si="280"/>
        <v>&lt;177 micron (NGR)</v>
      </c>
      <c r="L1714">
        <v>33</v>
      </c>
      <c r="M1714" t="s">
        <v>131</v>
      </c>
      <c r="N1714">
        <v>633</v>
      </c>
      <c r="O1714" t="s">
        <v>188</v>
      </c>
      <c r="P1714" t="s">
        <v>588</v>
      </c>
      <c r="Q1714" t="s">
        <v>63</v>
      </c>
      <c r="R1714" t="s">
        <v>145</v>
      </c>
      <c r="S1714" t="s">
        <v>50</v>
      </c>
      <c r="T1714" t="s">
        <v>36</v>
      </c>
      <c r="U1714" t="s">
        <v>40</v>
      </c>
      <c r="V1714" t="s">
        <v>1216</v>
      </c>
      <c r="W1714" t="s">
        <v>53</v>
      </c>
      <c r="X1714" t="s">
        <v>81</v>
      </c>
      <c r="Y1714" t="s">
        <v>41</v>
      </c>
      <c r="Z1714" t="s">
        <v>55</v>
      </c>
    </row>
    <row r="1715" spans="1:26" hidden="1" x14ac:dyDescent="0.25">
      <c r="A1715" t="s">
        <v>7307</v>
      </c>
      <c r="B1715" t="s">
        <v>7308</v>
      </c>
      <c r="C1715" s="1" t="str">
        <f t="shared" si="271"/>
        <v>21:0239</v>
      </c>
      <c r="D1715" s="1" t="str">
        <f t="shared" si="278"/>
        <v>21:0116</v>
      </c>
      <c r="E1715" t="s">
        <v>7309</v>
      </c>
      <c r="F1715" t="s">
        <v>7310</v>
      </c>
      <c r="H1715">
        <v>49.293034400000003</v>
      </c>
      <c r="I1715">
        <v>-89.053608299999993</v>
      </c>
      <c r="J1715" s="1" t="str">
        <f t="shared" si="279"/>
        <v>NGR lake sediment grab sample</v>
      </c>
      <c r="K1715" s="1" t="str">
        <f t="shared" si="280"/>
        <v>&lt;177 micron (NGR)</v>
      </c>
      <c r="L1715">
        <v>33</v>
      </c>
      <c r="M1715" t="s">
        <v>143</v>
      </c>
      <c r="N1715">
        <v>634</v>
      </c>
      <c r="O1715" t="s">
        <v>289</v>
      </c>
      <c r="P1715" t="s">
        <v>562</v>
      </c>
      <c r="Q1715" t="s">
        <v>63</v>
      </c>
      <c r="R1715" t="s">
        <v>75</v>
      </c>
      <c r="S1715" t="s">
        <v>156</v>
      </c>
      <c r="T1715" t="s">
        <v>36</v>
      </c>
      <c r="U1715" t="s">
        <v>91</v>
      </c>
      <c r="V1715" t="s">
        <v>590</v>
      </c>
      <c r="W1715" t="s">
        <v>53</v>
      </c>
      <c r="X1715" t="s">
        <v>40</v>
      </c>
      <c r="Y1715" t="s">
        <v>41</v>
      </c>
      <c r="Z1715" t="s">
        <v>546</v>
      </c>
    </row>
    <row r="1716" spans="1:26" hidden="1" x14ac:dyDescent="0.25">
      <c r="A1716" t="s">
        <v>7311</v>
      </c>
      <c r="B1716" t="s">
        <v>7312</v>
      </c>
      <c r="C1716" s="1" t="str">
        <f t="shared" si="271"/>
        <v>21:0239</v>
      </c>
      <c r="D1716" s="1" t="str">
        <f t="shared" si="278"/>
        <v>21:0116</v>
      </c>
      <c r="E1716" t="s">
        <v>7313</v>
      </c>
      <c r="F1716" t="s">
        <v>7314</v>
      </c>
      <c r="H1716">
        <v>49.270772800000003</v>
      </c>
      <c r="I1716">
        <v>-89.091507800000002</v>
      </c>
      <c r="J1716" s="1" t="str">
        <f t="shared" si="279"/>
        <v>NGR lake sediment grab sample</v>
      </c>
      <c r="K1716" s="1" t="str">
        <f t="shared" si="280"/>
        <v>&lt;177 micron (NGR)</v>
      </c>
      <c r="L1716">
        <v>33</v>
      </c>
      <c r="M1716" t="s">
        <v>177</v>
      </c>
      <c r="N1716">
        <v>635</v>
      </c>
      <c r="O1716" t="s">
        <v>49</v>
      </c>
      <c r="P1716" t="s">
        <v>61</v>
      </c>
      <c r="Q1716" t="s">
        <v>33</v>
      </c>
      <c r="R1716" t="s">
        <v>156</v>
      </c>
      <c r="S1716" t="s">
        <v>80</v>
      </c>
      <c r="T1716" t="s">
        <v>36</v>
      </c>
      <c r="U1716" t="s">
        <v>79</v>
      </c>
      <c r="V1716" t="s">
        <v>1095</v>
      </c>
      <c r="W1716" t="s">
        <v>53</v>
      </c>
      <c r="X1716" t="s">
        <v>300</v>
      </c>
      <c r="Y1716" t="s">
        <v>41</v>
      </c>
      <c r="Z1716" t="s">
        <v>1377</v>
      </c>
    </row>
    <row r="1717" spans="1:26" hidden="1" x14ac:dyDescent="0.25">
      <c r="A1717" t="s">
        <v>7315</v>
      </c>
      <c r="B1717" t="s">
        <v>7316</v>
      </c>
      <c r="C1717" s="1" t="str">
        <f t="shared" si="271"/>
        <v>21:0239</v>
      </c>
      <c r="D1717" s="1" t="str">
        <f t="shared" si="278"/>
        <v>21:0116</v>
      </c>
      <c r="E1717" t="s">
        <v>7317</v>
      </c>
      <c r="F1717" t="s">
        <v>7318</v>
      </c>
      <c r="H1717">
        <v>49.248806399999999</v>
      </c>
      <c r="I1717">
        <v>-89.112180699999996</v>
      </c>
      <c r="J1717" s="1" t="str">
        <f t="shared" si="279"/>
        <v>NGR lake sediment grab sample</v>
      </c>
      <c r="K1717" s="1" t="str">
        <f t="shared" si="280"/>
        <v>&lt;177 micron (NGR)</v>
      </c>
      <c r="L1717">
        <v>33</v>
      </c>
      <c r="M1717" t="s">
        <v>187</v>
      </c>
      <c r="N1717">
        <v>636</v>
      </c>
      <c r="O1717" t="s">
        <v>679</v>
      </c>
      <c r="P1717" t="s">
        <v>228</v>
      </c>
      <c r="Q1717" t="s">
        <v>53</v>
      </c>
      <c r="R1717" t="s">
        <v>74</v>
      </c>
      <c r="S1717" t="s">
        <v>406</v>
      </c>
      <c r="T1717" t="s">
        <v>36</v>
      </c>
      <c r="U1717" t="s">
        <v>1846</v>
      </c>
      <c r="V1717" t="s">
        <v>7319</v>
      </c>
      <c r="W1717" t="s">
        <v>66</v>
      </c>
      <c r="X1717" t="s">
        <v>343</v>
      </c>
      <c r="Y1717" t="s">
        <v>41</v>
      </c>
      <c r="Z1717" t="s">
        <v>349</v>
      </c>
    </row>
    <row r="1718" spans="1:26" hidden="1" x14ac:dyDescent="0.25">
      <c r="A1718" t="s">
        <v>7320</v>
      </c>
      <c r="B1718" t="s">
        <v>7321</v>
      </c>
      <c r="C1718" s="1" t="str">
        <f t="shared" si="271"/>
        <v>21:0239</v>
      </c>
      <c r="D1718" s="1" t="str">
        <f t="shared" si="278"/>
        <v>21:0116</v>
      </c>
      <c r="E1718" t="s">
        <v>7322</v>
      </c>
      <c r="F1718" t="s">
        <v>7323</v>
      </c>
      <c r="H1718">
        <v>49.213421699999998</v>
      </c>
      <c r="I1718">
        <v>-89.141664399999996</v>
      </c>
      <c r="J1718" s="1" t="str">
        <f t="shared" si="279"/>
        <v>NGR lake sediment grab sample</v>
      </c>
      <c r="K1718" s="1" t="str">
        <f t="shared" si="280"/>
        <v>&lt;177 micron (NGR)</v>
      </c>
      <c r="L1718">
        <v>33</v>
      </c>
      <c r="M1718" t="s">
        <v>196</v>
      </c>
      <c r="N1718">
        <v>637</v>
      </c>
      <c r="O1718" t="s">
        <v>54</v>
      </c>
      <c r="P1718" t="s">
        <v>74</v>
      </c>
      <c r="Q1718" t="s">
        <v>80</v>
      </c>
      <c r="R1718" t="s">
        <v>394</v>
      </c>
      <c r="S1718" t="s">
        <v>156</v>
      </c>
      <c r="T1718" t="s">
        <v>36</v>
      </c>
      <c r="U1718" t="s">
        <v>909</v>
      </c>
      <c r="V1718" t="s">
        <v>2451</v>
      </c>
      <c r="W1718" t="s">
        <v>66</v>
      </c>
      <c r="X1718" t="s">
        <v>100</v>
      </c>
      <c r="Y1718" t="s">
        <v>41</v>
      </c>
      <c r="Z1718" t="s">
        <v>1860</v>
      </c>
    </row>
    <row r="1719" spans="1:26" hidden="1" x14ac:dyDescent="0.25">
      <c r="A1719" t="s">
        <v>7324</v>
      </c>
      <c r="B1719" t="s">
        <v>7325</v>
      </c>
      <c r="C1719" s="1" t="str">
        <f t="shared" si="271"/>
        <v>21:0239</v>
      </c>
      <c r="D1719" s="1" t="str">
        <f t="shared" si="278"/>
        <v>21:0116</v>
      </c>
      <c r="E1719" t="s">
        <v>7326</v>
      </c>
      <c r="F1719" t="s">
        <v>7327</v>
      </c>
      <c r="H1719">
        <v>49.212924600000001</v>
      </c>
      <c r="I1719">
        <v>-89.184567400000006</v>
      </c>
      <c r="J1719" s="1" t="str">
        <f t="shared" si="279"/>
        <v>NGR lake sediment grab sample</v>
      </c>
      <c r="K1719" s="1" t="str">
        <f t="shared" si="280"/>
        <v>&lt;177 micron (NGR)</v>
      </c>
      <c r="L1719">
        <v>33</v>
      </c>
      <c r="M1719" t="s">
        <v>206</v>
      </c>
      <c r="N1719">
        <v>638</v>
      </c>
      <c r="O1719" t="s">
        <v>54</v>
      </c>
      <c r="P1719" t="s">
        <v>223</v>
      </c>
      <c r="Q1719" t="s">
        <v>63</v>
      </c>
      <c r="R1719" t="s">
        <v>349</v>
      </c>
      <c r="S1719" t="s">
        <v>146</v>
      </c>
      <c r="T1719" t="s">
        <v>122</v>
      </c>
      <c r="U1719" t="s">
        <v>355</v>
      </c>
      <c r="V1719" t="s">
        <v>1216</v>
      </c>
      <c r="W1719" t="s">
        <v>53</v>
      </c>
      <c r="X1719" t="s">
        <v>208</v>
      </c>
      <c r="Y1719" t="s">
        <v>41</v>
      </c>
      <c r="Z1719" t="s">
        <v>1359</v>
      </c>
    </row>
    <row r="1720" spans="1:26" hidden="1" x14ac:dyDescent="0.25">
      <c r="A1720" t="s">
        <v>7328</v>
      </c>
      <c r="B1720" t="s">
        <v>7329</v>
      </c>
      <c r="C1720" s="1" t="str">
        <f t="shared" si="271"/>
        <v>21:0239</v>
      </c>
      <c r="D1720" s="1" t="str">
        <f t="shared" si="278"/>
        <v>21:0116</v>
      </c>
      <c r="E1720" t="s">
        <v>7330</v>
      </c>
      <c r="F1720" t="s">
        <v>7331</v>
      </c>
      <c r="H1720">
        <v>49.216876900000003</v>
      </c>
      <c r="I1720">
        <v>-89.212316999999999</v>
      </c>
      <c r="J1720" s="1" t="str">
        <f t="shared" si="279"/>
        <v>NGR lake sediment grab sample</v>
      </c>
      <c r="K1720" s="1" t="str">
        <f t="shared" si="280"/>
        <v>&lt;177 micron (NGR)</v>
      </c>
      <c r="L1720">
        <v>33</v>
      </c>
      <c r="M1720" t="s">
        <v>214</v>
      </c>
      <c r="N1720">
        <v>639</v>
      </c>
      <c r="O1720" t="s">
        <v>188</v>
      </c>
      <c r="P1720" t="s">
        <v>888</v>
      </c>
      <c r="Q1720" t="s">
        <v>80</v>
      </c>
      <c r="R1720" t="s">
        <v>349</v>
      </c>
      <c r="S1720" t="s">
        <v>76</v>
      </c>
      <c r="T1720" t="s">
        <v>36</v>
      </c>
      <c r="U1720" t="s">
        <v>1501</v>
      </c>
      <c r="V1720" t="s">
        <v>2057</v>
      </c>
      <c r="W1720" t="s">
        <v>63</v>
      </c>
      <c r="X1720" t="s">
        <v>67</v>
      </c>
      <c r="Y1720" t="s">
        <v>41</v>
      </c>
      <c r="Z1720" t="s">
        <v>820</v>
      </c>
    </row>
    <row r="1721" spans="1:26" hidden="1" x14ac:dyDescent="0.25">
      <c r="A1721" t="s">
        <v>7332</v>
      </c>
      <c r="B1721" t="s">
        <v>7333</v>
      </c>
      <c r="C1721" s="1" t="str">
        <f t="shared" si="271"/>
        <v>21:0239</v>
      </c>
      <c r="D1721" s="1" t="str">
        <f t="shared" si="278"/>
        <v>21:0116</v>
      </c>
      <c r="E1721" t="s">
        <v>7334</v>
      </c>
      <c r="F1721" t="s">
        <v>7335</v>
      </c>
      <c r="H1721">
        <v>49.250231700000001</v>
      </c>
      <c r="I1721">
        <v>-89.2349289</v>
      </c>
      <c r="J1721" s="1" t="str">
        <f t="shared" si="279"/>
        <v>NGR lake sediment grab sample</v>
      </c>
      <c r="K1721" s="1" t="str">
        <f t="shared" si="280"/>
        <v>&lt;177 micron (NGR)</v>
      </c>
      <c r="L1721">
        <v>33</v>
      </c>
      <c r="M1721" t="s">
        <v>234</v>
      </c>
      <c r="N1721">
        <v>640</v>
      </c>
      <c r="O1721" t="s">
        <v>289</v>
      </c>
      <c r="P1721" t="s">
        <v>417</v>
      </c>
      <c r="Q1721" t="s">
        <v>33</v>
      </c>
      <c r="R1721" t="s">
        <v>134</v>
      </c>
      <c r="S1721" t="s">
        <v>156</v>
      </c>
      <c r="T1721" t="s">
        <v>36</v>
      </c>
      <c r="U1721" t="s">
        <v>3807</v>
      </c>
      <c r="V1721" t="s">
        <v>7336</v>
      </c>
      <c r="W1721" t="s">
        <v>66</v>
      </c>
      <c r="X1721" t="s">
        <v>100</v>
      </c>
      <c r="Y1721" t="s">
        <v>66</v>
      </c>
      <c r="Z1721" t="s">
        <v>981</v>
      </c>
    </row>
    <row r="1722" spans="1:26" hidden="1" x14ac:dyDescent="0.25">
      <c r="A1722" t="s">
        <v>7337</v>
      </c>
      <c r="B1722" t="s">
        <v>7338</v>
      </c>
      <c r="C1722" s="1" t="str">
        <f t="shared" ref="C1722:C1785" si="281">HYPERLINK("http://geochem.nrcan.gc.ca/cdogs/content/bdl/bdl210239_e.htm", "21:0239")</f>
        <v>21:0239</v>
      </c>
      <c r="D1722" s="1" t="str">
        <f t="shared" si="278"/>
        <v>21:0116</v>
      </c>
      <c r="E1722" t="s">
        <v>7339</v>
      </c>
      <c r="F1722" t="s">
        <v>7340</v>
      </c>
      <c r="H1722">
        <v>49.1040688</v>
      </c>
      <c r="I1722">
        <v>-89.8666403</v>
      </c>
      <c r="J1722" s="1" t="str">
        <f t="shared" si="279"/>
        <v>NGR lake sediment grab sample</v>
      </c>
      <c r="K1722" s="1" t="str">
        <f t="shared" si="280"/>
        <v>&lt;177 micron (NGR)</v>
      </c>
      <c r="L1722">
        <v>34</v>
      </c>
      <c r="M1722" t="s">
        <v>30</v>
      </c>
      <c r="N1722">
        <v>641</v>
      </c>
      <c r="O1722" t="s">
        <v>455</v>
      </c>
      <c r="P1722" t="s">
        <v>32</v>
      </c>
      <c r="Q1722" t="s">
        <v>33</v>
      </c>
      <c r="R1722" t="s">
        <v>244</v>
      </c>
      <c r="S1722" t="s">
        <v>146</v>
      </c>
      <c r="T1722" t="s">
        <v>36</v>
      </c>
      <c r="U1722" t="s">
        <v>521</v>
      </c>
      <c r="V1722" t="s">
        <v>227</v>
      </c>
      <c r="W1722" t="s">
        <v>53</v>
      </c>
      <c r="X1722" t="s">
        <v>208</v>
      </c>
      <c r="Y1722" t="s">
        <v>125</v>
      </c>
      <c r="Z1722" t="s">
        <v>191</v>
      </c>
    </row>
    <row r="1723" spans="1:26" hidden="1" x14ac:dyDescent="0.25">
      <c r="A1723" t="s">
        <v>7341</v>
      </c>
      <c r="B1723" t="s">
        <v>7342</v>
      </c>
      <c r="C1723" s="1" t="str">
        <f t="shared" si="281"/>
        <v>21:0239</v>
      </c>
      <c r="D1723" s="1" t="str">
        <f t="shared" si="278"/>
        <v>21:0116</v>
      </c>
      <c r="E1723" t="s">
        <v>7343</v>
      </c>
      <c r="F1723" t="s">
        <v>7344</v>
      </c>
      <c r="H1723">
        <v>49.331332099999997</v>
      </c>
      <c r="I1723">
        <v>-89.296398999999994</v>
      </c>
      <c r="J1723" s="1" t="str">
        <f t="shared" si="279"/>
        <v>NGR lake sediment grab sample</v>
      </c>
      <c r="K1723" s="1" t="str">
        <f t="shared" si="280"/>
        <v>&lt;177 micron (NGR)</v>
      </c>
      <c r="L1723">
        <v>34</v>
      </c>
      <c r="M1723" t="s">
        <v>47</v>
      </c>
      <c r="N1723">
        <v>642</v>
      </c>
      <c r="O1723" t="s">
        <v>615</v>
      </c>
      <c r="P1723" t="s">
        <v>120</v>
      </c>
      <c r="Q1723" t="s">
        <v>63</v>
      </c>
      <c r="R1723" t="s">
        <v>135</v>
      </c>
      <c r="S1723" t="s">
        <v>76</v>
      </c>
      <c r="T1723" t="s">
        <v>36</v>
      </c>
      <c r="U1723" t="s">
        <v>986</v>
      </c>
      <c r="V1723" t="s">
        <v>1607</v>
      </c>
      <c r="W1723" t="s">
        <v>66</v>
      </c>
      <c r="X1723" t="s">
        <v>100</v>
      </c>
      <c r="Y1723" t="s">
        <v>125</v>
      </c>
      <c r="Z1723" t="s">
        <v>283</v>
      </c>
    </row>
    <row r="1724" spans="1:26" hidden="1" x14ac:dyDescent="0.25">
      <c r="A1724" t="s">
        <v>7345</v>
      </c>
      <c r="B1724" t="s">
        <v>7346</v>
      </c>
      <c r="C1724" s="1" t="str">
        <f t="shared" si="281"/>
        <v>21:0239</v>
      </c>
      <c r="D1724" s="1" t="str">
        <f t="shared" si="278"/>
        <v>21:0116</v>
      </c>
      <c r="E1724" t="s">
        <v>7347</v>
      </c>
      <c r="F1724" t="s">
        <v>7348</v>
      </c>
      <c r="H1724">
        <v>49.255484500000001</v>
      </c>
      <c r="I1724">
        <v>-89.274624599999996</v>
      </c>
      <c r="J1724" s="1" t="str">
        <f t="shared" si="279"/>
        <v>NGR lake sediment grab sample</v>
      </c>
      <c r="K1724" s="1" t="str">
        <f t="shared" si="280"/>
        <v>&lt;177 micron (NGR)</v>
      </c>
      <c r="L1724">
        <v>34</v>
      </c>
      <c r="M1724" t="s">
        <v>60</v>
      </c>
      <c r="N1724">
        <v>643</v>
      </c>
      <c r="O1724" t="s">
        <v>342</v>
      </c>
      <c r="P1724" t="s">
        <v>88</v>
      </c>
      <c r="Q1724" t="s">
        <v>146</v>
      </c>
      <c r="R1724" t="s">
        <v>109</v>
      </c>
      <c r="S1724" t="s">
        <v>63</v>
      </c>
      <c r="T1724" t="s">
        <v>36</v>
      </c>
      <c r="U1724" t="s">
        <v>336</v>
      </c>
      <c r="V1724" t="s">
        <v>52</v>
      </c>
      <c r="W1724" t="s">
        <v>66</v>
      </c>
      <c r="X1724" t="s">
        <v>81</v>
      </c>
      <c r="Y1724" t="s">
        <v>41</v>
      </c>
      <c r="Z1724" t="s">
        <v>1638</v>
      </c>
    </row>
    <row r="1725" spans="1:26" hidden="1" x14ac:dyDescent="0.25">
      <c r="A1725" t="s">
        <v>7349</v>
      </c>
      <c r="B1725" t="s">
        <v>7350</v>
      </c>
      <c r="C1725" s="1" t="str">
        <f t="shared" si="281"/>
        <v>21:0239</v>
      </c>
      <c r="D1725" s="1" t="str">
        <f t="shared" si="278"/>
        <v>21:0116</v>
      </c>
      <c r="E1725" t="s">
        <v>7351</v>
      </c>
      <c r="F1725" t="s">
        <v>7352</v>
      </c>
      <c r="H1725">
        <v>49.297587</v>
      </c>
      <c r="I1725">
        <v>-89.298241399999995</v>
      </c>
      <c r="J1725" s="1" t="str">
        <f t="shared" si="279"/>
        <v>NGR lake sediment grab sample</v>
      </c>
      <c r="K1725" s="1" t="str">
        <f t="shared" si="280"/>
        <v>&lt;177 micron (NGR)</v>
      </c>
      <c r="L1725">
        <v>34</v>
      </c>
      <c r="M1725" t="s">
        <v>73</v>
      </c>
      <c r="N1725">
        <v>644</v>
      </c>
      <c r="O1725" t="s">
        <v>342</v>
      </c>
      <c r="P1725" t="s">
        <v>890</v>
      </c>
      <c r="Q1725" t="s">
        <v>66</v>
      </c>
      <c r="R1725" t="s">
        <v>198</v>
      </c>
      <c r="S1725" t="s">
        <v>97</v>
      </c>
      <c r="T1725" t="s">
        <v>36</v>
      </c>
      <c r="U1725" t="s">
        <v>179</v>
      </c>
      <c r="V1725" t="s">
        <v>1006</v>
      </c>
      <c r="W1725" t="s">
        <v>66</v>
      </c>
      <c r="X1725" t="s">
        <v>54</v>
      </c>
      <c r="Y1725" t="s">
        <v>125</v>
      </c>
      <c r="Z1725" t="s">
        <v>6137</v>
      </c>
    </row>
    <row r="1726" spans="1:26" hidden="1" x14ac:dyDescent="0.25">
      <c r="A1726" t="s">
        <v>7353</v>
      </c>
      <c r="B1726" t="s">
        <v>7354</v>
      </c>
      <c r="C1726" s="1" t="str">
        <f t="shared" si="281"/>
        <v>21:0239</v>
      </c>
      <c r="D1726" s="1" t="str">
        <f t="shared" si="278"/>
        <v>21:0116</v>
      </c>
      <c r="E1726" t="s">
        <v>7355</v>
      </c>
      <c r="F1726" t="s">
        <v>7356</v>
      </c>
      <c r="H1726">
        <v>49.313340799999999</v>
      </c>
      <c r="I1726">
        <v>-89.334516899999997</v>
      </c>
      <c r="J1726" s="1" t="str">
        <f t="shared" si="279"/>
        <v>NGR lake sediment grab sample</v>
      </c>
      <c r="K1726" s="1" t="str">
        <f t="shared" si="280"/>
        <v>&lt;177 micron (NGR)</v>
      </c>
      <c r="L1726">
        <v>34</v>
      </c>
      <c r="M1726" t="s">
        <v>87</v>
      </c>
      <c r="N1726">
        <v>645</v>
      </c>
      <c r="O1726" t="s">
        <v>342</v>
      </c>
      <c r="P1726" t="s">
        <v>588</v>
      </c>
      <c r="Q1726" t="s">
        <v>66</v>
      </c>
      <c r="R1726" t="s">
        <v>75</v>
      </c>
      <c r="S1726" t="s">
        <v>109</v>
      </c>
      <c r="T1726" t="s">
        <v>36</v>
      </c>
      <c r="U1726" t="s">
        <v>355</v>
      </c>
      <c r="V1726" t="s">
        <v>5085</v>
      </c>
      <c r="W1726" t="s">
        <v>63</v>
      </c>
      <c r="X1726" t="s">
        <v>54</v>
      </c>
      <c r="Y1726" t="s">
        <v>125</v>
      </c>
      <c r="Z1726" t="s">
        <v>2762</v>
      </c>
    </row>
    <row r="1727" spans="1:26" hidden="1" x14ac:dyDescent="0.25">
      <c r="A1727" t="s">
        <v>7357</v>
      </c>
      <c r="B1727" t="s">
        <v>7358</v>
      </c>
      <c r="C1727" s="1" t="str">
        <f t="shared" si="281"/>
        <v>21:0239</v>
      </c>
      <c r="D1727" s="1" t="str">
        <f t="shared" si="278"/>
        <v>21:0116</v>
      </c>
      <c r="E1727" t="s">
        <v>7359</v>
      </c>
      <c r="F1727" t="s">
        <v>7360</v>
      </c>
      <c r="H1727">
        <v>49.193450499999997</v>
      </c>
      <c r="I1727">
        <v>-89.7720889</v>
      </c>
      <c r="J1727" s="1" t="str">
        <f t="shared" si="279"/>
        <v>NGR lake sediment grab sample</v>
      </c>
      <c r="K1727" s="1" t="str">
        <f t="shared" si="280"/>
        <v>&lt;177 micron (NGR)</v>
      </c>
      <c r="L1727">
        <v>34</v>
      </c>
      <c r="M1727" t="s">
        <v>96</v>
      </c>
      <c r="N1727">
        <v>646</v>
      </c>
      <c r="O1727" t="s">
        <v>1048</v>
      </c>
      <c r="P1727" t="s">
        <v>120</v>
      </c>
      <c r="Q1727" t="s">
        <v>80</v>
      </c>
      <c r="R1727" t="s">
        <v>135</v>
      </c>
      <c r="S1727" t="s">
        <v>78</v>
      </c>
      <c r="T1727" t="s">
        <v>36</v>
      </c>
      <c r="U1727" t="s">
        <v>100</v>
      </c>
      <c r="V1727" t="s">
        <v>721</v>
      </c>
      <c r="W1727" t="s">
        <v>63</v>
      </c>
      <c r="X1727" t="s">
        <v>67</v>
      </c>
      <c r="Y1727" t="s">
        <v>125</v>
      </c>
      <c r="Z1727" t="s">
        <v>2779</v>
      </c>
    </row>
    <row r="1728" spans="1:26" hidden="1" x14ac:dyDescent="0.25">
      <c r="A1728" t="s">
        <v>7361</v>
      </c>
      <c r="B1728" t="s">
        <v>7362</v>
      </c>
      <c r="C1728" s="1" t="str">
        <f t="shared" si="281"/>
        <v>21:0239</v>
      </c>
      <c r="D1728" s="1" t="str">
        <f t="shared" si="278"/>
        <v>21:0116</v>
      </c>
      <c r="E1728" t="s">
        <v>7363</v>
      </c>
      <c r="F1728" t="s">
        <v>7364</v>
      </c>
      <c r="H1728">
        <v>49.172362700000001</v>
      </c>
      <c r="I1728">
        <v>-89.795184000000006</v>
      </c>
      <c r="J1728" s="1" t="str">
        <f t="shared" si="279"/>
        <v>NGR lake sediment grab sample</v>
      </c>
      <c r="K1728" s="1" t="str">
        <f t="shared" si="280"/>
        <v>&lt;177 micron (NGR)</v>
      </c>
      <c r="L1728">
        <v>34</v>
      </c>
      <c r="M1728" t="s">
        <v>106</v>
      </c>
      <c r="N1728">
        <v>647</v>
      </c>
      <c r="O1728" t="s">
        <v>1047</v>
      </c>
      <c r="P1728" t="s">
        <v>283</v>
      </c>
      <c r="Q1728" t="s">
        <v>39</v>
      </c>
      <c r="R1728" t="s">
        <v>97</v>
      </c>
      <c r="S1728" t="s">
        <v>33</v>
      </c>
      <c r="T1728" t="s">
        <v>36</v>
      </c>
      <c r="U1728" t="s">
        <v>31</v>
      </c>
      <c r="V1728" t="s">
        <v>308</v>
      </c>
      <c r="W1728" t="s">
        <v>63</v>
      </c>
      <c r="X1728" t="s">
        <v>112</v>
      </c>
      <c r="Y1728" t="s">
        <v>41</v>
      </c>
      <c r="Z1728" t="s">
        <v>1313</v>
      </c>
    </row>
    <row r="1729" spans="1:26" hidden="1" x14ac:dyDescent="0.25">
      <c r="A1729" t="s">
        <v>7365</v>
      </c>
      <c r="B1729" t="s">
        <v>7366</v>
      </c>
      <c r="C1729" s="1" t="str">
        <f t="shared" si="281"/>
        <v>21:0239</v>
      </c>
      <c r="D1729" s="1" t="str">
        <f t="shared" si="278"/>
        <v>21:0116</v>
      </c>
      <c r="E1729" t="s">
        <v>7367</v>
      </c>
      <c r="F1729" t="s">
        <v>7368</v>
      </c>
      <c r="H1729">
        <v>49.146160500000001</v>
      </c>
      <c r="I1729">
        <v>-89.846125400000005</v>
      </c>
      <c r="J1729" s="1" t="str">
        <f t="shared" si="279"/>
        <v>NGR lake sediment grab sample</v>
      </c>
      <c r="K1729" s="1" t="str">
        <f t="shared" si="280"/>
        <v>&lt;177 micron (NGR)</v>
      </c>
      <c r="L1729">
        <v>34</v>
      </c>
      <c r="M1729" t="s">
        <v>118</v>
      </c>
      <c r="N1729">
        <v>648</v>
      </c>
      <c r="O1729" t="s">
        <v>343</v>
      </c>
      <c r="P1729" t="s">
        <v>890</v>
      </c>
      <c r="Q1729" t="s">
        <v>33</v>
      </c>
      <c r="R1729" t="s">
        <v>349</v>
      </c>
      <c r="S1729" t="s">
        <v>146</v>
      </c>
      <c r="T1729" t="s">
        <v>122</v>
      </c>
      <c r="U1729" t="s">
        <v>909</v>
      </c>
      <c r="V1729" t="s">
        <v>457</v>
      </c>
      <c r="W1729" t="s">
        <v>66</v>
      </c>
      <c r="X1729" t="s">
        <v>48</v>
      </c>
      <c r="Y1729" t="s">
        <v>309</v>
      </c>
      <c r="Z1729" t="s">
        <v>32</v>
      </c>
    </row>
    <row r="1730" spans="1:26" hidden="1" x14ac:dyDescent="0.25">
      <c r="A1730" t="s">
        <v>7369</v>
      </c>
      <c r="B1730" t="s">
        <v>7370</v>
      </c>
      <c r="C1730" s="1" t="str">
        <f t="shared" si="281"/>
        <v>21:0239</v>
      </c>
      <c r="D1730" s="1" t="str">
        <f t="shared" si="278"/>
        <v>21:0116</v>
      </c>
      <c r="E1730" t="s">
        <v>7371</v>
      </c>
      <c r="F1730" t="s">
        <v>7372</v>
      </c>
      <c r="H1730">
        <v>49.128158999999997</v>
      </c>
      <c r="I1730">
        <v>-89.857720499999999</v>
      </c>
      <c r="J1730" s="1" t="str">
        <f t="shared" si="279"/>
        <v>NGR lake sediment grab sample</v>
      </c>
      <c r="K1730" s="1" t="str">
        <f t="shared" si="280"/>
        <v>&lt;177 micron (NGR)</v>
      </c>
      <c r="L1730">
        <v>34</v>
      </c>
      <c r="M1730" t="s">
        <v>154</v>
      </c>
      <c r="N1730">
        <v>649</v>
      </c>
      <c r="O1730" t="s">
        <v>1047</v>
      </c>
      <c r="P1730" t="s">
        <v>48</v>
      </c>
      <c r="Q1730" t="s">
        <v>66</v>
      </c>
      <c r="R1730" t="s">
        <v>277</v>
      </c>
      <c r="S1730" t="s">
        <v>76</v>
      </c>
      <c r="T1730" t="s">
        <v>36</v>
      </c>
      <c r="U1730" t="s">
        <v>986</v>
      </c>
      <c r="V1730" t="s">
        <v>1216</v>
      </c>
      <c r="W1730" t="s">
        <v>66</v>
      </c>
      <c r="X1730" t="s">
        <v>300</v>
      </c>
      <c r="Y1730" t="s">
        <v>125</v>
      </c>
      <c r="Z1730" t="s">
        <v>2223</v>
      </c>
    </row>
    <row r="1731" spans="1:26" hidden="1" x14ac:dyDescent="0.25">
      <c r="A1731" t="s">
        <v>7373</v>
      </c>
      <c r="B1731" t="s">
        <v>7374</v>
      </c>
      <c r="C1731" s="1" t="str">
        <f t="shared" si="281"/>
        <v>21:0239</v>
      </c>
      <c r="D1731" s="1" t="str">
        <f t="shared" si="278"/>
        <v>21:0116</v>
      </c>
      <c r="E1731" t="s">
        <v>7339</v>
      </c>
      <c r="F1731" t="s">
        <v>7375</v>
      </c>
      <c r="H1731">
        <v>49.1040688</v>
      </c>
      <c r="I1731">
        <v>-89.8666403</v>
      </c>
      <c r="J1731" s="1" t="str">
        <f t="shared" si="279"/>
        <v>NGR lake sediment grab sample</v>
      </c>
      <c r="K1731" s="1" t="str">
        <f t="shared" si="280"/>
        <v>&lt;177 micron (NGR)</v>
      </c>
      <c r="L1731">
        <v>34</v>
      </c>
      <c r="M1731" t="s">
        <v>162</v>
      </c>
      <c r="N1731">
        <v>650</v>
      </c>
      <c r="O1731" t="s">
        <v>1048</v>
      </c>
      <c r="P1731" t="s">
        <v>32</v>
      </c>
      <c r="Q1731" t="s">
        <v>33</v>
      </c>
      <c r="R1731" t="s">
        <v>277</v>
      </c>
      <c r="S1731" t="s">
        <v>146</v>
      </c>
      <c r="T1731" t="s">
        <v>36</v>
      </c>
      <c r="U1731" t="s">
        <v>938</v>
      </c>
      <c r="V1731" t="s">
        <v>457</v>
      </c>
      <c r="W1731" t="s">
        <v>63</v>
      </c>
      <c r="X1731" t="s">
        <v>54</v>
      </c>
      <c r="Y1731" t="s">
        <v>125</v>
      </c>
      <c r="Z1731" t="s">
        <v>1224</v>
      </c>
    </row>
    <row r="1732" spans="1:26" hidden="1" x14ac:dyDescent="0.25">
      <c r="A1732" t="s">
        <v>7376</v>
      </c>
      <c r="B1732" t="s">
        <v>7377</v>
      </c>
      <c r="C1732" s="1" t="str">
        <f t="shared" si="281"/>
        <v>21:0239</v>
      </c>
      <c r="D1732" s="1" t="str">
        <f t="shared" si="278"/>
        <v>21:0116</v>
      </c>
      <c r="E1732" t="s">
        <v>7339</v>
      </c>
      <c r="F1732" t="s">
        <v>7378</v>
      </c>
      <c r="H1732">
        <v>49.1040688</v>
      </c>
      <c r="I1732">
        <v>-89.8666403</v>
      </c>
      <c r="J1732" s="1" t="str">
        <f t="shared" si="279"/>
        <v>NGR lake sediment grab sample</v>
      </c>
      <c r="K1732" s="1" t="str">
        <f t="shared" si="280"/>
        <v>&lt;177 micron (NGR)</v>
      </c>
      <c r="L1732">
        <v>34</v>
      </c>
      <c r="M1732" t="s">
        <v>169</v>
      </c>
      <c r="N1732">
        <v>651</v>
      </c>
      <c r="O1732" t="s">
        <v>1047</v>
      </c>
      <c r="P1732" t="s">
        <v>32</v>
      </c>
      <c r="Q1732" t="s">
        <v>33</v>
      </c>
      <c r="R1732" t="s">
        <v>277</v>
      </c>
      <c r="S1732" t="s">
        <v>181</v>
      </c>
      <c r="T1732" t="s">
        <v>122</v>
      </c>
      <c r="U1732" t="s">
        <v>858</v>
      </c>
      <c r="V1732" t="s">
        <v>730</v>
      </c>
      <c r="W1732" t="s">
        <v>66</v>
      </c>
      <c r="X1732" t="s">
        <v>54</v>
      </c>
      <c r="Y1732" t="s">
        <v>309</v>
      </c>
      <c r="Z1732" t="s">
        <v>191</v>
      </c>
    </row>
    <row r="1733" spans="1:26" hidden="1" x14ac:dyDescent="0.25">
      <c r="A1733" t="s">
        <v>7379</v>
      </c>
      <c r="B1733" t="s">
        <v>7380</v>
      </c>
      <c r="C1733" s="1" t="str">
        <f t="shared" si="281"/>
        <v>21:0239</v>
      </c>
      <c r="D1733" s="1" t="str">
        <f t="shared" si="278"/>
        <v>21:0116</v>
      </c>
      <c r="E1733" t="s">
        <v>7381</v>
      </c>
      <c r="F1733" t="s">
        <v>7382</v>
      </c>
      <c r="H1733">
        <v>49.071300399999998</v>
      </c>
      <c r="I1733">
        <v>-89.875721799999994</v>
      </c>
      <c r="J1733" s="1" t="str">
        <f t="shared" si="279"/>
        <v>NGR lake sediment grab sample</v>
      </c>
      <c r="K1733" s="1" t="str">
        <f t="shared" si="280"/>
        <v>&lt;177 micron (NGR)</v>
      </c>
      <c r="L1733">
        <v>34</v>
      </c>
      <c r="M1733" t="s">
        <v>131</v>
      </c>
      <c r="N1733">
        <v>652</v>
      </c>
      <c r="O1733" t="s">
        <v>583</v>
      </c>
      <c r="P1733" t="s">
        <v>145</v>
      </c>
      <c r="Q1733" t="s">
        <v>33</v>
      </c>
      <c r="R1733" t="s">
        <v>244</v>
      </c>
      <c r="S1733" t="s">
        <v>32</v>
      </c>
      <c r="T1733" t="s">
        <v>36</v>
      </c>
      <c r="U1733" t="s">
        <v>3707</v>
      </c>
      <c r="V1733" t="s">
        <v>7383</v>
      </c>
      <c r="W1733" t="s">
        <v>66</v>
      </c>
      <c r="X1733" t="s">
        <v>228</v>
      </c>
      <c r="Y1733" t="s">
        <v>66</v>
      </c>
      <c r="Z1733" t="s">
        <v>1874</v>
      </c>
    </row>
    <row r="1734" spans="1:26" hidden="1" x14ac:dyDescent="0.25">
      <c r="A1734" t="s">
        <v>7384</v>
      </c>
      <c r="B1734" t="s">
        <v>7385</v>
      </c>
      <c r="C1734" s="1" t="str">
        <f t="shared" si="281"/>
        <v>21:0239</v>
      </c>
      <c r="D1734" s="1" t="str">
        <f>HYPERLINK("http://geochem.nrcan.gc.ca/cdogs/content/svy/svy_e.htm", "")</f>
        <v/>
      </c>
      <c r="G1734" s="1" t="str">
        <f>HYPERLINK("http://geochem.nrcan.gc.ca/cdogs/content/cr_/cr_00007_e.htm", "7")</f>
        <v>7</v>
      </c>
      <c r="J1734" t="s">
        <v>220</v>
      </c>
      <c r="K1734" t="s">
        <v>221</v>
      </c>
      <c r="L1734">
        <v>34</v>
      </c>
      <c r="M1734" t="s">
        <v>222</v>
      </c>
      <c r="N1734">
        <v>653</v>
      </c>
      <c r="O1734" t="s">
        <v>108</v>
      </c>
      <c r="P1734" t="s">
        <v>48</v>
      </c>
      <c r="Q1734" t="s">
        <v>109</v>
      </c>
      <c r="R1734" t="s">
        <v>78</v>
      </c>
      <c r="S1734" t="s">
        <v>33</v>
      </c>
      <c r="T1734" t="s">
        <v>225</v>
      </c>
      <c r="U1734" t="s">
        <v>868</v>
      </c>
      <c r="V1734" t="s">
        <v>227</v>
      </c>
      <c r="W1734" t="s">
        <v>66</v>
      </c>
      <c r="X1734" t="s">
        <v>67</v>
      </c>
      <c r="Y1734" t="s">
        <v>596</v>
      </c>
      <c r="Z1734" t="s">
        <v>1283</v>
      </c>
    </row>
    <row r="1735" spans="1:26" hidden="1" x14ac:dyDescent="0.25">
      <c r="A1735" t="s">
        <v>7386</v>
      </c>
      <c r="B1735" t="s">
        <v>7387</v>
      </c>
      <c r="C1735" s="1" t="str">
        <f t="shared" si="281"/>
        <v>21:0239</v>
      </c>
      <c r="D1735" s="1" t="str">
        <f t="shared" ref="D1735:D1750" si="282">HYPERLINK("http://geochem.nrcan.gc.ca/cdogs/content/svy/svy210116_e.htm", "21:0116")</f>
        <v>21:0116</v>
      </c>
      <c r="E1735" t="s">
        <v>7388</v>
      </c>
      <c r="F1735" t="s">
        <v>7389</v>
      </c>
      <c r="H1735">
        <v>49.0548158</v>
      </c>
      <c r="I1735">
        <v>-89.877959700000005</v>
      </c>
      <c r="J1735" s="1" t="str">
        <f t="shared" ref="J1735:J1750" si="283">HYPERLINK("http://geochem.nrcan.gc.ca/cdogs/content/kwd/kwd020027_e.htm", "NGR lake sediment grab sample")</f>
        <v>NGR lake sediment grab sample</v>
      </c>
      <c r="K1735" s="1" t="str">
        <f t="shared" ref="K1735:K1750" si="284">HYPERLINK("http://geochem.nrcan.gc.ca/cdogs/content/kwd/kwd080006_e.htm", "&lt;177 micron (NGR)")</f>
        <v>&lt;177 micron (NGR)</v>
      </c>
      <c r="L1735">
        <v>34</v>
      </c>
      <c r="M1735" t="s">
        <v>143</v>
      </c>
      <c r="N1735">
        <v>654</v>
      </c>
      <c r="O1735" t="s">
        <v>107</v>
      </c>
      <c r="P1735" t="s">
        <v>145</v>
      </c>
      <c r="Q1735" t="s">
        <v>33</v>
      </c>
      <c r="R1735" t="s">
        <v>349</v>
      </c>
      <c r="S1735" t="s">
        <v>546</v>
      </c>
      <c r="T1735" t="s">
        <v>36</v>
      </c>
      <c r="U1735" t="s">
        <v>2019</v>
      </c>
      <c r="V1735" t="s">
        <v>5107</v>
      </c>
      <c r="W1735" t="s">
        <v>66</v>
      </c>
      <c r="X1735" t="s">
        <v>54</v>
      </c>
      <c r="Y1735" t="s">
        <v>63</v>
      </c>
      <c r="Z1735" t="s">
        <v>3127</v>
      </c>
    </row>
    <row r="1736" spans="1:26" hidden="1" x14ac:dyDescent="0.25">
      <c r="A1736" t="s">
        <v>7390</v>
      </c>
      <c r="B1736" t="s">
        <v>7391</v>
      </c>
      <c r="C1736" s="1" t="str">
        <f t="shared" si="281"/>
        <v>21:0239</v>
      </c>
      <c r="D1736" s="1" t="str">
        <f t="shared" si="282"/>
        <v>21:0116</v>
      </c>
      <c r="E1736" t="s">
        <v>7392</v>
      </c>
      <c r="F1736" t="s">
        <v>7393</v>
      </c>
      <c r="H1736">
        <v>49.013113599999997</v>
      </c>
      <c r="I1736">
        <v>-89.891638499999999</v>
      </c>
      <c r="J1736" s="1" t="str">
        <f t="shared" si="283"/>
        <v>NGR lake sediment grab sample</v>
      </c>
      <c r="K1736" s="1" t="str">
        <f t="shared" si="284"/>
        <v>&lt;177 micron (NGR)</v>
      </c>
      <c r="L1736">
        <v>34</v>
      </c>
      <c r="M1736" t="s">
        <v>177</v>
      </c>
      <c r="N1736">
        <v>655</v>
      </c>
      <c r="O1736" t="s">
        <v>236</v>
      </c>
      <c r="P1736" t="s">
        <v>50</v>
      </c>
      <c r="Q1736" t="s">
        <v>33</v>
      </c>
      <c r="R1736" t="s">
        <v>290</v>
      </c>
      <c r="S1736" t="s">
        <v>146</v>
      </c>
      <c r="T1736" t="s">
        <v>36</v>
      </c>
      <c r="U1736" t="s">
        <v>1480</v>
      </c>
      <c r="V1736" t="s">
        <v>66</v>
      </c>
      <c r="W1736" t="s">
        <v>53</v>
      </c>
      <c r="X1736" t="s">
        <v>890</v>
      </c>
      <c r="Y1736" t="s">
        <v>41</v>
      </c>
      <c r="Z1736" t="s">
        <v>4196</v>
      </c>
    </row>
    <row r="1737" spans="1:26" hidden="1" x14ac:dyDescent="0.25">
      <c r="A1737" t="s">
        <v>7394</v>
      </c>
      <c r="B1737" t="s">
        <v>7395</v>
      </c>
      <c r="C1737" s="1" t="str">
        <f t="shared" si="281"/>
        <v>21:0239</v>
      </c>
      <c r="D1737" s="1" t="str">
        <f t="shared" si="282"/>
        <v>21:0116</v>
      </c>
      <c r="E1737" t="s">
        <v>7396</v>
      </c>
      <c r="F1737" t="s">
        <v>7397</v>
      </c>
      <c r="H1737">
        <v>49.020027399999996</v>
      </c>
      <c r="I1737">
        <v>-89.994078099999996</v>
      </c>
      <c r="J1737" s="1" t="str">
        <f t="shared" si="283"/>
        <v>NGR lake sediment grab sample</v>
      </c>
      <c r="K1737" s="1" t="str">
        <f t="shared" si="284"/>
        <v>&lt;177 micron (NGR)</v>
      </c>
      <c r="L1737">
        <v>34</v>
      </c>
      <c r="M1737" t="s">
        <v>187</v>
      </c>
      <c r="N1737">
        <v>656</v>
      </c>
      <c r="O1737" t="s">
        <v>455</v>
      </c>
      <c r="P1737" t="s">
        <v>32</v>
      </c>
      <c r="Q1737" t="s">
        <v>63</v>
      </c>
      <c r="R1737" t="s">
        <v>134</v>
      </c>
      <c r="S1737" t="s">
        <v>76</v>
      </c>
      <c r="T1737" t="s">
        <v>36</v>
      </c>
      <c r="U1737" t="s">
        <v>361</v>
      </c>
      <c r="V1737" t="s">
        <v>2451</v>
      </c>
      <c r="W1737" t="s">
        <v>66</v>
      </c>
      <c r="X1737" t="s">
        <v>82</v>
      </c>
      <c r="Y1737" t="s">
        <v>41</v>
      </c>
      <c r="Z1737" t="s">
        <v>2762</v>
      </c>
    </row>
    <row r="1738" spans="1:26" hidden="1" x14ac:dyDescent="0.25">
      <c r="A1738" t="s">
        <v>7398</v>
      </c>
      <c r="B1738" t="s">
        <v>7399</v>
      </c>
      <c r="C1738" s="1" t="str">
        <f t="shared" si="281"/>
        <v>21:0239</v>
      </c>
      <c r="D1738" s="1" t="str">
        <f t="shared" si="282"/>
        <v>21:0116</v>
      </c>
      <c r="E1738" t="s">
        <v>7400</v>
      </c>
      <c r="F1738" t="s">
        <v>7401</v>
      </c>
      <c r="H1738">
        <v>49.027052400000002</v>
      </c>
      <c r="I1738">
        <v>-89.828429999999997</v>
      </c>
      <c r="J1738" s="1" t="str">
        <f t="shared" si="283"/>
        <v>NGR lake sediment grab sample</v>
      </c>
      <c r="K1738" s="1" t="str">
        <f t="shared" si="284"/>
        <v>&lt;177 micron (NGR)</v>
      </c>
      <c r="L1738">
        <v>34</v>
      </c>
      <c r="M1738" t="s">
        <v>196</v>
      </c>
      <c r="N1738">
        <v>657</v>
      </c>
      <c r="O1738" t="s">
        <v>342</v>
      </c>
      <c r="P1738" t="s">
        <v>32</v>
      </c>
      <c r="Q1738" t="s">
        <v>156</v>
      </c>
      <c r="R1738" t="s">
        <v>290</v>
      </c>
      <c r="S1738" t="s">
        <v>78</v>
      </c>
      <c r="T1738" t="s">
        <v>36</v>
      </c>
      <c r="U1738" t="s">
        <v>1432</v>
      </c>
      <c r="V1738" t="s">
        <v>65</v>
      </c>
      <c r="W1738" t="s">
        <v>66</v>
      </c>
      <c r="X1738" t="s">
        <v>336</v>
      </c>
      <c r="Y1738" t="s">
        <v>41</v>
      </c>
      <c r="Z1738" t="s">
        <v>489</v>
      </c>
    </row>
    <row r="1739" spans="1:26" hidden="1" x14ac:dyDescent="0.25">
      <c r="A1739" t="s">
        <v>7402</v>
      </c>
      <c r="B1739" t="s">
        <v>7403</v>
      </c>
      <c r="C1739" s="1" t="str">
        <f t="shared" si="281"/>
        <v>21:0239</v>
      </c>
      <c r="D1739" s="1" t="str">
        <f t="shared" si="282"/>
        <v>21:0116</v>
      </c>
      <c r="E1739" t="s">
        <v>7404</v>
      </c>
      <c r="F1739" t="s">
        <v>7405</v>
      </c>
      <c r="H1739">
        <v>49.038306400000003</v>
      </c>
      <c r="I1739">
        <v>-89.798236900000006</v>
      </c>
      <c r="J1739" s="1" t="str">
        <f t="shared" si="283"/>
        <v>NGR lake sediment grab sample</v>
      </c>
      <c r="K1739" s="1" t="str">
        <f t="shared" si="284"/>
        <v>&lt;177 micron (NGR)</v>
      </c>
      <c r="L1739">
        <v>34</v>
      </c>
      <c r="M1739" t="s">
        <v>206</v>
      </c>
      <c r="N1739">
        <v>658</v>
      </c>
      <c r="O1739" t="s">
        <v>1048</v>
      </c>
      <c r="P1739" t="s">
        <v>516</v>
      </c>
      <c r="Q1739" t="s">
        <v>39</v>
      </c>
      <c r="R1739" t="s">
        <v>64</v>
      </c>
      <c r="S1739" t="s">
        <v>39</v>
      </c>
      <c r="T1739" t="s">
        <v>36</v>
      </c>
      <c r="U1739" t="s">
        <v>81</v>
      </c>
      <c r="V1739" t="s">
        <v>322</v>
      </c>
      <c r="W1739" t="s">
        <v>66</v>
      </c>
      <c r="X1739" t="s">
        <v>67</v>
      </c>
      <c r="Y1739" t="s">
        <v>125</v>
      </c>
      <c r="Z1739" t="s">
        <v>1456</v>
      </c>
    </row>
    <row r="1740" spans="1:26" hidden="1" x14ac:dyDescent="0.25">
      <c r="A1740" t="s">
        <v>7406</v>
      </c>
      <c r="B1740" t="s">
        <v>7407</v>
      </c>
      <c r="C1740" s="1" t="str">
        <f t="shared" si="281"/>
        <v>21:0239</v>
      </c>
      <c r="D1740" s="1" t="str">
        <f t="shared" si="282"/>
        <v>21:0116</v>
      </c>
      <c r="E1740" t="s">
        <v>7408</v>
      </c>
      <c r="F1740" t="s">
        <v>7409</v>
      </c>
      <c r="H1740">
        <v>49.079934600000001</v>
      </c>
      <c r="I1740">
        <v>-89.748860199999996</v>
      </c>
      <c r="J1740" s="1" t="str">
        <f t="shared" si="283"/>
        <v>NGR lake sediment grab sample</v>
      </c>
      <c r="K1740" s="1" t="str">
        <f t="shared" si="284"/>
        <v>&lt;177 micron (NGR)</v>
      </c>
      <c r="L1740">
        <v>34</v>
      </c>
      <c r="M1740" t="s">
        <v>214</v>
      </c>
      <c r="N1740">
        <v>659</v>
      </c>
      <c r="O1740" t="s">
        <v>298</v>
      </c>
      <c r="P1740" t="s">
        <v>489</v>
      </c>
      <c r="Q1740" t="s">
        <v>63</v>
      </c>
      <c r="R1740" t="s">
        <v>64</v>
      </c>
      <c r="S1740" t="s">
        <v>33</v>
      </c>
      <c r="T1740" t="s">
        <v>36</v>
      </c>
      <c r="U1740" t="s">
        <v>40</v>
      </c>
      <c r="V1740" t="s">
        <v>200</v>
      </c>
      <c r="W1740" t="s">
        <v>53</v>
      </c>
      <c r="X1740" t="s">
        <v>91</v>
      </c>
      <c r="Y1740" t="s">
        <v>41</v>
      </c>
      <c r="Z1740" t="s">
        <v>776</v>
      </c>
    </row>
    <row r="1741" spans="1:26" hidden="1" x14ac:dyDescent="0.25">
      <c r="A1741" t="s">
        <v>7410</v>
      </c>
      <c r="B1741" t="s">
        <v>7411</v>
      </c>
      <c r="C1741" s="1" t="str">
        <f t="shared" si="281"/>
        <v>21:0239</v>
      </c>
      <c r="D1741" s="1" t="str">
        <f t="shared" si="282"/>
        <v>21:0116</v>
      </c>
      <c r="E1741" t="s">
        <v>7412</v>
      </c>
      <c r="F1741" t="s">
        <v>7413</v>
      </c>
      <c r="H1741">
        <v>49.087444300000001</v>
      </c>
      <c r="I1741">
        <v>-89.700975600000007</v>
      </c>
      <c r="J1741" s="1" t="str">
        <f t="shared" si="283"/>
        <v>NGR lake sediment grab sample</v>
      </c>
      <c r="K1741" s="1" t="str">
        <f t="shared" si="284"/>
        <v>&lt;177 micron (NGR)</v>
      </c>
      <c r="L1741">
        <v>34</v>
      </c>
      <c r="M1741" t="s">
        <v>234</v>
      </c>
      <c r="N1741">
        <v>660</v>
      </c>
      <c r="O1741" t="s">
        <v>679</v>
      </c>
      <c r="P1741" t="s">
        <v>145</v>
      </c>
      <c r="Q1741" t="s">
        <v>63</v>
      </c>
      <c r="R1741" t="s">
        <v>109</v>
      </c>
      <c r="S1741" t="s">
        <v>146</v>
      </c>
      <c r="T1741" t="s">
        <v>36</v>
      </c>
      <c r="U1741" t="s">
        <v>559</v>
      </c>
      <c r="V1741" t="s">
        <v>308</v>
      </c>
      <c r="W1741" t="s">
        <v>63</v>
      </c>
      <c r="X1741" t="s">
        <v>336</v>
      </c>
      <c r="Y1741" t="s">
        <v>41</v>
      </c>
      <c r="Z1741" t="s">
        <v>1998</v>
      </c>
    </row>
    <row r="1742" spans="1:26" hidden="1" x14ac:dyDescent="0.25">
      <c r="A1742" t="s">
        <v>7414</v>
      </c>
      <c r="B1742" t="s">
        <v>7415</v>
      </c>
      <c r="C1742" s="1" t="str">
        <f t="shared" si="281"/>
        <v>21:0239</v>
      </c>
      <c r="D1742" s="1" t="str">
        <f t="shared" si="282"/>
        <v>21:0116</v>
      </c>
      <c r="E1742" t="s">
        <v>7416</v>
      </c>
      <c r="F1742" t="s">
        <v>7417</v>
      </c>
      <c r="H1742">
        <v>49.180150599999997</v>
      </c>
      <c r="I1742">
        <v>-89.163556299999996</v>
      </c>
      <c r="J1742" s="1" t="str">
        <f t="shared" si="283"/>
        <v>NGR lake sediment grab sample</v>
      </c>
      <c r="K1742" s="1" t="str">
        <f t="shared" si="284"/>
        <v>&lt;177 micron (NGR)</v>
      </c>
      <c r="L1742">
        <v>35</v>
      </c>
      <c r="M1742" t="s">
        <v>30</v>
      </c>
      <c r="N1742">
        <v>661</v>
      </c>
      <c r="O1742" t="s">
        <v>289</v>
      </c>
      <c r="P1742" t="s">
        <v>667</v>
      </c>
      <c r="Q1742" t="s">
        <v>63</v>
      </c>
      <c r="R1742" t="s">
        <v>145</v>
      </c>
      <c r="S1742" t="s">
        <v>76</v>
      </c>
      <c r="T1742" t="s">
        <v>122</v>
      </c>
      <c r="U1742" t="s">
        <v>938</v>
      </c>
      <c r="V1742" t="s">
        <v>597</v>
      </c>
      <c r="W1742" t="s">
        <v>53</v>
      </c>
      <c r="X1742" t="s">
        <v>40</v>
      </c>
      <c r="Y1742" t="s">
        <v>125</v>
      </c>
      <c r="Z1742" t="s">
        <v>1001</v>
      </c>
    </row>
    <row r="1743" spans="1:26" hidden="1" x14ac:dyDescent="0.25">
      <c r="A1743" t="s">
        <v>7418</v>
      </c>
      <c r="B1743" t="s">
        <v>7419</v>
      </c>
      <c r="C1743" s="1" t="str">
        <f t="shared" si="281"/>
        <v>21:0239</v>
      </c>
      <c r="D1743" s="1" t="str">
        <f t="shared" si="282"/>
        <v>21:0116</v>
      </c>
      <c r="E1743" t="s">
        <v>7420</v>
      </c>
      <c r="F1743" t="s">
        <v>7421</v>
      </c>
      <c r="H1743">
        <v>49.098417099999999</v>
      </c>
      <c r="I1743">
        <v>-89.637340899999998</v>
      </c>
      <c r="J1743" s="1" t="str">
        <f t="shared" si="283"/>
        <v>NGR lake sediment grab sample</v>
      </c>
      <c r="K1743" s="1" t="str">
        <f t="shared" si="284"/>
        <v>&lt;177 micron (NGR)</v>
      </c>
      <c r="L1743">
        <v>35</v>
      </c>
      <c r="M1743" t="s">
        <v>47</v>
      </c>
      <c r="N1743">
        <v>662</v>
      </c>
      <c r="O1743" t="s">
        <v>243</v>
      </c>
      <c r="P1743" t="s">
        <v>546</v>
      </c>
      <c r="Q1743" t="s">
        <v>80</v>
      </c>
      <c r="R1743" t="s">
        <v>77</v>
      </c>
      <c r="S1743" t="s">
        <v>76</v>
      </c>
      <c r="T1743" t="s">
        <v>36</v>
      </c>
      <c r="U1743" t="s">
        <v>1869</v>
      </c>
      <c r="V1743" t="s">
        <v>853</v>
      </c>
      <c r="W1743" t="s">
        <v>66</v>
      </c>
      <c r="X1743" t="s">
        <v>336</v>
      </c>
      <c r="Y1743" t="s">
        <v>41</v>
      </c>
      <c r="Z1743" t="s">
        <v>674</v>
      </c>
    </row>
    <row r="1744" spans="1:26" hidden="1" x14ac:dyDescent="0.25">
      <c r="A1744" t="s">
        <v>7422</v>
      </c>
      <c r="B1744" t="s">
        <v>7423</v>
      </c>
      <c r="C1744" s="1" t="str">
        <f t="shared" si="281"/>
        <v>21:0239</v>
      </c>
      <c r="D1744" s="1" t="str">
        <f t="shared" si="282"/>
        <v>21:0116</v>
      </c>
      <c r="E1744" t="s">
        <v>7424</v>
      </c>
      <c r="F1744" t="s">
        <v>7425</v>
      </c>
      <c r="H1744">
        <v>49.1272333</v>
      </c>
      <c r="I1744">
        <v>-89.618799899999999</v>
      </c>
      <c r="J1744" s="1" t="str">
        <f t="shared" si="283"/>
        <v>NGR lake sediment grab sample</v>
      </c>
      <c r="K1744" s="1" t="str">
        <f t="shared" si="284"/>
        <v>&lt;177 micron (NGR)</v>
      </c>
      <c r="L1744">
        <v>35</v>
      </c>
      <c r="M1744" t="s">
        <v>60</v>
      </c>
      <c r="N1744">
        <v>663</v>
      </c>
      <c r="O1744" t="s">
        <v>615</v>
      </c>
      <c r="P1744" t="s">
        <v>224</v>
      </c>
      <c r="Q1744" t="s">
        <v>66</v>
      </c>
      <c r="R1744" t="s">
        <v>50</v>
      </c>
      <c r="S1744" t="s">
        <v>77</v>
      </c>
      <c r="T1744" t="s">
        <v>122</v>
      </c>
      <c r="U1744" t="s">
        <v>5106</v>
      </c>
      <c r="V1744" t="s">
        <v>2544</v>
      </c>
      <c r="W1744" t="s">
        <v>63</v>
      </c>
      <c r="X1744" t="s">
        <v>228</v>
      </c>
      <c r="Y1744" t="s">
        <v>41</v>
      </c>
      <c r="Z1744" t="s">
        <v>172</v>
      </c>
    </row>
    <row r="1745" spans="1:26" hidden="1" x14ac:dyDescent="0.25">
      <c r="A1745" t="s">
        <v>7426</v>
      </c>
      <c r="B1745" t="s">
        <v>7427</v>
      </c>
      <c r="C1745" s="1" t="str">
        <f t="shared" si="281"/>
        <v>21:0239</v>
      </c>
      <c r="D1745" s="1" t="str">
        <f t="shared" si="282"/>
        <v>21:0116</v>
      </c>
      <c r="E1745" t="s">
        <v>7428</v>
      </c>
      <c r="F1745" t="s">
        <v>7429</v>
      </c>
      <c r="H1745">
        <v>49.152064899999999</v>
      </c>
      <c r="I1745">
        <v>-89.566302500000006</v>
      </c>
      <c r="J1745" s="1" t="str">
        <f t="shared" si="283"/>
        <v>NGR lake sediment grab sample</v>
      </c>
      <c r="K1745" s="1" t="str">
        <f t="shared" si="284"/>
        <v>&lt;177 micron (NGR)</v>
      </c>
      <c r="L1745">
        <v>35</v>
      </c>
      <c r="M1745" t="s">
        <v>73</v>
      </c>
      <c r="N1745">
        <v>664</v>
      </c>
      <c r="O1745" t="s">
        <v>236</v>
      </c>
      <c r="P1745" t="s">
        <v>197</v>
      </c>
      <c r="Q1745" t="s">
        <v>63</v>
      </c>
      <c r="R1745" t="s">
        <v>64</v>
      </c>
      <c r="S1745" t="s">
        <v>39</v>
      </c>
      <c r="T1745" t="s">
        <v>36</v>
      </c>
      <c r="U1745" t="s">
        <v>291</v>
      </c>
      <c r="V1745" t="s">
        <v>1121</v>
      </c>
      <c r="W1745" t="s">
        <v>80</v>
      </c>
      <c r="X1745" t="s">
        <v>228</v>
      </c>
      <c r="Y1745" t="s">
        <v>41</v>
      </c>
      <c r="Z1745" t="s">
        <v>2612</v>
      </c>
    </row>
    <row r="1746" spans="1:26" hidden="1" x14ac:dyDescent="0.25">
      <c r="A1746" t="s">
        <v>7430</v>
      </c>
      <c r="B1746" t="s">
        <v>7431</v>
      </c>
      <c r="C1746" s="1" t="str">
        <f t="shared" si="281"/>
        <v>21:0239</v>
      </c>
      <c r="D1746" s="1" t="str">
        <f t="shared" si="282"/>
        <v>21:0116</v>
      </c>
      <c r="E1746" t="s">
        <v>7432</v>
      </c>
      <c r="F1746" t="s">
        <v>7433</v>
      </c>
      <c r="H1746">
        <v>49.214702699999997</v>
      </c>
      <c r="I1746">
        <v>-89.338682300000002</v>
      </c>
      <c r="J1746" s="1" t="str">
        <f t="shared" si="283"/>
        <v>NGR lake sediment grab sample</v>
      </c>
      <c r="K1746" s="1" t="str">
        <f t="shared" si="284"/>
        <v>&lt;177 micron (NGR)</v>
      </c>
      <c r="L1746">
        <v>35</v>
      </c>
      <c r="M1746" t="s">
        <v>87</v>
      </c>
      <c r="N1746">
        <v>665</v>
      </c>
      <c r="O1746" t="s">
        <v>343</v>
      </c>
      <c r="P1746" t="s">
        <v>81</v>
      </c>
      <c r="Q1746" t="s">
        <v>66</v>
      </c>
      <c r="R1746" t="s">
        <v>596</v>
      </c>
      <c r="S1746" t="s">
        <v>97</v>
      </c>
      <c r="T1746" t="s">
        <v>36</v>
      </c>
      <c r="U1746" t="s">
        <v>299</v>
      </c>
      <c r="V1746" t="s">
        <v>597</v>
      </c>
      <c r="W1746" t="s">
        <v>66</v>
      </c>
      <c r="X1746" t="s">
        <v>343</v>
      </c>
      <c r="Y1746" t="s">
        <v>41</v>
      </c>
      <c r="Z1746" t="s">
        <v>516</v>
      </c>
    </row>
    <row r="1747" spans="1:26" hidden="1" x14ac:dyDescent="0.25">
      <c r="A1747" t="s">
        <v>7434</v>
      </c>
      <c r="B1747" t="s">
        <v>7435</v>
      </c>
      <c r="C1747" s="1" t="str">
        <f t="shared" si="281"/>
        <v>21:0239</v>
      </c>
      <c r="D1747" s="1" t="str">
        <f t="shared" si="282"/>
        <v>21:0116</v>
      </c>
      <c r="E1747" t="s">
        <v>7436</v>
      </c>
      <c r="F1747" t="s">
        <v>7437</v>
      </c>
      <c r="H1747">
        <v>49.204950199999999</v>
      </c>
      <c r="I1747">
        <v>-89.331137499999997</v>
      </c>
      <c r="J1747" s="1" t="str">
        <f t="shared" si="283"/>
        <v>NGR lake sediment grab sample</v>
      </c>
      <c r="K1747" s="1" t="str">
        <f t="shared" si="284"/>
        <v>&lt;177 micron (NGR)</v>
      </c>
      <c r="L1747">
        <v>35</v>
      </c>
      <c r="M1747" t="s">
        <v>96</v>
      </c>
      <c r="N1747">
        <v>666</v>
      </c>
      <c r="O1747" t="s">
        <v>298</v>
      </c>
      <c r="P1747" t="s">
        <v>1047</v>
      </c>
      <c r="Q1747" t="s">
        <v>63</v>
      </c>
      <c r="R1747" t="s">
        <v>198</v>
      </c>
      <c r="S1747" t="s">
        <v>39</v>
      </c>
      <c r="T1747" t="s">
        <v>122</v>
      </c>
      <c r="U1747" t="s">
        <v>307</v>
      </c>
      <c r="V1747" t="s">
        <v>99</v>
      </c>
      <c r="W1747" t="s">
        <v>53</v>
      </c>
      <c r="X1747" t="s">
        <v>112</v>
      </c>
      <c r="Y1747" t="s">
        <v>41</v>
      </c>
      <c r="Z1747" t="s">
        <v>747</v>
      </c>
    </row>
    <row r="1748" spans="1:26" hidden="1" x14ac:dyDescent="0.25">
      <c r="A1748" t="s">
        <v>7438</v>
      </c>
      <c r="B1748" t="s">
        <v>7439</v>
      </c>
      <c r="C1748" s="1" t="str">
        <f t="shared" si="281"/>
        <v>21:0239</v>
      </c>
      <c r="D1748" s="1" t="str">
        <f t="shared" si="282"/>
        <v>21:0116</v>
      </c>
      <c r="E1748" t="s">
        <v>7440</v>
      </c>
      <c r="F1748" t="s">
        <v>7441</v>
      </c>
      <c r="H1748">
        <v>49.189831099999999</v>
      </c>
      <c r="I1748">
        <v>-89.255292299999994</v>
      </c>
      <c r="J1748" s="1" t="str">
        <f t="shared" si="283"/>
        <v>NGR lake sediment grab sample</v>
      </c>
      <c r="K1748" s="1" t="str">
        <f t="shared" si="284"/>
        <v>&lt;177 micron (NGR)</v>
      </c>
      <c r="L1748">
        <v>35</v>
      </c>
      <c r="M1748" t="s">
        <v>106</v>
      </c>
      <c r="N1748">
        <v>667</v>
      </c>
      <c r="O1748" t="s">
        <v>1058</v>
      </c>
      <c r="P1748" t="s">
        <v>1058</v>
      </c>
      <c r="Q1748" t="s">
        <v>63</v>
      </c>
      <c r="R1748" t="s">
        <v>394</v>
      </c>
      <c r="S1748" t="s">
        <v>109</v>
      </c>
      <c r="T1748" t="s">
        <v>36</v>
      </c>
      <c r="U1748" t="s">
        <v>144</v>
      </c>
      <c r="V1748" t="s">
        <v>2451</v>
      </c>
      <c r="W1748" t="s">
        <v>66</v>
      </c>
      <c r="X1748" t="s">
        <v>228</v>
      </c>
      <c r="Y1748" t="s">
        <v>41</v>
      </c>
      <c r="Z1748" t="s">
        <v>1001</v>
      </c>
    </row>
    <row r="1749" spans="1:26" hidden="1" x14ac:dyDescent="0.25">
      <c r="A1749" t="s">
        <v>7442</v>
      </c>
      <c r="B1749" t="s">
        <v>7443</v>
      </c>
      <c r="C1749" s="1" t="str">
        <f t="shared" si="281"/>
        <v>21:0239</v>
      </c>
      <c r="D1749" s="1" t="str">
        <f t="shared" si="282"/>
        <v>21:0116</v>
      </c>
      <c r="E1749" t="s">
        <v>7444</v>
      </c>
      <c r="F1749" t="s">
        <v>7445</v>
      </c>
      <c r="H1749">
        <v>49.199577499999997</v>
      </c>
      <c r="I1749">
        <v>-89.182483099999999</v>
      </c>
      <c r="J1749" s="1" t="str">
        <f t="shared" si="283"/>
        <v>NGR lake sediment grab sample</v>
      </c>
      <c r="K1749" s="1" t="str">
        <f t="shared" si="284"/>
        <v>&lt;177 micron (NGR)</v>
      </c>
      <c r="L1749">
        <v>35</v>
      </c>
      <c r="M1749" t="s">
        <v>154</v>
      </c>
      <c r="N1749">
        <v>668</v>
      </c>
      <c r="O1749" t="s">
        <v>132</v>
      </c>
      <c r="P1749" t="s">
        <v>112</v>
      </c>
      <c r="Q1749" t="s">
        <v>63</v>
      </c>
      <c r="R1749" t="s">
        <v>570</v>
      </c>
      <c r="S1749" t="s">
        <v>391</v>
      </c>
      <c r="T1749" t="s">
        <v>122</v>
      </c>
      <c r="U1749" t="s">
        <v>3707</v>
      </c>
      <c r="V1749" t="s">
        <v>7446</v>
      </c>
      <c r="W1749" t="s">
        <v>63</v>
      </c>
      <c r="X1749" t="s">
        <v>208</v>
      </c>
      <c r="Y1749" t="s">
        <v>125</v>
      </c>
      <c r="Z1749" t="s">
        <v>546</v>
      </c>
    </row>
    <row r="1750" spans="1:26" hidden="1" x14ac:dyDescent="0.25">
      <c r="A1750" t="s">
        <v>7447</v>
      </c>
      <c r="B1750" t="s">
        <v>7448</v>
      </c>
      <c r="C1750" s="1" t="str">
        <f t="shared" si="281"/>
        <v>21:0239</v>
      </c>
      <c r="D1750" s="1" t="str">
        <f t="shared" si="282"/>
        <v>21:0116</v>
      </c>
      <c r="E1750" t="s">
        <v>7416</v>
      </c>
      <c r="F1750" t="s">
        <v>7449</v>
      </c>
      <c r="H1750">
        <v>49.180150599999997</v>
      </c>
      <c r="I1750">
        <v>-89.163556299999996</v>
      </c>
      <c r="J1750" s="1" t="str">
        <f t="shared" si="283"/>
        <v>NGR lake sediment grab sample</v>
      </c>
      <c r="K1750" s="1" t="str">
        <f t="shared" si="284"/>
        <v>&lt;177 micron (NGR)</v>
      </c>
      <c r="L1750">
        <v>35</v>
      </c>
      <c r="M1750" t="s">
        <v>169</v>
      </c>
      <c r="N1750">
        <v>669</v>
      </c>
      <c r="O1750" t="s">
        <v>207</v>
      </c>
      <c r="P1750" t="s">
        <v>667</v>
      </c>
      <c r="Q1750" t="s">
        <v>80</v>
      </c>
      <c r="R1750" t="s">
        <v>708</v>
      </c>
      <c r="S1750" t="s">
        <v>156</v>
      </c>
      <c r="T1750" t="s">
        <v>36</v>
      </c>
      <c r="U1750" t="s">
        <v>973</v>
      </c>
      <c r="V1750" t="s">
        <v>504</v>
      </c>
      <c r="W1750" t="s">
        <v>63</v>
      </c>
      <c r="X1750" t="s">
        <v>40</v>
      </c>
      <c r="Y1750" t="s">
        <v>41</v>
      </c>
      <c r="Z1750" t="s">
        <v>1237</v>
      </c>
    </row>
    <row r="1751" spans="1:26" hidden="1" x14ac:dyDescent="0.25">
      <c r="A1751" t="s">
        <v>7450</v>
      </c>
      <c r="B1751" t="s">
        <v>7451</v>
      </c>
      <c r="C1751" s="1" t="str">
        <f t="shared" si="281"/>
        <v>21:0239</v>
      </c>
      <c r="D1751" s="1" t="str">
        <f>HYPERLINK("http://geochem.nrcan.gc.ca/cdogs/content/svy/svy_e.htm", "")</f>
        <v/>
      </c>
      <c r="G1751" s="1" t="str">
        <f>HYPERLINK("http://geochem.nrcan.gc.ca/cdogs/content/cr_/cr_00023_e.htm", "23")</f>
        <v>23</v>
      </c>
      <c r="J1751" t="s">
        <v>220</v>
      </c>
      <c r="K1751" t="s">
        <v>221</v>
      </c>
      <c r="L1751">
        <v>35</v>
      </c>
      <c r="M1751" t="s">
        <v>222</v>
      </c>
      <c r="N1751">
        <v>670</v>
      </c>
      <c r="O1751" t="s">
        <v>320</v>
      </c>
      <c r="P1751" t="s">
        <v>145</v>
      </c>
      <c r="Q1751" t="s">
        <v>349</v>
      </c>
      <c r="R1751" t="s">
        <v>109</v>
      </c>
      <c r="S1751" t="s">
        <v>109</v>
      </c>
      <c r="T1751" t="s">
        <v>36</v>
      </c>
      <c r="U1751" t="s">
        <v>1171</v>
      </c>
      <c r="V1751" t="s">
        <v>375</v>
      </c>
      <c r="W1751" t="s">
        <v>78</v>
      </c>
      <c r="X1751" t="s">
        <v>300</v>
      </c>
      <c r="Y1751" t="s">
        <v>7452</v>
      </c>
      <c r="Z1751" t="s">
        <v>1608</v>
      </c>
    </row>
    <row r="1752" spans="1:26" hidden="1" x14ac:dyDescent="0.25">
      <c r="A1752" t="s">
        <v>7453</v>
      </c>
      <c r="B1752" t="s">
        <v>7454</v>
      </c>
      <c r="C1752" s="1" t="str">
        <f t="shared" si="281"/>
        <v>21:0239</v>
      </c>
      <c r="D1752" s="1" t="str">
        <f t="shared" ref="D1752:D1763" si="285">HYPERLINK("http://geochem.nrcan.gc.ca/cdogs/content/svy/svy210116_e.htm", "21:0116")</f>
        <v>21:0116</v>
      </c>
      <c r="E1752" t="s">
        <v>7416</v>
      </c>
      <c r="F1752" t="s">
        <v>7455</v>
      </c>
      <c r="H1752">
        <v>49.180150599999997</v>
      </c>
      <c r="I1752">
        <v>-89.163556299999996</v>
      </c>
      <c r="J1752" s="1" t="str">
        <f t="shared" ref="J1752:J1763" si="286">HYPERLINK("http://geochem.nrcan.gc.ca/cdogs/content/kwd/kwd020027_e.htm", "NGR lake sediment grab sample")</f>
        <v>NGR lake sediment grab sample</v>
      </c>
      <c r="K1752" s="1" t="str">
        <f t="shared" ref="K1752:K1763" si="287">HYPERLINK("http://geochem.nrcan.gc.ca/cdogs/content/kwd/kwd080006_e.htm", "&lt;177 micron (NGR)")</f>
        <v>&lt;177 micron (NGR)</v>
      </c>
      <c r="L1752">
        <v>35</v>
      </c>
      <c r="M1752" t="s">
        <v>162</v>
      </c>
      <c r="N1752">
        <v>671</v>
      </c>
      <c r="O1752" t="s">
        <v>562</v>
      </c>
      <c r="P1752" t="s">
        <v>667</v>
      </c>
      <c r="Q1752" t="s">
        <v>66</v>
      </c>
      <c r="R1752" t="s">
        <v>335</v>
      </c>
      <c r="S1752" t="s">
        <v>76</v>
      </c>
      <c r="T1752" t="s">
        <v>36</v>
      </c>
      <c r="U1752" t="s">
        <v>938</v>
      </c>
      <c r="V1752" t="s">
        <v>529</v>
      </c>
      <c r="W1752" t="s">
        <v>63</v>
      </c>
      <c r="X1752" t="s">
        <v>208</v>
      </c>
      <c r="Y1752" t="s">
        <v>41</v>
      </c>
      <c r="Z1752" t="s">
        <v>697</v>
      </c>
    </row>
    <row r="1753" spans="1:26" hidden="1" x14ac:dyDescent="0.25">
      <c r="A1753" t="s">
        <v>7456</v>
      </c>
      <c r="B1753" t="s">
        <v>7457</v>
      </c>
      <c r="C1753" s="1" t="str">
        <f t="shared" si="281"/>
        <v>21:0239</v>
      </c>
      <c r="D1753" s="1" t="str">
        <f t="shared" si="285"/>
        <v>21:0116</v>
      </c>
      <c r="E1753" t="s">
        <v>7458</v>
      </c>
      <c r="F1753" t="s">
        <v>7459</v>
      </c>
      <c r="H1753">
        <v>49.164670800000003</v>
      </c>
      <c r="I1753">
        <v>-89.123154400000004</v>
      </c>
      <c r="J1753" s="1" t="str">
        <f t="shared" si="286"/>
        <v>NGR lake sediment grab sample</v>
      </c>
      <c r="K1753" s="1" t="str">
        <f t="shared" si="287"/>
        <v>&lt;177 micron (NGR)</v>
      </c>
      <c r="L1753">
        <v>35</v>
      </c>
      <c r="M1753" t="s">
        <v>118</v>
      </c>
      <c r="N1753">
        <v>672</v>
      </c>
      <c r="O1753" t="s">
        <v>67</v>
      </c>
      <c r="P1753" t="s">
        <v>243</v>
      </c>
      <c r="Q1753" t="s">
        <v>66</v>
      </c>
      <c r="R1753" t="s">
        <v>711</v>
      </c>
      <c r="S1753" t="s">
        <v>76</v>
      </c>
      <c r="T1753" t="s">
        <v>36</v>
      </c>
      <c r="U1753" t="s">
        <v>263</v>
      </c>
      <c r="V1753" t="s">
        <v>90</v>
      </c>
      <c r="W1753" t="s">
        <v>63</v>
      </c>
      <c r="X1753" t="s">
        <v>300</v>
      </c>
      <c r="Y1753" t="s">
        <v>41</v>
      </c>
      <c r="Z1753" t="s">
        <v>1038</v>
      </c>
    </row>
    <row r="1754" spans="1:26" hidden="1" x14ac:dyDescent="0.25">
      <c r="A1754" t="s">
        <v>7460</v>
      </c>
      <c r="B1754" t="s">
        <v>7461</v>
      </c>
      <c r="C1754" s="1" t="str">
        <f t="shared" si="281"/>
        <v>21:0239</v>
      </c>
      <c r="D1754" s="1" t="str">
        <f t="shared" si="285"/>
        <v>21:0116</v>
      </c>
      <c r="E1754" t="s">
        <v>7462</v>
      </c>
      <c r="F1754" t="s">
        <v>7463</v>
      </c>
      <c r="H1754">
        <v>49.1272065</v>
      </c>
      <c r="I1754">
        <v>-89.0592927</v>
      </c>
      <c r="J1754" s="1" t="str">
        <f t="shared" si="286"/>
        <v>NGR lake sediment grab sample</v>
      </c>
      <c r="K1754" s="1" t="str">
        <f t="shared" si="287"/>
        <v>&lt;177 micron (NGR)</v>
      </c>
      <c r="L1754">
        <v>35</v>
      </c>
      <c r="M1754" t="s">
        <v>131</v>
      </c>
      <c r="N1754">
        <v>673</v>
      </c>
      <c r="O1754" t="s">
        <v>888</v>
      </c>
      <c r="P1754" t="s">
        <v>75</v>
      </c>
      <c r="Q1754" t="s">
        <v>80</v>
      </c>
      <c r="R1754" t="s">
        <v>181</v>
      </c>
      <c r="S1754" t="s">
        <v>63</v>
      </c>
      <c r="T1754" t="s">
        <v>36</v>
      </c>
      <c r="U1754" t="s">
        <v>98</v>
      </c>
      <c r="V1754" t="s">
        <v>1072</v>
      </c>
      <c r="W1754" t="s">
        <v>63</v>
      </c>
      <c r="X1754" t="s">
        <v>79</v>
      </c>
      <c r="Y1754" t="s">
        <v>41</v>
      </c>
      <c r="Z1754" t="s">
        <v>120</v>
      </c>
    </row>
    <row r="1755" spans="1:26" hidden="1" x14ac:dyDescent="0.25">
      <c r="A1755" t="s">
        <v>7464</v>
      </c>
      <c r="B1755" t="s">
        <v>7465</v>
      </c>
      <c r="C1755" s="1" t="str">
        <f t="shared" si="281"/>
        <v>21:0239</v>
      </c>
      <c r="D1755" s="1" t="str">
        <f t="shared" si="285"/>
        <v>21:0116</v>
      </c>
      <c r="E1755" t="s">
        <v>7466</v>
      </c>
      <c r="F1755" t="s">
        <v>7467</v>
      </c>
      <c r="H1755">
        <v>49.094472099999997</v>
      </c>
      <c r="I1755">
        <v>-88.958920699999993</v>
      </c>
      <c r="J1755" s="1" t="str">
        <f t="shared" si="286"/>
        <v>NGR lake sediment grab sample</v>
      </c>
      <c r="K1755" s="1" t="str">
        <f t="shared" si="287"/>
        <v>&lt;177 micron (NGR)</v>
      </c>
      <c r="L1755">
        <v>35</v>
      </c>
      <c r="M1755" t="s">
        <v>143</v>
      </c>
      <c r="N1755">
        <v>674</v>
      </c>
      <c r="O1755" t="s">
        <v>61</v>
      </c>
      <c r="P1755" t="s">
        <v>379</v>
      </c>
      <c r="Q1755" t="s">
        <v>33</v>
      </c>
      <c r="R1755" t="s">
        <v>121</v>
      </c>
      <c r="S1755" t="s">
        <v>76</v>
      </c>
      <c r="T1755" t="s">
        <v>36</v>
      </c>
      <c r="U1755" t="s">
        <v>291</v>
      </c>
      <c r="V1755" t="s">
        <v>1216</v>
      </c>
      <c r="W1755" t="s">
        <v>33</v>
      </c>
      <c r="X1755" t="s">
        <v>228</v>
      </c>
      <c r="Y1755" t="s">
        <v>80</v>
      </c>
      <c r="Z1755" t="s">
        <v>498</v>
      </c>
    </row>
    <row r="1756" spans="1:26" hidden="1" x14ac:dyDescent="0.25">
      <c r="A1756" t="s">
        <v>7468</v>
      </c>
      <c r="B1756" t="s">
        <v>7469</v>
      </c>
      <c r="C1756" s="1" t="str">
        <f t="shared" si="281"/>
        <v>21:0239</v>
      </c>
      <c r="D1756" s="1" t="str">
        <f t="shared" si="285"/>
        <v>21:0116</v>
      </c>
      <c r="E1756" t="s">
        <v>7470</v>
      </c>
      <c r="F1756" t="s">
        <v>7471</v>
      </c>
      <c r="H1756">
        <v>49.082083300000001</v>
      </c>
      <c r="I1756">
        <v>-88.963213100000004</v>
      </c>
      <c r="J1756" s="1" t="str">
        <f t="shared" si="286"/>
        <v>NGR lake sediment grab sample</v>
      </c>
      <c r="K1756" s="1" t="str">
        <f t="shared" si="287"/>
        <v>&lt;177 micron (NGR)</v>
      </c>
      <c r="L1756">
        <v>35</v>
      </c>
      <c r="M1756" t="s">
        <v>177</v>
      </c>
      <c r="N1756">
        <v>675</v>
      </c>
      <c r="O1756" t="s">
        <v>197</v>
      </c>
      <c r="P1756" t="s">
        <v>841</v>
      </c>
      <c r="Q1756" t="s">
        <v>66</v>
      </c>
      <c r="R1756" t="s">
        <v>134</v>
      </c>
      <c r="S1756" t="s">
        <v>290</v>
      </c>
      <c r="T1756" t="s">
        <v>36</v>
      </c>
      <c r="U1756" t="s">
        <v>926</v>
      </c>
      <c r="V1756" t="s">
        <v>5080</v>
      </c>
      <c r="W1756" t="s">
        <v>80</v>
      </c>
      <c r="X1756" t="s">
        <v>100</v>
      </c>
      <c r="Y1756" t="s">
        <v>309</v>
      </c>
      <c r="Z1756" t="s">
        <v>4471</v>
      </c>
    </row>
    <row r="1757" spans="1:26" hidden="1" x14ac:dyDescent="0.25">
      <c r="A1757" t="s">
        <v>7472</v>
      </c>
      <c r="B1757" t="s">
        <v>7473</v>
      </c>
      <c r="C1757" s="1" t="str">
        <f t="shared" si="281"/>
        <v>21:0239</v>
      </c>
      <c r="D1757" s="1" t="str">
        <f t="shared" si="285"/>
        <v>21:0116</v>
      </c>
      <c r="E1757" t="s">
        <v>7474</v>
      </c>
      <c r="F1757" t="s">
        <v>7475</v>
      </c>
      <c r="H1757">
        <v>49.047080600000001</v>
      </c>
      <c r="I1757">
        <v>-88.975766699999994</v>
      </c>
      <c r="J1757" s="1" t="str">
        <f t="shared" si="286"/>
        <v>NGR lake sediment grab sample</v>
      </c>
      <c r="K1757" s="1" t="str">
        <f t="shared" si="287"/>
        <v>&lt;177 micron (NGR)</v>
      </c>
      <c r="L1757">
        <v>35</v>
      </c>
      <c r="M1757" t="s">
        <v>187</v>
      </c>
      <c r="N1757">
        <v>676</v>
      </c>
      <c r="O1757" t="s">
        <v>1090</v>
      </c>
      <c r="P1757" t="s">
        <v>348</v>
      </c>
      <c r="Q1757" t="s">
        <v>66</v>
      </c>
      <c r="R1757" t="s">
        <v>35</v>
      </c>
      <c r="S1757" t="s">
        <v>64</v>
      </c>
      <c r="T1757" t="s">
        <v>122</v>
      </c>
      <c r="U1757" t="s">
        <v>980</v>
      </c>
      <c r="V1757" t="s">
        <v>564</v>
      </c>
      <c r="W1757" t="s">
        <v>53</v>
      </c>
      <c r="X1757" t="s">
        <v>40</v>
      </c>
      <c r="Y1757" t="s">
        <v>125</v>
      </c>
      <c r="Z1757" t="s">
        <v>1328</v>
      </c>
    </row>
    <row r="1758" spans="1:26" hidden="1" x14ac:dyDescent="0.25">
      <c r="A1758" t="s">
        <v>7476</v>
      </c>
      <c r="B1758" t="s">
        <v>7477</v>
      </c>
      <c r="C1758" s="1" t="str">
        <f t="shared" si="281"/>
        <v>21:0239</v>
      </c>
      <c r="D1758" s="1" t="str">
        <f t="shared" si="285"/>
        <v>21:0116</v>
      </c>
      <c r="E1758" t="s">
        <v>7478</v>
      </c>
      <c r="F1758" t="s">
        <v>7479</v>
      </c>
      <c r="H1758">
        <v>49.015094499999996</v>
      </c>
      <c r="I1758">
        <v>-88.936778399999994</v>
      </c>
      <c r="J1758" s="1" t="str">
        <f t="shared" si="286"/>
        <v>NGR lake sediment grab sample</v>
      </c>
      <c r="K1758" s="1" t="str">
        <f t="shared" si="287"/>
        <v>&lt;177 micron (NGR)</v>
      </c>
      <c r="L1758">
        <v>35</v>
      </c>
      <c r="M1758" t="s">
        <v>196</v>
      </c>
      <c r="N1758">
        <v>677</v>
      </c>
      <c r="O1758" t="s">
        <v>541</v>
      </c>
      <c r="P1758" t="s">
        <v>521</v>
      </c>
      <c r="Q1758" t="s">
        <v>33</v>
      </c>
      <c r="R1758" t="s">
        <v>7480</v>
      </c>
      <c r="S1758" t="s">
        <v>121</v>
      </c>
      <c r="T1758" t="s">
        <v>1095</v>
      </c>
      <c r="U1758" t="s">
        <v>2056</v>
      </c>
      <c r="V1758" t="s">
        <v>5519</v>
      </c>
      <c r="W1758" t="s">
        <v>63</v>
      </c>
      <c r="X1758" t="s">
        <v>208</v>
      </c>
      <c r="Y1758" t="s">
        <v>41</v>
      </c>
      <c r="Z1758" t="s">
        <v>1105</v>
      </c>
    </row>
    <row r="1759" spans="1:26" hidden="1" x14ac:dyDescent="0.25">
      <c r="A1759" t="s">
        <v>7481</v>
      </c>
      <c r="B1759" t="s">
        <v>7482</v>
      </c>
      <c r="C1759" s="1" t="str">
        <f t="shared" si="281"/>
        <v>21:0239</v>
      </c>
      <c r="D1759" s="1" t="str">
        <f t="shared" si="285"/>
        <v>21:0116</v>
      </c>
      <c r="E1759" t="s">
        <v>7483</v>
      </c>
      <c r="F1759" t="s">
        <v>7484</v>
      </c>
      <c r="H1759">
        <v>49.011812399999997</v>
      </c>
      <c r="I1759">
        <v>-88.856248399999998</v>
      </c>
      <c r="J1759" s="1" t="str">
        <f t="shared" si="286"/>
        <v>NGR lake sediment grab sample</v>
      </c>
      <c r="K1759" s="1" t="str">
        <f t="shared" si="287"/>
        <v>&lt;177 micron (NGR)</v>
      </c>
      <c r="L1759">
        <v>35</v>
      </c>
      <c r="M1759" t="s">
        <v>206</v>
      </c>
      <c r="N1759">
        <v>678</v>
      </c>
      <c r="O1759" t="s">
        <v>320</v>
      </c>
      <c r="P1759" t="s">
        <v>119</v>
      </c>
      <c r="Q1759" t="s">
        <v>39</v>
      </c>
      <c r="R1759" t="s">
        <v>400</v>
      </c>
      <c r="S1759" t="s">
        <v>198</v>
      </c>
      <c r="T1759" t="s">
        <v>1095</v>
      </c>
      <c r="U1759" t="s">
        <v>655</v>
      </c>
      <c r="V1759" t="s">
        <v>375</v>
      </c>
      <c r="W1759" t="s">
        <v>63</v>
      </c>
      <c r="X1759" t="s">
        <v>343</v>
      </c>
      <c r="Y1759" t="s">
        <v>80</v>
      </c>
      <c r="Z1759" t="s">
        <v>708</v>
      </c>
    </row>
    <row r="1760" spans="1:26" hidden="1" x14ac:dyDescent="0.25">
      <c r="A1760" t="s">
        <v>7485</v>
      </c>
      <c r="B1760" t="s">
        <v>7486</v>
      </c>
      <c r="C1760" s="1" t="str">
        <f t="shared" si="281"/>
        <v>21:0239</v>
      </c>
      <c r="D1760" s="1" t="str">
        <f t="shared" si="285"/>
        <v>21:0116</v>
      </c>
      <c r="E1760" t="s">
        <v>7487</v>
      </c>
      <c r="F1760" t="s">
        <v>7488</v>
      </c>
      <c r="H1760">
        <v>49.0197784</v>
      </c>
      <c r="I1760">
        <v>-88.835178999999997</v>
      </c>
      <c r="J1760" s="1" t="str">
        <f t="shared" si="286"/>
        <v>NGR lake sediment grab sample</v>
      </c>
      <c r="K1760" s="1" t="str">
        <f t="shared" si="287"/>
        <v>&lt;177 micron (NGR)</v>
      </c>
      <c r="L1760">
        <v>35</v>
      </c>
      <c r="M1760" t="s">
        <v>214</v>
      </c>
      <c r="N1760">
        <v>679</v>
      </c>
      <c r="O1760" t="s">
        <v>133</v>
      </c>
      <c r="P1760" t="s">
        <v>62</v>
      </c>
      <c r="Q1760" t="s">
        <v>80</v>
      </c>
      <c r="R1760" t="s">
        <v>77</v>
      </c>
      <c r="S1760" t="s">
        <v>76</v>
      </c>
      <c r="T1760" t="s">
        <v>36</v>
      </c>
      <c r="U1760" t="s">
        <v>91</v>
      </c>
      <c r="V1760" t="s">
        <v>309</v>
      </c>
      <c r="W1760" t="s">
        <v>66</v>
      </c>
      <c r="X1760" t="s">
        <v>82</v>
      </c>
      <c r="Y1760" t="s">
        <v>80</v>
      </c>
      <c r="Z1760" t="s">
        <v>146</v>
      </c>
    </row>
    <row r="1761" spans="1:26" hidden="1" x14ac:dyDescent="0.25">
      <c r="A1761" t="s">
        <v>7489</v>
      </c>
      <c r="B1761" t="s">
        <v>7490</v>
      </c>
      <c r="C1761" s="1" t="str">
        <f t="shared" si="281"/>
        <v>21:0239</v>
      </c>
      <c r="D1761" s="1" t="str">
        <f t="shared" si="285"/>
        <v>21:0116</v>
      </c>
      <c r="E1761" t="s">
        <v>7491</v>
      </c>
      <c r="F1761" t="s">
        <v>7492</v>
      </c>
      <c r="H1761">
        <v>49.016789500000002</v>
      </c>
      <c r="I1761">
        <v>-88.787184199999999</v>
      </c>
      <c r="J1761" s="1" t="str">
        <f t="shared" si="286"/>
        <v>NGR lake sediment grab sample</v>
      </c>
      <c r="K1761" s="1" t="str">
        <f t="shared" si="287"/>
        <v>&lt;177 micron (NGR)</v>
      </c>
      <c r="L1761">
        <v>35</v>
      </c>
      <c r="M1761" t="s">
        <v>234</v>
      </c>
      <c r="N1761">
        <v>680</v>
      </c>
      <c r="O1761" t="s">
        <v>223</v>
      </c>
      <c r="P1761" t="s">
        <v>455</v>
      </c>
      <c r="Q1761" t="s">
        <v>63</v>
      </c>
      <c r="R1761" t="s">
        <v>198</v>
      </c>
      <c r="S1761" t="s">
        <v>78</v>
      </c>
      <c r="T1761" t="s">
        <v>36</v>
      </c>
      <c r="U1761" t="s">
        <v>100</v>
      </c>
      <c r="V1761" t="s">
        <v>99</v>
      </c>
      <c r="W1761" t="s">
        <v>53</v>
      </c>
      <c r="X1761" t="s">
        <v>100</v>
      </c>
      <c r="Y1761" t="s">
        <v>66</v>
      </c>
      <c r="Z1761" t="s">
        <v>3958</v>
      </c>
    </row>
    <row r="1762" spans="1:26" hidden="1" x14ac:dyDescent="0.25">
      <c r="A1762" t="s">
        <v>7493</v>
      </c>
      <c r="B1762" t="s">
        <v>7494</v>
      </c>
      <c r="C1762" s="1" t="str">
        <f t="shared" si="281"/>
        <v>21:0239</v>
      </c>
      <c r="D1762" s="1" t="str">
        <f t="shared" si="285"/>
        <v>21:0116</v>
      </c>
      <c r="E1762" t="s">
        <v>7495</v>
      </c>
      <c r="F1762" t="s">
        <v>7496</v>
      </c>
      <c r="H1762">
        <v>49.007932400000001</v>
      </c>
      <c r="I1762">
        <v>-88.455346000000006</v>
      </c>
      <c r="J1762" s="1" t="str">
        <f t="shared" si="286"/>
        <v>NGR lake sediment grab sample</v>
      </c>
      <c r="K1762" s="1" t="str">
        <f t="shared" si="287"/>
        <v>&lt;177 micron (NGR)</v>
      </c>
      <c r="L1762">
        <v>36</v>
      </c>
      <c r="M1762" t="s">
        <v>30</v>
      </c>
      <c r="N1762">
        <v>681</v>
      </c>
      <c r="O1762" t="s">
        <v>361</v>
      </c>
      <c r="P1762" t="s">
        <v>82</v>
      </c>
      <c r="Q1762" t="s">
        <v>290</v>
      </c>
      <c r="R1762" t="s">
        <v>283</v>
      </c>
      <c r="S1762" t="s">
        <v>78</v>
      </c>
      <c r="T1762" t="s">
        <v>36</v>
      </c>
      <c r="U1762" t="s">
        <v>79</v>
      </c>
      <c r="V1762" t="s">
        <v>452</v>
      </c>
      <c r="W1762" t="s">
        <v>63</v>
      </c>
      <c r="X1762" t="s">
        <v>81</v>
      </c>
      <c r="Y1762" t="s">
        <v>41</v>
      </c>
      <c r="Z1762" t="s">
        <v>912</v>
      </c>
    </row>
    <row r="1763" spans="1:26" hidden="1" x14ac:dyDescent="0.25">
      <c r="A1763" t="s">
        <v>7497</v>
      </c>
      <c r="B1763" t="s">
        <v>7498</v>
      </c>
      <c r="C1763" s="1" t="str">
        <f t="shared" si="281"/>
        <v>21:0239</v>
      </c>
      <c r="D1763" s="1" t="str">
        <f t="shared" si="285"/>
        <v>21:0116</v>
      </c>
      <c r="E1763" t="s">
        <v>7499</v>
      </c>
      <c r="F1763" t="s">
        <v>7500</v>
      </c>
      <c r="H1763">
        <v>49.029165200000001</v>
      </c>
      <c r="I1763">
        <v>-88.724134500000005</v>
      </c>
      <c r="J1763" s="1" t="str">
        <f t="shared" si="286"/>
        <v>NGR lake sediment grab sample</v>
      </c>
      <c r="K1763" s="1" t="str">
        <f t="shared" si="287"/>
        <v>&lt;177 micron (NGR)</v>
      </c>
      <c r="L1763">
        <v>36</v>
      </c>
      <c r="M1763" t="s">
        <v>47</v>
      </c>
      <c r="N1763">
        <v>682</v>
      </c>
      <c r="O1763" t="s">
        <v>236</v>
      </c>
      <c r="P1763" t="s">
        <v>336</v>
      </c>
      <c r="Q1763" t="s">
        <v>66</v>
      </c>
      <c r="R1763" t="s">
        <v>97</v>
      </c>
      <c r="S1763" t="s">
        <v>63</v>
      </c>
      <c r="T1763" t="s">
        <v>36</v>
      </c>
      <c r="U1763" t="s">
        <v>48</v>
      </c>
      <c r="V1763" t="s">
        <v>322</v>
      </c>
      <c r="W1763" t="s">
        <v>63</v>
      </c>
      <c r="X1763" t="s">
        <v>300</v>
      </c>
      <c r="Y1763" t="s">
        <v>33</v>
      </c>
      <c r="Z1763" t="s">
        <v>570</v>
      </c>
    </row>
    <row r="1764" spans="1:26" hidden="1" x14ac:dyDescent="0.25">
      <c r="A1764" t="s">
        <v>7501</v>
      </c>
      <c r="B1764" t="s">
        <v>7502</v>
      </c>
      <c r="C1764" s="1" t="str">
        <f t="shared" si="281"/>
        <v>21:0239</v>
      </c>
      <c r="D1764" s="1" t="str">
        <f>HYPERLINK("http://geochem.nrcan.gc.ca/cdogs/content/svy/svy_e.htm", "")</f>
        <v/>
      </c>
      <c r="G1764" s="1" t="str">
        <f>HYPERLINK("http://geochem.nrcan.gc.ca/cdogs/content/cr_/cr_00023_e.htm", "23")</f>
        <v>23</v>
      </c>
      <c r="J1764" t="s">
        <v>220</v>
      </c>
      <c r="K1764" t="s">
        <v>221</v>
      </c>
      <c r="L1764">
        <v>36</v>
      </c>
      <c r="M1764" t="s">
        <v>222</v>
      </c>
      <c r="N1764">
        <v>683</v>
      </c>
      <c r="O1764" t="s">
        <v>348</v>
      </c>
      <c r="P1764" t="s">
        <v>321</v>
      </c>
      <c r="Q1764" t="s">
        <v>277</v>
      </c>
      <c r="R1764" t="s">
        <v>290</v>
      </c>
      <c r="S1764" t="s">
        <v>156</v>
      </c>
      <c r="T1764" t="s">
        <v>36</v>
      </c>
      <c r="U1764" t="s">
        <v>3083</v>
      </c>
      <c r="V1764" t="s">
        <v>478</v>
      </c>
      <c r="W1764" t="s">
        <v>78</v>
      </c>
      <c r="X1764" t="s">
        <v>336</v>
      </c>
      <c r="Y1764" t="s">
        <v>7452</v>
      </c>
      <c r="Z1764" t="s">
        <v>2335</v>
      </c>
    </row>
    <row r="1765" spans="1:26" hidden="1" x14ac:dyDescent="0.25">
      <c r="A1765" t="s">
        <v>7503</v>
      </c>
      <c r="B1765" t="s">
        <v>7504</v>
      </c>
      <c r="C1765" s="1" t="str">
        <f t="shared" si="281"/>
        <v>21:0239</v>
      </c>
      <c r="D1765" s="1" t="str">
        <f t="shared" ref="D1765:D1784" si="288">HYPERLINK("http://geochem.nrcan.gc.ca/cdogs/content/svy/svy210116_e.htm", "21:0116")</f>
        <v>21:0116</v>
      </c>
      <c r="E1765" t="s">
        <v>7505</v>
      </c>
      <c r="F1765" t="s">
        <v>7506</v>
      </c>
      <c r="H1765">
        <v>49.009001900000001</v>
      </c>
      <c r="I1765">
        <v>-88.668655099999995</v>
      </c>
      <c r="J1765" s="1" t="str">
        <f t="shared" ref="J1765:J1784" si="289">HYPERLINK("http://geochem.nrcan.gc.ca/cdogs/content/kwd/kwd020027_e.htm", "NGR lake sediment grab sample")</f>
        <v>NGR lake sediment grab sample</v>
      </c>
      <c r="K1765" s="1" t="str">
        <f t="shared" ref="K1765:K1784" si="290">HYPERLINK("http://geochem.nrcan.gc.ca/cdogs/content/kwd/kwd080006_e.htm", "&lt;177 micron (NGR)")</f>
        <v>&lt;177 micron (NGR)</v>
      </c>
      <c r="L1765">
        <v>36</v>
      </c>
      <c r="M1765" t="s">
        <v>60</v>
      </c>
      <c r="N1765">
        <v>684</v>
      </c>
      <c r="O1765" t="s">
        <v>455</v>
      </c>
      <c r="P1765" t="s">
        <v>348</v>
      </c>
      <c r="Q1765" t="s">
        <v>80</v>
      </c>
      <c r="R1765" t="s">
        <v>198</v>
      </c>
      <c r="S1765" t="s">
        <v>78</v>
      </c>
      <c r="T1765" t="s">
        <v>36</v>
      </c>
      <c r="U1765" t="s">
        <v>1692</v>
      </c>
      <c r="V1765" t="s">
        <v>200</v>
      </c>
      <c r="W1765" t="s">
        <v>66</v>
      </c>
      <c r="X1765" t="s">
        <v>112</v>
      </c>
      <c r="Y1765" t="s">
        <v>63</v>
      </c>
      <c r="Z1765" t="s">
        <v>1847</v>
      </c>
    </row>
    <row r="1766" spans="1:26" hidden="1" x14ac:dyDescent="0.25">
      <c r="A1766" t="s">
        <v>7507</v>
      </c>
      <c r="B1766" t="s">
        <v>7508</v>
      </c>
      <c r="C1766" s="1" t="str">
        <f t="shared" si="281"/>
        <v>21:0239</v>
      </c>
      <c r="D1766" s="1" t="str">
        <f t="shared" si="288"/>
        <v>21:0116</v>
      </c>
      <c r="E1766" t="s">
        <v>7509</v>
      </c>
      <c r="F1766" t="s">
        <v>7510</v>
      </c>
      <c r="H1766">
        <v>49.0253424</v>
      </c>
      <c r="I1766">
        <v>-88.653428599999998</v>
      </c>
      <c r="J1766" s="1" t="str">
        <f t="shared" si="289"/>
        <v>NGR lake sediment grab sample</v>
      </c>
      <c r="K1766" s="1" t="str">
        <f t="shared" si="290"/>
        <v>&lt;177 micron (NGR)</v>
      </c>
      <c r="L1766">
        <v>36</v>
      </c>
      <c r="M1766" t="s">
        <v>73</v>
      </c>
      <c r="N1766">
        <v>685</v>
      </c>
      <c r="O1766" t="s">
        <v>798</v>
      </c>
      <c r="P1766" t="s">
        <v>198</v>
      </c>
      <c r="Q1766" t="s">
        <v>76</v>
      </c>
      <c r="R1766" t="s">
        <v>34</v>
      </c>
      <c r="S1766" t="s">
        <v>146</v>
      </c>
      <c r="T1766" t="s">
        <v>36</v>
      </c>
      <c r="U1766" t="s">
        <v>284</v>
      </c>
      <c r="V1766" t="s">
        <v>1121</v>
      </c>
      <c r="W1766" t="s">
        <v>66</v>
      </c>
      <c r="X1766" t="s">
        <v>82</v>
      </c>
      <c r="Y1766" t="s">
        <v>309</v>
      </c>
      <c r="Z1766" t="s">
        <v>596</v>
      </c>
    </row>
    <row r="1767" spans="1:26" hidden="1" x14ac:dyDescent="0.25">
      <c r="A1767" t="s">
        <v>7511</v>
      </c>
      <c r="B1767" t="s">
        <v>7512</v>
      </c>
      <c r="C1767" s="1" t="str">
        <f t="shared" si="281"/>
        <v>21:0239</v>
      </c>
      <c r="D1767" s="1" t="str">
        <f t="shared" si="288"/>
        <v>21:0116</v>
      </c>
      <c r="E1767" t="s">
        <v>7513</v>
      </c>
      <c r="F1767" t="s">
        <v>7514</v>
      </c>
      <c r="H1767">
        <v>49.044627499999997</v>
      </c>
      <c r="I1767">
        <v>-88.636578499999999</v>
      </c>
      <c r="J1767" s="1" t="str">
        <f t="shared" si="289"/>
        <v>NGR lake sediment grab sample</v>
      </c>
      <c r="K1767" s="1" t="str">
        <f t="shared" si="290"/>
        <v>&lt;177 micron (NGR)</v>
      </c>
      <c r="L1767">
        <v>36</v>
      </c>
      <c r="M1767" t="s">
        <v>87</v>
      </c>
      <c r="N1767">
        <v>686</v>
      </c>
      <c r="O1767" t="s">
        <v>516</v>
      </c>
      <c r="P1767" t="s">
        <v>48</v>
      </c>
      <c r="Q1767" t="s">
        <v>33</v>
      </c>
      <c r="R1767" t="s">
        <v>78</v>
      </c>
      <c r="S1767" t="s">
        <v>80</v>
      </c>
      <c r="T1767" t="s">
        <v>36</v>
      </c>
      <c r="U1767" t="s">
        <v>842</v>
      </c>
      <c r="V1767" t="s">
        <v>90</v>
      </c>
      <c r="W1767" t="s">
        <v>181</v>
      </c>
      <c r="X1767" t="s">
        <v>48</v>
      </c>
      <c r="Y1767" t="s">
        <v>1607</v>
      </c>
      <c r="Z1767" t="s">
        <v>1122</v>
      </c>
    </row>
    <row r="1768" spans="1:26" hidden="1" x14ac:dyDescent="0.25">
      <c r="A1768" t="s">
        <v>7515</v>
      </c>
      <c r="B1768" t="s">
        <v>7516</v>
      </c>
      <c r="C1768" s="1" t="str">
        <f t="shared" si="281"/>
        <v>21:0239</v>
      </c>
      <c r="D1768" s="1" t="str">
        <f t="shared" si="288"/>
        <v>21:0116</v>
      </c>
      <c r="E1768" t="s">
        <v>7517</v>
      </c>
      <c r="F1768" t="s">
        <v>7518</v>
      </c>
      <c r="H1768">
        <v>49.0303276</v>
      </c>
      <c r="I1768">
        <v>-88.584750700000001</v>
      </c>
      <c r="J1768" s="1" t="str">
        <f t="shared" si="289"/>
        <v>NGR lake sediment grab sample</v>
      </c>
      <c r="K1768" s="1" t="str">
        <f t="shared" si="290"/>
        <v>&lt;177 micron (NGR)</v>
      </c>
      <c r="L1768">
        <v>36</v>
      </c>
      <c r="M1768" t="s">
        <v>96</v>
      </c>
      <c r="N1768">
        <v>687</v>
      </c>
      <c r="O1768" t="s">
        <v>224</v>
      </c>
      <c r="P1768" t="s">
        <v>1090</v>
      </c>
      <c r="Q1768" t="s">
        <v>33</v>
      </c>
      <c r="R1768" t="s">
        <v>34</v>
      </c>
      <c r="S1768" t="s">
        <v>181</v>
      </c>
      <c r="T1768" t="s">
        <v>122</v>
      </c>
      <c r="U1768" t="s">
        <v>40</v>
      </c>
      <c r="V1768" t="s">
        <v>125</v>
      </c>
      <c r="W1768" t="s">
        <v>33</v>
      </c>
      <c r="X1768" t="s">
        <v>938</v>
      </c>
      <c r="Y1768" t="s">
        <v>7452</v>
      </c>
      <c r="Z1768" t="s">
        <v>2779</v>
      </c>
    </row>
    <row r="1769" spans="1:26" hidden="1" x14ac:dyDescent="0.25">
      <c r="A1769" t="s">
        <v>7519</v>
      </c>
      <c r="B1769" t="s">
        <v>7520</v>
      </c>
      <c r="C1769" s="1" t="str">
        <f t="shared" si="281"/>
        <v>21:0239</v>
      </c>
      <c r="D1769" s="1" t="str">
        <f t="shared" si="288"/>
        <v>21:0116</v>
      </c>
      <c r="E1769" t="s">
        <v>7521</v>
      </c>
      <c r="F1769" t="s">
        <v>7522</v>
      </c>
      <c r="H1769">
        <v>49.030137799999999</v>
      </c>
      <c r="I1769">
        <v>-88.488937100000001</v>
      </c>
      <c r="J1769" s="1" t="str">
        <f t="shared" si="289"/>
        <v>NGR lake sediment grab sample</v>
      </c>
      <c r="K1769" s="1" t="str">
        <f t="shared" si="290"/>
        <v>&lt;177 micron (NGR)</v>
      </c>
      <c r="L1769">
        <v>36</v>
      </c>
      <c r="M1769" t="s">
        <v>106</v>
      </c>
      <c r="N1769">
        <v>688</v>
      </c>
      <c r="O1769" t="s">
        <v>759</v>
      </c>
      <c r="P1769" t="s">
        <v>334</v>
      </c>
      <c r="Q1769" t="s">
        <v>78</v>
      </c>
      <c r="R1769" t="s">
        <v>77</v>
      </c>
      <c r="S1769" t="s">
        <v>33</v>
      </c>
      <c r="T1769" t="s">
        <v>36</v>
      </c>
      <c r="U1769" t="s">
        <v>510</v>
      </c>
      <c r="V1769" t="s">
        <v>437</v>
      </c>
      <c r="W1769" t="s">
        <v>66</v>
      </c>
      <c r="X1769" t="s">
        <v>336</v>
      </c>
      <c r="Y1769" t="s">
        <v>41</v>
      </c>
      <c r="Z1769" t="s">
        <v>323</v>
      </c>
    </row>
    <row r="1770" spans="1:26" hidden="1" x14ac:dyDescent="0.25">
      <c r="A1770" t="s">
        <v>7523</v>
      </c>
      <c r="B1770" t="s">
        <v>7524</v>
      </c>
      <c r="C1770" s="1" t="str">
        <f t="shared" si="281"/>
        <v>21:0239</v>
      </c>
      <c r="D1770" s="1" t="str">
        <f t="shared" si="288"/>
        <v>21:0116</v>
      </c>
      <c r="E1770" t="s">
        <v>7525</v>
      </c>
      <c r="F1770" t="s">
        <v>7526</v>
      </c>
      <c r="H1770">
        <v>49.022730500000002</v>
      </c>
      <c r="I1770">
        <v>-88.4603599</v>
      </c>
      <c r="J1770" s="1" t="str">
        <f t="shared" si="289"/>
        <v>NGR lake sediment grab sample</v>
      </c>
      <c r="K1770" s="1" t="str">
        <f t="shared" si="290"/>
        <v>&lt;177 micron (NGR)</v>
      </c>
      <c r="L1770">
        <v>36</v>
      </c>
      <c r="M1770" t="s">
        <v>154</v>
      </c>
      <c r="N1770">
        <v>689</v>
      </c>
      <c r="O1770" t="s">
        <v>79</v>
      </c>
      <c r="P1770" t="s">
        <v>244</v>
      </c>
      <c r="Q1770" t="s">
        <v>66</v>
      </c>
      <c r="R1770" t="s">
        <v>198</v>
      </c>
      <c r="S1770" t="s">
        <v>39</v>
      </c>
      <c r="T1770" t="s">
        <v>36</v>
      </c>
      <c r="U1770" t="s">
        <v>336</v>
      </c>
      <c r="V1770" t="s">
        <v>1072</v>
      </c>
      <c r="W1770" t="s">
        <v>66</v>
      </c>
      <c r="X1770" t="s">
        <v>343</v>
      </c>
      <c r="Y1770" t="s">
        <v>41</v>
      </c>
      <c r="Z1770" t="s">
        <v>149</v>
      </c>
    </row>
    <row r="1771" spans="1:26" hidden="1" x14ac:dyDescent="0.25">
      <c r="A1771" t="s">
        <v>7527</v>
      </c>
      <c r="B1771" t="s">
        <v>7528</v>
      </c>
      <c r="C1771" s="1" t="str">
        <f t="shared" si="281"/>
        <v>21:0239</v>
      </c>
      <c r="D1771" s="1" t="str">
        <f t="shared" si="288"/>
        <v>21:0116</v>
      </c>
      <c r="E1771" t="s">
        <v>7495</v>
      </c>
      <c r="F1771" t="s">
        <v>7529</v>
      </c>
      <c r="H1771">
        <v>49.007932400000001</v>
      </c>
      <c r="I1771">
        <v>-88.455346000000006</v>
      </c>
      <c r="J1771" s="1" t="str">
        <f t="shared" si="289"/>
        <v>NGR lake sediment grab sample</v>
      </c>
      <c r="K1771" s="1" t="str">
        <f t="shared" si="290"/>
        <v>&lt;177 micron (NGR)</v>
      </c>
      <c r="L1771">
        <v>36</v>
      </c>
      <c r="M1771" t="s">
        <v>162</v>
      </c>
      <c r="N1771">
        <v>690</v>
      </c>
      <c r="O1771" t="s">
        <v>199</v>
      </c>
      <c r="P1771" t="s">
        <v>82</v>
      </c>
      <c r="Q1771" t="s">
        <v>64</v>
      </c>
      <c r="R1771" t="s">
        <v>283</v>
      </c>
      <c r="S1771" t="s">
        <v>78</v>
      </c>
      <c r="T1771" t="s">
        <v>36</v>
      </c>
      <c r="U1771" t="s">
        <v>79</v>
      </c>
      <c r="V1771" t="s">
        <v>225</v>
      </c>
      <c r="W1771" t="s">
        <v>63</v>
      </c>
      <c r="X1771" t="s">
        <v>54</v>
      </c>
      <c r="Y1771" t="s">
        <v>41</v>
      </c>
      <c r="Z1771" t="s">
        <v>1433</v>
      </c>
    </row>
    <row r="1772" spans="1:26" hidden="1" x14ac:dyDescent="0.25">
      <c r="A1772" t="s">
        <v>7530</v>
      </c>
      <c r="B1772" t="s">
        <v>7531</v>
      </c>
      <c r="C1772" s="1" t="str">
        <f t="shared" si="281"/>
        <v>21:0239</v>
      </c>
      <c r="D1772" s="1" t="str">
        <f t="shared" si="288"/>
        <v>21:0116</v>
      </c>
      <c r="E1772" t="s">
        <v>7495</v>
      </c>
      <c r="F1772" t="s">
        <v>7532</v>
      </c>
      <c r="H1772">
        <v>49.007932400000001</v>
      </c>
      <c r="I1772">
        <v>-88.455346000000006</v>
      </c>
      <c r="J1772" s="1" t="str">
        <f t="shared" si="289"/>
        <v>NGR lake sediment grab sample</v>
      </c>
      <c r="K1772" s="1" t="str">
        <f t="shared" si="290"/>
        <v>&lt;177 micron (NGR)</v>
      </c>
      <c r="L1772">
        <v>36</v>
      </c>
      <c r="M1772" t="s">
        <v>169</v>
      </c>
      <c r="N1772">
        <v>691</v>
      </c>
      <c r="O1772" t="s">
        <v>1024</v>
      </c>
      <c r="P1772" t="s">
        <v>516</v>
      </c>
      <c r="Q1772" t="s">
        <v>290</v>
      </c>
      <c r="R1772" t="s">
        <v>394</v>
      </c>
      <c r="S1772" t="s">
        <v>181</v>
      </c>
      <c r="T1772" t="s">
        <v>36</v>
      </c>
      <c r="U1772" t="s">
        <v>98</v>
      </c>
      <c r="V1772" t="s">
        <v>337</v>
      </c>
      <c r="W1772" t="s">
        <v>63</v>
      </c>
      <c r="X1772" t="s">
        <v>81</v>
      </c>
      <c r="Y1772" t="s">
        <v>41</v>
      </c>
      <c r="Z1772" t="s">
        <v>48</v>
      </c>
    </row>
    <row r="1773" spans="1:26" hidden="1" x14ac:dyDescent="0.25">
      <c r="A1773" t="s">
        <v>7533</v>
      </c>
      <c r="B1773" t="s">
        <v>7534</v>
      </c>
      <c r="C1773" s="1" t="str">
        <f t="shared" si="281"/>
        <v>21:0239</v>
      </c>
      <c r="D1773" s="1" t="str">
        <f t="shared" si="288"/>
        <v>21:0116</v>
      </c>
      <c r="E1773" t="s">
        <v>7535</v>
      </c>
      <c r="F1773" t="s">
        <v>7536</v>
      </c>
      <c r="H1773">
        <v>49.1514387</v>
      </c>
      <c r="I1773">
        <v>-88.331331500000005</v>
      </c>
      <c r="J1773" s="1" t="str">
        <f t="shared" si="289"/>
        <v>NGR lake sediment grab sample</v>
      </c>
      <c r="K1773" s="1" t="str">
        <f t="shared" si="290"/>
        <v>&lt;177 micron (NGR)</v>
      </c>
      <c r="L1773">
        <v>36</v>
      </c>
      <c r="M1773" t="s">
        <v>118</v>
      </c>
      <c r="N1773">
        <v>692</v>
      </c>
      <c r="O1773" t="s">
        <v>74</v>
      </c>
      <c r="P1773" t="s">
        <v>516</v>
      </c>
      <c r="Q1773" t="s">
        <v>80</v>
      </c>
      <c r="R1773" t="s">
        <v>277</v>
      </c>
      <c r="S1773" t="s">
        <v>97</v>
      </c>
      <c r="T1773" t="s">
        <v>122</v>
      </c>
      <c r="U1773" t="s">
        <v>208</v>
      </c>
      <c r="V1773" t="s">
        <v>137</v>
      </c>
      <c r="W1773" t="s">
        <v>66</v>
      </c>
      <c r="X1773" t="s">
        <v>343</v>
      </c>
      <c r="Y1773" t="s">
        <v>41</v>
      </c>
      <c r="Z1773" t="s">
        <v>3858</v>
      </c>
    </row>
    <row r="1774" spans="1:26" hidden="1" x14ac:dyDescent="0.25">
      <c r="A1774" t="s">
        <v>7537</v>
      </c>
      <c r="B1774" t="s">
        <v>7538</v>
      </c>
      <c r="C1774" s="1" t="str">
        <f t="shared" si="281"/>
        <v>21:0239</v>
      </c>
      <c r="D1774" s="1" t="str">
        <f t="shared" si="288"/>
        <v>21:0116</v>
      </c>
      <c r="E1774" t="s">
        <v>7539</v>
      </c>
      <c r="F1774" t="s">
        <v>7540</v>
      </c>
      <c r="H1774">
        <v>49.165871600000003</v>
      </c>
      <c r="I1774">
        <v>-88.324749600000004</v>
      </c>
      <c r="J1774" s="1" t="str">
        <f t="shared" si="289"/>
        <v>NGR lake sediment grab sample</v>
      </c>
      <c r="K1774" s="1" t="str">
        <f t="shared" si="290"/>
        <v>&lt;177 micron (NGR)</v>
      </c>
      <c r="L1774">
        <v>36</v>
      </c>
      <c r="M1774" t="s">
        <v>131</v>
      </c>
      <c r="N1774">
        <v>693</v>
      </c>
      <c r="O1774" t="s">
        <v>1058</v>
      </c>
      <c r="P1774" t="s">
        <v>890</v>
      </c>
      <c r="Q1774" t="s">
        <v>39</v>
      </c>
      <c r="R1774" t="s">
        <v>77</v>
      </c>
      <c r="S1774" t="s">
        <v>64</v>
      </c>
      <c r="T1774" t="s">
        <v>36</v>
      </c>
      <c r="U1774" t="s">
        <v>3176</v>
      </c>
      <c r="V1774" t="s">
        <v>393</v>
      </c>
      <c r="W1774" t="s">
        <v>63</v>
      </c>
      <c r="X1774" t="s">
        <v>890</v>
      </c>
      <c r="Y1774" t="s">
        <v>1607</v>
      </c>
      <c r="Z1774" t="s">
        <v>109</v>
      </c>
    </row>
    <row r="1775" spans="1:26" hidden="1" x14ac:dyDescent="0.25">
      <c r="A1775" t="s">
        <v>7541</v>
      </c>
      <c r="B1775" t="s">
        <v>7542</v>
      </c>
      <c r="C1775" s="1" t="str">
        <f t="shared" si="281"/>
        <v>21:0239</v>
      </c>
      <c r="D1775" s="1" t="str">
        <f t="shared" si="288"/>
        <v>21:0116</v>
      </c>
      <c r="E1775" t="s">
        <v>7543</v>
      </c>
      <c r="F1775" t="s">
        <v>7544</v>
      </c>
      <c r="H1775">
        <v>49.231398599999999</v>
      </c>
      <c r="I1775">
        <v>-88.353231300000004</v>
      </c>
      <c r="J1775" s="1" t="str">
        <f t="shared" si="289"/>
        <v>NGR lake sediment grab sample</v>
      </c>
      <c r="K1775" s="1" t="str">
        <f t="shared" si="290"/>
        <v>&lt;177 micron (NGR)</v>
      </c>
      <c r="L1775">
        <v>36</v>
      </c>
      <c r="M1775" t="s">
        <v>143</v>
      </c>
      <c r="N1775">
        <v>694</v>
      </c>
      <c r="O1775" t="s">
        <v>771</v>
      </c>
      <c r="P1775" t="s">
        <v>48</v>
      </c>
      <c r="Q1775" t="s">
        <v>156</v>
      </c>
      <c r="R1775" t="s">
        <v>394</v>
      </c>
      <c r="S1775" t="s">
        <v>109</v>
      </c>
      <c r="T1775" t="s">
        <v>122</v>
      </c>
      <c r="U1775" t="s">
        <v>260</v>
      </c>
      <c r="V1775" t="s">
        <v>171</v>
      </c>
      <c r="W1775" t="s">
        <v>53</v>
      </c>
      <c r="X1775" t="s">
        <v>79</v>
      </c>
      <c r="Y1775" t="s">
        <v>66</v>
      </c>
      <c r="Z1775" t="s">
        <v>3940</v>
      </c>
    </row>
    <row r="1776" spans="1:26" hidden="1" x14ac:dyDescent="0.25">
      <c r="A1776" t="s">
        <v>7545</v>
      </c>
      <c r="B1776" t="s">
        <v>7546</v>
      </c>
      <c r="C1776" s="1" t="str">
        <f t="shared" si="281"/>
        <v>21:0239</v>
      </c>
      <c r="D1776" s="1" t="str">
        <f t="shared" si="288"/>
        <v>21:0116</v>
      </c>
      <c r="E1776" t="s">
        <v>7547</v>
      </c>
      <c r="F1776" t="s">
        <v>7548</v>
      </c>
      <c r="H1776">
        <v>49.278807100000002</v>
      </c>
      <c r="I1776">
        <v>-88.384968900000004</v>
      </c>
      <c r="J1776" s="1" t="str">
        <f t="shared" si="289"/>
        <v>NGR lake sediment grab sample</v>
      </c>
      <c r="K1776" s="1" t="str">
        <f t="shared" si="290"/>
        <v>&lt;177 micron (NGR)</v>
      </c>
      <c r="L1776">
        <v>36</v>
      </c>
      <c r="M1776" t="s">
        <v>177</v>
      </c>
      <c r="N1776">
        <v>695</v>
      </c>
      <c r="O1776" t="s">
        <v>1048</v>
      </c>
      <c r="P1776" t="s">
        <v>48</v>
      </c>
      <c r="Q1776" t="s">
        <v>80</v>
      </c>
      <c r="R1776" t="s">
        <v>110</v>
      </c>
      <c r="S1776" t="s">
        <v>146</v>
      </c>
      <c r="T1776" t="s">
        <v>36</v>
      </c>
      <c r="U1776" t="s">
        <v>40</v>
      </c>
      <c r="V1776" t="s">
        <v>157</v>
      </c>
      <c r="W1776" t="s">
        <v>53</v>
      </c>
      <c r="X1776" t="s">
        <v>54</v>
      </c>
      <c r="Y1776" t="s">
        <v>41</v>
      </c>
      <c r="Z1776" t="s">
        <v>787</v>
      </c>
    </row>
    <row r="1777" spans="1:26" hidden="1" x14ac:dyDescent="0.25">
      <c r="A1777" t="s">
        <v>7549</v>
      </c>
      <c r="B1777" t="s">
        <v>7550</v>
      </c>
      <c r="C1777" s="1" t="str">
        <f t="shared" si="281"/>
        <v>21:0239</v>
      </c>
      <c r="D1777" s="1" t="str">
        <f t="shared" si="288"/>
        <v>21:0116</v>
      </c>
      <c r="E1777" t="s">
        <v>7551</v>
      </c>
      <c r="F1777" t="s">
        <v>7552</v>
      </c>
      <c r="H1777">
        <v>49.277824500000001</v>
      </c>
      <c r="I1777">
        <v>-88.3501835</v>
      </c>
      <c r="J1777" s="1" t="str">
        <f t="shared" si="289"/>
        <v>NGR lake sediment grab sample</v>
      </c>
      <c r="K1777" s="1" t="str">
        <f t="shared" si="290"/>
        <v>&lt;177 micron (NGR)</v>
      </c>
      <c r="L1777">
        <v>36</v>
      </c>
      <c r="M1777" t="s">
        <v>187</v>
      </c>
      <c r="N1777">
        <v>696</v>
      </c>
      <c r="O1777" t="s">
        <v>771</v>
      </c>
      <c r="P1777" t="s">
        <v>336</v>
      </c>
      <c r="Q1777" t="s">
        <v>39</v>
      </c>
      <c r="R1777" t="s">
        <v>75</v>
      </c>
      <c r="S1777" t="s">
        <v>34</v>
      </c>
      <c r="T1777" t="s">
        <v>36</v>
      </c>
      <c r="U1777" t="s">
        <v>471</v>
      </c>
      <c r="V1777" t="s">
        <v>368</v>
      </c>
      <c r="W1777" t="s">
        <v>53</v>
      </c>
      <c r="X1777" t="s">
        <v>81</v>
      </c>
      <c r="Y1777" t="s">
        <v>125</v>
      </c>
      <c r="Z1777" t="s">
        <v>2656</v>
      </c>
    </row>
    <row r="1778" spans="1:26" hidden="1" x14ac:dyDescent="0.25">
      <c r="A1778" t="s">
        <v>7553</v>
      </c>
      <c r="B1778" t="s">
        <v>7554</v>
      </c>
      <c r="C1778" s="1" t="str">
        <f t="shared" si="281"/>
        <v>21:0239</v>
      </c>
      <c r="D1778" s="1" t="str">
        <f t="shared" si="288"/>
        <v>21:0116</v>
      </c>
      <c r="E1778" t="s">
        <v>7555</v>
      </c>
      <c r="F1778" t="s">
        <v>7556</v>
      </c>
      <c r="H1778">
        <v>49.312638900000003</v>
      </c>
      <c r="I1778">
        <v>-88.394722400000006</v>
      </c>
      <c r="J1778" s="1" t="str">
        <f t="shared" si="289"/>
        <v>NGR lake sediment grab sample</v>
      </c>
      <c r="K1778" s="1" t="str">
        <f t="shared" si="290"/>
        <v>&lt;177 micron (NGR)</v>
      </c>
      <c r="L1778">
        <v>36</v>
      </c>
      <c r="M1778" t="s">
        <v>196</v>
      </c>
      <c r="N1778">
        <v>697</v>
      </c>
      <c r="O1778" t="s">
        <v>67</v>
      </c>
      <c r="P1778" t="s">
        <v>470</v>
      </c>
      <c r="Q1778" t="s">
        <v>33</v>
      </c>
      <c r="R1778" t="s">
        <v>708</v>
      </c>
      <c r="S1778" t="s">
        <v>271</v>
      </c>
      <c r="T1778" t="s">
        <v>36</v>
      </c>
      <c r="U1778" t="s">
        <v>974</v>
      </c>
      <c r="V1778" t="s">
        <v>1172</v>
      </c>
      <c r="W1778" t="s">
        <v>63</v>
      </c>
      <c r="X1778" t="s">
        <v>300</v>
      </c>
      <c r="Y1778" t="s">
        <v>875</v>
      </c>
      <c r="Z1778" t="s">
        <v>1161</v>
      </c>
    </row>
    <row r="1779" spans="1:26" hidden="1" x14ac:dyDescent="0.25">
      <c r="A1779" t="s">
        <v>7557</v>
      </c>
      <c r="B1779" t="s">
        <v>7558</v>
      </c>
      <c r="C1779" s="1" t="str">
        <f t="shared" si="281"/>
        <v>21:0239</v>
      </c>
      <c r="D1779" s="1" t="str">
        <f t="shared" si="288"/>
        <v>21:0116</v>
      </c>
      <c r="E1779" t="s">
        <v>7559</v>
      </c>
      <c r="F1779" t="s">
        <v>7560</v>
      </c>
      <c r="H1779">
        <v>49.343451199999997</v>
      </c>
      <c r="I1779">
        <v>-88.352101300000001</v>
      </c>
      <c r="J1779" s="1" t="str">
        <f t="shared" si="289"/>
        <v>NGR lake sediment grab sample</v>
      </c>
      <c r="K1779" s="1" t="str">
        <f t="shared" si="290"/>
        <v>&lt;177 micron (NGR)</v>
      </c>
      <c r="L1779">
        <v>36</v>
      </c>
      <c r="M1779" t="s">
        <v>206</v>
      </c>
      <c r="N1779">
        <v>698</v>
      </c>
      <c r="O1779" t="s">
        <v>488</v>
      </c>
      <c r="P1779" t="s">
        <v>61</v>
      </c>
      <c r="Q1779" t="s">
        <v>66</v>
      </c>
      <c r="R1779" t="s">
        <v>277</v>
      </c>
      <c r="S1779" t="s">
        <v>290</v>
      </c>
      <c r="T1779" t="s">
        <v>36</v>
      </c>
      <c r="U1779" t="s">
        <v>938</v>
      </c>
      <c r="V1779" t="s">
        <v>216</v>
      </c>
      <c r="W1779" t="s">
        <v>53</v>
      </c>
      <c r="X1779" t="s">
        <v>465</v>
      </c>
      <c r="Y1779" t="s">
        <v>125</v>
      </c>
      <c r="Z1779" t="s">
        <v>4471</v>
      </c>
    </row>
    <row r="1780" spans="1:26" hidden="1" x14ac:dyDescent="0.25">
      <c r="A1780" t="s">
        <v>7561</v>
      </c>
      <c r="B1780" t="s">
        <v>7562</v>
      </c>
      <c r="C1780" s="1" t="str">
        <f t="shared" si="281"/>
        <v>21:0239</v>
      </c>
      <c r="D1780" s="1" t="str">
        <f t="shared" si="288"/>
        <v>21:0116</v>
      </c>
      <c r="E1780" t="s">
        <v>7563</v>
      </c>
      <c r="F1780" t="s">
        <v>7564</v>
      </c>
      <c r="H1780">
        <v>49.356422799999997</v>
      </c>
      <c r="I1780">
        <v>-88.372685899999993</v>
      </c>
      <c r="J1780" s="1" t="str">
        <f t="shared" si="289"/>
        <v>NGR lake sediment grab sample</v>
      </c>
      <c r="K1780" s="1" t="str">
        <f t="shared" si="290"/>
        <v>&lt;177 micron (NGR)</v>
      </c>
      <c r="L1780">
        <v>36</v>
      </c>
      <c r="M1780" t="s">
        <v>214</v>
      </c>
      <c r="N1780">
        <v>699</v>
      </c>
      <c r="O1780" t="s">
        <v>49</v>
      </c>
      <c r="P1780" t="s">
        <v>283</v>
      </c>
      <c r="Q1780" t="s">
        <v>80</v>
      </c>
      <c r="R1780" t="s">
        <v>198</v>
      </c>
      <c r="S1780" t="s">
        <v>146</v>
      </c>
      <c r="T1780" t="s">
        <v>36</v>
      </c>
      <c r="U1780" t="s">
        <v>909</v>
      </c>
      <c r="V1780" t="s">
        <v>408</v>
      </c>
      <c r="W1780" t="s">
        <v>53</v>
      </c>
      <c r="X1780" t="s">
        <v>82</v>
      </c>
      <c r="Y1780" t="s">
        <v>875</v>
      </c>
      <c r="Z1780" t="s">
        <v>6924</v>
      </c>
    </row>
    <row r="1781" spans="1:26" hidden="1" x14ac:dyDescent="0.25">
      <c r="A1781" t="s">
        <v>7565</v>
      </c>
      <c r="B1781" t="s">
        <v>7566</v>
      </c>
      <c r="C1781" s="1" t="str">
        <f t="shared" si="281"/>
        <v>21:0239</v>
      </c>
      <c r="D1781" s="1" t="str">
        <f t="shared" si="288"/>
        <v>21:0116</v>
      </c>
      <c r="E1781" t="s">
        <v>7567</v>
      </c>
      <c r="F1781" t="s">
        <v>7568</v>
      </c>
      <c r="H1781">
        <v>49.377102100000002</v>
      </c>
      <c r="I1781">
        <v>-88.346010500000006</v>
      </c>
      <c r="J1781" s="1" t="str">
        <f t="shared" si="289"/>
        <v>NGR lake sediment grab sample</v>
      </c>
      <c r="K1781" s="1" t="str">
        <f t="shared" si="290"/>
        <v>&lt;177 micron (NGR)</v>
      </c>
      <c r="L1781">
        <v>36</v>
      </c>
      <c r="M1781" t="s">
        <v>234</v>
      </c>
      <c r="N1781">
        <v>700</v>
      </c>
      <c r="O1781" t="s">
        <v>1709</v>
      </c>
      <c r="P1781" t="s">
        <v>7569</v>
      </c>
      <c r="Q1781" t="s">
        <v>66</v>
      </c>
      <c r="R1781" t="s">
        <v>77</v>
      </c>
      <c r="S1781" t="s">
        <v>78</v>
      </c>
      <c r="T1781" t="s">
        <v>122</v>
      </c>
      <c r="U1781" t="s">
        <v>40</v>
      </c>
      <c r="V1781" t="s">
        <v>225</v>
      </c>
      <c r="W1781" t="s">
        <v>66</v>
      </c>
      <c r="X1781" t="s">
        <v>463</v>
      </c>
      <c r="Y1781" t="s">
        <v>41</v>
      </c>
      <c r="Z1781" t="s">
        <v>7570</v>
      </c>
    </row>
    <row r="1782" spans="1:26" hidden="1" x14ac:dyDescent="0.25">
      <c r="A1782" t="s">
        <v>7571</v>
      </c>
      <c r="B1782" t="s">
        <v>7572</v>
      </c>
      <c r="C1782" s="1" t="str">
        <f t="shared" si="281"/>
        <v>21:0239</v>
      </c>
      <c r="D1782" s="1" t="str">
        <f t="shared" si="288"/>
        <v>21:0116</v>
      </c>
      <c r="E1782" t="s">
        <v>7573</v>
      </c>
      <c r="F1782" t="s">
        <v>7574</v>
      </c>
      <c r="H1782">
        <v>49.313971600000002</v>
      </c>
      <c r="I1782">
        <v>-88.498105899999999</v>
      </c>
      <c r="J1782" s="1" t="str">
        <f t="shared" si="289"/>
        <v>NGR lake sediment grab sample</v>
      </c>
      <c r="K1782" s="1" t="str">
        <f t="shared" si="290"/>
        <v>&lt;177 micron (NGR)</v>
      </c>
      <c r="L1782">
        <v>37</v>
      </c>
      <c r="M1782" t="s">
        <v>242</v>
      </c>
      <c r="N1782">
        <v>701</v>
      </c>
      <c r="O1782" t="s">
        <v>243</v>
      </c>
      <c r="P1782" t="s">
        <v>348</v>
      </c>
      <c r="Q1782" t="s">
        <v>63</v>
      </c>
      <c r="R1782" t="s">
        <v>50</v>
      </c>
      <c r="S1782" t="s">
        <v>97</v>
      </c>
      <c r="T1782" t="s">
        <v>36</v>
      </c>
      <c r="U1782" t="s">
        <v>1617</v>
      </c>
      <c r="V1782" t="s">
        <v>216</v>
      </c>
      <c r="W1782" t="s">
        <v>53</v>
      </c>
      <c r="X1782" t="s">
        <v>655</v>
      </c>
      <c r="Y1782" t="s">
        <v>125</v>
      </c>
      <c r="Z1782" t="s">
        <v>843</v>
      </c>
    </row>
    <row r="1783" spans="1:26" hidden="1" x14ac:dyDescent="0.25">
      <c r="A1783" t="s">
        <v>7575</v>
      </c>
      <c r="B1783" t="s">
        <v>7576</v>
      </c>
      <c r="C1783" s="1" t="str">
        <f t="shared" si="281"/>
        <v>21:0239</v>
      </c>
      <c r="D1783" s="1" t="str">
        <f t="shared" si="288"/>
        <v>21:0116</v>
      </c>
      <c r="E1783" t="s">
        <v>7577</v>
      </c>
      <c r="F1783" t="s">
        <v>7578</v>
      </c>
      <c r="H1783">
        <v>49.387999700000002</v>
      </c>
      <c r="I1783">
        <v>-88.365585800000005</v>
      </c>
      <c r="J1783" s="1" t="str">
        <f t="shared" si="289"/>
        <v>NGR lake sediment grab sample</v>
      </c>
      <c r="K1783" s="1" t="str">
        <f t="shared" si="290"/>
        <v>&lt;177 micron (NGR)</v>
      </c>
      <c r="L1783">
        <v>37</v>
      </c>
      <c r="M1783" t="s">
        <v>47</v>
      </c>
      <c r="N1783">
        <v>702</v>
      </c>
      <c r="O1783" t="s">
        <v>847</v>
      </c>
      <c r="P1783" t="s">
        <v>465</v>
      </c>
      <c r="Q1783" t="s">
        <v>53</v>
      </c>
      <c r="R1783" t="s">
        <v>198</v>
      </c>
      <c r="S1783" t="s">
        <v>97</v>
      </c>
      <c r="T1783" t="s">
        <v>36</v>
      </c>
      <c r="U1783" t="s">
        <v>535</v>
      </c>
      <c r="V1783" t="s">
        <v>478</v>
      </c>
      <c r="W1783" t="s">
        <v>53</v>
      </c>
      <c r="X1783" t="s">
        <v>112</v>
      </c>
      <c r="Y1783" t="s">
        <v>41</v>
      </c>
      <c r="Z1783" t="s">
        <v>310</v>
      </c>
    </row>
    <row r="1784" spans="1:26" hidden="1" x14ac:dyDescent="0.25">
      <c r="A1784" t="s">
        <v>7579</v>
      </c>
      <c r="B1784" t="s">
        <v>7580</v>
      </c>
      <c r="C1784" s="1" t="str">
        <f t="shared" si="281"/>
        <v>21:0239</v>
      </c>
      <c r="D1784" s="1" t="str">
        <f t="shared" si="288"/>
        <v>21:0116</v>
      </c>
      <c r="E1784" t="s">
        <v>7581</v>
      </c>
      <c r="F1784" t="s">
        <v>7582</v>
      </c>
      <c r="H1784">
        <v>49.438407499999997</v>
      </c>
      <c r="I1784">
        <v>-88.493819999999999</v>
      </c>
      <c r="J1784" s="1" t="str">
        <f t="shared" si="289"/>
        <v>NGR lake sediment grab sample</v>
      </c>
      <c r="K1784" s="1" t="str">
        <f t="shared" si="290"/>
        <v>&lt;177 micron (NGR)</v>
      </c>
      <c r="L1784">
        <v>37</v>
      </c>
      <c r="M1784" t="s">
        <v>60</v>
      </c>
      <c r="N1784">
        <v>703</v>
      </c>
      <c r="O1784" t="s">
        <v>49</v>
      </c>
      <c r="P1784" t="s">
        <v>75</v>
      </c>
      <c r="Q1784" t="s">
        <v>33</v>
      </c>
      <c r="R1784" t="s">
        <v>77</v>
      </c>
      <c r="S1784" t="s">
        <v>146</v>
      </c>
      <c r="T1784" t="s">
        <v>36</v>
      </c>
      <c r="U1784" t="s">
        <v>655</v>
      </c>
      <c r="V1784" t="s">
        <v>2057</v>
      </c>
      <c r="W1784" t="s">
        <v>53</v>
      </c>
      <c r="X1784" t="s">
        <v>283</v>
      </c>
      <c r="Y1784" t="s">
        <v>41</v>
      </c>
      <c r="Z1784" t="s">
        <v>522</v>
      </c>
    </row>
    <row r="1785" spans="1:26" hidden="1" x14ac:dyDescent="0.25">
      <c r="A1785" t="s">
        <v>7583</v>
      </c>
      <c r="B1785" t="s">
        <v>7584</v>
      </c>
      <c r="C1785" s="1" t="str">
        <f t="shared" si="281"/>
        <v>21:0239</v>
      </c>
      <c r="D1785" s="1" t="str">
        <f>HYPERLINK("http://geochem.nrcan.gc.ca/cdogs/content/svy/svy_e.htm", "")</f>
        <v/>
      </c>
      <c r="G1785" s="1" t="str">
        <f>HYPERLINK("http://geochem.nrcan.gc.ca/cdogs/content/cr_/cr_00023_e.htm", "23")</f>
        <v>23</v>
      </c>
      <c r="J1785" t="s">
        <v>220</v>
      </c>
      <c r="K1785" t="s">
        <v>221</v>
      </c>
      <c r="L1785">
        <v>37</v>
      </c>
      <c r="M1785" t="s">
        <v>222</v>
      </c>
      <c r="N1785">
        <v>704</v>
      </c>
      <c r="O1785" t="s">
        <v>615</v>
      </c>
      <c r="P1785" t="s">
        <v>334</v>
      </c>
      <c r="Q1785" t="s">
        <v>349</v>
      </c>
      <c r="R1785" t="s">
        <v>64</v>
      </c>
      <c r="S1785" t="s">
        <v>290</v>
      </c>
      <c r="T1785" t="s">
        <v>36</v>
      </c>
      <c r="U1785" t="s">
        <v>964</v>
      </c>
      <c r="V1785" t="s">
        <v>164</v>
      </c>
      <c r="W1785" t="s">
        <v>78</v>
      </c>
      <c r="X1785" t="s">
        <v>300</v>
      </c>
      <c r="Y1785" t="s">
        <v>76</v>
      </c>
      <c r="Z1785" t="s">
        <v>1122</v>
      </c>
    </row>
    <row r="1786" spans="1:26" hidden="1" x14ac:dyDescent="0.25">
      <c r="A1786" t="s">
        <v>7585</v>
      </c>
      <c r="B1786" t="s">
        <v>7586</v>
      </c>
      <c r="C1786" s="1" t="str">
        <f t="shared" ref="C1786:C1849" si="291">HYPERLINK("http://geochem.nrcan.gc.ca/cdogs/content/bdl/bdl210239_e.htm", "21:0239")</f>
        <v>21:0239</v>
      </c>
      <c r="D1786" s="1" t="str">
        <f t="shared" ref="D1786:D1813" si="292">HYPERLINK("http://geochem.nrcan.gc.ca/cdogs/content/svy/svy210116_e.htm", "21:0116")</f>
        <v>21:0116</v>
      </c>
      <c r="E1786" t="s">
        <v>7587</v>
      </c>
      <c r="F1786" t="s">
        <v>7588</v>
      </c>
      <c r="H1786">
        <v>49.456466800000001</v>
      </c>
      <c r="I1786">
        <v>-88.524409599999998</v>
      </c>
      <c r="J1786" s="1" t="str">
        <f t="shared" ref="J1786:J1813" si="293">HYPERLINK("http://geochem.nrcan.gc.ca/cdogs/content/kwd/kwd020027_e.htm", "NGR lake sediment grab sample")</f>
        <v>NGR lake sediment grab sample</v>
      </c>
      <c r="K1786" s="1" t="str">
        <f t="shared" ref="K1786:K1813" si="294">HYPERLINK("http://geochem.nrcan.gc.ca/cdogs/content/kwd/kwd080006_e.htm", "&lt;177 micron (NGR)")</f>
        <v>&lt;177 micron (NGR)</v>
      </c>
      <c r="L1786">
        <v>37</v>
      </c>
      <c r="M1786" t="s">
        <v>73</v>
      </c>
      <c r="N1786">
        <v>705</v>
      </c>
      <c r="O1786" t="s">
        <v>48</v>
      </c>
      <c r="P1786" t="s">
        <v>50</v>
      </c>
      <c r="Q1786" t="s">
        <v>39</v>
      </c>
      <c r="R1786" t="s">
        <v>146</v>
      </c>
      <c r="S1786" t="s">
        <v>39</v>
      </c>
      <c r="T1786" t="s">
        <v>36</v>
      </c>
      <c r="U1786" t="s">
        <v>54</v>
      </c>
      <c r="V1786" t="s">
        <v>1121</v>
      </c>
      <c r="W1786" t="s">
        <v>53</v>
      </c>
      <c r="X1786" t="s">
        <v>283</v>
      </c>
      <c r="Y1786" t="s">
        <v>41</v>
      </c>
      <c r="Z1786" t="s">
        <v>66</v>
      </c>
    </row>
    <row r="1787" spans="1:26" hidden="1" x14ac:dyDescent="0.25">
      <c r="A1787" t="s">
        <v>7589</v>
      </c>
      <c r="B1787" t="s">
        <v>7590</v>
      </c>
      <c r="C1787" s="1" t="str">
        <f t="shared" si="291"/>
        <v>21:0239</v>
      </c>
      <c r="D1787" s="1" t="str">
        <f t="shared" si="292"/>
        <v>21:0116</v>
      </c>
      <c r="E1787" t="s">
        <v>7591</v>
      </c>
      <c r="F1787" t="s">
        <v>7592</v>
      </c>
      <c r="H1787">
        <v>49.409947799999998</v>
      </c>
      <c r="I1787">
        <v>-88.536245100000002</v>
      </c>
      <c r="J1787" s="1" t="str">
        <f t="shared" si="293"/>
        <v>NGR lake sediment grab sample</v>
      </c>
      <c r="K1787" s="1" t="str">
        <f t="shared" si="294"/>
        <v>&lt;177 micron (NGR)</v>
      </c>
      <c r="L1787">
        <v>37</v>
      </c>
      <c r="M1787" t="s">
        <v>87</v>
      </c>
      <c r="N1787">
        <v>706</v>
      </c>
      <c r="O1787" t="s">
        <v>771</v>
      </c>
      <c r="P1787" t="s">
        <v>54</v>
      </c>
      <c r="Q1787" t="s">
        <v>66</v>
      </c>
      <c r="R1787" t="s">
        <v>321</v>
      </c>
      <c r="S1787" t="s">
        <v>156</v>
      </c>
      <c r="T1787" t="s">
        <v>36</v>
      </c>
      <c r="U1787" t="s">
        <v>1869</v>
      </c>
      <c r="V1787" t="s">
        <v>171</v>
      </c>
      <c r="W1787" t="s">
        <v>53</v>
      </c>
      <c r="X1787" t="s">
        <v>54</v>
      </c>
      <c r="Y1787" t="s">
        <v>125</v>
      </c>
      <c r="Z1787" t="s">
        <v>1417</v>
      </c>
    </row>
    <row r="1788" spans="1:26" hidden="1" x14ac:dyDescent="0.25">
      <c r="A1788" t="s">
        <v>7593</v>
      </c>
      <c r="B1788" t="s">
        <v>7594</v>
      </c>
      <c r="C1788" s="1" t="str">
        <f t="shared" si="291"/>
        <v>21:0239</v>
      </c>
      <c r="D1788" s="1" t="str">
        <f t="shared" si="292"/>
        <v>21:0116</v>
      </c>
      <c r="E1788" t="s">
        <v>7595</v>
      </c>
      <c r="F1788" t="s">
        <v>7596</v>
      </c>
      <c r="H1788">
        <v>49.3826556</v>
      </c>
      <c r="I1788">
        <v>-88.552397900000003</v>
      </c>
      <c r="J1788" s="1" t="str">
        <f t="shared" si="293"/>
        <v>NGR lake sediment grab sample</v>
      </c>
      <c r="K1788" s="1" t="str">
        <f t="shared" si="294"/>
        <v>&lt;177 micron (NGR)</v>
      </c>
      <c r="L1788">
        <v>37</v>
      </c>
      <c r="M1788" t="s">
        <v>96</v>
      </c>
      <c r="N1788">
        <v>707</v>
      </c>
      <c r="O1788" t="s">
        <v>88</v>
      </c>
      <c r="P1788" t="s">
        <v>470</v>
      </c>
      <c r="Q1788" t="s">
        <v>53</v>
      </c>
      <c r="R1788" t="s">
        <v>244</v>
      </c>
      <c r="S1788" t="s">
        <v>156</v>
      </c>
      <c r="T1788" t="s">
        <v>262</v>
      </c>
      <c r="U1788" t="s">
        <v>1416</v>
      </c>
      <c r="V1788" t="s">
        <v>992</v>
      </c>
      <c r="W1788" t="s">
        <v>66</v>
      </c>
      <c r="X1788" t="s">
        <v>163</v>
      </c>
      <c r="Y1788" t="s">
        <v>41</v>
      </c>
      <c r="Z1788" t="s">
        <v>1237</v>
      </c>
    </row>
    <row r="1789" spans="1:26" hidden="1" x14ac:dyDescent="0.25">
      <c r="A1789" t="s">
        <v>7597</v>
      </c>
      <c r="B1789" t="s">
        <v>7598</v>
      </c>
      <c r="C1789" s="1" t="str">
        <f t="shared" si="291"/>
        <v>21:0239</v>
      </c>
      <c r="D1789" s="1" t="str">
        <f t="shared" si="292"/>
        <v>21:0116</v>
      </c>
      <c r="E1789" t="s">
        <v>7599</v>
      </c>
      <c r="F1789" t="s">
        <v>7600</v>
      </c>
      <c r="H1789">
        <v>49.397749099999999</v>
      </c>
      <c r="I1789">
        <v>-88.566476600000001</v>
      </c>
      <c r="J1789" s="1" t="str">
        <f t="shared" si="293"/>
        <v>NGR lake sediment grab sample</v>
      </c>
      <c r="K1789" s="1" t="str">
        <f t="shared" si="294"/>
        <v>&lt;177 micron (NGR)</v>
      </c>
      <c r="L1789">
        <v>37</v>
      </c>
      <c r="M1789" t="s">
        <v>251</v>
      </c>
      <c r="N1789">
        <v>708</v>
      </c>
      <c r="O1789" t="s">
        <v>342</v>
      </c>
      <c r="P1789" t="s">
        <v>320</v>
      </c>
      <c r="Q1789" t="s">
        <v>63</v>
      </c>
      <c r="R1789" t="s">
        <v>394</v>
      </c>
      <c r="S1789" t="s">
        <v>109</v>
      </c>
      <c r="T1789" t="s">
        <v>36</v>
      </c>
      <c r="U1789" t="s">
        <v>328</v>
      </c>
      <c r="V1789" t="s">
        <v>1006</v>
      </c>
      <c r="W1789" t="s">
        <v>53</v>
      </c>
      <c r="X1789" t="s">
        <v>112</v>
      </c>
      <c r="Y1789" t="s">
        <v>41</v>
      </c>
      <c r="Z1789" t="s">
        <v>3073</v>
      </c>
    </row>
    <row r="1790" spans="1:26" hidden="1" x14ac:dyDescent="0.25">
      <c r="A1790" t="s">
        <v>7601</v>
      </c>
      <c r="B1790" t="s">
        <v>7602</v>
      </c>
      <c r="C1790" s="1" t="str">
        <f t="shared" si="291"/>
        <v>21:0239</v>
      </c>
      <c r="D1790" s="1" t="str">
        <f t="shared" si="292"/>
        <v>21:0116</v>
      </c>
      <c r="E1790" t="s">
        <v>7603</v>
      </c>
      <c r="F1790" t="s">
        <v>7604</v>
      </c>
      <c r="H1790">
        <v>49.399170099999999</v>
      </c>
      <c r="I1790">
        <v>-88.586286999999999</v>
      </c>
      <c r="J1790" s="1" t="str">
        <f t="shared" si="293"/>
        <v>NGR lake sediment grab sample</v>
      </c>
      <c r="K1790" s="1" t="str">
        <f t="shared" si="294"/>
        <v>&lt;177 micron (NGR)</v>
      </c>
      <c r="L1790">
        <v>37</v>
      </c>
      <c r="M1790" t="s">
        <v>259</v>
      </c>
      <c r="N1790">
        <v>709</v>
      </c>
      <c r="O1790" t="s">
        <v>888</v>
      </c>
      <c r="P1790" t="s">
        <v>35</v>
      </c>
      <c r="Q1790" t="s">
        <v>33</v>
      </c>
      <c r="R1790" t="s">
        <v>277</v>
      </c>
      <c r="S1790" t="s">
        <v>146</v>
      </c>
      <c r="T1790" t="s">
        <v>36</v>
      </c>
      <c r="U1790" t="s">
        <v>100</v>
      </c>
      <c r="V1790" t="s">
        <v>216</v>
      </c>
      <c r="W1790" t="s">
        <v>66</v>
      </c>
      <c r="X1790" t="s">
        <v>300</v>
      </c>
      <c r="Y1790" t="s">
        <v>41</v>
      </c>
      <c r="Z1790" t="s">
        <v>738</v>
      </c>
    </row>
    <row r="1791" spans="1:26" hidden="1" x14ac:dyDescent="0.25">
      <c r="A1791" t="s">
        <v>7605</v>
      </c>
      <c r="B1791" t="s">
        <v>7606</v>
      </c>
      <c r="C1791" s="1" t="str">
        <f t="shared" si="291"/>
        <v>21:0239</v>
      </c>
      <c r="D1791" s="1" t="str">
        <f t="shared" si="292"/>
        <v>21:0116</v>
      </c>
      <c r="E1791" t="s">
        <v>7603</v>
      </c>
      <c r="F1791" t="s">
        <v>7607</v>
      </c>
      <c r="H1791">
        <v>49.399170099999999</v>
      </c>
      <c r="I1791">
        <v>-88.586286999999999</v>
      </c>
      <c r="J1791" s="1" t="str">
        <f t="shared" si="293"/>
        <v>NGR lake sediment grab sample</v>
      </c>
      <c r="K1791" s="1" t="str">
        <f t="shared" si="294"/>
        <v>&lt;177 micron (NGR)</v>
      </c>
      <c r="L1791">
        <v>37</v>
      </c>
      <c r="M1791" t="s">
        <v>268</v>
      </c>
      <c r="N1791">
        <v>710</v>
      </c>
      <c r="O1791" t="s">
        <v>320</v>
      </c>
      <c r="P1791" t="s">
        <v>80</v>
      </c>
      <c r="Q1791" t="s">
        <v>63</v>
      </c>
      <c r="R1791" t="s">
        <v>271</v>
      </c>
      <c r="S1791" t="s">
        <v>146</v>
      </c>
      <c r="T1791" t="s">
        <v>36</v>
      </c>
      <c r="U1791" t="s">
        <v>228</v>
      </c>
      <c r="V1791" t="s">
        <v>1216</v>
      </c>
      <c r="W1791" t="s">
        <v>53</v>
      </c>
      <c r="X1791" t="s">
        <v>300</v>
      </c>
      <c r="Y1791" t="s">
        <v>41</v>
      </c>
      <c r="Z1791" t="s">
        <v>1558</v>
      </c>
    </row>
    <row r="1792" spans="1:26" hidden="1" x14ac:dyDescent="0.25">
      <c r="A1792" t="s">
        <v>7608</v>
      </c>
      <c r="B1792" t="s">
        <v>7609</v>
      </c>
      <c r="C1792" s="1" t="str">
        <f t="shared" si="291"/>
        <v>21:0239</v>
      </c>
      <c r="D1792" s="1" t="str">
        <f t="shared" si="292"/>
        <v>21:0116</v>
      </c>
      <c r="E1792" t="s">
        <v>7610</v>
      </c>
      <c r="F1792" t="s">
        <v>7611</v>
      </c>
      <c r="H1792">
        <v>49.395989</v>
      </c>
      <c r="I1792">
        <v>-88.680857900000007</v>
      </c>
      <c r="J1792" s="1" t="str">
        <f t="shared" si="293"/>
        <v>NGR lake sediment grab sample</v>
      </c>
      <c r="K1792" s="1" t="str">
        <f t="shared" si="294"/>
        <v>&lt;177 micron (NGR)</v>
      </c>
      <c r="L1792">
        <v>37</v>
      </c>
      <c r="M1792" t="s">
        <v>106</v>
      </c>
      <c r="N1792">
        <v>711</v>
      </c>
      <c r="O1792" t="s">
        <v>61</v>
      </c>
      <c r="P1792" t="s">
        <v>771</v>
      </c>
      <c r="Q1792" t="s">
        <v>39</v>
      </c>
      <c r="R1792" t="s">
        <v>321</v>
      </c>
      <c r="S1792" t="s">
        <v>290</v>
      </c>
      <c r="T1792" t="s">
        <v>36</v>
      </c>
      <c r="U1792" t="s">
        <v>136</v>
      </c>
      <c r="V1792" t="s">
        <v>1802</v>
      </c>
      <c r="W1792" t="s">
        <v>66</v>
      </c>
      <c r="X1792" t="s">
        <v>343</v>
      </c>
      <c r="Y1792" t="s">
        <v>41</v>
      </c>
      <c r="Z1792" t="s">
        <v>7612</v>
      </c>
    </row>
    <row r="1793" spans="1:26" hidden="1" x14ac:dyDescent="0.25">
      <c r="A1793" t="s">
        <v>7613</v>
      </c>
      <c r="B1793" t="s">
        <v>7614</v>
      </c>
      <c r="C1793" s="1" t="str">
        <f t="shared" si="291"/>
        <v>21:0239</v>
      </c>
      <c r="D1793" s="1" t="str">
        <f t="shared" si="292"/>
        <v>21:0116</v>
      </c>
      <c r="E1793" t="s">
        <v>7615</v>
      </c>
      <c r="F1793" t="s">
        <v>7616</v>
      </c>
      <c r="H1793">
        <v>49.367419099999999</v>
      </c>
      <c r="I1793">
        <v>-88.613986299999993</v>
      </c>
      <c r="J1793" s="1" t="str">
        <f t="shared" si="293"/>
        <v>NGR lake sediment grab sample</v>
      </c>
      <c r="K1793" s="1" t="str">
        <f t="shared" si="294"/>
        <v>&lt;177 micron (NGR)</v>
      </c>
      <c r="L1793">
        <v>37</v>
      </c>
      <c r="M1793" t="s">
        <v>118</v>
      </c>
      <c r="N1793">
        <v>712</v>
      </c>
      <c r="O1793" t="s">
        <v>1254</v>
      </c>
      <c r="P1793" t="s">
        <v>336</v>
      </c>
      <c r="Q1793" t="s">
        <v>66</v>
      </c>
      <c r="R1793" t="s">
        <v>271</v>
      </c>
      <c r="S1793" t="s">
        <v>156</v>
      </c>
      <c r="T1793" t="s">
        <v>36</v>
      </c>
      <c r="U1793" t="s">
        <v>991</v>
      </c>
      <c r="V1793" t="s">
        <v>496</v>
      </c>
      <c r="W1793" t="s">
        <v>53</v>
      </c>
      <c r="X1793" t="s">
        <v>100</v>
      </c>
      <c r="Y1793" t="s">
        <v>309</v>
      </c>
      <c r="Z1793" t="s">
        <v>198</v>
      </c>
    </row>
    <row r="1794" spans="1:26" hidden="1" x14ac:dyDescent="0.25">
      <c r="A1794" t="s">
        <v>7617</v>
      </c>
      <c r="B1794" t="s">
        <v>7618</v>
      </c>
      <c r="C1794" s="1" t="str">
        <f t="shared" si="291"/>
        <v>21:0239</v>
      </c>
      <c r="D1794" s="1" t="str">
        <f t="shared" si="292"/>
        <v>21:0116</v>
      </c>
      <c r="E1794" t="s">
        <v>7619</v>
      </c>
      <c r="F1794" t="s">
        <v>7620</v>
      </c>
      <c r="H1794">
        <v>49.334652900000002</v>
      </c>
      <c r="I1794">
        <v>-88.590299299999998</v>
      </c>
      <c r="J1794" s="1" t="str">
        <f t="shared" si="293"/>
        <v>NGR lake sediment grab sample</v>
      </c>
      <c r="K1794" s="1" t="str">
        <f t="shared" si="294"/>
        <v>&lt;177 micron (NGR)</v>
      </c>
      <c r="L1794">
        <v>37</v>
      </c>
      <c r="M1794" t="s">
        <v>131</v>
      </c>
      <c r="N1794">
        <v>713</v>
      </c>
      <c r="O1794" t="s">
        <v>1048</v>
      </c>
      <c r="P1794" t="s">
        <v>1048</v>
      </c>
      <c r="Q1794" t="s">
        <v>66</v>
      </c>
      <c r="R1794" t="s">
        <v>77</v>
      </c>
      <c r="S1794" t="s">
        <v>156</v>
      </c>
      <c r="T1794" t="s">
        <v>36</v>
      </c>
      <c r="U1794" t="s">
        <v>178</v>
      </c>
      <c r="V1794" t="s">
        <v>63</v>
      </c>
      <c r="W1794" t="s">
        <v>53</v>
      </c>
      <c r="X1794" t="s">
        <v>760</v>
      </c>
      <c r="Y1794" t="s">
        <v>41</v>
      </c>
      <c r="Z1794" t="s">
        <v>1224</v>
      </c>
    </row>
    <row r="1795" spans="1:26" hidden="1" x14ac:dyDescent="0.25">
      <c r="A1795" t="s">
        <v>7621</v>
      </c>
      <c r="B1795" t="s">
        <v>7622</v>
      </c>
      <c r="C1795" s="1" t="str">
        <f t="shared" si="291"/>
        <v>21:0239</v>
      </c>
      <c r="D1795" s="1" t="str">
        <f t="shared" si="292"/>
        <v>21:0116</v>
      </c>
      <c r="E1795" t="s">
        <v>7623</v>
      </c>
      <c r="F1795" t="s">
        <v>7624</v>
      </c>
      <c r="H1795">
        <v>49.326299800000001</v>
      </c>
      <c r="I1795">
        <v>-88.536148600000004</v>
      </c>
      <c r="J1795" s="1" t="str">
        <f t="shared" si="293"/>
        <v>NGR lake sediment grab sample</v>
      </c>
      <c r="K1795" s="1" t="str">
        <f t="shared" si="294"/>
        <v>&lt;177 micron (NGR)</v>
      </c>
      <c r="L1795">
        <v>37</v>
      </c>
      <c r="M1795" t="s">
        <v>143</v>
      </c>
      <c r="N1795">
        <v>714</v>
      </c>
      <c r="O1795" t="s">
        <v>631</v>
      </c>
      <c r="P1795" t="s">
        <v>88</v>
      </c>
      <c r="Q1795" t="s">
        <v>53</v>
      </c>
      <c r="R1795" t="s">
        <v>334</v>
      </c>
      <c r="S1795" t="s">
        <v>64</v>
      </c>
      <c r="T1795" t="s">
        <v>36</v>
      </c>
      <c r="U1795" t="s">
        <v>874</v>
      </c>
      <c r="V1795" t="s">
        <v>1589</v>
      </c>
      <c r="W1795" t="s">
        <v>53</v>
      </c>
      <c r="X1795" t="s">
        <v>100</v>
      </c>
      <c r="Y1795" t="s">
        <v>309</v>
      </c>
      <c r="Z1795" t="s">
        <v>708</v>
      </c>
    </row>
    <row r="1796" spans="1:26" hidden="1" x14ac:dyDescent="0.25">
      <c r="A1796" t="s">
        <v>7625</v>
      </c>
      <c r="B1796" t="s">
        <v>7626</v>
      </c>
      <c r="C1796" s="1" t="str">
        <f t="shared" si="291"/>
        <v>21:0239</v>
      </c>
      <c r="D1796" s="1" t="str">
        <f t="shared" si="292"/>
        <v>21:0116</v>
      </c>
      <c r="E1796" t="s">
        <v>7627</v>
      </c>
      <c r="F1796" t="s">
        <v>7628</v>
      </c>
      <c r="H1796">
        <v>49.357520200000003</v>
      </c>
      <c r="I1796">
        <v>-88.494538199999994</v>
      </c>
      <c r="J1796" s="1" t="str">
        <f t="shared" si="293"/>
        <v>NGR lake sediment grab sample</v>
      </c>
      <c r="K1796" s="1" t="str">
        <f t="shared" si="294"/>
        <v>&lt;177 micron (NGR)</v>
      </c>
      <c r="L1796">
        <v>37</v>
      </c>
      <c r="M1796" t="s">
        <v>177</v>
      </c>
      <c r="N1796">
        <v>715</v>
      </c>
      <c r="O1796" t="s">
        <v>1254</v>
      </c>
      <c r="P1796" t="s">
        <v>108</v>
      </c>
      <c r="Q1796" t="s">
        <v>66</v>
      </c>
      <c r="R1796" t="s">
        <v>77</v>
      </c>
      <c r="S1796" t="s">
        <v>181</v>
      </c>
      <c r="T1796" t="s">
        <v>122</v>
      </c>
      <c r="U1796" t="s">
        <v>54</v>
      </c>
      <c r="V1796" t="s">
        <v>99</v>
      </c>
      <c r="W1796" t="s">
        <v>66</v>
      </c>
      <c r="X1796" t="s">
        <v>100</v>
      </c>
      <c r="Y1796" t="s">
        <v>41</v>
      </c>
      <c r="Z1796" t="s">
        <v>1217</v>
      </c>
    </row>
    <row r="1797" spans="1:26" hidden="1" x14ac:dyDescent="0.25">
      <c r="A1797" t="s">
        <v>7629</v>
      </c>
      <c r="B1797" t="s">
        <v>7630</v>
      </c>
      <c r="C1797" s="1" t="str">
        <f t="shared" si="291"/>
        <v>21:0239</v>
      </c>
      <c r="D1797" s="1" t="str">
        <f t="shared" si="292"/>
        <v>21:0116</v>
      </c>
      <c r="E1797" t="s">
        <v>7631</v>
      </c>
      <c r="F1797" t="s">
        <v>7632</v>
      </c>
      <c r="H1797">
        <v>49.3426878</v>
      </c>
      <c r="I1797">
        <v>-88.471304500000002</v>
      </c>
      <c r="J1797" s="1" t="str">
        <f t="shared" si="293"/>
        <v>NGR lake sediment grab sample</v>
      </c>
      <c r="K1797" s="1" t="str">
        <f t="shared" si="294"/>
        <v>&lt;177 micron (NGR)</v>
      </c>
      <c r="L1797">
        <v>37</v>
      </c>
      <c r="M1797" t="s">
        <v>187</v>
      </c>
      <c r="N1797">
        <v>716</v>
      </c>
      <c r="O1797" t="s">
        <v>759</v>
      </c>
      <c r="P1797" t="s">
        <v>91</v>
      </c>
      <c r="Q1797" t="s">
        <v>66</v>
      </c>
      <c r="R1797" t="s">
        <v>244</v>
      </c>
      <c r="S1797" t="s">
        <v>156</v>
      </c>
      <c r="T1797" t="s">
        <v>122</v>
      </c>
      <c r="U1797" t="s">
        <v>471</v>
      </c>
      <c r="V1797" t="s">
        <v>496</v>
      </c>
      <c r="W1797" t="s">
        <v>53</v>
      </c>
      <c r="X1797" t="s">
        <v>163</v>
      </c>
      <c r="Y1797" t="s">
        <v>41</v>
      </c>
      <c r="Z1797" t="s">
        <v>1161</v>
      </c>
    </row>
    <row r="1798" spans="1:26" hidden="1" x14ac:dyDescent="0.25">
      <c r="A1798" t="s">
        <v>7633</v>
      </c>
      <c r="B1798" t="s">
        <v>7634</v>
      </c>
      <c r="C1798" s="1" t="str">
        <f t="shared" si="291"/>
        <v>21:0239</v>
      </c>
      <c r="D1798" s="1" t="str">
        <f t="shared" si="292"/>
        <v>21:0116</v>
      </c>
      <c r="E1798" t="s">
        <v>7573</v>
      </c>
      <c r="F1798" t="s">
        <v>7635</v>
      </c>
      <c r="H1798">
        <v>49.313971600000002</v>
      </c>
      <c r="I1798">
        <v>-88.498105899999999</v>
      </c>
      <c r="J1798" s="1" t="str">
        <f t="shared" si="293"/>
        <v>NGR lake sediment grab sample</v>
      </c>
      <c r="K1798" s="1" t="str">
        <f t="shared" si="294"/>
        <v>&lt;177 micron (NGR)</v>
      </c>
      <c r="L1798">
        <v>37</v>
      </c>
      <c r="M1798" t="s">
        <v>366</v>
      </c>
      <c r="N1798">
        <v>717</v>
      </c>
      <c r="O1798" t="s">
        <v>3263</v>
      </c>
      <c r="P1798" t="s">
        <v>348</v>
      </c>
      <c r="Q1798" t="s">
        <v>66</v>
      </c>
      <c r="R1798" t="s">
        <v>50</v>
      </c>
      <c r="S1798" t="s">
        <v>97</v>
      </c>
      <c r="T1798" t="s">
        <v>122</v>
      </c>
      <c r="U1798" t="s">
        <v>4834</v>
      </c>
      <c r="V1798" t="s">
        <v>66</v>
      </c>
      <c r="W1798" t="s">
        <v>66</v>
      </c>
      <c r="X1798" t="s">
        <v>463</v>
      </c>
      <c r="Y1798" t="s">
        <v>41</v>
      </c>
      <c r="Z1798" t="s">
        <v>843</v>
      </c>
    </row>
    <row r="1799" spans="1:26" hidden="1" x14ac:dyDescent="0.25">
      <c r="A1799" t="s">
        <v>7636</v>
      </c>
      <c r="B1799" t="s">
        <v>7637</v>
      </c>
      <c r="C1799" s="1" t="str">
        <f t="shared" si="291"/>
        <v>21:0239</v>
      </c>
      <c r="D1799" s="1" t="str">
        <f t="shared" si="292"/>
        <v>21:0116</v>
      </c>
      <c r="E1799" t="s">
        <v>7638</v>
      </c>
      <c r="F1799" t="s">
        <v>7639</v>
      </c>
      <c r="H1799">
        <v>49.2930153</v>
      </c>
      <c r="I1799">
        <v>-88.535527099999996</v>
      </c>
      <c r="J1799" s="1" t="str">
        <f t="shared" si="293"/>
        <v>NGR lake sediment grab sample</v>
      </c>
      <c r="K1799" s="1" t="str">
        <f t="shared" si="294"/>
        <v>&lt;177 micron (NGR)</v>
      </c>
      <c r="L1799">
        <v>37</v>
      </c>
      <c r="M1799" t="s">
        <v>196</v>
      </c>
      <c r="N1799">
        <v>718</v>
      </c>
      <c r="O1799" t="s">
        <v>197</v>
      </c>
      <c r="P1799" t="s">
        <v>1090</v>
      </c>
      <c r="Q1799" t="s">
        <v>66</v>
      </c>
      <c r="R1799" t="s">
        <v>349</v>
      </c>
      <c r="S1799" t="s">
        <v>290</v>
      </c>
      <c r="T1799" t="s">
        <v>36</v>
      </c>
      <c r="U1799" t="s">
        <v>639</v>
      </c>
      <c r="V1799" t="s">
        <v>496</v>
      </c>
      <c r="W1799" t="s">
        <v>53</v>
      </c>
      <c r="X1799" t="s">
        <v>81</v>
      </c>
      <c r="Y1799" t="s">
        <v>41</v>
      </c>
      <c r="Z1799" t="s">
        <v>82</v>
      </c>
    </row>
    <row r="1800" spans="1:26" hidden="1" x14ac:dyDescent="0.25">
      <c r="A1800" t="s">
        <v>7640</v>
      </c>
      <c r="B1800" t="s">
        <v>7641</v>
      </c>
      <c r="C1800" s="1" t="str">
        <f t="shared" si="291"/>
        <v>21:0239</v>
      </c>
      <c r="D1800" s="1" t="str">
        <f t="shared" si="292"/>
        <v>21:0116</v>
      </c>
      <c r="E1800" t="s">
        <v>7642</v>
      </c>
      <c r="F1800" t="s">
        <v>7643</v>
      </c>
      <c r="H1800">
        <v>49.269942700000001</v>
      </c>
      <c r="I1800">
        <v>-88.511564800000002</v>
      </c>
      <c r="J1800" s="1" t="str">
        <f t="shared" si="293"/>
        <v>NGR lake sediment grab sample</v>
      </c>
      <c r="K1800" s="1" t="str">
        <f t="shared" si="294"/>
        <v>&lt;177 micron (NGR)</v>
      </c>
      <c r="L1800">
        <v>37</v>
      </c>
      <c r="M1800" t="s">
        <v>206</v>
      </c>
      <c r="N1800">
        <v>719</v>
      </c>
      <c r="O1800" t="s">
        <v>759</v>
      </c>
      <c r="P1800" t="s">
        <v>890</v>
      </c>
      <c r="Q1800" t="s">
        <v>80</v>
      </c>
      <c r="R1800" t="s">
        <v>77</v>
      </c>
      <c r="S1800" t="s">
        <v>146</v>
      </c>
      <c r="T1800" t="s">
        <v>36</v>
      </c>
      <c r="U1800" t="s">
        <v>465</v>
      </c>
      <c r="V1800" t="s">
        <v>517</v>
      </c>
      <c r="W1800" t="s">
        <v>53</v>
      </c>
      <c r="X1800" t="s">
        <v>228</v>
      </c>
      <c r="Y1800" t="s">
        <v>125</v>
      </c>
      <c r="Z1800" t="s">
        <v>315</v>
      </c>
    </row>
    <row r="1801" spans="1:26" hidden="1" x14ac:dyDescent="0.25">
      <c r="A1801" t="s">
        <v>7644</v>
      </c>
      <c r="B1801" t="s">
        <v>7645</v>
      </c>
      <c r="C1801" s="1" t="str">
        <f t="shared" si="291"/>
        <v>21:0239</v>
      </c>
      <c r="D1801" s="1" t="str">
        <f t="shared" si="292"/>
        <v>21:0116</v>
      </c>
      <c r="E1801" t="s">
        <v>7646</v>
      </c>
      <c r="F1801" t="s">
        <v>7647</v>
      </c>
      <c r="H1801">
        <v>49.264126099999999</v>
      </c>
      <c r="I1801">
        <v>-88.449518900000001</v>
      </c>
      <c r="J1801" s="1" t="str">
        <f t="shared" si="293"/>
        <v>NGR lake sediment grab sample</v>
      </c>
      <c r="K1801" s="1" t="str">
        <f t="shared" si="294"/>
        <v>&lt;177 micron (NGR)</v>
      </c>
      <c r="L1801">
        <v>37</v>
      </c>
      <c r="M1801" t="s">
        <v>214</v>
      </c>
      <c r="N1801">
        <v>720</v>
      </c>
      <c r="O1801" t="s">
        <v>62</v>
      </c>
      <c r="P1801" t="s">
        <v>134</v>
      </c>
      <c r="Q1801" t="s">
        <v>53</v>
      </c>
      <c r="R1801" t="s">
        <v>97</v>
      </c>
      <c r="S1801" t="s">
        <v>146</v>
      </c>
      <c r="T1801" t="s">
        <v>36</v>
      </c>
      <c r="U1801" t="s">
        <v>4294</v>
      </c>
      <c r="V1801" t="s">
        <v>496</v>
      </c>
      <c r="W1801" t="s">
        <v>53</v>
      </c>
      <c r="X1801" t="s">
        <v>82</v>
      </c>
      <c r="Y1801" t="s">
        <v>125</v>
      </c>
      <c r="Z1801" t="s">
        <v>181</v>
      </c>
    </row>
    <row r="1802" spans="1:26" hidden="1" x14ac:dyDescent="0.25">
      <c r="A1802" t="s">
        <v>7648</v>
      </c>
      <c r="B1802" t="s">
        <v>7649</v>
      </c>
      <c r="C1802" s="1" t="str">
        <f t="shared" si="291"/>
        <v>21:0239</v>
      </c>
      <c r="D1802" s="1" t="str">
        <f t="shared" si="292"/>
        <v>21:0116</v>
      </c>
      <c r="E1802" t="s">
        <v>7650</v>
      </c>
      <c r="F1802" t="s">
        <v>7651</v>
      </c>
      <c r="H1802">
        <v>49.090094800000003</v>
      </c>
      <c r="I1802">
        <v>-88.574433999999997</v>
      </c>
      <c r="J1802" s="1" t="str">
        <f t="shared" si="293"/>
        <v>NGR lake sediment grab sample</v>
      </c>
      <c r="K1802" s="1" t="str">
        <f t="shared" si="294"/>
        <v>&lt;177 micron (NGR)</v>
      </c>
      <c r="L1802">
        <v>38</v>
      </c>
      <c r="M1802" t="s">
        <v>242</v>
      </c>
      <c r="N1802">
        <v>721</v>
      </c>
      <c r="O1802" t="s">
        <v>243</v>
      </c>
      <c r="P1802" t="s">
        <v>489</v>
      </c>
      <c r="Q1802" t="s">
        <v>80</v>
      </c>
      <c r="R1802" t="s">
        <v>110</v>
      </c>
      <c r="S1802" t="s">
        <v>146</v>
      </c>
      <c r="T1802" t="s">
        <v>36</v>
      </c>
      <c r="U1802" t="s">
        <v>781</v>
      </c>
      <c r="V1802" t="s">
        <v>90</v>
      </c>
      <c r="W1802" t="s">
        <v>63</v>
      </c>
      <c r="X1802" t="s">
        <v>208</v>
      </c>
      <c r="Y1802" t="s">
        <v>41</v>
      </c>
      <c r="Z1802" t="s">
        <v>536</v>
      </c>
    </row>
    <row r="1803" spans="1:26" hidden="1" x14ac:dyDescent="0.25">
      <c r="A1803" t="s">
        <v>7652</v>
      </c>
      <c r="B1803" t="s">
        <v>7653</v>
      </c>
      <c r="C1803" s="1" t="str">
        <f t="shared" si="291"/>
        <v>21:0239</v>
      </c>
      <c r="D1803" s="1" t="str">
        <f t="shared" si="292"/>
        <v>21:0116</v>
      </c>
      <c r="E1803" t="s">
        <v>7654</v>
      </c>
      <c r="F1803" t="s">
        <v>7655</v>
      </c>
      <c r="H1803">
        <v>49.288396499999998</v>
      </c>
      <c r="I1803">
        <v>-88.437247900000003</v>
      </c>
      <c r="J1803" s="1" t="str">
        <f t="shared" si="293"/>
        <v>NGR lake sediment grab sample</v>
      </c>
      <c r="K1803" s="1" t="str">
        <f t="shared" si="294"/>
        <v>&lt;177 micron (NGR)</v>
      </c>
      <c r="L1803">
        <v>38</v>
      </c>
      <c r="M1803" t="s">
        <v>47</v>
      </c>
      <c r="N1803">
        <v>722</v>
      </c>
      <c r="O1803" t="s">
        <v>465</v>
      </c>
      <c r="P1803" t="s">
        <v>986</v>
      </c>
      <c r="Q1803" t="s">
        <v>63</v>
      </c>
      <c r="R1803" t="s">
        <v>134</v>
      </c>
      <c r="S1803" t="s">
        <v>109</v>
      </c>
      <c r="T1803" t="s">
        <v>122</v>
      </c>
      <c r="U1803" t="s">
        <v>946</v>
      </c>
      <c r="V1803" t="s">
        <v>137</v>
      </c>
      <c r="W1803" t="s">
        <v>66</v>
      </c>
      <c r="X1803" t="s">
        <v>521</v>
      </c>
      <c r="Y1803" t="s">
        <v>41</v>
      </c>
      <c r="Z1803" t="s">
        <v>2612</v>
      </c>
    </row>
    <row r="1804" spans="1:26" hidden="1" x14ac:dyDescent="0.25">
      <c r="A1804" t="s">
        <v>7656</v>
      </c>
      <c r="B1804" t="s">
        <v>7657</v>
      </c>
      <c r="C1804" s="1" t="str">
        <f t="shared" si="291"/>
        <v>21:0239</v>
      </c>
      <c r="D1804" s="1" t="str">
        <f t="shared" si="292"/>
        <v>21:0116</v>
      </c>
      <c r="E1804" t="s">
        <v>7658</v>
      </c>
      <c r="F1804" t="s">
        <v>7659</v>
      </c>
      <c r="H1804">
        <v>49.237049599999999</v>
      </c>
      <c r="I1804">
        <v>-88.399888399999995</v>
      </c>
      <c r="J1804" s="1" t="str">
        <f t="shared" si="293"/>
        <v>NGR lake sediment grab sample</v>
      </c>
      <c r="K1804" s="1" t="str">
        <f t="shared" si="294"/>
        <v>&lt;177 micron (NGR)</v>
      </c>
      <c r="L1804">
        <v>38</v>
      </c>
      <c r="M1804" t="s">
        <v>60</v>
      </c>
      <c r="N1804">
        <v>723</v>
      </c>
      <c r="O1804" t="s">
        <v>252</v>
      </c>
      <c r="P1804" t="s">
        <v>417</v>
      </c>
      <c r="Q1804" t="s">
        <v>53</v>
      </c>
      <c r="R1804" t="s">
        <v>596</v>
      </c>
      <c r="S1804" t="s">
        <v>290</v>
      </c>
      <c r="T1804" t="s">
        <v>36</v>
      </c>
      <c r="U1804" t="s">
        <v>2314</v>
      </c>
      <c r="V1804" t="s">
        <v>504</v>
      </c>
      <c r="W1804" t="s">
        <v>66</v>
      </c>
      <c r="X1804" t="s">
        <v>67</v>
      </c>
      <c r="Y1804" t="s">
        <v>125</v>
      </c>
      <c r="Z1804" t="s">
        <v>271</v>
      </c>
    </row>
    <row r="1805" spans="1:26" hidden="1" x14ac:dyDescent="0.25">
      <c r="A1805" t="s">
        <v>7660</v>
      </c>
      <c r="B1805" t="s">
        <v>7661</v>
      </c>
      <c r="C1805" s="1" t="str">
        <f t="shared" si="291"/>
        <v>21:0239</v>
      </c>
      <c r="D1805" s="1" t="str">
        <f t="shared" si="292"/>
        <v>21:0116</v>
      </c>
      <c r="E1805" t="s">
        <v>7662</v>
      </c>
      <c r="F1805" t="s">
        <v>7663</v>
      </c>
      <c r="H1805">
        <v>49.199192699999998</v>
      </c>
      <c r="I1805">
        <v>-88.365585699999997</v>
      </c>
      <c r="J1805" s="1" t="str">
        <f t="shared" si="293"/>
        <v>NGR lake sediment grab sample</v>
      </c>
      <c r="K1805" s="1" t="str">
        <f t="shared" si="294"/>
        <v>&lt;177 micron (NGR)</v>
      </c>
      <c r="L1805">
        <v>38</v>
      </c>
      <c r="M1805" t="s">
        <v>73</v>
      </c>
      <c r="N1805">
        <v>724</v>
      </c>
      <c r="O1805" t="s">
        <v>465</v>
      </c>
      <c r="P1805" t="s">
        <v>244</v>
      </c>
      <c r="Q1805" t="s">
        <v>66</v>
      </c>
      <c r="R1805" t="s">
        <v>156</v>
      </c>
      <c r="S1805" t="s">
        <v>33</v>
      </c>
      <c r="T1805" t="s">
        <v>36</v>
      </c>
      <c r="U1805" t="s">
        <v>98</v>
      </c>
      <c r="V1805" t="s">
        <v>1095</v>
      </c>
      <c r="W1805" t="s">
        <v>63</v>
      </c>
      <c r="X1805" t="s">
        <v>79</v>
      </c>
      <c r="Y1805" t="s">
        <v>41</v>
      </c>
      <c r="Z1805" t="s">
        <v>6318</v>
      </c>
    </row>
    <row r="1806" spans="1:26" hidden="1" x14ac:dyDescent="0.25">
      <c r="A1806" t="s">
        <v>7664</v>
      </c>
      <c r="B1806" t="s">
        <v>7665</v>
      </c>
      <c r="C1806" s="1" t="str">
        <f t="shared" si="291"/>
        <v>21:0239</v>
      </c>
      <c r="D1806" s="1" t="str">
        <f t="shared" si="292"/>
        <v>21:0116</v>
      </c>
      <c r="E1806" t="s">
        <v>7666</v>
      </c>
      <c r="F1806" t="s">
        <v>7667</v>
      </c>
      <c r="H1806">
        <v>49.019456400000003</v>
      </c>
      <c r="I1806">
        <v>-88.361756299999996</v>
      </c>
      <c r="J1806" s="1" t="str">
        <f t="shared" si="293"/>
        <v>NGR lake sediment grab sample</v>
      </c>
      <c r="K1806" s="1" t="str">
        <f t="shared" si="294"/>
        <v>&lt;177 micron (NGR)</v>
      </c>
      <c r="L1806">
        <v>38</v>
      </c>
      <c r="M1806" t="s">
        <v>87</v>
      </c>
      <c r="N1806">
        <v>725</v>
      </c>
      <c r="O1806" t="s">
        <v>455</v>
      </c>
      <c r="P1806" t="s">
        <v>145</v>
      </c>
      <c r="Q1806" t="s">
        <v>39</v>
      </c>
      <c r="R1806" t="s">
        <v>77</v>
      </c>
      <c r="S1806" t="s">
        <v>181</v>
      </c>
      <c r="T1806" t="s">
        <v>36</v>
      </c>
      <c r="U1806" t="s">
        <v>336</v>
      </c>
      <c r="V1806" t="s">
        <v>308</v>
      </c>
      <c r="W1806" t="s">
        <v>66</v>
      </c>
      <c r="X1806" t="s">
        <v>67</v>
      </c>
      <c r="Y1806" t="s">
        <v>41</v>
      </c>
      <c r="Z1806" t="s">
        <v>1704</v>
      </c>
    </row>
    <row r="1807" spans="1:26" hidden="1" x14ac:dyDescent="0.25">
      <c r="A1807" t="s">
        <v>7668</v>
      </c>
      <c r="B1807" t="s">
        <v>7669</v>
      </c>
      <c r="C1807" s="1" t="str">
        <f t="shared" si="291"/>
        <v>21:0239</v>
      </c>
      <c r="D1807" s="1" t="str">
        <f t="shared" si="292"/>
        <v>21:0116</v>
      </c>
      <c r="E1807" t="s">
        <v>7670</v>
      </c>
      <c r="F1807" t="s">
        <v>7671</v>
      </c>
      <c r="H1807">
        <v>49.015282200000001</v>
      </c>
      <c r="I1807">
        <v>-88.422161700000004</v>
      </c>
      <c r="J1807" s="1" t="str">
        <f t="shared" si="293"/>
        <v>NGR lake sediment grab sample</v>
      </c>
      <c r="K1807" s="1" t="str">
        <f t="shared" si="294"/>
        <v>&lt;177 micron (NGR)</v>
      </c>
      <c r="L1807">
        <v>38</v>
      </c>
      <c r="M1807" t="s">
        <v>96</v>
      </c>
      <c r="N1807">
        <v>726</v>
      </c>
      <c r="O1807" t="s">
        <v>199</v>
      </c>
      <c r="P1807" t="s">
        <v>108</v>
      </c>
      <c r="Q1807" t="s">
        <v>34</v>
      </c>
      <c r="R1807" t="s">
        <v>391</v>
      </c>
      <c r="S1807" t="s">
        <v>146</v>
      </c>
      <c r="T1807" t="s">
        <v>36</v>
      </c>
      <c r="U1807" t="s">
        <v>51</v>
      </c>
      <c r="V1807" t="s">
        <v>337</v>
      </c>
      <c r="W1807" t="s">
        <v>66</v>
      </c>
      <c r="X1807" t="s">
        <v>228</v>
      </c>
      <c r="Y1807" t="s">
        <v>41</v>
      </c>
      <c r="Z1807" t="s">
        <v>626</v>
      </c>
    </row>
    <row r="1808" spans="1:26" hidden="1" x14ac:dyDescent="0.25">
      <c r="A1808" t="s">
        <v>7672</v>
      </c>
      <c r="B1808" t="s">
        <v>7673</v>
      </c>
      <c r="C1808" s="1" t="str">
        <f t="shared" si="291"/>
        <v>21:0239</v>
      </c>
      <c r="D1808" s="1" t="str">
        <f t="shared" si="292"/>
        <v>21:0116</v>
      </c>
      <c r="E1808" t="s">
        <v>7674</v>
      </c>
      <c r="F1808" t="s">
        <v>7675</v>
      </c>
      <c r="H1808">
        <v>49.027704</v>
      </c>
      <c r="I1808">
        <v>-88.431024699999995</v>
      </c>
      <c r="J1808" s="1" t="str">
        <f t="shared" si="293"/>
        <v>NGR lake sediment grab sample</v>
      </c>
      <c r="K1808" s="1" t="str">
        <f t="shared" si="294"/>
        <v>&lt;177 micron (NGR)</v>
      </c>
      <c r="L1808">
        <v>38</v>
      </c>
      <c r="M1808" t="s">
        <v>106</v>
      </c>
      <c r="N1808">
        <v>727</v>
      </c>
      <c r="O1808" t="s">
        <v>342</v>
      </c>
      <c r="P1808" t="s">
        <v>48</v>
      </c>
      <c r="Q1808" t="s">
        <v>181</v>
      </c>
      <c r="R1808" t="s">
        <v>349</v>
      </c>
      <c r="S1808" t="s">
        <v>39</v>
      </c>
      <c r="T1808" t="s">
        <v>36</v>
      </c>
      <c r="U1808" t="s">
        <v>121</v>
      </c>
      <c r="V1808" t="s">
        <v>437</v>
      </c>
      <c r="W1808" t="s">
        <v>66</v>
      </c>
      <c r="X1808" t="s">
        <v>343</v>
      </c>
      <c r="Y1808" t="s">
        <v>41</v>
      </c>
      <c r="Z1808" t="s">
        <v>423</v>
      </c>
    </row>
    <row r="1809" spans="1:26" hidden="1" x14ac:dyDescent="0.25">
      <c r="A1809" t="s">
        <v>7676</v>
      </c>
      <c r="B1809" t="s">
        <v>7677</v>
      </c>
      <c r="C1809" s="1" t="str">
        <f t="shared" si="291"/>
        <v>21:0239</v>
      </c>
      <c r="D1809" s="1" t="str">
        <f t="shared" si="292"/>
        <v>21:0116</v>
      </c>
      <c r="E1809" t="s">
        <v>7678</v>
      </c>
      <c r="F1809" t="s">
        <v>7679</v>
      </c>
      <c r="H1809">
        <v>49.054172199999996</v>
      </c>
      <c r="I1809">
        <v>-88.514730299999997</v>
      </c>
      <c r="J1809" s="1" t="str">
        <f t="shared" si="293"/>
        <v>NGR lake sediment grab sample</v>
      </c>
      <c r="K1809" s="1" t="str">
        <f t="shared" si="294"/>
        <v>&lt;177 micron (NGR)</v>
      </c>
      <c r="L1809">
        <v>38</v>
      </c>
      <c r="M1809" t="s">
        <v>118</v>
      </c>
      <c r="N1809">
        <v>728</v>
      </c>
      <c r="O1809" t="s">
        <v>673</v>
      </c>
      <c r="P1809" t="s">
        <v>615</v>
      </c>
      <c r="Q1809" t="s">
        <v>146</v>
      </c>
      <c r="R1809" t="s">
        <v>394</v>
      </c>
      <c r="S1809" t="s">
        <v>97</v>
      </c>
      <c r="T1809" t="s">
        <v>36</v>
      </c>
      <c r="U1809" t="s">
        <v>54</v>
      </c>
      <c r="V1809" t="s">
        <v>99</v>
      </c>
      <c r="W1809" t="s">
        <v>63</v>
      </c>
      <c r="X1809" t="s">
        <v>465</v>
      </c>
      <c r="Y1809" t="s">
        <v>41</v>
      </c>
      <c r="Z1809" t="s">
        <v>610</v>
      </c>
    </row>
    <row r="1810" spans="1:26" hidden="1" x14ac:dyDescent="0.25">
      <c r="A1810" t="s">
        <v>7680</v>
      </c>
      <c r="B1810" t="s">
        <v>7681</v>
      </c>
      <c r="C1810" s="1" t="str">
        <f t="shared" si="291"/>
        <v>21:0239</v>
      </c>
      <c r="D1810" s="1" t="str">
        <f t="shared" si="292"/>
        <v>21:0116</v>
      </c>
      <c r="E1810" t="s">
        <v>7682</v>
      </c>
      <c r="F1810" t="s">
        <v>7683</v>
      </c>
      <c r="H1810">
        <v>49.080123899999997</v>
      </c>
      <c r="I1810">
        <v>-88.542032199999994</v>
      </c>
      <c r="J1810" s="1" t="str">
        <f t="shared" si="293"/>
        <v>NGR lake sediment grab sample</v>
      </c>
      <c r="K1810" s="1" t="str">
        <f t="shared" si="294"/>
        <v>&lt;177 micron (NGR)</v>
      </c>
      <c r="L1810">
        <v>38</v>
      </c>
      <c r="M1810" t="s">
        <v>131</v>
      </c>
      <c r="N1810">
        <v>729</v>
      </c>
      <c r="O1810" t="s">
        <v>321</v>
      </c>
      <c r="P1810" t="s">
        <v>76</v>
      </c>
      <c r="Q1810" t="s">
        <v>66</v>
      </c>
      <c r="R1810" t="s">
        <v>76</v>
      </c>
      <c r="S1810" t="s">
        <v>39</v>
      </c>
      <c r="T1810" t="s">
        <v>36</v>
      </c>
      <c r="U1810" t="s">
        <v>300</v>
      </c>
      <c r="V1810" t="s">
        <v>237</v>
      </c>
      <c r="W1810" t="s">
        <v>53</v>
      </c>
      <c r="X1810" t="s">
        <v>283</v>
      </c>
      <c r="Y1810" t="s">
        <v>41</v>
      </c>
      <c r="Z1810" t="s">
        <v>522</v>
      </c>
    </row>
    <row r="1811" spans="1:26" hidden="1" x14ac:dyDescent="0.25">
      <c r="A1811" t="s">
        <v>7684</v>
      </c>
      <c r="B1811" t="s">
        <v>7685</v>
      </c>
      <c r="C1811" s="1" t="str">
        <f t="shared" si="291"/>
        <v>21:0239</v>
      </c>
      <c r="D1811" s="1" t="str">
        <f t="shared" si="292"/>
        <v>21:0116</v>
      </c>
      <c r="E1811" t="s">
        <v>7650</v>
      </c>
      <c r="F1811" t="s">
        <v>7686</v>
      </c>
      <c r="H1811">
        <v>49.090094800000003</v>
      </c>
      <c r="I1811">
        <v>-88.574433999999997</v>
      </c>
      <c r="J1811" s="1" t="str">
        <f t="shared" si="293"/>
        <v>NGR lake sediment grab sample</v>
      </c>
      <c r="K1811" s="1" t="str">
        <f t="shared" si="294"/>
        <v>&lt;177 micron (NGR)</v>
      </c>
      <c r="L1811">
        <v>38</v>
      </c>
      <c r="M1811" t="s">
        <v>366</v>
      </c>
      <c r="N1811">
        <v>730</v>
      </c>
      <c r="O1811" t="s">
        <v>100</v>
      </c>
      <c r="P1811" t="s">
        <v>489</v>
      </c>
      <c r="Q1811" t="s">
        <v>33</v>
      </c>
      <c r="R1811" t="s">
        <v>198</v>
      </c>
      <c r="S1811" t="s">
        <v>146</v>
      </c>
      <c r="T1811" t="s">
        <v>122</v>
      </c>
      <c r="U1811" t="s">
        <v>825</v>
      </c>
      <c r="V1811" t="s">
        <v>125</v>
      </c>
      <c r="W1811" t="s">
        <v>63</v>
      </c>
      <c r="X1811" t="s">
        <v>100</v>
      </c>
      <c r="Y1811" t="s">
        <v>41</v>
      </c>
      <c r="Z1811" t="s">
        <v>62</v>
      </c>
    </row>
    <row r="1812" spans="1:26" hidden="1" x14ac:dyDescent="0.25">
      <c r="A1812" t="s">
        <v>7687</v>
      </c>
      <c r="B1812" t="s">
        <v>7688</v>
      </c>
      <c r="C1812" s="1" t="str">
        <f t="shared" si="291"/>
        <v>21:0239</v>
      </c>
      <c r="D1812" s="1" t="str">
        <f t="shared" si="292"/>
        <v>21:0116</v>
      </c>
      <c r="E1812" t="s">
        <v>7689</v>
      </c>
      <c r="F1812" t="s">
        <v>7690</v>
      </c>
      <c r="H1812">
        <v>49.059512400000003</v>
      </c>
      <c r="I1812">
        <v>-88.637477799999999</v>
      </c>
      <c r="J1812" s="1" t="str">
        <f t="shared" si="293"/>
        <v>NGR lake sediment grab sample</v>
      </c>
      <c r="K1812" s="1" t="str">
        <f t="shared" si="294"/>
        <v>&lt;177 micron (NGR)</v>
      </c>
      <c r="L1812">
        <v>38</v>
      </c>
      <c r="M1812" t="s">
        <v>143</v>
      </c>
      <c r="N1812">
        <v>731</v>
      </c>
      <c r="O1812" t="s">
        <v>298</v>
      </c>
      <c r="P1812" t="s">
        <v>74</v>
      </c>
      <c r="Q1812" t="s">
        <v>156</v>
      </c>
      <c r="R1812" t="s">
        <v>156</v>
      </c>
      <c r="S1812" t="s">
        <v>78</v>
      </c>
      <c r="T1812" t="s">
        <v>36</v>
      </c>
      <c r="U1812" t="s">
        <v>909</v>
      </c>
      <c r="V1812" t="s">
        <v>457</v>
      </c>
      <c r="W1812" t="s">
        <v>66</v>
      </c>
      <c r="X1812" t="s">
        <v>54</v>
      </c>
      <c r="Y1812" t="s">
        <v>875</v>
      </c>
      <c r="Z1812" t="s">
        <v>1451</v>
      </c>
    </row>
    <row r="1813" spans="1:26" hidden="1" x14ac:dyDescent="0.25">
      <c r="A1813" t="s">
        <v>7691</v>
      </c>
      <c r="B1813" t="s">
        <v>7692</v>
      </c>
      <c r="C1813" s="1" t="str">
        <f t="shared" si="291"/>
        <v>21:0239</v>
      </c>
      <c r="D1813" s="1" t="str">
        <f t="shared" si="292"/>
        <v>21:0116</v>
      </c>
      <c r="E1813" t="s">
        <v>7693</v>
      </c>
      <c r="F1813" t="s">
        <v>7694</v>
      </c>
      <c r="H1813">
        <v>49.083194399999996</v>
      </c>
      <c r="I1813">
        <v>-88.685287099999996</v>
      </c>
      <c r="J1813" s="1" t="str">
        <f t="shared" si="293"/>
        <v>NGR lake sediment grab sample</v>
      </c>
      <c r="K1813" s="1" t="str">
        <f t="shared" si="294"/>
        <v>&lt;177 micron (NGR)</v>
      </c>
      <c r="L1813">
        <v>38</v>
      </c>
      <c r="M1813" t="s">
        <v>177</v>
      </c>
      <c r="N1813">
        <v>732</v>
      </c>
      <c r="O1813" t="s">
        <v>134</v>
      </c>
      <c r="P1813" t="s">
        <v>1058</v>
      </c>
      <c r="Q1813" t="s">
        <v>53</v>
      </c>
      <c r="R1813" t="s">
        <v>80</v>
      </c>
      <c r="S1813" t="s">
        <v>53</v>
      </c>
      <c r="T1813" t="s">
        <v>292</v>
      </c>
      <c r="U1813" t="s">
        <v>1692</v>
      </c>
      <c r="V1813" t="s">
        <v>2684</v>
      </c>
      <c r="W1813" t="s">
        <v>78</v>
      </c>
      <c r="X1813" t="s">
        <v>82</v>
      </c>
      <c r="Y1813" t="s">
        <v>125</v>
      </c>
      <c r="Z1813" t="s">
        <v>4754</v>
      </c>
    </row>
    <row r="1814" spans="1:26" hidden="1" x14ac:dyDescent="0.25">
      <c r="A1814" t="s">
        <v>7695</v>
      </c>
      <c r="B1814" t="s">
        <v>7696</v>
      </c>
      <c r="C1814" s="1" t="str">
        <f t="shared" si="291"/>
        <v>21:0239</v>
      </c>
      <c r="D1814" s="1" t="str">
        <f>HYPERLINK("http://geochem.nrcan.gc.ca/cdogs/content/svy/svy_e.htm", "")</f>
        <v/>
      </c>
      <c r="G1814" s="1" t="str">
        <f>HYPERLINK("http://geochem.nrcan.gc.ca/cdogs/content/cr_/cr_00021_e.htm", "21")</f>
        <v>21</v>
      </c>
      <c r="J1814" t="s">
        <v>220</v>
      </c>
      <c r="K1814" t="s">
        <v>221</v>
      </c>
      <c r="L1814">
        <v>38</v>
      </c>
      <c r="M1814" t="s">
        <v>222</v>
      </c>
      <c r="N1814">
        <v>733</v>
      </c>
      <c r="O1814" t="s">
        <v>108</v>
      </c>
      <c r="P1814" t="s">
        <v>198</v>
      </c>
      <c r="Q1814" t="s">
        <v>110</v>
      </c>
      <c r="R1814" t="s">
        <v>181</v>
      </c>
      <c r="S1814" t="s">
        <v>80</v>
      </c>
      <c r="T1814" t="s">
        <v>36</v>
      </c>
      <c r="U1814" t="s">
        <v>328</v>
      </c>
      <c r="V1814" t="s">
        <v>309</v>
      </c>
      <c r="W1814" t="s">
        <v>76</v>
      </c>
      <c r="X1814" t="s">
        <v>48</v>
      </c>
      <c r="Y1814" t="s">
        <v>39</v>
      </c>
      <c r="Z1814" t="s">
        <v>1980</v>
      </c>
    </row>
    <row r="1815" spans="1:26" hidden="1" x14ac:dyDescent="0.25">
      <c r="A1815" t="s">
        <v>7697</v>
      </c>
      <c r="B1815" t="s">
        <v>7698</v>
      </c>
      <c r="C1815" s="1" t="str">
        <f t="shared" si="291"/>
        <v>21:0239</v>
      </c>
      <c r="D1815" s="1" t="str">
        <f t="shared" ref="D1815:D1836" si="295">HYPERLINK("http://geochem.nrcan.gc.ca/cdogs/content/svy/svy210116_e.htm", "21:0116")</f>
        <v>21:0116</v>
      </c>
      <c r="E1815" t="s">
        <v>7699</v>
      </c>
      <c r="F1815" t="s">
        <v>7700</v>
      </c>
      <c r="H1815">
        <v>49.062955000000002</v>
      </c>
      <c r="I1815">
        <v>-88.721114099999994</v>
      </c>
      <c r="J1815" s="1" t="str">
        <f t="shared" ref="J1815:J1836" si="296">HYPERLINK("http://geochem.nrcan.gc.ca/cdogs/content/kwd/kwd020027_e.htm", "NGR lake sediment grab sample")</f>
        <v>NGR lake sediment grab sample</v>
      </c>
      <c r="K1815" s="1" t="str">
        <f t="shared" ref="K1815:K1836" si="297">HYPERLINK("http://geochem.nrcan.gc.ca/cdogs/content/kwd/kwd080006_e.htm", "&lt;177 micron (NGR)")</f>
        <v>&lt;177 micron (NGR)</v>
      </c>
      <c r="L1815">
        <v>38</v>
      </c>
      <c r="M1815" t="s">
        <v>187</v>
      </c>
      <c r="N1815">
        <v>734</v>
      </c>
      <c r="O1815" t="s">
        <v>343</v>
      </c>
      <c r="P1815" t="s">
        <v>342</v>
      </c>
      <c r="Q1815" t="s">
        <v>33</v>
      </c>
      <c r="R1815" t="s">
        <v>110</v>
      </c>
      <c r="S1815" t="s">
        <v>181</v>
      </c>
      <c r="T1815" t="s">
        <v>36</v>
      </c>
      <c r="U1815" t="s">
        <v>263</v>
      </c>
      <c r="V1815" t="s">
        <v>457</v>
      </c>
      <c r="W1815" t="s">
        <v>39</v>
      </c>
      <c r="X1815" t="s">
        <v>48</v>
      </c>
      <c r="Y1815" t="s">
        <v>33</v>
      </c>
      <c r="Z1815" t="s">
        <v>165</v>
      </c>
    </row>
    <row r="1816" spans="1:26" hidden="1" x14ac:dyDescent="0.25">
      <c r="A1816" t="s">
        <v>7701</v>
      </c>
      <c r="B1816" t="s">
        <v>7702</v>
      </c>
      <c r="C1816" s="1" t="str">
        <f t="shared" si="291"/>
        <v>21:0239</v>
      </c>
      <c r="D1816" s="1" t="str">
        <f t="shared" si="295"/>
        <v>21:0116</v>
      </c>
      <c r="E1816" t="s">
        <v>7703</v>
      </c>
      <c r="F1816" t="s">
        <v>7704</v>
      </c>
      <c r="H1816">
        <v>49.049866000000002</v>
      </c>
      <c r="I1816">
        <v>-88.770426499999999</v>
      </c>
      <c r="J1816" s="1" t="str">
        <f t="shared" si="296"/>
        <v>NGR lake sediment grab sample</v>
      </c>
      <c r="K1816" s="1" t="str">
        <f t="shared" si="297"/>
        <v>&lt;177 micron (NGR)</v>
      </c>
      <c r="L1816">
        <v>38</v>
      </c>
      <c r="M1816" t="s">
        <v>251</v>
      </c>
      <c r="N1816">
        <v>735</v>
      </c>
      <c r="O1816" t="s">
        <v>320</v>
      </c>
      <c r="P1816" t="s">
        <v>74</v>
      </c>
      <c r="Q1816" t="s">
        <v>33</v>
      </c>
      <c r="R1816" t="s">
        <v>50</v>
      </c>
      <c r="S1816" t="s">
        <v>78</v>
      </c>
      <c r="T1816" t="s">
        <v>36</v>
      </c>
      <c r="U1816" t="s">
        <v>804</v>
      </c>
      <c r="V1816" t="s">
        <v>309</v>
      </c>
      <c r="W1816" t="s">
        <v>66</v>
      </c>
      <c r="X1816" t="s">
        <v>67</v>
      </c>
      <c r="Y1816" t="s">
        <v>309</v>
      </c>
      <c r="Z1816" t="s">
        <v>109</v>
      </c>
    </row>
    <row r="1817" spans="1:26" hidden="1" x14ac:dyDescent="0.25">
      <c r="A1817" t="s">
        <v>7705</v>
      </c>
      <c r="B1817" t="s">
        <v>7706</v>
      </c>
      <c r="C1817" s="1" t="str">
        <f t="shared" si="291"/>
        <v>21:0239</v>
      </c>
      <c r="D1817" s="1" t="str">
        <f t="shared" si="295"/>
        <v>21:0116</v>
      </c>
      <c r="E1817" t="s">
        <v>7707</v>
      </c>
      <c r="F1817" t="s">
        <v>7708</v>
      </c>
      <c r="H1817">
        <v>49.042772499999998</v>
      </c>
      <c r="I1817">
        <v>-88.779493799999997</v>
      </c>
      <c r="J1817" s="1" t="str">
        <f t="shared" si="296"/>
        <v>NGR lake sediment grab sample</v>
      </c>
      <c r="K1817" s="1" t="str">
        <f t="shared" si="297"/>
        <v>&lt;177 micron (NGR)</v>
      </c>
      <c r="L1817">
        <v>38</v>
      </c>
      <c r="M1817" t="s">
        <v>259</v>
      </c>
      <c r="N1817">
        <v>736</v>
      </c>
      <c r="O1817" t="s">
        <v>1048</v>
      </c>
      <c r="P1817" t="s">
        <v>224</v>
      </c>
      <c r="Q1817" t="s">
        <v>66</v>
      </c>
      <c r="R1817" t="s">
        <v>156</v>
      </c>
      <c r="S1817" t="s">
        <v>33</v>
      </c>
      <c r="T1817" t="s">
        <v>36</v>
      </c>
      <c r="U1817" t="s">
        <v>1617</v>
      </c>
      <c r="V1817" t="s">
        <v>65</v>
      </c>
      <c r="W1817" t="s">
        <v>66</v>
      </c>
      <c r="X1817" t="s">
        <v>48</v>
      </c>
      <c r="Y1817" t="s">
        <v>66</v>
      </c>
      <c r="Z1817" t="s">
        <v>6344</v>
      </c>
    </row>
    <row r="1818" spans="1:26" hidden="1" x14ac:dyDescent="0.25">
      <c r="A1818" t="s">
        <v>7709</v>
      </c>
      <c r="B1818" t="s">
        <v>7710</v>
      </c>
      <c r="C1818" s="1" t="str">
        <f t="shared" si="291"/>
        <v>21:0239</v>
      </c>
      <c r="D1818" s="1" t="str">
        <f t="shared" si="295"/>
        <v>21:0116</v>
      </c>
      <c r="E1818" t="s">
        <v>7707</v>
      </c>
      <c r="F1818" t="s">
        <v>7711</v>
      </c>
      <c r="H1818">
        <v>49.042772499999998</v>
      </c>
      <c r="I1818">
        <v>-88.779493799999997</v>
      </c>
      <c r="J1818" s="1" t="str">
        <f t="shared" si="296"/>
        <v>NGR lake sediment grab sample</v>
      </c>
      <c r="K1818" s="1" t="str">
        <f t="shared" si="297"/>
        <v>&lt;177 micron (NGR)</v>
      </c>
      <c r="L1818">
        <v>38</v>
      </c>
      <c r="M1818" t="s">
        <v>268</v>
      </c>
      <c r="N1818">
        <v>737</v>
      </c>
      <c r="O1818" t="s">
        <v>1048</v>
      </c>
      <c r="P1818" t="s">
        <v>79</v>
      </c>
      <c r="Q1818" t="s">
        <v>63</v>
      </c>
      <c r="R1818" t="s">
        <v>290</v>
      </c>
      <c r="S1818" t="s">
        <v>39</v>
      </c>
      <c r="T1818" t="s">
        <v>36</v>
      </c>
      <c r="U1818" t="s">
        <v>355</v>
      </c>
      <c r="V1818" t="s">
        <v>292</v>
      </c>
      <c r="W1818" t="s">
        <v>63</v>
      </c>
      <c r="X1818" t="s">
        <v>48</v>
      </c>
      <c r="Y1818" t="s">
        <v>309</v>
      </c>
      <c r="Z1818" t="s">
        <v>6616</v>
      </c>
    </row>
    <row r="1819" spans="1:26" hidden="1" x14ac:dyDescent="0.25">
      <c r="A1819" t="s">
        <v>7712</v>
      </c>
      <c r="B1819" t="s">
        <v>7713</v>
      </c>
      <c r="C1819" s="1" t="str">
        <f t="shared" si="291"/>
        <v>21:0239</v>
      </c>
      <c r="D1819" s="1" t="str">
        <f t="shared" si="295"/>
        <v>21:0116</v>
      </c>
      <c r="E1819" t="s">
        <v>7714</v>
      </c>
      <c r="F1819" t="s">
        <v>7715</v>
      </c>
      <c r="H1819">
        <v>49.049638299999998</v>
      </c>
      <c r="I1819">
        <v>-88.820319400000002</v>
      </c>
      <c r="J1819" s="1" t="str">
        <f t="shared" si="296"/>
        <v>NGR lake sediment grab sample</v>
      </c>
      <c r="K1819" s="1" t="str">
        <f t="shared" si="297"/>
        <v>&lt;177 micron (NGR)</v>
      </c>
      <c r="L1819">
        <v>38</v>
      </c>
      <c r="M1819" t="s">
        <v>196</v>
      </c>
      <c r="N1819">
        <v>738</v>
      </c>
      <c r="O1819" t="s">
        <v>1058</v>
      </c>
      <c r="P1819" t="s">
        <v>133</v>
      </c>
      <c r="Q1819" t="s">
        <v>80</v>
      </c>
      <c r="R1819" t="s">
        <v>76</v>
      </c>
      <c r="S1819" t="s">
        <v>63</v>
      </c>
      <c r="T1819" t="s">
        <v>36</v>
      </c>
      <c r="U1819" t="s">
        <v>81</v>
      </c>
      <c r="V1819" t="s">
        <v>322</v>
      </c>
      <c r="W1819" t="s">
        <v>66</v>
      </c>
      <c r="X1819" t="s">
        <v>336</v>
      </c>
      <c r="Y1819" t="s">
        <v>309</v>
      </c>
      <c r="Z1819" t="s">
        <v>1671</v>
      </c>
    </row>
    <row r="1820" spans="1:26" hidden="1" x14ac:dyDescent="0.25">
      <c r="A1820" t="s">
        <v>7716</v>
      </c>
      <c r="B1820" t="s">
        <v>7717</v>
      </c>
      <c r="C1820" s="1" t="str">
        <f t="shared" si="291"/>
        <v>21:0239</v>
      </c>
      <c r="D1820" s="1" t="str">
        <f t="shared" si="295"/>
        <v>21:0116</v>
      </c>
      <c r="E1820" t="s">
        <v>7718</v>
      </c>
      <c r="F1820" t="s">
        <v>7719</v>
      </c>
      <c r="H1820">
        <v>49.048096299999997</v>
      </c>
      <c r="I1820">
        <v>-88.849400900000006</v>
      </c>
      <c r="J1820" s="1" t="str">
        <f t="shared" si="296"/>
        <v>NGR lake sediment grab sample</v>
      </c>
      <c r="K1820" s="1" t="str">
        <f t="shared" si="297"/>
        <v>&lt;177 micron (NGR)</v>
      </c>
      <c r="L1820">
        <v>38</v>
      </c>
      <c r="M1820" t="s">
        <v>206</v>
      </c>
      <c r="N1820">
        <v>739</v>
      </c>
      <c r="O1820" t="s">
        <v>488</v>
      </c>
      <c r="P1820" t="s">
        <v>2645</v>
      </c>
      <c r="Q1820" t="s">
        <v>33</v>
      </c>
      <c r="R1820" t="s">
        <v>1407</v>
      </c>
      <c r="S1820" t="s">
        <v>334</v>
      </c>
      <c r="T1820" t="s">
        <v>1095</v>
      </c>
      <c r="U1820" t="s">
        <v>563</v>
      </c>
      <c r="V1820" t="s">
        <v>4470</v>
      </c>
      <c r="W1820" t="s">
        <v>33</v>
      </c>
      <c r="X1820" t="s">
        <v>178</v>
      </c>
      <c r="Y1820" t="s">
        <v>109</v>
      </c>
      <c r="Z1820" t="s">
        <v>708</v>
      </c>
    </row>
    <row r="1821" spans="1:26" hidden="1" x14ac:dyDescent="0.25">
      <c r="A1821" t="s">
        <v>7720</v>
      </c>
      <c r="B1821" t="s">
        <v>7721</v>
      </c>
      <c r="C1821" s="1" t="str">
        <f t="shared" si="291"/>
        <v>21:0239</v>
      </c>
      <c r="D1821" s="1" t="str">
        <f t="shared" si="295"/>
        <v>21:0116</v>
      </c>
      <c r="E1821" t="s">
        <v>7722</v>
      </c>
      <c r="F1821" t="s">
        <v>7723</v>
      </c>
      <c r="H1821">
        <v>49.036635799999999</v>
      </c>
      <c r="I1821">
        <v>-88.925778800000003</v>
      </c>
      <c r="J1821" s="1" t="str">
        <f t="shared" si="296"/>
        <v>NGR lake sediment grab sample</v>
      </c>
      <c r="K1821" s="1" t="str">
        <f t="shared" si="297"/>
        <v>&lt;177 micron (NGR)</v>
      </c>
      <c r="L1821">
        <v>38</v>
      </c>
      <c r="M1821" t="s">
        <v>214</v>
      </c>
      <c r="N1821">
        <v>740</v>
      </c>
      <c r="O1821" t="s">
        <v>1048</v>
      </c>
      <c r="P1821" t="s">
        <v>497</v>
      </c>
      <c r="Q1821" t="s">
        <v>80</v>
      </c>
      <c r="R1821" t="s">
        <v>98</v>
      </c>
      <c r="S1821" t="s">
        <v>109</v>
      </c>
      <c r="T1821" t="s">
        <v>122</v>
      </c>
      <c r="U1821" t="s">
        <v>208</v>
      </c>
      <c r="V1821" t="s">
        <v>721</v>
      </c>
      <c r="W1821" t="s">
        <v>53</v>
      </c>
      <c r="X1821" t="s">
        <v>112</v>
      </c>
      <c r="Y1821" t="s">
        <v>41</v>
      </c>
      <c r="Z1821" t="s">
        <v>1847</v>
      </c>
    </row>
    <row r="1822" spans="1:26" hidden="1" x14ac:dyDescent="0.25">
      <c r="A1822" t="s">
        <v>7724</v>
      </c>
      <c r="B1822" t="s">
        <v>7725</v>
      </c>
      <c r="C1822" s="1" t="str">
        <f t="shared" si="291"/>
        <v>21:0239</v>
      </c>
      <c r="D1822" s="1" t="str">
        <f t="shared" si="295"/>
        <v>21:0116</v>
      </c>
      <c r="E1822" t="s">
        <v>7726</v>
      </c>
      <c r="F1822" t="s">
        <v>7727</v>
      </c>
      <c r="H1822">
        <v>49.038153999999999</v>
      </c>
      <c r="I1822">
        <v>-89.299383199999994</v>
      </c>
      <c r="J1822" s="1" t="str">
        <f t="shared" si="296"/>
        <v>NGR lake sediment grab sample</v>
      </c>
      <c r="K1822" s="1" t="str">
        <f t="shared" si="297"/>
        <v>&lt;177 micron (NGR)</v>
      </c>
      <c r="L1822">
        <v>39</v>
      </c>
      <c r="M1822" t="s">
        <v>30</v>
      </c>
      <c r="N1822">
        <v>741</v>
      </c>
      <c r="O1822" t="s">
        <v>306</v>
      </c>
      <c r="P1822" t="s">
        <v>702</v>
      </c>
      <c r="Q1822" t="s">
        <v>80</v>
      </c>
      <c r="R1822" t="s">
        <v>668</v>
      </c>
      <c r="S1822" t="s">
        <v>109</v>
      </c>
      <c r="T1822" t="s">
        <v>122</v>
      </c>
      <c r="U1822" t="s">
        <v>938</v>
      </c>
      <c r="V1822" t="s">
        <v>408</v>
      </c>
      <c r="W1822" t="s">
        <v>53</v>
      </c>
      <c r="X1822" t="s">
        <v>178</v>
      </c>
      <c r="Y1822" t="s">
        <v>41</v>
      </c>
      <c r="Z1822" t="s">
        <v>68</v>
      </c>
    </row>
    <row r="1823" spans="1:26" hidden="1" x14ac:dyDescent="0.25">
      <c r="A1823" t="s">
        <v>7728</v>
      </c>
      <c r="B1823" t="s">
        <v>7729</v>
      </c>
      <c r="C1823" s="1" t="str">
        <f t="shared" si="291"/>
        <v>21:0239</v>
      </c>
      <c r="D1823" s="1" t="str">
        <f t="shared" si="295"/>
        <v>21:0116</v>
      </c>
      <c r="E1823" t="s">
        <v>7730</v>
      </c>
      <c r="F1823" t="s">
        <v>7731</v>
      </c>
      <c r="H1823">
        <v>49.026572700000003</v>
      </c>
      <c r="I1823">
        <v>-89.053316100000004</v>
      </c>
      <c r="J1823" s="1" t="str">
        <f t="shared" si="296"/>
        <v>NGR lake sediment grab sample</v>
      </c>
      <c r="K1823" s="1" t="str">
        <f t="shared" si="297"/>
        <v>&lt;177 micron (NGR)</v>
      </c>
      <c r="L1823">
        <v>39</v>
      </c>
      <c r="M1823" t="s">
        <v>47</v>
      </c>
      <c r="N1823">
        <v>742</v>
      </c>
      <c r="O1823" t="s">
        <v>74</v>
      </c>
      <c r="P1823" t="s">
        <v>615</v>
      </c>
      <c r="Q1823" t="s">
        <v>33</v>
      </c>
      <c r="R1823" t="s">
        <v>110</v>
      </c>
      <c r="S1823" t="s">
        <v>78</v>
      </c>
      <c r="T1823" t="s">
        <v>36</v>
      </c>
      <c r="U1823" t="s">
        <v>48</v>
      </c>
      <c r="V1823" t="s">
        <v>52</v>
      </c>
      <c r="W1823" t="s">
        <v>53</v>
      </c>
      <c r="X1823" t="s">
        <v>228</v>
      </c>
      <c r="Y1823" t="s">
        <v>41</v>
      </c>
      <c r="Z1823" t="s">
        <v>126</v>
      </c>
    </row>
    <row r="1824" spans="1:26" hidden="1" x14ac:dyDescent="0.25">
      <c r="A1824" t="s">
        <v>7732</v>
      </c>
      <c r="B1824" t="s">
        <v>7733</v>
      </c>
      <c r="C1824" s="1" t="str">
        <f t="shared" si="291"/>
        <v>21:0239</v>
      </c>
      <c r="D1824" s="1" t="str">
        <f t="shared" si="295"/>
        <v>21:0116</v>
      </c>
      <c r="E1824" t="s">
        <v>7734</v>
      </c>
      <c r="F1824" t="s">
        <v>7735</v>
      </c>
      <c r="H1824">
        <v>49.007320499999999</v>
      </c>
      <c r="I1824">
        <v>-89.082404499999996</v>
      </c>
      <c r="J1824" s="1" t="str">
        <f t="shared" si="296"/>
        <v>NGR lake sediment grab sample</v>
      </c>
      <c r="K1824" s="1" t="str">
        <f t="shared" si="297"/>
        <v>&lt;177 micron (NGR)</v>
      </c>
      <c r="L1824">
        <v>39</v>
      </c>
      <c r="M1824" t="s">
        <v>60</v>
      </c>
      <c r="N1824">
        <v>743</v>
      </c>
      <c r="O1824" t="s">
        <v>343</v>
      </c>
      <c r="P1824" t="s">
        <v>596</v>
      </c>
      <c r="Q1824" t="s">
        <v>39</v>
      </c>
      <c r="R1824" t="s">
        <v>77</v>
      </c>
      <c r="S1824" t="s">
        <v>156</v>
      </c>
      <c r="T1824" t="s">
        <v>36</v>
      </c>
      <c r="U1824" t="s">
        <v>1842</v>
      </c>
      <c r="V1824" t="s">
        <v>137</v>
      </c>
      <c r="W1824" t="s">
        <v>53</v>
      </c>
      <c r="X1824" t="s">
        <v>228</v>
      </c>
      <c r="Y1824" t="s">
        <v>309</v>
      </c>
      <c r="Z1824" t="s">
        <v>2787</v>
      </c>
    </row>
    <row r="1825" spans="1:26" hidden="1" x14ac:dyDescent="0.25">
      <c r="A1825" t="s">
        <v>7736</v>
      </c>
      <c r="B1825" t="s">
        <v>7737</v>
      </c>
      <c r="C1825" s="1" t="str">
        <f t="shared" si="291"/>
        <v>21:0239</v>
      </c>
      <c r="D1825" s="1" t="str">
        <f t="shared" si="295"/>
        <v>21:0116</v>
      </c>
      <c r="E1825" t="s">
        <v>7738</v>
      </c>
      <c r="F1825" t="s">
        <v>7739</v>
      </c>
      <c r="H1825">
        <v>49.000207099999997</v>
      </c>
      <c r="I1825">
        <v>-89.128569900000002</v>
      </c>
      <c r="J1825" s="1" t="str">
        <f t="shared" si="296"/>
        <v>NGR lake sediment grab sample</v>
      </c>
      <c r="K1825" s="1" t="str">
        <f t="shared" si="297"/>
        <v>&lt;177 micron (NGR)</v>
      </c>
      <c r="L1825">
        <v>39</v>
      </c>
      <c r="M1825" t="s">
        <v>73</v>
      </c>
      <c r="N1825">
        <v>744</v>
      </c>
      <c r="O1825" t="s">
        <v>133</v>
      </c>
      <c r="P1825" t="s">
        <v>145</v>
      </c>
      <c r="Q1825" t="s">
        <v>66</v>
      </c>
      <c r="R1825" t="s">
        <v>34</v>
      </c>
      <c r="S1825" t="s">
        <v>76</v>
      </c>
      <c r="T1825" t="s">
        <v>36</v>
      </c>
      <c r="U1825" t="s">
        <v>91</v>
      </c>
      <c r="V1825" t="s">
        <v>237</v>
      </c>
      <c r="W1825" t="s">
        <v>53</v>
      </c>
      <c r="X1825" t="s">
        <v>82</v>
      </c>
      <c r="Y1825" t="s">
        <v>41</v>
      </c>
      <c r="Z1825" t="s">
        <v>1001</v>
      </c>
    </row>
    <row r="1826" spans="1:26" hidden="1" x14ac:dyDescent="0.25">
      <c r="A1826" t="s">
        <v>7740</v>
      </c>
      <c r="B1826" t="s">
        <v>7741</v>
      </c>
      <c r="C1826" s="1" t="str">
        <f t="shared" si="291"/>
        <v>21:0239</v>
      </c>
      <c r="D1826" s="1" t="str">
        <f t="shared" si="295"/>
        <v>21:0116</v>
      </c>
      <c r="E1826" t="s">
        <v>7742</v>
      </c>
      <c r="F1826" t="s">
        <v>7743</v>
      </c>
      <c r="H1826">
        <v>49.001817899999999</v>
      </c>
      <c r="I1826">
        <v>-89.162877800000004</v>
      </c>
      <c r="J1826" s="1" t="str">
        <f t="shared" si="296"/>
        <v>NGR lake sediment grab sample</v>
      </c>
      <c r="K1826" s="1" t="str">
        <f t="shared" si="297"/>
        <v>&lt;177 micron (NGR)</v>
      </c>
      <c r="L1826">
        <v>39</v>
      </c>
      <c r="M1826" t="s">
        <v>87</v>
      </c>
      <c r="N1826">
        <v>745</v>
      </c>
      <c r="O1826" t="s">
        <v>343</v>
      </c>
      <c r="P1826" t="s">
        <v>49</v>
      </c>
      <c r="Q1826" t="s">
        <v>39</v>
      </c>
      <c r="R1826" t="s">
        <v>77</v>
      </c>
      <c r="S1826" t="s">
        <v>39</v>
      </c>
      <c r="T1826" t="s">
        <v>36</v>
      </c>
      <c r="U1826" t="s">
        <v>766</v>
      </c>
      <c r="V1826" t="s">
        <v>399</v>
      </c>
      <c r="W1826" t="s">
        <v>53</v>
      </c>
      <c r="X1826" t="s">
        <v>208</v>
      </c>
      <c r="Y1826" t="s">
        <v>41</v>
      </c>
      <c r="Z1826" t="s">
        <v>708</v>
      </c>
    </row>
    <row r="1827" spans="1:26" hidden="1" x14ac:dyDescent="0.25">
      <c r="A1827" t="s">
        <v>7744</v>
      </c>
      <c r="B1827" t="s">
        <v>7745</v>
      </c>
      <c r="C1827" s="1" t="str">
        <f t="shared" si="291"/>
        <v>21:0239</v>
      </c>
      <c r="D1827" s="1" t="str">
        <f t="shared" si="295"/>
        <v>21:0116</v>
      </c>
      <c r="E1827" t="s">
        <v>7746</v>
      </c>
      <c r="F1827" t="s">
        <v>7747</v>
      </c>
      <c r="H1827">
        <v>49.010897900000003</v>
      </c>
      <c r="I1827">
        <v>-89.223415599999996</v>
      </c>
      <c r="J1827" s="1" t="str">
        <f t="shared" si="296"/>
        <v>NGR lake sediment grab sample</v>
      </c>
      <c r="K1827" s="1" t="str">
        <f t="shared" si="297"/>
        <v>&lt;177 micron (NGR)</v>
      </c>
      <c r="L1827">
        <v>39</v>
      </c>
      <c r="M1827" t="s">
        <v>96</v>
      </c>
      <c r="N1827">
        <v>746</v>
      </c>
      <c r="O1827" t="s">
        <v>74</v>
      </c>
      <c r="P1827" t="s">
        <v>77</v>
      </c>
      <c r="Q1827" t="s">
        <v>181</v>
      </c>
      <c r="R1827" t="s">
        <v>64</v>
      </c>
      <c r="S1827" t="s">
        <v>181</v>
      </c>
      <c r="T1827" t="s">
        <v>36</v>
      </c>
      <c r="U1827" t="s">
        <v>1692</v>
      </c>
      <c r="V1827" t="s">
        <v>337</v>
      </c>
      <c r="W1827" t="s">
        <v>53</v>
      </c>
      <c r="X1827" t="s">
        <v>300</v>
      </c>
      <c r="Y1827" t="s">
        <v>41</v>
      </c>
      <c r="Z1827" t="s">
        <v>2679</v>
      </c>
    </row>
    <row r="1828" spans="1:26" hidden="1" x14ac:dyDescent="0.25">
      <c r="A1828" t="s">
        <v>7748</v>
      </c>
      <c r="B1828" t="s">
        <v>7749</v>
      </c>
      <c r="C1828" s="1" t="str">
        <f t="shared" si="291"/>
        <v>21:0239</v>
      </c>
      <c r="D1828" s="1" t="str">
        <f t="shared" si="295"/>
        <v>21:0116</v>
      </c>
      <c r="E1828" t="s">
        <v>7750</v>
      </c>
      <c r="F1828" t="s">
        <v>7751</v>
      </c>
      <c r="H1828">
        <v>49.002635599999998</v>
      </c>
      <c r="I1828">
        <v>-89.252855299999993</v>
      </c>
      <c r="J1828" s="1" t="str">
        <f t="shared" si="296"/>
        <v>NGR lake sediment grab sample</v>
      </c>
      <c r="K1828" s="1" t="str">
        <f t="shared" si="297"/>
        <v>&lt;177 micron (NGR)</v>
      </c>
      <c r="L1828">
        <v>39</v>
      </c>
      <c r="M1828" t="s">
        <v>106</v>
      </c>
      <c r="N1828">
        <v>747</v>
      </c>
      <c r="O1828" t="s">
        <v>253</v>
      </c>
      <c r="P1828" t="s">
        <v>283</v>
      </c>
      <c r="Q1828" t="s">
        <v>80</v>
      </c>
      <c r="R1828" t="s">
        <v>50</v>
      </c>
      <c r="S1828" t="s">
        <v>80</v>
      </c>
      <c r="T1828" t="s">
        <v>36</v>
      </c>
      <c r="U1828" t="s">
        <v>98</v>
      </c>
      <c r="V1828" t="s">
        <v>1072</v>
      </c>
      <c r="W1828" t="s">
        <v>66</v>
      </c>
      <c r="X1828" t="s">
        <v>343</v>
      </c>
      <c r="Y1828" t="s">
        <v>125</v>
      </c>
      <c r="Z1828" t="s">
        <v>3885</v>
      </c>
    </row>
    <row r="1829" spans="1:26" hidden="1" x14ac:dyDescent="0.25">
      <c r="A1829" t="s">
        <v>7752</v>
      </c>
      <c r="B1829" t="s">
        <v>7753</v>
      </c>
      <c r="C1829" s="1" t="str">
        <f t="shared" si="291"/>
        <v>21:0239</v>
      </c>
      <c r="D1829" s="1" t="str">
        <f t="shared" si="295"/>
        <v>21:0116</v>
      </c>
      <c r="E1829" t="s">
        <v>7754</v>
      </c>
      <c r="F1829" t="s">
        <v>7755</v>
      </c>
      <c r="H1829">
        <v>49.0004256</v>
      </c>
      <c r="I1829">
        <v>-89.315407300000004</v>
      </c>
      <c r="J1829" s="1" t="str">
        <f t="shared" si="296"/>
        <v>NGR lake sediment grab sample</v>
      </c>
      <c r="K1829" s="1" t="str">
        <f t="shared" si="297"/>
        <v>&lt;177 micron (NGR)</v>
      </c>
      <c r="L1829">
        <v>39</v>
      </c>
      <c r="M1829" t="s">
        <v>118</v>
      </c>
      <c r="N1829">
        <v>748</v>
      </c>
      <c r="O1829" t="s">
        <v>615</v>
      </c>
      <c r="P1829" t="s">
        <v>223</v>
      </c>
      <c r="Q1829" t="s">
        <v>33</v>
      </c>
      <c r="R1829" t="s">
        <v>596</v>
      </c>
      <c r="S1829" t="s">
        <v>290</v>
      </c>
      <c r="T1829" t="s">
        <v>122</v>
      </c>
      <c r="U1829" t="s">
        <v>938</v>
      </c>
      <c r="V1829" t="s">
        <v>137</v>
      </c>
      <c r="W1829" t="s">
        <v>53</v>
      </c>
      <c r="X1829" t="s">
        <v>163</v>
      </c>
      <c r="Y1829" t="s">
        <v>41</v>
      </c>
      <c r="Z1829" t="s">
        <v>610</v>
      </c>
    </row>
    <row r="1830" spans="1:26" hidden="1" x14ac:dyDescent="0.25">
      <c r="A1830" t="s">
        <v>7756</v>
      </c>
      <c r="B1830" t="s">
        <v>7757</v>
      </c>
      <c r="C1830" s="1" t="str">
        <f t="shared" si="291"/>
        <v>21:0239</v>
      </c>
      <c r="D1830" s="1" t="str">
        <f t="shared" si="295"/>
        <v>21:0116</v>
      </c>
      <c r="E1830" t="s">
        <v>7758</v>
      </c>
      <c r="F1830" t="s">
        <v>7759</v>
      </c>
      <c r="H1830">
        <v>49.025421000000001</v>
      </c>
      <c r="I1830">
        <v>-89.304035799999994</v>
      </c>
      <c r="J1830" s="1" t="str">
        <f t="shared" si="296"/>
        <v>NGR lake sediment grab sample</v>
      </c>
      <c r="K1830" s="1" t="str">
        <f t="shared" si="297"/>
        <v>&lt;177 micron (NGR)</v>
      </c>
      <c r="L1830">
        <v>39</v>
      </c>
      <c r="M1830" t="s">
        <v>154</v>
      </c>
      <c r="N1830">
        <v>749</v>
      </c>
      <c r="O1830" t="s">
        <v>1048</v>
      </c>
      <c r="P1830" t="s">
        <v>489</v>
      </c>
      <c r="Q1830" t="s">
        <v>63</v>
      </c>
      <c r="R1830" t="s">
        <v>271</v>
      </c>
      <c r="S1830" t="s">
        <v>78</v>
      </c>
      <c r="T1830" t="s">
        <v>122</v>
      </c>
      <c r="U1830" t="s">
        <v>1692</v>
      </c>
      <c r="V1830" t="s">
        <v>65</v>
      </c>
      <c r="W1830" t="s">
        <v>66</v>
      </c>
      <c r="X1830" t="s">
        <v>228</v>
      </c>
      <c r="Y1830" t="s">
        <v>41</v>
      </c>
      <c r="Z1830" t="s">
        <v>832</v>
      </c>
    </row>
    <row r="1831" spans="1:26" hidden="1" x14ac:dyDescent="0.25">
      <c r="A1831" t="s">
        <v>7760</v>
      </c>
      <c r="B1831" t="s">
        <v>7761</v>
      </c>
      <c r="C1831" s="1" t="str">
        <f t="shared" si="291"/>
        <v>21:0239</v>
      </c>
      <c r="D1831" s="1" t="str">
        <f t="shared" si="295"/>
        <v>21:0116</v>
      </c>
      <c r="E1831" t="s">
        <v>7726</v>
      </c>
      <c r="F1831" t="s">
        <v>7762</v>
      </c>
      <c r="H1831">
        <v>49.038153999999999</v>
      </c>
      <c r="I1831">
        <v>-89.299383199999994</v>
      </c>
      <c r="J1831" s="1" t="str">
        <f t="shared" si="296"/>
        <v>NGR lake sediment grab sample</v>
      </c>
      <c r="K1831" s="1" t="str">
        <f t="shared" si="297"/>
        <v>&lt;177 micron (NGR)</v>
      </c>
      <c r="L1831">
        <v>39</v>
      </c>
      <c r="M1831" t="s">
        <v>169</v>
      </c>
      <c r="N1831">
        <v>750</v>
      </c>
      <c r="O1831" t="s">
        <v>488</v>
      </c>
      <c r="P1831" t="s">
        <v>888</v>
      </c>
      <c r="Q1831" t="s">
        <v>66</v>
      </c>
      <c r="R1831" t="s">
        <v>283</v>
      </c>
      <c r="S1831" t="s">
        <v>290</v>
      </c>
      <c r="T1831" t="s">
        <v>36</v>
      </c>
      <c r="U1831" t="s">
        <v>390</v>
      </c>
      <c r="V1831" t="s">
        <v>529</v>
      </c>
      <c r="W1831" t="s">
        <v>66</v>
      </c>
      <c r="X1831" t="s">
        <v>119</v>
      </c>
      <c r="Y1831" t="s">
        <v>41</v>
      </c>
      <c r="Z1831" t="s">
        <v>747</v>
      </c>
    </row>
    <row r="1832" spans="1:26" hidden="1" x14ac:dyDescent="0.25">
      <c r="A1832" t="s">
        <v>7763</v>
      </c>
      <c r="B1832" t="s">
        <v>7764</v>
      </c>
      <c r="C1832" s="1" t="str">
        <f t="shared" si="291"/>
        <v>21:0239</v>
      </c>
      <c r="D1832" s="1" t="str">
        <f t="shared" si="295"/>
        <v>21:0116</v>
      </c>
      <c r="E1832" t="s">
        <v>7726</v>
      </c>
      <c r="F1832" t="s">
        <v>7765</v>
      </c>
      <c r="H1832">
        <v>49.038153999999999</v>
      </c>
      <c r="I1832">
        <v>-89.299383199999994</v>
      </c>
      <c r="J1832" s="1" t="str">
        <f t="shared" si="296"/>
        <v>NGR lake sediment grab sample</v>
      </c>
      <c r="K1832" s="1" t="str">
        <f t="shared" si="297"/>
        <v>&lt;177 micron (NGR)</v>
      </c>
      <c r="L1832">
        <v>39</v>
      </c>
      <c r="M1832" t="s">
        <v>162</v>
      </c>
      <c r="N1832">
        <v>751</v>
      </c>
      <c r="O1832" t="s">
        <v>588</v>
      </c>
      <c r="P1832" t="s">
        <v>588</v>
      </c>
      <c r="Q1832" t="s">
        <v>80</v>
      </c>
      <c r="R1832" t="s">
        <v>283</v>
      </c>
      <c r="S1832" t="s">
        <v>290</v>
      </c>
      <c r="T1832" t="s">
        <v>122</v>
      </c>
      <c r="U1832" t="s">
        <v>1785</v>
      </c>
      <c r="V1832" t="s">
        <v>529</v>
      </c>
      <c r="W1832" t="s">
        <v>53</v>
      </c>
      <c r="X1832" t="s">
        <v>163</v>
      </c>
      <c r="Y1832" t="s">
        <v>41</v>
      </c>
      <c r="Z1832" t="s">
        <v>68</v>
      </c>
    </row>
    <row r="1833" spans="1:26" hidden="1" x14ac:dyDescent="0.25">
      <c r="A1833" t="s">
        <v>7766</v>
      </c>
      <c r="B1833" t="s">
        <v>7767</v>
      </c>
      <c r="C1833" s="1" t="str">
        <f t="shared" si="291"/>
        <v>21:0239</v>
      </c>
      <c r="D1833" s="1" t="str">
        <f t="shared" si="295"/>
        <v>21:0116</v>
      </c>
      <c r="E1833" t="s">
        <v>7768</v>
      </c>
      <c r="F1833" t="s">
        <v>7769</v>
      </c>
      <c r="H1833">
        <v>49.051462999999998</v>
      </c>
      <c r="I1833">
        <v>-89.298778799999994</v>
      </c>
      <c r="J1833" s="1" t="str">
        <f t="shared" si="296"/>
        <v>NGR lake sediment grab sample</v>
      </c>
      <c r="K1833" s="1" t="str">
        <f t="shared" si="297"/>
        <v>&lt;177 micron (NGR)</v>
      </c>
      <c r="L1833">
        <v>39</v>
      </c>
      <c r="M1833" t="s">
        <v>131</v>
      </c>
      <c r="N1833">
        <v>752</v>
      </c>
      <c r="O1833" t="s">
        <v>488</v>
      </c>
      <c r="P1833" t="s">
        <v>615</v>
      </c>
      <c r="Q1833" t="s">
        <v>66</v>
      </c>
      <c r="R1833" t="s">
        <v>391</v>
      </c>
      <c r="S1833" t="s">
        <v>109</v>
      </c>
      <c r="T1833" t="s">
        <v>36</v>
      </c>
      <c r="U1833" t="s">
        <v>163</v>
      </c>
      <c r="V1833" t="s">
        <v>2909</v>
      </c>
      <c r="W1833" t="s">
        <v>66</v>
      </c>
      <c r="X1833" t="s">
        <v>54</v>
      </c>
      <c r="Y1833" t="s">
        <v>41</v>
      </c>
      <c r="Z1833" t="s">
        <v>278</v>
      </c>
    </row>
    <row r="1834" spans="1:26" hidden="1" x14ac:dyDescent="0.25">
      <c r="A1834" t="s">
        <v>7770</v>
      </c>
      <c r="B1834" t="s">
        <v>7771</v>
      </c>
      <c r="C1834" s="1" t="str">
        <f t="shared" si="291"/>
        <v>21:0239</v>
      </c>
      <c r="D1834" s="1" t="str">
        <f t="shared" si="295"/>
        <v>21:0116</v>
      </c>
      <c r="E1834" t="s">
        <v>7772</v>
      </c>
      <c r="F1834" t="s">
        <v>7773</v>
      </c>
      <c r="H1834">
        <v>49.092902299999999</v>
      </c>
      <c r="I1834">
        <v>-89.328336500000006</v>
      </c>
      <c r="J1834" s="1" t="str">
        <f t="shared" si="296"/>
        <v>NGR lake sediment grab sample</v>
      </c>
      <c r="K1834" s="1" t="str">
        <f t="shared" si="297"/>
        <v>&lt;177 micron (NGR)</v>
      </c>
      <c r="L1834">
        <v>39</v>
      </c>
      <c r="M1834" t="s">
        <v>143</v>
      </c>
      <c r="N1834">
        <v>753</v>
      </c>
      <c r="O1834" t="s">
        <v>562</v>
      </c>
      <c r="P1834" t="s">
        <v>197</v>
      </c>
      <c r="Q1834" t="s">
        <v>63</v>
      </c>
      <c r="R1834" t="s">
        <v>391</v>
      </c>
      <c r="S1834" t="s">
        <v>156</v>
      </c>
      <c r="T1834" t="s">
        <v>36</v>
      </c>
      <c r="U1834" t="s">
        <v>703</v>
      </c>
      <c r="V1834" t="s">
        <v>875</v>
      </c>
      <c r="W1834" t="s">
        <v>66</v>
      </c>
      <c r="X1834" t="s">
        <v>112</v>
      </c>
      <c r="Y1834" t="s">
        <v>125</v>
      </c>
      <c r="Z1834" t="s">
        <v>843</v>
      </c>
    </row>
    <row r="1835" spans="1:26" hidden="1" x14ac:dyDescent="0.25">
      <c r="A1835" t="s">
        <v>7774</v>
      </c>
      <c r="B1835" t="s">
        <v>7775</v>
      </c>
      <c r="C1835" s="1" t="str">
        <f t="shared" si="291"/>
        <v>21:0239</v>
      </c>
      <c r="D1835" s="1" t="str">
        <f t="shared" si="295"/>
        <v>21:0116</v>
      </c>
      <c r="E1835" t="s">
        <v>7776</v>
      </c>
      <c r="F1835" t="s">
        <v>7777</v>
      </c>
      <c r="H1835">
        <v>49.118113600000001</v>
      </c>
      <c r="I1835">
        <v>-89.354352000000006</v>
      </c>
      <c r="J1835" s="1" t="str">
        <f t="shared" si="296"/>
        <v>NGR lake sediment grab sample</v>
      </c>
      <c r="K1835" s="1" t="str">
        <f t="shared" si="297"/>
        <v>&lt;177 micron (NGR)</v>
      </c>
      <c r="L1835">
        <v>39</v>
      </c>
      <c r="M1835" t="s">
        <v>177</v>
      </c>
      <c r="N1835">
        <v>754</v>
      </c>
      <c r="O1835" t="s">
        <v>702</v>
      </c>
      <c r="P1835" t="s">
        <v>224</v>
      </c>
      <c r="Q1835" t="s">
        <v>80</v>
      </c>
      <c r="R1835" t="s">
        <v>761</v>
      </c>
      <c r="S1835" t="s">
        <v>198</v>
      </c>
      <c r="T1835" t="s">
        <v>36</v>
      </c>
      <c r="U1835" t="s">
        <v>1869</v>
      </c>
      <c r="V1835" t="s">
        <v>375</v>
      </c>
      <c r="W1835" t="s">
        <v>66</v>
      </c>
      <c r="X1835" t="s">
        <v>40</v>
      </c>
      <c r="Y1835" t="s">
        <v>125</v>
      </c>
      <c r="Z1835" t="s">
        <v>1529</v>
      </c>
    </row>
    <row r="1836" spans="1:26" hidden="1" x14ac:dyDescent="0.25">
      <c r="A1836" t="s">
        <v>7778</v>
      </c>
      <c r="B1836" t="s">
        <v>7779</v>
      </c>
      <c r="C1836" s="1" t="str">
        <f t="shared" si="291"/>
        <v>21:0239</v>
      </c>
      <c r="D1836" s="1" t="str">
        <f t="shared" si="295"/>
        <v>21:0116</v>
      </c>
      <c r="E1836" t="s">
        <v>7780</v>
      </c>
      <c r="F1836" t="s">
        <v>7781</v>
      </c>
      <c r="H1836">
        <v>49.145523400000002</v>
      </c>
      <c r="I1836">
        <v>-89.374671599999999</v>
      </c>
      <c r="J1836" s="1" t="str">
        <f t="shared" si="296"/>
        <v>NGR lake sediment grab sample</v>
      </c>
      <c r="K1836" s="1" t="str">
        <f t="shared" si="297"/>
        <v>&lt;177 micron (NGR)</v>
      </c>
      <c r="L1836">
        <v>39</v>
      </c>
      <c r="M1836" t="s">
        <v>187</v>
      </c>
      <c r="N1836">
        <v>755</v>
      </c>
      <c r="O1836" t="s">
        <v>297</v>
      </c>
      <c r="P1836" t="s">
        <v>82</v>
      </c>
      <c r="Q1836" t="s">
        <v>80</v>
      </c>
      <c r="R1836" t="s">
        <v>244</v>
      </c>
      <c r="S1836" t="s">
        <v>156</v>
      </c>
      <c r="T1836" t="s">
        <v>36</v>
      </c>
      <c r="U1836" t="s">
        <v>1501</v>
      </c>
      <c r="V1836" t="s">
        <v>522</v>
      </c>
      <c r="W1836" t="s">
        <v>53</v>
      </c>
      <c r="X1836" t="s">
        <v>81</v>
      </c>
      <c r="Y1836" t="s">
        <v>125</v>
      </c>
      <c r="Z1836" t="s">
        <v>198</v>
      </c>
    </row>
    <row r="1837" spans="1:26" hidden="1" x14ac:dyDescent="0.25">
      <c r="A1837" t="s">
        <v>7782</v>
      </c>
      <c r="B1837" t="s">
        <v>7783</v>
      </c>
      <c r="C1837" s="1" t="str">
        <f t="shared" si="291"/>
        <v>21:0239</v>
      </c>
      <c r="D1837" s="1" t="str">
        <f>HYPERLINK("http://geochem.nrcan.gc.ca/cdogs/content/svy/svy_e.htm", "")</f>
        <v/>
      </c>
      <c r="G1837" s="1" t="str">
        <f>HYPERLINK("http://geochem.nrcan.gc.ca/cdogs/content/cr_/cr_00021_e.htm", "21")</f>
        <v>21</v>
      </c>
      <c r="J1837" t="s">
        <v>220</v>
      </c>
      <c r="K1837" t="s">
        <v>221</v>
      </c>
      <c r="L1837">
        <v>39</v>
      </c>
      <c r="M1837" t="s">
        <v>222</v>
      </c>
      <c r="N1837">
        <v>756</v>
      </c>
      <c r="O1837" t="s">
        <v>108</v>
      </c>
      <c r="P1837" t="s">
        <v>77</v>
      </c>
      <c r="Q1837" t="s">
        <v>134</v>
      </c>
      <c r="R1837" t="s">
        <v>146</v>
      </c>
      <c r="S1837" t="s">
        <v>80</v>
      </c>
      <c r="T1837" t="s">
        <v>36</v>
      </c>
      <c r="U1837" t="s">
        <v>328</v>
      </c>
      <c r="V1837" t="s">
        <v>148</v>
      </c>
      <c r="W1837" t="s">
        <v>76</v>
      </c>
      <c r="X1837" t="s">
        <v>48</v>
      </c>
      <c r="Y1837" t="s">
        <v>78</v>
      </c>
      <c r="Z1837" t="s">
        <v>975</v>
      </c>
    </row>
    <row r="1838" spans="1:26" hidden="1" x14ac:dyDescent="0.25">
      <c r="A1838" t="s">
        <v>7784</v>
      </c>
      <c r="B1838" t="s">
        <v>7785</v>
      </c>
      <c r="C1838" s="1" t="str">
        <f t="shared" si="291"/>
        <v>21:0239</v>
      </c>
      <c r="D1838" s="1" t="str">
        <f t="shared" ref="D1838:D1849" si="298">HYPERLINK("http://geochem.nrcan.gc.ca/cdogs/content/svy/svy210116_e.htm", "21:0116")</f>
        <v>21:0116</v>
      </c>
      <c r="E1838" t="s">
        <v>7786</v>
      </c>
      <c r="F1838" t="s">
        <v>7787</v>
      </c>
      <c r="H1838">
        <v>49.1680949</v>
      </c>
      <c r="I1838">
        <v>-89.400803800000006</v>
      </c>
      <c r="J1838" s="1" t="str">
        <f t="shared" ref="J1838:J1849" si="299">HYPERLINK("http://geochem.nrcan.gc.ca/cdogs/content/kwd/kwd020027_e.htm", "NGR lake sediment grab sample")</f>
        <v>NGR lake sediment grab sample</v>
      </c>
      <c r="K1838" s="1" t="str">
        <f t="shared" ref="K1838:K1849" si="300">HYPERLINK("http://geochem.nrcan.gc.ca/cdogs/content/kwd/kwd080006_e.htm", "&lt;177 micron (NGR)")</f>
        <v>&lt;177 micron (NGR)</v>
      </c>
      <c r="L1838">
        <v>39</v>
      </c>
      <c r="M1838" t="s">
        <v>196</v>
      </c>
      <c r="N1838">
        <v>757</v>
      </c>
      <c r="O1838" t="s">
        <v>1047</v>
      </c>
      <c r="P1838" t="s">
        <v>67</v>
      </c>
      <c r="Q1838" t="s">
        <v>63</v>
      </c>
      <c r="R1838" t="s">
        <v>110</v>
      </c>
      <c r="S1838" t="s">
        <v>78</v>
      </c>
      <c r="T1838" t="s">
        <v>36</v>
      </c>
      <c r="U1838" t="s">
        <v>178</v>
      </c>
      <c r="V1838" t="s">
        <v>309</v>
      </c>
      <c r="W1838" t="s">
        <v>63</v>
      </c>
      <c r="X1838" t="s">
        <v>91</v>
      </c>
      <c r="Y1838" t="s">
        <v>41</v>
      </c>
      <c r="Z1838" t="s">
        <v>82</v>
      </c>
    </row>
    <row r="1839" spans="1:26" hidden="1" x14ac:dyDescent="0.25">
      <c r="A1839" t="s">
        <v>7788</v>
      </c>
      <c r="B1839" t="s">
        <v>7789</v>
      </c>
      <c r="C1839" s="1" t="str">
        <f t="shared" si="291"/>
        <v>21:0239</v>
      </c>
      <c r="D1839" s="1" t="str">
        <f t="shared" si="298"/>
        <v>21:0116</v>
      </c>
      <c r="E1839" t="s">
        <v>7790</v>
      </c>
      <c r="F1839" t="s">
        <v>7791</v>
      </c>
      <c r="H1839">
        <v>49.133788799999998</v>
      </c>
      <c r="I1839">
        <v>-89.532672300000002</v>
      </c>
      <c r="J1839" s="1" t="str">
        <f t="shared" si="299"/>
        <v>NGR lake sediment grab sample</v>
      </c>
      <c r="K1839" s="1" t="str">
        <f t="shared" si="300"/>
        <v>&lt;177 micron (NGR)</v>
      </c>
      <c r="L1839">
        <v>39</v>
      </c>
      <c r="M1839" t="s">
        <v>206</v>
      </c>
      <c r="N1839">
        <v>758</v>
      </c>
      <c r="O1839" t="s">
        <v>455</v>
      </c>
      <c r="P1839" t="s">
        <v>516</v>
      </c>
      <c r="Q1839" t="s">
        <v>66</v>
      </c>
      <c r="R1839" t="s">
        <v>198</v>
      </c>
      <c r="S1839" t="s">
        <v>181</v>
      </c>
      <c r="T1839" t="s">
        <v>36</v>
      </c>
      <c r="U1839" t="s">
        <v>973</v>
      </c>
      <c r="V1839" t="s">
        <v>853</v>
      </c>
      <c r="W1839" t="s">
        <v>66</v>
      </c>
      <c r="X1839" t="s">
        <v>100</v>
      </c>
      <c r="Y1839" t="s">
        <v>41</v>
      </c>
      <c r="Z1839" t="s">
        <v>391</v>
      </c>
    </row>
    <row r="1840" spans="1:26" hidden="1" x14ac:dyDescent="0.25">
      <c r="A1840" t="s">
        <v>7792</v>
      </c>
      <c r="B1840" t="s">
        <v>7793</v>
      </c>
      <c r="C1840" s="1" t="str">
        <f t="shared" si="291"/>
        <v>21:0239</v>
      </c>
      <c r="D1840" s="1" t="str">
        <f t="shared" si="298"/>
        <v>21:0116</v>
      </c>
      <c r="E1840" t="s">
        <v>7794</v>
      </c>
      <c r="F1840" t="s">
        <v>7795</v>
      </c>
      <c r="H1840">
        <v>49.115367900000003</v>
      </c>
      <c r="I1840">
        <v>-89.550044499999998</v>
      </c>
      <c r="J1840" s="1" t="str">
        <f t="shared" si="299"/>
        <v>NGR lake sediment grab sample</v>
      </c>
      <c r="K1840" s="1" t="str">
        <f t="shared" si="300"/>
        <v>&lt;177 micron (NGR)</v>
      </c>
      <c r="L1840">
        <v>39</v>
      </c>
      <c r="M1840" t="s">
        <v>214</v>
      </c>
      <c r="N1840">
        <v>759</v>
      </c>
      <c r="O1840" t="s">
        <v>253</v>
      </c>
      <c r="P1840" t="s">
        <v>334</v>
      </c>
      <c r="Q1840" t="s">
        <v>80</v>
      </c>
      <c r="R1840" t="s">
        <v>198</v>
      </c>
      <c r="S1840" t="s">
        <v>146</v>
      </c>
      <c r="T1840" t="s">
        <v>36</v>
      </c>
      <c r="U1840" t="s">
        <v>799</v>
      </c>
      <c r="V1840" t="s">
        <v>496</v>
      </c>
      <c r="W1840" t="s">
        <v>66</v>
      </c>
      <c r="X1840" t="s">
        <v>40</v>
      </c>
      <c r="Y1840" t="s">
        <v>41</v>
      </c>
      <c r="Z1840" t="s">
        <v>278</v>
      </c>
    </row>
    <row r="1841" spans="1:26" hidden="1" x14ac:dyDescent="0.25">
      <c r="A1841" t="s">
        <v>7796</v>
      </c>
      <c r="B1841" t="s">
        <v>7797</v>
      </c>
      <c r="C1841" s="1" t="str">
        <f t="shared" si="291"/>
        <v>21:0239</v>
      </c>
      <c r="D1841" s="1" t="str">
        <f t="shared" si="298"/>
        <v>21:0116</v>
      </c>
      <c r="E1841" t="s">
        <v>7798</v>
      </c>
      <c r="F1841" t="s">
        <v>7799</v>
      </c>
      <c r="H1841">
        <v>49.088628100000001</v>
      </c>
      <c r="I1841">
        <v>-89.594905400000002</v>
      </c>
      <c r="J1841" s="1" t="str">
        <f t="shared" si="299"/>
        <v>NGR lake sediment grab sample</v>
      </c>
      <c r="K1841" s="1" t="str">
        <f t="shared" si="300"/>
        <v>&lt;177 micron (NGR)</v>
      </c>
      <c r="L1841">
        <v>39</v>
      </c>
      <c r="M1841" t="s">
        <v>234</v>
      </c>
      <c r="N1841">
        <v>760</v>
      </c>
      <c r="O1841" t="s">
        <v>133</v>
      </c>
      <c r="P1841" t="s">
        <v>516</v>
      </c>
      <c r="Q1841" t="s">
        <v>80</v>
      </c>
      <c r="R1841" t="s">
        <v>34</v>
      </c>
      <c r="S1841" t="s">
        <v>181</v>
      </c>
      <c r="T1841" t="s">
        <v>36</v>
      </c>
      <c r="U1841" t="s">
        <v>497</v>
      </c>
      <c r="V1841" t="s">
        <v>148</v>
      </c>
      <c r="W1841" t="s">
        <v>66</v>
      </c>
      <c r="X1841" t="s">
        <v>81</v>
      </c>
      <c r="Y1841" t="s">
        <v>41</v>
      </c>
      <c r="Z1841" t="s">
        <v>1224</v>
      </c>
    </row>
    <row r="1842" spans="1:26" hidden="1" x14ac:dyDescent="0.25">
      <c r="A1842" t="s">
        <v>7800</v>
      </c>
      <c r="B1842" t="s">
        <v>7801</v>
      </c>
      <c r="C1842" s="1" t="str">
        <f t="shared" si="291"/>
        <v>21:0239</v>
      </c>
      <c r="D1842" s="1" t="str">
        <f t="shared" si="298"/>
        <v>21:0116</v>
      </c>
      <c r="E1842" t="s">
        <v>7802</v>
      </c>
      <c r="F1842" t="s">
        <v>7803</v>
      </c>
      <c r="H1842">
        <v>49.017103900000002</v>
      </c>
      <c r="I1842">
        <v>-89.750963499999997</v>
      </c>
      <c r="J1842" s="1" t="str">
        <f t="shared" si="299"/>
        <v>NGR lake sediment grab sample</v>
      </c>
      <c r="K1842" s="1" t="str">
        <f t="shared" si="300"/>
        <v>&lt;177 micron (NGR)</v>
      </c>
      <c r="L1842">
        <v>40</v>
      </c>
      <c r="M1842" t="s">
        <v>242</v>
      </c>
      <c r="N1842">
        <v>761</v>
      </c>
      <c r="O1842" t="s">
        <v>236</v>
      </c>
      <c r="P1842" t="s">
        <v>79</v>
      </c>
      <c r="Q1842" t="s">
        <v>33</v>
      </c>
      <c r="R1842" t="s">
        <v>244</v>
      </c>
      <c r="S1842" t="s">
        <v>181</v>
      </c>
      <c r="T1842" t="s">
        <v>36</v>
      </c>
      <c r="U1842" t="s">
        <v>119</v>
      </c>
      <c r="V1842" t="s">
        <v>90</v>
      </c>
      <c r="W1842" t="s">
        <v>80</v>
      </c>
      <c r="X1842" t="s">
        <v>91</v>
      </c>
      <c r="Y1842" t="s">
        <v>41</v>
      </c>
      <c r="Z1842" t="s">
        <v>6881</v>
      </c>
    </row>
    <row r="1843" spans="1:26" hidden="1" x14ac:dyDescent="0.25">
      <c r="A1843" t="s">
        <v>7804</v>
      </c>
      <c r="B1843" t="s">
        <v>7805</v>
      </c>
      <c r="C1843" s="1" t="str">
        <f t="shared" si="291"/>
        <v>21:0239</v>
      </c>
      <c r="D1843" s="1" t="str">
        <f t="shared" si="298"/>
        <v>21:0116</v>
      </c>
      <c r="E1843" t="s">
        <v>7806</v>
      </c>
      <c r="F1843" t="s">
        <v>7807</v>
      </c>
      <c r="H1843">
        <v>49.066118699999997</v>
      </c>
      <c r="I1843">
        <v>-89.625895099999994</v>
      </c>
      <c r="J1843" s="1" t="str">
        <f t="shared" si="299"/>
        <v>NGR lake sediment grab sample</v>
      </c>
      <c r="K1843" s="1" t="str">
        <f t="shared" si="300"/>
        <v>&lt;177 micron (NGR)</v>
      </c>
      <c r="L1843">
        <v>40</v>
      </c>
      <c r="M1843" t="s">
        <v>47</v>
      </c>
      <c r="N1843">
        <v>762</v>
      </c>
      <c r="O1843" t="s">
        <v>197</v>
      </c>
      <c r="P1843" t="s">
        <v>1254</v>
      </c>
      <c r="Q1843" t="s">
        <v>63</v>
      </c>
      <c r="R1843" t="s">
        <v>134</v>
      </c>
      <c r="S1843" t="s">
        <v>290</v>
      </c>
      <c r="T1843" t="s">
        <v>36</v>
      </c>
      <c r="U1843" t="s">
        <v>1617</v>
      </c>
      <c r="V1843" t="s">
        <v>38</v>
      </c>
      <c r="W1843" t="s">
        <v>66</v>
      </c>
      <c r="X1843" t="s">
        <v>40</v>
      </c>
      <c r="Y1843" t="s">
        <v>41</v>
      </c>
      <c r="Z1843" t="s">
        <v>2223</v>
      </c>
    </row>
    <row r="1844" spans="1:26" hidden="1" x14ac:dyDescent="0.25">
      <c r="A1844" t="s">
        <v>7808</v>
      </c>
      <c r="B1844" t="s">
        <v>7809</v>
      </c>
      <c r="C1844" s="1" t="str">
        <f t="shared" si="291"/>
        <v>21:0239</v>
      </c>
      <c r="D1844" s="1" t="str">
        <f t="shared" si="298"/>
        <v>21:0116</v>
      </c>
      <c r="E1844" t="s">
        <v>7810</v>
      </c>
      <c r="F1844" t="s">
        <v>7811</v>
      </c>
      <c r="H1844">
        <v>49.050501199999999</v>
      </c>
      <c r="I1844">
        <v>-89.649463600000004</v>
      </c>
      <c r="J1844" s="1" t="str">
        <f t="shared" si="299"/>
        <v>NGR lake sediment grab sample</v>
      </c>
      <c r="K1844" s="1" t="str">
        <f t="shared" si="300"/>
        <v>&lt;177 micron (NGR)</v>
      </c>
      <c r="L1844">
        <v>40</v>
      </c>
      <c r="M1844" t="s">
        <v>60</v>
      </c>
      <c r="N1844">
        <v>763</v>
      </c>
      <c r="O1844" t="s">
        <v>1254</v>
      </c>
      <c r="P1844" t="s">
        <v>133</v>
      </c>
      <c r="Q1844" t="s">
        <v>63</v>
      </c>
      <c r="R1844" t="s">
        <v>50</v>
      </c>
      <c r="S1844" t="s">
        <v>39</v>
      </c>
      <c r="T1844" t="s">
        <v>262</v>
      </c>
      <c r="U1844" t="s">
        <v>40</v>
      </c>
      <c r="V1844" t="s">
        <v>399</v>
      </c>
      <c r="W1844" t="s">
        <v>66</v>
      </c>
      <c r="X1844" t="s">
        <v>497</v>
      </c>
      <c r="Y1844" t="s">
        <v>41</v>
      </c>
      <c r="Z1844" t="s">
        <v>62</v>
      </c>
    </row>
    <row r="1845" spans="1:26" hidden="1" x14ac:dyDescent="0.25">
      <c r="A1845" t="s">
        <v>7812</v>
      </c>
      <c r="B1845" t="s">
        <v>7813</v>
      </c>
      <c r="C1845" s="1" t="str">
        <f t="shared" si="291"/>
        <v>21:0239</v>
      </c>
      <c r="D1845" s="1" t="str">
        <f t="shared" si="298"/>
        <v>21:0116</v>
      </c>
      <c r="E1845" t="s">
        <v>7814</v>
      </c>
      <c r="F1845" t="s">
        <v>7815</v>
      </c>
      <c r="H1845">
        <v>49.032758600000001</v>
      </c>
      <c r="I1845">
        <v>-89.6522425</v>
      </c>
      <c r="J1845" s="1" t="str">
        <f t="shared" si="299"/>
        <v>NGR lake sediment grab sample</v>
      </c>
      <c r="K1845" s="1" t="str">
        <f t="shared" si="300"/>
        <v>&lt;177 micron (NGR)</v>
      </c>
      <c r="L1845">
        <v>40</v>
      </c>
      <c r="M1845" t="s">
        <v>251</v>
      </c>
      <c r="N1845">
        <v>764</v>
      </c>
      <c r="O1845" t="s">
        <v>236</v>
      </c>
      <c r="P1845" t="s">
        <v>134</v>
      </c>
      <c r="Q1845" t="s">
        <v>63</v>
      </c>
      <c r="R1845" t="s">
        <v>135</v>
      </c>
      <c r="S1845" t="s">
        <v>156</v>
      </c>
      <c r="T1845" t="s">
        <v>36</v>
      </c>
      <c r="U1845" t="s">
        <v>521</v>
      </c>
      <c r="V1845" t="s">
        <v>137</v>
      </c>
      <c r="W1845" t="s">
        <v>66</v>
      </c>
      <c r="X1845" t="s">
        <v>54</v>
      </c>
      <c r="Y1845" t="s">
        <v>41</v>
      </c>
      <c r="Z1845" t="s">
        <v>283</v>
      </c>
    </row>
    <row r="1846" spans="1:26" hidden="1" x14ac:dyDescent="0.25">
      <c r="A1846" t="s">
        <v>7816</v>
      </c>
      <c r="B1846" t="s">
        <v>7817</v>
      </c>
      <c r="C1846" s="1" t="str">
        <f t="shared" si="291"/>
        <v>21:0239</v>
      </c>
      <c r="D1846" s="1" t="str">
        <f t="shared" si="298"/>
        <v>21:0116</v>
      </c>
      <c r="E1846" t="s">
        <v>7818</v>
      </c>
      <c r="F1846" t="s">
        <v>7819</v>
      </c>
      <c r="H1846">
        <v>49.014511400000004</v>
      </c>
      <c r="I1846">
        <v>-89.639755600000001</v>
      </c>
      <c r="J1846" s="1" t="str">
        <f t="shared" si="299"/>
        <v>NGR lake sediment grab sample</v>
      </c>
      <c r="K1846" s="1" t="str">
        <f t="shared" si="300"/>
        <v>&lt;177 micron (NGR)</v>
      </c>
      <c r="L1846">
        <v>40</v>
      </c>
      <c r="M1846" t="s">
        <v>259</v>
      </c>
      <c r="N1846">
        <v>765</v>
      </c>
      <c r="O1846" t="s">
        <v>253</v>
      </c>
      <c r="P1846" t="s">
        <v>108</v>
      </c>
      <c r="Q1846" t="s">
        <v>63</v>
      </c>
      <c r="R1846" t="s">
        <v>145</v>
      </c>
      <c r="S1846" t="s">
        <v>50</v>
      </c>
      <c r="T1846" t="s">
        <v>36</v>
      </c>
      <c r="U1846" t="s">
        <v>1024</v>
      </c>
      <c r="V1846" t="s">
        <v>137</v>
      </c>
      <c r="W1846" t="s">
        <v>66</v>
      </c>
      <c r="X1846" t="s">
        <v>91</v>
      </c>
      <c r="Y1846" t="s">
        <v>41</v>
      </c>
      <c r="Z1846" t="s">
        <v>843</v>
      </c>
    </row>
    <row r="1847" spans="1:26" hidden="1" x14ac:dyDescent="0.25">
      <c r="A1847" t="s">
        <v>7820</v>
      </c>
      <c r="B1847" t="s">
        <v>7821</v>
      </c>
      <c r="C1847" s="1" t="str">
        <f t="shared" si="291"/>
        <v>21:0239</v>
      </c>
      <c r="D1847" s="1" t="str">
        <f t="shared" si="298"/>
        <v>21:0116</v>
      </c>
      <c r="E1847" t="s">
        <v>7818</v>
      </c>
      <c r="F1847" t="s">
        <v>7822</v>
      </c>
      <c r="H1847">
        <v>49.014511400000004</v>
      </c>
      <c r="I1847">
        <v>-89.639755600000001</v>
      </c>
      <c r="J1847" s="1" t="str">
        <f t="shared" si="299"/>
        <v>NGR lake sediment grab sample</v>
      </c>
      <c r="K1847" s="1" t="str">
        <f t="shared" si="300"/>
        <v>&lt;177 micron (NGR)</v>
      </c>
      <c r="L1847">
        <v>40</v>
      </c>
      <c r="M1847" t="s">
        <v>268</v>
      </c>
      <c r="N1847">
        <v>766</v>
      </c>
      <c r="O1847" t="s">
        <v>771</v>
      </c>
      <c r="P1847" t="s">
        <v>133</v>
      </c>
      <c r="Q1847" t="s">
        <v>394</v>
      </c>
      <c r="R1847" t="s">
        <v>32</v>
      </c>
      <c r="S1847" t="s">
        <v>110</v>
      </c>
      <c r="T1847" t="s">
        <v>36</v>
      </c>
      <c r="U1847" t="s">
        <v>991</v>
      </c>
      <c r="V1847" t="s">
        <v>529</v>
      </c>
      <c r="W1847" t="s">
        <v>63</v>
      </c>
      <c r="X1847" t="s">
        <v>91</v>
      </c>
      <c r="Y1847" t="s">
        <v>41</v>
      </c>
      <c r="Z1847" t="s">
        <v>406</v>
      </c>
    </row>
    <row r="1848" spans="1:26" hidden="1" x14ac:dyDescent="0.25">
      <c r="A1848" t="s">
        <v>7823</v>
      </c>
      <c r="B1848" t="s">
        <v>7824</v>
      </c>
      <c r="C1848" s="1" t="str">
        <f t="shared" si="291"/>
        <v>21:0239</v>
      </c>
      <c r="D1848" s="1" t="str">
        <f t="shared" si="298"/>
        <v>21:0116</v>
      </c>
      <c r="E1848" t="s">
        <v>7825</v>
      </c>
      <c r="F1848" t="s">
        <v>7826</v>
      </c>
      <c r="H1848">
        <v>49.001187799999997</v>
      </c>
      <c r="I1848">
        <v>-89.7761359</v>
      </c>
      <c r="J1848" s="1" t="str">
        <f t="shared" si="299"/>
        <v>NGR lake sediment grab sample</v>
      </c>
      <c r="K1848" s="1" t="str">
        <f t="shared" si="300"/>
        <v>&lt;177 micron (NGR)</v>
      </c>
      <c r="L1848">
        <v>40</v>
      </c>
      <c r="M1848" t="s">
        <v>73</v>
      </c>
      <c r="N1848">
        <v>767</v>
      </c>
      <c r="O1848" t="s">
        <v>1254</v>
      </c>
      <c r="P1848" t="s">
        <v>35</v>
      </c>
      <c r="Q1848" t="s">
        <v>78</v>
      </c>
      <c r="R1848" t="s">
        <v>135</v>
      </c>
      <c r="S1848" t="s">
        <v>39</v>
      </c>
      <c r="T1848" t="s">
        <v>36</v>
      </c>
      <c r="U1848" t="s">
        <v>463</v>
      </c>
      <c r="V1848" t="s">
        <v>309</v>
      </c>
      <c r="W1848" t="s">
        <v>66</v>
      </c>
      <c r="X1848" t="s">
        <v>208</v>
      </c>
      <c r="Y1848" t="s">
        <v>41</v>
      </c>
      <c r="Z1848" t="s">
        <v>5166</v>
      </c>
    </row>
    <row r="1849" spans="1:26" hidden="1" x14ac:dyDescent="0.25">
      <c r="A1849" t="s">
        <v>7827</v>
      </c>
      <c r="B1849" t="s">
        <v>7828</v>
      </c>
      <c r="C1849" s="1" t="str">
        <f t="shared" si="291"/>
        <v>21:0239</v>
      </c>
      <c r="D1849" s="1" t="str">
        <f t="shared" si="298"/>
        <v>21:0116</v>
      </c>
      <c r="E1849" t="s">
        <v>7802</v>
      </c>
      <c r="F1849" t="s">
        <v>7829</v>
      </c>
      <c r="H1849">
        <v>49.017103900000002</v>
      </c>
      <c r="I1849">
        <v>-89.750963499999997</v>
      </c>
      <c r="J1849" s="1" t="str">
        <f t="shared" si="299"/>
        <v>NGR lake sediment grab sample</v>
      </c>
      <c r="K1849" s="1" t="str">
        <f t="shared" si="300"/>
        <v>&lt;177 micron (NGR)</v>
      </c>
      <c r="L1849">
        <v>40</v>
      </c>
      <c r="M1849" t="s">
        <v>366</v>
      </c>
      <c r="N1849">
        <v>768</v>
      </c>
      <c r="O1849" t="s">
        <v>120</v>
      </c>
      <c r="P1849" t="s">
        <v>798</v>
      </c>
      <c r="Q1849" t="s">
        <v>33</v>
      </c>
      <c r="R1849" t="s">
        <v>244</v>
      </c>
      <c r="S1849" t="s">
        <v>181</v>
      </c>
      <c r="T1849" t="s">
        <v>36</v>
      </c>
      <c r="U1849" t="s">
        <v>163</v>
      </c>
      <c r="V1849" t="s">
        <v>308</v>
      </c>
      <c r="W1849" t="s">
        <v>80</v>
      </c>
      <c r="X1849" t="s">
        <v>40</v>
      </c>
      <c r="Y1849" t="s">
        <v>41</v>
      </c>
      <c r="Z1849" t="s">
        <v>3243</v>
      </c>
    </row>
    <row r="1850" spans="1:26" hidden="1" x14ac:dyDescent="0.25">
      <c r="A1850" t="s">
        <v>7830</v>
      </c>
      <c r="B1850" t="s">
        <v>7831</v>
      </c>
      <c r="C1850" s="1" t="str">
        <f t="shared" ref="C1850:C1913" si="301">HYPERLINK("http://geochem.nrcan.gc.ca/cdogs/content/bdl/bdl210239_e.htm", "21:0239")</f>
        <v>21:0239</v>
      </c>
      <c r="D1850" s="1" t="str">
        <f>HYPERLINK("http://geochem.nrcan.gc.ca/cdogs/content/svy/svy_e.htm", "")</f>
        <v/>
      </c>
      <c r="G1850" s="1" t="str">
        <f>HYPERLINK("http://geochem.nrcan.gc.ca/cdogs/content/cr_/cr_00007_e.htm", "7")</f>
        <v>7</v>
      </c>
      <c r="J1850" t="s">
        <v>220</v>
      </c>
      <c r="K1850" t="s">
        <v>221</v>
      </c>
      <c r="L1850">
        <v>40</v>
      </c>
      <c r="M1850" t="s">
        <v>222</v>
      </c>
      <c r="N1850">
        <v>769</v>
      </c>
      <c r="O1850" t="s">
        <v>133</v>
      </c>
      <c r="P1850" t="s">
        <v>48</v>
      </c>
      <c r="Q1850" t="s">
        <v>109</v>
      </c>
      <c r="R1850" t="s">
        <v>97</v>
      </c>
      <c r="S1850" t="s">
        <v>39</v>
      </c>
      <c r="T1850" t="s">
        <v>65</v>
      </c>
      <c r="U1850" t="s">
        <v>136</v>
      </c>
      <c r="V1850" t="s">
        <v>2451</v>
      </c>
      <c r="W1850" t="s">
        <v>66</v>
      </c>
      <c r="X1850" t="s">
        <v>208</v>
      </c>
      <c r="Y1850" t="s">
        <v>244</v>
      </c>
      <c r="Z1850" t="s">
        <v>110</v>
      </c>
    </row>
    <row r="1851" spans="1:26" hidden="1" x14ac:dyDescent="0.25">
      <c r="A1851" t="s">
        <v>7832</v>
      </c>
      <c r="B1851" t="s">
        <v>7833</v>
      </c>
      <c r="C1851" s="1" t="str">
        <f t="shared" si="301"/>
        <v>21:0239</v>
      </c>
      <c r="D1851" s="1" t="str">
        <f t="shared" ref="D1851:D1874" si="302">HYPERLINK("http://geochem.nrcan.gc.ca/cdogs/content/svy/svy210116_e.htm", "21:0116")</f>
        <v>21:0116</v>
      </c>
      <c r="E1851" t="s">
        <v>7834</v>
      </c>
      <c r="F1851" t="s">
        <v>7835</v>
      </c>
      <c r="H1851">
        <v>49.022939100000002</v>
      </c>
      <c r="I1851">
        <v>-89.718110499999995</v>
      </c>
      <c r="J1851" s="1" t="str">
        <f t="shared" ref="J1851:J1874" si="303">HYPERLINK("http://geochem.nrcan.gc.ca/cdogs/content/kwd/kwd020027_e.htm", "NGR lake sediment grab sample")</f>
        <v>NGR lake sediment grab sample</v>
      </c>
      <c r="K1851" s="1" t="str">
        <f t="shared" ref="K1851:K1874" si="304">HYPERLINK("http://geochem.nrcan.gc.ca/cdogs/content/kwd/kwd080006_e.htm", "&lt;177 micron (NGR)")</f>
        <v>&lt;177 micron (NGR)</v>
      </c>
      <c r="L1851">
        <v>40</v>
      </c>
      <c r="M1851" t="s">
        <v>87</v>
      </c>
      <c r="N1851">
        <v>770</v>
      </c>
      <c r="O1851" t="s">
        <v>546</v>
      </c>
      <c r="P1851" t="s">
        <v>244</v>
      </c>
      <c r="Q1851" t="s">
        <v>80</v>
      </c>
      <c r="R1851" t="s">
        <v>290</v>
      </c>
      <c r="S1851" t="s">
        <v>63</v>
      </c>
      <c r="T1851" t="s">
        <v>36</v>
      </c>
      <c r="U1851" t="s">
        <v>98</v>
      </c>
      <c r="V1851" t="s">
        <v>225</v>
      </c>
      <c r="W1851" t="s">
        <v>66</v>
      </c>
      <c r="X1851" t="s">
        <v>40</v>
      </c>
      <c r="Y1851" t="s">
        <v>125</v>
      </c>
      <c r="Z1851" t="s">
        <v>591</v>
      </c>
    </row>
    <row r="1852" spans="1:26" hidden="1" x14ac:dyDescent="0.25">
      <c r="A1852" t="s">
        <v>7836</v>
      </c>
      <c r="B1852" t="s">
        <v>7837</v>
      </c>
      <c r="C1852" s="1" t="str">
        <f t="shared" si="301"/>
        <v>21:0239</v>
      </c>
      <c r="D1852" s="1" t="str">
        <f t="shared" si="302"/>
        <v>21:0116</v>
      </c>
      <c r="E1852" t="s">
        <v>7838</v>
      </c>
      <c r="F1852" t="s">
        <v>7839</v>
      </c>
      <c r="H1852">
        <v>49.038414299999999</v>
      </c>
      <c r="I1852">
        <v>-89.727999800000006</v>
      </c>
      <c r="J1852" s="1" t="str">
        <f t="shared" si="303"/>
        <v>NGR lake sediment grab sample</v>
      </c>
      <c r="K1852" s="1" t="str">
        <f t="shared" si="304"/>
        <v>&lt;177 micron (NGR)</v>
      </c>
      <c r="L1852">
        <v>40</v>
      </c>
      <c r="M1852" t="s">
        <v>96</v>
      </c>
      <c r="N1852">
        <v>771</v>
      </c>
      <c r="O1852" t="s">
        <v>336</v>
      </c>
      <c r="P1852" t="s">
        <v>134</v>
      </c>
      <c r="Q1852" t="s">
        <v>80</v>
      </c>
      <c r="R1852" t="s">
        <v>198</v>
      </c>
      <c r="S1852" t="s">
        <v>39</v>
      </c>
      <c r="T1852" t="s">
        <v>308</v>
      </c>
      <c r="U1852" t="s">
        <v>54</v>
      </c>
      <c r="V1852" t="s">
        <v>292</v>
      </c>
      <c r="W1852" t="s">
        <v>53</v>
      </c>
      <c r="X1852" t="s">
        <v>283</v>
      </c>
      <c r="Y1852" t="s">
        <v>41</v>
      </c>
      <c r="Z1852" t="s">
        <v>1456</v>
      </c>
    </row>
    <row r="1853" spans="1:26" hidden="1" x14ac:dyDescent="0.25">
      <c r="A1853" t="s">
        <v>7840</v>
      </c>
      <c r="B1853" t="s">
        <v>7841</v>
      </c>
      <c r="C1853" s="1" t="str">
        <f t="shared" si="301"/>
        <v>21:0239</v>
      </c>
      <c r="D1853" s="1" t="str">
        <f t="shared" si="302"/>
        <v>21:0116</v>
      </c>
      <c r="E1853" t="s">
        <v>7842</v>
      </c>
      <c r="F1853" t="s">
        <v>7843</v>
      </c>
      <c r="H1853">
        <v>49.045073199999997</v>
      </c>
      <c r="I1853">
        <v>-89.759719899999993</v>
      </c>
      <c r="J1853" s="1" t="str">
        <f t="shared" si="303"/>
        <v>NGR lake sediment grab sample</v>
      </c>
      <c r="K1853" s="1" t="str">
        <f t="shared" si="304"/>
        <v>&lt;177 micron (NGR)</v>
      </c>
      <c r="L1853">
        <v>40</v>
      </c>
      <c r="M1853" t="s">
        <v>106</v>
      </c>
      <c r="N1853">
        <v>772</v>
      </c>
      <c r="O1853" t="s">
        <v>342</v>
      </c>
      <c r="P1853" t="s">
        <v>62</v>
      </c>
      <c r="Q1853" t="s">
        <v>66</v>
      </c>
      <c r="R1853" t="s">
        <v>77</v>
      </c>
      <c r="S1853" t="s">
        <v>146</v>
      </c>
      <c r="T1853" t="s">
        <v>122</v>
      </c>
      <c r="U1853" t="s">
        <v>144</v>
      </c>
      <c r="V1853" t="s">
        <v>1223</v>
      </c>
      <c r="W1853" t="s">
        <v>53</v>
      </c>
      <c r="X1853" t="s">
        <v>82</v>
      </c>
      <c r="Y1853" t="s">
        <v>41</v>
      </c>
      <c r="Z1853" t="s">
        <v>810</v>
      </c>
    </row>
    <row r="1854" spans="1:26" hidden="1" x14ac:dyDescent="0.25">
      <c r="A1854" t="s">
        <v>7844</v>
      </c>
      <c r="B1854" t="s">
        <v>7845</v>
      </c>
      <c r="C1854" s="1" t="str">
        <f t="shared" si="301"/>
        <v>21:0239</v>
      </c>
      <c r="D1854" s="1" t="str">
        <f t="shared" si="302"/>
        <v>21:0116</v>
      </c>
      <c r="E1854" t="s">
        <v>7846</v>
      </c>
      <c r="F1854" t="s">
        <v>7847</v>
      </c>
      <c r="H1854">
        <v>49.042092699999998</v>
      </c>
      <c r="I1854">
        <v>-89.886285000000001</v>
      </c>
      <c r="J1854" s="1" t="str">
        <f t="shared" si="303"/>
        <v>NGR lake sediment grab sample</v>
      </c>
      <c r="K1854" s="1" t="str">
        <f t="shared" si="304"/>
        <v>&lt;177 micron (NGR)</v>
      </c>
      <c r="L1854">
        <v>40</v>
      </c>
      <c r="M1854" t="s">
        <v>118</v>
      </c>
      <c r="N1854">
        <v>773</v>
      </c>
      <c r="O1854" t="s">
        <v>470</v>
      </c>
      <c r="P1854" t="s">
        <v>321</v>
      </c>
      <c r="Q1854" t="s">
        <v>80</v>
      </c>
      <c r="R1854" t="s">
        <v>277</v>
      </c>
      <c r="S1854" t="s">
        <v>668</v>
      </c>
      <c r="T1854" t="s">
        <v>36</v>
      </c>
      <c r="U1854" t="s">
        <v>3807</v>
      </c>
      <c r="V1854" t="s">
        <v>7848</v>
      </c>
      <c r="W1854" t="s">
        <v>53</v>
      </c>
      <c r="X1854" t="s">
        <v>54</v>
      </c>
      <c r="Y1854" t="s">
        <v>309</v>
      </c>
      <c r="Z1854" t="s">
        <v>406</v>
      </c>
    </row>
    <row r="1855" spans="1:26" hidden="1" x14ac:dyDescent="0.25">
      <c r="A1855" t="s">
        <v>7849</v>
      </c>
      <c r="B1855" t="s">
        <v>7850</v>
      </c>
      <c r="C1855" s="1" t="str">
        <f t="shared" si="301"/>
        <v>21:0239</v>
      </c>
      <c r="D1855" s="1" t="str">
        <f t="shared" si="302"/>
        <v>21:0116</v>
      </c>
      <c r="E1855" t="s">
        <v>7851</v>
      </c>
      <c r="F1855" t="s">
        <v>7852</v>
      </c>
      <c r="H1855">
        <v>49.0570716</v>
      </c>
      <c r="I1855">
        <v>-89.933767599999996</v>
      </c>
      <c r="J1855" s="1" t="str">
        <f t="shared" si="303"/>
        <v>NGR lake sediment grab sample</v>
      </c>
      <c r="K1855" s="1" t="str">
        <f t="shared" si="304"/>
        <v>&lt;177 micron (NGR)</v>
      </c>
      <c r="L1855">
        <v>40</v>
      </c>
      <c r="M1855" t="s">
        <v>131</v>
      </c>
      <c r="N1855">
        <v>774</v>
      </c>
      <c r="O1855" t="s">
        <v>298</v>
      </c>
      <c r="P1855" t="s">
        <v>62</v>
      </c>
      <c r="Q1855" t="s">
        <v>66</v>
      </c>
      <c r="R1855" t="s">
        <v>391</v>
      </c>
      <c r="S1855" t="s">
        <v>97</v>
      </c>
      <c r="T1855" t="s">
        <v>36</v>
      </c>
      <c r="U1855" t="s">
        <v>379</v>
      </c>
      <c r="V1855" t="s">
        <v>2057</v>
      </c>
      <c r="W1855" t="s">
        <v>53</v>
      </c>
      <c r="X1855" t="s">
        <v>336</v>
      </c>
      <c r="Y1855" t="s">
        <v>41</v>
      </c>
      <c r="Z1855" t="s">
        <v>391</v>
      </c>
    </row>
    <row r="1856" spans="1:26" hidden="1" x14ac:dyDescent="0.25">
      <c r="A1856" t="s">
        <v>7853</v>
      </c>
      <c r="B1856" t="s">
        <v>7854</v>
      </c>
      <c r="C1856" s="1" t="str">
        <f t="shared" si="301"/>
        <v>21:0239</v>
      </c>
      <c r="D1856" s="1" t="str">
        <f t="shared" si="302"/>
        <v>21:0116</v>
      </c>
      <c r="E1856" t="s">
        <v>7855</v>
      </c>
      <c r="F1856" t="s">
        <v>7856</v>
      </c>
      <c r="H1856">
        <v>49.086849399999998</v>
      </c>
      <c r="I1856">
        <v>-89.9843853</v>
      </c>
      <c r="J1856" s="1" t="str">
        <f t="shared" si="303"/>
        <v>NGR lake sediment grab sample</v>
      </c>
      <c r="K1856" s="1" t="str">
        <f t="shared" si="304"/>
        <v>&lt;177 micron (NGR)</v>
      </c>
      <c r="L1856">
        <v>40</v>
      </c>
      <c r="M1856" t="s">
        <v>143</v>
      </c>
      <c r="N1856">
        <v>775</v>
      </c>
      <c r="O1856" t="s">
        <v>298</v>
      </c>
      <c r="P1856" t="s">
        <v>120</v>
      </c>
      <c r="Q1856" t="s">
        <v>66</v>
      </c>
      <c r="R1856" t="s">
        <v>271</v>
      </c>
      <c r="S1856" t="s">
        <v>39</v>
      </c>
      <c r="T1856" t="s">
        <v>36</v>
      </c>
      <c r="U1856" t="s">
        <v>781</v>
      </c>
      <c r="V1856" t="s">
        <v>590</v>
      </c>
      <c r="W1856" t="s">
        <v>53</v>
      </c>
      <c r="X1856" t="s">
        <v>81</v>
      </c>
      <c r="Y1856" t="s">
        <v>41</v>
      </c>
      <c r="Z1856" t="s">
        <v>616</v>
      </c>
    </row>
    <row r="1857" spans="1:26" hidden="1" x14ac:dyDescent="0.25">
      <c r="A1857" t="s">
        <v>7857</v>
      </c>
      <c r="B1857" t="s">
        <v>7858</v>
      </c>
      <c r="C1857" s="1" t="str">
        <f t="shared" si="301"/>
        <v>21:0239</v>
      </c>
      <c r="D1857" s="1" t="str">
        <f t="shared" si="302"/>
        <v>21:0116</v>
      </c>
      <c r="E1857" t="s">
        <v>7859</v>
      </c>
      <c r="F1857" t="s">
        <v>7860</v>
      </c>
      <c r="H1857">
        <v>49.088683500000002</v>
      </c>
      <c r="I1857">
        <v>-89.963851000000005</v>
      </c>
      <c r="J1857" s="1" t="str">
        <f t="shared" si="303"/>
        <v>NGR lake sediment grab sample</v>
      </c>
      <c r="K1857" s="1" t="str">
        <f t="shared" si="304"/>
        <v>&lt;177 micron (NGR)</v>
      </c>
      <c r="L1857">
        <v>40</v>
      </c>
      <c r="M1857" t="s">
        <v>177</v>
      </c>
      <c r="N1857">
        <v>776</v>
      </c>
      <c r="O1857" t="s">
        <v>546</v>
      </c>
      <c r="P1857" t="s">
        <v>49</v>
      </c>
      <c r="Q1857" t="s">
        <v>33</v>
      </c>
      <c r="R1857" t="s">
        <v>109</v>
      </c>
      <c r="S1857" t="s">
        <v>80</v>
      </c>
      <c r="T1857" t="s">
        <v>36</v>
      </c>
      <c r="U1857" t="s">
        <v>228</v>
      </c>
      <c r="V1857" t="s">
        <v>65</v>
      </c>
      <c r="W1857" t="s">
        <v>53</v>
      </c>
      <c r="X1857" t="s">
        <v>81</v>
      </c>
      <c r="Y1857" t="s">
        <v>41</v>
      </c>
      <c r="Z1857" t="s">
        <v>708</v>
      </c>
    </row>
    <row r="1858" spans="1:26" hidden="1" x14ac:dyDescent="0.25">
      <c r="A1858" t="s">
        <v>7861</v>
      </c>
      <c r="B1858" t="s">
        <v>7862</v>
      </c>
      <c r="C1858" s="1" t="str">
        <f t="shared" si="301"/>
        <v>21:0239</v>
      </c>
      <c r="D1858" s="1" t="str">
        <f t="shared" si="302"/>
        <v>21:0116</v>
      </c>
      <c r="E1858" t="s">
        <v>7863</v>
      </c>
      <c r="F1858" t="s">
        <v>7864</v>
      </c>
      <c r="H1858">
        <v>49.082016099999997</v>
      </c>
      <c r="I1858">
        <v>-89.9179934</v>
      </c>
      <c r="J1858" s="1" t="str">
        <f t="shared" si="303"/>
        <v>NGR lake sediment grab sample</v>
      </c>
      <c r="K1858" s="1" t="str">
        <f t="shared" si="304"/>
        <v>&lt;177 micron (NGR)</v>
      </c>
      <c r="L1858">
        <v>40</v>
      </c>
      <c r="M1858" t="s">
        <v>187</v>
      </c>
      <c r="N1858">
        <v>777</v>
      </c>
      <c r="O1858" t="s">
        <v>489</v>
      </c>
      <c r="P1858" t="s">
        <v>489</v>
      </c>
      <c r="Q1858" t="s">
        <v>63</v>
      </c>
      <c r="R1858" t="s">
        <v>50</v>
      </c>
      <c r="S1858" t="s">
        <v>80</v>
      </c>
      <c r="T1858" t="s">
        <v>36</v>
      </c>
      <c r="U1858" t="s">
        <v>583</v>
      </c>
      <c r="V1858" t="s">
        <v>237</v>
      </c>
      <c r="W1858" t="s">
        <v>53</v>
      </c>
      <c r="X1858" t="s">
        <v>67</v>
      </c>
      <c r="Y1858" t="s">
        <v>41</v>
      </c>
      <c r="Z1858" t="s">
        <v>62</v>
      </c>
    </row>
    <row r="1859" spans="1:26" hidden="1" x14ac:dyDescent="0.25">
      <c r="A1859" t="s">
        <v>7865</v>
      </c>
      <c r="B1859" t="s">
        <v>7866</v>
      </c>
      <c r="C1859" s="1" t="str">
        <f t="shared" si="301"/>
        <v>21:0239</v>
      </c>
      <c r="D1859" s="1" t="str">
        <f t="shared" si="302"/>
        <v>21:0116</v>
      </c>
      <c r="E1859" t="s">
        <v>7867</v>
      </c>
      <c r="F1859" t="s">
        <v>7868</v>
      </c>
      <c r="H1859">
        <v>49.0866203</v>
      </c>
      <c r="I1859">
        <v>-89.808239999999998</v>
      </c>
      <c r="J1859" s="1" t="str">
        <f t="shared" si="303"/>
        <v>NGR lake sediment grab sample</v>
      </c>
      <c r="K1859" s="1" t="str">
        <f t="shared" si="304"/>
        <v>&lt;177 micron (NGR)</v>
      </c>
      <c r="L1859">
        <v>40</v>
      </c>
      <c r="M1859" t="s">
        <v>196</v>
      </c>
      <c r="N1859">
        <v>778</v>
      </c>
      <c r="O1859" t="s">
        <v>298</v>
      </c>
      <c r="P1859" t="s">
        <v>798</v>
      </c>
      <c r="Q1859" t="s">
        <v>53</v>
      </c>
      <c r="R1859" t="s">
        <v>349</v>
      </c>
      <c r="S1859" t="s">
        <v>321</v>
      </c>
      <c r="T1859" t="s">
        <v>122</v>
      </c>
      <c r="U1859" t="s">
        <v>215</v>
      </c>
      <c r="V1859" t="s">
        <v>7869</v>
      </c>
      <c r="W1859" t="s">
        <v>53</v>
      </c>
      <c r="X1859" t="s">
        <v>48</v>
      </c>
      <c r="Y1859" t="s">
        <v>41</v>
      </c>
      <c r="Z1859" t="s">
        <v>674</v>
      </c>
    </row>
    <row r="1860" spans="1:26" hidden="1" x14ac:dyDescent="0.25">
      <c r="A1860" t="s">
        <v>7870</v>
      </c>
      <c r="B1860" t="s">
        <v>7871</v>
      </c>
      <c r="C1860" s="1" t="str">
        <f t="shared" si="301"/>
        <v>21:0239</v>
      </c>
      <c r="D1860" s="1" t="str">
        <f t="shared" si="302"/>
        <v>21:0116</v>
      </c>
      <c r="E1860" t="s">
        <v>7872</v>
      </c>
      <c r="F1860" t="s">
        <v>7873</v>
      </c>
      <c r="H1860">
        <v>49.119735599999998</v>
      </c>
      <c r="I1860">
        <v>-89.741356100000004</v>
      </c>
      <c r="J1860" s="1" t="str">
        <f t="shared" si="303"/>
        <v>NGR lake sediment grab sample</v>
      </c>
      <c r="K1860" s="1" t="str">
        <f t="shared" si="304"/>
        <v>&lt;177 micron (NGR)</v>
      </c>
      <c r="L1860">
        <v>40</v>
      </c>
      <c r="M1860" t="s">
        <v>206</v>
      </c>
      <c r="N1860">
        <v>779</v>
      </c>
      <c r="O1860" t="s">
        <v>289</v>
      </c>
      <c r="P1860" t="s">
        <v>32</v>
      </c>
      <c r="Q1860" t="s">
        <v>63</v>
      </c>
      <c r="R1860" t="s">
        <v>394</v>
      </c>
      <c r="S1860" t="s">
        <v>97</v>
      </c>
      <c r="T1860" t="s">
        <v>36</v>
      </c>
      <c r="U1860" t="s">
        <v>6285</v>
      </c>
      <c r="V1860" t="s">
        <v>529</v>
      </c>
      <c r="W1860" t="s">
        <v>53</v>
      </c>
      <c r="X1860" t="s">
        <v>228</v>
      </c>
      <c r="Y1860" t="s">
        <v>41</v>
      </c>
      <c r="Z1860" t="s">
        <v>2612</v>
      </c>
    </row>
    <row r="1861" spans="1:26" hidden="1" x14ac:dyDescent="0.25">
      <c r="A1861" t="s">
        <v>7874</v>
      </c>
      <c r="B1861" t="s">
        <v>7875</v>
      </c>
      <c r="C1861" s="1" t="str">
        <f t="shared" si="301"/>
        <v>21:0239</v>
      </c>
      <c r="D1861" s="1" t="str">
        <f t="shared" si="302"/>
        <v>21:0116</v>
      </c>
      <c r="E1861" t="s">
        <v>7876</v>
      </c>
      <c r="F1861" t="s">
        <v>7877</v>
      </c>
      <c r="H1861">
        <v>49.123641399999997</v>
      </c>
      <c r="I1861">
        <v>-89.7154302</v>
      </c>
      <c r="J1861" s="1" t="str">
        <f t="shared" si="303"/>
        <v>NGR lake sediment grab sample</v>
      </c>
      <c r="K1861" s="1" t="str">
        <f t="shared" si="304"/>
        <v>&lt;177 micron (NGR)</v>
      </c>
      <c r="L1861">
        <v>40</v>
      </c>
      <c r="M1861" t="s">
        <v>214</v>
      </c>
      <c r="N1861">
        <v>780</v>
      </c>
      <c r="O1861" t="s">
        <v>61</v>
      </c>
      <c r="P1861" t="s">
        <v>321</v>
      </c>
      <c r="Q1861" t="s">
        <v>66</v>
      </c>
      <c r="R1861" t="s">
        <v>596</v>
      </c>
      <c r="S1861" t="s">
        <v>146</v>
      </c>
      <c r="T1861" t="s">
        <v>36</v>
      </c>
      <c r="U1861" t="s">
        <v>40</v>
      </c>
      <c r="V1861" t="s">
        <v>399</v>
      </c>
      <c r="W1861" t="s">
        <v>53</v>
      </c>
      <c r="X1861" t="s">
        <v>336</v>
      </c>
      <c r="Y1861" t="s">
        <v>41</v>
      </c>
      <c r="Z1861" t="s">
        <v>315</v>
      </c>
    </row>
    <row r="1862" spans="1:26" hidden="1" x14ac:dyDescent="0.25">
      <c r="A1862" t="s">
        <v>7878</v>
      </c>
      <c r="B1862" t="s">
        <v>7879</v>
      </c>
      <c r="C1862" s="1" t="str">
        <f t="shared" si="301"/>
        <v>21:0239</v>
      </c>
      <c r="D1862" s="1" t="str">
        <f t="shared" si="302"/>
        <v>21:0116</v>
      </c>
      <c r="E1862" t="s">
        <v>7880</v>
      </c>
      <c r="F1862" t="s">
        <v>7881</v>
      </c>
      <c r="H1862">
        <v>49.162374499999999</v>
      </c>
      <c r="I1862">
        <v>-89.598497899999998</v>
      </c>
      <c r="J1862" s="1" t="str">
        <f t="shared" si="303"/>
        <v>NGR lake sediment grab sample</v>
      </c>
      <c r="K1862" s="1" t="str">
        <f t="shared" si="304"/>
        <v>&lt;177 micron (NGR)</v>
      </c>
      <c r="L1862">
        <v>41</v>
      </c>
      <c r="M1862" t="s">
        <v>242</v>
      </c>
      <c r="N1862">
        <v>781</v>
      </c>
      <c r="O1862" t="s">
        <v>298</v>
      </c>
      <c r="P1862" t="s">
        <v>253</v>
      </c>
      <c r="Q1862" t="s">
        <v>66</v>
      </c>
      <c r="R1862" t="s">
        <v>75</v>
      </c>
      <c r="S1862" t="s">
        <v>78</v>
      </c>
      <c r="T1862" t="s">
        <v>122</v>
      </c>
      <c r="U1862" t="s">
        <v>1024</v>
      </c>
      <c r="V1862" t="s">
        <v>730</v>
      </c>
      <c r="W1862" t="s">
        <v>53</v>
      </c>
      <c r="X1862" t="s">
        <v>40</v>
      </c>
      <c r="Y1862" t="s">
        <v>41</v>
      </c>
      <c r="Z1862" t="s">
        <v>5166</v>
      </c>
    </row>
    <row r="1863" spans="1:26" hidden="1" x14ac:dyDescent="0.25">
      <c r="A1863" t="s">
        <v>7882</v>
      </c>
      <c r="B1863" t="s">
        <v>7883</v>
      </c>
      <c r="C1863" s="1" t="str">
        <f t="shared" si="301"/>
        <v>21:0239</v>
      </c>
      <c r="D1863" s="1" t="str">
        <f t="shared" si="302"/>
        <v>21:0116</v>
      </c>
      <c r="E1863" t="s">
        <v>7884</v>
      </c>
      <c r="F1863" t="s">
        <v>7885</v>
      </c>
      <c r="H1863">
        <v>49.126899000000002</v>
      </c>
      <c r="I1863">
        <v>-89.661334499999995</v>
      </c>
      <c r="J1863" s="1" t="str">
        <f t="shared" si="303"/>
        <v>NGR lake sediment grab sample</v>
      </c>
      <c r="K1863" s="1" t="str">
        <f t="shared" si="304"/>
        <v>&lt;177 micron (NGR)</v>
      </c>
      <c r="L1863">
        <v>41</v>
      </c>
      <c r="M1863" t="s">
        <v>47</v>
      </c>
      <c r="N1863">
        <v>782</v>
      </c>
      <c r="O1863" t="s">
        <v>74</v>
      </c>
      <c r="P1863" t="s">
        <v>62</v>
      </c>
      <c r="Q1863" t="s">
        <v>66</v>
      </c>
      <c r="R1863" t="s">
        <v>596</v>
      </c>
      <c r="S1863" t="s">
        <v>76</v>
      </c>
      <c r="T1863" t="s">
        <v>36</v>
      </c>
      <c r="U1863" t="s">
        <v>228</v>
      </c>
      <c r="V1863" t="s">
        <v>517</v>
      </c>
      <c r="W1863" t="s">
        <v>53</v>
      </c>
      <c r="X1863" t="s">
        <v>81</v>
      </c>
      <c r="Y1863" t="s">
        <v>41</v>
      </c>
      <c r="Z1863" t="s">
        <v>1451</v>
      </c>
    </row>
    <row r="1864" spans="1:26" hidden="1" x14ac:dyDescent="0.25">
      <c r="A1864" t="s">
        <v>7886</v>
      </c>
      <c r="B1864" t="s">
        <v>7887</v>
      </c>
      <c r="C1864" s="1" t="str">
        <f t="shared" si="301"/>
        <v>21:0239</v>
      </c>
      <c r="D1864" s="1" t="str">
        <f t="shared" si="302"/>
        <v>21:0116</v>
      </c>
      <c r="E1864" t="s">
        <v>7880</v>
      </c>
      <c r="F1864" t="s">
        <v>7888</v>
      </c>
      <c r="H1864">
        <v>49.162374499999999</v>
      </c>
      <c r="I1864">
        <v>-89.598497899999998</v>
      </c>
      <c r="J1864" s="1" t="str">
        <f t="shared" si="303"/>
        <v>NGR lake sediment grab sample</v>
      </c>
      <c r="K1864" s="1" t="str">
        <f t="shared" si="304"/>
        <v>&lt;177 micron (NGR)</v>
      </c>
      <c r="L1864">
        <v>41</v>
      </c>
      <c r="M1864" t="s">
        <v>366</v>
      </c>
      <c r="N1864">
        <v>783</v>
      </c>
      <c r="O1864" t="s">
        <v>74</v>
      </c>
      <c r="P1864" t="s">
        <v>336</v>
      </c>
      <c r="Q1864" t="s">
        <v>66</v>
      </c>
      <c r="R1864" t="s">
        <v>277</v>
      </c>
      <c r="S1864" t="s">
        <v>78</v>
      </c>
      <c r="T1864" t="s">
        <v>36</v>
      </c>
      <c r="U1864" t="s">
        <v>361</v>
      </c>
      <c r="V1864" t="s">
        <v>685</v>
      </c>
      <c r="W1864" t="s">
        <v>66</v>
      </c>
      <c r="X1864" t="s">
        <v>40</v>
      </c>
      <c r="Y1864" t="s">
        <v>41</v>
      </c>
      <c r="Z1864" t="s">
        <v>941</v>
      </c>
    </row>
    <row r="1865" spans="1:26" hidden="1" x14ac:dyDescent="0.25">
      <c r="A1865" t="s">
        <v>7889</v>
      </c>
      <c r="B1865" t="s">
        <v>7890</v>
      </c>
      <c r="C1865" s="1" t="str">
        <f t="shared" si="301"/>
        <v>21:0239</v>
      </c>
      <c r="D1865" s="1" t="str">
        <f t="shared" si="302"/>
        <v>21:0116</v>
      </c>
      <c r="E1865" t="s">
        <v>7891</v>
      </c>
      <c r="F1865" t="s">
        <v>7892</v>
      </c>
      <c r="H1865">
        <v>49.250830399999998</v>
      </c>
      <c r="I1865">
        <v>-89.374031500000001</v>
      </c>
      <c r="J1865" s="1" t="str">
        <f t="shared" si="303"/>
        <v>NGR lake sediment grab sample</v>
      </c>
      <c r="K1865" s="1" t="str">
        <f t="shared" si="304"/>
        <v>&lt;177 micron (NGR)</v>
      </c>
      <c r="L1865">
        <v>41</v>
      </c>
      <c r="M1865" t="s">
        <v>60</v>
      </c>
      <c r="N1865">
        <v>784</v>
      </c>
      <c r="O1865" t="s">
        <v>236</v>
      </c>
      <c r="P1865" t="s">
        <v>615</v>
      </c>
      <c r="Q1865" t="s">
        <v>80</v>
      </c>
      <c r="R1865" t="s">
        <v>277</v>
      </c>
      <c r="S1865" t="s">
        <v>181</v>
      </c>
      <c r="T1865" t="s">
        <v>36</v>
      </c>
      <c r="U1865" t="s">
        <v>261</v>
      </c>
      <c r="V1865" t="s">
        <v>66</v>
      </c>
      <c r="W1865" t="s">
        <v>181</v>
      </c>
      <c r="X1865" t="s">
        <v>48</v>
      </c>
      <c r="Y1865" t="s">
        <v>125</v>
      </c>
      <c r="Z1865" t="s">
        <v>126</v>
      </c>
    </row>
    <row r="1866" spans="1:26" hidden="1" x14ac:dyDescent="0.25">
      <c r="A1866" t="s">
        <v>7893</v>
      </c>
      <c r="B1866" t="s">
        <v>7894</v>
      </c>
      <c r="C1866" s="1" t="str">
        <f t="shared" si="301"/>
        <v>21:0239</v>
      </c>
      <c r="D1866" s="1" t="str">
        <f t="shared" si="302"/>
        <v>21:0116</v>
      </c>
      <c r="E1866" t="s">
        <v>7895</v>
      </c>
      <c r="F1866" t="s">
        <v>7896</v>
      </c>
      <c r="H1866">
        <v>49.273999600000003</v>
      </c>
      <c r="I1866">
        <v>-89.388686800000002</v>
      </c>
      <c r="J1866" s="1" t="str">
        <f t="shared" si="303"/>
        <v>NGR lake sediment grab sample</v>
      </c>
      <c r="K1866" s="1" t="str">
        <f t="shared" si="304"/>
        <v>&lt;177 micron (NGR)</v>
      </c>
      <c r="L1866">
        <v>41</v>
      </c>
      <c r="M1866" t="s">
        <v>73</v>
      </c>
      <c r="N1866">
        <v>785</v>
      </c>
      <c r="O1866" t="s">
        <v>253</v>
      </c>
      <c r="P1866" t="s">
        <v>342</v>
      </c>
      <c r="Q1866" t="s">
        <v>53</v>
      </c>
      <c r="R1866" t="s">
        <v>110</v>
      </c>
      <c r="S1866" t="s">
        <v>181</v>
      </c>
      <c r="T1866" t="s">
        <v>36</v>
      </c>
      <c r="U1866" t="s">
        <v>98</v>
      </c>
      <c r="V1866" t="s">
        <v>308</v>
      </c>
      <c r="W1866" t="s">
        <v>156</v>
      </c>
      <c r="X1866" t="s">
        <v>300</v>
      </c>
      <c r="Y1866" t="s">
        <v>41</v>
      </c>
      <c r="Z1866" t="s">
        <v>418</v>
      </c>
    </row>
    <row r="1867" spans="1:26" hidden="1" x14ac:dyDescent="0.25">
      <c r="A1867" t="s">
        <v>7897</v>
      </c>
      <c r="B1867" t="s">
        <v>7898</v>
      </c>
      <c r="C1867" s="1" t="str">
        <f t="shared" si="301"/>
        <v>21:0239</v>
      </c>
      <c r="D1867" s="1" t="str">
        <f t="shared" si="302"/>
        <v>21:0116</v>
      </c>
      <c r="E1867" t="s">
        <v>7899</v>
      </c>
      <c r="F1867" t="s">
        <v>7900</v>
      </c>
      <c r="H1867">
        <v>49.345462400000002</v>
      </c>
      <c r="I1867">
        <v>-89.356855999999993</v>
      </c>
      <c r="J1867" s="1" t="str">
        <f t="shared" si="303"/>
        <v>NGR lake sediment grab sample</v>
      </c>
      <c r="K1867" s="1" t="str">
        <f t="shared" si="304"/>
        <v>&lt;177 micron (NGR)</v>
      </c>
      <c r="L1867">
        <v>41</v>
      </c>
      <c r="M1867" t="s">
        <v>87</v>
      </c>
      <c r="N1867">
        <v>786</v>
      </c>
      <c r="O1867" t="s">
        <v>67</v>
      </c>
      <c r="P1867" t="s">
        <v>1709</v>
      </c>
      <c r="Q1867" t="s">
        <v>53</v>
      </c>
      <c r="R1867" t="s">
        <v>321</v>
      </c>
      <c r="S1867" t="s">
        <v>110</v>
      </c>
      <c r="T1867" t="s">
        <v>36</v>
      </c>
      <c r="U1867" t="s">
        <v>3118</v>
      </c>
      <c r="V1867" t="s">
        <v>63</v>
      </c>
      <c r="W1867" t="s">
        <v>53</v>
      </c>
      <c r="X1867" t="s">
        <v>67</v>
      </c>
      <c r="Y1867" t="s">
        <v>125</v>
      </c>
      <c r="Z1867" t="s">
        <v>356</v>
      </c>
    </row>
    <row r="1868" spans="1:26" hidden="1" x14ac:dyDescent="0.25">
      <c r="A1868" t="s">
        <v>7901</v>
      </c>
      <c r="B1868" t="s">
        <v>7902</v>
      </c>
      <c r="C1868" s="1" t="str">
        <f t="shared" si="301"/>
        <v>21:0239</v>
      </c>
      <c r="D1868" s="1" t="str">
        <f t="shared" si="302"/>
        <v>21:0116</v>
      </c>
      <c r="E1868" t="s">
        <v>7903</v>
      </c>
      <c r="F1868" t="s">
        <v>7904</v>
      </c>
      <c r="H1868">
        <v>49.348340800000003</v>
      </c>
      <c r="I1868">
        <v>-89.324000900000001</v>
      </c>
      <c r="J1868" s="1" t="str">
        <f t="shared" si="303"/>
        <v>NGR lake sediment grab sample</v>
      </c>
      <c r="K1868" s="1" t="str">
        <f t="shared" si="304"/>
        <v>&lt;177 micron (NGR)</v>
      </c>
      <c r="L1868">
        <v>41</v>
      </c>
      <c r="M1868" t="s">
        <v>96</v>
      </c>
      <c r="N1868">
        <v>787</v>
      </c>
      <c r="O1868" t="s">
        <v>74</v>
      </c>
      <c r="P1868" t="s">
        <v>3158</v>
      </c>
      <c r="Q1868" t="s">
        <v>53</v>
      </c>
      <c r="R1868" t="s">
        <v>244</v>
      </c>
      <c r="S1868" t="s">
        <v>76</v>
      </c>
      <c r="T1868" t="s">
        <v>36</v>
      </c>
      <c r="U1868" t="s">
        <v>300</v>
      </c>
      <c r="V1868" t="s">
        <v>200</v>
      </c>
      <c r="W1868" t="s">
        <v>66</v>
      </c>
      <c r="X1868" t="s">
        <v>67</v>
      </c>
      <c r="Y1868" t="s">
        <v>41</v>
      </c>
      <c r="Z1868" t="s">
        <v>536</v>
      </c>
    </row>
    <row r="1869" spans="1:26" hidden="1" x14ac:dyDescent="0.25">
      <c r="A1869" t="s">
        <v>7905</v>
      </c>
      <c r="B1869" t="s">
        <v>7906</v>
      </c>
      <c r="C1869" s="1" t="str">
        <f t="shared" si="301"/>
        <v>21:0239</v>
      </c>
      <c r="D1869" s="1" t="str">
        <f t="shared" si="302"/>
        <v>21:0116</v>
      </c>
      <c r="E1869" t="s">
        <v>7907</v>
      </c>
      <c r="F1869" t="s">
        <v>7908</v>
      </c>
      <c r="H1869">
        <v>49.355269</v>
      </c>
      <c r="I1869">
        <v>-89.300102899999999</v>
      </c>
      <c r="J1869" s="1" t="str">
        <f t="shared" si="303"/>
        <v>NGR lake sediment grab sample</v>
      </c>
      <c r="K1869" s="1" t="str">
        <f t="shared" si="304"/>
        <v>&lt;177 micron (NGR)</v>
      </c>
      <c r="L1869">
        <v>41</v>
      </c>
      <c r="M1869" t="s">
        <v>106</v>
      </c>
      <c r="N1869">
        <v>788</v>
      </c>
      <c r="O1869" t="s">
        <v>74</v>
      </c>
      <c r="P1869" t="s">
        <v>515</v>
      </c>
      <c r="Q1869" t="s">
        <v>66</v>
      </c>
      <c r="R1869" t="s">
        <v>708</v>
      </c>
      <c r="S1869" t="s">
        <v>290</v>
      </c>
      <c r="T1869" t="s">
        <v>36</v>
      </c>
      <c r="U1869" t="s">
        <v>291</v>
      </c>
      <c r="V1869" t="s">
        <v>322</v>
      </c>
      <c r="W1869" t="s">
        <v>66</v>
      </c>
      <c r="X1869" t="s">
        <v>81</v>
      </c>
      <c r="Y1869" t="s">
        <v>41</v>
      </c>
      <c r="Z1869" t="s">
        <v>272</v>
      </c>
    </row>
    <row r="1870" spans="1:26" hidden="1" x14ac:dyDescent="0.25">
      <c r="A1870" t="s">
        <v>7909</v>
      </c>
      <c r="B1870" t="s">
        <v>7910</v>
      </c>
      <c r="C1870" s="1" t="str">
        <f t="shared" si="301"/>
        <v>21:0239</v>
      </c>
      <c r="D1870" s="1" t="str">
        <f t="shared" si="302"/>
        <v>21:0116</v>
      </c>
      <c r="E1870" t="s">
        <v>7911</v>
      </c>
      <c r="F1870" t="s">
        <v>7912</v>
      </c>
      <c r="H1870">
        <v>49.388962499999998</v>
      </c>
      <c r="I1870">
        <v>-89.294055499999999</v>
      </c>
      <c r="J1870" s="1" t="str">
        <f t="shared" si="303"/>
        <v>NGR lake sediment grab sample</v>
      </c>
      <c r="K1870" s="1" t="str">
        <f t="shared" si="304"/>
        <v>&lt;177 micron (NGR)</v>
      </c>
      <c r="L1870">
        <v>41</v>
      </c>
      <c r="M1870" t="s">
        <v>251</v>
      </c>
      <c r="N1870">
        <v>789</v>
      </c>
      <c r="O1870" t="s">
        <v>62</v>
      </c>
      <c r="P1870" t="s">
        <v>155</v>
      </c>
      <c r="Q1870" t="s">
        <v>63</v>
      </c>
      <c r="R1870" t="s">
        <v>50</v>
      </c>
      <c r="S1870" t="s">
        <v>39</v>
      </c>
      <c r="T1870" t="s">
        <v>36</v>
      </c>
      <c r="U1870" t="s">
        <v>79</v>
      </c>
      <c r="V1870" t="s">
        <v>437</v>
      </c>
      <c r="W1870" t="s">
        <v>53</v>
      </c>
      <c r="X1870" t="s">
        <v>54</v>
      </c>
      <c r="Y1870" t="s">
        <v>41</v>
      </c>
      <c r="Z1870" t="s">
        <v>832</v>
      </c>
    </row>
    <row r="1871" spans="1:26" hidden="1" x14ac:dyDescent="0.25">
      <c r="A1871" t="s">
        <v>7913</v>
      </c>
      <c r="B1871" t="s">
        <v>7914</v>
      </c>
      <c r="C1871" s="1" t="str">
        <f t="shared" si="301"/>
        <v>21:0239</v>
      </c>
      <c r="D1871" s="1" t="str">
        <f t="shared" si="302"/>
        <v>21:0116</v>
      </c>
      <c r="E1871" t="s">
        <v>7915</v>
      </c>
      <c r="F1871" t="s">
        <v>7916</v>
      </c>
      <c r="H1871">
        <v>49.3898492</v>
      </c>
      <c r="I1871">
        <v>-89.267347099999995</v>
      </c>
      <c r="J1871" s="1" t="str">
        <f t="shared" si="303"/>
        <v>NGR lake sediment grab sample</v>
      </c>
      <c r="K1871" s="1" t="str">
        <f t="shared" si="304"/>
        <v>&lt;177 micron (NGR)</v>
      </c>
      <c r="L1871">
        <v>41</v>
      </c>
      <c r="M1871" t="s">
        <v>259</v>
      </c>
      <c r="N1871">
        <v>790</v>
      </c>
      <c r="O1871" t="s">
        <v>120</v>
      </c>
      <c r="P1871" t="s">
        <v>88</v>
      </c>
      <c r="Q1871" t="s">
        <v>63</v>
      </c>
      <c r="R1871" t="s">
        <v>77</v>
      </c>
      <c r="S1871" t="s">
        <v>80</v>
      </c>
      <c r="T1871" t="s">
        <v>36</v>
      </c>
      <c r="U1871" t="s">
        <v>82</v>
      </c>
      <c r="V1871" t="s">
        <v>262</v>
      </c>
      <c r="W1871" t="s">
        <v>53</v>
      </c>
      <c r="X1871" t="s">
        <v>67</v>
      </c>
      <c r="Y1871" t="s">
        <v>41</v>
      </c>
      <c r="Z1871" t="s">
        <v>621</v>
      </c>
    </row>
    <row r="1872" spans="1:26" hidden="1" x14ac:dyDescent="0.25">
      <c r="A1872" t="s">
        <v>7917</v>
      </c>
      <c r="B1872" t="s">
        <v>7918</v>
      </c>
      <c r="C1872" s="1" t="str">
        <f t="shared" si="301"/>
        <v>21:0239</v>
      </c>
      <c r="D1872" s="1" t="str">
        <f t="shared" si="302"/>
        <v>21:0116</v>
      </c>
      <c r="E1872" t="s">
        <v>7915</v>
      </c>
      <c r="F1872" t="s">
        <v>7919</v>
      </c>
      <c r="H1872">
        <v>49.3898492</v>
      </c>
      <c r="I1872">
        <v>-89.267347099999995</v>
      </c>
      <c r="J1872" s="1" t="str">
        <f t="shared" si="303"/>
        <v>NGR lake sediment grab sample</v>
      </c>
      <c r="K1872" s="1" t="str">
        <f t="shared" si="304"/>
        <v>&lt;177 micron (NGR)</v>
      </c>
      <c r="L1872">
        <v>41</v>
      </c>
      <c r="M1872" t="s">
        <v>268</v>
      </c>
      <c r="N1872">
        <v>791</v>
      </c>
      <c r="O1872" t="s">
        <v>1254</v>
      </c>
      <c r="P1872" t="s">
        <v>841</v>
      </c>
      <c r="Q1872" t="s">
        <v>66</v>
      </c>
      <c r="R1872" t="s">
        <v>134</v>
      </c>
      <c r="S1872" t="s">
        <v>33</v>
      </c>
      <c r="T1872" t="s">
        <v>36</v>
      </c>
      <c r="U1872" t="s">
        <v>335</v>
      </c>
      <c r="V1872" t="s">
        <v>262</v>
      </c>
      <c r="W1872" t="s">
        <v>66</v>
      </c>
      <c r="X1872" t="s">
        <v>67</v>
      </c>
      <c r="Y1872" t="s">
        <v>41</v>
      </c>
      <c r="Z1872" t="s">
        <v>133</v>
      </c>
    </row>
    <row r="1873" spans="1:26" hidden="1" x14ac:dyDescent="0.25">
      <c r="A1873" t="s">
        <v>7920</v>
      </c>
      <c r="B1873" t="s">
        <v>7921</v>
      </c>
      <c r="C1873" s="1" t="str">
        <f t="shared" si="301"/>
        <v>21:0239</v>
      </c>
      <c r="D1873" s="1" t="str">
        <f t="shared" si="302"/>
        <v>21:0116</v>
      </c>
      <c r="E1873" t="s">
        <v>7922</v>
      </c>
      <c r="F1873" t="s">
        <v>7923</v>
      </c>
      <c r="H1873">
        <v>49.395556200000001</v>
      </c>
      <c r="I1873">
        <v>-89.194905500000004</v>
      </c>
      <c r="J1873" s="1" t="str">
        <f t="shared" si="303"/>
        <v>NGR lake sediment grab sample</v>
      </c>
      <c r="K1873" s="1" t="str">
        <f t="shared" si="304"/>
        <v>&lt;177 micron (NGR)</v>
      </c>
      <c r="L1873">
        <v>41</v>
      </c>
      <c r="M1873" t="s">
        <v>118</v>
      </c>
      <c r="N1873">
        <v>792</v>
      </c>
      <c r="O1873" t="s">
        <v>771</v>
      </c>
      <c r="P1873" t="s">
        <v>546</v>
      </c>
      <c r="Q1873" t="s">
        <v>80</v>
      </c>
      <c r="R1873" t="s">
        <v>277</v>
      </c>
      <c r="S1873" t="s">
        <v>80</v>
      </c>
      <c r="T1873" t="s">
        <v>36</v>
      </c>
      <c r="U1873" t="s">
        <v>890</v>
      </c>
      <c r="V1873" t="s">
        <v>52</v>
      </c>
      <c r="W1873" t="s">
        <v>63</v>
      </c>
      <c r="X1873" t="s">
        <v>79</v>
      </c>
      <c r="Y1873" t="s">
        <v>41</v>
      </c>
      <c r="Z1873" t="s">
        <v>6881</v>
      </c>
    </row>
    <row r="1874" spans="1:26" hidden="1" x14ac:dyDescent="0.25">
      <c r="A1874" t="s">
        <v>7924</v>
      </c>
      <c r="B1874" t="s">
        <v>7925</v>
      </c>
      <c r="C1874" s="1" t="str">
        <f t="shared" si="301"/>
        <v>21:0239</v>
      </c>
      <c r="D1874" s="1" t="str">
        <f t="shared" si="302"/>
        <v>21:0116</v>
      </c>
      <c r="E1874" t="s">
        <v>7926</v>
      </c>
      <c r="F1874" t="s">
        <v>7927</v>
      </c>
      <c r="H1874">
        <v>49.377293700000003</v>
      </c>
      <c r="I1874">
        <v>-89.208640900000006</v>
      </c>
      <c r="J1874" s="1" t="str">
        <f t="shared" si="303"/>
        <v>NGR lake sediment grab sample</v>
      </c>
      <c r="K1874" s="1" t="str">
        <f t="shared" si="304"/>
        <v>&lt;177 micron (NGR)</v>
      </c>
      <c r="L1874">
        <v>41</v>
      </c>
      <c r="M1874" t="s">
        <v>131</v>
      </c>
      <c r="N1874">
        <v>793</v>
      </c>
      <c r="O1874" t="s">
        <v>1048</v>
      </c>
      <c r="P1874" t="s">
        <v>120</v>
      </c>
      <c r="Q1874" t="s">
        <v>80</v>
      </c>
      <c r="R1874" t="s">
        <v>77</v>
      </c>
      <c r="S1874" t="s">
        <v>80</v>
      </c>
      <c r="T1874" t="s">
        <v>36</v>
      </c>
      <c r="U1874" t="s">
        <v>79</v>
      </c>
      <c r="V1874" t="s">
        <v>292</v>
      </c>
      <c r="W1874" t="s">
        <v>53</v>
      </c>
      <c r="X1874" t="s">
        <v>300</v>
      </c>
      <c r="Y1874" t="s">
        <v>41</v>
      </c>
      <c r="Z1874" t="s">
        <v>761</v>
      </c>
    </row>
    <row r="1875" spans="1:26" hidden="1" x14ac:dyDescent="0.25">
      <c r="A1875" t="s">
        <v>7928</v>
      </c>
      <c r="B1875" t="s">
        <v>7929</v>
      </c>
      <c r="C1875" s="1" t="str">
        <f t="shared" si="301"/>
        <v>21:0239</v>
      </c>
      <c r="D1875" s="1" t="str">
        <f>HYPERLINK("http://geochem.nrcan.gc.ca/cdogs/content/svy/svy_e.htm", "")</f>
        <v/>
      </c>
      <c r="G1875" s="1" t="str">
        <f>HYPERLINK("http://geochem.nrcan.gc.ca/cdogs/content/cr_/cr_00022_e.htm", "22")</f>
        <v>22</v>
      </c>
      <c r="J1875" t="s">
        <v>220</v>
      </c>
      <c r="K1875" t="s">
        <v>221</v>
      </c>
      <c r="L1875">
        <v>41</v>
      </c>
      <c r="M1875" t="s">
        <v>222</v>
      </c>
      <c r="N1875">
        <v>794</v>
      </c>
      <c r="O1875" t="s">
        <v>455</v>
      </c>
      <c r="P1875" t="s">
        <v>77</v>
      </c>
      <c r="Q1875" t="s">
        <v>110</v>
      </c>
      <c r="R1875" t="s">
        <v>76</v>
      </c>
      <c r="S1875" t="s">
        <v>39</v>
      </c>
      <c r="T1875" t="s">
        <v>36</v>
      </c>
      <c r="U1875" t="s">
        <v>456</v>
      </c>
      <c r="V1875" t="s">
        <v>1216</v>
      </c>
      <c r="W1875" t="s">
        <v>78</v>
      </c>
      <c r="X1875" t="s">
        <v>48</v>
      </c>
      <c r="Y1875" t="s">
        <v>80</v>
      </c>
      <c r="Z1875" t="s">
        <v>4729</v>
      </c>
    </row>
    <row r="1876" spans="1:26" hidden="1" x14ac:dyDescent="0.25">
      <c r="A1876" t="s">
        <v>7930</v>
      </c>
      <c r="B1876" t="s">
        <v>7931</v>
      </c>
      <c r="C1876" s="1" t="str">
        <f t="shared" si="301"/>
        <v>21:0239</v>
      </c>
      <c r="D1876" s="1" t="str">
        <f t="shared" ref="D1876:D1896" si="305">HYPERLINK("http://geochem.nrcan.gc.ca/cdogs/content/svy/svy210116_e.htm", "21:0116")</f>
        <v>21:0116</v>
      </c>
      <c r="E1876" t="s">
        <v>7932</v>
      </c>
      <c r="F1876" t="s">
        <v>7933</v>
      </c>
      <c r="H1876">
        <v>49.3702039</v>
      </c>
      <c r="I1876">
        <v>-89.212455800000001</v>
      </c>
      <c r="J1876" s="1" t="str">
        <f t="shared" ref="J1876:J1896" si="306">HYPERLINK("http://geochem.nrcan.gc.ca/cdogs/content/kwd/kwd020027_e.htm", "NGR lake sediment grab sample")</f>
        <v>NGR lake sediment grab sample</v>
      </c>
      <c r="K1876" s="1" t="str">
        <f t="shared" ref="K1876:K1896" si="307">HYPERLINK("http://geochem.nrcan.gc.ca/cdogs/content/kwd/kwd080006_e.htm", "&lt;177 micron (NGR)")</f>
        <v>&lt;177 micron (NGR)</v>
      </c>
      <c r="L1876">
        <v>41</v>
      </c>
      <c r="M1876" t="s">
        <v>143</v>
      </c>
      <c r="N1876">
        <v>795</v>
      </c>
      <c r="O1876" t="s">
        <v>1048</v>
      </c>
      <c r="P1876" t="s">
        <v>120</v>
      </c>
      <c r="Q1876" t="s">
        <v>181</v>
      </c>
      <c r="R1876" t="s">
        <v>77</v>
      </c>
      <c r="S1876" t="s">
        <v>39</v>
      </c>
      <c r="T1876" t="s">
        <v>36</v>
      </c>
      <c r="U1876" t="s">
        <v>343</v>
      </c>
      <c r="V1876" t="s">
        <v>308</v>
      </c>
      <c r="W1876" t="s">
        <v>53</v>
      </c>
      <c r="X1876" t="s">
        <v>81</v>
      </c>
      <c r="Y1876" t="s">
        <v>41</v>
      </c>
      <c r="Z1876" t="s">
        <v>423</v>
      </c>
    </row>
    <row r="1877" spans="1:26" hidden="1" x14ac:dyDescent="0.25">
      <c r="A1877" t="s">
        <v>7934</v>
      </c>
      <c r="B1877" t="s">
        <v>7935</v>
      </c>
      <c r="C1877" s="1" t="str">
        <f t="shared" si="301"/>
        <v>21:0239</v>
      </c>
      <c r="D1877" s="1" t="str">
        <f t="shared" si="305"/>
        <v>21:0116</v>
      </c>
      <c r="E1877" t="s">
        <v>7936</v>
      </c>
      <c r="F1877" t="s">
        <v>7937</v>
      </c>
      <c r="H1877">
        <v>49.368379500000003</v>
      </c>
      <c r="I1877">
        <v>-88.973378299999993</v>
      </c>
      <c r="J1877" s="1" t="str">
        <f t="shared" si="306"/>
        <v>NGR lake sediment grab sample</v>
      </c>
      <c r="K1877" s="1" t="str">
        <f t="shared" si="307"/>
        <v>&lt;177 micron (NGR)</v>
      </c>
      <c r="L1877">
        <v>41</v>
      </c>
      <c r="M1877" t="s">
        <v>177</v>
      </c>
      <c r="N1877">
        <v>796</v>
      </c>
      <c r="O1877" t="s">
        <v>289</v>
      </c>
      <c r="P1877" t="s">
        <v>615</v>
      </c>
      <c r="Q1877" t="s">
        <v>80</v>
      </c>
      <c r="R1877" t="s">
        <v>271</v>
      </c>
      <c r="S1877" t="s">
        <v>76</v>
      </c>
      <c r="T1877" t="s">
        <v>36</v>
      </c>
      <c r="U1877" t="s">
        <v>655</v>
      </c>
      <c r="V1877" t="s">
        <v>292</v>
      </c>
      <c r="W1877" t="s">
        <v>53</v>
      </c>
      <c r="X1877" t="s">
        <v>67</v>
      </c>
      <c r="Y1877" t="s">
        <v>41</v>
      </c>
      <c r="Z1877" t="s">
        <v>832</v>
      </c>
    </row>
    <row r="1878" spans="1:26" hidden="1" x14ac:dyDescent="0.25">
      <c r="A1878" t="s">
        <v>7938</v>
      </c>
      <c r="B1878" t="s">
        <v>7939</v>
      </c>
      <c r="C1878" s="1" t="str">
        <f t="shared" si="301"/>
        <v>21:0239</v>
      </c>
      <c r="D1878" s="1" t="str">
        <f t="shared" si="305"/>
        <v>21:0116</v>
      </c>
      <c r="E1878" t="s">
        <v>7940</v>
      </c>
      <c r="F1878" t="s">
        <v>7941</v>
      </c>
      <c r="H1878">
        <v>49.348529200000002</v>
      </c>
      <c r="I1878">
        <v>-88.927888400000001</v>
      </c>
      <c r="J1878" s="1" t="str">
        <f t="shared" si="306"/>
        <v>NGR lake sediment grab sample</v>
      </c>
      <c r="K1878" s="1" t="str">
        <f t="shared" si="307"/>
        <v>&lt;177 micron (NGR)</v>
      </c>
      <c r="L1878">
        <v>41</v>
      </c>
      <c r="M1878" t="s">
        <v>187</v>
      </c>
      <c r="N1878">
        <v>797</v>
      </c>
      <c r="O1878" t="s">
        <v>54</v>
      </c>
      <c r="P1878" t="s">
        <v>639</v>
      </c>
      <c r="Q1878" t="s">
        <v>63</v>
      </c>
      <c r="R1878" t="s">
        <v>349</v>
      </c>
      <c r="S1878" t="s">
        <v>50</v>
      </c>
      <c r="T1878" t="s">
        <v>122</v>
      </c>
      <c r="U1878" t="s">
        <v>4778</v>
      </c>
      <c r="V1878" t="s">
        <v>137</v>
      </c>
      <c r="W1878" t="s">
        <v>53</v>
      </c>
      <c r="X1878" t="s">
        <v>119</v>
      </c>
      <c r="Y1878" t="s">
        <v>41</v>
      </c>
      <c r="Z1878" t="s">
        <v>1359</v>
      </c>
    </row>
    <row r="1879" spans="1:26" hidden="1" x14ac:dyDescent="0.25">
      <c r="A1879" t="s">
        <v>7942</v>
      </c>
      <c r="B1879" t="s">
        <v>7943</v>
      </c>
      <c r="C1879" s="1" t="str">
        <f t="shared" si="301"/>
        <v>21:0239</v>
      </c>
      <c r="D1879" s="1" t="str">
        <f t="shared" si="305"/>
        <v>21:0116</v>
      </c>
      <c r="E1879" t="s">
        <v>7944</v>
      </c>
      <c r="F1879" t="s">
        <v>7945</v>
      </c>
      <c r="H1879">
        <v>49.348037900000001</v>
      </c>
      <c r="I1879">
        <v>-88.889012199999996</v>
      </c>
      <c r="J1879" s="1" t="str">
        <f t="shared" si="306"/>
        <v>NGR lake sediment grab sample</v>
      </c>
      <c r="K1879" s="1" t="str">
        <f t="shared" si="307"/>
        <v>&lt;177 micron (NGR)</v>
      </c>
      <c r="L1879">
        <v>41</v>
      </c>
      <c r="M1879" t="s">
        <v>196</v>
      </c>
      <c r="N1879">
        <v>798</v>
      </c>
      <c r="O1879" t="s">
        <v>1058</v>
      </c>
      <c r="P1879" t="s">
        <v>455</v>
      </c>
      <c r="Q1879" t="s">
        <v>66</v>
      </c>
      <c r="R1879" t="s">
        <v>546</v>
      </c>
      <c r="S1879" t="s">
        <v>64</v>
      </c>
      <c r="T1879" t="s">
        <v>36</v>
      </c>
      <c r="U1879" t="s">
        <v>1617</v>
      </c>
      <c r="V1879" t="s">
        <v>180</v>
      </c>
      <c r="W1879" t="s">
        <v>53</v>
      </c>
      <c r="X1879" t="s">
        <v>890</v>
      </c>
      <c r="Y1879" t="s">
        <v>125</v>
      </c>
      <c r="Z1879" t="s">
        <v>146</v>
      </c>
    </row>
    <row r="1880" spans="1:26" hidden="1" x14ac:dyDescent="0.25">
      <c r="A1880" t="s">
        <v>7946</v>
      </c>
      <c r="B1880" t="s">
        <v>7947</v>
      </c>
      <c r="C1880" s="1" t="str">
        <f t="shared" si="301"/>
        <v>21:0239</v>
      </c>
      <c r="D1880" s="1" t="str">
        <f t="shared" si="305"/>
        <v>21:0116</v>
      </c>
      <c r="E1880" t="s">
        <v>7948</v>
      </c>
      <c r="F1880" t="s">
        <v>7949</v>
      </c>
      <c r="H1880">
        <v>49.322285800000003</v>
      </c>
      <c r="I1880">
        <v>-88.835262999999998</v>
      </c>
      <c r="J1880" s="1" t="str">
        <f t="shared" si="306"/>
        <v>NGR lake sediment grab sample</v>
      </c>
      <c r="K1880" s="1" t="str">
        <f t="shared" si="307"/>
        <v>&lt;177 micron (NGR)</v>
      </c>
      <c r="L1880">
        <v>41</v>
      </c>
      <c r="M1880" t="s">
        <v>206</v>
      </c>
      <c r="N1880">
        <v>799</v>
      </c>
      <c r="O1880" t="s">
        <v>223</v>
      </c>
      <c r="P1880" t="s">
        <v>62</v>
      </c>
      <c r="Q1880" t="s">
        <v>80</v>
      </c>
      <c r="R1880" t="s">
        <v>391</v>
      </c>
      <c r="S1880" t="s">
        <v>290</v>
      </c>
      <c r="T1880" t="s">
        <v>122</v>
      </c>
      <c r="U1880" t="s">
        <v>7950</v>
      </c>
      <c r="V1880" t="s">
        <v>875</v>
      </c>
      <c r="W1880" t="s">
        <v>53</v>
      </c>
      <c r="X1880" t="s">
        <v>82</v>
      </c>
      <c r="Y1880" t="s">
        <v>66</v>
      </c>
      <c r="Z1880" t="s">
        <v>4679</v>
      </c>
    </row>
    <row r="1881" spans="1:26" hidden="1" x14ac:dyDescent="0.25">
      <c r="A1881" t="s">
        <v>7951</v>
      </c>
      <c r="B1881" t="s">
        <v>7952</v>
      </c>
      <c r="C1881" s="1" t="str">
        <f t="shared" si="301"/>
        <v>21:0239</v>
      </c>
      <c r="D1881" s="1" t="str">
        <f t="shared" si="305"/>
        <v>21:0116</v>
      </c>
      <c r="E1881" t="s">
        <v>7953</v>
      </c>
      <c r="F1881" t="s">
        <v>7954</v>
      </c>
      <c r="H1881">
        <v>49.298327100000002</v>
      </c>
      <c r="I1881">
        <v>-88.818953300000004</v>
      </c>
      <c r="J1881" s="1" t="str">
        <f t="shared" si="306"/>
        <v>NGR lake sediment grab sample</v>
      </c>
      <c r="K1881" s="1" t="str">
        <f t="shared" si="307"/>
        <v>&lt;177 micron (NGR)</v>
      </c>
      <c r="L1881">
        <v>41</v>
      </c>
      <c r="M1881" t="s">
        <v>214</v>
      </c>
      <c r="N1881">
        <v>800</v>
      </c>
      <c r="O1881" t="s">
        <v>48</v>
      </c>
      <c r="P1881" t="s">
        <v>236</v>
      </c>
      <c r="Q1881" t="s">
        <v>66</v>
      </c>
      <c r="R1881" t="s">
        <v>75</v>
      </c>
      <c r="S1881" t="s">
        <v>290</v>
      </c>
      <c r="T1881" t="s">
        <v>36</v>
      </c>
      <c r="U1881" t="s">
        <v>673</v>
      </c>
      <c r="V1881" t="s">
        <v>1018</v>
      </c>
      <c r="W1881" t="s">
        <v>53</v>
      </c>
      <c r="X1881" t="s">
        <v>82</v>
      </c>
      <c r="Y1881" t="s">
        <v>41</v>
      </c>
      <c r="Z1881" t="s">
        <v>1007</v>
      </c>
    </row>
    <row r="1882" spans="1:26" hidden="1" x14ac:dyDescent="0.25">
      <c r="A1882" t="s">
        <v>7955</v>
      </c>
      <c r="B1882" t="s">
        <v>7956</v>
      </c>
      <c r="C1882" s="1" t="str">
        <f t="shared" si="301"/>
        <v>21:0239</v>
      </c>
      <c r="D1882" s="1" t="str">
        <f t="shared" si="305"/>
        <v>21:0116</v>
      </c>
      <c r="E1882" t="s">
        <v>7957</v>
      </c>
      <c r="F1882" t="s">
        <v>7958</v>
      </c>
      <c r="H1882">
        <v>49.185382199999999</v>
      </c>
      <c r="I1882">
        <v>-88.508864299999999</v>
      </c>
      <c r="J1882" s="1" t="str">
        <f t="shared" si="306"/>
        <v>NGR lake sediment grab sample</v>
      </c>
      <c r="K1882" s="1" t="str">
        <f t="shared" si="307"/>
        <v>&lt;177 micron (NGR)</v>
      </c>
      <c r="L1882">
        <v>42</v>
      </c>
      <c r="M1882" t="s">
        <v>242</v>
      </c>
      <c r="N1882">
        <v>801</v>
      </c>
      <c r="O1882" t="s">
        <v>223</v>
      </c>
      <c r="P1882" t="s">
        <v>35</v>
      </c>
      <c r="Q1882" t="s">
        <v>66</v>
      </c>
      <c r="R1882" t="s">
        <v>110</v>
      </c>
      <c r="S1882" t="s">
        <v>78</v>
      </c>
      <c r="T1882" t="s">
        <v>36</v>
      </c>
      <c r="U1882" t="s">
        <v>766</v>
      </c>
      <c r="V1882" t="s">
        <v>437</v>
      </c>
      <c r="W1882" t="s">
        <v>53</v>
      </c>
      <c r="X1882" t="s">
        <v>79</v>
      </c>
      <c r="Y1882" t="s">
        <v>41</v>
      </c>
      <c r="Z1882" t="s">
        <v>406</v>
      </c>
    </row>
    <row r="1883" spans="1:26" hidden="1" x14ac:dyDescent="0.25">
      <c r="A1883" t="s">
        <v>7959</v>
      </c>
      <c r="B1883" t="s">
        <v>7960</v>
      </c>
      <c r="C1883" s="1" t="str">
        <f t="shared" si="301"/>
        <v>21:0239</v>
      </c>
      <c r="D1883" s="1" t="str">
        <f t="shared" si="305"/>
        <v>21:0116</v>
      </c>
      <c r="E1883" t="s">
        <v>7961</v>
      </c>
      <c r="F1883" t="s">
        <v>7962</v>
      </c>
      <c r="H1883">
        <v>49.277605100000002</v>
      </c>
      <c r="I1883">
        <v>-88.7452495</v>
      </c>
      <c r="J1883" s="1" t="str">
        <f t="shared" si="306"/>
        <v>NGR lake sediment grab sample</v>
      </c>
      <c r="K1883" s="1" t="str">
        <f t="shared" si="307"/>
        <v>&lt;177 micron (NGR)</v>
      </c>
      <c r="L1883">
        <v>42</v>
      </c>
      <c r="M1883" t="s">
        <v>47</v>
      </c>
      <c r="N1883">
        <v>802</v>
      </c>
      <c r="O1883" t="s">
        <v>253</v>
      </c>
      <c r="P1883" t="s">
        <v>35</v>
      </c>
      <c r="Q1883" t="s">
        <v>66</v>
      </c>
      <c r="R1883" t="s">
        <v>109</v>
      </c>
      <c r="S1883" t="s">
        <v>63</v>
      </c>
      <c r="T1883" t="s">
        <v>36</v>
      </c>
      <c r="U1883" t="s">
        <v>51</v>
      </c>
      <c r="V1883" t="s">
        <v>262</v>
      </c>
      <c r="W1883" t="s">
        <v>66</v>
      </c>
      <c r="X1883" t="s">
        <v>79</v>
      </c>
      <c r="Y1883" t="s">
        <v>41</v>
      </c>
      <c r="Z1883" t="s">
        <v>7963</v>
      </c>
    </row>
    <row r="1884" spans="1:26" hidden="1" x14ac:dyDescent="0.25">
      <c r="A1884" t="s">
        <v>7964</v>
      </c>
      <c r="B1884" t="s">
        <v>7965</v>
      </c>
      <c r="C1884" s="1" t="str">
        <f t="shared" si="301"/>
        <v>21:0239</v>
      </c>
      <c r="D1884" s="1" t="str">
        <f t="shared" si="305"/>
        <v>21:0116</v>
      </c>
      <c r="E1884" t="s">
        <v>7966</v>
      </c>
      <c r="F1884" t="s">
        <v>7967</v>
      </c>
      <c r="H1884">
        <v>49.2674758</v>
      </c>
      <c r="I1884">
        <v>-88.677877300000006</v>
      </c>
      <c r="J1884" s="1" t="str">
        <f t="shared" si="306"/>
        <v>NGR lake sediment grab sample</v>
      </c>
      <c r="K1884" s="1" t="str">
        <f t="shared" si="307"/>
        <v>&lt;177 micron (NGR)</v>
      </c>
      <c r="L1884">
        <v>42</v>
      </c>
      <c r="M1884" t="s">
        <v>60</v>
      </c>
      <c r="N1884">
        <v>803</v>
      </c>
      <c r="O1884" t="s">
        <v>76</v>
      </c>
      <c r="P1884" t="s">
        <v>109</v>
      </c>
      <c r="Q1884" t="s">
        <v>66</v>
      </c>
      <c r="R1884" t="s">
        <v>80</v>
      </c>
      <c r="S1884" t="s">
        <v>53</v>
      </c>
      <c r="T1884" t="s">
        <v>122</v>
      </c>
      <c r="U1884" t="s">
        <v>54</v>
      </c>
      <c r="V1884" t="s">
        <v>1312</v>
      </c>
      <c r="W1884" t="s">
        <v>39</v>
      </c>
      <c r="X1884" t="s">
        <v>283</v>
      </c>
      <c r="Y1884" t="s">
        <v>41</v>
      </c>
      <c r="Z1884" t="s">
        <v>156</v>
      </c>
    </row>
    <row r="1885" spans="1:26" hidden="1" x14ac:dyDescent="0.25">
      <c r="A1885" t="s">
        <v>7968</v>
      </c>
      <c r="B1885" t="s">
        <v>7969</v>
      </c>
      <c r="C1885" s="1" t="str">
        <f t="shared" si="301"/>
        <v>21:0239</v>
      </c>
      <c r="D1885" s="1" t="str">
        <f t="shared" si="305"/>
        <v>21:0116</v>
      </c>
      <c r="E1885" t="s">
        <v>7970</v>
      </c>
      <c r="F1885" t="s">
        <v>7971</v>
      </c>
      <c r="H1885">
        <v>49.243257900000003</v>
      </c>
      <c r="I1885">
        <v>-88.673003399999999</v>
      </c>
      <c r="J1885" s="1" t="str">
        <f t="shared" si="306"/>
        <v>NGR lake sediment grab sample</v>
      </c>
      <c r="K1885" s="1" t="str">
        <f t="shared" si="307"/>
        <v>&lt;177 micron (NGR)</v>
      </c>
      <c r="L1885">
        <v>42</v>
      </c>
      <c r="M1885" t="s">
        <v>73</v>
      </c>
      <c r="N1885">
        <v>804</v>
      </c>
      <c r="O1885" t="s">
        <v>798</v>
      </c>
      <c r="P1885" t="s">
        <v>890</v>
      </c>
      <c r="Q1885" t="s">
        <v>76</v>
      </c>
      <c r="R1885" t="s">
        <v>271</v>
      </c>
      <c r="S1885" t="s">
        <v>97</v>
      </c>
      <c r="T1885" t="s">
        <v>36</v>
      </c>
      <c r="U1885" t="s">
        <v>2504</v>
      </c>
      <c r="V1885" t="s">
        <v>1703</v>
      </c>
      <c r="W1885" t="s">
        <v>53</v>
      </c>
      <c r="X1885" t="s">
        <v>336</v>
      </c>
      <c r="Y1885" t="s">
        <v>66</v>
      </c>
      <c r="Z1885" t="s">
        <v>50</v>
      </c>
    </row>
    <row r="1886" spans="1:26" hidden="1" x14ac:dyDescent="0.25">
      <c r="A1886" t="s">
        <v>7972</v>
      </c>
      <c r="B1886" t="s">
        <v>7973</v>
      </c>
      <c r="C1886" s="1" t="str">
        <f t="shared" si="301"/>
        <v>21:0239</v>
      </c>
      <c r="D1886" s="1" t="str">
        <f t="shared" si="305"/>
        <v>21:0116</v>
      </c>
      <c r="E1886" t="s">
        <v>7974</v>
      </c>
      <c r="F1886" t="s">
        <v>7975</v>
      </c>
      <c r="H1886">
        <v>49.225463300000001</v>
      </c>
      <c r="I1886">
        <v>-88.634109600000002</v>
      </c>
      <c r="J1886" s="1" t="str">
        <f t="shared" si="306"/>
        <v>NGR lake sediment grab sample</v>
      </c>
      <c r="K1886" s="1" t="str">
        <f t="shared" si="307"/>
        <v>&lt;177 micron (NGR)</v>
      </c>
      <c r="L1886">
        <v>42</v>
      </c>
      <c r="M1886" t="s">
        <v>87</v>
      </c>
      <c r="N1886">
        <v>805</v>
      </c>
      <c r="O1886" t="s">
        <v>82</v>
      </c>
      <c r="P1886" t="s">
        <v>198</v>
      </c>
      <c r="Q1886" t="s">
        <v>80</v>
      </c>
      <c r="R1886" t="s">
        <v>64</v>
      </c>
      <c r="S1886" t="s">
        <v>39</v>
      </c>
      <c r="T1886" t="s">
        <v>36</v>
      </c>
      <c r="U1886" t="s">
        <v>163</v>
      </c>
      <c r="V1886" t="s">
        <v>1121</v>
      </c>
      <c r="W1886" t="s">
        <v>53</v>
      </c>
      <c r="X1886" t="s">
        <v>283</v>
      </c>
      <c r="Y1886" t="s">
        <v>125</v>
      </c>
      <c r="Z1886" t="s">
        <v>181</v>
      </c>
    </row>
    <row r="1887" spans="1:26" hidden="1" x14ac:dyDescent="0.25">
      <c r="A1887" t="s">
        <v>7976</v>
      </c>
      <c r="B1887" t="s">
        <v>7977</v>
      </c>
      <c r="C1887" s="1" t="str">
        <f t="shared" si="301"/>
        <v>21:0239</v>
      </c>
      <c r="D1887" s="1" t="str">
        <f t="shared" si="305"/>
        <v>21:0116</v>
      </c>
      <c r="E1887" t="s">
        <v>7978</v>
      </c>
      <c r="F1887" t="s">
        <v>7979</v>
      </c>
      <c r="H1887">
        <v>49.2159811</v>
      </c>
      <c r="I1887">
        <v>-88.585102599999999</v>
      </c>
      <c r="J1887" s="1" t="str">
        <f t="shared" si="306"/>
        <v>NGR lake sediment grab sample</v>
      </c>
      <c r="K1887" s="1" t="str">
        <f t="shared" si="307"/>
        <v>&lt;177 micron (NGR)</v>
      </c>
      <c r="L1887">
        <v>42</v>
      </c>
      <c r="M1887" t="s">
        <v>96</v>
      </c>
      <c r="N1887">
        <v>806</v>
      </c>
      <c r="O1887" t="s">
        <v>771</v>
      </c>
      <c r="P1887" t="s">
        <v>343</v>
      </c>
      <c r="Q1887" t="s">
        <v>66</v>
      </c>
      <c r="R1887" t="s">
        <v>145</v>
      </c>
      <c r="S1887" t="s">
        <v>156</v>
      </c>
      <c r="T1887" t="s">
        <v>36</v>
      </c>
      <c r="U1887" t="s">
        <v>31</v>
      </c>
      <c r="V1887" t="s">
        <v>875</v>
      </c>
      <c r="W1887" t="s">
        <v>53</v>
      </c>
      <c r="X1887" t="s">
        <v>81</v>
      </c>
      <c r="Y1887" t="s">
        <v>41</v>
      </c>
      <c r="Z1887" t="s">
        <v>1506</v>
      </c>
    </row>
    <row r="1888" spans="1:26" hidden="1" x14ac:dyDescent="0.25">
      <c r="A1888" t="s">
        <v>7980</v>
      </c>
      <c r="B1888" t="s">
        <v>7981</v>
      </c>
      <c r="C1888" s="1" t="str">
        <f t="shared" si="301"/>
        <v>21:0239</v>
      </c>
      <c r="D1888" s="1" t="str">
        <f t="shared" si="305"/>
        <v>21:0116</v>
      </c>
      <c r="E1888" t="s">
        <v>7957</v>
      </c>
      <c r="F1888" t="s">
        <v>7982</v>
      </c>
      <c r="H1888">
        <v>49.185382199999999</v>
      </c>
      <c r="I1888">
        <v>-88.508864299999999</v>
      </c>
      <c r="J1888" s="1" t="str">
        <f t="shared" si="306"/>
        <v>NGR lake sediment grab sample</v>
      </c>
      <c r="K1888" s="1" t="str">
        <f t="shared" si="307"/>
        <v>&lt;177 micron (NGR)</v>
      </c>
      <c r="L1888">
        <v>42</v>
      </c>
      <c r="M1888" t="s">
        <v>366</v>
      </c>
      <c r="N1888">
        <v>807</v>
      </c>
      <c r="O1888" t="s">
        <v>48</v>
      </c>
      <c r="P1888" t="s">
        <v>49</v>
      </c>
      <c r="Q1888" t="s">
        <v>63</v>
      </c>
      <c r="R1888" t="s">
        <v>198</v>
      </c>
      <c r="S1888" t="s">
        <v>78</v>
      </c>
      <c r="T1888" t="s">
        <v>36</v>
      </c>
      <c r="U1888" t="s">
        <v>766</v>
      </c>
      <c r="V1888" t="s">
        <v>437</v>
      </c>
      <c r="W1888" t="s">
        <v>53</v>
      </c>
      <c r="X1888" t="s">
        <v>300</v>
      </c>
      <c r="Y1888" t="s">
        <v>41</v>
      </c>
      <c r="Z1888" t="s">
        <v>3843</v>
      </c>
    </row>
    <row r="1889" spans="1:26" hidden="1" x14ac:dyDescent="0.25">
      <c r="A1889" t="s">
        <v>7983</v>
      </c>
      <c r="B1889" t="s">
        <v>7984</v>
      </c>
      <c r="C1889" s="1" t="str">
        <f t="shared" si="301"/>
        <v>21:0239</v>
      </c>
      <c r="D1889" s="1" t="str">
        <f t="shared" si="305"/>
        <v>21:0116</v>
      </c>
      <c r="E1889" t="s">
        <v>7985</v>
      </c>
      <c r="F1889" t="s">
        <v>7986</v>
      </c>
      <c r="H1889">
        <v>49.148210499999998</v>
      </c>
      <c r="I1889">
        <v>-88.475536199999993</v>
      </c>
      <c r="J1889" s="1" t="str">
        <f t="shared" si="306"/>
        <v>NGR lake sediment grab sample</v>
      </c>
      <c r="K1889" s="1" t="str">
        <f t="shared" si="307"/>
        <v>&lt;177 micron (NGR)</v>
      </c>
      <c r="L1889">
        <v>42</v>
      </c>
      <c r="M1889" t="s">
        <v>106</v>
      </c>
      <c r="N1889">
        <v>808</v>
      </c>
      <c r="O1889" t="s">
        <v>465</v>
      </c>
      <c r="P1889" t="s">
        <v>489</v>
      </c>
      <c r="Q1889" t="s">
        <v>156</v>
      </c>
      <c r="R1889" t="s">
        <v>75</v>
      </c>
      <c r="S1889" t="s">
        <v>97</v>
      </c>
      <c r="T1889" t="s">
        <v>36</v>
      </c>
      <c r="U1889" t="s">
        <v>463</v>
      </c>
      <c r="V1889" t="s">
        <v>137</v>
      </c>
      <c r="W1889" t="s">
        <v>53</v>
      </c>
      <c r="X1889" t="s">
        <v>40</v>
      </c>
      <c r="Y1889" t="s">
        <v>41</v>
      </c>
      <c r="Z1889" t="s">
        <v>1860</v>
      </c>
    </row>
    <row r="1890" spans="1:26" hidden="1" x14ac:dyDescent="0.25">
      <c r="A1890" t="s">
        <v>7987</v>
      </c>
      <c r="B1890" t="s">
        <v>7988</v>
      </c>
      <c r="C1890" s="1" t="str">
        <f t="shared" si="301"/>
        <v>21:0239</v>
      </c>
      <c r="D1890" s="1" t="str">
        <f t="shared" si="305"/>
        <v>21:0116</v>
      </c>
      <c r="E1890" t="s">
        <v>7989</v>
      </c>
      <c r="F1890" t="s">
        <v>7990</v>
      </c>
      <c r="H1890">
        <v>49.113540299999997</v>
      </c>
      <c r="I1890">
        <v>-88.4557061</v>
      </c>
      <c r="J1890" s="1" t="str">
        <f t="shared" si="306"/>
        <v>NGR lake sediment grab sample</v>
      </c>
      <c r="K1890" s="1" t="str">
        <f t="shared" si="307"/>
        <v>&lt;177 micron (NGR)</v>
      </c>
      <c r="L1890">
        <v>42</v>
      </c>
      <c r="M1890" t="s">
        <v>118</v>
      </c>
      <c r="N1890">
        <v>809</v>
      </c>
      <c r="O1890" t="s">
        <v>79</v>
      </c>
      <c r="P1890" t="s">
        <v>49</v>
      </c>
      <c r="Q1890" t="s">
        <v>63</v>
      </c>
      <c r="R1890" t="s">
        <v>97</v>
      </c>
      <c r="S1890" t="s">
        <v>63</v>
      </c>
      <c r="T1890" t="s">
        <v>36</v>
      </c>
      <c r="U1890" t="s">
        <v>82</v>
      </c>
      <c r="V1890" t="s">
        <v>225</v>
      </c>
      <c r="W1890" t="s">
        <v>63</v>
      </c>
      <c r="X1890" t="s">
        <v>81</v>
      </c>
      <c r="Y1890" t="s">
        <v>41</v>
      </c>
      <c r="Z1890" t="s">
        <v>3596</v>
      </c>
    </row>
    <row r="1891" spans="1:26" hidden="1" x14ac:dyDescent="0.25">
      <c r="A1891" t="s">
        <v>7991</v>
      </c>
      <c r="B1891" t="s">
        <v>7992</v>
      </c>
      <c r="C1891" s="1" t="str">
        <f t="shared" si="301"/>
        <v>21:0239</v>
      </c>
      <c r="D1891" s="1" t="str">
        <f t="shared" si="305"/>
        <v>21:0116</v>
      </c>
      <c r="E1891" t="s">
        <v>7993</v>
      </c>
      <c r="F1891" t="s">
        <v>7994</v>
      </c>
      <c r="H1891">
        <v>49.077996300000002</v>
      </c>
      <c r="I1891">
        <v>-88.400562199999996</v>
      </c>
      <c r="J1891" s="1" t="str">
        <f t="shared" si="306"/>
        <v>NGR lake sediment grab sample</v>
      </c>
      <c r="K1891" s="1" t="str">
        <f t="shared" si="307"/>
        <v>&lt;177 micron (NGR)</v>
      </c>
      <c r="L1891">
        <v>42</v>
      </c>
      <c r="M1891" t="s">
        <v>131</v>
      </c>
      <c r="N1891">
        <v>810</v>
      </c>
      <c r="O1891" t="s">
        <v>488</v>
      </c>
      <c r="P1891" t="s">
        <v>890</v>
      </c>
      <c r="Q1891" t="s">
        <v>181</v>
      </c>
      <c r="R1891" t="s">
        <v>516</v>
      </c>
      <c r="S1891" t="s">
        <v>76</v>
      </c>
      <c r="T1891" t="s">
        <v>36</v>
      </c>
      <c r="U1891" t="s">
        <v>81</v>
      </c>
      <c r="V1891" t="s">
        <v>292</v>
      </c>
      <c r="W1891" t="s">
        <v>53</v>
      </c>
      <c r="X1891" t="s">
        <v>91</v>
      </c>
      <c r="Y1891" t="s">
        <v>125</v>
      </c>
      <c r="Z1891" t="s">
        <v>3015</v>
      </c>
    </row>
    <row r="1892" spans="1:26" hidden="1" x14ac:dyDescent="0.25">
      <c r="A1892" t="s">
        <v>7995</v>
      </c>
      <c r="B1892" t="s">
        <v>7996</v>
      </c>
      <c r="C1892" s="1" t="str">
        <f t="shared" si="301"/>
        <v>21:0239</v>
      </c>
      <c r="D1892" s="1" t="str">
        <f t="shared" si="305"/>
        <v>21:0116</v>
      </c>
      <c r="E1892" t="s">
        <v>7997</v>
      </c>
      <c r="F1892" t="s">
        <v>7998</v>
      </c>
      <c r="H1892">
        <v>49.099119999999999</v>
      </c>
      <c r="I1892">
        <v>-88.540264300000004</v>
      </c>
      <c r="J1892" s="1" t="str">
        <f t="shared" si="306"/>
        <v>NGR lake sediment grab sample</v>
      </c>
      <c r="K1892" s="1" t="str">
        <f t="shared" si="307"/>
        <v>&lt;177 micron (NGR)</v>
      </c>
      <c r="L1892">
        <v>42</v>
      </c>
      <c r="M1892" t="s">
        <v>143</v>
      </c>
      <c r="N1892">
        <v>811</v>
      </c>
      <c r="O1892" t="s">
        <v>1047</v>
      </c>
      <c r="P1892" t="s">
        <v>224</v>
      </c>
      <c r="Q1892" t="s">
        <v>63</v>
      </c>
      <c r="R1892" t="s">
        <v>134</v>
      </c>
      <c r="S1892" t="s">
        <v>78</v>
      </c>
      <c r="T1892" t="s">
        <v>36</v>
      </c>
      <c r="U1892" t="s">
        <v>79</v>
      </c>
      <c r="V1892" t="s">
        <v>452</v>
      </c>
      <c r="W1892" t="s">
        <v>53</v>
      </c>
      <c r="X1892" t="s">
        <v>54</v>
      </c>
      <c r="Y1892" t="s">
        <v>41</v>
      </c>
      <c r="Z1892" t="s">
        <v>4126</v>
      </c>
    </row>
    <row r="1893" spans="1:26" hidden="1" x14ac:dyDescent="0.25">
      <c r="A1893" t="s">
        <v>7999</v>
      </c>
      <c r="B1893" t="s">
        <v>8000</v>
      </c>
      <c r="C1893" s="1" t="str">
        <f t="shared" si="301"/>
        <v>21:0239</v>
      </c>
      <c r="D1893" s="1" t="str">
        <f t="shared" si="305"/>
        <v>21:0116</v>
      </c>
      <c r="E1893" t="s">
        <v>8001</v>
      </c>
      <c r="F1893" t="s">
        <v>8002</v>
      </c>
      <c r="H1893">
        <v>49.098445499999997</v>
      </c>
      <c r="I1893">
        <v>-88.571615699999995</v>
      </c>
      <c r="J1893" s="1" t="str">
        <f t="shared" si="306"/>
        <v>NGR lake sediment grab sample</v>
      </c>
      <c r="K1893" s="1" t="str">
        <f t="shared" si="307"/>
        <v>&lt;177 micron (NGR)</v>
      </c>
      <c r="L1893">
        <v>42</v>
      </c>
      <c r="M1893" t="s">
        <v>177</v>
      </c>
      <c r="N1893">
        <v>812</v>
      </c>
      <c r="O1893" t="s">
        <v>252</v>
      </c>
      <c r="P1893" t="s">
        <v>49</v>
      </c>
      <c r="Q1893" t="s">
        <v>66</v>
      </c>
      <c r="R1893" t="s">
        <v>244</v>
      </c>
      <c r="S1893" t="s">
        <v>64</v>
      </c>
      <c r="T1893" t="s">
        <v>36</v>
      </c>
      <c r="U1893" t="s">
        <v>178</v>
      </c>
      <c r="V1893" t="s">
        <v>853</v>
      </c>
      <c r="W1893" t="s">
        <v>53</v>
      </c>
      <c r="X1893" t="s">
        <v>300</v>
      </c>
      <c r="Y1893" t="s">
        <v>63</v>
      </c>
      <c r="Z1893" t="s">
        <v>890</v>
      </c>
    </row>
    <row r="1894" spans="1:26" hidden="1" x14ac:dyDescent="0.25">
      <c r="A1894" t="s">
        <v>8003</v>
      </c>
      <c r="B1894" t="s">
        <v>8004</v>
      </c>
      <c r="C1894" s="1" t="str">
        <f t="shared" si="301"/>
        <v>21:0239</v>
      </c>
      <c r="D1894" s="1" t="str">
        <f t="shared" si="305"/>
        <v>21:0116</v>
      </c>
      <c r="E1894" t="s">
        <v>8005</v>
      </c>
      <c r="F1894" t="s">
        <v>8006</v>
      </c>
      <c r="H1894">
        <v>49.100622199999997</v>
      </c>
      <c r="I1894">
        <v>-88.685123599999997</v>
      </c>
      <c r="J1894" s="1" t="str">
        <f t="shared" si="306"/>
        <v>NGR lake sediment grab sample</v>
      </c>
      <c r="K1894" s="1" t="str">
        <f t="shared" si="307"/>
        <v>&lt;177 micron (NGR)</v>
      </c>
      <c r="L1894">
        <v>42</v>
      </c>
      <c r="M1894" t="s">
        <v>187</v>
      </c>
      <c r="N1894">
        <v>813</v>
      </c>
      <c r="O1894" t="s">
        <v>223</v>
      </c>
      <c r="P1894" t="s">
        <v>223</v>
      </c>
      <c r="Q1894" t="s">
        <v>63</v>
      </c>
      <c r="R1894" t="s">
        <v>156</v>
      </c>
      <c r="S1894" t="s">
        <v>53</v>
      </c>
      <c r="T1894" t="s">
        <v>292</v>
      </c>
      <c r="U1894" t="s">
        <v>463</v>
      </c>
      <c r="V1894" t="s">
        <v>292</v>
      </c>
      <c r="W1894" t="s">
        <v>39</v>
      </c>
      <c r="X1894" t="s">
        <v>48</v>
      </c>
      <c r="Y1894" t="s">
        <v>41</v>
      </c>
      <c r="Z1894" t="s">
        <v>6799</v>
      </c>
    </row>
    <row r="1895" spans="1:26" hidden="1" x14ac:dyDescent="0.25">
      <c r="A1895" t="s">
        <v>8007</v>
      </c>
      <c r="B1895" t="s">
        <v>8008</v>
      </c>
      <c r="C1895" s="1" t="str">
        <f t="shared" si="301"/>
        <v>21:0239</v>
      </c>
      <c r="D1895" s="1" t="str">
        <f t="shared" si="305"/>
        <v>21:0116</v>
      </c>
      <c r="E1895" t="s">
        <v>8009</v>
      </c>
      <c r="F1895" t="s">
        <v>8010</v>
      </c>
      <c r="H1895">
        <v>49.107272500000001</v>
      </c>
      <c r="I1895">
        <v>-88.734156400000003</v>
      </c>
      <c r="J1895" s="1" t="str">
        <f t="shared" si="306"/>
        <v>NGR lake sediment grab sample</v>
      </c>
      <c r="K1895" s="1" t="str">
        <f t="shared" si="307"/>
        <v>&lt;177 micron (NGR)</v>
      </c>
      <c r="L1895">
        <v>42</v>
      </c>
      <c r="M1895" t="s">
        <v>196</v>
      </c>
      <c r="N1895">
        <v>814</v>
      </c>
      <c r="O1895" t="s">
        <v>771</v>
      </c>
      <c r="P1895" t="s">
        <v>596</v>
      </c>
      <c r="Q1895" t="s">
        <v>76</v>
      </c>
      <c r="R1895" t="s">
        <v>64</v>
      </c>
      <c r="S1895" t="s">
        <v>33</v>
      </c>
      <c r="T1895" t="s">
        <v>36</v>
      </c>
      <c r="U1895" t="s">
        <v>91</v>
      </c>
      <c r="V1895" t="s">
        <v>309</v>
      </c>
      <c r="W1895" t="s">
        <v>66</v>
      </c>
      <c r="X1895" t="s">
        <v>79</v>
      </c>
      <c r="Y1895" t="s">
        <v>41</v>
      </c>
      <c r="Z1895" t="s">
        <v>217</v>
      </c>
    </row>
    <row r="1896" spans="1:26" hidden="1" x14ac:dyDescent="0.25">
      <c r="A1896" t="s">
        <v>8011</v>
      </c>
      <c r="B1896" t="s">
        <v>8012</v>
      </c>
      <c r="C1896" s="1" t="str">
        <f t="shared" si="301"/>
        <v>21:0239</v>
      </c>
      <c r="D1896" s="1" t="str">
        <f t="shared" si="305"/>
        <v>21:0116</v>
      </c>
      <c r="E1896" t="s">
        <v>8013</v>
      </c>
      <c r="F1896" t="s">
        <v>8014</v>
      </c>
      <c r="H1896">
        <v>49.093666599999999</v>
      </c>
      <c r="I1896">
        <v>-88.7740522</v>
      </c>
      <c r="J1896" s="1" t="str">
        <f t="shared" si="306"/>
        <v>NGR lake sediment grab sample</v>
      </c>
      <c r="K1896" s="1" t="str">
        <f t="shared" si="307"/>
        <v>&lt;177 micron (NGR)</v>
      </c>
      <c r="L1896">
        <v>42</v>
      </c>
      <c r="M1896" t="s">
        <v>251</v>
      </c>
      <c r="N1896">
        <v>815</v>
      </c>
      <c r="O1896" t="s">
        <v>588</v>
      </c>
      <c r="P1896" t="s">
        <v>516</v>
      </c>
      <c r="Q1896" t="s">
        <v>63</v>
      </c>
      <c r="R1896" t="s">
        <v>64</v>
      </c>
      <c r="S1896" t="s">
        <v>63</v>
      </c>
      <c r="T1896" t="s">
        <v>36</v>
      </c>
      <c r="U1896" t="s">
        <v>54</v>
      </c>
      <c r="V1896" t="s">
        <v>437</v>
      </c>
      <c r="W1896" t="s">
        <v>63</v>
      </c>
      <c r="X1896" t="s">
        <v>343</v>
      </c>
      <c r="Y1896" t="s">
        <v>41</v>
      </c>
      <c r="Z1896" t="s">
        <v>369</v>
      </c>
    </row>
    <row r="1897" spans="1:26" hidden="1" x14ac:dyDescent="0.25">
      <c r="A1897" t="s">
        <v>8015</v>
      </c>
      <c r="B1897" t="s">
        <v>8016</v>
      </c>
      <c r="C1897" s="1" t="str">
        <f t="shared" si="301"/>
        <v>21:0239</v>
      </c>
      <c r="D1897" s="1" t="str">
        <f>HYPERLINK("http://geochem.nrcan.gc.ca/cdogs/content/svy/svy_e.htm", "")</f>
        <v/>
      </c>
      <c r="G1897" s="1" t="str">
        <f>HYPERLINK("http://geochem.nrcan.gc.ca/cdogs/content/cr_/cr_00007_e.htm", "7")</f>
        <v>7</v>
      </c>
      <c r="J1897" t="s">
        <v>220</v>
      </c>
      <c r="K1897" t="s">
        <v>221</v>
      </c>
      <c r="L1897">
        <v>42</v>
      </c>
      <c r="M1897" t="s">
        <v>222</v>
      </c>
      <c r="N1897">
        <v>816</v>
      </c>
      <c r="O1897" t="s">
        <v>224</v>
      </c>
      <c r="P1897" t="s">
        <v>133</v>
      </c>
      <c r="Q1897" t="s">
        <v>156</v>
      </c>
      <c r="R1897" t="s">
        <v>76</v>
      </c>
      <c r="S1897" t="s">
        <v>33</v>
      </c>
      <c r="T1897" t="s">
        <v>225</v>
      </c>
      <c r="U1897" t="s">
        <v>136</v>
      </c>
      <c r="V1897" t="s">
        <v>309</v>
      </c>
      <c r="W1897" t="s">
        <v>53</v>
      </c>
      <c r="X1897" t="s">
        <v>67</v>
      </c>
      <c r="Y1897" t="s">
        <v>8017</v>
      </c>
      <c r="Z1897" t="s">
        <v>198</v>
      </c>
    </row>
    <row r="1898" spans="1:26" hidden="1" x14ac:dyDescent="0.25">
      <c r="A1898" t="s">
        <v>8018</v>
      </c>
      <c r="B1898" t="s">
        <v>8019</v>
      </c>
      <c r="C1898" s="1" t="str">
        <f t="shared" si="301"/>
        <v>21:0239</v>
      </c>
      <c r="D1898" s="1" t="str">
        <f t="shared" ref="D1898:D1912" si="308">HYPERLINK("http://geochem.nrcan.gc.ca/cdogs/content/svy/svy210116_e.htm", "21:0116")</f>
        <v>21:0116</v>
      </c>
      <c r="E1898" t="s">
        <v>8020</v>
      </c>
      <c r="F1898" t="s">
        <v>8021</v>
      </c>
      <c r="H1898">
        <v>49.095636200000001</v>
      </c>
      <c r="I1898">
        <v>-88.784588499999998</v>
      </c>
      <c r="J1898" s="1" t="str">
        <f t="shared" ref="J1898:J1912" si="309">HYPERLINK("http://geochem.nrcan.gc.ca/cdogs/content/kwd/kwd020027_e.htm", "NGR lake sediment grab sample")</f>
        <v>NGR lake sediment grab sample</v>
      </c>
      <c r="K1898" s="1" t="str">
        <f t="shared" ref="K1898:K1912" si="310">HYPERLINK("http://geochem.nrcan.gc.ca/cdogs/content/kwd/kwd080006_e.htm", "&lt;177 micron (NGR)")</f>
        <v>&lt;177 micron (NGR)</v>
      </c>
      <c r="L1898">
        <v>42</v>
      </c>
      <c r="M1898" t="s">
        <v>259</v>
      </c>
      <c r="N1898">
        <v>817</v>
      </c>
      <c r="O1898" t="s">
        <v>615</v>
      </c>
      <c r="P1898" t="s">
        <v>244</v>
      </c>
      <c r="Q1898" t="s">
        <v>63</v>
      </c>
      <c r="R1898" t="s">
        <v>109</v>
      </c>
      <c r="S1898" t="s">
        <v>66</v>
      </c>
      <c r="T1898" t="s">
        <v>36</v>
      </c>
      <c r="U1898" t="s">
        <v>263</v>
      </c>
      <c r="V1898" t="s">
        <v>52</v>
      </c>
      <c r="W1898" t="s">
        <v>63</v>
      </c>
      <c r="X1898" t="s">
        <v>300</v>
      </c>
      <c r="Y1898" t="s">
        <v>41</v>
      </c>
      <c r="Z1898" t="s">
        <v>1407</v>
      </c>
    </row>
    <row r="1899" spans="1:26" hidden="1" x14ac:dyDescent="0.25">
      <c r="A1899" t="s">
        <v>8022</v>
      </c>
      <c r="B1899" t="s">
        <v>8023</v>
      </c>
      <c r="C1899" s="1" t="str">
        <f t="shared" si="301"/>
        <v>21:0239</v>
      </c>
      <c r="D1899" s="1" t="str">
        <f t="shared" si="308"/>
        <v>21:0116</v>
      </c>
      <c r="E1899" t="s">
        <v>8020</v>
      </c>
      <c r="F1899" t="s">
        <v>8024</v>
      </c>
      <c r="H1899">
        <v>49.095636200000001</v>
      </c>
      <c r="I1899">
        <v>-88.784588499999998</v>
      </c>
      <c r="J1899" s="1" t="str">
        <f t="shared" si="309"/>
        <v>NGR lake sediment grab sample</v>
      </c>
      <c r="K1899" s="1" t="str">
        <f t="shared" si="310"/>
        <v>&lt;177 micron (NGR)</v>
      </c>
      <c r="L1899">
        <v>42</v>
      </c>
      <c r="M1899" t="s">
        <v>268</v>
      </c>
      <c r="N1899">
        <v>818</v>
      </c>
      <c r="O1899" t="s">
        <v>343</v>
      </c>
      <c r="P1899" t="s">
        <v>75</v>
      </c>
      <c r="Q1899" t="s">
        <v>66</v>
      </c>
      <c r="R1899" t="s">
        <v>109</v>
      </c>
      <c r="S1899" t="s">
        <v>53</v>
      </c>
      <c r="T1899" t="s">
        <v>36</v>
      </c>
      <c r="U1899" t="s">
        <v>79</v>
      </c>
      <c r="V1899" t="s">
        <v>52</v>
      </c>
      <c r="W1899" t="s">
        <v>80</v>
      </c>
      <c r="X1899" t="s">
        <v>79</v>
      </c>
      <c r="Y1899" t="s">
        <v>41</v>
      </c>
      <c r="Z1899" t="s">
        <v>8025</v>
      </c>
    </row>
    <row r="1900" spans="1:26" hidden="1" x14ac:dyDescent="0.25">
      <c r="A1900" t="s">
        <v>8026</v>
      </c>
      <c r="B1900" t="s">
        <v>8027</v>
      </c>
      <c r="C1900" s="1" t="str">
        <f t="shared" si="301"/>
        <v>21:0239</v>
      </c>
      <c r="D1900" s="1" t="str">
        <f t="shared" si="308"/>
        <v>21:0116</v>
      </c>
      <c r="E1900" t="s">
        <v>8028</v>
      </c>
      <c r="F1900" t="s">
        <v>8029</v>
      </c>
      <c r="H1900">
        <v>49.079008199999997</v>
      </c>
      <c r="I1900">
        <v>-88.766668999999993</v>
      </c>
      <c r="J1900" s="1" t="str">
        <f t="shared" si="309"/>
        <v>NGR lake sediment grab sample</v>
      </c>
      <c r="K1900" s="1" t="str">
        <f t="shared" si="310"/>
        <v>&lt;177 micron (NGR)</v>
      </c>
      <c r="L1900">
        <v>42</v>
      </c>
      <c r="M1900" t="s">
        <v>206</v>
      </c>
      <c r="N1900">
        <v>819</v>
      </c>
      <c r="O1900" t="s">
        <v>1254</v>
      </c>
      <c r="P1900" t="s">
        <v>108</v>
      </c>
      <c r="Q1900" t="s">
        <v>181</v>
      </c>
      <c r="R1900" t="s">
        <v>391</v>
      </c>
      <c r="S1900" t="s">
        <v>156</v>
      </c>
      <c r="T1900" t="s">
        <v>36</v>
      </c>
      <c r="U1900" t="s">
        <v>8030</v>
      </c>
      <c r="V1900" t="s">
        <v>180</v>
      </c>
      <c r="W1900" t="s">
        <v>53</v>
      </c>
      <c r="X1900" t="s">
        <v>82</v>
      </c>
      <c r="Y1900" t="s">
        <v>63</v>
      </c>
      <c r="Z1900" t="s">
        <v>227</v>
      </c>
    </row>
    <row r="1901" spans="1:26" hidden="1" x14ac:dyDescent="0.25">
      <c r="A1901" t="s">
        <v>8031</v>
      </c>
      <c r="B1901" t="s">
        <v>8032</v>
      </c>
      <c r="C1901" s="1" t="str">
        <f t="shared" si="301"/>
        <v>21:0239</v>
      </c>
      <c r="D1901" s="1" t="str">
        <f t="shared" si="308"/>
        <v>21:0116</v>
      </c>
      <c r="E1901" t="s">
        <v>8033</v>
      </c>
      <c r="F1901" t="s">
        <v>8034</v>
      </c>
      <c r="H1901">
        <v>49.0648464</v>
      </c>
      <c r="I1901">
        <v>-88.8016942</v>
      </c>
      <c r="J1901" s="1" t="str">
        <f t="shared" si="309"/>
        <v>NGR lake sediment grab sample</v>
      </c>
      <c r="K1901" s="1" t="str">
        <f t="shared" si="310"/>
        <v>&lt;177 micron (NGR)</v>
      </c>
      <c r="L1901">
        <v>42</v>
      </c>
      <c r="M1901" t="s">
        <v>214</v>
      </c>
      <c r="N1901">
        <v>820</v>
      </c>
      <c r="O1901" t="s">
        <v>320</v>
      </c>
      <c r="P1901" t="s">
        <v>298</v>
      </c>
      <c r="Q1901" t="s">
        <v>50</v>
      </c>
      <c r="R1901" t="s">
        <v>109</v>
      </c>
      <c r="S1901" t="s">
        <v>80</v>
      </c>
      <c r="T1901" t="s">
        <v>36</v>
      </c>
      <c r="U1901" t="s">
        <v>82</v>
      </c>
      <c r="V1901" t="s">
        <v>52</v>
      </c>
      <c r="W1901" t="s">
        <v>53</v>
      </c>
      <c r="X1901" t="s">
        <v>81</v>
      </c>
      <c r="Y1901" t="s">
        <v>125</v>
      </c>
      <c r="Z1901" t="s">
        <v>516</v>
      </c>
    </row>
    <row r="1902" spans="1:26" hidden="1" x14ac:dyDescent="0.25">
      <c r="A1902" t="s">
        <v>8035</v>
      </c>
      <c r="B1902" t="s">
        <v>8036</v>
      </c>
      <c r="C1902" s="1" t="str">
        <f t="shared" si="301"/>
        <v>21:0239</v>
      </c>
      <c r="D1902" s="1" t="str">
        <f t="shared" si="308"/>
        <v>21:0116</v>
      </c>
      <c r="E1902" t="s">
        <v>8037</v>
      </c>
      <c r="F1902" t="s">
        <v>8038</v>
      </c>
      <c r="H1902">
        <v>49.0214736</v>
      </c>
      <c r="I1902">
        <v>-89.271255999999994</v>
      </c>
      <c r="J1902" s="1" t="str">
        <f t="shared" si="309"/>
        <v>NGR lake sediment grab sample</v>
      </c>
      <c r="K1902" s="1" t="str">
        <f t="shared" si="310"/>
        <v>&lt;177 micron (NGR)</v>
      </c>
      <c r="L1902">
        <v>43</v>
      </c>
      <c r="M1902" t="s">
        <v>30</v>
      </c>
      <c r="N1902">
        <v>821</v>
      </c>
      <c r="O1902" t="s">
        <v>298</v>
      </c>
      <c r="P1902" t="s">
        <v>236</v>
      </c>
      <c r="Q1902" t="s">
        <v>63</v>
      </c>
      <c r="R1902" t="s">
        <v>134</v>
      </c>
      <c r="S1902" t="s">
        <v>78</v>
      </c>
      <c r="T1902" t="s">
        <v>36</v>
      </c>
      <c r="U1902" t="s">
        <v>228</v>
      </c>
      <c r="V1902" t="s">
        <v>308</v>
      </c>
      <c r="W1902" t="s">
        <v>53</v>
      </c>
      <c r="X1902" t="s">
        <v>67</v>
      </c>
      <c r="Y1902" t="s">
        <v>41</v>
      </c>
      <c r="Z1902" t="s">
        <v>432</v>
      </c>
    </row>
    <row r="1903" spans="1:26" hidden="1" x14ac:dyDescent="0.25">
      <c r="A1903" t="s">
        <v>8039</v>
      </c>
      <c r="B1903" t="s">
        <v>8040</v>
      </c>
      <c r="C1903" s="1" t="str">
        <f t="shared" si="301"/>
        <v>21:0239</v>
      </c>
      <c r="D1903" s="1" t="str">
        <f t="shared" si="308"/>
        <v>21:0116</v>
      </c>
      <c r="E1903" t="s">
        <v>8041</v>
      </c>
      <c r="F1903" t="s">
        <v>8042</v>
      </c>
      <c r="H1903">
        <v>49.071212299999999</v>
      </c>
      <c r="I1903">
        <v>-88.853586199999995</v>
      </c>
      <c r="J1903" s="1" t="str">
        <f t="shared" si="309"/>
        <v>NGR lake sediment grab sample</v>
      </c>
      <c r="K1903" s="1" t="str">
        <f t="shared" si="310"/>
        <v>&lt;177 micron (NGR)</v>
      </c>
      <c r="L1903">
        <v>43</v>
      </c>
      <c r="M1903" t="s">
        <v>47</v>
      </c>
      <c r="N1903">
        <v>822</v>
      </c>
      <c r="O1903" t="s">
        <v>155</v>
      </c>
      <c r="P1903" t="s">
        <v>470</v>
      </c>
      <c r="Q1903" t="s">
        <v>63</v>
      </c>
      <c r="R1903" t="s">
        <v>135</v>
      </c>
      <c r="S1903" t="s">
        <v>156</v>
      </c>
      <c r="T1903" t="s">
        <v>36</v>
      </c>
      <c r="U1903" t="s">
        <v>515</v>
      </c>
      <c r="V1903" t="s">
        <v>137</v>
      </c>
      <c r="W1903" t="s">
        <v>63</v>
      </c>
      <c r="X1903" t="s">
        <v>100</v>
      </c>
      <c r="Y1903" t="s">
        <v>64</v>
      </c>
      <c r="Z1903" t="s">
        <v>747</v>
      </c>
    </row>
    <row r="1904" spans="1:26" hidden="1" x14ac:dyDescent="0.25">
      <c r="A1904" t="s">
        <v>8043</v>
      </c>
      <c r="B1904" t="s">
        <v>8044</v>
      </c>
      <c r="C1904" s="1" t="str">
        <f t="shared" si="301"/>
        <v>21:0239</v>
      </c>
      <c r="D1904" s="1" t="str">
        <f t="shared" si="308"/>
        <v>21:0116</v>
      </c>
      <c r="E1904" t="s">
        <v>8045</v>
      </c>
      <c r="F1904" t="s">
        <v>8046</v>
      </c>
      <c r="H1904">
        <v>49.069710000000001</v>
      </c>
      <c r="I1904">
        <v>-88.928234599999996</v>
      </c>
      <c r="J1904" s="1" t="str">
        <f t="shared" si="309"/>
        <v>NGR lake sediment grab sample</v>
      </c>
      <c r="K1904" s="1" t="str">
        <f t="shared" si="310"/>
        <v>&lt;177 micron (NGR)</v>
      </c>
      <c r="L1904">
        <v>43</v>
      </c>
      <c r="M1904" t="s">
        <v>60</v>
      </c>
      <c r="N1904">
        <v>823</v>
      </c>
      <c r="O1904" t="s">
        <v>1254</v>
      </c>
      <c r="P1904" t="s">
        <v>771</v>
      </c>
      <c r="Q1904" t="s">
        <v>33</v>
      </c>
      <c r="R1904" t="s">
        <v>32</v>
      </c>
      <c r="S1904" t="s">
        <v>290</v>
      </c>
      <c r="T1904" t="s">
        <v>36</v>
      </c>
      <c r="U1904" t="s">
        <v>938</v>
      </c>
      <c r="V1904" t="s">
        <v>399</v>
      </c>
      <c r="W1904" t="s">
        <v>66</v>
      </c>
      <c r="X1904" t="s">
        <v>336</v>
      </c>
      <c r="Y1904" t="s">
        <v>309</v>
      </c>
      <c r="Z1904" t="s">
        <v>1558</v>
      </c>
    </row>
    <row r="1905" spans="1:26" hidden="1" x14ac:dyDescent="0.25">
      <c r="A1905" t="s">
        <v>8047</v>
      </c>
      <c r="B1905" t="s">
        <v>8048</v>
      </c>
      <c r="C1905" s="1" t="str">
        <f t="shared" si="301"/>
        <v>21:0239</v>
      </c>
      <c r="D1905" s="1" t="str">
        <f t="shared" si="308"/>
        <v>21:0116</v>
      </c>
      <c r="E1905" t="s">
        <v>8049</v>
      </c>
      <c r="F1905" t="s">
        <v>8050</v>
      </c>
      <c r="H1905">
        <v>49.0409541</v>
      </c>
      <c r="I1905">
        <v>-89.1430352</v>
      </c>
      <c r="J1905" s="1" t="str">
        <f t="shared" si="309"/>
        <v>NGR lake sediment grab sample</v>
      </c>
      <c r="K1905" s="1" t="str">
        <f t="shared" si="310"/>
        <v>&lt;177 micron (NGR)</v>
      </c>
      <c r="L1905">
        <v>43</v>
      </c>
      <c r="M1905" t="s">
        <v>73</v>
      </c>
      <c r="N1905">
        <v>824</v>
      </c>
      <c r="O1905" t="s">
        <v>890</v>
      </c>
      <c r="P1905" t="s">
        <v>342</v>
      </c>
      <c r="Q1905" t="s">
        <v>66</v>
      </c>
      <c r="R1905" t="s">
        <v>146</v>
      </c>
      <c r="S1905" t="s">
        <v>63</v>
      </c>
      <c r="T1905" t="s">
        <v>122</v>
      </c>
      <c r="U1905" t="s">
        <v>336</v>
      </c>
      <c r="V1905" t="s">
        <v>437</v>
      </c>
      <c r="W1905" t="s">
        <v>66</v>
      </c>
      <c r="X1905" t="s">
        <v>343</v>
      </c>
      <c r="Y1905" t="s">
        <v>66</v>
      </c>
      <c r="Z1905" t="s">
        <v>1086</v>
      </c>
    </row>
    <row r="1906" spans="1:26" hidden="1" x14ac:dyDescent="0.25">
      <c r="A1906" t="s">
        <v>8051</v>
      </c>
      <c r="B1906" t="s">
        <v>8052</v>
      </c>
      <c r="C1906" s="1" t="str">
        <f t="shared" si="301"/>
        <v>21:0239</v>
      </c>
      <c r="D1906" s="1" t="str">
        <f t="shared" si="308"/>
        <v>21:0116</v>
      </c>
      <c r="E1906" t="s">
        <v>8053</v>
      </c>
      <c r="F1906" t="s">
        <v>8054</v>
      </c>
      <c r="H1906">
        <v>49.066707399999999</v>
      </c>
      <c r="I1906">
        <v>-89.137885600000004</v>
      </c>
      <c r="J1906" s="1" t="str">
        <f t="shared" si="309"/>
        <v>NGR lake sediment grab sample</v>
      </c>
      <c r="K1906" s="1" t="str">
        <f t="shared" si="310"/>
        <v>&lt;177 micron (NGR)</v>
      </c>
      <c r="L1906">
        <v>43</v>
      </c>
      <c r="M1906" t="s">
        <v>87</v>
      </c>
      <c r="N1906">
        <v>825</v>
      </c>
      <c r="O1906" t="s">
        <v>49</v>
      </c>
      <c r="P1906" t="s">
        <v>61</v>
      </c>
      <c r="Q1906" t="s">
        <v>66</v>
      </c>
      <c r="R1906" t="s">
        <v>290</v>
      </c>
      <c r="S1906" t="s">
        <v>63</v>
      </c>
      <c r="T1906" t="s">
        <v>36</v>
      </c>
      <c r="U1906" t="s">
        <v>82</v>
      </c>
      <c r="V1906" t="s">
        <v>1072</v>
      </c>
      <c r="W1906" t="s">
        <v>66</v>
      </c>
      <c r="X1906" t="s">
        <v>79</v>
      </c>
      <c r="Y1906" t="s">
        <v>125</v>
      </c>
      <c r="Z1906" t="s">
        <v>334</v>
      </c>
    </row>
    <row r="1907" spans="1:26" hidden="1" x14ac:dyDescent="0.25">
      <c r="A1907" t="s">
        <v>8055</v>
      </c>
      <c r="B1907" t="s">
        <v>8056</v>
      </c>
      <c r="C1907" s="1" t="str">
        <f t="shared" si="301"/>
        <v>21:0239</v>
      </c>
      <c r="D1907" s="1" t="str">
        <f t="shared" si="308"/>
        <v>21:0116</v>
      </c>
      <c r="E1907" t="s">
        <v>8057</v>
      </c>
      <c r="F1907" t="s">
        <v>8058</v>
      </c>
      <c r="H1907">
        <v>49.061740100000002</v>
      </c>
      <c r="I1907">
        <v>-89.179331000000005</v>
      </c>
      <c r="J1907" s="1" t="str">
        <f t="shared" si="309"/>
        <v>NGR lake sediment grab sample</v>
      </c>
      <c r="K1907" s="1" t="str">
        <f t="shared" si="310"/>
        <v>&lt;177 micron (NGR)</v>
      </c>
      <c r="L1907">
        <v>43</v>
      </c>
      <c r="M1907" t="s">
        <v>96</v>
      </c>
      <c r="N1907">
        <v>826</v>
      </c>
      <c r="O1907" t="s">
        <v>343</v>
      </c>
      <c r="P1907" t="s">
        <v>82</v>
      </c>
      <c r="Q1907" t="s">
        <v>80</v>
      </c>
      <c r="R1907" t="s">
        <v>277</v>
      </c>
      <c r="S1907" t="s">
        <v>290</v>
      </c>
      <c r="T1907" t="s">
        <v>36</v>
      </c>
      <c r="U1907" t="s">
        <v>1470</v>
      </c>
      <c r="V1907" t="s">
        <v>564</v>
      </c>
      <c r="W1907" t="s">
        <v>53</v>
      </c>
      <c r="X1907" t="s">
        <v>300</v>
      </c>
      <c r="Y1907" t="s">
        <v>309</v>
      </c>
      <c r="Z1907" t="s">
        <v>290</v>
      </c>
    </row>
    <row r="1908" spans="1:26" hidden="1" x14ac:dyDescent="0.25">
      <c r="A1908" t="s">
        <v>8059</v>
      </c>
      <c r="B1908" t="s">
        <v>8060</v>
      </c>
      <c r="C1908" s="1" t="str">
        <f t="shared" si="301"/>
        <v>21:0239</v>
      </c>
      <c r="D1908" s="1" t="str">
        <f t="shared" si="308"/>
        <v>21:0116</v>
      </c>
      <c r="E1908" t="s">
        <v>8061</v>
      </c>
      <c r="F1908" t="s">
        <v>8062</v>
      </c>
      <c r="H1908">
        <v>49.053576</v>
      </c>
      <c r="I1908">
        <v>-89.207059900000004</v>
      </c>
      <c r="J1908" s="1" t="str">
        <f t="shared" si="309"/>
        <v>NGR lake sediment grab sample</v>
      </c>
      <c r="K1908" s="1" t="str">
        <f t="shared" si="310"/>
        <v>&lt;177 micron (NGR)</v>
      </c>
      <c r="L1908">
        <v>43</v>
      </c>
      <c r="M1908" t="s">
        <v>106</v>
      </c>
      <c r="N1908">
        <v>827</v>
      </c>
      <c r="O1908" t="s">
        <v>609</v>
      </c>
      <c r="P1908" t="s">
        <v>49</v>
      </c>
      <c r="Q1908" t="s">
        <v>33</v>
      </c>
      <c r="R1908" t="s">
        <v>145</v>
      </c>
      <c r="S1908" t="s">
        <v>64</v>
      </c>
      <c r="T1908" t="s">
        <v>122</v>
      </c>
      <c r="U1908" t="s">
        <v>868</v>
      </c>
      <c r="V1908" t="s">
        <v>992</v>
      </c>
      <c r="W1908" t="s">
        <v>53</v>
      </c>
      <c r="X1908" t="s">
        <v>228</v>
      </c>
      <c r="Y1908" t="s">
        <v>66</v>
      </c>
      <c r="Z1908" t="s">
        <v>244</v>
      </c>
    </row>
    <row r="1909" spans="1:26" hidden="1" x14ac:dyDescent="0.25">
      <c r="A1909" t="s">
        <v>8063</v>
      </c>
      <c r="B1909" t="s">
        <v>8064</v>
      </c>
      <c r="C1909" s="1" t="str">
        <f t="shared" si="301"/>
        <v>21:0239</v>
      </c>
      <c r="D1909" s="1" t="str">
        <f t="shared" si="308"/>
        <v>21:0116</v>
      </c>
      <c r="E1909" t="s">
        <v>8065</v>
      </c>
      <c r="F1909" t="s">
        <v>8066</v>
      </c>
      <c r="H1909">
        <v>49.031036499999999</v>
      </c>
      <c r="I1909">
        <v>-89.217103100000003</v>
      </c>
      <c r="J1909" s="1" t="str">
        <f t="shared" si="309"/>
        <v>NGR lake sediment grab sample</v>
      </c>
      <c r="K1909" s="1" t="str">
        <f t="shared" si="310"/>
        <v>&lt;177 micron (NGR)</v>
      </c>
      <c r="L1909">
        <v>43</v>
      </c>
      <c r="M1909" t="s">
        <v>118</v>
      </c>
      <c r="N1909">
        <v>828</v>
      </c>
      <c r="O1909" t="s">
        <v>298</v>
      </c>
      <c r="P1909" t="s">
        <v>244</v>
      </c>
      <c r="Q1909" t="s">
        <v>66</v>
      </c>
      <c r="R1909" t="s">
        <v>198</v>
      </c>
      <c r="S1909" t="s">
        <v>97</v>
      </c>
      <c r="T1909" t="s">
        <v>122</v>
      </c>
      <c r="U1909" t="s">
        <v>269</v>
      </c>
      <c r="V1909" t="s">
        <v>216</v>
      </c>
      <c r="W1909" t="s">
        <v>53</v>
      </c>
      <c r="X1909" t="s">
        <v>48</v>
      </c>
      <c r="Y1909" t="s">
        <v>125</v>
      </c>
      <c r="Z1909" t="s">
        <v>2391</v>
      </c>
    </row>
    <row r="1910" spans="1:26" hidden="1" x14ac:dyDescent="0.25">
      <c r="A1910" t="s">
        <v>8067</v>
      </c>
      <c r="B1910" t="s">
        <v>8068</v>
      </c>
      <c r="C1910" s="1" t="str">
        <f t="shared" si="301"/>
        <v>21:0239</v>
      </c>
      <c r="D1910" s="1" t="str">
        <f t="shared" si="308"/>
        <v>21:0116</v>
      </c>
      <c r="E1910" t="s">
        <v>8069</v>
      </c>
      <c r="F1910" t="s">
        <v>8070</v>
      </c>
      <c r="H1910">
        <v>49.027010199999999</v>
      </c>
      <c r="I1910">
        <v>-89.255009099999995</v>
      </c>
      <c r="J1910" s="1" t="str">
        <f t="shared" si="309"/>
        <v>NGR lake sediment grab sample</v>
      </c>
      <c r="K1910" s="1" t="str">
        <f t="shared" si="310"/>
        <v>&lt;177 micron (NGR)</v>
      </c>
      <c r="L1910">
        <v>43</v>
      </c>
      <c r="M1910" t="s">
        <v>154</v>
      </c>
      <c r="N1910">
        <v>829</v>
      </c>
      <c r="O1910" t="s">
        <v>120</v>
      </c>
      <c r="P1910" t="s">
        <v>62</v>
      </c>
      <c r="Q1910" t="s">
        <v>66</v>
      </c>
      <c r="R1910" t="s">
        <v>50</v>
      </c>
      <c r="S1910" t="s">
        <v>39</v>
      </c>
      <c r="T1910" t="s">
        <v>36</v>
      </c>
      <c r="U1910" t="s">
        <v>81</v>
      </c>
      <c r="V1910" t="s">
        <v>337</v>
      </c>
      <c r="W1910" t="s">
        <v>66</v>
      </c>
      <c r="X1910" t="s">
        <v>300</v>
      </c>
      <c r="Y1910" t="s">
        <v>41</v>
      </c>
      <c r="Z1910" t="s">
        <v>546</v>
      </c>
    </row>
    <row r="1911" spans="1:26" hidden="1" x14ac:dyDescent="0.25">
      <c r="A1911" t="s">
        <v>8071</v>
      </c>
      <c r="B1911" t="s">
        <v>8072</v>
      </c>
      <c r="C1911" s="1" t="str">
        <f t="shared" si="301"/>
        <v>21:0239</v>
      </c>
      <c r="D1911" s="1" t="str">
        <f t="shared" si="308"/>
        <v>21:0116</v>
      </c>
      <c r="E1911" t="s">
        <v>8037</v>
      </c>
      <c r="F1911" t="s">
        <v>8073</v>
      </c>
      <c r="H1911">
        <v>49.0214736</v>
      </c>
      <c r="I1911">
        <v>-89.271255999999994</v>
      </c>
      <c r="J1911" s="1" t="str">
        <f t="shared" si="309"/>
        <v>NGR lake sediment grab sample</v>
      </c>
      <c r="K1911" s="1" t="str">
        <f t="shared" si="310"/>
        <v>&lt;177 micron (NGR)</v>
      </c>
      <c r="L1911">
        <v>43</v>
      </c>
      <c r="M1911" t="s">
        <v>169</v>
      </c>
      <c r="N1911">
        <v>830</v>
      </c>
      <c r="O1911" t="s">
        <v>253</v>
      </c>
      <c r="P1911" t="s">
        <v>224</v>
      </c>
      <c r="Q1911" t="s">
        <v>63</v>
      </c>
      <c r="R1911" t="s">
        <v>134</v>
      </c>
      <c r="S1911" t="s">
        <v>78</v>
      </c>
      <c r="T1911" t="s">
        <v>36</v>
      </c>
      <c r="U1911" t="s">
        <v>228</v>
      </c>
      <c r="V1911" t="s">
        <v>157</v>
      </c>
      <c r="W1911" t="s">
        <v>66</v>
      </c>
      <c r="X1911" t="s">
        <v>67</v>
      </c>
      <c r="Y1911" t="s">
        <v>41</v>
      </c>
      <c r="Z1911" t="s">
        <v>776</v>
      </c>
    </row>
    <row r="1912" spans="1:26" hidden="1" x14ac:dyDescent="0.25">
      <c r="A1912" t="s">
        <v>8074</v>
      </c>
      <c r="B1912" t="s">
        <v>8075</v>
      </c>
      <c r="C1912" s="1" t="str">
        <f t="shared" si="301"/>
        <v>21:0239</v>
      </c>
      <c r="D1912" s="1" t="str">
        <f t="shared" si="308"/>
        <v>21:0116</v>
      </c>
      <c r="E1912" t="s">
        <v>8037</v>
      </c>
      <c r="F1912" t="s">
        <v>8076</v>
      </c>
      <c r="H1912">
        <v>49.0214736</v>
      </c>
      <c r="I1912">
        <v>-89.271255999999994</v>
      </c>
      <c r="J1912" s="1" t="str">
        <f t="shared" si="309"/>
        <v>NGR lake sediment grab sample</v>
      </c>
      <c r="K1912" s="1" t="str">
        <f t="shared" si="310"/>
        <v>&lt;177 micron (NGR)</v>
      </c>
      <c r="L1912">
        <v>43</v>
      </c>
      <c r="M1912" t="s">
        <v>162</v>
      </c>
      <c r="N1912">
        <v>831</v>
      </c>
      <c r="O1912" t="s">
        <v>771</v>
      </c>
      <c r="P1912" t="s">
        <v>236</v>
      </c>
      <c r="Q1912" t="s">
        <v>80</v>
      </c>
      <c r="R1912" t="s">
        <v>271</v>
      </c>
      <c r="S1912" t="s">
        <v>181</v>
      </c>
      <c r="T1912" t="s">
        <v>36</v>
      </c>
      <c r="U1912" t="s">
        <v>284</v>
      </c>
      <c r="V1912" t="s">
        <v>308</v>
      </c>
      <c r="W1912" t="s">
        <v>53</v>
      </c>
      <c r="X1912" t="s">
        <v>54</v>
      </c>
      <c r="Y1912" t="s">
        <v>41</v>
      </c>
      <c r="Z1912" t="s">
        <v>423</v>
      </c>
    </row>
    <row r="1913" spans="1:26" hidden="1" x14ac:dyDescent="0.25">
      <c r="A1913" t="s">
        <v>8077</v>
      </c>
      <c r="B1913" t="s">
        <v>8078</v>
      </c>
      <c r="C1913" s="1" t="str">
        <f t="shared" si="301"/>
        <v>21:0239</v>
      </c>
      <c r="D1913" s="1" t="str">
        <f>HYPERLINK("http://geochem.nrcan.gc.ca/cdogs/content/svy/svy_e.htm", "")</f>
        <v/>
      </c>
      <c r="G1913" s="1" t="str">
        <f>HYPERLINK("http://geochem.nrcan.gc.ca/cdogs/content/cr_/cr_00021_e.htm", "21")</f>
        <v>21</v>
      </c>
      <c r="J1913" t="s">
        <v>220</v>
      </c>
      <c r="K1913" t="s">
        <v>221</v>
      </c>
      <c r="L1913">
        <v>43</v>
      </c>
      <c r="M1913" t="s">
        <v>222</v>
      </c>
      <c r="N1913">
        <v>832</v>
      </c>
      <c r="O1913" t="s">
        <v>48</v>
      </c>
      <c r="P1913" t="s">
        <v>77</v>
      </c>
      <c r="Q1913" t="s">
        <v>34</v>
      </c>
      <c r="R1913" t="s">
        <v>78</v>
      </c>
      <c r="S1913" t="s">
        <v>33</v>
      </c>
      <c r="T1913" t="s">
        <v>122</v>
      </c>
      <c r="U1913" t="s">
        <v>4834</v>
      </c>
      <c r="V1913" t="s">
        <v>309</v>
      </c>
      <c r="W1913" t="s">
        <v>146</v>
      </c>
      <c r="X1913" t="s">
        <v>890</v>
      </c>
      <c r="Y1913" t="s">
        <v>3466</v>
      </c>
      <c r="Z1913" t="s">
        <v>4675</v>
      </c>
    </row>
    <row r="1914" spans="1:26" hidden="1" x14ac:dyDescent="0.25">
      <c r="A1914" t="s">
        <v>8079</v>
      </c>
      <c r="B1914" t="s">
        <v>8080</v>
      </c>
      <c r="C1914" s="1" t="str">
        <f t="shared" ref="C1914:C1977" si="311">HYPERLINK("http://geochem.nrcan.gc.ca/cdogs/content/bdl/bdl210239_e.htm", "21:0239")</f>
        <v>21:0239</v>
      </c>
      <c r="D1914" s="1" t="str">
        <f t="shared" ref="D1914:D1930" si="312">HYPERLINK("http://geochem.nrcan.gc.ca/cdogs/content/svy/svy210116_e.htm", "21:0116")</f>
        <v>21:0116</v>
      </c>
      <c r="E1914" t="s">
        <v>8081</v>
      </c>
      <c r="F1914" t="s">
        <v>8082</v>
      </c>
      <c r="H1914">
        <v>49.007931999999997</v>
      </c>
      <c r="I1914">
        <v>-89.345978400000007</v>
      </c>
      <c r="J1914" s="1" t="str">
        <f t="shared" ref="J1914:J1930" si="313">HYPERLINK("http://geochem.nrcan.gc.ca/cdogs/content/kwd/kwd020027_e.htm", "NGR lake sediment grab sample")</f>
        <v>NGR lake sediment grab sample</v>
      </c>
      <c r="K1914" s="1" t="str">
        <f t="shared" ref="K1914:K1930" si="314">HYPERLINK("http://geochem.nrcan.gc.ca/cdogs/content/kwd/kwd080006_e.htm", "&lt;177 micron (NGR)")</f>
        <v>&lt;177 micron (NGR)</v>
      </c>
      <c r="L1914">
        <v>43</v>
      </c>
      <c r="M1914" t="s">
        <v>131</v>
      </c>
      <c r="N1914">
        <v>833</v>
      </c>
      <c r="O1914" t="s">
        <v>615</v>
      </c>
      <c r="P1914" t="s">
        <v>334</v>
      </c>
      <c r="Q1914" t="s">
        <v>33</v>
      </c>
      <c r="R1914" t="s">
        <v>271</v>
      </c>
      <c r="S1914" t="s">
        <v>181</v>
      </c>
      <c r="T1914" t="s">
        <v>36</v>
      </c>
      <c r="U1914" t="s">
        <v>559</v>
      </c>
      <c r="V1914" t="s">
        <v>457</v>
      </c>
      <c r="W1914" t="s">
        <v>66</v>
      </c>
      <c r="X1914" t="s">
        <v>228</v>
      </c>
      <c r="Y1914" t="s">
        <v>41</v>
      </c>
      <c r="Z1914" t="s">
        <v>362</v>
      </c>
    </row>
    <row r="1915" spans="1:26" hidden="1" x14ac:dyDescent="0.25">
      <c r="A1915" t="s">
        <v>8083</v>
      </c>
      <c r="B1915" t="s">
        <v>8084</v>
      </c>
      <c r="C1915" s="1" t="str">
        <f t="shared" si="311"/>
        <v>21:0239</v>
      </c>
      <c r="D1915" s="1" t="str">
        <f t="shared" si="312"/>
        <v>21:0116</v>
      </c>
      <c r="E1915" t="s">
        <v>8085</v>
      </c>
      <c r="F1915" t="s">
        <v>8086</v>
      </c>
      <c r="H1915">
        <v>49.023903300000001</v>
      </c>
      <c r="I1915">
        <v>-89.360860799999998</v>
      </c>
      <c r="J1915" s="1" t="str">
        <f t="shared" si="313"/>
        <v>NGR lake sediment grab sample</v>
      </c>
      <c r="K1915" s="1" t="str">
        <f t="shared" si="314"/>
        <v>&lt;177 micron (NGR)</v>
      </c>
      <c r="L1915">
        <v>43</v>
      </c>
      <c r="M1915" t="s">
        <v>143</v>
      </c>
      <c r="N1915">
        <v>834</v>
      </c>
      <c r="O1915" t="s">
        <v>100</v>
      </c>
      <c r="P1915" t="s">
        <v>300</v>
      </c>
      <c r="Q1915" t="s">
        <v>63</v>
      </c>
      <c r="R1915" t="s">
        <v>546</v>
      </c>
      <c r="S1915" t="s">
        <v>110</v>
      </c>
      <c r="T1915" t="s">
        <v>36</v>
      </c>
      <c r="U1915" t="s">
        <v>4924</v>
      </c>
      <c r="V1915" t="s">
        <v>2145</v>
      </c>
      <c r="W1915" t="s">
        <v>66</v>
      </c>
      <c r="X1915" t="s">
        <v>81</v>
      </c>
      <c r="Y1915" t="s">
        <v>41</v>
      </c>
      <c r="Z1915" t="s">
        <v>1704</v>
      </c>
    </row>
    <row r="1916" spans="1:26" hidden="1" x14ac:dyDescent="0.25">
      <c r="A1916" t="s">
        <v>8087</v>
      </c>
      <c r="B1916" t="s">
        <v>8088</v>
      </c>
      <c r="C1916" s="1" t="str">
        <f t="shared" si="311"/>
        <v>21:0239</v>
      </c>
      <c r="D1916" s="1" t="str">
        <f t="shared" si="312"/>
        <v>21:0116</v>
      </c>
      <c r="E1916" t="s">
        <v>8089</v>
      </c>
      <c r="F1916" t="s">
        <v>8090</v>
      </c>
      <c r="H1916">
        <v>49.014098400000002</v>
      </c>
      <c r="I1916">
        <v>-89.3883261</v>
      </c>
      <c r="J1916" s="1" t="str">
        <f t="shared" si="313"/>
        <v>NGR lake sediment grab sample</v>
      </c>
      <c r="K1916" s="1" t="str">
        <f t="shared" si="314"/>
        <v>&lt;177 micron (NGR)</v>
      </c>
      <c r="L1916">
        <v>43</v>
      </c>
      <c r="M1916" t="s">
        <v>177</v>
      </c>
      <c r="N1916">
        <v>835</v>
      </c>
      <c r="O1916" t="s">
        <v>3263</v>
      </c>
      <c r="P1916" t="s">
        <v>298</v>
      </c>
      <c r="Q1916" t="s">
        <v>66</v>
      </c>
      <c r="R1916" t="s">
        <v>165</v>
      </c>
      <c r="S1916" t="s">
        <v>277</v>
      </c>
      <c r="T1916" t="s">
        <v>122</v>
      </c>
      <c r="U1916" t="s">
        <v>2056</v>
      </c>
      <c r="V1916" t="s">
        <v>992</v>
      </c>
      <c r="W1916" t="s">
        <v>53</v>
      </c>
      <c r="X1916" t="s">
        <v>343</v>
      </c>
      <c r="Y1916" t="s">
        <v>125</v>
      </c>
      <c r="Z1916" t="s">
        <v>2762</v>
      </c>
    </row>
    <row r="1917" spans="1:26" hidden="1" x14ac:dyDescent="0.25">
      <c r="A1917" t="s">
        <v>8091</v>
      </c>
      <c r="B1917" t="s">
        <v>8092</v>
      </c>
      <c r="C1917" s="1" t="str">
        <f t="shared" si="311"/>
        <v>21:0239</v>
      </c>
      <c r="D1917" s="1" t="str">
        <f t="shared" si="312"/>
        <v>21:0116</v>
      </c>
      <c r="E1917" t="s">
        <v>8093</v>
      </c>
      <c r="F1917" t="s">
        <v>8094</v>
      </c>
      <c r="H1917">
        <v>49.016080500000001</v>
      </c>
      <c r="I1917">
        <v>-89.576713600000005</v>
      </c>
      <c r="J1917" s="1" t="str">
        <f t="shared" si="313"/>
        <v>NGR lake sediment grab sample</v>
      </c>
      <c r="K1917" s="1" t="str">
        <f t="shared" si="314"/>
        <v>&lt;177 micron (NGR)</v>
      </c>
      <c r="L1917">
        <v>43</v>
      </c>
      <c r="M1917" t="s">
        <v>187</v>
      </c>
      <c r="N1917">
        <v>836</v>
      </c>
      <c r="O1917" t="s">
        <v>1090</v>
      </c>
      <c r="P1917" t="s">
        <v>145</v>
      </c>
      <c r="Q1917" t="s">
        <v>78</v>
      </c>
      <c r="R1917" t="s">
        <v>349</v>
      </c>
      <c r="S1917" t="s">
        <v>78</v>
      </c>
      <c r="T1917" t="s">
        <v>36</v>
      </c>
      <c r="U1917" t="s">
        <v>100</v>
      </c>
      <c r="V1917" t="s">
        <v>225</v>
      </c>
      <c r="W1917" t="s">
        <v>53</v>
      </c>
      <c r="X1917" t="s">
        <v>336</v>
      </c>
      <c r="Y1917" t="s">
        <v>41</v>
      </c>
      <c r="Z1917" t="s">
        <v>2679</v>
      </c>
    </row>
    <row r="1918" spans="1:26" hidden="1" x14ac:dyDescent="0.25">
      <c r="A1918" t="s">
        <v>8095</v>
      </c>
      <c r="B1918" t="s">
        <v>8096</v>
      </c>
      <c r="C1918" s="1" t="str">
        <f t="shared" si="311"/>
        <v>21:0239</v>
      </c>
      <c r="D1918" s="1" t="str">
        <f t="shared" si="312"/>
        <v>21:0116</v>
      </c>
      <c r="E1918" t="s">
        <v>8097</v>
      </c>
      <c r="F1918" t="s">
        <v>8098</v>
      </c>
      <c r="H1918">
        <v>49.011673799999997</v>
      </c>
      <c r="I1918">
        <v>-89.600694399999995</v>
      </c>
      <c r="J1918" s="1" t="str">
        <f t="shared" si="313"/>
        <v>NGR lake sediment grab sample</v>
      </c>
      <c r="K1918" s="1" t="str">
        <f t="shared" si="314"/>
        <v>&lt;177 micron (NGR)</v>
      </c>
      <c r="L1918">
        <v>43</v>
      </c>
      <c r="M1918" t="s">
        <v>196</v>
      </c>
      <c r="N1918">
        <v>837</v>
      </c>
      <c r="O1918" t="s">
        <v>74</v>
      </c>
      <c r="P1918" t="s">
        <v>32</v>
      </c>
      <c r="Q1918" t="s">
        <v>66</v>
      </c>
      <c r="R1918" t="s">
        <v>135</v>
      </c>
      <c r="S1918" t="s">
        <v>39</v>
      </c>
      <c r="T1918" t="s">
        <v>36</v>
      </c>
      <c r="U1918" t="s">
        <v>67</v>
      </c>
      <c r="V1918" t="s">
        <v>200</v>
      </c>
      <c r="W1918" t="s">
        <v>53</v>
      </c>
      <c r="X1918" t="s">
        <v>343</v>
      </c>
      <c r="Y1918" t="s">
        <v>41</v>
      </c>
      <c r="Z1918" t="s">
        <v>121</v>
      </c>
    </row>
    <row r="1919" spans="1:26" hidden="1" x14ac:dyDescent="0.25">
      <c r="A1919" t="s">
        <v>8099</v>
      </c>
      <c r="B1919" t="s">
        <v>8100</v>
      </c>
      <c r="C1919" s="1" t="str">
        <f t="shared" si="311"/>
        <v>21:0239</v>
      </c>
      <c r="D1919" s="1" t="str">
        <f t="shared" si="312"/>
        <v>21:0116</v>
      </c>
      <c r="E1919" t="s">
        <v>8101</v>
      </c>
      <c r="F1919" t="s">
        <v>8102</v>
      </c>
      <c r="H1919">
        <v>49.0619874</v>
      </c>
      <c r="I1919">
        <v>-89.554238400000003</v>
      </c>
      <c r="J1919" s="1" t="str">
        <f t="shared" si="313"/>
        <v>NGR lake sediment grab sample</v>
      </c>
      <c r="K1919" s="1" t="str">
        <f t="shared" si="314"/>
        <v>&lt;177 micron (NGR)</v>
      </c>
      <c r="L1919">
        <v>43</v>
      </c>
      <c r="M1919" t="s">
        <v>206</v>
      </c>
      <c r="N1919">
        <v>838</v>
      </c>
      <c r="O1919" t="s">
        <v>197</v>
      </c>
      <c r="P1919" t="s">
        <v>49</v>
      </c>
      <c r="Q1919" t="s">
        <v>63</v>
      </c>
      <c r="R1919" t="s">
        <v>77</v>
      </c>
      <c r="S1919" t="s">
        <v>78</v>
      </c>
      <c r="T1919" t="s">
        <v>36</v>
      </c>
      <c r="U1919" t="s">
        <v>100</v>
      </c>
      <c r="V1919" t="s">
        <v>200</v>
      </c>
      <c r="W1919" t="s">
        <v>53</v>
      </c>
      <c r="X1919" t="s">
        <v>300</v>
      </c>
      <c r="Y1919" t="s">
        <v>125</v>
      </c>
      <c r="Z1919" t="s">
        <v>546</v>
      </c>
    </row>
    <row r="1920" spans="1:26" hidden="1" x14ac:dyDescent="0.25">
      <c r="A1920" t="s">
        <v>8103</v>
      </c>
      <c r="B1920" t="s">
        <v>8104</v>
      </c>
      <c r="C1920" s="1" t="str">
        <f t="shared" si="311"/>
        <v>21:0239</v>
      </c>
      <c r="D1920" s="1" t="str">
        <f t="shared" si="312"/>
        <v>21:0116</v>
      </c>
      <c r="E1920" t="s">
        <v>8105</v>
      </c>
      <c r="F1920" t="s">
        <v>8106</v>
      </c>
      <c r="H1920">
        <v>49.0779432</v>
      </c>
      <c r="I1920">
        <v>-89.521311900000001</v>
      </c>
      <c r="J1920" s="1" t="str">
        <f t="shared" si="313"/>
        <v>NGR lake sediment grab sample</v>
      </c>
      <c r="K1920" s="1" t="str">
        <f t="shared" si="314"/>
        <v>&lt;177 micron (NGR)</v>
      </c>
      <c r="L1920">
        <v>43</v>
      </c>
      <c r="M1920" t="s">
        <v>214</v>
      </c>
      <c r="N1920">
        <v>839</v>
      </c>
      <c r="O1920" t="s">
        <v>588</v>
      </c>
      <c r="P1920" t="s">
        <v>145</v>
      </c>
      <c r="Q1920" t="s">
        <v>63</v>
      </c>
      <c r="R1920" t="s">
        <v>34</v>
      </c>
      <c r="S1920" t="s">
        <v>181</v>
      </c>
      <c r="T1920" t="s">
        <v>36</v>
      </c>
      <c r="U1920" t="s">
        <v>91</v>
      </c>
      <c r="V1920" t="s">
        <v>237</v>
      </c>
      <c r="W1920" t="s">
        <v>53</v>
      </c>
      <c r="X1920" t="s">
        <v>300</v>
      </c>
      <c r="Y1920" t="s">
        <v>80</v>
      </c>
      <c r="Z1920" t="s">
        <v>1590</v>
      </c>
    </row>
    <row r="1921" spans="1:26" hidden="1" x14ac:dyDescent="0.25">
      <c r="A1921" t="s">
        <v>8107</v>
      </c>
      <c r="B1921" t="s">
        <v>8108</v>
      </c>
      <c r="C1921" s="1" t="str">
        <f t="shared" si="311"/>
        <v>21:0239</v>
      </c>
      <c r="D1921" s="1" t="str">
        <f t="shared" si="312"/>
        <v>21:0116</v>
      </c>
      <c r="E1921" t="s">
        <v>8109</v>
      </c>
      <c r="F1921" t="s">
        <v>8110</v>
      </c>
      <c r="H1921">
        <v>49.0905196</v>
      </c>
      <c r="I1921">
        <v>-89.456291699999994</v>
      </c>
      <c r="J1921" s="1" t="str">
        <f t="shared" si="313"/>
        <v>NGR lake sediment grab sample</v>
      </c>
      <c r="K1921" s="1" t="str">
        <f t="shared" si="314"/>
        <v>&lt;177 micron (NGR)</v>
      </c>
      <c r="L1921">
        <v>43</v>
      </c>
      <c r="M1921" t="s">
        <v>234</v>
      </c>
      <c r="N1921">
        <v>840</v>
      </c>
      <c r="O1921" t="s">
        <v>298</v>
      </c>
      <c r="P1921" t="s">
        <v>75</v>
      </c>
      <c r="Q1921" t="s">
        <v>80</v>
      </c>
      <c r="R1921" t="s">
        <v>277</v>
      </c>
      <c r="S1921" t="s">
        <v>39</v>
      </c>
      <c r="T1921" t="s">
        <v>36</v>
      </c>
      <c r="U1921" t="s">
        <v>89</v>
      </c>
      <c r="V1921" t="s">
        <v>65</v>
      </c>
      <c r="W1921" t="s">
        <v>53</v>
      </c>
      <c r="X1921" t="s">
        <v>79</v>
      </c>
      <c r="Y1921" t="s">
        <v>125</v>
      </c>
      <c r="Z1921" t="s">
        <v>1237</v>
      </c>
    </row>
    <row r="1922" spans="1:26" hidden="1" x14ac:dyDescent="0.25">
      <c r="A1922" t="s">
        <v>8111</v>
      </c>
      <c r="B1922" t="s">
        <v>8112</v>
      </c>
      <c r="C1922" s="1" t="str">
        <f t="shared" si="311"/>
        <v>21:0239</v>
      </c>
      <c r="D1922" s="1" t="str">
        <f t="shared" si="312"/>
        <v>21:0116</v>
      </c>
      <c r="E1922" t="s">
        <v>8113</v>
      </c>
      <c r="F1922" t="s">
        <v>8114</v>
      </c>
      <c r="H1922">
        <v>49.350302399999997</v>
      </c>
      <c r="I1922">
        <v>-89.634690899999995</v>
      </c>
      <c r="J1922" s="1" t="str">
        <f t="shared" si="313"/>
        <v>NGR lake sediment grab sample</v>
      </c>
      <c r="K1922" s="1" t="str">
        <f t="shared" si="314"/>
        <v>&lt;177 micron (NGR)</v>
      </c>
      <c r="L1922">
        <v>44</v>
      </c>
      <c r="M1922" t="s">
        <v>30</v>
      </c>
      <c r="N1922">
        <v>841</v>
      </c>
      <c r="O1922" t="s">
        <v>798</v>
      </c>
      <c r="P1922" t="s">
        <v>321</v>
      </c>
      <c r="Q1922" t="s">
        <v>80</v>
      </c>
      <c r="R1922" t="s">
        <v>64</v>
      </c>
      <c r="S1922" t="s">
        <v>39</v>
      </c>
      <c r="T1922" t="s">
        <v>36</v>
      </c>
      <c r="U1922" t="s">
        <v>510</v>
      </c>
      <c r="V1922" t="s">
        <v>52</v>
      </c>
      <c r="W1922" t="s">
        <v>66</v>
      </c>
      <c r="X1922" t="s">
        <v>336</v>
      </c>
      <c r="Y1922" t="s">
        <v>41</v>
      </c>
      <c r="Z1922" t="s">
        <v>423</v>
      </c>
    </row>
    <row r="1923" spans="1:26" hidden="1" x14ac:dyDescent="0.25">
      <c r="A1923" t="s">
        <v>8115</v>
      </c>
      <c r="B1923" t="s">
        <v>8116</v>
      </c>
      <c r="C1923" s="1" t="str">
        <f t="shared" si="311"/>
        <v>21:0239</v>
      </c>
      <c r="D1923" s="1" t="str">
        <f t="shared" si="312"/>
        <v>21:0116</v>
      </c>
      <c r="E1923" t="s">
        <v>8117</v>
      </c>
      <c r="F1923" t="s">
        <v>8118</v>
      </c>
      <c r="H1923">
        <v>49.137401300000001</v>
      </c>
      <c r="I1923">
        <v>-89.481506699999997</v>
      </c>
      <c r="J1923" s="1" t="str">
        <f t="shared" si="313"/>
        <v>NGR lake sediment grab sample</v>
      </c>
      <c r="K1923" s="1" t="str">
        <f t="shared" si="314"/>
        <v>&lt;177 micron (NGR)</v>
      </c>
      <c r="L1923">
        <v>44</v>
      </c>
      <c r="M1923" t="s">
        <v>47</v>
      </c>
      <c r="N1923">
        <v>842</v>
      </c>
      <c r="O1923" t="s">
        <v>74</v>
      </c>
      <c r="P1923" t="s">
        <v>224</v>
      </c>
      <c r="Q1923" t="s">
        <v>80</v>
      </c>
      <c r="R1923" t="s">
        <v>135</v>
      </c>
      <c r="S1923" t="s">
        <v>76</v>
      </c>
      <c r="T1923" t="s">
        <v>122</v>
      </c>
      <c r="U1923" t="s">
        <v>963</v>
      </c>
      <c r="V1923" t="s">
        <v>597</v>
      </c>
      <c r="W1923" t="s">
        <v>53</v>
      </c>
      <c r="X1923" t="s">
        <v>79</v>
      </c>
      <c r="Y1923" t="s">
        <v>125</v>
      </c>
      <c r="Z1923" t="s">
        <v>1608</v>
      </c>
    </row>
    <row r="1924" spans="1:26" hidden="1" x14ac:dyDescent="0.25">
      <c r="A1924" t="s">
        <v>8119</v>
      </c>
      <c r="B1924" t="s">
        <v>8120</v>
      </c>
      <c r="C1924" s="1" t="str">
        <f t="shared" si="311"/>
        <v>21:0239</v>
      </c>
      <c r="D1924" s="1" t="str">
        <f t="shared" si="312"/>
        <v>21:0116</v>
      </c>
      <c r="E1924" t="s">
        <v>8121</v>
      </c>
      <c r="F1924" t="s">
        <v>8122</v>
      </c>
      <c r="H1924">
        <v>49.167452699999998</v>
      </c>
      <c r="I1924">
        <v>-89.462470400000001</v>
      </c>
      <c r="J1924" s="1" t="str">
        <f t="shared" si="313"/>
        <v>NGR lake sediment grab sample</v>
      </c>
      <c r="K1924" s="1" t="str">
        <f t="shared" si="314"/>
        <v>&lt;177 micron (NGR)</v>
      </c>
      <c r="L1924">
        <v>44</v>
      </c>
      <c r="M1924" t="s">
        <v>60</v>
      </c>
      <c r="N1924">
        <v>843</v>
      </c>
      <c r="O1924" t="s">
        <v>289</v>
      </c>
      <c r="P1924" t="s">
        <v>61</v>
      </c>
      <c r="Q1924" t="s">
        <v>66</v>
      </c>
      <c r="R1924" t="s">
        <v>110</v>
      </c>
      <c r="S1924" t="s">
        <v>76</v>
      </c>
      <c r="T1924" t="s">
        <v>122</v>
      </c>
      <c r="U1924" t="s">
        <v>842</v>
      </c>
      <c r="V1924" t="s">
        <v>564</v>
      </c>
      <c r="W1924" t="s">
        <v>53</v>
      </c>
      <c r="X1924" t="s">
        <v>67</v>
      </c>
      <c r="Y1924" t="s">
        <v>125</v>
      </c>
      <c r="Z1924" t="s">
        <v>708</v>
      </c>
    </row>
    <row r="1925" spans="1:26" hidden="1" x14ac:dyDescent="0.25">
      <c r="A1925" t="s">
        <v>8123</v>
      </c>
      <c r="B1925" t="s">
        <v>8124</v>
      </c>
      <c r="C1925" s="1" t="str">
        <f t="shared" si="311"/>
        <v>21:0239</v>
      </c>
      <c r="D1925" s="1" t="str">
        <f t="shared" si="312"/>
        <v>21:0116</v>
      </c>
      <c r="E1925" t="s">
        <v>8125</v>
      </c>
      <c r="F1925" t="s">
        <v>8126</v>
      </c>
      <c r="H1925">
        <v>49.184261200000002</v>
      </c>
      <c r="I1925">
        <v>-89.435608900000005</v>
      </c>
      <c r="J1925" s="1" t="str">
        <f t="shared" si="313"/>
        <v>NGR lake sediment grab sample</v>
      </c>
      <c r="K1925" s="1" t="str">
        <f t="shared" si="314"/>
        <v>&lt;177 micron (NGR)</v>
      </c>
      <c r="L1925">
        <v>44</v>
      </c>
      <c r="M1925" t="s">
        <v>73</v>
      </c>
      <c r="N1925">
        <v>844</v>
      </c>
      <c r="O1925" t="s">
        <v>603</v>
      </c>
      <c r="P1925" t="s">
        <v>74</v>
      </c>
      <c r="Q1925" t="s">
        <v>53</v>
      </c>
      <c r="R1925" t="s">
        <v>135</v>
      </c>
      <c r="S1925" t="s">
        <v>77</v>
      </c>
      <c r="T1925" t="s">
        <v>36</v>
      </c>
      <c r="U1925" t="s">
        <v>1538</v>
      </c>
      <c r="V1925" t="s">
        <v>8127</v>
      </c>
      <c r="W1925" t="s">
        <v>66</v>
      </c>
      <c r="X1925" t="s">
        <v>343</v>
      </c>
      <c r="Y1925" t="s">
        <v>125</v>
      </c>
      <c r="Z1925" t="s">
        <v>1920</v>
      </c>
    </row>
    <row r="1926" spans="1:26" hidden="1" x14ac:dyDescent="0.25">
      <c r="A1926" t="s">
        <v>8128</v>
      </c>
      <c r="B1926" t="s">
        <v>8129</v>
      </c>
      <c r="C1926" s="1" t="str">
        <f t="shared" si="311"/>
        <v>21:0239</v>
      </c>
      <c r="D1926" s="1" t="str">
        <f t="shared" si="312"/>
        <v>21:0116</v>
      </c>
      <c r="E1926" t="s">
        <v>8130</v>
      </c>
      <c r="F1926" t="s">
        <v>8131</v>
      </c>
      <c r="H1926">
        <v>49.203104500000002</v>
      </c>
      <c r="I1926">
        <v>-89.490217700000002</v>
      </c>
      <c r="J1926" s="1" t="str">
        <f t="shared" si="313"/>
        <v>NGR lake sediment grab sample</v>
      </c>
      <c r="K1926" s="1" t="str">
        <f t="shared" si="314"/>
        <v>&lt;177 micron (NGR)</v>
      </c>
      <c r="L1926">
        <v>44</v>
      </c>
      <c r="M1926" t="s">
        <v>87</v>
      </c>
      <c r="N1926">
        <v>845</v>
      </c>
      <c r="O1926" t="s">
        <v>342</v>
      </c>
      <c r="P1926" t="s">
        <v>61</v>
      </c>
      <c r="Q1926" t="s">
        <v>80</v>
      </c>
      <c r="R1926" t="s">
        <v>34</v>
      </c>
      <c r="S1926" t="s">
        <v>181</v>
      </c>
      <c r="T1926" t="s">
        <v>36</v>
      </c>
      <c r="U1926" t="s">
        <v>583</v>
      </c>
      <c r="V1926" t="s">
        <v>1121</v>
      </c>
      <c r="W1926" t="s">
        <v>66</v>
      </c>
      <c r="X1926" t="s">
        <v>67</v>
      </c>
      <c r="Y1926" t="s">
        <v>309</v>
      </c>
      <c r="Z1926" t="s">
        <v>1025</v>
      </c>
    </row>
    <row r="1927" spans="1:26" hidden="1" x14ac:dyDescent="0.25">
      <c r="A1927" t="s">
        <v>8132</v>
      </c>
      <c r="B1927" t="s">
        <v>8133</v>
      </c>
      <c r="C1927" s="1" t="str">
        <f t="shared" si="311"/>
        <v>21:0239</v>
      </c>
      <c r="D1927" s="1" t="str">
        <f t="shared" si="312"/>
        <v>21:0116</v>
      </c>
      <c r="E1927" t="s">
        <v>8134</v>
      </c>
      <c r="F1927" t="s">
        <v>8135</v>
      </c>
      <c r="H1927">
        <v>49.221246399999998</v>
      </c>
      <c r="I1927">
        <v>-89.506622399999998</v>
      </c>
      <c r="J1927" s="1" t="str">
        <f t="shared" si="313"/>
        <v>NGR lake sediment grab sample</v>
      </c>
      <c r="K1927" s="1" t="str">
        <f t="shared" si="314"/>
        <v>&lt;177 micron (NGR)</v>
      </c>
      <c r="L1927">
        <v>44</v>
      </c>
      <c r="M1927" t="s">
        <v>96</v>
      </c>
      <c r="N1927">
        <v>846</v>
      </c>
      <c r="O1927" t="s">
        <v>253</v>
      </c>
      <c r="P1927" t="s">
        <v>79</v>
      </c>
      <c r="Q1927" t="s">
        <v>33</v>
      </c>
      <c r="R1927" t="s">
        <v>109</v>
      </c>
      <c r="S1927" t="s">
        <v>33</v>
      </c>
      <c r="T1927" t="s">
        <v>122</v>
      </c>
      <c r="U1927" t="s">
        <v>291</v>
      </c>
      <c r="V1927" t="s">
        <v>157</v>
      </c>
      <c r="W1927" t="s">
        <v>53</v>
      </c>
      <c r="X1927" t="s">
        <v>67</v>
      </c>
      <c r="Y1927" t="s">
        <v>125</v>
      </c>
      <c r="Z1927" t="s">
        <v>941</v>
      </c>
    </row>
    <row r="1928" spans="1:26" hidden="1" x14ac:dyDescent="0.25">
      <c r="A1928" t="s">
        <v>8136</v>
      </c>
      <c r="B1928" t="s">
        <v>8137</v>
      </c>
      <c r="C1928" s="1" t="str">
        <f t="shared" si="311"/>
        <v>21:0239</v>
      </c>
      <c r="D1928" s="1" t="str">
        <f t="shared" si="312"/>
        <v>21:0116</v>
      </c>
      <c r="E1928" t="s">
        <v>8138</v>
      </c>
      <c r="F1928" t="s">
        <v>8139</v>
      </c>
      <c r="H1928">
        <v>49.259695600000001</v>
      </c>
      <c r="I1928">
        <v>-89.535140200000001</v>
      </c>
      <c r="J1928" s="1" t="str">
        <f t="shared" si="313"/>
        <v>NGR lake sediment grab sample</v>
      </c>
      <c r="K1928" s="1" t="str">
        <f t="shared" si="314"/>
        <v>&lt;177 micron (NGR)</v>
      </c>
      <c r="L1928">
        <v>44</v>
      </c>
      <c r="M1928" t="s">
        <v>106</v>
      </c>
      <c r="N1928">
        <v>847</v>
      </c>
      <c r="O1928" t="s">
        <v>759</v>
      </c>
      <c r="P1928" t="s">
        <v>54</v>
      </c>
      <c r="Q1928" t="s">
        <v>33</v>
      </c>
      <c r="R1928" t="s">
        <v>394</v>
      </c>
      <c r="S1928" t="s">
        <v>181</v>
      </c>
      <c r="T1928" t="s">
        <v>36</v>
      </c>
      <c r="U1928" t="s">
        <v>655</v>
      </c>
      <c r="V1928" t="s">
        <v>517</v>
      </c>
      <c r="W1928" t="s">
        <v>53</v>
      </c>
      <c r="X1928" t="s">
        <v>67</v>
      </c>
      <c r="Y1928" t="s">
        <v>125</v>
      </c>
      <c r="Z1928" t="s">
        <v>409</v>
      </c>
    </row>
    <row r="1929" spans="1:26" hidden="1" x14ac:dyDescent="0.25">
      <c r="A1929" t="s">
        <v>8140</v>
      </c>
      <c r="B1929" t="s">
        <v>8141</v>
      </c>
      <c r="C1929" s="1" t="str">
        <f t="shared" si="311"/>
        <v>21:0239</v>
      </c>
      <c r="D1929" s="1" t="str">
        <f t="shared" si="312"/>
        <v>21:0116</v>
      </c>
      <c r="E1929" t="s">
        <v>8142</v>
      </c>
      <c r="F1929" t="s">
        <v>8143</v>
      </c>
      <c r="H1929">
        <v>49.275718900000001</v>
      </c>
      <c r="I1929">
        <v>-89.551457999999997</v>
      </c>
      <c r="J1929" s="1" t="str">
        <f t="shared" si="313"/>
        <v>NGR lake sediment grab sample</v>
      </c>
      <c r="K1929" s="1" t="str">
        <f t="shared" si="314"/>
        <v>&lt;177 micron (NGR)</v>
      </c>
      <c r="L1929">
        <v>44</v>
      </c>
      <c r="M1929" t="s">
        <v>118</v>
      </c>
      <c r="N1929">
        <v>848</v>
      </c>
      <c r="O1929" t="s">
        <v>61</v>
      </c>
      <c r="P1929" t="s">
        <v>108</v>
      </c>
      <c r="Q1929" t="s">
        <v>63</v>
      </c>
      <c r="R1929" t="s">
        <v>290</v>
      </c>
      <c r="S1929" t="s">
        <v>80</v>
      </c>
      <c r="T1929" t="s">
        <v>36</v>
      </c>
      <c r="U1929" t="s">
        <v>263</v>
      </c>
      <c r="V1929" t="s">
        <v>437</v>
      </c>
      <c r="W1929" t="s">
        <v>53</v>
      </c>
      <c r="X1929" t="s">
        <v>81</v>
      </c>
      <c r="Y1929" t="s">
        <v>125</v>
      </c>
      <c r="Z1929" t="s">
        <v>406</v>
      </c>
    </row>
    <row r="1930" spans="1:26" hidden="1" x14ac:dyDescent="0.25">
      <c r="A1930" t="s">
        <v>8144</v>
      </c>
      <c r="B1930" t="s">
        <v>8145</v>
      </c>
      <c r="C1930" s="1" t="str">
        <f t="shared" si="311"/>
        <v>21:0239</v>
      </c>
      <c r="D1930" s="1" t="str">
        <f t="shared" si="312"/>
        <v>21:0116</v>
      </c>
      <c r="E1930" t="s">
        <v>8146</v>
      </c>
      <c r="F1930" t="s">
        <v>8147</v>
      </c>
      <c r="H1930">
        <v>49.310609999999997</v>
      </c>
      <c r="I1930">
        <v>-89.589737700000001</v>
      </c>
      <c r="J1930" s="1" t="str">
        <f t="shared" si="313"/>
        <v>NGR lake sediment grab sample</v>
      </c>
      <c r="K1930" s="1" t="str">
        <f t="shared" si="314"/>
        <v>&lt;177 micron (NGR)</v>
      </c>
      <c r="L1930">
        <v>44</v>
      </c>
      <c r="M1930" t="s">
        <v>131</v>
      </c>
      <c r="N1930">
        <v>849</v>
      </c>
      <c r="O1930" t="s">
        <v>342</v>
      </c>
      <c r="P1930" t="s">
        <v>516</v>
      </c>
      <c r="Q1930" t="s">
        <v>63</v>
      </c>
      <c r="R1930" t="s">
        <v>110</v>
      </c>
      <c r="S1930" t="s">
        <v>78</v>
      </c>
      <c r="T1930" t="s">
        <v>36</v>
      </c>
      <c r="U1930" t="s">
        <v>639</v>
      </c>
      <c r="V1930" t="s">
        <v>125</v>
      </c>
      <c r="W1930" t="s">
        <v>53</v>
      </c>
      <c r="X1930" t="s">
        <v>67</v>
      </c>
      <c r="Y1930" t="s">
        <v>309</v>
      </c>
      <c r="Z1930" t="s">
        <v>747</v>
      </c>
    </row>
    <row r="1931" spans="1:26" hidden="1" x14ac:dyDescent="0.25">
      <c r="A1931" t="s">
        <v>8148</v>
      </c>
      <c r="B1931" t="s">
        <v>8149</v>
      </c>
      <c r="C1931" s="1" t="str">
        <f t="shared" si="311"/>
        <v>21:0239</v>
      </c>
      <c r="D1931" s="1" t="str">
        <f>HYPERLINK("http://geochem.nrcan.gc.ca/cdogs/content/svy/svy_e.htm", "")</f>
        <v/>
      </c>
      <c r="G1931" s="1" t="str">
        <f>HYPERLINK("http://geochem.nrcan.gc.ca/cdogs/content/cr_/cr_00022_e.htm", "22")</f>
        <v>22</v>
      </c>
      <c r="J1931" t="s">
        <v>220</v>
      </c>
      <c r="K1931" t="s">
        <v>221</v>
      </c>
      <c r="L1931">
        <v>44</v>
      </c>
      <c r="M1931" t="s">
        <v>222</v>
      </c>
      <c r="N1931">
        <v>850</v>
      </c>
      <c r="O1931" t="s">
        <v>253</v>
      </c>
      <c r="P1931" t="s">
        <v>77</v>
      </c>
      <c r="Q1931" t="s">
        <v>134</v>
      </c>
      <c r="R1931" t="s">
        <v>76</v>
      </c>
      <c r="S1931" t="s">
        <v>78</v>
      </c>
      <c r="T1931" t="s">
        <v>36</v>
      </c>
      <c r="U1931" t="s">
        <v>1380</v>
      </c>
      <c r="V1931" t="s">
        <v>137</v>
      </c>
      <c r="W1931" t="s">
        <v>78</v>
      </c>
      <c r="X1931" t="s">
        <v>48</v>
      </c>
      <c r="Y1931" t="s">
        <v>380</v>
      </c>
      <c r="Z1931" t="s">
        <v>565</v>
      </c>
    </row>
    <row r="1932" spans="1:26" hidden="1" x14ac:dyDescent="0.25">
      <c r="A1932" t="s">
        <v>8150</v>
      </c>
      <c r="B1932" t="s">
        <v>8151</v>
      </c>
      <c r="C1932" s="1" t="str">
        <f t="shared" si="311"/>
        <v>21:0239</v>
      </c>
      <c r="D1932" s="1" t="str">
        <f t="shared" ref="D1932:D1951" si="315">HYPERLINK("http://geochem.nrcan.gc.ca/cdogs/content/svy/svy210116_e.htm", "21:0116")</f>
        <v>21:0116</v>
      </c>
      <c r="E1932" t="s">
        <v>8152</v>
      </c>
      <c r="F1932" t="s">
        <v>8153</v>
      </c>
      <c r="H1932">
        <v>49.314206400000003</v>
      </c>
      <c r="I1932">
        <v>-89.609824500000002</v>
      </c>
      <c r="J1932" s="1" t="str">
        <f t="shared" ref="J1932:J1951" si="316">HYPERLINK("http://geochem.nrcan.gc.ca/cdogs/content/kwd/kwd020027_e.htm", "NGR lake sediment grab sample")</f>
        <v>NGR lake sediment grab sample</v>
      </c>
      <c r="K1932" s="1" t="str">
        <f t="shared" ref="K1932:K1951" si="317">HYPERLINK("http://geochem.nrcan.gc.ca/cdogs/content/kwd/kwd080006_e.htm", "&lt;177 micron (NGR)")</f>
        <v>&lt;177 micron (NGR)</v>
      </c>
      <c r="L1932">
        <v>44</v>
      </c>
      <c r="M1932" t="s">
        <v>143</v>
      </c>
      <c r="N1932">
        <v>851</v>
      </c>
      <c r="O1932" t="s">
        <v>488</v>
      </c>
      <c r="P1932" t="s">
        <v>798</v>
      </c>
      <c r="Q1932" t="s">
        <v>63</v>
      </c>
      <c r="R1932" t="s">
        <v>64</v>
      </c>
      <c r="S1932" t="s">
        <v>78</v>
      </c>
      <c r="T1932" t="s">
        <v>122</v>
      </c>
      <c r="U1932" t="s">
        <v>112</v>
      </c>
      <c r="V1932" t="s">
        <v>157</v>
      </c>
      <c r="W1932" t="s">
        <v>63</v>
      </c>
      <c r="X1932" t="s">
        <v>81</v>
      </c>
      <c r="Y1932" t="s">
        <v>41</v>
      </c>
      <c r="Z1932" t="s">
        <v>3809</v>
      </c>
    </row>
    <row r="1933" spans="1:26" hidden="1" x14ac:dyDescent="0.25">
      <c r="A1933" t="s">
        <v>8154</v>
      </c>
      <c r="B1933" t="s">
        <v>8155</v>
      </c>
      <c r="C1933" s="1" t="str">
        <f t="shared" si="311"/>
        <v>21:0239</v>
      </c>
      <c r="D1933" s="1" t="str">
        <f t="shared" si="315"/>
        <v>21:0116</v>
      </c>
      <c r="E1933" t="s">
        <v>8156</v>
      </c>
      <c r="F1933" t="s">
        <v>8157</v>
      </c>
      <c r="H1933">
        <v>49.338733900000001</v>
      </c>
      <c r="I1933">
        <v>-89.637418400000001</v>
      </c>
      <c r="J1933" s="1" t="str">
        <f t="shared" si="316"/>
        <v>NGR lake sediment grab sample</v>
      </c>
      <c r="K1933" s="1" t="str">
        <f t="shared" si="317"/>
        <v>&lt;177 micron (NGR)</v>
      </c>
      <c r="L1933">
        <v>44</v>
      </c>
      <c r="M1933" t="s">
        <v>154</v>
      </c>
      <c r="N1933">
        <v>852</v>
      </c>
      <c r="O1933" t="s">
        <v>253</v>
      </c>
      <c r="P1933" t="s">
        <v>48</v>
      </c>
      <c r="Q1933" t="s">
        <v>33</v>
      </c>
      <c r="R1933" t="s">
        <v>349</v>
      </c>
      <c r="S1933" t="s">
        <v>39</v>
      </c>
      <c r="T1933" t="s">
        <v>36</v>
      </c>
      <c r="U1933" t="s">
        <v>67</v>
      </c>
      <c r="V1933" t="s">
        <v>292</v>
      </c>
      <c r="W1933" t="s">
        <v>53</v>
      </c>
      <c r="X1933" t="s">
        <v>54</v>
      </c>
      <c r="Y1933" t="s">
        <v>125</v>
      </c>
      <c r="Z1933" t="s">
        <v>32</v>
      </c>
    </row>
    <row r="1934" spans="1:26" hidden="1" x14ac:dyDescent="0.25">
      <c r="A1934" t="s">
        <v>8158</v>
      </c>
      <c r="B1934" t="s">
        <v>8159</v>
      </c>
      <c r="C1934" s="1" t="str">
        <f t="shared" si="311"/>
        <v>21:0239</v>
      </c>
      <c r="D1934" s="1" t="str">
        <f t="shared" si="315"/>
        <v>21:0116</v>
      </c>
      <c r="E1934" t="s">
        <v>8113</v>
      </c>
      <c r="F1934" t="s">
        <v>8160</v>
      </c>
      <c r="H1934">
        <v>49.350302399999997</v>
      </c>
      <c r="I1934">
        <v>-89.634690899999995</v>
      </c>
      <c r="J1934" s="1" t="str">
        <f t="shared" si="316"/>
        <v>NGR lake sediment grab sample</v>
      </c>
      <c r="K1934" s="1" t="str">
        <f t="shared" si="317"/>
        <v>&lt;177 micron (NGR)</v>
      </c>
      <c r="L1934">
        <v>44</v>
      </c>
      <c r="M1934" t="s">
        <v>169</v>
      </c>
      <c r="N1934">
        <v>853</v>
      </c>
      <c r="O1934" t="s">
        <v>108</v>
      </c>
      <c r="P1934" t="s">
        <v>321</v>
      </c>
      <c r="Q1934" t="s">
        <v>80</v>
      </c>
      <c r="R1934" t="s">
        <v>64</v>
      </c>
      <c r="S1934" t="s">
        <v>39</v>
      </c>
      <c r="T1934" t="s">
        <v>36</v>
      </c>
      <c r="U1934" t="s">
        <v>300</v>
      </c>
      <c r="V1934" t="s">
        <v>52</v>
      </c>
      <c r="W1934" t="s">
        <v>66</v>
      </c>
      <c r="X1934" t="s">
        <v>79</v>
      </c>
      <c r="Y1934" t="s">
        <v>125</v>
      </c>
      <c r="Z1934" t="s">
        <v>674</v>
      </c>
    </row>
    <row r="1935" spans="1:26" hidden="1" x14ac:dyDescent="0.25">
      <c r="A1935" t="s">
        <v>8161</v>
      </c>
      <c r="B1935" t="s">
        <v>8162</v>
      </c>
      <c r="C1935" s="1" t="str">
        <f t="shared" si="311"/>
        <v>21:0239</v>
      </c>
      <c r="D1935" s="1" t="str">
        <f t="shared" si="315"/>
        <v>21:0116</v>
      </c>
      <c r="E1935" t="s">
        <v>8113</v>
      </c>
      <c r="F1935" t="s">
        <v>8163</v>
      </c>
      <c r="H1935">
        <v>49.350302399999997</v>
      </c>
      <c r="I1935">
        <v>-89.634690899999995</v>
      </c>
      <c r="J1935" s="1" t="str">
        <f t="shared" si="316"/>
        <v>NGR lake sediment grab sample</v>
      </c>
      <c r="K1935" s="1" t="str">
        <f t="shared" si="317"/>
        <v>&lt;177 micron (NGR)</v>
      </c>
      <c r="L1935">
        <v>44</v>
      </c>
      <c r="M1935" t="s">
        <v>162</v>
      </c>
      <c r="N1935">
        <v>854</v>
      </c>
      <c r="O1935" t="s">
        <v>798</v>
      </c>
      <c r="P1935" t="s">
        <v>75</v>
      </c>
      <c r="Q1935" t="s">
        <v>63</v>
      </c>
      <c r="R1935" t="s">
        <v>50</v>
      </c>
      <c r="S1935" t="s">
        <v>33</v>
      </c>
      <c r="T1935" t="s">
        <v>36</v>
      </c>
      <c r="U1935" t="s">
        <v>300</v>
      </c>
      <c r="V1935" t="s">
        <v>52</v>
      </c>
      <c r="W1935" t="s">
        <v>53</v>
      </c>
      <c r="X1935" t="s">
        <v>79</v>
      </c>
      <c r="Y1935" t="s">
        <v>309</v>
      </c>
      <c r="Z1935" t="s">
        <v>49</v>
      </c>
    </row>
    <row r="1936" spans="1:26" hidden="1" x14ac:dyDescent="0.25">
      <c r="A1936" t="s">
        <v>8164</v>
      </c>
      <c r="B1936" t="s">
        <v>8165</v>
      </c>
      <c r="C1936" s="1" t="str">
        <f t="shared" si="311"/>
        <v>21:0239</v>
      </c>
      <c r="D1936" s="1" t="str">
        <f t="shared" si="315"/>
        <v>21:0116</v>
      </c>
      <c r="E1936" t="s">
        <v>8166</v>
      </c>
      <c r="F1936" t="s">
        <v>8167</v>
      </c>
      <c r="H1936">
        <v>49.338209399999997</v>
      </c>
      <c r="I1936">
        <v>-89.741116099999999</v>
      </c>
      <c r="J1936" s="1" t="str">
        <f t="shared" si="316"/>
        <v>NGR lake sediment grab sample</v>
      </c>
      <c r="K1936" s="1" t="str">
        <f t="shared" si="317"/>
        <v>&lt;177 micron (NGR)</v>
      </c>
      <c r="L1936">
        <v>44</v>
      </c>
      <c r="M1936" t="s">
        <v>177</v>
      </c>
      <c r="N1936">
        <v>855</v>
      </c>
      <c r="O1936" t="s">
        <v>1058</v>
      </c>
      <c r="P1936" t="s">
        <v>77</v>
      </c>
      <c r="Q1936" t="s">
        <v>63</v>
      </c>
      <c r="R1936" t="s">
        <v>64</v>
      </c>
      <c r="S1936" t="s">
        <v>181</v>
      </c>
      <c r="T1936" t="s">
        <v>36</v>
      </c>
      <c r="U1936" t="s">
        <v>766</v>
      </c>
      <c r="V1936" t="s">
        <v>564</v>
      </c>
      <c r="W1936" t="s">
        <v>53</v>
      </c>
      <c r="X1936" t="s">
        <v>48</v>
      </c>
      <c r="Y1936" t="s">
        <v>66</v>
      </c>
      <c r="Z1936" t="s">
        <v>975</v>
      </c>
    </row>
    <row r="1937" spans="1:26" hidden="1" x14ac:dyDescent="0.25">
      <c r="A1937" t="s">
        <v>8168</v>
      </c>
      <c r="B1937" t="s">
        <v>8169</v>
      </c>
      <c r="C1937" s="1" t="str">
        <f t="shared" si="311"/>
        <v>21:0239</v>
      </c>
      <c r="D1937" s="1" t="str">
        <f t="shared" si="315"/>
        <v>21:0116</v>
      </c>
      <c r="E1937" t="s">
        <v>8170</v>
      </c>
      <c r="F1937" t="s">
        <v>8171</v>
      </c>
      <c r="H1937">
        <v>49.345280600000002</v>
      </c>
      <c r="I1937">
        <v>-89.792939399999995</v>
      </c>
      <c r="J1937" s="1" t="str">
        <f t="shared" si="316"/>
        <v>NGR lake sediment grab sample</v>
      </c>
      <c r="K1937" s="1" t="str">
        <f t="shared" si="317"/>
        <v>&lt;177 micron (NGR)</v>
      </c>
      <c r="L1937">
        <v>44</v>
      </c>
      <c r="M1937" t="s">
        <v>187</v>
      </c>
      <c r="N1937">
        <v>856</v>
      </c>
      <c r="O1937" t="s">
        <v>88</v>
      </c>
      <c r="P1937" t="s">
        <v>62</v>
      </c>
      <c r="Q1937" t="s">
        <v>63</v>
      </c>
      <c r="R1937" t="s">
        <v>75</v>
      </c>
      <c r="S1937" t="s">
        <v>50</v>
      </c>
      <c r="T1937" t="s">
        <v>36</v>
      </c>
      <c r="U1937" t="s">
        <v>655</v>
      </c>
      <c r="V1937" t="s">
        <v>590</v>
      </c>
      <c r="W1937" t="s">
        <v>63</v>
      </c>
      <c r="X1937" t="s">
        <v>82</v>
      </c>
      <c r="Y1937" t="s">
        <v>80</v>
      </c>
      <c r="Z1937" t="s">
        <v>3105</v>
      </c>
    </row>
    <row r="1938" spans="1:26" hidden="1" x14ac:dyDescent="0.25">
      <c r="A1938" t="s">
        <v>8172</v>
      </c>
      <c r="B1938" t="s">
        <v>8173</v>
      </c>
      <c r="C1938" s="1" t="str">
        <f t="shared" si="311"/>
        <v>21:0239</v>
      </c>
      <c r="D1938" s="1" t="str">
        <f t="shared" si="315"/>
        <v>21:0116</v>
      </c>
      <c r="E1938" t="s">
        <v>8174</v>
      </c>
      <c r="F1938" t="s">
        <v>8175</v>
      </c>
      <c r="H1938">
        <v>49.356054800000003</v>
      </c>
      <c r="I1938">
        <v>-89.827844299999995</v>
      </c>
      <c r="J1938" s="1" t="str">
        <f t="shared" si="316"/>
        <v>NGR lake sediment grab sample</v>
      </c>
      <c r="K1938" s="1" t="str">
        <f t="shared" si="317"/>
        <v>&lt;177 micron (NGR)</v>
      </c>
      <c r="L1938">
        <v>44</v>
      </c>
      <c r="M1938" t="s">
        <v>196</v>
      </c>
      <c r="N1938">
        <v>857</v>
      </c>
      <c r="O1938" t="s">
        <v>546</v>
      </c>
      <c r="P1938" t="s">
        <v>62</v>
      </c>
      <c r="Q1938" t="s">
        <v>63</v>
      </c>
      <c r="R1938" t="s">
        <v>64</v>
      </c>
      <c r="S1938" t="s">
        <v>33</v>
      </c>
      <c r="T1938" t="s">
        <v>122</v>
      </c>
      <c r="U1938" t="s">
        <v>260</v>
      </c>
      <c r="V1938" t="s">
        <v>99</v>
      </c>
      <c r="W1938" t="s">
        <v>80</v>
      </c>
      <c r="X1938" t="s">
        <v>48</v>
      </c>
      <c r="Y1938" t="s">
        <v>309</v>
      </c>
      <c r="Z1938" t="s">
        <v>947</v>
      </c>
    </row>
    <row r="1939" spans="1:26" hidden="1" x14ac:dyDescent="0.25">
      <c r="A1939" t="s">
        <v>8176</v>
      </c>
      <c r="B1939" t="s">
        <v>8177</v>
      </c>
      <c r="C1939" s="1" t="str">
        <f t="shared" si="311"/>
        <v>21:0239</v>
      </c>
      <c r="D1939" s="1" t="str">
        <f t="shared" si="315"/>
        <v>21:0116</v>
      </c>
      <c r="E1939" t="s">
        <v>8178</v>
      </c>
      <c r="F1939" t="s">
        <v>8179</v>
      </c>
      <c r="H1939">
        <v>49.352253400000002</v>
      </c>
      <c r="I1939">
        <v>-89.868542599999998</v>
      </c>
      <c r="J1939" s="1" t="str">
        <f t="shared" si="316"/>
        <v>NGR lake sediment grab sample</v>
      </c>
      <c r="K1939" s="1" t="str">
        <f t="shared" si="317"/>
        <v>&lt;177 micron (NGR)</v>
      </c>
      <c r="L1939">
        <v>44</v>
      </c>
      <c r="M1939" t="s">
        <v>206</v>
      </c>
      <c r="N1939">
        <v>858</v>
      </c>
      <c r="O1939" t="s">
        <v>771</v>
      </c>
      <c r="P1939" t="s">
        <v>32</v>
      </c>
      <c r="Q1939" t="s">
        <v>80</v>
      </c>
      <c r="R1939" t="s">
        <v>198</v>
      </c>
      <c r="S1939" t="s">
        <v>64</v>
      </c>
      <c r="T1939" t="s">
        <v>36</v>
      </c>
      <c r="U1939" t="s">
        <v>3486</v>
      </c>
      <c r="V1939" t="s">
        <v>5525</v>
      </c>
      <c r="W1939" t="s">
        <v>53</v>
      </c>
      <c r="X1939" t="s">
        <v>48</v>
      </c>
      <c r="Y1939" t="s">
        <v>78</v>
      </c>
      <c r="Z1939" t="s">
        <v>2656</v>
      </c>
    </row>
    <row r="1940" spans="1:26" hidden="1" x14ac:dyDescent="0.25">
      <c r="A1940" t="s">
        <v>8180</v>
      </c>
      <c r="B1940" t="s">
        <v>8181</v>
      </c>
      <c r="C1940" s="1" t="str">
        <f t="shared" si="311"/>
        <v>21:0239</v>
      </c>
      <c r="D1940" s="1" t="str">
        <f t="shared" si="315"/>
        <v>21:0116</v>
      </c>
      <c r="E1940" t="s">
        <v>8182</v>
      </c>
      <c r="F1940" t="s">
        <v>8183</v>
      </c>
      <c r="H1940">
        <v>49.357202700000002</v>
      </c>
      <c r="I1940">
        <v>-89.898773899999995</v>
      </c>
      <c r="J1940" s="1" t="str">
        <f t="shared" si="316"/>
        <v>NGR lake sediment grab sample</v>
      </c>
      <c r="K1940" s="1" t="str">
        <f t="shared" si="317"/>
        <v>&lt;177 micron (NGR)</v>
      </c>
      <c r="L1940">
        <v>44</v>
      </c>
      <c r="M1940" t="s">
        <v>214</v>
      </c>
      <c r="N1940">
        <v>859</v>
      </c>
      <c r="O1940" t="s">
        <v>320</v>
      </c>
      <c r="P1940" t="s">
        <v>79</v>
      </c>
      <c r="Q1940" t="s">
        <v>33</v>
      </c>
      <c r="R1940" t="s">
        <v>244</v>
      </c>
      <c r="S1940" t="s">
        <v>64</v>
      </c>
      <c r="T1940" t="s">
        <v>36</v>
      </c>
      <c r="U1940" t="s">
        <v>2164</v>
      </c>
      <c r="V1940" t="s">
        <v>1703</v>
      </c>
      <c r="W1940" t="s">
        <v>63</v>
      </c>
      <c r="X1940" t="s">
        <v>336</v>
      </c>
      <c r="Y1940" t="s">
        <v>33</v>
      </c>
      <c r="Z1940" t="s">
        <v>1001</v>
      </c>
    </row>
    <row r="1941" spans="1:26" hidden="1" x14ac:dyDescent="0.25">
      <c r="A1941" t="s">
        <v>8184</v>
      </c>
      <c r="B1941" t="s">
        <v>8185</v>
      </c>
      <c r="C1941" s="1" t="str">
        <f t="shared" si="311"/>
        <v>21:0239</v>
      </c>
      <c r="D1941" s="1" t="str">
        <f t="shared" si="315"/>
        <v>21:0116</v>
      </c>
      <c r="E1941" t="s">
        <v>8186</v>
      </c>
      <c r="F1941" t="s">
        <v>8187</v>
      </c>
      <c r="H1941">
        <v>49.339215500000002</v>
      </c>
      <c r="I1941">
        <v>-89.933445399999997</v>
      </c>
      <c r="J1941" s="1" t="str">
        <f t="shared" si="316"/>
        <v>NGR lake sediment grab sample</v>
      </c>
      <c r="K1941" s="1" t="str">
        <f t="shared" si="317"/>
        <v>&lt;177 micron (NGR)</v>
      </c>
      <c r="L1941">
        <v>44</v>
      </c>
      <c r="M1941" t="s">
        <v>234</v>
      </c>
      <c r="N1941">
        <v>860</v>
      </c>
      <c r="O1941" t="s">
        <v>132</v>
      </c>
      <c r="P1941" t="s">
        <v>198</v>
      </c>
      <c r="Q1941" t="s">
        <v>33</v>
      </c>
      <c r="R1941" t="s">
        <v>76</v>
      </c>
      <c r="S1941" t="s">
        <v>33</v>
      </c>
      <c r="T1941" t="s">
        <v>36</v>
      </c>
      <c r="U1941" t="s">
        <v>1432</v>
      </c>
      <c r="V1941" t="s">
        <v>437</v>
      </c>
      <c r="W1941" t="s">
        <v>66</v>
      </c>
      <c r="X1941" t="s">
        <v>79</v>
      </c>
      <c r="Y1941" t="s">
        <v>125</v>
      </c>
      <c r="Z1941" t="s">
        <v>7068</v>
      </c>
    </row>
    <row r="1942" spans="1:26" hidden="1" x14ac:dyDescent="0.25">
      <c r="A1942" t="s">
        <v>8188</v>
      </c>
      <c r="B1942" t="s">
        <v>8189</v>
      </c>
      <c r="C1942" s="1" t="str">
        <f t="shared" si="311"/>
        <v>21:0239</v>
      </c>
      <c r="D1942" s="1" t="str">
        <f t="shared" si="315"/>
        <v>21:0116</v>
      </c>
      <c r="E1942" t="s">
        <v>8190</v>
      </c>
      <c r="F1942" t="s">
        <v>8191</v>
      </c>
      <c r="H1942">
        <v>49.375609099999998</v>
      </c>
      <c r="I1942">
        <v>-89.970004000000003</v>
      </c>
      <c r="J1942" s="1" t="str">
        <f t="shared" si="316"/>
        <v>NGR lake sediment grab sample</v>
      </c>
      <c r="K1942" s="1" t="str">
        <f t="shared" si="317"/>
        <v>&lt;177 micron (NGR)</v>
      </c>
      <c r="L1942">
        <v>45</v>
      </c>
      <c r="M1942" t="s">
        <v>30</v>
      </c>
      <c r="N1942">
        <v>861</v>
      </c>
      <c r="O1942" t="s">
        <v>61</v>
      </c>
      <c r="P1942" t="s">
        <v>50</v>
      </c>
      <c r="Q1942" t="s">
        <v>80</v>
      </c>
      <c r="R1942" t="s">
        <v>156</v>
      </c>
      <c r="S1942" t="s">
        <v>80</v>
      </c>
      <c r="T1942" t="s">
        <v>122</v>
      </c>
      <c r="U1942" t="s">
        <v>418</v>
      </c>
      <c r="V1942" t="s">
        <v>1095</v>
      </c>
      <c r="W1942" t="s">
        <v>53</v>
      </c>
      <c r="X1942" t="s">
        <v>300</v>
      </c>
      <c r="Y1942" t="s">
        <v>41</v>
      </c>
      <c r="Z1942" t="s">
        <v>126</v>
      </c>
    </row>
    <row r="1943" spans="1:26" hidden="1" x14ac:dyDescent="0.25">
      <c r="A1943" t="s">
        <v>8192</v>
      </c>
      <c r="B1943" t="s">
        <v>8193</v>
      </c>
      <c r="C1943" s="1" t="str">
        <f t="shared" si="311"/>
        <v>21:0239</v>
      </c>
      <c r="D1943" s="1" t="str">
        <f t="shared" si="315"/>
        <v>21:0116</v>
      </c>
      <c r="E1943" t="s">
        <v>8194</v>
      </c>
      <c r="F1943" t="s">
        <v>8195</v>
      </c>
      <c r="H1943">
        <v>49.334259500000002</v>
      </c>
      <c r="I1943">
        <v>-89.957036400000007</v>
      </c>
      <c r="J1943" s="1" t="str">
        <f t="shared" si="316"/>
        <v>NGR lake sediment grab sample</v>
      </c>
      <c r="K1943" s="1" t="str">
        <f t="shared" si="317"/>
        <v>&lt;177 micron (NGR)</v>
      </c>
      <c r="L1943">
        <v>45</v>
      </c>
      <c r="M1943" t="s">
        <v>47</v>
      </c>
      <c r="N1943">
        <v>862</v>
      </c>
      <c r="O1943" t="s">
        <v>528</v>
      </c>
      <c r="P1943" t="s">
        <v>82</v>
      </c>
      <c r="Q1943" t="s">
        <v>63</v>
      </c>
      <c r="R1943" t="s">
        <v>64</v>
      </c>
      <c r="S1943" t="s">
        <v>181</v>
      </c>
      <c r="T1943" t="s">
        <v>36</v>
      </c>
      <c r="U1943" t="s">
        <v>858</v>
      </c>
      <c r="V1943" t="s">
        <v>157</v>
      </c>
      <c r="W1943" t="s">
        <v>66</v>
      </c>
      <c r="X1943" t="s">
        <v>343</v>
      </c>
      <c r="Y1943" t="s">
        <v>41</v>
      </c>
      <c r="Z1943" t="s">
        <v>3030</v>
      </c>
    </row>
    <row r="1944" spans="1:26" hidden="1" x14ac:dyDescent="0.25">
      <c r="A1944" t="s">
        <v>8196</v>
      </c>
      <c r="B1944" t="s">
        <v>8197</v>
      </c>
      <c r="C1944" s="1" t="str">
        <f t="shared" si="311"/>
        <v>21:0239</v>
      </c>
      <c r="D1944" s="1" t="str">
        <f t="shared" si="315"/>
        <v>21:0116</v>
      </c>
      <c r="E1944" t="s">
        <v>8198</v>
      </c>
      <c r="F1944" t="s">
        <v>8199</v>
      </c>
      <c r="H1944">
        <v>49.367562399999997</v>
      </c>
      <c r="I1944">
        <v>-89.9497772</v>
      </c>
      <c r="J1944" s="1" t="str">
        <f t="shared" si="316"/>
        <v>NGR lake sediment grab sample</v>
      </c>
      <c r="K1944" s="1" t="str">
        <f t="shared" si="317"/>
        <v>&lt;177 micron (NGR)</v>
      </c>
      <c r="L1944">
        <v>45</v>
      </c>
      <c r="M1944" t="s">
        <v>154</v>
      </c>
      <c r="N1944">
        <v>863</v>
      </c>
      <c r="O1944" t="s">
        <v>588</v>
      </c>
      <c r="P1944" t="s">
        <v>145</v>
      </c>
      <c r="Q1944" t="s">
        <v>66</v>
      </c>
      <c r="R1944" t="s">
        <v>198</v>
      </c>
      <c r="S1944" t="s">
        <v>290</v>
      </c>
      <c r="T1944" t="s">
        <v>36</v>
      </c>
      <c r="U1944" t="s">
        <v>328</v>
      </c>
      <c r="V1944" t="s">
        <v>597</v>
      </c>
      <c r="W1944" t="s">
        <v>53</v>
      </c>
      <c r="X1944" t="s">
        <v>79</v>
      </c>
      <c r="Y1944" t="s">
        <v>41</v>
      </c>
      <c r="Z1944" t="s">
        <v>419</v>
      </c>
    </row>
    <row r="1945" spans="1:26" hidden="1" x14ac:dyDescent="0.25">
      <c r="A1945" t="s">
        <v>8200</v>
      </c>
      <c r="B1945" t="s">
        <v>8201</v>
      </c>
      <c r="C1945" s="1" t="str">
        <f t="shared" si="311"/>
        <v>21:0239</v>
      </c>
      <c r="D1945" s="1" t="str">
        <f t="shared" si="315"/>
        <v>21:0116</v>
      </c>
      <c r="E1945" t="s">
        <v>8190</v>
      </c>
      <c r="F1945" t="s">
        <v>8202</v>
      </c>
      <c r="H1945">
        <v>49.375609099999998</v>
      </c>
      <c r="I1945">
        <v>-89.970004000000003</v>
      </c>
      <c r="J1945" s="1" t="str">
        <f t="shared" si="316"/>
        <v>NGR lake sediment grab sample</v>
      </c>
      <c r="K1945" s="1" t="str">
        <f t="shared" si="317"/>
        <v>&lt;177 micron (NGR)</v>
      </c>
      <c r="L1945">
        <v>45</v>
      </c>
      <c r="M1945" t="s">
        <v>162</v>
      </c>
      <c r="N1945">
        <v>864</v>
      </c>
      <c r="O1945" t="s">
        <v>297</v>
      </c>
      <c r="P1945" t="s">
        <v>198</v>
      </c>
      <c r="Q1945" t="s">
        <v>63</v>
      </c>
      <c r="R1945" t="s">
        <v>156</v>
      </c>
      <c r="S1945" t="s">
        <v>80</v>
      </c>
      <c r="T1945" t="s">
        <v>36</v>
      </c>
      <c r="U1945" t="s">
        <v>48</v>
      </c>
      <c r="V1945" t="s">
        <v>52</v>
      </c>
      <c r="W1945" t="s">
        <v>53</v>
      </c>
      <c r="X1945" t="s">
        <v>336</v>
      </c>
      <c r="Y1945" t="s">
        <v>41</v>
      </c>
      <c r="Z1945" t="s">
        <v>49</v>
      </c>
    </row>
    <row r="1946" spans="1:26" hidden="1" x14ac:dyDescent="0.25">
      <c r="A1946" t="s">
        <v>8203</v>
      </c>
      <c r="B1946" t="s">
        <v>8204</v>
      </c>
      <c r="C1946" s="1" t="str">
        <f t="shared" si="311"/>
        <v>21:0239</v>
      </c>
      <c r="D1946" s="1" t="str">
        <f t="shared" si="315"/>
        <v>21:0116</v>
      </c>
      <c r="E1946" t="s">
        <v>8190</v>
      </c>
      <c r="F1946" t="s">
        <v>8205</v>
      </c>
      <c r="H1946">
        <v>49.375609099999998</v>
      </c>
      <c r="I1946">
        <v>-89.970004000000003</v>
      </c>
      <c r="J1946" s="1" t="str">
        <f t="shared" si="316"/>
        <v>NGR lake sediment grab sample</v>
      </c>
      <c r="K1946" s="1" t="str">
        <f t="shared" si="317"/>
        <v>&lt;177 micron (NGR)</v>
      </c>
      <c r="L1946">
        <v>45</v>
      </c>
      <c r="M1946" t="s">
        <v>169</v>
      </c>
      <c r="N1946">
        <v>865</v>
      </c>
      <c r="O1946" t="s">
        <v>1058</v>
      </c>
      <c r="P1946" t="s">
        <v>198</v>
      </c>
      <c r="Q1946" t="s">
        <v>66</v>
      </c>
      <c r="R1946" t="s">
        <v>156</v>
      </c>
      <c r="S1946" t="s">
        <v>80</v>
      </c>
      <c r="T1946" t="s">
        <v>36</v>
      </c>
      <c r="U1946" t="s">
        <v>79</v>
      </c>
      <c r="V1946" t="s">
        <v>52</v>
      </c>
      <c r="W1946" t="s">
        <v>53</v>
      </c>
      <c r="X1946" t="s">
        <v>79</v>
      </c>
      <c r="Y1946" t="s">
        <v>41</v>
      </c>
      <c r="Z1946" t="s">
        <v>113</v>
      </c>
    </row>
    <row r="1947" spans="1:26" hidden="1" x14ac:dyDescent="0.25">
      <c r="A1947" t="s">
        <v>8206</v>
      </c>
      <c r="B1947" t="s">
        <v>8207</v>
      </c>
      <c r="C1947" s="1" t="str">
        <f t="shared" si="311"/>
        <v>21:0239</v>
      </c>
      <c r="D1947" s="1" t="str">
        <f t="shared" si="315"/>
        <v>21:0116</v>
      </c>
      <c r="E1947" t="s">
        <v>8208</v>
      </c>
      <c r="F1947" t="s">
        <v>8209</v>
      </c>
      <c r="H1947">
        <v>49.402881299999997</v>
      </c>
      <c r="I1947">
        <v>-89.959021699999994</v>
      </c>
      <c r="J1947" s="1" t="str">
        <f t="shared" si="316"/>
        <v>NGR lake sediment grab sample</v>
      </c>
      <c r="K1947" s="1" t="str">
        <f t="shared" si="317"/>
        <v>&lt;177 micron (NGR)</v>
      </c>
      <c r="L1947">
        <v>45</v>
      </c>
      <c r="M1947" t="s">
        <v>60</v>
      </c>
      <c r="N1947">
        <v>866</v>
      </c>
      <c r="O1947" t="s">
        <v>3158</v>
      </c>
      <c r="P1947" t="s">
        <v>334</v>
      </c>
      <c r="Q1947" t="s">
        <v>53</v>
      </c>
      <c r="R1947" t="s">
        <v>135</v>
      </c>
      <c r="S1947" t="s">
        <v>145</v>
      </c>
      <c r="T1947" t="s">
        <v>36</v>
      </c>
      <c r="U1947" t="s">
        <v>8210</v>
      </c>
      <c r="V1947" t="s">
        <v>8211</v>
      </c>
      <c r="W1947" t="s">
        <v>66</v>
      </c>
      <c r="X1947" t="s">
        <v>336</v>
      </c>
      <c r="Y1947" t="s">
        <v>125</v>
      </c>
      <c r="Z1947" t="s">
        <v>711</v>
      </c>
    </row>
    <row r="1948" spans="1:26" hidden="1" x14ac:dyDescent="0.25">
      <c r="A1948" t="s">
        <v>8212</v>
      </c>
      <c r="B1948" t="s">
        <v>8213</v>
      </c>
      <c r="C1948" s="1" t="str">
        <f t="shared" si="311"/>
        <v>21:0239</v>
      </c>
      <c r="D1948" s="1" t="str">
        <f t="shared" si="315"/>
        <v>21:0116</v>
      </c>
      <c r="E1948" t="s">
        <v>8214</v>
      </c>
      <c r="F1948" t="s">
        <v>8215</v>
      </c>
      <c r="H1948">
        <v>49.408716300000002</v>
      </c>
      <c r="I1948">
        <v>-89.945088400000003</v>
      </c>
      <c r="J1948" s="1" t="str">
        <f t="shared" si="316"/>
        <v>NGR lake sediment grab sample</v>
      </c>
      <c r="K1948" s="1" t="str">
        <f t="shared" si="317"/>
        <v>&lt;177 micron (NGR)</v>
      </c>
      <c r="L1948">
        <v>45</v>
      </c>
      <c r="M1948" t="s">
        <v>73</v>
      </c>
      <c r="N1948">
        <v>867</v>
      </c>
      <c r="O1948" t="s">
        <v>702</v>
      </c>
      <c r="P1948" t="s">
        <v>82</v>
      </c>
      <c r="Q1948" t="s">
        <v>53</v>
      </c>
      <c r="R1948" t="s">
        <v>34</v>
      </c>
      <c r="S1948" t="s">
        <v>283</v>
      </c>
      <c r="T1948" t="s">
        <v>36</v>
      </c>
      <c r="U1948" t="s">
        <v>2330</v>
      </c>
      <c r="V1948" t="s">
        <v>8216</v>
      </c>
      <c r="W1948" t="s">
        <v>66</v>
      </c>
      <c r="X1948" t="s">
        <v>79</v>
      </c>
      <c r="Y1948" t="s">
        <v>875</v>
      </c>
      <c r="Z1948" t="s">
        <v>1377</v>
      </c>
    </row>
    <row r="1949" spans="1:26" hidden="1" x14ac:dyDescent="0.25">
      <c r="A1949" t="s">
        <v>8217</v>
      </c>
      <c r="B1949" t="s">
        <v>8218</v>
      </c>
      <c r="C1949" s="1" t="str">
        <f t="shared" si="311"/>
        <v>21:0239</v>
      </c>
      <c r="D1949" s="1" t="str">
        <f t="shared" si="315"/>
        <v>21:0116</v>
      </c>
      <c r="E1949" t="s">
        <v>8219</v>
      </c>
      <c r="F1949" t="s">
        <v>8220</v>
      </c>
      <c r="H1949">
        <v>49.446515300000002</v>
      </c>
      <c r="I1949">
        <v>-89.993937799999998</v>
      </c>
      <c r="J1949" s="1" t="str">
        <f t="shared" si="316"/>
        <v>NGR lake sediment grab sample</v>
      </c>
      <c r="K1949" s="1" t="str">
        <f t="shared" si="317"/>
        <v>&lt;177 micron (NGR)</v>
      </c>
      <c r="L1949">
        <v>45</v>
      </c>
      <c r="M1949" t="s">
        <v>87</v>
      </c>
      <c r="N1949">
        <v>868</v>
      </c>
      <c r="O1949" t="s">
        <v>615</v>
      </c>
      <c r="P1949" t="s">
        <v>82</v>
      </c>
      <c r="Q1949" t="s">
        <v>33</v>
      </c>
      <c r="R1949" t="s">
        <v>134</v>
      </c>
      <c r="S1949" t="s">
        <v>156</v>
      </c>
      <c r="T1949" t="s">
        <v>36</v>
      </c>
      <c r="U1949" t="s">
        <v>503</v>
      </c>
      <c r="V1949" t="s">
        <v>457</v>
      </c>
      <c r="W1949" t="s">
        <v>53</v>
      </c>
      <c r="X1949" t="s">
        <v>67</v>
      </c>
      <c r="Y1949" t="s">
        <v>41</v>
      </c>
      <c r="Z1949" t="s">
        <v>217</v>
      </c>
    </row>
    <row r="1950" spans="1:26" hidden="1" x14ac:dyDescent="0.25">
      <c r="A1950" t="s">
        <v>8221</v>
      </c>
      <c r="B1950" t="s">
        <v>8222</v>
      </c>
      <c r="C1950" s="1" t="str">
        <f t="shared" si="311"/>
        <v>21:0239</v>
      </c>
      <c r="D1950" s="1" t="str">
        <f t="shared" si="315"/>
        <v>21:0116</v>
      </c>
      <c r="E1950" t="s">
        <v>8223</v>
      </c>
      <c r="F1950" t="s">
        <v>8224</v>
      </c>
      <c r="H1950">
        <v>49.464562100000002</v>
      </c>
      <c r="I1950">
        <v>-89.9719999</v>
      </c>
      <c r="J1950" s="1" t="str">
        <f t="shared" si="316"/>
        <v>NGR lake sediment grab sample</v>
      </c>
      <c r="K1950" s="1" t="str">
        <f t="shared" si="317"/>
        <v>&lt;177 micron (NGR)</v>
      </c>
      <c r="L1950">
        <v>45</v>
      </c>
      <c r="M1950" t="s">
        <v>96</v>
      </c>
      <c r="N1950">
        <v>869</v>
      </c>
      <c r="O1950" t="s">
        <v>615</v>
      </c>
      <c r="P1950" t="s">
        <v>283</v>
      </c>
      <c r="Q1950" t="s">
        <v>80</v>
      </c>
      <c r="R1950" t="s">
        <v>271</v>
      </c>
      <c r="S1950" t="s">
        <v>109</v>
      </c>
      <c r="T1950" t="s">
        <v>36</v>
      </c>
      <c r="U1950" t="s">
        <v>8225</v>
      </c>
      <c r="V1950" t="s">
        <v>1018</v>
      </c>
      <c r="W1950" t="s">
        <v>53</v>
      </c>
      <c r="X1950" t="s">
        <v>81</v>
      </c>
      <c r="Y1950" t="s">
        <v>309</v>
      </c>
      <c r="Z1950" t="s">
        <v>394</v>
      </c>
    </row>
    <row r="1951" spans="1:26" hidden="1" x14ac:dyDescent="0.25">
      <c r="A1951" t="s">
        <v>8226</v>
      </c>
      <c r="B1951" t="s">
        <v>8227</v>
      </c>
      <c r="C1951" s="1" t="str">
        <f t="shared" si="311"/>
        <v>21:0239</v>
      </c>
      <c r="D1951" s="1" t="str">
        <f t="shared" si="315"/>
        <v>21:0116</v>
      </c>
      <c r="E1951" t="s">
        <v>8228</v>
      </c>
      <c r="F1951" t="s">
        <v>8229</v>
      </c>
      <c r="H1951">
        <v>49.4934273</v>
      </c>
      <c r="I1951">
        <v>-89.9662352</v>
      </c>
      <c r="J1951" s="1" t="str">
        <f t="shared" si="316"/>
        <v>NGR lake sediment grab sample</v>
      </c>
      <c r="K1951" s="1" t="str">
        <f t="shared" si="317"/>
        <v>&lt;177 micron (NGR)</v>
      </c>
      <c r="L1951">
        <v>45</v>
      </c>
      <c r="M1951" t="s">
        <v>106</v>
      </c>
      <c r="N1951">
        <v>870</v>
      </c>
      <c r="O1951" t="s">
        <v>35</v>
      </c>
      <c r="P1951" t="s">
        <v>156</v>
      </c>
      <c r="Q1951" t="s">
        <v>63</v>
      </c>
      <c r="R1951" t="s">
        <v>78</v>
      </c>
      <c r="S1951" t="s">
        <v>63</v>
      </c>
      <c r="T1951" t="s">
        <v>36</v>
      </c>
      <c r="U1951" t="s">
        <v>228</v>
      </c>
      <c r="V1951" t="s">
        <v>52</v>
      </c>
      <c r="W1951" t="s">
        <v>53</v>
      </c>
      <c r="X1951" t="s">
        <v>79</v>
      </c>
      <c r="Y1951" t="s">
        <v>66</v>
      </c>
      <c r="Z1951" t="s">
        <v>1067</v>
      </c>
    </row>
    <row r="1952" spans="1:26" hidden="1" x14ac:dyDescent="0.25">
      <c r="A1952" t="s">
        <v>8230</v>
      </c>
      <c r="B1952" t="s">
        <v>8231</v>
      </c>
      <c r="C1952" s="1" t="str">
        <f t="shared" si="311"/>
        <v>21:0239</v>
      </c>
      <c r="D1952" s="1" t="str">
        <f>HYPERLINK("http://geochem.nrcan.gc.ca/cdogs/content/svy/svy_e.htm", "")</f>
        <v/>
      </c>
      <c r="G1952" s="1" t="str">
        <f>HYPERLINK("http://geochem.nrcan.gc.ca/cdogs/content/cr_/cr_00023_e.htm", "23")</f>
        <v>23</v>
      </c>
      <c r="J1952" t="s">
        <v>220</v>
      </c>
      <c r="K1952" t="s">
        <v>221</v>
      </c>
      <c r="L1952">
        <v>45</v>
      </c>
      <c r="M1952" t="s">
        <v>222</v>
      </c>
      <c r="N1952">
        <v>871</v>
      </c>
      <c r="O1952" t="s">
        <v>562</v>
      </c>
      <c r="P1952" t="s">
        <v>321</v>
      </c>
      <c r="Q1952" t="s">
        <v>349</v>
      </c>
      <c r="R1952" t="s">
        <v>109</v>
      </c>
      <c r="S1952" t="s">
        <v>290</v>
      </c>
      <c r="T1952" t="s">
        <v>36</v>
      </c>
      <c r="U1952" t="s">
        <v>964</v>
      </c>
      <c r="V1952" t="s">
        <v>164</v>
      </c>
      <c r="W1952" t="s">
        <v>33</v>
      </c>
      <c r="X1952" t="s">
        <v>300</v>
      </c>
      <c r="Y1952" t="s">
        <v>156</v>
      </c>
      <c r="Z1952" t="s">
        <v>4729</v>
      </c>
    </row>
    <row r="1953" spans="1:26" hidden="1" x14ac:dyDescent="0.25">
      <c r="A1953" t="s">
        <v>8232</v>
      </c>
      <c r="B1953" t="s">
        <v>8233</v>
      </c>
      <c r="C1953" s="1" t="str">
        <f t="shared" si="311"/>
        <v>21:0239</v>
      </c>
      <c r="D1953" s="1" t="str">
        <f t="shared" ref="D1953:D1979" si="318">HYPERLINK("http://geochem.nrcan.gc.ca/cdogs/content/svy/svy210116_e.htm", "21:0116")</f>
        <v>21:0116</v>
      </c>
      <c r="E1953" t="s">
        <v>8234</v>
      </c>
      <c r="F1953" t="s">
        <v>8235</v>
      </c>
      <c r="H1953">
        <v>49.4928849</v>
      </c>
      <c r="I1953">
        <v>-89.867228999999995</v>
      </c>
      <c r="J1953" s="1" t="str">
        <f t="shared" ref="J1953:J1979" si="319">HYPERLINK("http://geochem.nrcan.gc.ca/cdogs/content/kwd/kwd020027_e.htm", "NGR lake sediment grab sample")</f>
        <v>NGR lake sediment grab sample</v>
      </c>
      <c r="K1953" s="1" t="str">
        <f t="shared" ref="K1953:K1979" si="320">HYPERLINK("http://geochem.nrcan.gc.ca/cdogs/content/kwd/kwd080006_e.htm", "&lt;177 micron (NGR)")</f>
        <v>&lt;177 micron (NGR)</v>
      </c>
      <c r="L1953">
        <v>45</v>
      </c>
      <c r="M1953" t="s">
        <v>118</v>
      </c>
      <c r="N1953">
        <v>872</v>
      </c>
      <c r="O1953" t="s">
        <v>1048</v>
      </c>
      <c r="P1953" t="s">
        <v>75</v>
      </c>
      <c r="Q1953" t="s">
        <v>39</v>
      </c>
      <c r="R1953" t="s">
        <v>135</v>
      </c>
      <c r="S1953" t="s">
        <v>181</v>
      </c>
      <c r="T1953" t="s">
        <v>36</v>
      </c>
      <c r="U1953" t="s">
        <v>1480</v>
      </c>
      <c r="V1953" t="s">
        <v>1121</v>
      </c>
      <c r="W1953" t="s">
        <v>66</v>
      </c>
      <c r="X1953" t="s">
        <v>343</v>
      </c>
      <c r="Y1953" t="s">
        <v>309</v>
      </c>
      <c r="Z1953" t="s">
        <v>165</v>
      </c>
    </row>
    <row r="1954" spans="1:26" hidden="1" x14ac:dyDescent="0.25">
      <c r="A1954" t="s">
        <v>8236</v>
      </c>
      <c r="B1954" t="s">
        <v>8237</v>
      </c>
      <c r="C1954" s="1" t="str">
        <f t="shared" si="311"/>
        <v>21:0239</v>
      </c>
      <c r="D1954" s="1" t="str">
        <f t="shared" si="318"/>
        <v>21:0116</v>
      </c>
      <c r="E1954" t="s">
        <v>8238</v>
      </c>
      <c r="F1954" t="s">
        <v>8239</v>
      </c>
      <c r="H1954">
        <v>49.494230399999999</v>
      </c>
      <c r="I1954">
        <v>-89.800956200000002</v>
      </c>
      <c r="J1954" s="1" t="str">
        <f t="shared" si="319"/>
        <v>NGR lake sediment grab sample</v>
      </c>
      <c r="K1954" s="1" t="str">
        <f t="shared" si="320"/>
        <v>&lt;177 micron (NGR)</v>
      </c>
      <c r="L1954">
        <v>45</v>
      </c>
      <c r="M1954" t="s">
        <v>131</v>
      </c>
      <c r="N1954">
        <v>873</v>
      </c>
      <c r="O1954" t="s">
        <v>417</v>
      </c>
      <c r="P1954" t="s">
        <v>48</v>
      </c>
      <c r="Q1954" t="s">
        <v>63</v>
      </c>
      <c r="R1954" t="s">
        <v>335</v>
      </c>
      <c r="S1954" t="s">
        <v>156</v>
      </c>
      <c r="T1954" t="s">
        <v>36</v>
      </c>
      <c r="U1954" t="s">
        <v>991</v>
      </c>
      <c r="V1954" t="s">
        <v>137</v>
      </c>
      <c r="W1954" t="s">
        <v>66</v>
      </c>
      <c r="X1954" t="s">
        <v>343</v>
      </c>
      <c r="Y1954" t="s">
        <v>125</v>
      </c>
      <c r="Z1954" t="s">
        <v>941</v>
      </c>
    </row>
    <row r="1955" spans="1:26" hidden="1" x14ac:dyDescent="0.25">
      <c r="A1955" t="s">
        <v>8240</v>
      </c>
      <c r="B1955" t="s">
        <v>8241</v>
      </c>
      <c r="C1955" s="1" t="str">
        <f t="shared" si="311"/>
        <v>21:0239</v>
      </c>
      <c r="D1955" s="1" t="str">
        <f t="shared" si="318"/>
        <v>21:0116</v>
      </c>
      <c r="E1955" t="s">
        <v>8242</v>
      </c>
      <c r="F1955" t="s">
        <v>8243</v>
      </c>
      <c r="H1955">
        <v>49.476047700000002</v>
      </c>
      <c r="I1955">
        <v>-89.817286899999999</v>
      </c>
      <c r="J1955" s="1" t="str">
        <f t="shared" si="319"/>
        <v>NGR lake sediment grab sample</v>
      </c>
      <c r="K1955" s="1" t="str">
        <f t="shared" si="320"/>
        <v>&lt;177 micron (NGR)</v>
      </c>
      <c r="L1955">
        <v>45</v>
      </c>
      <c r="M1955" t="s">
        <v>143</v>
      </c>
      <c r="N1955">
        <v>874</v>
      </c>
      <c r="O1955" t="s">
        <v>343</v>
      </c>
      <c r="P1955" t="s">
        <v>62</v>
      </c>
      <c r="Q1955" t="s">
        <v>78</v>
      </c>
      <c r="R1955" t="s">
        <v>406</v>
      </c>
      <c r="S1955" t="s">
        <v>146</v>
      </c>
      <c r="T1955" t="s">
        <v>36</v>
      </c>
      <c r="U1955" t="s">
        <v>81</v>
      </c>
      <c r="V1955" t="s">
        <v>292</v>
      </c>
      <c r="W1955" t="s">
        <v>53</v>
      </c>
      <c r="X1955" t="s">
        <v>283</v>
      </c>
      <c r="Y1955" t="s">
        <v>41</v>
      </c>
      <c r="Z1955" t="s">
        <v>1451</v>
      </c>
    </row>
    <row r="1956" spans="1:26" hidden="1" x14ac:dyDescent="0.25">
      <c r="A1956" t="s">
        <v>8244</v>
      </c>
      <c r="B1956" t="s">
        <v>8245</v>
      </c>
      <c r="C1956" s="1" t="str">
        <f t="shared" si="311"/>
        <v>21:0239</v>
      </c>
      <c r="D1956" s="1" t="str">
        <f t="shared" si="318"/>
        <v>21:0116</v>
      </c>
      <c r="E1956" t="s">
        <v>8246</v>
      </c>
      <c r="F1956" t="s">
        <v>8247</v>
      </c>
      <c r="H1956">
        <v>49.465577600000003</v>
      </c>
      <c r="I1956">
        <v>-89.886864000000003</v>
      </c>
      <c r="J1956" s="1" t="str">
        <f t="shared" si="319"/>
        <v>NGR lake sediment grab sample</v>
      </c>
      <c r="K1956" s="1" t="str">
        <f t="shared" si="320"/>
        <v>&lt;177 micron (NGR)</v>
      </c>
      <c r="L1956">
        <v>45</v>
      </c>
      <c r="M1956" t="s">
        <v>177</v>
      </c>
      <c r="N1956">
        <v>875</v>
      </c>
      <c r="O1956" t="s">
        <v>54</v>
      </c>
      <c r="P1956" t="s">
        <v>253</v>
      </c>
      <c r="Q1956" t="s">
        <v>63</v>
      </c>
      <c r="R1956" t="s">
        <v>75</v>
      </c>
      <c r="S1956" t="s">
        <v>97</v>
      </c>
      <c r="T1956" t="s">
        <v>122</v>
      </c>
      <c r="U1956" t="s">
        <v>390</v>
      </c>
      <c r="V1956" t="s">
        <v>216</v>
      </c>
      <c r="W1956" t="s">
        <v>66</v>
      </c>
      <c r="X1956" t="s">
        <v>890</v>
      </c>
      <c r="Y1956" t="s">
        <v>41</v>
      </c>
      <c r="Z1956" t="s">
        <v>3885</v>
      </c>
    </row>
    <row r="1957" spans="1:26" hidden="1" x14ac:dyDescent="0.25">
      <c r="A1957" t="s">
        <v>8248</v>
      </c>
      <c r="B1957" t="s">
        <v>8249</v>
      </c>
      <c r="C1957" s="1" t="str">
        <f t="shared" si="311"/>
        <v>21:0239</v>
      </c>
      <c r="D1957" s="1" t="str">
        <f t="shared" si="318"/>
        <v>21:0116</v>
      </c>
      <c r="E1957" t="s">
        <v>8250</v>
      </c>
      <c r="F1957" t="s">
        <v>8251</v>
      </c>
      <c r="H1957">
        <v>49.468907700000003</v>
      </c>
      <c r="I1957">
        <v>-89.922966000000002</v>
      </c>
      <c r="J1957" s="1" t="str">
        <f t="shared" si="319"/>
        <v>NGR lake sediment grab sample</v>
      </c>
      <c r="K1957" s="1" t="str">
        <f t="shared" si="320"/>
        <v>&lt;177 micron (NGR)</v>
      </c>
      <c r="L1957">
        <v>45</v>
      </c>
      <c r="M1957" t="s">
        <v>187</v>
      </c>
      <c r="N1957">
        <v>876</v>
      </c>
      <c r="O1957" t="s">
        <v>253</v>
      </c>
      <c r="P1957" t="s">
        <v>77</v>
      </c>
      <c r="Q1957" t="s">
        <v>80</v>
      </c>
      <c r="R1957" t="s">
        <v>198</v>
      </c>
      <c r="S1957" t="s">
        <v>146</v>
      </c>
      <c r="T1957" t="s">
        <v>36</v>
      </c>
      <c r="U1957" t="s">
        <v>1785</v>
      </c>
      <c r="V1957" t="s">
        <v>99</v>
      </c>
      <c r="W1957" t="s">
        <v>53</v>
      </c>
      <c r="X1957" t="s">
        <v>48</v>
      </c>
      <c r="Y1957" t="s">
        <v>41</v>
      </c>
      <c r="Z1957" t="s">
        <v>3945</v>
      </c>
    </row>
    <row r="1958" spans="1:26" hidden="1" x14ac:dyDescent="0.25">
      <c r="A1958" t="s">
        <v>8252</v>
      </c>
      <c r="B1958" t="s">
        <v>8253</v>
      </c>
      <c r="C1958" s="1" t="str">
        <f t="shared" si="311"/>
        <v>21:0239</v>
      </c>
      <c r="D1958" s="1" t="str">
        <f t="shared" si="318"/>
        <v>21:0116</v>
      </c>
      <c r="E1958" t="s">
        <v>8254</v>
      </c>
      <c r="F1958" t="s">
        <v>8255</v>
      </c>
      <c r="H1958">
        <v>49.435852099999998</v>
      </c>
      <c r="I1958">
        <v>-89.890856400000004</v>
      </c>
      <c r="J1958" s="1" t="str">
        <f t="shared" si="319"/>
        <v>NGR lake sediment grab sample</v>
      </c>
      <c r="K1958" s="1" t="str">
        <f t="shared" si="320"/>
        <v>&lt;177 micron (NGR)</v>
      </c>
      <c r="L1958">
        <v>45</v>
      </c>
      <c r="M1958" t="s">
        <v>196</v>
      </c>
      <c r="N1958">
        <v>877</v>
      </c>
      <c r="O1958" t="s">
        <v>1048</v>
      </c>
      <c r="P1958" t="s">
        <v>50</v>
      </c>
      <c r="Q1958" t="s">
        <v>76</v>
      </c>
      <c r="R1958" t="s">
        <v>110</v>
      </c>
      <c r="S1958" t="s">
        <v>39</v>
      </c>
      <c r="T1958" t="s">
        <v>36</v>
      </c>
      <c r="U1958" t="s">
        <v>291</v>
      </c>
      <c r="V1958" t="s">
        <v>225</v>
      </c>
      <c r="W1958" t="s">
        <v>53</v>
      </c>
      <c r="X1958" t="s">
        <v>79</v>
      </c>
      <c r="Y1958" t="s">
        <v>66</v>
      </c>
      <c r="Z1958" t="s">
        <v>680</v>
      </c>
    </row>
    <row r="1959" spans="1:26" hidden="1" x14ac:dyDescent="0.25">
      <c r="A1959" t="s">
        <v>8256</v>
      </c>
      <c r="B1959" t="s">
        <v>8257</v>
      </c>
      <c r="C1959" s="1" t="str">
        <f t="shared" si="311"/>
        <v>21:0239</v>
      </c>
      <c r="D1959" s="1" t="str">
        <f t="shared" si="318"/>
        <v>21:0116</v>
      </c>
      <c r="E1959" t="s">
        <v>8258</v>
      </c>
      <c r="F1959" t="s">
        <v>8259</v>
      </c>
      <c r="H1959">
        <v>49.448112299999998</v>
      </c>
      <c r="I1959">
        <v>-89.824350100000004</v>
      </c>
      <c r="J1959" s="1" t="str">
        <f t="shared" si="319"/>
        <v>NGR lake sediment grab sample</v>
      </c>
      <c r="K1959" s="1" t="str">
        <f t="shared" si="320"/>
        <v>&lt;177 micron (NGR)</v>
      </c>
      <c r="L1959">
        <v>45</v>
      </c>
      <c r="M1959" t="s">
        <v>206</v>
      </c>
      <c r="N1959">
        <v>878</v>
      </c>
      <c r="O1959" t="s">
        <v>48</v>
      </c>
      <c r="P1959" t="s">
        <v>198</v>
      </c>
      <c r="Q1959" t="s">
        <v>63</v>
      </c>
      <c r="R1959" t="s">
        <v>198</v>
      </c>
      <c r="S1959" t="s">
        <v>78</v>
      </c>
      <c r="T1959" t="s">
        <v>122</v>
      </c>
      <c r="U1959" t="s">
        <v>208</v>
      </c>
      <c r="V1959" t="s">
        <v>157</v>
      </c>
      <c r="W1959" t="s">
        <v>53</v>
      </c>
      <c r="X1959" t="s">
        <v>890</v>
      </c>
      <c r="Y1959" t="s">
        <v>41</v>
      </c>
      <c r="Z1959" t="s">
        <v>2762</v>
      </c>
    </row>
    <row r="1960" spans="1:26" hidden="1" x14ac:dyDescent="0.25">
      <c r="A1960" t="s">
        <v>8260</v>
      </c>
      <c r="B1960" t="s">
        <v>8261</v>
      </c>
      <c r="C1960" s="1" t="str">
        <f t="shared" si="311"/>
        <v>21:0239</v>
      </c>
      <c r="D1960" s="1" t="str">
        <f t="shared" si="318"/>
        <v>21:0116</v>
      </c>
      <c r="E1960" t="s">
        <v>8262</v>
      </c>
      <c r="F1960" t="s">
        <v>8263</v>
      </c>
      <c r="H1960">
        <v>49.453507199999997</v>
      </c>
      <c r="I1960">
        <v>-89.7840463</v>
      </c>
      <c r="J1960" s="1" t="str">
        <f t="shared" si="319"/>
        <v>NGR lake sediment grab sample</v>
      </c>
      <c r="K1960" s="1" t="str">
        <f t="shared" si="320"/>
        <v>&lt;177 micron (NGR)</v>
      </c>
      <c r="L1960">
        <v>45</v>
      </c>
      <c r="M1960" t="s">
        <v>214</v>
      </c>
      <c r="N1960">
        <v>879</v>
      </c>
      <c r="O1960" t="s">
        <v>771</v>
      </c>
      <c r="P1960" t="s">
        <v>108</v>
      </c>
      <c r="Q1960" t="s">
        <v>63</v>
      </c>
      <c r="R1960" t="s">
        <v>145</v>
      </c>
      <c r="S1960" t="s">
        <v>146</v>
      </c>
      <c r="T1960" t="s">
        <v>36</v>
      </c>
      <c r="U1960" t="s">
        <v>418</v>
      </c>
      <c r="V1960" t="s">
        <v>437</v>
      </c>
      <c r="W1960" t="s">
        <v>66</v>
      </c>
      <c r="X1960" t="s">
        <v>890</v>
      </c>
      <c r="Y1960" t="s">
        <v>41</v>
      </c>
      <c r="Z1960" t="s">
        <v>1038</v>
      </c>
    </row>
    <row r="1961" spans="1:26" hidden="1" x14ac:dyDescent="0.25">
      <c r="A1961" t="s">
        <v>8264</v>
      </c>
      <c r="B1961" t="s">
        <v>8265</v>
      </c>
      <c r="C1961" s="1" t="str">
        <f t="shared" si="311"/>
        <v>21:0239</v>
      </c>
      <c r="D1961" s="1" t="str">
        <f t="shared" si="318"/>
        <v>21:0116</v>
      </c>
      <c r="E1961" t="s">
        <v>8266</v>
      </c>
      <c r="F1961" t="s">
        <v>8267</v>
      </c>
      <c r="H1961">
        <v>49.4143276</v>
      </c>
      <c r="I1961">
        <v>-89.853393999999994</v>
      </c>
      <c r="J1961" s="1" t="str">
        <f t="shared" si="319"/>
        <v>NGR lake sediment grab sample</v>
      </c>
      <c r="K1961" s="1" t="str">
        <f t="shared" si="320"/>
        <v>&lt;177 micron (NGR)</v>
      </c>
      <c r="L1961">
        <v>45</v>
      </c>
      <c r="M1961" t="s">
        <v>234</v>
      </c>
      <c r="N1961">
        <v>880</v>
      </c>
      <c r="O1961" t="s">
        <v>120</v>
      </c>
      <c r="P1961" t="s">
        <v>75</v>
      </c>
      <c r="Q1961" t="s">
        <v>33</v>
      </c>
      <c r="R1961" t="s">
        <v>77</v>
      </c>
      <c r="S1961" t="s">
        <v>33</v>
      </c>
      <c r="T1961" t="s">
        <v>122</v>
      </c>
      <c r="U1961" t="s">
        <v>54</v>
      </c>
      <c r="V1961" t="s">
        <v>225</v>
      </c>
      <c r="W1961" t="s">
        <v>53</v>
      </c>
      <c r="X1961" t="s">
        <v>343</v>
      </c>
      <c r="Y1961" t="s">
        <v>125</v>
      </c>
      <c r="Z1961" t="s">
        <v>2779</v>
      </c>
    </row>
    <row r="1962" spans="1:26" hidden="1" x14ac:dyDescent="0.25">
      <c r="A1962" t="s">
        <v>8268</v>
      </c>
      <c r="B1962" t="s">
        <v>8269</v>
      </c>
      <c r="C1962" s="1" t="str">
        <f t="shared" si="311"/>
        <v>21:0239</v>
      </c>
      <c r="D1962" s="1" t="str">
        <f t="shared" si="318"/>
        <v>21:0116</v>
      </c>
      <c r="E1962" t="s">
        <v>8270</v>
      </c>
      <c r="F1962" t="s">
        <v>8271</v>
      </c>
      <c r="H1962">
        <v>49.373396999999997</v>
      </c>
      <c r="I1962">
        <v>-89.729227199999997</v>
      </c>
      <c r="J1962" s="1" t="str">
        <f t="shared" si="319"/>
        <v>NGR lake sediment grab sample</v>
      </c>
      <c r="K1962" s="1" t="str">
        <f t="shared" si="320"/>
        <v>&lt;177 micron (NGR)</v>
      </c>
      <c r="L1962">
        <v>46</v>
      </c>
      <c r="M1962" t="s">
        <v>242</v>
      </c>
      <c r="N1962">
        <v>881</v>
      </c>
      <c r="O1962" t="s">
        <v>54</v>
      </c>
      <c r="P1962" t="s">
        <v>283</v>
      </c>
      <c r="Q1962" t="s">
        <v>33</v>
      </c>
      <c r="R1962" t="s">
        <v>198</v>
      </c>
      <c r="S1962" t="s">
        <v>97</v>
      </c>
      <c r="T1962" t="s">
        <v>36</v>
      </c>
      <c r="U1962" t="s">
        <v>2504</v>
      </c>
      <c r="V1962" t="s">
        <v>564</v>
      </c>
      <c r="W1962" t="s">
        <v>53</v>
      </c>
      <c r="X1962" t="s">
        <v>81</v>
      </c>
      <c r="Y1962" t="s">
        <v>125</v>
      </c>
      <c r="Z1962" t="s">
        <v>3969</v>
      </c>
    </row>
    <row r="1963" spans="1:26" hidden="1" x14ac:dyDescent="0.25">
      <c r="A1963" t="s">
        <v>8272</v>
      </c>
      <c r="B1963" t="s">
        <v>8273</v>
      </c>
      <c r="C1963" s="1" t="str">
        <f t="shared" si="311"/>
        <v>21:0239</v>
      </c>
      <c r="D1963" s="1" t="str">
        <f t="shared" si="318"/>
        <v>21:0116</v>
      </c>
      <c r="E1963" t="s">
        <v>8274</v>
      </c>
      <c r="F1963" t="s">
        <v>8275</v>
      </c>
      <c r="H1963">
        <v>49.405601099999998</v>
      </c>
      <c r="I1963">
        <v>-89.835475099999996</v>
      </c>
      <c r="J1963" s="1" t="str">
        <f t="shared" si="319"/>
        <v>NGR lake sediment grab sample</v>
      </c>
      <c r="K1963" s="1" t="str">
        <f t="shared" si="320"/>
        <v>&lt;177 micron (NGR)</v>
      </c>
      <c r="L1963">
        <v>46</v>
      </c>
      <c r="M1963" t="s">
        <v>47</v>
      </c>
      <c r="N1963">
        <v>882</v>
      </c>
      <c r="O1963" t="s">
        <v>197</v>
      </c>
      <c r="P1963" t="s">
        <v>75</v>
      </c>
      <c r="Q1963" t="s">
        <v>63</v>
      </c>
      <c r="R1963" t="s">
        <v>110</v>
      </c>
      <c r="S1963" t="s">
        <v>39</v>
      </c>
      <c r="T1963" t="s">
        <v>36</v>
      </c>
      <c r="U1963" t="s">
        <v>228</v>
      </c>
      <c r="V1963" t="s">
        <v>65</v>
      </c>
      <c r="W1963" t="s">
        <v>53</v>
      </c>
      <c r="X1963" t="s">
        <v>343</v>
      </c>
      <c r="Y1963" t="s">
        <v>41</v>
      </c>
      <c r="Z1963" t="s">
        <v>1704</v>
      </c>
    </row>
    <row r="1964" spans="1:26" hidden="1" x14ac:dyDescent="0.25">
      <c r="A1964" t="s">
        <v>8276</v>
      </c>
      <c r="B1964" t="s">
        <v>8277</v>
      </c>
      <c r="C1964" s="1" t="str">
        <f t="shared" si="311"/>
        <v>21:0239</v>
      </c>
      <c r="D1964" s="1" t="str">
        <f t="shared" si="318"/>
        <v>21:0116</v>
      </c>
      <c r="E1964" t="s">
        <v>8278</v>
      </c>
      <c r="F1964" t="s">
        <v>8279</v>
      </c>
      <c r="H1964">
        <v>49.419239599999997</v>
      </c>
      <c r="I1964">
        <v>-89.784794899999994</v>
      </c>
      <c r="J1964" s="1" t="str">
        <f t="shared" si="319"/>
        <v>NGR lake sediment grab sample</v>
      </c>
      <c r="K1964" s="1" t="str">
        <f t="shared" si="320"/>
        <v>&lt;177 micron (NGR)</v>
      </c>
      <c r="L1964">
        <v>46</v>
      </c>
      <c r="M1964" t="s">
        <v>60</v>
      </c>
      <c r="N1964">
        <v>883</v>
      </c>
      <c r="O1964" t="s">
        <v>67</v>
      </c>
      <c r="P1964" t="s">
        <v>253</v>
      </c>
      <c r="Q1964" t="s">
        <v>80</v>
      </c>
      <c r="R1964" t="s">
        <v>334</v>
      </c>
      <c r="S1964" t="s">
        <v>156</v>
      </c>
      <c r="T1964" t="s">
        <v>122</v>
      </c>
      <c r="U1964" t="s">
        <v>199</v>
      </c>
      <c r="V1964" t="s">
        <v>227</v>
      </c>
      <c r="W1964" t="s">
        <v>53</v>
      </c>
      <c r="X1964" t="s">
        <v>81</v>
      </c>
      <c r="Y1964" t="s">
        <v>309</v>
      </c>
      <c r="Z1964" t="s">
        <v>68</v>
      </c>
    </row>
    <row r="1965" spans="1:26" hidden="1" x14ac:dyDescent="0.25">
      <c r="A1965" t="s">
        <v>8280</v>
      </c>
      <c r="B1965" t="s">
        <v>8281</v>
      </c>
      <c r="C1965" s="1" t="str">
        <f t="shared" si="311"/>
        <v>21:0239</v>
      </c>
      <c r="D1965" s="1" t="str">
        <f t="shared" si="318"/>
        <v>21:0116</v>
      </c>
      <c r="E1965" t="s">
        <v>8282</v>
      </c>
      <c r="F1965" t="s">
        <v>8283</v>
      </c>
      <c r="H1965">
        <v>49.449671700000003</v>
      </c>
      <c r="I1965">
        <v>-89.636428499999994</v>
      </c>
      <c r="J1965" s="1" t="str">
        <f t="shared" si="319"/>
        <v>NGR lake sediment grab sample</v>
      </c>
      <c r="K1965" s="1" t="str">
        <f t="shared" si="320"/>
        <v>&lt;177 micron (NGR)</v>
      </c>
      <c r="L1965">
        <v>46</v>
      </c>
      <c r="M1965" t="s">
        <v>73</v>
      </c>
      <c r="N1965">
        <v>884</v>
      </c>
      <c r="O1965" t="s">
        <v>100</v>
      </c>
      <c r="P1965" t="s">
        <v>890</v>
      </c>
      <c r="Q1965" t="s">
        <v>66</v>
      </c>
      <c r="R1965" t="s">
        <v>596</v>
      </c>
      <c r="S1965" t="s">
        <v>97</v>
      </c>
      <c r="T1965" t="s">
        <v>122</v>
      </c>
      <c r="U1965" t="s">
        <v>515</v>
      </c>
      <c r="V1965" t="s">
        <v>408</v>
      </c>
      <c r="W1965" t="s">
        <v>80</v>
      </c>
      <c r="X1965" t="s">
        <v>890</v>
      </c>
      <c r="Y1965" t="s">
        <v>33</v>
      </c>
      <c r="Z1965" t="s">
        <v>572</v>
      </c>
    </row>
    <row r="1966" spans="1:26" hidden="1" x14ac:dyDescent="0.25">
      <c r="A1966" t="s">
        <v>8284</v>
      </c>
      <c r="B1966" t="s">
        <v>8285</v>
      </c>
      <c r="C1966" s="1" t="str">
        <f t="shared" si="311"/>
        <v>21:0239</v>
      </c>
      <c r="D1966" s="1" t="str">
        <f t="shared" si="318"/>
        <v>21:0116</v>
      </c>
      <c r="E1966" t="s">
        <v>8286</v>
      </c>
      <c r="F1966" t="s">
        <v>8287</v>
      </c>
      <c r="H1966">
        <v>49.433742000000002</v>
      </c>
      <c r="I1966">
        <v>-89.6637834</v>
      </c>
      <c r="J1966" s="1" t="str">
        <f t="shared" si="319"/>
        <v>NGR lake sediment grab sample</v>
      </c>
      <c r="K1966" s="1" t="str">
        <f t="shared" si="320"/>
        <v>&lt;177 micron (NGR)</v>
      </c>
      <c r="L1966">
        <v>46</v>
      </c>
      <c r="M1966" t="s">
        <v>87</v>
      </c>
      <c r="N1966">
        <v>885</v>
      </c>
      <c r="O1966" t="s">
        <v>465</v>
      </c>
      <c r="P1966" t="s">
        <v>108</v>
      </c>
      <c r="Q1966" t="s">
        <v>63</v>
      </c>
      <c r="R1966" t="s">
        <v>596</v>
      </c>
      <c r="S1966" t="s">
        <v>64</v>
      </c>
      <c r="T1966" t="s">
        <v>36</v>
      </c>
      <c r="U1966" t="s">
        <v>144</v>
      </c>
      <c r="V1966" t="s">
        <v>137</v>
      </c>
      <c r="W1966" t="s">
        <v>63</v>
      </c>
      <c r="X1966" t="s">
        <v>82</v>
      </c>
      <c r="Y1966" t="s">
        <v>125</v>
      </c>
      <c r="Z1966" t="s">
        <v>578</v>
      </c>
    </row>
    <row r="1967" spans="1:26" hidden="1" x14ac:dyDescent="0.25">
      <c r="A1967" t="s">
        <v>8288</v>
      </c>
      <c r="B1967" t="s">
        <v>8289</v>
      </c>
      <c r="C1967" s="1" t="str">
        <f t="shared" si="311"/>
        <v>21:0239</v>
      </c>
      <c r="D1967" s="1" t="str">
        <f t="shared" si="318"/>
        <v>21:0116</v>
      </c>
      <c r="E1967" t="s">
        <v>8290</v>
      </c>
      <c r="F1967" t="s">
        <v>8291</v>
      </c>
      <c r="H1967">
        <v>49.4132289</v>
      </c>
      <c r="I1967">
        <v>-89.696826799999997</v>
      </c>
      <c r="J1967" s="1" t="str">
        <f t="shared" si="319"/>
        <v>NGR lake sediment grab sample</v>
      </c>
      <c r="K1967" s="1" t="str">
        <f t="shared" si="320"/>
        <v>&lt;177 micron (NGR)</v>
      </c>
      <c r="L1967">
        <v>46</v>
      </c>
      <c r="M1967" t="s">
        <v>251</v>
      </c>
      <c r="N1967">
        <v>886</v>
      </c>
      <c r="O1967" t="s">
        <v>888</v>
      </c>
      <c r="P1967" t="s">
        <v>35</v>
      </c>
      <c r="Q1967" t="s">
        <v>66</v>
      </c>
      <c r="R1967" t="s">
        <v>277</v>
      </c>
      <c r="S1967" t="s">
        <v>97</v>
      </c>
      <c r="T1967" t="s">
        <v>36</v>
      </c>
      <c r="U1967" t="s">
        <v>31</v>
      </c>
      <c r="V1967" t="s">
        <v>63</v>
      </c>
      <c r="W1967" t="s">
        <v>66</v>
      </c>
      <c r="X1967" t="s">
        <v>283</v>
      </c>
      <c r="Y1967" t="s">
        <v>309</v>
      </c>
      <c r="Z1967" t="s">
        <v>149</v>
      </c>
    </row>
    <row r="1968" spans="1:26" hidden="1" x14ac:dyDescent="0.25">
      <c r="A1968" t="s">
        <v>8292</v>
      </c>
      <c r="B1968" t="s">
        <v>8293</v>
      </c>
      <c r="C1968" s="1" t="str">
        <f t="shared" si="311"/>
        <v>21:0239</v>
      </c>
      <c r="D1968" s="1" t="str">
        <f t="shared" si="318"/>
        <v>21:0116</v>
      </c>
      <c r="E1968" t="s">
        <v>8294</v>
      </c>
      <c r="F1968" t="s">
        <v>8295</v>
      </c>
      <c r="H1968">
        <v>49.399669099999997</v>
      </c>
      <c r="I1968">
        <v>-89.694608700000003</v>
      </c>
      <c r="J1968" s="1" t="str">
        <f t="shared" si="319"/>
        <v>NGR lake sediment grab sample</v>
      </c>
      <c r="K1968" s="1" t="str">
        <f t="shared" si="320"/>
        <v>&lt;177 micron (NGR)</v>
      </c>
      <c r="L1968">
        <v>46</v>
      </c>
      <c r="M1968" t="s">
        <v>259</v>
      </c>
      <c r="N1968">
        <v>887</v>
      </c>
      <c r="O1968" t="s">
        <v>615</v>
      </c>
      <c r="P1968" t="s">
        <v>108</v>
      </c>
      <c r="Q1968" t="s">
        <v>63</v>
      </c>
      <c r="R1968" t="s">
        <v>349</v>
      </c>
      <c r="S1968" t="s">
        <v>290</v>
      </c>
      <c r="T1968" t="s">
        <v>36</v>
      </c>
      <c r="U1968" t="s">
        <v>228</v>
      </c>
      <c r="V1968" t="s">
        <v>730</v>
      </c>
      <c r="W1968" t="s">
        <v>66</v>
      </c>
      <c r="X1968" t="s">
        <v>890</v>
      </c>
      <c r="Y1968" t="s">
        <v>41</v>
      </c>
      <c r="Z1968" t="s">
        <v>419</v>
      </c>
    </row>
    <row r="1969" spans="1:26" hidden="1" x14ac:dyDescent="0.25">
      <c r="A1969" t="s">
        <v>8296</v>
      </c>
      <c r="B1969" t="s">
        <v>8297</v>
      </c>
      <c r="C1969" s="1" t="str">
        <f t="shared" si="311"/>
        <v>21:0239</v>
      </c>
      <c r="D1969" s="1" t="str">
        <f t="shared" si="318"/>
        <v>21:0116</v>
      </c>
      <c r="E1969" t="s">
        <v>8294</v>
      </c>
      <c r="F1969" t="s">
        <v>8298</v>
      </c>
      <c r="H1969">
        <v>49.399669099999997</v>
      </c>
      <c r="I1969">
        <v>-89.694608700000003</v>
      </c>
      <c r="J1969" s="1" t="str">
        <f t="shared" si="319"/>
        <v>NGR lake sediment grab sample</v>
      </c>
      <c r="K1969" s="1" t="str">
        <f t="shared" si="320"/>
        <v>&lt;177 micron (NGR)</v>
      </c>
      <c r="L1969">
        <v>46</v>
      </c>
      <c r="M1969" t="s">
        <v>268</v>
      </c>
      <c r="N1969">
        <v>888</v>
      </c>
      <c r="O1969" t="s">
        <v>888</v>
      </c>
      <c r="P1969" t="s">
        <v>62</v>
      </c>
      <c r="Q1969" t="s">
        <v>66</v>
      </c>
      <c r="R1969" t="s">
        <v>277</v>
      </c>
      <c r="S1969" t="s">
        <v>290</v>
      </c>
      <c r="T1969" t="s">
        <v>36</v>
      </c>
      <c r="U1969" t="s">
        <v>91</v>
      </c>
      <c r="V1969" t="s">
        <v>180</v>
      </c>
      <c r="W1969" t="s">
        <v>66</v>
      </c>
      <c r="X1969" t="s">
        <v>890</v>
      </c>
      <c r="Y1969" t="s">
        <v>41</v>
      </c>
      <c r="Z1969" t="s">
        <v>1096</v>
      </c>
    </row>
    <row r="1970" spans="1:26" hidden="1" x14ac:dyDescent="0.25">
      <c r="A1970" t="s">
        <v>8299</v>
      </c>
      <c r="B1970" t="s">
        <v>8300</v>
      </c>
      <c r="C1970" s="1" t="str">
        <f t="shared" si="311"/>
        <v>21:0239</v>
      </c>
      <c r="D1970" s="1" t="str">
        <f t="shared" si="318"/>
        <v>21:0116</v>
      </c>
      <c r="E1970" t="s">
        <v>8270</v>
      </c>
      <c r="F1970" t="s">
        <v>8301</v>
      </c>
      <c r="H1970">
        <v>49.373396999999997</v>
      </c>
      <c r="I1970">
        <v>-89.729227199999997</v>
      </c>
      <c r="J1970" s="1" t="str">
        <f t="shared" si="319"/>
        <v>NGR lake sediment grab sample</v>
      </c>
      <c r="K1970" s="1" t="str">
        <f t="shared" si="320"/>
        <v>&lt;177 micron (NGR)</v>
      </c>
      <c r="L1970">
        <v>46</v>
      </c>
      <c r="M1970" t="s">
        <v>366</v>
      </c>
      <c r="N1970">
        <v>889</v>
      </c>
      <c r="O1970" t="s">
        <v>207</v>
      </c>
      <c r="P1970" t="s">
        <v>321</v>
      </c>
      <c r="Q1970" t="s">
        <v>33</v>
      </c>
      <c r="R1970" t="s">
        <v>77</v>
      </c>
      <c r="S1970" t="s">
        <v>156</v>
      </c>
      <c r="T1970" t="s">
        <v>36</v>
      </c>
      <c r="U1970" t="s">
        <v>1501</v>
      </c>
      <c r="V1970" t="s">
        <v>496</v>
      </c>
      <c r="W1970" t="s">
        <v>53</v>
      </c>
      <c r="X1970" t="s">
        <v>228</v>
      </c>
      <c r="Y1970" t="s">
        <v>41</v>
      </c>
      <c r="Z1970" t="s">
        <v>3945</v>
      </c>
    </row>
    <row r="1971" spans="1:26" hidden="1" x14ac:dyDescent="0.25">
      <c r="A1971" t="s">
        <v>8302</v>
      </c>
      <c r="B1971" t="s">
        <v>8303</v>
      </c>
      <c r="C1971" s="1" t="str">
        <f t="shared" si="311"/>
        <v>21:0239</v>
      </c>
      <c r="D1971" s="1" t="str">
        <f t="shared" si="318"/>
        <v>21:0116</v>
      </c>
      <c r="E1971" t="s">
        <v>8304</v>
      </c>
      <c r="F1971" t="s">
        <v>8305</v>
      </c>
      <c r="H1971">
        <v>49.365162099999999</v>
      </c>
      <c r="I1971">
        <v>-89.578552999999999</v>
      </c>
      <c r="J1971" s="1" t="str">
        <f t="shared" si="319"/>
        <v>NGR lake sediment grab sample</v>
      </c>
      <c r="K1971" s="1" t="str">
        <f t="shared" si="320"/>
        <v>&lt;177 micron (NGR)</v>
      </c>
      <c r="L1971">
        <v>46</v>
      </c>
      <c r="M1971" t="s">
        <v>96</v>
      </c>
      <c r="N1971">
        <v>890</v>
      </c>
      <c r="O1971" t="s">
        <v>298</v>
      </c>
      <c r="P1971" t="s">
        <v>198</v>
      </c>
      <c r="Q1971" t="s">
        <v>66</v>
      </c>
      <c r="R1971" t="s">
        <v>34</v>
      </c>
      <c r="S1971" t="s">
        <v>39</v>
      </c>
      <c r="T1971" t="s">
        <v>36</v>
      </c>
      <c r="U1971" t="s">
        <v>343</v>
      </c>
      <c r="V1971" t="s">
        <v>452</v>
      </c>
      <c r="W1971" t="s">
        <v>66</v>
      </c>
      <c r="X1971" t="s">
        <v>300</v>
      </c>
      <c r="Y1971" t="s">
        <v>41</v>
      </c>
      <c r="Z1971" t="s">
        <v>2702</v>
      </c>
    </row>
    <row r="1972" spans="1:26" hidden="1" x14ac:dyDescent="0.25">
      <c r="A1972" t="s">
        <v>8306</v>
      </c>
      <c r="B1972" t="s">
        <v>8307</v>
      </c>
      <c r="C1972" s="1" t="str">
        <f t="shared" si="311"/>
        <v>21:0239</v>
      </c>
      <c r="D1972" s="1" t="str">
        <f t="shared" si="318"/>
        <v>21:0116</v>
      </c>
      <c r="E1972" t="s">
        <v>8308</v>
      </c>
      <c r="F1972" t="s">
        <v>8309</v>
      </c>
      <c r="H1972">
        <v>49.343248199999998</v>
      </c>
      <c r="I1972">
        <v>-89.511936300000002</v>
      </c>
      <c r="J1972" s="1" t="str">
        <f t="shared" si="319"/>
        <v>NGR lake sediment grab sample</v>
      </c>
      <c r="K1972" s="1" t="str">
        <f t="shared" si="320"/>
        <v>&lt;177 micron (NGR)</v>
      </c>
      <c r="L1972">
        <v>46</v>
      </c>
      <c r="M1972" t="s">
        <v>106</v>
      </c>
      <c r="N1972">
        <v>891</v>
      </c>
      <c r="O1972" t="s">
        <v>1048</v>
      </c>
      <c r="P1972" t="s">
        <v>321</v>
      </c>
      <c r="Q1972" t="s">
        <v>80</v>
      </c>
      <c r="R1972" t="s">
        <v>290</v>
      </c>
      <c r="S1972" t="s">
        <v>33</v>
      </c>
      <c r="T1972" t="s">
        <v>36</v>
      </c>
      <c r="U1972" t="s">
        <v>119</v>
      </c>
      <c r="V1972" t="s">
        <v>225</v>
      </c>
      <c r="W1972" t="s">
        <v>66</v>
      </c>
      <c r="X1972" t="s">
        <v>81</v>
      </c>
      <c r="Y1972" t="s">
        <v>41</v>
      </c>
      <c r="Z1972" t="s">
        <v>1860</v>
      </c>
    </row>
    <row r="1973" spans="1:26" hidden="1" x14ac:dyDescent="0.25">
      <c r="A1973" t="s">
        <v>8310</v>
      </c>
      <c r="B1973" t="s">
        <v>8311</v>
      </c>
      <c r="C1973" s="1" t="str">
        <f t="shared" si="311"/>
        <v>21:0239</v>
      </c>
      <c r="D1973" s="1" t="str">
        <f t="shared" si="318"/>
        <v>21:0116</v>
      </c>
      <c r="E1973" t="s">
        <v>8312</v>
      </c>
      <c r="F1973" t="s">
        <v>8313</v>
      </c>
      <c r="H1973">
        <v>49.313456100000003</v>
      </c>
      <c r="I1973">
        <v>-89.472138700000002</v>
      </c>
      <c r="J1973" s="1" t="str">
        <f t="shared" si="319"/>
        <v>NGR lake sediment grab sample</v>
      </c>
      <c r="K1973" s="1" t="str">
        <f t="shared" si="320"/>
        <v>&lt;177 micron (NGR)</v>
      </c>
      <c r="L1973">
        <v>46</v>
      </c>
      <c r="M1973" t="s">
        <v>118</v>
      </c>
      <c r="N1973">
        <v>892</v>
      </c>
      <c r="O1973" t="s">
        <v>342</v>
      </c>
      <c r="P1973" t="s">
        <v>455</v>
      </c>
      <c r="Q1973" t="s">
        <v>63</v>
      </c>
      <c r="R1973" t="s">
        <v>596</v>
      </c>
      <c r="S1973" t="s">
        <v>76</v>
      </c>
      <c r="T1973" t="s">
        <v>36</v>
      </c>
      <c r="U1973" t="s">
        <v>1964</v>
      </c>
      <c r="V1973" t="s">
        <v>408</v>
      </c>
      <c r="W1973" t="s">
        <v>66</v>
      </c>
      <c r="X1973" t="s">
        <v>54</v>
      </c>
      <c r="Y1973" t="s">
        <v>125</v>
      </c>
      <c r="Z1973" t="s">
        <v>3060</v>
      </c>
    </row>
    <row r="1974" spans="1:26" hidden="1" x14ac:dyDescent="0.25">
      <c r="A1974" t="s">
        <v>8314</v>
      </c>
      <c r="B1974" t="s">
        <v>8315</v>
      </c>
      <c r="C1974" s="1" t="str">
        <f t="shared" si="311"/>
        <v>21:0239</v>
      </c>
      <c r="D1974" s="1" t="str">
        <f t="shared" si="318"/>
        <v>21:0116</v>
      </c>
      <c r="E1974" t="s">
        <v>8316</v>
      </c>
      <c r="F1974" t="s">
        <v>8317</v>
      </c>
      <c r="H1974">
        <v>49.313260200000002</v>
      </c>
      <c r="I1974">
        <v>-89.512914499999994</v>
      </c>
      <c r="J1974" s="1" t="str">
        <f t="shared" si="319"/>
        <v>NGR lake sediment grab sample</v>
      </c>
      <c r="K1974" s="1" t="str">
        <f t="shared" si="320"/>
        <v>&lt;177 micron (NGR)</v>
      </c>
      <c r="L1974">
        <v>46</v>
      </c>
      <c r="M1974" t="s">
        <v>131</v>
      </c>
      <c r="N1974">
        <v>893</v>
      </c>
      <c r="O1974" t="s">
        <v>1058</v>
      </c>
      <c r="P1974" t="s">
        <v>81</v>
      </c>
      <c r="Q1974" t="s">
        <v>80</v>
      </c>
      <c r="R1974" t="s">
        <v>277</v>
      </c>
      <c r="S1974" t="s">
        <v>33</v>
      </c>
      <c r="T1974" t="s">
        <v>122</v>
      </c>
      <c r="U1974" t="s">
        <v>67</v>
      </c>
      <c r="V1974" t="s">
        <v>308</v>
      </c>
      <c r="W1974" t="s">
        <v>53</v>
      </c>
      <c r="X1974" t="s">
        <v>199</v>
      </c>
      <c r="Y1974" t="s">
        <v>41</v>
      </c>
      <c r="Z1974" t="s">
        <v>1152</v>
      </c>
    </row>
    <row r="1975" spans="1:26" hidden="1" x14ac:dyDescent="0.25">
      <c r="A1975" t="s">
        <v>8318</v>
      </c>
      <c r="B1975" t="s">
        <v>8319</v>
      </c>
      <c r="C1975" s="1" t="str">
        <f t="shared" si="311"/>
        <v>21:0239</v>
      </c>
      <c r="D1975" s="1" t="str">
        <f t="shared" si="318"/>
        <v>21:0116</v>
      </c>
      <c r="E1975" t="s">
        <v>8320</v>
      </c>
      <c r="F1975" t="s">
        <v>8321</v>
      </c>
      <c r="H1975">
        <v>49.296230999999999</v>
      </c>
      <c r="I1975">
        <v>-89.503340800000004</v>
      </c>
      <c r="J1975" s="1" t="str">
        <f t="shared" si="319"/>
        <v>NGR lake sediment grab sample</v>
      </c>
      <c r="K1975" s="1" t="str">
        <f t="shared" si="320"/>
        <v>&lt;177 micron (NGR)</v>
      </c>
      <c r="L1975">
        <v>46</v>
      </c>
      <c r="M1975" t="s">
        <v>143</v>
      </c>
      <c r="N1975">
        <v>894</v>
      </c>
      <c r="O1975" t="s">
        <v>348</v>
      </c>
      <c r="P1975" t="s">
        <v>88</v>
      </c>
      <c r="Q1975" t="s">
        <v>63</v>
      </c>
      <c r="R1975" t="s">
        <v>135</v>
      </c>
      <c r="S1975" t="s">
        <v>76</v>
      </c>
      <c r="T1975" t="s">
        <v>36</v>
      </c>
      <c r="U1975" t="s">
        <v>31</v>
      </c>
      <c r="V1975" t="s">
        <v>517</v>
      </c>
      <c r="W1975" t="s">
        <v>53</v>
      </c>
      <c r="X1975" t="s">
        <v>208</v>
      </c>
      <c r="Y1975" t="s">
        <v>41</v>
      </c>
      <c r="Z1975" t="s">
        <v>516</v>
      </c>
    </row>
    <row r="1976" spans="1:26" hidden="1" x14ac:dyDescent="0.25">
      <c r="A1976" t="s">
        <v>8322</v>
      </c>
      <c r="B1976" t="s">
        <v>8323</v>
      </c>
      <c r="C1976" s="1" t="str">
        <f t="shared" si="311"/>
        <v>21:0239</v>
      </c>
      <c r="D1976" s="1" t="str">
        <f t="shared" si="318"/>
        <v>21:0116</v>
      </c>
      <c r="E1976" t="s">
        <v>8324</v>
      </c>
      <c r="F1976" t="s">
        <v>8325</v>
      </c>
      <c r="H1976">
        <v>49.279658900000001</v>
      </c>
      <c r="I1976">
        <v>-89.469939100000005</v>
      </c>
      <c r="J1976" s="1" t="str">
        <f t="shared" si="319"/>
        <v>NGR lake sediment grab sample</v>
      </c>
      <c r="K1976" s="1" t="str">
        <f t="shared" si="320"/>
        <v>&lt;177 micron (NGR)</v>
      </c>
      <c r="L1976">
        <v>46</v>
      </c>
      <c r="M1976" t="s">
        <v>177</v>
      </c>
      <c r="N1976">
        <v>895</v>
      </c>
      <c r="O1976" t="s">
        <v>348</v>
      </c>
      <c r="P1976" t="s">
        <v>798</v>
      </c>
      <c r="Q1976" t="s">
        <v>53</v>
      </c>
      <c r="R1976" t="s">
        <v>110</v>
      </c>
      <c r="S1976" t="s">
        <v>97</v>
      </c>
      <c r="T1976" t="s">
        <v>36</v>
      </c>
      <c r="U1976" t="s">
        <v>1842</v>
      </c>
      <c r="V1976" t="s">
        <v>2451</v>
      </c>
      <c r="W1976" t="s">
        <v>66</v>
      </c>
      <c r="X1976" t="s">
        <v>208</v>
      </c>
      <c r="Y1976" t="s">
        <v>41</v>
      </c>
      <c r="Z1976" t="s">
        <v>32</v>
      </c>
    </row>
    <row r="1977" spans="1:26" hidden="1" x14ac:dyDescent="0.25">
      <c r="A1977" t="s">
        <v>8326</v>
      </c>
      <c r="B1977" t="s">
        <v>8327</v>
      </c>
      <c r="C1977" s="1" t="str">
        <f t="shared" si="311"/>
        <v>21:0239</v>
      </c>
      <c r="D1977" s="1" t="str">
        <f t="shared" si="318"/>
        <v>21:0116</v>
      </c>
      <c r="E1977" t="s">
        <v>8328</v>
      </c>
      <c r="F1977" t="s">
        <v>8329</v>
      </c>
      <c r="H1977">
        <v>49.265930099999999</v>
      </c>
      <c r="I1977">
        <v>-89.492568500000004</v>
      </c>
      <c r="J1977" s="1" t="str">
        <f t="shared" si="319"/>
        <v>NGR lake sediment grab sample</v>
      </c>
      <c r="K1977" s="1" t="str">
        <f t="shared" si="320"/>
        <v>&lt;177 micron (NGR)</v>
      </c>
      <c r="L1977">
        <v>46</v>
      </c>
      <c r="M1977" t="s">
        <v>187</v>
      </c>
      <c r="N1977">
        <v>896</v>
      </c>
      <c r="O1977" t="s">
        <v>61</v>
      </c>
      <c r="P1977" t="s">
        <v>596</v>
      </c>
      <c r="Q1977" t="s">
        <v>66</v>
      </c>
      <c r="R1977" t="s">
        <v>290</v>
      </c>
      <c r="S1977" t="s">
        <v>181</v>
      </c>
      <c r="T1977" t="s">
        <v>36</v>
      </c>
      <c r="U1977" t="s">
        <v>673</v>
      </c>
      <c r="V1977" t="s">
        <v>2451</v>
      </c>
      <c r="W1977" t="s">
        <v>53</v>
      </c>
      <c r="X1977" t="s">
        <v>890</v>
      </c>
      <c r="Y1977" t="s">
        <v>41</v>
      </c>
      <c r="Z1977" t="s">
        <v>78</v>
      </c>
    </row>
    <row r="1978" spans="1:26" hidden="1" x14ac:dyDescent="0.25">
      <c r="A1978" t="s">
        <v>8330</v>
      </c>
      <c r="B1978" t="s">
        <v>8331</v>
      </c>
      <c r="C1978" s="1" t="str">
        <f t="shared" ref="C1978:C2041" si="321">HYPERLINK("http://geochem.nrcan.gc.ca/cdogs/content/bdl/bdl210239_e.htm", "21:0239")</f>
        <v>21:0239</v>
      </c>
      <c r="D1978" s="1" t="str">
        <f t="shared" si="318"/>
        <v>21:0116</v>
      </c>
      <c r="E1978" t="s">
        <v>8332</v>
      </c>
      <c r="F1978" t="s">
        <v>8333</v>
      </c>
      <c r="H1978">
        <v>49.219165099999998</v>
      </c>
      <c r="I1978">
        <v>-89.434866099999994</v>
      </c>
      <c r="J1978" s="1" t="str">
        <f t="shared" si="319"/>
        <v>NGR lake sediment grab sample</v>
      </c>
      <c r="K1978" s="1" t="str">
        <f t="shared" si="320"/>
        <v>&lt;177 micron (NGR)</v>
      </c>
      <c r="L1978">
        <v>46</v>
      </c>
      <c r="M1978" t="s">
        <v>196</v>
      </c>
      <c r="N1978">
        <v>897</v>
      </c>
      <c r="O1978" t="s">
        <v>336</v>
      </c>
      <c r="P1978" t="s">
        <v>1058</v>
      </c>
      <c r="Q1978" t="s">
        <v>63</v>
      </c>
      <c r="R1978" t="s">
        <v>64</v>
      </c>
      <c r="S1978" t="s">
        <v>39</v>
      </c>
      <c r="T1978" t="s">
        <v>36</v>
      </c>
      <c r="U1978" t="s">
        <v>48</v>
      </c>
      <c r="V1978" t="s">
        <v>1095</v>
      </c>
      <c r="W1978" t="s">
        <v>66</v>
      </c>
      <c r="X1978" t="s">
        <v>343</v>
      </c>
      <c r="Y1978" t="s">
        <v>41</v>
      </c>
      <c r="Z1978" t="s">
        <v>5166</v>
      </c>
    </row>
    <row r="1979" spans="1:26" hidden="1" x14ac:dyDescent="0.25">
      <c r="A1979" t="s">
        <v>8334</v>
      </c>
      <c r="B1979" t="s">
        <v>8335</v>
      </c>
      <c r="C1979" s="1" t="str">
        <f t="shared" si="321"/>
        <v>21:0239</v>
      </c>
      <c r="D1979" s="1" t="str">
        <f t="shared" si="318"/>
        <v>21:0116</v>
      </c>
      <c r="E1979" t="s">
        <v>8336</v>
      </c>
      <c r="F1979" t="s">
        <v>8337</v>
      </c>
      <c r="H1979">
        <v>49.161791999999998</v>
      </c>
      <c r="I1979">
        <v>-89.518434400000004</v>
      </c>
      <c r="J1979" s="1" t="str">
        <f t="shared" si="319"/>
        <v>NGR lake sediment grab sample</v>
      </c>
      <c r="K1979" s="1" t="str">
        <f t="shared" si="320"/>
        <v>&lt;177 micron (NGR)</v>
      </c>
      <c r="L1979">
        <v>46</v>
      </c>
      <c r="M1979" t="s">
        <v>206</v>
      </c>
      <c r="N1979">
        <v>898</v>
      </c>
      <c r="O1979" t="s">
        <v>320</v>
      </c>
      <c r="P1979" t="s">
        <v>134</v>
      </c>
      <c r="Q1979" t="s">
        <v>80</v>
      </c>
      <c r="R1979" t="s">
        <v>135</v>
      </c>
      <c r="S1979" t="s">
        <v>39</v>
      </c>
      <c r="T1979" t="s">
        <v>36</v>
      </c>
      <c r="U1979" t="s">
        <v>1432</v>
      </c>
      <c r="V1979" t="s">
        <v>437</v>
      </c>
      <c r="W1979" t="s">
        <v>66</v>
      </c>
      <c r="X1979" t="s">
        <v>54</v>
      </c>
      <c r="Y1979" t="s">
        <v>41</v>
      </c>
      <c r="Z1979" t="s">
        <v>650</v>
      </c>
    </row>
    <row r="1980" spans="1:26" hidden="1" x14ac:dyDescent="0.25">
      <c r="A1980" t="s">
        <v>8338</v>
      </c>
      <c r="B1980" t="s">
        <v>8339</v>
      </c>
      <c r="C1980" s="1" t="str">
        <f t="shared" si="321"/>
        <v>21:0239</v>
      </c>
      <c r="D1980" s="1" t="str">
        <f>HYPERLINK("http://geochem.nrcan.gc.ca/cdogs/content/svy/svy_e.htm", "")</f>
        <v/>
      </c>
      <c r="G1980" s="1" t="str">
        <f>HYPERLINK("http://geochem.nrcan.gc.ca/cdogs/content/cr_/cr_00023_e.htm", "23")</f>
        <v>23</v>
      </c>
      <c r="J1980" t="s">
        <v>220</v>
      </c>
      <c r="K1980" t="s">
        <v>221</v>
      </c>
      <c r="L1980">
        <v>46</v>
      </c>
      <c r="M1980" t="s">
        <v>222</v>
      </c>
      <c r="N1980">
        <v>899</v>
      </c>
      <c r="O1980" t="s">
        <v>289</v>
      </c>
      <c r="P1980" t="s">
        <v>283</v>
      </c>
      <c r="Q1980" t="s">
        <v>244</v>
      </c>
      <c r="R1980" t="s">
        <v>109</v>
      </c>
      <c r="S1980" t="s">
        <v>156</v>
      </c>
      <c r="T1980" t="s">
        <v>36</v>
      </c>
      <c r="U1980" t="s">
        <v>964</v>
      </c>
      <c r="V1980" t="s">
        <v>164</v>
      </c>
      <c r="W1980" t="s">
        <v>33</v>
      </c>
      <c r="X1980" t="s">
        <v>336</v>
      </c>
      <c r="Y1980" t="s">
        <v>4941</v>
      </c>
      <c r="Z1980" t="s">
        <v>135</v>
      </c>
    </row>
    <row r="1981" spans="1:26" hidden="1" x14ac:dyDescent="0.25">
      <c r="A1981" t="s">
        <v>8340</v>
      </c>
      <c r="B1981" t="s">
        <v>8341</v>
      </c>
      <c r="C1981" s="1" t="str">
        <f t="shared" si="321"/>
        <v>21:0239</v>
      </c>
      <c r="D1981" s="1" t="str">
        <f t="shared" ref="D1981:D1995" si="322">HYPERLINK("http://geochem.nrcan.gc.ca/cdogs/content/svy/svy210116_e.htm", "21:0116")</f>
        <v>21:0116</v>
      </c>
      <c r="E1981" t="s">
        <v>8342</v>
      </c>
      <c r="F1981" t="s">
        <v>8343</v>
      </c>
      <c r="H1981">
        <v>49.187276799999999</v>
      </c>
      <c r="I1981">
        <v>-89.567561400000002</v>
      </c>
      <c r="J1981" s="1" t="str">
        <f t="shared" ref="J1981:J1995" si="323">HYPERLINK("http://geochem.nrcan.gc.ca/cdogs/content/kwd/kwd020027_e.htm", "NGR lake sediment grab sample")</f>
        <v>NGR lake sediment grab sample</v>
      </c>
      <c r="K1981" s="1" t="str">
        <f t="shared" ref="K1981:K1995" si="324">HYPERLINK("http://geochem.nrcan.gc.ca/cdogs/content/kwd/kwd080006_e.htm", "&lt;177 micron (NGR)")</f>
        <v>&lt;177 micron (NGR)</v>
      </c>
      <c r="L1981">
        <v>46</v>
      </c>
      <c r="M1981" t="s">
        <v>214</v>
      </c>
      <c r="N1981">
        <v>900</v>
      </c>
      <c r="O1981" t="s">
        <v>489</v>
      </c>
      <c r="P1981" t="s">
        <v>1254</v>
      </c>
      <c r="Q1981" t="s">
        <v>63</v>
      </c>
      <c r="R1981" t="s">
        <v>77</v>
      </c>
      <c r="S1981" t="s">
        <v>33</v>
      </c>
      <c r="T1981" t="s">
        <v>122</v>
      </c>
      <c r="U1981" t="s">
        <v>1692</v>
      </c>
      <c r="V1981" t="s">
        <v>200</v>
      </c>
      <c r="W1981" t="s">
        <v>53</v>
      </c>
      <c r="X1981" t="s">
        <v>119</v>
      </c>
      <c r="Y1981" t="s">
        <v>41</v>
      </c>
      <c r="Z1981" t="s">
        <v>3269</v>
      </c>
    </row>
    <row r="1982" spans="1:26" hidden="1" x14ac:dyDescent="0.25">
      <c r="A1982" t="s">
        <v>8344</v>
      </c>
      <c r="B1982" t="s">
        <v>8345</v>
      </c>
      <c r="C1982" s="1" t="str">
        <f t="shared" si="321"/>
        <v>21:0239</v>
      </c>
      <c r="D1982" s="1" t="str">
        <f t="shared" si="322"/>
        <v>21:0116</v>
      </c>
      <c r="E1982" t="s">
        <v>8346</v>
      </c>
      <c r="F1982" t="s">
        <v>8347</v>
      </c>
      <c r="H1982">
        <v>49.148919800000002</v>
      </c>
      <c r="I1982">
        <v>-89.717456900000002</v>
      </c>
      <c r="J1982" s="1" t="str">
        <f t="shared" si="323"/>
        <v>NGR lake sediment grab sample</v>
      </c>
      <c r="K1982" s="1" t="str">
        <f t="shared" si="324"/>
        <v>&lt;177 micron (NGR)</v>
      </c>
      <c r="L1982">
        <v>47</v>
      </c>
      <c r="M1982" t="s">
        <v>30</v>
      </c>
      <c r="N1982">
        <v>901</v>
      </c>
      <c r="O1982" t="s">
        <v>300</v>
      </c>
      <c r="P1982" t="s">
        <v>108</v>
      </c>
      <c r="Q1982" t="s">
        <v>66</v>
      </c>
      <c r="R1982" t="s">
        <v>394</v>
      </c>
      <c r="S1982" t="s">
        <v>76</v>
      </c>
      <c r="T1982" t="s">
        <v>36</v>
      </c>
      <c r="U1982" t="s">
        <v>2474</v>
      </c>
      <c r="V1982" t="s">
        <v>148</v>
      </c>
      <c r="W1982" t="s">
        <v>53</v>
      </c>
      <c r="X1982" t="s">
        <v>112</v>
      </c>
      <c r="Y1982" t="s">
        <v>41</v>
      </c>
      <c r="Z1982" t="s">
        <v>572</v>
      </c>
    </row>
    <row r="1983" spans="1:26" hidden="1" x14ac:dyDescent="0.25">
      <c r="A1983" t="s">
        <v>8348</v>
      </c>
      <c r="B1983" t="s">
        <v>8349</v>
      </c>
      <c r="C1983" s="1" t="str">
        <f t="shared" si="321"/>
        <v>21:0239</v>
      </c>
      <c r="D1983" s="1" t="str">
        <f t="shared" si="322"/>
        <v>21:0116</v>
      </c>
      <c r="E1983" t="s">
        <v>8350</v>
      </c>
      <c r="F1983" t="s">
        <v>8351</v>
      </c>
      <c r="H1983">
        <v>49.185784499999997</v>
      </c>
      <c r="I1983">
        <v>-89.621945199999999</v>
      </c>
      <c r="J1983" s="1" t="str">
        <f t="shared" si="323"/>
        <v>NGR lake sediment grab sample</v>
      </c>
      <c r="K1983" s="1" t="str">
        <f t="shared" si="324"/>
        <v>&lt;177 micron (NGR)</v>
      </c>
      <c r="L1983">
        <v>47</v>
      </c>
      <c r="M1983" t="s">
        <v>47</v>
      </c>
      <c r="N1983">
        <v>902</v>
      </c>
      <c r="O1983" t="s">
        <v>1090</v>
      </c>
      <c r="P1983" t="s">
        <v>236</v>
      </c>
      <c r="Q1983" t="s">
        <v>63</v>
      </c>
      <c r="R1983" t="s">
        <v>546</v>
      </c>
      <c r="S1983" t="s">
        <v>156</v>
      </c>
      <c r="T1983" t="s">
        <v>122</v>
      </c>
      <c r="U1983" t="s">
        <v>260</v>
      </c>
      <c r="V1983" t="s">
        <v>1223</v>
      </c>
      <c r="W1983" t="s">
        <v>53</v>
      </c>
      <c r="X1983" t="s">
        <v>54</v>
      </c>
      <c r="Y1983" t="s">
        <v>41</v>
      </c>
      <c r="Z1983" t="s">
        <v>596</v>
      </c>
    </row>
    <row r="1984" spans="1:26" hidden="1" x14ac:dyDescent="0.25">
      <c r="A1984" t="s">
        <v>8352</v>
      </c>
      <c r="B1984" t="s">
        <v>8353</v>
      </c>
      <c r="C1984" s="1" t="str">
        <f t="shared" si="321"/>
        <v>21:0239</v>
      </c>
      <c r="D1984" s="1" t="str">
        <f t="shared" si="322"/>
        <v>21:0116</v>
      </c>
      <c r="E1984" t="s">
        <v>8354</v>
      </c>
      <c r="F1984" t="s">
        <v>8355</v>
      </c>
      <c r="H1984">
        <v>49.182079899999998</v>
      </c>
      <c r="I1984">
        <v>-89.6599985</v>
      </c>
      <c r="J1984" s="1" t="str">
        <f t="shared" si="323"/>
        <v>NGR lake sediment grab sample</v>
      </c>
      <c r="K1984" s="1" t="str">
        <f t="shared" si="324"/>
        <v>&lt;177 micron (NGR)</v>
      </c>
      <c r="L1984">
        <v>47</v>
      </c>
      <c r="M1984" t="s">
        <v>60</v>
      </c>
      <c r="N1984">
        <v>903</v>
      </c>
      <c r="O1984" t="s">
        <v>342</v>
      </c>
      <c r="P1984" t="s">
        <v>108</v>
      </c>
      <c r="Q1984" t="s">
        <v>66</v>
      </c>
      <c r="R1984" t="s">
        <v>62</v>
      </c>
      <c r="S1984" t="s">
        <v>146</v>
      </c>
      <c r="T1984" t="s">
        <v>36</v>
      </c>
      <c r="U1984" t="s">
        <v>1416</v>
      </c>
      <c r="V1984" t="s">
        <v>597</v>
      </c>
      <c r="W1984" t="s">
        <v>53</v>
      </c>
      <c r="X1984" t="s">
        <v>67</v>
      </c>
      <c r="Y1984" t="s">
        <v>41</v>
      </c>
      <c r="Z1984" t="s">
        <v>1359</v>
      </c>
    </row>
    <row r="1985" spans="1:26" hidden="1" x14ac:dyDescent="0.25">
      <c r="A1985" t="s">
        <v>8356</v>
      </c>
      <c r="B1985" t="s">
        <v>8357</v>
      </c>
      <c r="C1985" s="1" t="str">
        <f t="shared" si="321"/>
        <v>21:0239</v>
      </c>
      <c r="D1985" s="1" t="str">
        <f t="shared" si="322"/>
        <v>21:0116</v>
      </c>
      <c r="E1985" t="s">
        <v>8358</v>
      </c>
      <c r="F1985" t="s">
        <v>8359</v>
      </c>
      <c r="H1985">
        <v>49.161202699999997</v>
      </c>
      <c r="I1985">
        <v>-89.6629401</v>
      </c>
      <c r="J1985" s="1" t="str">
        <f t="shared" si="323"/>
        <v>NGR lake sediment grab sample</v>
      </c>
      <c r="K1985" s="1" t="str">
        <f t="shared" si="324"/>
        <v>&lt;177 micron (NGR)</v>
      </c>
      <c r="L1985">
        <v>47</v>
      </c>
      <c r="M1985" t="s">
        <v>73</v>
      </c>
      <c r="N1985">
        <v>904</v>
      </c>
      <c r="O1985" t="s">
        <v>759</v>
      </c>
      <c r="P1985" t="s">
        <v>61</v>
      </c>
      <c r="Q1985" t="s">
        <v>63</v>
      </c>
      <c r="R1985" t="s">
        <v>1254</v>
      </c>
      <c r="S1985" t="s">
        <v>198</v>
      </c>
      <c r="T1985" t="s">
        <v>36</v>
      </c>
      <c r="U1985" t="s">
        <v>471</v>
      </c>
      <c r="V1985" t="s">
        <v>597</v>
      </c>
      <c r="W1985" t="s">
        <v>66</v>
      </c>
      <c r="X1985" t="s">
        <v>81</v>
      </c>
      <c r="Y1985" t="s">
        <v>41</v>
      </c>
      <c r="Z1985" t="s">
        <v>301</v>
      </c>
    </row>
    <row r="1986" spans="1:26" hidden="1" x14ac:dyDescent="0.25">
      <c r="A1986" t="s">
        <v>8360</v>
      </c>
      <c r="B1986" t="s">
        <v>8361</v>
      </c>
      <c r="C1986" s="1" t="str">
        <f t="shared" si="321"/>
        <v>21:0239</v>
      </c>
      <c r="D1986" s="1" t="str">
        <f t="shared" si="322"/>
        <v>21:0116</v>
      </c>
      <c r="E1986" t="s">
        <v>8362</v>
      </c>
      <c r="F1986" t="s">
        <v>8363</v>
      </c>
      <c r="H1986">
        <v>49.182762199999999</v>
      </c>
      <c r="I1986">
        <v>-89.719900899999999</v>
      </c>
      <c r="J1986" s="1" t="str">
        <f t="shared" si="323"/>
        <v>NGR lake sediment grab sample</v>
      </c>
      <c r="K1986" s="1" t="str">
        <f t="shared" si="324"/>
        <v>&lt;177 micron (NGR)</v>
      </c>
      <c r="L1986">
        <v>47</v>
      </c>
      <c r="M1986" t="s">
        <v>87</v>
      </c>
      <c r="N1986">
        <v>905</v>
      </c>
      <c r="O1986" t="s">
        <v>771</v>
      </c>
      <c r="P1986" t="s">
        <v>223</v>
      </c>
      <c r="Q1986" t="s">
        <v>53</v>
      </c>
      <c r="R1986" t="s">
        <v>335</v>
      </c>
      <c r="S1986" t="s">
        <v>97</v>
      </c>
      <c r="T1986" t="s">
        <v>36</v>
      </c>
      <c r="U1986" t="s">
        <v>1024</v>
      </c>
      <c r="V1986" t="s">
        <v>137</v>
      </c>
      <c r="W1986" t="s">
        <v>53</v>
      </c>
      <c r="X1986" t="s">
        <v>228</v>
      </c>
      <c r="Y1986" t="s">
        <v>309</v>
      </c>
      <c r="Z1986" t="s">
        <v>32</v>
      </c>
    </row>
    <row r="1987" spans="1:26" hidden="1" x14ac:dyDescent="0.25">
      <c r="A1987" t="s">
        <v>8364</v>
      </c>
      <c r="B1987" t="s">
        <v>8365</v>
      </c>
      <c r="C1987" s="1" t="str">
        <f t="shared" si="321"/>
        <v>21:0239</v>
      </c>
      <c r="D1987" s="1" t="str">
        <f t="shared" si="322"/>
        <v>21:0116</v>
      </c>
      <c r="E1987" t="s">
        <v>8366</v>
      </c>
      <c r="F1987" t="s">
        <v>8367</v>
      </c>
      <c r="H1987">
        <v>49.158043399999997</v>
      </c>
      <c r="I1987">
        <v>-89.727339200000003</v>
      </c>
      <c r="J1987" s="1" t="str">
        <f t="shared" si="323"/>
        <v>NGR lake sediment grab sample</v>
      </c>
      <c r="K1987" s="1" t="str">
        <f t="shared" si="324"/>
        <v>&lt;177 micron (NGR)</v>
      </c>
      <c r="L1987">
        <v>47</v>
      </c>
      <c r="M1987" t="s">
        <v>154</v>
      </c>
      <c r="N1987">
        <v>906</v>
      </c>
      <c r="O1987" t="s">
        <v>298</v>
      </c>
      <c r="P1987" t="s">
        <v>489</v>
      </c>
      <c r="Q1987" t="s">
        <v>66</v>
      </c>
      <c r="R1987" t="s">
        <v>546</v>
      </c>
      <c r="S1987" t="s">
        <v>39</v>
      </c>
      <c r="T1987" t="s">
        <v>36</v>
      </c>
      <c r="U1987" t="s">
        <v>497</v>
      </c>
      <c r="V1987" t="s">
        <v>399</v>
      </c>
      <c r="W1987" t="s">
        <v>53</v>
      </c>
      <c r="X1987" t="s">
        <v>40</v>
      </c>
      <c r="Y1987" t="s">
        <v>66</v>
      </c>
      <c r="Z1987" t="s">
        <v>917</v>
      </c>
    </row>
    <row r="1988" spans="1:26" hidden="1" x14ac:dyDescent="0.25">
      <c r="A1988" t="s">
        <v>8368</v>
      </c>
      <c r="B1988" t="s">
        <v>8369</v>
      </c>
      <c r="C1988" s="1" t="str">
        <f t="shared" si="321"/>
        <v>21:0239</v>
      </c>
      <c r="D1988" s="1" t="str">
        <f t="shared" si="322"/>
        <v>21:0116</v>
      </c>
      <c r="E1988" t="s">
        <v>8346</v>
      </c>
      <c r="F1988" t="s">
        <v>8370</v>
      </c>
      <c r="H1988">
        <v>49.148919800000002</v>
      </c>
      <c r="I1988">
        <v>-89.717456900000002</v>
      </c>
      <c r="J1988" s="1" t="str">
        <f t="shared" si="323"/>
        <v>NGR lake sediment grab sample</v>
      </c>
      <c r="K1988" s="1" t="str">
        <f t="shared" si="324"/>
        <v>&lt;177 micron (NGR)</v>
      </c>
      <c r="L1988">
        <v>47</v>
      </c>
      <c r="M1988" t="s">
        <v>162</v>
      </c>
      <c r="N1988">
        <v>907</v>
      </c>
      <c r="O1988" t="s">
        <v>1058</v>
      </c>
      <c r="P1988" t="s">
        <v>108</v>
      </c>
      <c r="Q1988" t="s">
        <v>66</v>
      </c>
      <c r="R1988" t="s">
        <v>394</v>
      </c>
      <c r="S1988" t="s">
        <v>76</v>
      </c>
      <c r="T1988" t="s">
        <v>122</v>
      </c>
      <c r="U1988" t="s">
        <v>355</v>
      </c>
      <c r="V1988" t="s">
        <v>148</v>
      </c>
      <c r="W1988" t="s">
        <v>53</v>
      </c>
      <c r="X1988" t="s">
        <v>119</v>
      </c>
      <c r="Y1988" t="s">
        <v>66</v>
      </c>
      <c r="Z1988" t="s">
        <v>51</v>
      </c>
    </row>
    <row r="1989" spans="1:26" hidden="1" x14ac:dyDescent="0.25">
      <c r="A1989" t="s">
        <v>8371</v>
      </c>
      <c r="B1989" t="s">
        <v>8372</v>
      </c>
      <c r="C1989" s="1" t="str">
        <f t="shared" si="321"/>
        <v>21:0239</v>
      </c>
      <c r="D1989" s="1" t="str">
        <f t="shared" si="322"/>
        <v>21:0116</v>
      </c>
      <c r="E1989" t="s">
        <v>8346</v>
      </c>
      <c r="F1989" t="s">
        <v>8373</v>
      </c>
      <c r="H1989">
        <v>49.148919800000002</v>
      </c>
      <c r="I1989">
        <v>-89.717456900000002</v>
      </c>
      <c r="J1989" s="1" t="str">
        <f t="shared" si="323"/>
        <v>NGR lake sediment grab sample</v>
      </c>
      <c r="K1989" s="1" t="str">
        <f t="shared" si="324"/>
        <v>&lt;177 micron (NGR)</v>
      </c>
      <c r="L1989">
        <v>47</v>
      </c>
      <c r="M1989" t="s">
        <v>169</v>
      </c>
      <c r="N1989">
        <v>908</v>
      </c>
      <c r="O1989" t="s">
        <v>348</v>
      </c>
      <c r="P1989" t="s">
        <v>224</v>
      </c>
      <c r="Q1989" t="s">
        <v>53</v>
      </c>
      <c r="R1989" t="s">
        <v>334</v>
      </c>
      <c r="S1989" t="s">
        <v>97</v>
      </c>
      <c r="T1989" t="s">
        <v>122</v>
      </c>
      <c r="U1989" t="s">
        <v>825</v>
      </c>
      <c r="V1989" t="s">
        <v>590</v>
      </c>
      <c r="W1989" t="s">
        <v>53</v>
      </c>
      <c r="X1989" t="s">
        <v>119</v>
      </c>
      <c r="Y1989" t="s">
        <v>41</v>
      </c>
      <c r="Z1989" t="s">
        <v>954</v>
      </c>
    </row>
    <row r="1990" spans="1:26" hidden="1" x14ac:dyDescent="0.25">
      <c r="A1990" t="s">
        <v>8374</v>
      </c>
      <c r="B1990" t="s">
        <v>8375</v>
      </c>
      <c r="C1990" s="1" t="str">
        <f t="shared" si="321"/>
        <v>21:0239</v>
      </c>
      <c r="D1990" s="1" t="str">
        <f t="shared" si="322"/>
        <v>21:0116</v>
      </c>
      <c r="E1990" t="s">
        <v>8376</v>
      </c>
      <c r="F1990" t="s">
        <v>8377</v>
      </c>
      <c r="H1990">
        <v>49.139510899999998</v>
      </c>
      <c r="I1990">
        <v>-89.777098899999999</v>
      </c>
      <c r="J1990" s="1" t="str">
        <f t="shared" si="323"/>
        <v>NGR lake sediment grab sample</v>
      </c>
      <c r="K1990" s="1" t="str">
        <f t="shared" si="324"/>
        <v>&lt;177 micron (NGR)</v>
      </c>
      <c r="L1990">
        <v>47</v>
      </c>
      <c r="M1990" t="s">
        <v>96</v>
      </c>
      <c r="N1990">
        <v>909</v>
      </c>
      <c r="O1990" t="s">
        <v>562</v>
      </c>
      <c r="P1990" t="s">
        <v>283</v>
      </c>
      <c r="Q1990" t="s">
        <v>63</v>
      </c>
      <c r="R1990" t="s">
        <v>708</v>
      </c>
      <c r="S1990" t="s">
        <v>181</v>
      </c>
      <c r="T1990" t="s">
        <v>36</v>
      </c>
      <c r="U1990" t="s">
        <v>81</v>
      </c>
      <c r="V1990" t="s">
        <v>308</v>
      </c>
      <c r="W1990" t="s">
        <v>66</v>
      </c>
      <c r="X1990" t="s">
        <v>343</v>
      </c>
      <c r="Y1990" t="s">
        <v>125</v>
      </c>
      <c r="Z1990" t="s">
        <v>954</v>
      </c>
    </row>
    <row r="1991" spans="1:26" hidden="1" x14ac:dyDescent="0.25">
      <c r="A1991" t="s">
        <v>8378</v>
      </c>
      <c r="B1991" t="s">
        <v>8379</v>
      </c>
      <c r="C1991" s="1" t="str">
        <f t="shared" si="321"/>
        <v>21:0239</v>
      </c>
      <c r="D1991" s="1" t="str">
        <f t="shared" si="322"/>
        <v>21:0116</v>
      </c>
      <c r="E1991" t="s">
        <v>8380</v>
      </c>
      <c r="F1991" t="s">
        <v>8381</v>
      </c>
      <c r="H1991">
        <v>49.140300400000001</v>
      </c>
      <c r="I1991">
        <v>-89.805089800000005</v>
      </c>
      <c r="J1991" s="1" t="str">
        <f t="shared" si="323"/>
        <v>NGR lake sediment grab sample</v>
      </c>
      <c r="K1991" s="1" t="str">
        <f t="shared" si="324"/>
        <v>&lt;177 micron (NGR)</v>
      </c>
      <c r="L1991">
        <v>47</v>
      </c>
      <c r="M1991" t="s">
        <v>106</v>
      </c>
      <c r="N1991">
        <v>910</v>
      </c>
      <c r="O1991" t="s">
        <v>759</v>
      </c>
      <c r="P1991" t="s">
        <v>334</v>
      </c>
      <c r="Q1991" t="s">
        <v>33</v>
      </c>
      <c r="R1991" t="s">
        <v>335</v>
      </c>
      <c r="S1991" t="s">
        <v>146</v>
      </c>
      <c r="T1991" t="s">
        <v>36</v>
      </c>
      <c r="U1991" t="s">
        <v>667</v>
      </c>
      <c r="V1991" t="s">
        <v>309</v>
      </c>
      <c r="W1991" t="s">
        <v>53</v>
      </c>
      <c r="X1991" t="s">
        <v>100</v>
      </c>
      <c r="Y1991" t="s">
        <v>41</v>
      </c>
      <c r="Z1991" t="s">
        <v>570</v>
      </c>
    </row>
    <row r="1992" spans="1:26" hidden="1" x14ac:dyDescent="0.25">
      <c r="A1992" t="s">
        <v>8382</v>
      </c>
      <c r="B1992" t="s">
        <v>8383</v>
      </c>
      <c r="C1992" s="1" t="str">
        <f t="shared" si="321"/>
        <v>21:0239</v>
      </c>
      <c r="D1992" s="1" t="str">
        <f t="shared" si="322"/>
        <v>21:0116</v>
      </c>
      <c r="E1992" t="s">
        <v>8384</v>
      </c>
      <c r="F1992" t="s">
        <v>8385</v>
      </c>
      <c r="H1992">
        <v>49.107409799999999</v>
      </c>
      <c r="I1992">
        <v>-89.800931500000004</v>
      </c>
      <c r="J1992" s="1" t="str">
        <f t="shared" si="323"/>
        <v>NGR lake sediment grab sample</v>
      </c>
      <c r="K1992" s="1" t="str">
        <f t="shared" si="324"/>
        <v>&lt;177 micron (NGR)</v>
      </c>
      <c r="L1992">
        <v>47</v>
      </c>
      <c r="M1992" t="s">
        <v>118</v>
      </c>
      <c r="N1992">
        <v>911</v>
      </c>
      <c r="O1992" t="s">
        <v>771</v>
      </c>
      <c r="P1992" t="s">
        <v>298</v>
      </c>
      <c r="Q1992" t="s">
        <v>66</v>
      </c>
      <c r="R1992" t="s">
        <v>145</v>
      </c>
      <c r="S1992" t="s">
        <v>76</v>
      </c>
      <c r="T1992" t="s">
        <v>122</v>
      </c>
      <c r="U1992" t="s">
        <v>799</v>
      </c>
      <c r="V1992" t="s">
        <v>2057</v>
      </c>
      <c r="W1992" t="s">
        <v>66</v>
      </c>
      <c r="X1992" t="s">
        <v>40</v>
      </c>
      <c r="Y1992" t="s">
        <v>125</v>
      </c>
      <c r="Z1992" t="s">
        <v>626</v>
      </c>
    </row>
    <row r="1993" spans="1:26" hidden="1" x14ac:dyDescent="0.25">
      <c r="A1993" t="s">
        <v>8386</v>
      </c>
      <c r="B1993" t="s">
        <v>8387</v>
      </c>
      <c r="C1993" s="1" t="str">
        <f t="shared" si="321"/>
        <v>21:0239</v>
      </c>
      <c r="D1993" s="1" t="str">
        <f t="shared" si="322"/>
        <v>21:0116</v>
      </c>
      <c r="E1993" t="s">
        <v>8388</v>
      </c>
      <c r="F1993" t="s">
        <v>8389</v>
      </c>
      <c r="H1993">
        <v>49.110500100000003</v>
      </c>
      <c r="I1993">
        <v>-89.915896099999998</v>
      </c>
      <c r="J1993" s="1" t="str">
        <f t="shared" si="323"/>
        <v>NGR lake sediment grab sample</v>
      </c>
      <c r="K1993" s="1" t="str">
        <f t="shared" si="324"/>
        <v>&lt;177 micron (NGR)</v>
      </c>
      <c r="L1993">
        <v>47</v>
      </c>
      <c r="M1993" t="s">
        <v>131</v>
      </c>
      <c r="N1993">
        <v>912</v>
      </c>
      <c r="O1993" t="s">
        <v>798</v>
      </c>
      <c r="P1993" t="s">
        <v>75</v>
      </c>
      <c r="Q1993" t="s">
        <v>63</v>
      </c>
      <c r="R1993" t="s">
        <v>290</v>
      </c>
      <c r="S1993" t="s">
        <v>33</v>
      </c>
      <c r="T1993" t="s">
        <v>36</v>
      </c>
      <c r="U1993" t="s">
        <v>67</v>
      </c>
      <c r="V1993" t="s">
        <v>292</v>
      </c>
      <c r="W1993" t="s">
        <v>66</v>
      </c>
      <c r="X1993" t="s">
        <v>208</v>
      </c>
      <c r="Y1993" t="s">
        <v>41</v>
      </c>
      <c r="Z1993" t="s">
        <v>165</v>
      </c>
    </row>
    <row r="1994" spans="1:26" hidden="1" x14ac:dyDescent="0.25">
      <c r="A1994" t="s">
        <v>8390</v>
      </c>
      <c r="B1994" t="s">
        <v>8391</v>
      </c>
      <c r="C1994" s="1" t="str">
        <f t="shared" si="321"/>
        <v>21:0239</v>
      </c>
      <c r="D1994" s="1" t="str">
        <f t="shared" si="322"/>
        <v>21:0116</v>
      </c>
      <c r="E1994" t="s">
        <v>8392</v>
      </c>
      <c r="F1994" t="s">
        <v>8393</v>
      </c>
      <c r="H1994">
        <v>49.115424900000001</v>
      </c>
      <c r="I1994">
        <v>-89.965184899999997</v>
      </c>
      <c r="J1994" s="1" t="str">
        <f t="shared" si="323"/>
        <v>NGR lake sediment grab sample</v>
      </c>
      <c r="K1994" s="1" t="str">
        <f t="shared" si="324"/>
        <v>&lt;177 micron (NGR)</v>
      </c>
      <c r="L1994">
        <v>47</v>
      </c>
      <c r="M1994" t="s">
        <v>143</v>
      </c>
      <c r="N1994">
        <v>913</v>
      </c>
      <c r="O1994" t="s">
        <v>74</v>
      </c>
      <c r="P1994" t="s">
        <v>516</v>
      </c>
      <c r="Q1994" t="s">
        <v>66</v>
      </c>
      <c r="R1994" t="s">
        <v>64</v>
      </c>
      <c r="S1994" t="s">
        <v>146</v>
      </c>
      <c r="T1994" t="s">
        <v>36</v>
      </c>
      <c r="U1994" t="s">
        <v>463</v>
      </c>
      <c r="V1994" t="s">
        <v>66</v>
      </c>
      <c r="W1994" t="s">
        <v>53</v>
      </c>
      <c r="X1994" t="s">
        <v>40</v>
      </c>
      <c r="Y1994" t="s">
        <v>41</v>
      </c>
      <c r="Z1994" t="s">
        <v>121</v>
      </c>
    </row>
    <row r="1995" spans="1:26" hidden="1" x14ac:dyDescent="0.25">
      <c r="A1995" t="s">
        <v>8394</v>
      </c>
      <c r="B1995" t="s">
        <v>8395</v>
      </c>
      <c r="C1995" s="1" t="str">
        <f t="shared" si="321"/>
        <v>21:0239</v>
      </c>
      <c r="D1995" s="1" t="str">
        <f t="shared" si="322"/>
        <v>21:0116</v>
      </c>
      <c r="E1995" t="s">
        <v>8396</v>
      </c>
      <c r="F1995" t="s">
        <v>8397</v>
      </c>
      <c r="H1995">
        <v>49.102246100000002</v>
      </c>
      <c r="I1995">
        <v>-89.981856199999996</v>
      </c>
      <c r="J1995" s="1" t="str">
        <f t="shared" si="323"/>
        <v>NGR lake sediment grab sample</v>
      </c>
      <c r="K1995" s="1" t="str">
        <f t="shared" si="324"/>
        <v>&lt;177 micron (NGR)</v>
      </c>
      <c r="L1995">
        <v>47</v>
      </c>
      <c r="M1995" t="s">
        <v>177</v>
      </c>
      <c r="N1995">
        <v>914</v>
      </c>
      <c r="O1995" t="s">
        <v>48</v>
      </c>
      <c r="P1995" t="s">
        <v>35</v>
      </c>
      <c r="Q1995" t="s">
        <v>66</v>
      </c>
      <c r="R1995" t="s">
        <v>109</v>
      </c>
      <c r="S1995" t="s">
        <v>80</v>
      </c>
      <c r="T1995" t="s">
        <v>36</v>
      </c>
      <c r="U1995" t="s">
        <v>228</v>
      </c>
      <c r="V1995" t="s">
        <v>292</v>
      </c>
      <c r="W1995" t="s">
        <v>53</v>
      </c>
      <c r="X1995" t="s">
        <v>119</v>
      </c>
      <c r="Y1995" t="s">
        <v>41</v>
      </c>
      <c r="Z1995" t="s">
        <v>1377</v>
      </c>
    </row>
    <row r="1996" spans="1:26" hidden="1" x14ac:dyDescent="0.25">
      <c r="A1996" t="s">
        <v>8398</v>
      </c>
      <c r="B1996" t="s">
        <v>8399</v>
      </c>
      <c r="C1996" s="1" t="str">
        <f t="shared" si="321"/>
        <v>21:0239</v>
      </c>
      <c r="D1996" s="1" t="str">
        <f>HYPERLINK("http://geochem.nrcan.gc.ca/cdogs/content/svy/svy_e.htm", "")</f>
        <v/>
      </c>
      <c r="G1996" s="1" t="str">
        <f>HYPERLINK("http://geochem.nrcan.gc.ca/cdogs/content/cr_/cr_00021_e.htm", "21")</f>
        <v>21</v>
      </c>
      <c r="J1996" t="s">
        <v>220</v>
      </c>
      <c r="K1996" t="s">
        <v>221</v>
      </c>
      <c r="L1996">
        <v>47</v>
      </c>
      <c r="M1996" t="s">
        <v>222</v>
      </c>
      <c r="N1996">
        <v>915</v>
      </c>
      <c r="O1996" t="s">
        <v>224</v>
      </c>
      <c r="P1996" t="s">
        <v>77</v>
      </c>
      <c r="Q1996" t="s">
        <v>64</v>
      </c>
      <c r="R1996" t="s">
        <v>181</v>
      </c>
      <c r="S1996" t="s">
        <v>33</v>
      </c>
      <c r="T1996" t="s">
        <v>36</v>
      </c>
      <c r="U1996" t="s">
        <v>1416</v>
      </c>
      <c r="V1996" t="s">
        <v>730</v>
      </c>
      <c r="W1996" t="s">
        <v>181</v>
      </c>
      <c r="X1996" t="s">
        <v>48</v>
      </c>
      <c r="Y1996" t="s">
        <v>181</v>
      </c>
      <c r="Z1996" t="s">
        <v>6799</v>
      </c>
    </row>
    <row r="1997" spans="1:26" hidden="1" x14ac:dyDescent="0.25">
      <c r="A1997" t="s">
        <v>8400</v>
      </c>
      <c r="B1997" t="s">
        <v>8401</v>
      </c>
      <c r="C1997" s="1" t="str">
        <f t="shared" si="321"/>
        <v>21:0239</v>
      </c>
      <c r="D1997" s="1" t="str">
        <f t="shared" ref="D1997:D2016" si="325">HYPERLINK("http://geochem.nrcan.gc.ca/cdogs/content/svy/svy210116_e.htm", "21:0116")</f>
        <v>21:0116</v>
      </c>
      <c r="E1997" t="s">
        <v>8402</v>
      </c>
      <c r="F1997" t="s">
        <v>8403</v>
      </c>
      <c r="H1997">
        <v>49.141444399999997</v>
      </c>
      <c r="I1997">
        <v>-89.989598799999996</v>
      </c>
      <c r="J1997" s="1" t="str">
        <f t="shared" ref="J1997:J2016" si="326">HYPERLINK("http://geochem.nrcan.gc.ca/cdogs/content/kwd/kwd020027_e.htm", "NGR lake sediment grab sample")</f>
        <v>NGR lake sediment grab sample</v>
      </c>
      <c r="K1997" s="1" t="str">
        <f t="shared" ref="K1997:K2016" si="327">HYPERLINK("http://geochem.nrcan.gc.ca/cdogs/content/kwd/kwd080006_e.htm", "&lt;177 micron (NGR)")</f>
        <v>&lt;177 micron (NGR)</v>
      </c>
      <c r="L1997">
        <v>47</v>
      </c>
      <c r="M1997" t="s">
        <v>187</v>
      </c>
      <c r="N1997">
        <v>916</v>
      </c>
      <c r="O1997" t="s">
        <v>405</v>
      </c>
      <c r="P1997" t="s">
        <v>321</v>
      </c>
      <c r="Q1997" t="s">
        <v>63</v>
      </c>
      <c r="R1997" t="s">
        <v>135</v>
      </c>
      <c r="S1997" t="s">
        <v>76</v>
      </c>
      <c r="T1997" t="s">
        <v>36</v>
      </c>
      <c r="U1997" t="s">
        <v>766</v>
      </c>
      <c r="V1997" t="s">
        <v>597</v>
      </c>
      <c r="W1997" t="s">
        <v>53</v>
      </c>
      <c r="X1997" t="s">
        <v>40</v>
      </c>
      <c r="Y1997" t="s">
        <v>41</v>
      </c>
      <c r="Z1997" t="s">
        <v>1359</v>
      </c>
    </row>
    <row r="1998" spans="1:26" hidden="1" x14ac:dyDescent="0.25">
      <c r="A1998" t="s">
        <v>8404</v>
      </c>
      <c r="B1998" t="s">
        <v>8405</v>
      </c>
      <c r="C1998" s="1" t="str">
        <f t="shared" si="321"/>
        <v>21:0239</v>
      </c>
      <c r="D1998" s="1" t="str">
        <f t="shared" si="325"/>
        <v>21:0116</v>
      </c>
      <c r="E1998" t="s">
        <v>8406</v>
      </c>
      <c r="F1998" t="s">
        <v>8407</v>
      </c>
      <c r="H1998">
        <v>49.1606703</v>
      </c>
      <c r="I1998">
        <v>-89.965582800000007</v>
      </c>
      <c r="J1998" s="1" t="str">
        <f t="shared" si="326"/>
        <v>NGR lake sediment grab sample</v>
      </c>
      <c r="K1998" s="1" t="str">
        <f t="shared" si="327"/>
        <v>&lt;177 micron (NGR)</v>
      </c>
      <c r="L1998">
        <v>47</v>
      </c>
      <c r="M1998" t="s">
        <v>196</v>
      </c>
      <c r="N1998">
        <v>917</v>
      </c>
      <c r="O1998" t="s">
        <v>336</v>
      </c>
      <c r="P1998" t="s">
        <v>417</v>
      </c>
      <c r="Q1998" t="s">
        <v>66</v>
      </c>
      <c r="R1998" t="s">
        <v>134</v>
      </c>
      <c r="S1998" t="s">
        <v>39</v>
      </c>
      <c r="T1998" t="s">
        <v>36</v>
      </c>
      <c r="U1998" t="s">
        <v>635</v>
      </c>
      <c r="V1998" t="s">
        <v>437</v>
      </c>
      <c r="W1998" t="s">
        <v>53</v>
      </c>
      <c r="X1998" t="s">
        <v>91</v>
      </c>
      <c r="Y1998" t="s">
        <v>41</v>
      </c>
      <c r="Z1998" t="s">
        <v>42</v>
      </c>
    </row>
    <row r="1999" spans="1:26" hidden="1" x14ac:dyDescent="0.25">
      <c r="A1999" t="s">
        <v>8408</v>
      </c>
      <c r="B1999" t="s">
        <v>8409</v>
      </c>
      <c r="C1999" s="1" t="str">
        <f t="shared" si="321"/>
        <v>21:0239</v>
      </c>
      <c r="D1999" s="1" t="str">
        <f t="shared" si="325"/>
        <v>21:0116</v>
      </c>
      <c r="E1999" t="s">
        <v>8410</v>
      </c>
      <c r="F1999" t="s">
        <v>8411</v>
      </c>
      <c r="H1999">
        <v>49.1440968</v>
      </c>
      <c r="I1999">
        <v>-89.909420600000004</v>
      </c>
      <c r="J1999" s="1" t="str">
        <f t="shared" si="326"/>
        <v>NGR lake sediment grab sample</v>
      </c>
      <c r="K1999" s="1" t="str">
        <f t="shared" si="327"/>
        <v>&lt;177 micron (NGR)</v>
      </c>
      <c r="L1999">
        <v>47</v>
      </c>
      <c r="M1999" t="s">
        <v>206</v>
      </c>
      <c r="N1999">
        <v>918</v>
      </c>
      <c r="O1999" t="s">
        <v>306</v>
      </c>
      <c r="P1999" t="s">
        <v>244</v>
      </c>
      <c r="Q1999" t="s">
        <v>80</v>
      </c>
      <c r="R1999" t="s">
        <v>77</v>
      </c>
      <c r="S1999" t="s">
        <v>271</v>
      </c>
      <c r="T1999" t="s">
        <v>36</v>
      </c>
      <c r="U1999" t="s">
        <v>1017</v>
      </c>
      <c r="V1999" t="s">
        <v>8127</v>
      </c>
      <c r="W1999" t="s">
        <v>53</v>
      </c>
      <c r="X1999" t="s">
        <v>208</v>
      </c>
      <c r="Y1999" t="s">
        <v>125</v>
      </c>
      <c r="Z1999" t="s">
        <v>2762</v>
      </c>
    </row>
    <row r="2000" spans="1:26" hidden="1" x14ac:dyDescent="0.25">
      <c r="A2000" t="s">
        <v>8412</v>
      </c>
      <c r="B2000" t="s">
        <v>8413</v>
      </c>
      <c r="C2000" s="1" t="str">
        <f t="shared" si="321"/>
        <v>21:0239</v>
      </c>
      <c r="D2000" s="1" t="str">
        <f t="shared" si="325"/>
        <v>21:0116</v>
      </c>
      <c r="E2000" t="s">
        <v>8414</v>
      </c>
      <c r="F2000" t="s">
        <v>8415</v>
      </c>
      <c r="H2000">
        <v>49.184337999999997</v>
      </c>
      <c r="I2000">
        <v>-89.925533999999999</v>
      </c>
      <c r="J2000" s="1" t="str">
        <f t="shared" si="326"/>
        <v>NGR lake sediment grab sample</v>
      </c>
      <c r="K2000" s="1" t="str">
        <f t="shared" si="327"/>
        <v>&lt;177 micron (NGR)</v>
      </c>
      <c r="L2000">
        <v>47</v>
      </c>
      <c r="M2000" t="s">
        <v>214</v>
      </c>
      <c r="N2000">
        <v>919</v>
      </c>
      <c r="O2000" t="s">
        <v>300</v>
      </c>
      <c r="P2000" t="s">
        <v>334</v>
      </c>
      <c r="Q2000" t="s">
        <v>66</v>
      </c>
      <c r="R2000" t="s">
        <v>50</v>
      </c>
      <c r="S2000" t="s">
        <v>146</v>
      </c>
      <c r="T2000" t="s">
        <v>36</v>
      </c>
      <c r="U2000" t="s">
        <v>355</v>
      </c>
      <c r="V2000" t="s">
        <v>685</v>
      </c>
      <c r="W2000" t="s">
        <v>53</v>
      </c>
      <c r="X2000" t="s">
        <v>40</v>
      </c>
      <c r="Y2000" t="s">
        <v>41</v>
      </c>
      <c r="Z2000" t="s">
        <v>1847</v>
      </c>
    </row>
    <row r="2001" spans="1:26" hidden="1" x14ac:dyDescent="0.25">
      <c r="A2001" t="s">
        <v>8416</v>
      </c>
      <c r="B2001" t="s">
        <v>8417</v>
      </c>
      <c r="C2001" s="1" t="str">
        <f t="shared" si="321"/>
        <v>21:0239</v>
      </c>
      <c r="D2001" s="1" t="str">
        <f t="shared" si="325"/>
        <v>21:0116</v>
      </c>
      <c r="E2001" t="s">
        <v>8418</v>
      </c>
      <c r="F2001" t="s">
        <v>8419</v>
      </c>
      <c r="H2001">
        <v>49.188952299999997</v>
      </c>
      <c r="I2001">
        <v>-89.945037299999996</v>
      </c>
      <c r="J2001" s="1" t="str">
        <f t="shared" si="326"/>
        <v>NGR lake sediment grab sample</v>
      </c>
      <c r="K2001" s="1" t="str">
        <f t="shared" si="327"/>
        <v>&lt;177 micron (NGR)</v>
      </c>
      <c r="L2001">
        <v>47</v>
      </c>
      <c r="M2001" t="s">
        <v>234</v>
      </c>
      <c r="N2001">
        <v>920</v>
      </c>
      <c r="O2001" t="s">
        <v>1048</v>
      </c>
      <c r="P2001" t="s">
        <v>109</v>
      </c>
      <c r="Q2001" t="s">
        <v>80</v>
      </c>
      <c r="R2001" t="s">
        <v>50</v>
      </c>
      <c r="S2001" t="s">
        <v>39</v>
      </c>
      <c r="T2001" t="s">
        <v>36</v>
      </c>
      <c r="U2001" t="s">
        <v>263</v>
      </c>
      <c r="V2001" t="s">
        <v>337</v>
      </c>
      <c r="W2001" t="s">
        <v>53</v>
      </c>
      <c r="X2001" t="s">
        <v>79</v>
      </c>
      <c r="Y2001" t="s">
        <v>41</v>
      </c>
      <c r="Z2001" t="s">
        <v>133</v>
      </c>
    </row>
    <row r="2002" spans="1:26" hidden="1" x14ac:dyDescent="0.25">
      <c r="A2002" t="s">
        <v>8420</v>
      </c>
      <c r="B2002" t="s">
        <v>8421</v>
      </c>
      <c r="C2002" s="1" t="str">
        <f t="shared" si="321"/>
        <v>21:0239</v>
      </c>
      <c r="D2002" s="1" t="str">
        <f t="shared" si="325"/>
        <v>21:0116</v>
      </c>
      <c r="E2002" t="s">
        <v>8422</v>
      </c>
      <c r="F2002" t="s">
        <v>8423</v>
      </c>
      <c r="H2002">
        <v>49.220326200000002</v>
      </c>
      <c r="I2002">
        <v>-89.699863899999997</v>
      </c>
      <c r="J2002" s="1" t="str">
        <f t="shared" si="326"/>
        <v>NGR lake sediment grab sample</v>
      </c>
      <c r="K2002" s="1" t="str">
        <f t="shared" si="327"/>
        <v>&lt;177 micron (NGR)</v>
      </c>
      <c r="L2002">
        <v>48</v>
      </c>
      <c r="M2002" t="s">
        <v>30</v>
      </c>
      <c r="N2002">
        <v>921</v>
      </c>
      <c r="O2002" t="s">
        <v>297</v>
      </c>
      <c r="P2002" t="s">
        <v>546</v>
      </c>
      <c r="Q2002" t="s">
        <v>63</v>
      </c>
      <c r="R2002" t="s">
        <v>198</v>
      </c>
      <c r="S2002" t="s">
        <v>78</v>
      </c>
      <c r="T2002" t="s">
        <v>36</v>
      </c>
      <c r="U2002" t="s">
        <v>100</v>
      </c>
      <c r="V2002" t="s">
        <v>200</v>
      </c>
      <c r="W2002" t="s">
        <v>53</v>
      </c>
      <c r="X2002" t="s">
        <v>163</v>
      </c>
      <c r="Y2002" t="s">
        <v>41</v>
      </c>
      <c r="Z2002" t="s">
        <v>981</v>
      </c>
    </row>
    <row r="2003" spans="1:26" hidden="1" x14ac:dyDescent="0.25">
      <c r="A2003" t="s">
        <v>8424</v>
      </c>
      <c r="B2003" t="s">
        <v>8425</v>
      </c>
      <c r="C2003" s="1" t="str">
        <f t="shared" si="321"/>
        <v>21:0239</v>
      </c>
      <c r="D2003" s="1" t="str">
        <f t="shared" si="325"/>
        <v>21:0116</v>
      </c>
      <c r="E2003" t="s">
        <v>8426</v>
      </c>
      <c r="F2003" t="s">
        <v>8427</v>
      </c>
      <c r="H2003">
        <v>49.202831699999997</v>
      </c>
      <c r="I2003">
        <v>-89.951491700000005</v>
      </c>
      <c r="J2003" s="1" t="str">
        <f t="shared" si="326"/>
        <v>NGR lake sediment grab sample</v>
      </c>
      <c r="K2003" s="1" t="str">
        <f t="shared" si="327"/>
        <v>&lt;177 micron (NGR)</v>
      </c>
      <c r="L2003">
        <v>48</v>
      </c>
      <c r="M2003" t="s">
        <v>47</v>
      </c>
      <c r="N2003">
        <v>922</v>
      </c>
      <c r="O2003" t="s">
        <v>679</v>
      </c>
      <c r="P2003" t="s">
        <v>546</v>
      </c>
      <c r="Q2003" t="s">
        <v>78</v>
      </c>
      <c r="R2003" t="s">
        <v>135</v>
      </c>
      <c r="S2003" t="s">
        <v>156</v>
      </c>
      <c r="T2003" t="s">
        <v>36</v>
      </c>
      <c r="U2003" t="s">
        <v>3622</v>
      </c>
      <c r="V2003" t="s">
        <v>1223</v>
      </c>
      <c r="W2003" t="s">
        <v>53</v>
      </c>
      <c r="X2003" t="s">
        <v>119</v>
      </c>
      <c r="Y2003" t="s">
        <v>41</v>
      </c>
      <c r="Z2003" t="s">
        <v>82</v>
      </c>
    </row>
    <row r="2004" spans="1:26" hidden="1" x14ac:dyDescent="0.25">
      <c r="A2004" t="s">
        <v>8428</v>
      </c>
      <c r="B2004" t="s">
        <v>8429</v>
      </c>
      <c r="C2004" s="1" t="str">
        <f t="shared" si="321"/>
        <v>21:0239</v>
      </c>
      <c r="D2004" s="1" t="str">
        <f t="shared" si="325"/>
        <v>21:0116</v>
      </c>
      <c r="E2004" t="s">
        <v>8430</v>
      </c>
      <c r="F2004" t="s">
        <v>8431</v>
      </c>
      <c r="H2004">
        <v>49.214022200000002</v>
      </c>
      <c r="I2004">
        <v>-89.909378700000005</v>
      </c>
      <c r="J2004" s="1" t="str">
        <f t="shared" si="326"/>
        <v>NGR lake sediment grab sample</v>
      </c>
      <c r="K2004" s="1" t="str">
        <f t="shared" si="327"/>
        <v>&lt;177 micron (NGR)</v>
      </c>
      <c r="L2004">
        <v>48</v>
      </c>
      <c r="M2004" t="s">
        <v>60</v>
      </c>
      <c r="N2004">
        <v>923</v>
      </c>
      <c r="O2004" t="s">
        <v>81</v>
      </c>
      <c r="P2004" t="s">
        <v>334</v>
      </c>
      <c r="Q2004" t="s">
        <v>66</v>
      </c>
      <c r="R2004" t="s">
        <v>198</v>
      </c>
      <c r="S2004" t="s">
        <v>76</v>
      </c>
      <c r="T2004" t="s">
        <v>36</v>
      </c>
      <c r="U2004" t="s">
        <v>1480</v>
      </c>
      <c r="V2004" t="s">
        <v>853</v>
      </c>
      <c r="W2004" t="s">
        <v>53</v>
      </c>
      <c r="X2004" t="s">
        <v>112</v>
      </c>
      <c r="Y2004" t="s">
        <v>41</v>
      </c>
      <c r="Z2004" t="s">
        <v>321</v>
      </c>
    </row>
    <row r="2005" spans="1:26" hidden="1" x14ac:dyDescent="0.25">
      <c r="A2005" t="s">
        <v>8432</v>
      </c>
      <c r="B2005" t="s">
        <v>8433</v>
      </c>
      <c r="C2005" s="1" t="str">
        <f t="shared" si="321"/>
        <v>21:0239</v>
      </c>
      <c r="D2005" s="1" t="str">
        <f t="shared" si="325"/>
        <v>21:0116</v>
      </c>
      <c r="E2005" t="s">
        <v>8434</v>
      </c>
      <c r="F2005" t="s">
        <v>8435</v>
      </c>
      <c r="H2005">
        <v>49.190190000000001</v>
      </c>
      <c r="I2005">
        <v>-89.862557600000002</v>
      </c>
      <c r="J2005" s="1" t="str">
        <f t="shared" si="326"/>
        <v>NGR lake sediment grab sample</v>
      </c>
      <c r="K2005" s="1" t="str">
        <f t="shared" si="327"/>
        <v>&lt;177 micron (NGR)</v>
      </c>
      <c r="L2005">
        <v>48</v>
      </c>
      <c r="M2005" t="s">
        <v>73</v>
      </c>
      <c r="N2005">
        <v>924</v>
      </c>
      <c r="O2005" t="s">
        <v>342</v>
      </c>
      <c r="P2005" t="s">
        <v>334</v>
      </c>
      <c r="Q2005" t="s">
        <v>53</v>
      </c>
      <c r="R2005" t="s">
        <v>110</v>
      </c>
      <c r="S2005" t="s">
        <v>78</v>
      </c>
      <c r="T2005" t="s">
        <v>36</v>
      </c>
      <c r="U2005" t="s">
        <v>973</v>
      </c>
      <c r="V2005" t="s">
        <v>457</v>
      </c>
      <c r="W2005" t="s">
        <v>53</v>
      </c>
      <c r="X2005" t="s">
        <v>465</v>
      </c>
      <c r="Y2005" t="s">
        <v>41</v>
      </c>
      <c r="Z2005" t="s">
        <v>1067</v>
      </c>
    </row>
    <row r="2006" spans="1:26" hidden="1" x14ac:dyDescent="0.25">
      <c r="A2006" t="s">
        <v>8436</v>
      </c>
      <c r="B2006" t="s">
        <v>8437</v>
      </c>
      <c r="C2006" s="1" t="str">
        <f t="shared" si="321"/>
        <v>21:0239</v>
      </c>
      <c r="D2006" s="1" t="str">
        <f t="shared" si="325"/>
        <v>21:0116</v>
      </c>
      <c r="E2006" t="s">
        <v>8438</v>
      </c>
      <c r="F2006" t="s">
        <v>8439</v>
      </c>
      <c r="H2006">
        <v>49.205587100000002</v>
      </c>
      <c r="I2006">
        <v>-89.853698100000003</v>
      </c>
      <c r="J2006" s="1" t="str">
        <f t="shared" si="326"/>
        <v>NGR lake sediment grab sample</v>
      </c>
      <c r="K2006" s="1" t="str">
        <f t="shared" si="327"/>
        <v>&lt;177 micron (NGR)</v>
      </c>
      <c r="L2006">
        <v>48</v>
      </c>
      <c r="M2006" t="s">
        <v>87</v>
      </c>
      <c r="N2006">
        <v>925</v>
      </c>
      <c r="O2006" t="s">
        <v>320</v>
      </c>
      <c r="P2006" t="s">
        <v>82</v>
      </c>
      <c r="Q2006" t="s">
        <v>53</v>
      </c>
      <c r="R2006" t="s">
        <v>110</v>
      </c>
      <c r="S2006" t="s">
        <v>181</v>
      </c>
      <c r="T2006" t="s">
        <v>36</v>
      </c>
      <c r="U2006" t="s">
        <v>328</v>
      </c>
      <c r="V2006" t="s">
        <v>408</v>
      </c>
      <c r="W2006" t="s">
        <v>53</v>
      </c>
      <c r="X2006" t="s">
        <v>163</v>
      </c>
      <c r="Y2006" t="s">
        <v>41</v>
      </c>
      <c r="Z2006" t="s">
        <v>483</v>
      </c>
    </row>
    <row r="2007" spans="1:26" hidden="1" x14ac:dyDescent="0.25">
      <c r="A2007" t="s">
        <v>8440</v>
      </c>
      <c r="B2007" t="s">
        <v>8441</v>
      </c>
      <c r="C2007" s="1" t="str">
        <f t="shared" si="321"/>
        <v>21:0239</v>
      </c>
      <c r="D2007" s="1" t="str">
        <f t="shared" si="325"/>
        <v>21:0116</v>
      </c>
      <c r="E2007" t="s">
        <v>8442</v>
      </c>
      <c r="F2007" t="s">
        <v>8443</v>
      </c>
      <c r="H2007">
        <v>49.229439499999998</v>
      </c>
      <c r="I2007">
        <v>-89.819574799999998</v>
      </c>
      <c r="J2007" s="1" t="str">
        <f t="shared" si="326"/>
        <v>NGR lake sediment grab sample</v>
      </c>
      <c r="K2007" s="1" t="str">
        <f t="shared" si="327"/>
        <v>&lt;177 micron (NGR)</v>
      </c>
      <c r="L2007">
        <v>48</v>
      </c>
      <c r="M2007" t="s">
        <v>96</v>
      </c>
      <c r="N2007">
        <v>926</v>
      </c>
      <c r="O2007" t="s">
        <v>336</v>
      </c>
      <c r="P2007" t="s">
        <v>133</v>
      </c>
      <c r="Q2007" t="s">
        <v>53</v>
      </c>
      <c r="R2007" t="s">
        <v>110</v>
      </c>
      <c r="S2007" t="s">
        <v>78</v>
      </c>
      <c r="T2007" t="s">
        <v>36</v>
      </c>
      <c r="U2007" t="s">
        <v>470</v>
      </c>
      <c r="V2007" t="s">
        <v>125</v>
      </c>
      <c r="W2007" t="s">
        <v>53</v>
      </c>
      <c r="X2007" t="s">
        <v>112</v>
      </c>
      <c r="Y2007" t="s">
        <v>41</v>
      </c>
      <c r="Z2007" t="s">
        <v>572</v>
      </c>
    </row>
    <row r="2008" spans="1:26" hidden="1" x14ac:dyDescent="0.25">
      <c r="A2008" t="s">
        <v>8444</v>
      </c>
      <c r="B2008" t="s">
        <v>8445</v>
      </c>
      <c r="C2008" s="1" t="str">
        <f t="shared" si="321"/>
        <v>21:0239</v>
      </c>
      <c r="D2008" s="1" t="str">
        <f t="shared" si="325"/>
        <v>21:0116</v>
      </c>
      <c r="E2008" t="s">
        <v>8446</v>
      </c>
      <c r="F2008" t="s">
        <v>8447</v>
      </c>
      <c r="H2008">
        <v>49.219283300000001</v>
      </c>
      <c r="I2008">
        <v>-89.726630599999993</v>
      </c>
      <c r="J2008" s="1" t="str">
        <f t="shared" si="326"/>
        <v>NGR lake sediment grab sample</v>
      </c>
      <c r="K2008" s="1" t="str">
        <f t="shared" si="327"/>
        <v>&lt;177 micron (NGR)</v>
      </c>
      <c r="L2008">
        <v>48</v>
      </c>
      <c r="M2008" t="s">
        <v>154</v>
      </c>
      <c r="N2008">
        <v>927</v>
      </c>
      <c r="O2008" t="s">
        <v>197</v>
      </c>
      <c r="P2008" t="s">
        <v>516</v>
      </c>
      <c r="Q2008" t="s">
        <v>66</v>
      </c>
      <c r="R2008" t="s">
        <v>198</v>
      </c>
      <c r="S2008" t="s">
        <v>181</v>
      </c>
      <c r="T2008" t="s">
        <v>36</v>
      </c>
      <c r="U2008" t="s">
        <v>54</v>
      </c>
      <c r="V2008" t="s">
        <v>137</v>
      </c>
      <c r="W2008" t="s">
        <v>66</v>
      </c>
      <c r="X2008" t="s">
        <v>67</v>
      </c>
      <c r="Y2008" t="s">
        <v>41</v>
      </c>
      <c r="Z2008" t="s">
        <v>516</v>
      </c>
    </row>
    <row r="2009" spans="1:26" hidden="1" x14ac:dyDescent="0.25">
      <c r="A2009" t="s">
        <v>8448</v>
      </c>
      <c r="B2009" t="s">
        <v>8449</v>
      </c>
      <c r="C2009" s="1" t="str">
        <f t="shared" si="321"/>
        <v>21:0239</v>
      </c>
      <c r="D2009" s="1" t="str">
        <f t="shared" si="325"/>
        <v>21:0116</v>
      </c>
      <c r="E2009" t="s">
        <v>8422</v>
      </c>
      <c r="F2009" t="s">
        <v>8450</v>
      </c>
      <c r="H2009">
        <v>49.220326200000002</v>
      </c>
      <c r="I2009">
        <v>-89.699863899999997</v>
      </c>
      <c r="J2009" s="1" t="str">
        <f t="shared" si="326"/>
        <v>NGR lake sediment grab sample</v>
      </c>
      <c r="K2009" s="1" t="str">
        <f t="shared" si="327"/>
        <v>&lt;177 micron (NGR)</v>
      </c>
      <c r="L2009">
        <v>48</v>
      </c>
      <c r="M2009" t="s">
        <v>162</v>
      </c>
      <c r="N2009">
        <v>928</v>
      </c>
      <c r="O2009" t="s">
        <v>74</v>
      </c>
      <c r="P2009" t="s">
        <v>82</v>
      </c>
      <c r="Q2009" t="s">
        <v>63</v>
      </c>
      <c r="R2009" t="s">
        <v>34</v>
      </c>
      <c r="S2009" t="s">
        <v>39</v>
      </c>
      <c r="T2009" t="s">
        <v>36</v>
      </c>
      <c r="U2009" t="s">
        <v>228</v>
      </c>
      <c r="V2009" t="s">
        <v>125</v>
      </c>
      <c r="W2009" t="s">
        <v>53</v>
      </c>
      <c r="X2009" t="s">
        <v>119</v>
      </c>
      <c r="Y2009" t="s">
        <v>41</v>
      </c>
      <c r="Z2009" t="s">
        <v>546</v>
      </c>
    </row>
    <row r="2010" spans="1:26" hidden="1" x14ac:dyDescent="0.25">
      <c r="A2010" t="s">
        <v>8451</v>
      </c>
      <c r="B2010" t="s">
        <v>8452</v>
      </c>
      <c r="C2010" s="1" t="str">
        <f t="shared" si="321"/>
        <v>21:0239</v>
      </c>
      <c r="D2010" s="1" t="str">
        <f t="shared" si="325"/>
        <v>21:0116</v>
      </c>
      <c r="E2010" t="s">
        <v>8422</v>
      </c>
      <c r="F2010" t="s">
        <v>8453</v>
      </c>
      <c r="H2010">
        <v>49.220326200000002</v>
      </c>
      <c r="I2010">
        <v>-89.699863899999997</v>
      </c>
      <c r="J2010" s="1" t="str">
        <f t="shared" si="326"/>
        <v>NGR lake sediment grab sample</v>
      </c>
      <c r="K2010" s="1" t="str">
        <f t="shared" si="327"/>
        <v>&lt;177 micron (NGR)</v>
      </c>
      <c r="L2010">
        <v>48</v>
      </c>
      <c r="M2010" t="s">
        <v>169</v>
      </c>
      <c r="N2010">
        <v>929</v>
      </c>
      <c r="O2010" t="s">
        <v>223</v>
      </c>
      <c r="P2010" t="s">
        <v>82</v>
      </c>
      <c r="Q2010" t="s">
        <v>53</v>
      </c>
      <c r="R2010" t="s">
        <v>34</v>
      </c>
      <c r="S2010" t="s">
        <v>39</v>
      </c>
      <c r="T2010" t="s">
        <v>36</v>
      </c>
      <c r="U2010" t="s">
        <v>228</v>
      </c>
      <c r="V2010" t="s">
        <v>90</v>
      </c>
      <c r="W2010" t="s">
        <v>53</v>
      </c>
      <c r="X2010" t="s">
        <v>40</v>
      </c>
      <c r="Y2010" t="s">
        <v>41</v>
      </c>
      <c r="Z2010" t="s">
        <v>1456</v>
      </c>
    </row>
    <row r="2011" spans="1:26" hidden="1" x14ac:dyDescent="0.25">
      <c r="A2011" t="s">
        <v>8454</v>
      </c>
      <c r="B2011" t="s">
        <v>8455</v>
      </c>
      <c r="C2011" s="1" t="str">
        <f t="shared" si="321"/>
        <v>21:0239</v>
      </c>
      <c r="D2011" s="1" t="str">
        <f t="shared" si="325"/>
        <v>21:0116</v>
      </c>
      <c r="E2011" t="s">
        <v>8456</v>
      </c>
      <c r="F2011" t="s">
        <v>8457</v>
      </c>
      <c r="H2011">
        <v>49.222453100000003</v>
      </c>
      <c r="I2011">
        <v>-89.663292499999997</v>
      </c>
      <c r="J2011" s="1" t="str">
        <f t="shared" si="326"/>
        <v>NGR lake sediment grab sample</v>
      </c>
      <c r="K2011" s="1" t="str">
        <f t="shared" si="327"/>
        <v>&lt;177 micron (NGR)</v>
      </c>
      <c r="L2011">
        <v>48</v>
      </c>
      <c r="M2011" t="s">
        <v>106</v>
      </c>
      <c r="N2011">
        <v>930</v>
      </c>
      <c r="O2011" t="s">
        <v>297</v>
      </c>
      <c r="P2011" t="s">
        <v>1047</v>
      </c>
      <c r="Q2011" t="s">
        <v>53</v>
      </c>
      <c r="R2011" t="s">
        <v>277</v>
      </c>
      <c r="S2011" t="s">
        <v>181</v>
      </c>
      <c r="T2011" t="s">
        <v>36</v>
      </c>
      <c r="U2011" t="s">
        <v>119</v>
      </c>
      <c r="V2011" t="s">
        <v>237</v>
      </c>
      <c r="W2011" t="s">
        <v>53</v>
      </c>
      <c r="X2011" t="s">
        <v>655</v>
      </c>
      <c r="Y2011" t="s">
        <v>41</v>
      </c>
      <c r="Z2011" t="s">
        <v>409</v>
      </c>
    </row>
    <row r="2012" spans="1:26" hidden="1" x14ac:dyDescent="0.25">
      <c r="A2012" t="s">
        <v>8458</v>
      </c>
      <c r="B2012" t="s">
        <v>8459</v>
      </c>
      <c r="C2012" s="1" t="str">
        <f t="shared" si="321"/>
        <v>21:0239</v>
      </c>
      <c r="D2012" s="1" t="str">
        <f t="shared" si="325"/>
        <v>21:0116</v>
      </c>
      <c r="E2012" t="s">
        <v>8460</v>
      </c>
      <c r="F2012" t="s">
        <v>8461</v>
      </c>
      <c r="H2012">
        <v>49.216670899999997</v>
      </c>
      <c r="I2012">
        <v>-89.615160799999998</v>
      </c>
      <c r="J2012" s="1" t="str">
        <f t="shared" si="326"/>
        <v>NGR lake sediment grab sample</v>
      </c>
      <c r="K2012" s="1" t="str">
        <f t="shared" si="327"/>
        <v>&lt;177 micron (NGR)</v>
      </c>
      <c r="L2012">
        <v>48</v>
      </c>
      <c r="M2012" t="s">
        <v>118</v>
      </c>
      <c r="N2012">
        <v>931</v>
      </c>
      <c r="O2012" t="s">
        <v>297</v>
      </c>
      <c r="P2012" t="s">
        <v>48</v>
      </c>
      <c r="Q2012" t="s">
        <v>53</v>
      </c>
      <c r="R2012" t="s">
        <v>283</v>
      </c>
      <c r="S2012" t="s">
        <v>146</v>
      </c>
      <c r="T2012" t="s">
        <v>36</v>
      </c>
      <c r="U2012" t="s">
        <v>825</v>
      </c>
      <c r="V2012" t="s">
        <v>1216</v>
      </c>
      <c r="W2012" t="s">
        <v>66</v>
      </c>
      <c r="X2012" t="s">
        <v>228</v>
      </c>
      <c r="Y2012" t="s">
        <v>41</v>
      </c>
      <c r="Z2012" t="s">
        <v>1211</v>
      </c>
    </row>
    <row r="2013" spans="1:26" hidden="1" x14ac:dyDescent="0.25">
      <c r="A2013" t="s">
        <v>8462</v>
      </c>
      <c r="B2013" t="s">
        <v>8463</v>
      </c>
      <c r="C2013" s="1" t="str">
        <f t="shared" si="321"/>
        <v>21:0239</v>
      </c>
      <c r="D2013" s="1" t="str">
        <f t="shared" si="325"/>
        <v>21:0116</v>
      </c>
      <c r="E2013" t="s">
        <v>8464</v>
      </c>
      <c r="F2013" t="s">
        <v>8465</v>
      </c>
      <c r="H2013">
        <v>49.221745200000001</v>
      </c>
      <c r="I2013">
        <v>-89.568660899999998</v>
      </c>
      <c r="J2013" s="1" t="str">
        <f t="shared" si="326"/>
        <v>NGR lake sediment grab sample</v>
      </c>
      <c r="K2013" s="1" t="str">
        <f t="shared" si="327"/>
        <v>&lt;177 micron (NGR)</v>
      </c>
      <c r="L2013">
        <v>48</v>
      </c>
      <c r="M2013" t="s">
        <v>131</v>
      </c>
      <c r="N2013">
        <v>932</v>
      </c>
      <c r="O2013" t="s">
        <v>1254</v>
      </c>
      <c r="P2013" t="s">
        <v>771</v>
      </c>
      <c r="Q2013" t="s">
        <v>53</v>
      </c>
      <c r="R2013" t="s">
        <v>271</v>
      </c>
      <c r="S2013" t="s">
        <v>39</v>
      </c>
      <c r="T2013" t="s">
        <v>122</v>
      </c>
      <c r="U2013" t="s">
        <v>91</v>
      </c>
      <c r="V2013" t="s">
        <v>99</v>
      </c>
      <c r="W2013" t="s">
        <v>66</v>
      </c>
      <c r="X2013" t="s">
        <v>163</v>
      </c>
      <c r="Y2013" t="s">
        <v>41</v>
      </c>
      <c r="Z2013" t="s">
        <v>82</v>
      </c>
    </row>
    <row r="2014" spans="1:26" hidden="1" x14ac:dyDescent="0.25">
      <c r="A2014" t="s">
        <v>8466</v>
      </c>
      <c r="B2014" t="s">
        <v>8467</v>
      </c>
      <c r="C2014" s="1" t="str">
        <f t="shared" si="321"/>
        <v>21:0239</v>
      </c>
      <c r="D2014" s="1" t="str">
        <f t="shared" si="325"/>
        <v>21:0116</v>
      </c>
      <c r="E2014" t="s">
        <v>8468</v>
      </c>
      <c r="F2014" t="s">
        <v>8469</v>
      </c>
      <c r="H2014">
        <v>49.197436400000001</v>
      </c>
      <c r="I2014">
        <v>-89.532009799999997</v>
      </c>
      <c r="J2014" s="1" t="str">
        <f t="shared" si="326"/>
        <v>NGR lake sediment grab sample</v>
      </c>
      <c r="K2014" s="1" t="str">
        <f t="shared" si="327"/>
        <v>&lt;177 micron (NGR)</v>
      </c>
      <c r="L2014">
        <v>48</v>
      </c>
      <c r="M2014" t="s">
        <v>143</v>
      </c>
      <c r="N2014">
        <v>933</v>
      </c>
      <c r="O2014" t="s">
        <v>455</v>
      </c>
      <c r="P2014" t="s">
        <v>61</v>
      </c>
      <c r="Q2014" t="s">
        <v>39</v>
      </c>
      <c r="R2014" t="s">
        <v>110</v>
      </c>
      <c r="S2014" t="s">
        <v>146</v>
      </c>
      <c r="T2014" t="s">
        <v>36</v>
      </c>
      <c r="U2014" t="s">
        <v>1692</v>
      </c>
      <c r="V2014" t="s">
        <v>292</v>
      </c>
      <c r="W2014" t="s">
        <v>53</v>
      </c>
      <c r="X2014" t="s">
        <v>112</v>
      </c>
      <c r="Y2014" t="s">
        <v>41</v>
      </c>
      <c r="Z2014" t="s">
        <v>498</v>
      </c>
    </row>
    <row r="2015" spans="1:26" hidden="1" x14ac:dyDescent="0.25">
      <c r="A2015" t="s">
        <v>8470</v>
      </c>
      <c r="B2015" t="s">
        <v>8471</v>
      </c>
      <c r="C2015" s="1" t="str">
        <f t="shared" si="321"/>
        <v>21:0239</v>
      </c>
      <c r="D2015" s="1" t="str">
        <f t="shared" si="325"/>
        <v>21:0116</v>
      </c>
      <c r="E2015" t="s">
        <v>8472</v>
      </c>
      <c r="F2015" t="s">
        <v>8473</v>
      </c>
      <c r="H2015">
        <v>49.187985099999999</v>
      </c>
      <c r="I2015">
        <v>-89.463627000000002</v>
      </c>
      <c r="J2015" s="1" t="str">
        <f t="shared" si="326"/>
        <v>NGR lake sediment grab sample</v>
      </c>
      <c r="K2015" s="1" t="str">
        <f t="shared" si="327"/>
        <v>&lt;177 micron (NGR)</v>
      </c>
      <c r="L2015">
        <v>48</v>
      </c>
      <c r="M2015" t="s">
        <v>177</v>
      </c>
      <c r="N2015">
        <v>934</v>
      </c>
      <c r="O2015" t="s">
        <v>342</v>
      </c>
      <c r="P2015" t="s">
        <v>223</v>
      </c>
      <c r="Q2015" t="s">
        <v>53</v>
      </c>
      <c r="R2015" t="s">
        <v>64</v>
      </c>
      <c r="S2015" t="s">
        <v>181</v>
      </c>
      <c r="T2015" t="s">
        <v>36</v>
      </c>
      <c r="U2015" t="s">
        <v>639</v>
      </c>
      <c r="V2015" t="s">
        <v>1121</v>
      </c>
      <c r="W2015" t="s">
        <v>53</v>
      </c>
      <c r="X2015" t="s">
        <v>112</v>
      </c>
      <c r="Y2015" t="s">
        <v>41</v>
      </c>
      <c r="Z2015" t="s">
        <v>787</v>
      </c>
    </row>
    <row r="2016" spans="1:26" hidden="1" x14ac:dyDescent="0.25">
      <c r="A2016" t="s">
        <v>8474</v>
      </c>
      <c r="B2016" t="s">
        <v>8475</v>
      </c>
      <c r="C2016" s="1" t="str">
        <f t="shared" si="321"/>
        <v>21:0239</v>
      </c>
      <c r="D2016" s="1" t="str">
        <f t="shared" si="325"/>
        <v>21:0116</v>
      </c>
      <c r="E2016" t="s">
        <v>8476</v>
      </c>
      <c r="F2016" t="s">
        <v>8477</v>
      </c>
      <c r="H2016">
        <v>49.153940499999997</v>
      </c>
      <c r="I2016">
        <v>-89.428470300000001</v>
      </c>
      <c r="J2016" s="1" t="str">
        <f t="shared" si="326"/>
        <v>NGR lake sediment grab sample</v>
      </c>
      <c r="K2016" s="1" t="str">
        <f t="shared" si="327"/>
        <v>&lt;177 micron (NGR)</v>
      </c>
      <c r="L2016">
        <v>48</v>
      </c>
      <c r="M2016" t="s">
        <v>187</v>
      </c>
      <c r="N2016">
        <v>935</v>
      </c>
      <c r="O2016" t="s">
        <v>253</v>
      </c>
      <c r="P2016" t="s">
        <v>61</v>
      </c>
      <c r="Q2016" t="s">
        <v>66</v>
      </c>
      <c r="R2016" t="s">
        <v>34</v>
      </c>
      <c r="S2016" t="s">
        <v>76</v>
      </c>
      <c r="T2016" t="s">
        <v>36</v>
      </c>
      <c r="U2016" t="s">
        <v>100</v>
      </c>
      <c r="V2016" t="s">
        <v>90</v>
      </c>
      <c r="W2016" t="s">
        <v>53</v>
      </c>
      <c r="X2016" t="s">
        <v>91</v>
      </c>
      <c r="Y2016" t="s">
        <v>41</v>
      </c>
      <c r="Z2016" t="s">
        <v>890</v>
      </c>
    </row>
    <row r="2017" spans="1:26" hidden="1" x14ac:dyDescent="0.25">
      <c r="A2017" t="s">
        <v>8478</v>
      </c>
      <c r="B2017" t="s">
        <v>8479</v>
      </c>
      <c r="C2017" s="1" t="str">
        <f t="shared" si="321"/>
        <v>21:0239</v>
      </c>
      <c r="D2017" s="1" t="str">
        <f>HYPERLINK("http://geochem.nrcan.gc.ca/cdogs/content/svy/svy_e.htm", "")</f>
        <v/>
      </c>
      <c r="G2017" s="1" t="str">
        <f>HYPERLINK("http://geochem.nrcan.gc.ca/cdogs/content/cr_/cr_00007_e.htm", "7")</f>
        <v>7</v>
      </c>
      <c r="J2017" t="s">
        <v>220</v>
      </c>
      <c r="K2017" t="s">
        <v>221</v>
      </c>
      <c r="L2017">
        <v>48</v>
      </c>
      <c r="M2017" t="s">
        <v>222</v>
      </c>
      <c r="N2017">
        <v>936</v>
      </c>
      <c r="O2017" t="s">
        <v>133</v>
      </c>
      <c r="P2017" t="s">
        <v>489</v>
      </c>
      <c r="Q2017" t="s">
        <v>156</v>
      </c>
      <c r="R2017" t="s">
        <v>78</v>
      </c>
      <c r="S2017" t="s">
        <v>39</v>
      </c>
      <c r="T2017" t="s">
        <v>225</v>
      </c>
      <c r="U2017" t="s">
        <v>1964</v>
      </c>
      <c r="V2017" t="s">
        <v>227</v>
      </c>
      <c r="W2017" t="s">
        <v>53</v>
      </c>
      <c r="X2017" t="s">
        <v>40</v>
      </c>
      <c r="Y2017" t="s">
        <v>135</v>
      </c>
      <c r="Z2017" t="s">
        <v>1183</v>
      </c>
    </row>
    <row r="2018" spans="1:26" hidden="1" x14ac:dyDescent="0.25">
      <c r="A2018" t="s">
        <v>8480</v>
      </c>
      <c r="B2018" t="s">
        <v>8481</v>
      </c>
      <c r="C2018" s="1" t="str">
        <f t="shared" si="321"/>
        <v>21:0239</v>
      </c>
      <c r="D2018" s="1" t="str">
        <f t="shared" ref="D2018:D2037" si="328">HYPERLINK("http://geochem.nrcan.gc.ca/cdogs/content/svy/svy210116_e.htm", "21:0116")</f>
        <v>21:0116</v>
      </c>
      <c r="E2018" t="s">
        <v>8482</v>
      </c>
      <c r="F2018" t="s">
        <v>8483</v>
      </c>
      <c r="H2018">
        <v>49.120642599999996</v>
      </c>
      <c r="I2018">
        <v>-89.407941699999995</v>
      </c>
      <c r="J2018" s="1" t="str">
        <f t="shared" ref="J2018:J2037" si="329">HYPERLINK("http://geochem.nrcan.gc.ca/cdogs/content/kwd/kwd020027_e.htm", "NGR lake sediment grab sample")</f>
        <v>NGR lake sediment grab sample</v>
      </c>
      <c r="K2018" s="1" t="str">
        <f t="shared" ref="K2018:K2037" si="330">HYPERLINK("http://geochem.nrcan.gc.ca/cdogs/content/kwd/kwd080006_e.htm", "&lt;177 micron (NGR)")</f>
        <v>&lt;177 micron (NGR)</v>
      </c>
      <c r="L2018">
        <v>48</v>
      </c>
      <c r="M2018" t="s">
        <v>196</v>
      </c>
      <c r="N2018">
        <v>937</v>
      </c>
      <c r="O2018" t="s">
        <v>1254</v>
      </c>
      <c r="P2018" t="s">
        <v>283</v>
      </c>
      <c r="Q2018" t="s">
        <v>66</v>
      </c>
      <c r="R2018" t="s">
        <v>277</v>
      </c>
      <c r="S2018" t="s">
        <v>181</v>
      </c>
      <c r="T2018" t="s">
        <v>36</v>
      </c>
      <c r="U2018" t="s">
        <v>559</v>
      </c>
      <c r="V2018" t="s">
        <v>99</v>
      </c>
      <c r="W2018" t="s">
        <v>53</v>
      </c>
      <c r="X2018" t="s">
        <v>228</v>
      </c>
      <c r="Y2018" t="s">
        <v>125</v>
      </c>
      <c r="Z2018" t="s">
        <v>191</v>
      </c>
    </row>
    <row r="2019" spans="1:26" hidden="1" x14ac:dyDescent="0.25">
      <c r="A2019" t="s">
        <v>8484</v>
      </c>
      <c r="B2019" t="s">
        <v>8485</v>
      </c>
      <c r="C2019" s="1" t="str">
        <f t="shared" si="321"/>
        <v>21:0239</v>
      </c>
      <c r="D2019" s="1" t="str">
        <f t="shared" si="328"/>
        <v>21:0116</v>
      </c>
      <c r="E2019" t="s">
        <v>8486</v>
      </c>
      <c r="F2019" t="s">
        <v>8487</v>
      </c>
      <c r="H2019">
        <v>49.086609899999999</v>
      </c>
      <c r="I2019">
        <v>-89.414335199999996</v>
      </c>
      <c r="J2019" s="1" t="str">
        <f t="shared" si="329"/>
        <v>NGR lake sediment grab sample</v>
      </c>
      <c r="K2019" s="1" t="str">
        <f t="shared" si="330"/>
        <v>&lt;177 micron (NGR)</v>
      </c>
      <c r="L2019">
        <v>48</v>
      </c>
      <c r="M2019" t="s">
        <v>206</v>
      </c>
      <c r="N2019">
        <v>938</v>
      </c>
      <c r="O2019" t="s">
        <v>197</v>
      </c>
      <c r="P2019" t="s">
        <v>133</v>
      </c>
      <c r="Q2019" t="s">
        <v>53</v>
      </c>
      <c r="R2019" t="s">
        <v>165</v>
      </c>
      <c r="S2019" t="s">
        <v>50</v>
      </c>
      <c r="T2019" t="s">
        <v>36</v>
      </c>
      <c r="U2019" t="s">
        <v>889</v>
      </c>
      <c r="V2019" t="s">
        <v>875</v>
      </c>
      <c r="W2019" t="s">
        <v>66</v>
      </c>
      <c r="X2019" t="s">
        <v>91</v>
      </c>
      <c r="Y2019" t="s">
        <v>41</v>
      </c>
      <c r="Z2019" t="s">
        <v>626</v>
      </c>
    </row>
    <row r="2020" spans="1:26" hidden="1" x14ac:dyDescent="0.25">
      <c r="A2020" t="s">
        <v>8488</v>
      </c>
      <c r="B2020" t="s">
        <v>8489</v>
      </c>
      <c r="C2020" s="1" t="str">
        <f t="shared" si="321"/>
        <v>21:0239</v>
      </c>
      <c r="D2020" s="1" t="str">
        <f t="shared" si="328"/>
        <v>21:0116</v>
      </c>
      <c r="E2020" t="s">
        <v>8490</v>
      </c>
      <c r="F2020" t="s">
        <v>8491</v>
      </c>
      <c r="H2020">
        <v>49.080187100000003</v>
      </c>
      <c r="I2020">
        <v>-89.3603782</v>
      </c>
      <c r="J2020" s="1" t="str">
        <f t="shared" si="329"/>
        <v>NGR lake sediment grab sample</v>
      </c>
      <c r="K2020" s="1" t="str">
        <f t="shared" si="330"/>
        <v>&lt;177 micron (NGR)</v>
      </c>
      <c r="L2020">
        <v>48</v>
      </c>
      <c r="M2020" t="s">
        <v>214</v>
      </c>
      <c r="N2020">
        <v>939</v>
      </c>
      <c r="O2020" t="s">
        <v>298</v>
      </c>
      <c r="P2020" t="s">
        <v>321</v>
      </c>
      <c r="Q2020" t="s">
        <v>63</v>
      </c>
      <c r="R2020" t="s">
        <v>283</v>
      </c>
      <c r="S2020" t="s">
        <v>34</v>
      </c>
      <c r="T2020" t="s">
        <v>36</v>
      </c>
      <c r="U2020" t="s">
        <v>1869</v>
      </c>
      <c r="V2020" t="s">
        <v>216</v>
      </c>
      <c r="W2020" t="s">
        <v>53</v>
      </c>
      <c r="X2020" t="s">
        <v>54</v>
      </c>
      <c r="Y2020" t="s">
        <v>309</v>
      </c>
      <c r="Z2020" t="s">
        <v>565</v>
      </c>
    </row>
    <row r="2021" spans="1:26" hidden="1" x14ac:dyDescent="0.25">
      <c r="A2021" t="s">
        <v>8492</v>
      </c>
      <c r="B2021" t="s">
        <v>8493</v>
      </c>
      <c r="C2021" s="1" t="str">
        <f t="shared" si="321"/>
        <v>21:0239</v>
      </c>
      <c r="D2021" s="1" t="str">
        <f t="shared" si="328"/>
        <v>21:0116</v>
      </c>
      <c r="E2021" t="s">
        <v>8494</v>
      </c>
      <c r="F2021" t="s">
        <v>8495</v>
      </c>
      <c r="H2021">
        <v>49.059817299999999</v>
      </c>
      <c r="I2021">
        <v>-89.371419200000005</v>
      </c>
      <c r="J2021" s="1" t="str">
        <f t="shared" si="329"/>
        <v>NGR lake sediment grab sample</v>
      </c>
      <c r="K2021" s="1" t="str">
        <f t="shared" si="330"/>
        <v>&lt;177 micron (NGR)</v>
      </c>
      <c r="L2021">
        <v>48</v>
      </c>
      <c r="M2021" t="s">
        <v>234</v>
      </c>
      <c r="N2021">
        <v>940</v>
      </c>
      <c r="O2021" t="s">
        <v>771</v>
      </c>
      <c r="P2021" t="s">
        <v>48</v>
      </c>
      <c r="Q2021" t="s">
        <v>53</v>
      </c>
      <c r="R2021" t="s">
        <v>321</v>
      </c>
      <c r="S2021" t="s">
        <v>156</v>
      </c>
      <c r="T2021" t="s">
        <v>36</v>
      </c>
      <c r="U2021" t="s">
        <v>178</v>
      </c>
      <c r="V2021" t="s">
        <v>730</v>
      </c>
      <c r="W2021" t="s">
        <v>66</v>
      </c>
      <c r="X2021" t="s">
        <v>463</v>
      </c>
      <c r="Y2021" t="s">
        <v>41</v>
      </c>
      <c r="Z2021" t="s">
        <v>546</v>
      </c>
    </row>
    <row r="2022" spans="1:26" hidden="1" x14ac:dyDescent="0.25">
      <c r="A2022" t="s">
        <v>8496</v>
      </c>
      <c r="B2022" t="s">
        <v>8497</v>
      </c>
      <c r="C2022" s="1" t="str">
        <f t="shared" si="321"/>
        <v>21:0239</v>
      </c>
      <c r="D2022" s="1" t="str">
        <f t="shared" si="328"/>
        <v>21:0116</v>
      </c>
      <c r="E2022" t="s">
        <v>8498</v>
      </c>
      <c r="F2022" t="s">
        <v>8499</v>
      </c>
      <c r="H2022">
        <v>49.107902199999998</v>
      </c>
      <c r="I2022">
        <v>-89.155769199999995</v>
      </c>
      <c r="J2022" s="1" t="str">
        <f t="shared" si="329"/>
        <v>NGR lake sediment grab sample</v>
      </c>
      <c r="K2022" s="1" t="str">
        <f t="shared" si="330"/>
        <v>&lt;177 micron (NGR)</v>
      </c>
      <c r="L2022">
        <v>49</v>
      </c>
      <c r="M2022" t="s">
        <v>30</v>
      </c>
      <c r="N2022">
        <v>941</v>
      </c>
      <c r="O2022" t="s">
        <v>82</v>
      </c>
      <c r="P2022" t="s">
        <v>156</v>
      </c>
      <c r="Q2022" t="s">
        <v>53</v>
      </c>
      <c r="R2022" t="s">
        <v>97</v>
      </c>
      <c r="S2022" t="s">
        <v>181</v>
      </c>
      <c r="T2022" t="s">
        <v>36</v>
      </c>
      <c r="U2022" t="s">
        <v>559</v>
      </c>
      <c r="V2022" t="s">
        <v>200</v>
      </c>
      <c r="W2022" t="s">
        <v>53</v>
      </c>
      <c r="X2022" t="s">
        <v>890</v>
      </c>
      <c r="Y2022" t="s">
        <v>41</v>
      </c>
      <c r="Z2022" t="s">
        <v>6924</v>
      </c>
    </row>
    <row r="2023" spans="1:26" hidden="1" x14ac:dyDescent="0.25">
      <c r="A2023" t="s">
        <v>8500</v>
      </c>
      <c r="B2023" t="s">
        <v>8501</v>
      </c>
      <c r="C2023" s="1" t="str">
        <f t="shared" si="321"/>
        <v>21:0239</v>
      </c>
      <c r="D2023" s="1" t="str">
        <f t="shared" si="328"/>
        <v>21:0116</v>
      </c>
      <c r="E2023" t="s">
        <v>8502</v>
      </c>
      <c r="F2023" t="s">
        <v>8503</v>
      </c>
      <c r="H2023">
        <v>49.073314000000003</v>
      </c>
      <c r="I2023">
        <v>-89.2596791</v>
      </c>
      <c r="J2023" s="1" t="str">
        <f t="shared" si="329"/>
        <v>NGR lake sediment grab sample</v>
      </c>
      <c r="K2023" s="1" t="str">
        <f t="shared" si="330"/>
        <v>&lt;177 micron (NGR)</v>
      </c>
      <c r="L2023">
        <v>49</v>
      </c>
      <c r="M2023" t="s">
        <v>47</v>
      </c>
      <c r="N2023">
        <v>942</v>
      </c>
      <c r="O2023" t="s">
        <v>1048</v>
      </c>
      <c r="P2023" t="s">
        <v>666</v>
      </c>
      <c r="Q2023" t="s">
        <v>53</v>
      </c>
      <c r="R2023" t="s">
        <v>321</v>
      </c>
      <c r="S2023" t="s">
        <v>290</v>
      </c>
      <c r="T2023" t="s">
        <v>36</v>
      </c>
      <c r="U2023" t="s">
        <v>639</v>
      </c>
      <c r="V2023" t="s">
        <v>597</v>
      </c>
      <c r="W2023" t="s">
        <v>53</v>
      </c>
      <c r="X2023" t="s">
        <v>67</v>
      </c>
      <c r="Y2023" t="s">
        <v>41</v>
      </c>
      <c r="Z2023" t="s">
        <v>805</v>
      </c>
    </row>
    <row r="2024" spans="1:26" hidden="1" x14ac:dyDescent="0.25">
      <c r="A2024" t="s">
        <v>8504</v>
      </c>
      <c r="B2024" t="s">
        <v>8505</v>
      </c>
      <c r="C2024" s="1" t="str">
        <f t="shared" si="321"/>
        <v>21:0239</v>
      </c>
      <c r="D2024" s="1" t="str">
        <f t="shared" si="328"/>
        <v>21:0116</v>
      </c>
      <c r="E2024" t="s">
        <v>8506</v>
      </c>
      <c r="F2024" t="s">
        <v>8507</v>
      </c>
      <c r="H2024">
        <v>49.097663300000001</v>
      </c>
      <c r="I2024">
        <v>-89.280019499999995</v>
      </c>
      <c r="J2024" s="1" t="str">
        <f t="shared" si="329"/>
        <v>NGR lake sediment grab sample</v>
      </c>
      <c r="K2024" s="1" t="str">
        <f t="shared" si="330"/>
        <v>&lt;177 micron (NGR)</v>
      </c>
      <c r="L2024">
        <v>49</v>
      </c>
      <c r="M2024" t="s">
        <v>60</v>
      </c>
      <c r="N2024">
        <v>943</v>
      </c>
      <c r="O2024" t="s">
        <v>224</v>
      </c>
      <c r="P2024" t="s">
        <v>48</v>
      </c>
      <c r="Q2024" t="s">
        <v>53</v>
      </c>
      <c r="R2024" t="s">
        <v>110</v>
      </c>
      <c r="S2024" t="s">
        <v>78</v>
      </c>
      <c r="T2024" t="s">
        <v>36</v>
      </c>
      <c r="U2024" t="s">
        <v>98</v>
      </c>
      <c r="V2024" t="s">
        <v>292</v>
      </c>
      <c r="W2024" t="s">
        <v>66</v>
      </c>
      <c r="X2024" t="s">
        <v>81</v>
      </c>
      <c r="Y2024" t="s">
        <v>41</v>
      </c>
      <c r="Z2024" t="s">
        <v>782</v>
      </c>
    </row>
    <row r="2025" spans="1:26" hidden="1" x14ac:dyDescent="0.25">
      <c r="A2025" t="s">
        <v>8508</v>
      </c>
      <c r="B2025" t="s">
        <v>8509</v>
      </c>
      <c r="C2025" s="1" t="str">
        <f t="shared" si="321"/>
        <v>21:0239</v>
      </c>
      <c r="D2025" s="1" t="str">
        <f t="shared" si="328"/>
        <v>21:0116</v>
      </c>
      <c r="E2025" t="s">
        <v>8510</v>
      </c>
      <c r="F2025" t="s">
        <v>8511</v>
      </c>
      <c r="H2025">
        <v>49.104628499999997</v>
      </c>
      <c r="I2025">
        <v>-89.196320700000001</v>
      </c>
      <c r="J2025" s="1" t="str">
        <f t="shared" si="329"/>
        <v>NGR lake sediment grab sample</v>
      </c>
      <c r="K2025" s="1" t="str">
        <f t="shared" si="330"/>
        <v>&lt;177 micron (NGR)</v>
      </c>
      <c r="L2025">
        <v>49</v>
      </c>
      <c r="M2025" t="s">
        <v>73</v>
      </c>
      <c r="N2025">
        <v>944</v>
      </c>
      <c r="O2025" t="s">
        <v>61</v>
      </c>
      <c r="P2025" t="s">
        <v>54</v>
      </c>
      <c r="Q2025" t="s">
        <v>66</v>
      </c>
      <c r="R2025" t="s">
        <v>109</v>
      </c>
      <c r="S2025" t="s">
        <v>181</v>
      </c>
      <c r="T2025" t="s">
        <v>36</v>
      </c>
      <c r="U2025" t="s">
        <v>284</v>
      </c>
      <c r="V2025" t="s">
        <v>90</v>
      </c>
      <c r="W2025" t="s">
        <v>53</v>
      </c>
      <c r="X2025" t="s">
        <v>1024</v>
      </c>
      <c r="Y2025" t="s">
        <v>41</v>
      </c>
      <c r="Z2025" t="s">
        <v>604</v>
      </c>
    </row>
    <row r="2026" spans="1:26" hidden="1" x14ac:dyDescent="0.25">
      <c r="A2026" t="s">
        <v>8512</v>
      </c>
      <c r="B2026" t="s">
        <v>8513</v>
      </c>
      <c r="C2026" s="1" t="str">
        <f t="shared" si="321"/>
        <v>21:0239</v>
      </c>
      <c r="D2026" s="1" t="str">
        <f t="shared" si="328"/>
        <v>21:0116</v>
      </c>
      <c r="E2026" t="s">
        <v>8514</v>
      </c>
      <c r="F2026" t="s">
        <v>8515</v>
      </c>
      <c r="H2026">
        <v>49.103268100000001</v>
      </c>
      <c r="I2026">
        <v>-89.174531099999996</v>
      </c>
      <c r="J2026" s="1" t="str">
        <f t="shared" si="329"/>
        <v>NGR lake sediment grab sample</v>
      </c>
      <c r="K2026" s="1" t="str">
        <f t="shared" si="330"/>
        <v>&lt;177 micron (NGR)</v>
      </c>
      <c r="L2026">
        <v>49</v>
      </c>
      <c r="M2026" t="s">
        <v>154</v>
      </c>
      <c r="N2026">
        <v>945</v>
      </c>
      <c r="O2026" t="s">
        <v>283</v>
      </c>
      <c r="P2026" t="s">
        <v>798</v>
      </c>
      <c r="Q2026" t="s">
        <v>66</v>
      </c>
      <c r="R2026" t="s">
        <v>76</v>
      </c>
      <c r="S2026" t="s">
        <v>80</v>
      </c>
      <c r="T2026" t="s">
        <v>36</v>
      </c>
      <c r="U2026" t="s">
        <v>277</v>
      </c>
      <c r="V2026" t="s">
        <v>52</v>
      </c>
      <c r="W2026" t="s">
        <v>66</v>
      </c>
      <c r="X2026" t="s">
        <v>112</v>
      </c>
      <c r="Y2026" t="s">
        <v>41</v>
      </c>
      <c r="Z2026" t="s">
        <v>981</v>
      </c>
    </row>
    <row r="2027" spans="1:26" hidden="1" x14ac:dyDescent="0.25">
      <c r="A2027" t="s">
        <v>8516</v>
      </c>
      <c r="B2027" t="s">
        <v>8517</v>
      </c>
      <c r="C2027" s="1" t="str">
        <f t="shared" si="321"/>
        <v>21:0239</v>
      </c>
      <c r="D2027" s="1" t="str">
        <f t="shared" si="328"/>
        <v>21:0116</v>
      </c>
      <c r="E2027" t="s">
        <v>8498</v>
      </c>
      <c r="F2027" t="s">
        <v>8518</v>
      </c>
      <c r="H2027">
        <v>49.107902199999998</v>
      </c>
      <c r="I2027">
        <v>-89.155769199999995</v>
      </c>
      <c r="J2027" s="1" t="str">
        <f t="shared" si="329"/>
        <v>NGR lake sediment grab sample</v>
      </c>
      <c r="K2027" s="1" t="str">
        <f t="shared" si="330"/>
        <v>&lt;177 micron (NGR)</v>
      </c>
      <c r="L2027">
        <v>49</v>
      </c>
      <c r="M2027" t="s">
        <v>162</v>
      </c>
      <c r="N2027">
        <v>946</v>
      </c>
      <c r="O2027" t="s">
        <v>32</v>
      </c>
      <c r="P2027" t="s">
        <v>109</v>
      </c>
      <c r="Q2027" t="s">
        <v>53</v>
      </c>
      <c r="R2027" t="s">
        <v>76</v>
      </c>
      <c r="S2027" t="s">
        <v>78</v>
      </c>
      <c r="T2027" t="s">
        <v>36</v>
      </c>
      <c r="U2027" t="s">
        <v>307</v>
      </c>
      <c r="V2027" t="s">
        <v>99</v>
      </c>
      <c r="W2027" t="s">
        <v>53</v>
      </c>
      <c r="X2027" t="s">
        <v>48</v>
      </c>
      <c r="Y2027" t="s">
        <v>41</v>
      </c>
      <c r="Z2027" t="s">
        <v>6700</v>
      </c>
    </row>
    <row r="2028" spans="1:26" hidden="1" x14ac:dyDescent="0.25">
      <c r="A2028" t="s">
        <v>8519</v>
      </c>
      <c r="B2028" t="s">
        <v>8520</v>
      </c>
      <c r="C2028" s="1" t="str">
        <f t="shared" si="321"/>
        <v>21:0239</v>
      </c>
      <c r="D2028" s="1" t="str">
        <f t="shared" si="328"/>
        <v>21:0116</v>
      </c>
      <c r="E2028" t="s">
        <v>8498</v>
      </c>
      <c r="F2028" t="s">
        <v>8521</v>
      </c>
      <c r="H2028">
        <v>49.107902199999998</v>
      </c>
      <c r="I2028">
        <v>-89.155769199999995</v>
      </c>
      <c r="J2028" s="1" t="str">
        <f t="shared" si="329"/>
        <v>NGR lake sediment grab sample</v>
      </c>
      <c r="K2028" s="1" t="str">
        <f t="shared" si="330"/>
        <v>&lt;177 micron (NGR)</v>
      </c>
      <c r="L2028">
        <v>49</v>
      </c>
      <c r="M2028" t="s">
        <v>169</v>
      </c>
      <c r="N2028">
        <v>947</v>
      </c>
      <c r="O2028" t="s">
        <v>49</v>
      </c>
      <c r="P2028" t="s">
        <v>156</v>
      </c>
      <c r="Q2028" t="s">
        <v>66</v>
      </c>
      <c r="R2028" t="s">
        <v>76</v>
      </c>
      <c r="S2028" t="s">
        <v>78</v>
      </c>
      <c r="T2028" t="s">
        <v>36</v>
      </c>
      <c r="U2028" t="s">
        <v>639</v>
      </c>
      <c r="V2028" t="s">
        <v>237</v>
      </c>
      <c r="W2028" t="s">
        <v>53</v>
      </c>
      <c r="X2028" t="s">
        <v>48</v>
      </c>
      <c r="Y2028" t="s">
        <v>41</v>
      </c>
      <c r="Z2028" t="s">
        <v>2723</v>
      </c>
    </row>
    <row r="2029" spans="1:26" hidden="1" x14ac:dyDescent="0.25">
      <c r="A2029" t="s">
        <v>8522</v>
      </c>
      <c r="B2029" t="s">
        <v>8523</v>
      </c>
      <c r="C2029" s="1" t="str">
        <f t="shared" si="321"/>
        <v>21:0239</v>
      </c>
      <c r="D2029" s="1" t="str">
        <f t="shared" si="328"/>
        <v>21:0116</v>
      </c>
      <c r="E2029" t="s">
        <v>8524</v>
      </c>
      <c r="F2029" t="s">
        <v>8525</v>
      </c>
      <c r="H2029">
        <v>49.130273600000002</v>
      </c>
      <c r="I2029">
        <v>-89.026298800000006</v>
      </c>
      <c r="J2029" s="1" t="str">
        <f t="shared" si="329"/>
        <v>NGR lake sediment grab sample</v>
      </c>
      <c r="K2029" s="1" t="str">
        <f t="shared" si="330"/>
        <v>&lt;177 micron (NGR)</v>
      </c>
      <c r="L2029">
        <v>49</v>
      </c>
      <c r="M2029" t="s">
        <v>87</v>
      </c>
      <c r="N2029">
        <v>948</v>
      </c>
      <c r="O2029" t="s">
        <v>197</v>
      </c>
      <c r="P2029" t="s">
        <v>334</v>
      </c>
      <c r="Q2029" t="s">
        <v>33</v>
      </c>
      <c r="R2029" t="s">
        <v>271</v>
      </c>
      <c r="S2029" t="s">
        <v>97</v>
      </c>
      <c r="T2029" t="s">
        <v>36</v>
      </c>
      <c r="U2029" t="s">
        <v>465</v>
      </c>
      <c r="V2029" t="s">
        <v>590</v>
      </c>
      <c r="W2029" t="s">
        <v>53</v>
      </c>
      <c r="X2029" t="s">
        <v>48</v>
      </c>
      <c r="Y2029" t="s">
        <v>41</v>
      </c>
      <c r="Z2029" t="s">
        <v>8526</v>
      </c>
    </row>
    <row r="2030" spans="1:26" hidden="1" x14ac:dyDescent="0.25">
      <c r="A2030" t="s">
        <v>8527</v>
      </c>
      <c r="B2030" t="s">
        <v>8528</v>
      </c>
      <c r="C2030" s="1" t="str">
        <f t="shared" si="321"/>
        <v>21:0239</v>
      </c>
      <c r="D2030" s="1" t="str">
        <f t="shared" si="328"/>
        <v>21:0116</v>
      </c>
      <c r="E2030" t="s">
        <v>8529</v>
      </c>
      <c r="F2030" t="s">
        <v>8530</v>
      </c>
      <c r="H2030">
        <v>49.129583799999999</v>
      </c>
      <c r="I2030">
        <v>-88.987337699999998</v>
      </c>
      <c r="J2030" s="1" t="str">
        <f t="shared" si="329"/>
        <v>NGR lake sediment grab sample</v>
      </c>
      <c r="K2030" s="1" t="str">
        <f t="shared" si="330"/>
        <v>&lt;177 micron (NGR)</v>
      </c>
      <c r="L2030">
        <v>49</v>
      </c>
      <c r="M2030" t="s">
        <v>96</v>
      </c>
      <c r="N2030">
        <v>949</v>
      </c>
      <c r="O2030" t="s">
        <v>890</v>
      </c>
      <c r="P2030" t="s">
        <v>334</v>
      </c>
      <c r="Q2030" t="s">
        <v>53</v>
      </c>
      <c r="R2030" t="s">
        <v>134</v>
      </c>
      <c r="S2030" t="s">
        <v>76</v>
      </c>
      <c r="T2030" t="s">
        <v>36</v>
      </c>
      <c r="U2030" t="s">
        <v>263</v>
      </c>
      <c r="V2030" t="s">
        <v>309</v>
      </c>
      <c r="W2030" t="s">
        <v>53</v>
      </c>
      <c r="X2030" t="s">
        <v>82</v>
      </c>
      <c r="Y2030" t="s">
        <v>309</v>
      </c>
      <c r="Z2030" t="s">
        <v>1007</v>
      </c>
    </row>
    <row r="2031" spans="1:26" hidden="1" x14ac:dyDescent="0.25">
      <c r="A2031" t="s">
        <v>8531</v>
      </c>
      <c r="B2031" t="s">
        <v>8532</v>
      </c>
      <c r="C2031" s="1" t="str">
        <f t="shared" si="321"/>
        <v>21:0239</v>
      </c>
      <c r="D2031" s="1" t="str">
        <f t="shared" si="328"/>
        <v>21:0116</v>
      </c>
      <c r="E2031" t="s">
        <v>8533</v>
      </c>
      <c r="F2031" t="s">
        <v>8534</v>
      </c>
      <c r="H2031">
        <v>49.1355085</v>
      </c>
      <c r="I2031">
        <v>-88.888489800000002</v>
      </c>
      <c r="J2031" s="1" t="str">
        <f t="shared" si="329"/>
        <v>NGR lake sediment grab sample</v>
      </c>
      <c r="K2031" s="1" t="str">
        <f t="shared" si="330"/>
        <v>&lt;177 micron (NGR)</v>
      </c>
      <c r="L2031">
        <v>49</v>
      </c>
      <c r="M2031" t="s">
        <v>106</v>
      </c>
      <c r="N2031">
        <v>950</v>
      </c>
      <c r="O2031" t="s">
        <v>79</v>
      </c>
      <c r="P2031" t="s">
        <v>1048</v>
      </c>
      <c r="Q2031" t="s">
        <v>66</v>
      </c>
      <c r="R2031" t="s">
        <v>198</v>
      </c>
      <c r="S2031" t="s">
        <v>39</v>
      </c>
      <c r="T2031" t="s">
        <v>36</v>
      </c>
      <c r="U2031" t="s">
        <v>1432</v>
      </c>
      <c r="V2031" t="s">
        <v>65</v>
      </c>
      <c r="W2031" t="s">
        <v>53</v>
      </c>
      <c r="X2031" t="s">
        <v>208</v>
      </c>
      <c r="Y2031" t="s">
        <v>41</v>
      </c>
      <c r="Z2031" t="s">
        <v>1364</v>
      </c>
    </row>
    <row r="2032" spans="1:26" hidden="1" x14ac:dyDescent="0.25">
      <c r="A2032" t="s">
        <v>8535</v>
      </c>
      <c r="B2032" t="s">
        <v>8536</v>
      </c>
      <c r="C2032" s="1" t="str">
        <f t="shared" si="321"/>
        <v>21:0239</v>
      </c>
      <c r="D2032" s="1" t="str">
        <f t="shared" si="328"/>
        <v>21:0116</v>
      </c>
      <c r="E2032" t="s">
        <v>8537</v>
      </c>
      <c r="F2032" t="s">
        <v>8538</v>
      </c>
      <c r="H2032">
        <v>49.1433508</v>
      </c>
      <c r="I2032">
        <v>-88.544459500000002</v>
      </c>
      <c r="J2032" s="1" t="str">
        <f t="shared" si="329"/>
        <v>NGR lake sediment grab sample</v>
      </c>
      <c r="K2032" s="1" t="str">
        <f t="shared" si="330"/>
        <v>&lt;177 micron (NGR)</v>
      </c>
      <c r="L2032">
        <v>49</v>
      </c>
      <c r="M2032" t="s">
        <v>118</v>
      </c>
      <c r="N2032">
        <v>951</v>
      </c>
      <c r="O2032" t="s">
        <v>48</v>
      </c>
      <c r="P2032" t="s">
        <v>244</v>
      </c>
      <c r="Q2032" t="s">
        <v>181</v>
      </c>
      <c r="R2032" t="s">
        <v>64</v>
      </c>
      <c r="S2032" t="s">
        <v>39</v>
      </c>
      <c r="T2032" t="s">
        <v>36</v>
      </c>
      <c r="U2032" t="s">
        <v>48</v>
      </c>
      <c r="V2032" t="s">
        <v>452</v>
      </c>
      <c r="W2032" t="s">
        <v>53</v>
      </c>
      <c r="X2032" t="s">
        <v>208</v>
      </c>
      <c r="Y2032" t="s">
        <v>41</v>
      </c>
      <c r="Z2032" t="s">
        <v>572</v>
      </c>
    </row>
    <row r="2033" spans="1:26" hidden="1" x14ac:dyDescent="0.25">
      <c r="A2033" t="s">
        <v>8539</v>
      </c>
      <c r="B2033" t="s">
        <v>8540</v>
      </c>
      <c r="C2033" s="1" t="str">
        <f t="shared" si="321"/>
        <v>21:0239</v>
      </c>
      <c r="D2033" s="1" t="str">
        <f t="shared" si="328"/>
        <v>21:0116</v>
      </c>
      <c r="E2033" t="s">
        <v>8541</v>
      </c>
      <c r="F2033" t="s">
        <v>8542</v>
      </c>
      <c r="H2033">
        <v>49.157664199999999</v>
      </c>
      <c r="I2033">
        <v>-88.562433600000006</v>
      </c>
      <c r="J2033" s="1" t="str">
        <f t="shared" si="329"/>
        <v>NGR lake sediment grab sample</v>
      </c>
      <c r="K2033" s="1" t="str">
        <f t="shared" si="330"/>
        <v>&lt;177 micron (NGR)</v>
      </c>
      <c r="L2033">
        <v>49</v>
      </c>
      <c r="M2033" t="s">
        <v>131</v>
      </c>
      <c r="N2033">
        <v>952</v>
      </c>
      <c r="O2033" t="s">
        <v>667</v>
      </c>
      <c r="P2033" t="s">
        <v>759</v>
      </c>
      <c r="Q2033" t="s">
        <v>80</v>
      </c>
      <c r="R2033" t="s">
        <v>32</v>
      </c>
      <c r="S2033" t="s">
        <v>198</v>
      </c>
      <c r="T2033" t="s">
        <v>36</v>
      </c>
      <c r="U2033" t="s">
        <v>3149</v>
      </c>
      <c r="V2033" t="s">
        <v>1703</v>
      </c>
      <c r="W2033" t="s">
        <v>63</v>
      </c>
      <c r="X2033" t="s">
        <v>40</v>
      </c>
      <c r="Y2033" t="s">
        <v>125</v>
      </c>
      <c r="Z2033" t="s">
        <v>145</v>
      </c>
    </row>
    <row r="2034" spans="1:26" hidden="1" x14ac:dyDescent="0.25">
      <c r="A2034" t="s">
        <v>8543</v>
      </c>
      <c r="B2034" t="s">
        <v>8544</v>
      </c>
      <c r="C2034" s="1" t="str">
        <f t="shared" si="321"/>
        <v>21:0239</v>
      </c>
      <c r="D2034" s="1" t="str">
        <f t="shared" si="328"/>
        <v>21:0116</v>
      </c>
      <c r="E2034" t="s">
        <v>8545</v>
      </c>
      <c r="F2034" t="s">
        <v>8546</v>
      </c>
      <c r="H2034">
        <v>49.152792099999999</v>
      </c>
      <c r="I2034">
        <v>-88.584607899999995</v>
      </c>
      <c r="J2034" s="1" t="str">
        <f t="shared" si="329"/>
        <v>NGR lake sediment grab sample</v>
      </c>
      <c r="K2034" s="1" t="str">
        <f t="shared" si="330"/>
        <v>&lt;177 micron (NGR)</v>
      </c>
      <c r="L2034">
        <v>49</v>
      </c>
      <c r="M2034" t="s">
        <v>143</v>
      </c>
      <c r="N2034">
        <v>953</v>
      </c>
      <c r="O2034" t="s">
        <v>155</v>
      </c>
      <c r="P2034" t="s">
        <v>120</v>
      </c>
      <c r="Q2034" t="s">
        <v>63</v>
      </c>
      <c r="R2034" t="s">
        <v>668</v>
      </c>
      <c r="S2034" t="s">
        <v>109</v>
      </c>
      <c r="T2034" t="s">
        <v>36</v>
      </c>
      <c r="U2034" t="s">
        <v>766</v>
      </c>
      <c r="V2034" t="s">
        <v>125</v>
      </c>
      <c r="W2034" t="s">
        <v>53</v>
      </c>
      <c r="X2034" t="s">
        <v>81</v>
      </c>
      <c r="Y2034" t="s">
        <v>41</v>
      </c>
      <c r="Z2034" t="s">
        <v>2612</v>
      </c>
    </row>
    <row r="2035" spans="1:26" hidden="1" x14ac:dyDescent="0.25">
      <c r="A2035" t="s">
        <v>8547</v>
      </c>
      <c r="B2035" t="s">
        <v>8548</v>
      </c>
      <c r="C2035" s="1" t="str">
        <f t="shared" si="321"/>
        <v>21:0239</v>
      </c>
      <c r="D2035" s="1" t="str">
        <f t="shared" si="328"/>
        <v>21:0116</v>
      </c>
      <c r="E2035" t="s">
        <v>8549</v>
      </c>
      <c r="F2035" t="s">
        <v>8550</v>
      </c>
      <c r="H2035">
        <v>49.132750399999999</v>
      </c>
      <c r="I2035">
        <v>-88.732892500000005</v>
      </c>
      <c r="J2035" s="1" t="str">
        <f t="shared" si="329"/>
        <v>NGR lake sediment grab sample</v>
      </c>
      <c r="K2035" s="1" t="str">
        <f t="shared" si="330"/>
        <v>&lt;177 micron (NGR)</v>
      </c>
      <c r="L2035">
        <v>49</v>
      </c>
      <c r="M2035" t="s">
        <v>177</v>
      </c>
      <c r="N2035">
        <v>954</v>
      </c>
      <c r="O2035" t="s">
        <v>798</v>
      </c>
      <c r="P2035" t="s">
        <v>66</v>
      </c>
      <c r="Q2035" t="s">
        <v>53</v>
      </c>
      <c r="R2035" t="s">
        <v>53</v>
      </c>
      <c r="S2035" t="s">
        <v>66</v>
      </c>
      <c r="T2035" t="s">
        <v>36</v>
      </c>
      <c r="U2035" t="s">
        <v>283</v>
      </c>
      <c r="V2035" t="s">
        <v>122</v>
      </c>
      <c r="W2035" t="s">
        <v>53</v>
      </c>
      <c r="X2035" t="s">
        <v>67</v>
      </c>
      <c r="Y2035" t="s">
        <v>41</v>
      </c>
      <c r="Z2035" t="s">
        <v>2737</v>
      </c>
    </row>
    <row r="2036" spans="1:26" hidden="1" x14ac:dyDescent="0.25">
      <c r="A2036" t="s">
        <v>8551</v>
      </c>
      <c r="B2036" t="s">
        <v>8552</v>
      </c>
      <c r="C2036" s="1" t="str">
        <f t="shared" si="321"/>
        <v>21:0239</v>
      </c>
      <c r="D2036" s="1" t="str">
        <f t="shared" si="328"/>
        <v>21:0116</v>
      </c>
      <c r="E2036" t="s">
        <v>8553</v>
      </c>
      <c r="F2036" t="s">
        <v>8554</v>
      </c>
      <c r="H2036">
        <v>49.132638100000001</v>
      </c>
      <c r="I2036">
        <v>-88.779294699999994</v>
      </c>
      <c r="J2036" s="1" t="str">
        <f t="shared" si="329"/>
        <v>NGR lake sediment grab sample</v>
      </c>
      <c r="K2036" s="1" t="str">
        <f t="shared" si="330"/>
        <v>&lt;177 micron (NGR)</v>
      </c>
      <c r="L2036">
        <v>49</v>
      </c>
      <c r="M2036" t="s">
        <v>187</v>
      </c>
      <c r="N2036">
        <v>955</v>
      </c>
      <c r="O2036" t="s">
        <v>342</v>
      </c>
      <c r="P2036" t="s">
        <v>596</v>
      </c>
      <c r="Q2036" t="s">
        <v>66</v>
      </c>
      <c r="R2036" t="s">
        <v>198</v>
      </c>
      <c r="S2036" t="s">
        <v>39</v>
      </c>
      <c r="T2036" t="s">
        <v>36</v>
      </c>
      <c r="U2036" t="s">
        <v>307</v>
      </c>
      <c r="V2036" t="s">
        <v>457</v>
      </c>
      <c r="W2036" t="s">
        <v>53</v>
      </c>
      <c r="X2036" t="s">
        <v>81</v>
      </c>
      <c r="Y2036" t="s">
        <v>41</v>
      </c>
      <c r="Z2036" t="s">
        <v>3577</v>
      </c>
    </row>
    <row r="2037" spans="1:26" hidden="1" x14ac:dyDescent="0.25">
      <c r="A2037" t="s">
        <v>8555</v>
      </c>
      <c r="B2037" t="s">
        <v>8556</v>
      </c>
      <c r="C2037" s="1" t="str">
        <f t="shared" si="321"/>
        <v>21:0239</v>
      </c>
      <c r="D2037" s="1" t="str">
        <f t="shared" si="328"/>
        <v>21:0116</v>
      </c>
      <c r="E2037" t="s">
        <v>8557</v>
      </c>
      <c r="F2037" t="s">
        <v>8558</v>
      </c>
      <c r="H2037">
        <v>49.140503799999998</v>
      </c>
      <c r="I2037">
        <v>-88.825180900000007</v>
      </c>
      <c r="J2037" s="1" t="str">
        <f t="shared" si="329"/>
        <v>NGR lake sediment grab sample</v>
      </c>
      <c r="K2037" s="1" t="str">
        <f t="shared" si="330"/>
        <v>&lt;177 micron (NGR)</v>
      </c>
      <c r="L2037">
        <v>49</v>
      </c>
      <c r="M2037" t="s">
        <v>196</v>
      </c>
      <c r="N2037">
        <v>956</v>
      </c>
      <c r="O2037" t="s">
        <v>120</v>
      </c>
      <c r="P2037" t="s">
        <v>32</v>
      </c>
      <c r="Q2037" t="s">
        <v>39</v>
      </c>
      <c r="R2037" t="s">
        <v>290</v>
      </c>
      <c r="S2037" t="s">
        <v>78</v>
      </c>
      <c r="T2037" t="s">
        <v>36</v>
      </c>
      <c r="U2037" t="s">
        <v>361</v>
      </c>
      <c r="V2037" t="s">
        <v>309</v>
      </c>
      <c r="W2037" t="s">
        <v>53</v>
      </c>
      <c r="X2037" t="s">
        <v>54</v>
      </c>
      <c r="Y2037" t="s">
        <v>41</v>
      </c>
      <c r="Z2037" t="s">
        <v>2656</v>
      </c>
    </row>
    <row r="2038" spans="1:26" hidden="1" x14ac:dyDescent="0.25">
      <c r="A2038" t="s">
        <v>8559</v>
      </c>
      <c r="B2038" t="s">
        <v>8560</v>
      </c>
      <c r="C2038" s="1" t="str">
        <f t="shared" si="321"/>
        <v>21:0239</v>
      </c>
      <c r="D2038" s="1" t="str">
        <f>HYPERLINK("http://geochem.nrcan.gc.ca/cdogs/content/svy/svy_e.htm", "")</f>
        <v/>
      </c>
      <c r="G2038" s="1" t="str">
        <f>HYPERLINK("http://geochem.nrcan.gc.ca/cdogs/content/cr_/cr_00021_e.htm", "21")</f>
        <v>21</v>
      </c>
      <c r="J2038" t="s">
        <v>220</v>
      </c>
      <c r="K2038" t="s">
        <v>221</v>
      </c>
      <c r="L2038">
        <v>49</v>
      </c>
      <c r="M2038" t="s">
        <v>222</v>
      </c>
      <c r="N2038">
        <v>957</v>
      </c>
      <c r="O2038" t="s">
        <v>133</v>
      </c>
      <c r="P2038" t="s">
        <v>198</v>
      </c>
      <c r="Q2038" t="s">
        <v>134</v>
      </c>
      <c r="R2038" t="s">
        <v>39</v>
      </c>
      <c r="S2038" t="s">
        <v>33</v>
      </c>
      <c r="T2038" t="s">
        <v>36</v>
      </c>
      <c r="U2038" t="s">
        <v>973</v>
      </c>
      <c r="V2038" t="s">
        <v>730</v>
      </c>
      <c r="W2038" t="s">
        <v>146</v>
      </c>
      <c r="X2038" t="s">
        <v>48</v>
      </c>
      <c r="Y2038" t="s">
        <v>33</v>
      </c>
      <c r="Z2038" t="s">
        <v>1547</v>
      </c>
    </row>
    <row r="2039" spans="1:26" hidden="1" x14ac:dyDescent="0.25">
      <c r="A2039" t="s">
        <v>8561</v>
      </c>
      <c r="B2039" t="s">
        <v>8562</v>
      </c>
      <c r="C2039" s="1" t="str">
        <f t="shared" si="321"/>
        <v>21:0239</v>
      </c>
      <c r="D2039" s="1" t="str">
        <f t="shared" ref="D2039:D2057" si="331">HYPERLINK("http://geochem.nrcan.gc.ca/cdogs/content/svy/svy210116_e.htm", "21:0116")</f>
        <v>21:0116</v>
      </c>
      <c r="E2039" t="s">
        <v>8563</v>
      </c>
      <c r="F2039" t="s">
        <v>8564</v>
      </c>
      <c r="H2039">
        <v>49.104629099999997</v>
      </c>
      <c r="I2039">
        <v>-88.814218800000006</v>
      </c>
      <c r="J2039" s="1" t="str">
        <f t="shared" ref="J2039:J2057" si="332">HYPERLINK("http://geochem.nrcan.gc.ca/cdogs/content/kwd/kwd020027_e.htm", "NGR lake sediment grab sample")</f>
        <v>NGR lake sediment grab sample</v>
      </c>
      <c r="K2039" s="1" t="str">
        <f t="shared" ref="K2039:K2057" si="333">HYPERLINK("http://geochem.nrcan.gc.ca/cdogs/content/kwd/kwd080006_e.htm", "&lt;177 micron (NGR)")</f>
        <v>&lt;177 micron (NGR)</v>
      </c>
      <c r="L2039">
        <v>49</v>
      </c>
      <c r="M2039" t="s">
        <v>206</v>
      </c>
      <c r="N2039">
        <v>958</v>
      </c>
      <c r="O2039" t="s">
        <v>283</v>
      </c>
      <c r="P2039" t="s">
        <v>489</v>
      </c>
      <c r="Q2039" t="s">
        <v>80</v>
      </c>
      <c r="R2039" t="s">
        <v>53</v>
      </c>
      <c r="S2039" t="s">
        <v>66</v>
      </c>
      <c r="T2039" t="s">
        <v>36</v>
      </c>
      <c r="U2039" t="s">
        <v>144</v>
      </c>
      <c r="V2039" t="s">
        <v>122</v>
      </c>
      <c r="W2039" t="s">
        <v>80</v>
      </c>
      <c r="X2039" t="s">
        <v>79</v>
      </c>
      <c r="Y2039" t="s">
        <v>41</v>
      </c>
      <c r="Z2039" t="s">
        <v>4687</v>
      </c>
    </row>
    <row r="2040" spans="1:26" hidden="1" x14ac:dyDescent="0.25">
      <c r="A2040" t="s">
        <v>8565</v>
      </c>
      <c r="B2040" t="s">
        <v>8566</v>
      </c>
      <c r="C2040" s="1" t="str">
        <f t="shared" si="321"/>
        <v>21:0239</v>
      </c>
      <c r="D2040" s="1" t="str">
        <f t="shared" si="331"/>
        <v>21:0116</v>
      </c>
      <c r="E2040" t="s">
        <v>8567</v>
      </c>
      <c r="F2040" t="s">
        <v>8568</v>
      </c>
      <c r="H2040">
        <v>49.095608499999997</v>
      </c>
      <c r="I2040">
        <v>-88.905044799999999</v>
      </c>
      <c r="J2040" s="1" t="str">
        <f t="shared" si="332"/>
        <v>NGR lake sediment grab sample</v>
      </c>
      <c r="K2040" s="1" t="str">
        <f t="shared" si="333"/>
        <v>&lt;177 micron (NGR)</v>
      </c>
      <c r="L2040">
        <v>49</v>
      </c>
      <c r="M2040" t="s">
        <v>214</v>
      </c>
      <c r="N2040">
        <v>959</v>
      </c>
      <c r="O2040" t="s">
        <v>40</v>
      </c>
      <c r="P2040" t="s">
        <v>465</v>
      </c>
      <c r="Q2040" t="s">
        <v>63</v>
      </c>
      <c r="R2040" t="s">
        <v>271</v>
      </c>
      <c r="S2040" t="s">
        <v>64</v>
      </c>
      <c r="T2040" t="s">
        <v>36</v>
      </c>
      <c r="U2040" t="s">
        <v>766</v>
      </c>
      <c r="V2040" t="s">
        <v>148</v>
      </c>
      <c r="W2040" t="s">
        <v>80</v>
      </c>
      <c r="X2040" t="s">
        <v>40</v>
      </c>
      <c r="Y2040" t="s">
        <v>76</v>
      </c>
      <c r="Z2040" t="s">
        <v>472</v>
      </c>
    </row>
    <row r="2041" spans="1:26" hidden="1" x14ac:dyDescent="0.25">
      <c r="A2041" t="s">
        <v>8569</v>
      </c>
      <c r="B2041" t="s">
        <v>8570</v>
      </c>
      <c r="C2041" s="1" t="str">
        <f t="shared" si="321"/>
        <v>21:0239</v>
      </c>
      <c r="D2041" s="1" t="str">
        <f t="shared" si="331"/>
        <v>21:0116</v>
      </c>
      <c r="E2041" t="s">
        <v>8571</v>
      </c>
      <c r="F2041" t="s">
        <v>8572</v>
      </c>
      <c r="H2041">
        <v>49.124789399999997</v>
      </c>
      <c r="I2041">
        <v>-88.916594000000003</v>
      </c>
      <c r="J2041" s="1" t="str">
        <f t="shared" si="332"/>
        <v>NGR lake sediment grab sample</v>
      </c>
      <c r="K2041" s="1" t="str">
        <f t="shared" si="333"/>
        <v>&lt;177 micron (NGR)</v>
      </c>
      <c r="L2041">
        <v>49</v>
      </c>
      <c r="M2041" t="s">
        <v>234</v>
      </c>
      <c r="N2041">
        <v>960</v>
      </c>
      <c r="O2041" t="s">
        <v>289</v>
      </c>
      <c r="P2041" t="s">
        <v>253</v>
      </c>
      <c r="Q2041" t="s">
        <v>78</v>
      </c>
      <c r="R2041" t="s">
        <v>198</v>
      </c>
      <c r="S2041" t="s">
        <v>78</v>
      </c>
      <c r="T2041" t="s">
        <v>36</v>
      </c>
      <c r="U2041" t="s">
        <v>307</v>
      </c>
      <c r="V2041" t="s">
        <v>337</v>
      </c>
      <c r="W2041" t="s">
        <v>53</v>
      </c>
      <c r="X2041" t="s">
        <v>228</v>
      </c>
      <c r="Y2041" t="s">
        <v>41</v>
      </c>
      <c r="Z2041" t="s">
        <v>917</v>
      </c>
    </row>
    <row r="2042" spans="1:26" hidden="1" x14ac:dyDescent="0.25">
      <c r="A2042" t="s">
        <v>8573</v>
      </c>
      <c r="B2042" t="s">
        <v>8574</v>
      </c>
      <c r="C2042" s="1" t="str">
        <f t="shared" ref="C2042:C2105" si="334">HYPERLINK("http://geochem.nrcan.gc.ca/cdogs/content/bdl/bdl210239_e.htm", "21:0239")</f>
        <v>21:0239</v>
      </c>
      <c r="D2042" s="1" t="str">
        <f t="shared" si="331"/>
        <v>21:0116</v>
      </c>
      <c r="E2042" t="s">
        <v>8575</v>
      </c>
      <c r="F2042" t="s">
        <v>8576</v>
      </c>
      <c r="H2042">
        <v>49.246386000000001</v>
      </c>
      <c r="I2042">
        <v>-89.549615500000002</v>
      </c>
      <c r="J2042" s="1" t="str">
        <f t="shared" si="332"/>
        <v>NGR lake sediment grab sample</v>
      </c>
      <c r="K2042" s="1" t="str">
        <f t="shared" si="333"/>
        <v>&lt;177 micron (NGR)</v>
      </c>
      <c r="L2042">
        <v>50</v>
      </c>
      <c r="M2042" t="s">
        <v>242</v>
      </c>
      <c r="N2042">
        <v>961</v>
      </c>
      <c r="O2042" t="s">
        <v>1048</v>
      </c>
      <c r="P2042" t="s">
        <v>666</v>
      </c>
      <c r="Q2042" t="s">
        <v>53</v>
      </c>
      <c r="R2042" t="s">
        <v>50</v>
      </c>
      <c r="S2042" t="s">
        <v>181</v>
      </c>
      <c r="T2042" t="s">
        <v>36</v>
      </c>
      <c r="U2042" t="s">
        <v>31</v>
      </c>
      <c r="V2042" t="s">
        <v>721</v>
      </c>
      <c r="W2042" t="s">
        <v>53</v>
      </c>
      <c r="X2042" t="s">
        <v>465</v>
      </c>
      <c r="Y2042" t="s">
        <v>41</v>
      </c>
      <c r="Z2042" t="s">
        <v>1105</v>
      </c>
    </row>
    <row r="2043" spans="1:26" hidden="1" x14ac:dyDescent="0.25">
      <c r="A2043" t="s">
        <v>8577</v>
      </c>
      <c r="B2043" t="s">
        <v>8578</v>
      </c>
      <c r="C2043" s="1" t="str">
        <f t="shared" si="334"/>
        <v>21:0239</v>
      </c>
      <c r="D2043" s="1" t="str">
        <f t="shared" si="331"/>
        <v>21:0116</v>
      </c>
      <c r="E2043" t="s">
        <v>8579</v>
      </c>
      <c r="F2043" t="s">
        <v>8580</v>
      </c>
      <c r="H2043">
        <v>49.153803400000001</v>
      </c>
      <c r="I2043">
        <v>-88.921896500000003</v>
      </c>
      <c r="J2043" s="1" t="str">
        <f t="shared" si="332"/>
        <v>NGR lake sediment grab sample</v>
      </c>
      <c r="K2043" s="1" t="str">
        <f t="shared" si="333"/>
        <v>&lt;177 micron (NGR)</v>
      </c>
      <c r="L2043">
        <v>50</v>
      </c>
      <c r="M2043" t="s">
        <v>47</v>
      </c>
      <c r="N2043">
        <v>962</v>
      </c>
      <c r="O2043" t="s">
        <v>67</v>
      </c>
      <c r="P2043" t="s">
        <v>31</v>
      </c>
      <c r="Q2043" t="s">
        <v>63</v>
      </c>
      <c r="R2043" t="s">
        <v>32</v>
      </c>
      <c r="S2043" t="s">
        <v>76</v>
      </c>
      <c r="T2043" t="s">
        <v>36</v>
      </c>
      <c r="U2043" t="s">
        <v>938</v>
      </c>
      <c r="V2043" t="s">
        <v>137</v>
      </c>
      <c r="W2043" t="s">
        <v>53</v>
      </c>
      <c r="X2043" t="s">
        <v>40</v>
      </c>
      <c r="Y2043" t="s">
        <v>41</v>
      </c>
      <c r="Z2043" t="s">
        <v>472</v>
      </c>
    </row>
    <row r="2044" spans="1:26" hidden="1" x14ac:dyDescent="0.25">
      <c r="A2044" t="s">
        <v>8581</v>
      </c>
      <c r="B2044" t="s">
        <v>8582</v>
      </c>
      <c r="C2044" s="1" t="str">
        <f t="shared" si="334"/>
        <v>21:0239</v>
      </c>
      <c r="D2044" s="1" t="str">
        <f t="shared" si="331"/>
        <v>21:0116</v>
      </c>
      <c r="E2044" t="s">
        <v>8583</v>
      </c>
      <c r="F2044" t="s">
        <v>8584</v>
      </c>
      <c r="H2044">
        <v>49.1497733</v>
      </c>
      <c r="I2044">
        <v>-88.974636700000005</v>
      </c>
      <c r="J2044" s="1" t="str">
        <f t="shared" si="332"/>
        <v>NGR lake sediment grab sample</v>
      </c>
      <c r="K2044" s="1" t="str">
        <f t="shared" si="333"/>
        <v>&lt;177 micron (NGR)</v>
      </c>
      <c r="L2044">
        <v>50</v>
      </c>
      <c r="M2044" t="s">
        <v>60</v>
      </c>
      <c r="N2044">
        <v>963</v>
      </c>
      <c r="O2044" t="s">
        <v>74</v>
      </c>
      <c r="P2044" t="s">
        <v>224</v>
      </c>
      <c r="Q2044" t="s">
        <v>53</v>
      </c>
      <c r="R2044" t="s">
        <v>890</v>
      </c>
      <c r="S2044" t="s">
        <v>134</v>
      </c>
      <c r="T2044" t="s">
        <v>36</v>
      </c>
      <c r="U2044" t="s">
        <v>1846</v>
      </c>
      <c r="V2044" t="s">
        <v>478</v>
      </c>
      <c r="W2044" t="s">
        <v>63</v>
      </c>
      <c r="X2044" t="s">
        <v>79</v>
      </c>
      <c r="Y2044" t="s">
        <v>76</v>
      </c>
      <c r="Z2044" t="s">
        <v>2257</v>
      </c>
    </row>
    <row r="2045" spans="1:26" hidden="1" x14ac:dyDescent="0.25">
      <c r="A2045" t="s">
        <v>8585</v>
      </c>
      <c r="B2045" t="s">
        <v>8586</v>
      </c>
      <c r="C2045" s="1" t="str">
        <f t="shared" si="334"/>
        <v>21:0239</v>
      </c>
      <c r="D2045" s="1" t="str">
        <f t="shared" si="331"/>
        <v>21:0116</v>
      </c>
      <c r="E2045" t="s">
        <v>8587</v>
      </c>
      <c r="F2045" t="s">
        <v>8588</v>
      </c>
      <c r="H2045">
        <v>49.135770000000001</v>
      </c>
      <c r="I2045">
        <v>-89.231299199999995</v>
      </c>
      <c r="J2045" s="1" t="str">
        <f t="shared" si="332"/>
        <v>NGR lake sediment grab sample</v>
      </c>
      <c r="K2045" s="1" t="str">
        <f t="shared" si="333"/>
        <v>&lt;177 micron (NGR)</v>
      </c>
      <c r="L2045">
        <v>50</v>
      </c>
      <c r="M2045" t="s">
        <v>73</v>
      </c>
      <c r="N2045">
        <v>964</v>
      </c>
      <c r="O2045" t="s">
        <v>488</v>
      </c>
      <c r="P2045" t="s">
        <v>455</v>
      </c>
      <c r="Q2045" t="s">
        <v>66</v>
      </c>
      <c r="R2045" t="s">
        <v>145</v>
      </c>
      <c r="S2045" t="s">
        <v>156</v>
      </c>
      <c r="T2045" t="s">
        <v>36</v>
      </c>
      <c r="U2045" t="s">
        <v>91</v>
      </c>
      <c r="V2045" t="s">
        <v>457</v>
      </c>
      <c r="W2045" t="s">
        <v>53</v>
      </c>
      <c r="X2045" t="s">
        <v>100</v>
      </c>
      <c r="Y2045" t="s">
        <v>41</v>
      </c>
      <c r="Z2045" t="s">
        <v>747</v>
      </c>
    </row>
    <row r="2046" spans="1:26" hidden="1" x14ac:dyDescent="0.25">
      <c r="A2046" t="s">
        <v>8589</v>
      </c>
      <c r="B2046" t="s">
        <v>8590</v>
      </c>
      <c r="C2046" s="1" t="str">
        <f t="shared" si="334"/>
        <v>21:0239</v>
      </c>
      <c r="D2046" s="1" t="str">
        <f t="shared" si="331"/>
        <v>21:0116</v>
      </c>
      <c r="E2046" t="s">
        <v>8591</v>
      </c>
      <c r="F2046" t="s">
        <v>8592</v>
      </c>
      <c r="H2046">
        <v>49.167737600000002</v>
      </c>
      <c r="I2046">
        <v>-89.217095700000002</v>
      </c>
      <c r="J2046" s="1" t="str">
        <f t="shared" si="332"/>
        <v>NGR lake sediment grab sample</v>
      </c>
      <c r="K2046" s="1" t="str">
        <f t="shared" si="333"/>
        <v>&lt;177 micron (NGR)</v>
      </c>
      <c r="L2046">
        <v>50</v>
      </c>
      <c r="M2046" t="s">
        <v>87</v>
      </c>
      <c r="N2046">
        <v>965</v>
      </c>
      <c r="O2046" t="s">
        <v>562</v>
      </c>
      <c r="P2046" t="s">
        <v>253</v>
      </c>
      <c r="Q2046" t="s">
        <v>53</v>
      </c>
      <c r="R2046" t="s">
        <v>321</v>
      </c>
      <c r="S2046" t="s">
        <v>156</v>
      </c>
      <c r="T2046" t="s">
        <v>36</v>
      </c>
      <c r="U2046" t="s">
        <v>503</v>
      </c>
      <c r="V2046" t="s">
        <v>408</v>
      </c>
      <c r="W2046" t="s">
        <v>53</v>
      </c>
      <c r="X2046" t="s">
        <v>208</v>
      </c>
      <c r="Y2046" t="s">
        <v>41</v>
      </c>
      <c r="Z2046" t="s">
        <v>1860</v>
      </c>
    </row>
    <row r="2047" spans="1:26" hidden="1" x14ac:dyDescent="0.25">
      <c r="A2047" t="s">
        <v>8593</v>
      </c>
      <c r="B2047" t="s">
        <v>8594</v>
      </c>
      <c r="C2047" s="1" t="str">
        <f t="shared" si="334"/>
        <v>21:0239</v>
      </c>
      <c r="D2047" s="1" t="str">
        <f t="shared" si="331"/>
        <v>21:0116</v>
      </c>
      <c r="E2047" t="s">
        <v>8595</v>
      </c>
      <c r="F2047" t="s">
        <v>8596</v>
      </c>
      <c r="H2047">
        <v>49.161116</v>
      </c>
      <c r="I2047">
        <v>-89.273123799999993</v>
      </c>
      <c r="J2047" s="1" t="str">
        <f t="shared" si="332"/>
        <v>NGR lake sediment grab sample</v>
      </c>
      <c r="K2047" s="1" t="str">
        <f t="shared" si="333"/>
        <v>&lt;177 micron (NGR)</v>
      </c>
      <c r="L2047">
        <v>50</v>
      </c>
      <c r="M2047" t="s">
        <v>96</v>
      </c>
      <c r="N2047">
        <v>966</v>
      </c>
      <c r="O2047" t="s">
        <v>197</v>
      </c>
      <c r="P2047" t="s">
        <v>300</v>
      </c>
      <c r="Q2047" t="s">
        <v>80</v>
      </c>
      <c r="R2047" t="s">
        <v>75</v>
      </c>
      <c r="S2047" t="s">
        <v>146</v>
      </c>
      <c r="T2047" t="s">
        <v>36</v>
      </c>
      <c r="U2047" t="s">
        <v>510</v>
      </c>
      <c r="V2047" t="s">
        <v>90</v>
      </c>
      <c r="W2047" t="s">
        <v>53</v>
      </c>
      <c r="X2047" t="s">
        <v>112</v>
      </c>
      <c r="Y2047" t="s">
        <v>41</v>
      </c>
      <c r="Z2047" t="s">
        <v>516</v>
      </c>
    </row>
    <row r="2048" spans="1:26" hidden="1" x14ac:dyDescent="0.25">
      <c r="A2048" t="s">
        <v>8597</v>
      </c>
      <c r="B2048" t="s">
        <v>8598</v>
      </c>
      <c r="C2048" s="1" t="str">
        <f t="shared" si="334"/>
        <v>21:0239</v>
      </c>
      <c r="D2048" s="1" t="str">
        <f t="shared" si="331"/>
        <v>21:0116</v>
      </c>
      <c r="E2048" t="s">
        <v>8599</v>
      </c>
      <c r="F2048" t="s">
        <v>8600</v>
      </c>
      <c r="H2048">
        <v>49.1409916</v>
      </c>
      <c r="I2048">
        <v>-89.268980600000006</v>
      </c>
      <c r="J2048" s="1" t="str">
        <f t="shared" si="332"/>
        <v>NGR lake sediment grab sample</v>
      </c>
      <c r="K2048" s="1" t="str">
        <f t="shared" si="333"/>
        <v>&lt;177 micron (NGR)</v>
      </c>
      <c r="L2048">
        <v>50</v>
      </c>
      <c r="M2048" t="s">
        <v>251</v>
      </c>
      <c r="N2048">
        <v>967</v>
      </c>
      <c r="O2048" t="s">
        <v>1047</v>
      </c>
      <c r="P2048" t="s">
        <v>236</v>
      </c>
      <c r="Q2048" t="s">
        <v>66</v>
      </c>
      <c r="R2048" t="s">
        <v>283</v>
      </c>
      <c r="S2048" t="s">
        <v>181</v>
      </c>
      <c r="T2048" t="s">
        <v>36</v>
      </c>
      <c r="U2048" t="s">
        <v>635</v>
      </c>
      <c r="V2048" t="s">
        <v>1095</v>
      </c>
      <c r="W2048" t="s">
        <v>53</v>
      </c>
      <c r="X2048" t="s">
        <v>54</v>
      </c>
      <c r="Y2048" t="s">
        <v>41</v>
      </c>
      <c r="Z2048" t="s">
        <v>1461</v>
      </c>
    </row>
    <row r="2049" spans="1:26" hidden="1" x14ac:dyDescent="0.25">
      <c r="A2049" t="s">
        <v>8601</v>
      </c>
      <c r="B2049" t="s">
        <v>8602</v>
      </c>
      <c r="C2049" s="1" t="str">
        <f t="shared" si="334"/>
        <v>21:0239</v>
      </c>
      <c r="D2049" s="1" t="str">
        <f t="shared" si="331"/>
        <v>21:0116</v>
      </c>
      <c r="E2049" t="s">
        <v>8603</v>
      </c>
      <c r="F2049" t="s">
        <v>8604</v>
      </c>
      <c r="H2049">
        <v>49.1416191</v>
      </c>
      <c r="I2049">
        <v>-89.280966399999997</v>
      </c>
      <c r="J2049" s="1" t="str">
        <f t="shared" si="332"/>
        <v>NGR lake sediment grab sample</v>
      </c>
      <c r="K2049" s="1" t="str">
        <f t="shared" si="333"/>
        <v>&lt;177 micron (NGR)</v>
      </c>
      <c r="L2049">
        <v>50</v>
      </c>
      <c r="M2049" t="s">
        <v>259</v>
      </c>
      <c r="N2049">
        <v>968</v>
      </c>
      <c r="O2049" t="s">
        <v>702</v>
      </c>
      <c r="P2049" t="s">
        <v>49</v>
      </c>
      <c r="Q2049" t="s">
        <v>66</v>
      </c>
      <c r="R2049" t="s">
        <v>335</v>
      </c>
      <c r="S2049" t="s">
        <v>156</v>
      </c>
      <c r="T2049" t="s">
        <v>36</v>
      </c>
      <c r="U2049" t="s">
        <v>503</v>
      </c>
      <c r="V2049" t="s">
        <v>529</v>
      </c>
      <c r="W2049" t="s">
        <v>66</v>
      </c>
      <c r="X2049" t="s">
        <v>81</v>
      </c>
      <c r="Y2049" t="s">
        <v>41</v>
      </c>
      <c r="Z2049" t="s">
        <v>912</v>
      </c>
    </row>
    <row r="2050" spans="1:26" hidden="1" x14ac:dyDescent="0.25">
      <c r="A2050" t="s">
        <v>8605</v>
      </c>
      <c r="B2050" t="s">
        <v>8606</v>
      </c>
      <c r="C2050" s="1" t="str">
        <f t="shared" si="334"/>
        <v>21:0239</v>
      </c>
      <c r="D2050" s="1" t="str">
        <f t="shared" si="331"/>
        <v>21:0116</v>
      </c>
      <c r="E2050" t="s">
        <v>8603</v>
      </c>
      <c r="F2050" t="s">
        <v>8607</v>
      </c>
      <c r="H2050">
        <v>49.1416191</v>
      </c>
      <c r="I2050">
        <v>-89.280966399999997</v>
      </c>
      <c r="J2050" s="1" t="str">
        <f t="shared" si="332"/>
        <v>NGR lake sediment grab sample</v>
      </c>
      <c r="K2050" s="1" t="str">
        <f t="shared" si="333"/>
        <v>&lt;177 micron (NGR)</v>
      </c>
      <c r="L2050">
        <v>50</v>
      </c>
      <c r="M2050" t="s">
        <v>268</v>
      </c>
      <c r="N2050">
        <v>969</v>
      </c>
      <c r="O2050" t="s">
        <v>3158</v>
      </c>
      <c r="P2050" t="s">
        <v>48</v>
      </c>
      <c r="Q2050" t="s">
        <v>53</v>
      </c>
      <c r="R2050" t="s">
        <v>708</v>
      </c>
      <c r="S2050" t="s">
        <v>156</v>
      </c>
      <c r="T2050" t="s">
        <v>36</v>
      </c>
      <c r="U2050" t="s">
        <v>2474</v>
      </c>
      <c r="V2050" t="s">
        <v>375</v>
      </c>
      <c r="W2050" t="s">
        <v>53</v>
      </c>
      <c r="X2050" t="s">
        <v>343</v>
      </c>
      <c r="Y2050" t="s">
        <v>41</v>
      </c>
      <c r="Z2050" t="s">
        <v>1769</v>
      </c>
    </row>
    <row r="2051" spans="1:26" hidden="1" x14ac:dyDescent="0.25">
      <c r="A2051" t="s">
        <v>8608</v>
      </c>
      <c r="B2051" t="s">
        <v>8609</v>
      </c>
      <c r="C2051" s="1" t="str">
        <f t="shared" si="334"/>
        <v>21:0239</v>
      </c>
      <c r="D2051" s="1" t="str">
        <f t="shared" si="331"/>
        <v>21:0116</v>
      </c>
      <c r="E2051" t="s">
        <v>8610</v>
      </c>
      <c r="F2051" t="s">
        <v>8611</v>
      </c>
      <c r="H2051">
        <v>49.127998300000002</v>
      </c>
      <c r="I2051">
        <v>-89.300026799999998</v>
      </c>
      <c r="J2051" s="1" t="str">
        <f t="shared" si="332"/>
        <v>NGR lake sediment grab sample</v>
      </c>
      <c r="K2051" s="1" t="str">
        <f t="shared" si="333"/>
        <v>&lt;177 micron (NGR)</v>
      </c>
      <c r="L2051">
        <v>50</v>
      </c>
      <c r="M2051" t="s">
        <v>106</v>
      </c>
      <c r="N2051">
        <v>970</v>
      </c>
      <c r="O2051" t="s">
        <v>888</v>
      </c>
      <c r="P2051" t="s">
        <v>79</v>
      </c>
      <c r="Q2051" t="s">
        <v>39</v>
      </c>
      <c r="R2051" t="s">
        <v>145</v>
      </c>
      <c r="S2051" t="s">
        <v>156</v>
      </c>
      <c r="T2051" t="s">
        <v>36</v>
      </c>
      <c r="U2051" t="s">
        <v>31</v>
      </c>
      <c r="V2051" t="s">
        <v>399</v>
      </c>
      <c r="W2051" t="s">
        <v>53</v>
      </c>
      <c r="X2051" t="s">
        <v>163</v>
      </c>
      <c r="Y2051" t="s">
        <v>41</v>
      </c>
      <c r="Z2051" t="s">
        <v>62</v>
      </c>
    </row>
    <row r="2052" spans="1:26" hidden="1" x14ac:dyDescent="0.25">
      <c r="A2052" t="s">
        <v>8612</v>
      </c>
      <c r="B2052" t="s">
        <v>8613</v>
      </c>
      <c r="C2052" s="1" t="str">
        <f t="shared" si="334"/>
        <v>21:0239</v>
      </c>
      <c r="D2052" s="1" t="str">
        <f t="shared" si="331"/>
        <v>21:0116</v>
      </c>
      <c r="E2052" t="s">
        <v>8614</v>
      </c>
      <c r="F2052" t="s">
        <v>8615</v>
      </c>
      <c r="H2052">
        <v>49.161651900000003</v>
      </c>
      <c r="I2052">
        <v>-89.324384699999996</v>
      </c>
      <c r="J2052" s="1" t="str">
        <f t="shared" si="332"/>
        <v>NGR lake sediment grab sample</v>
      </c>
      <c r="K2052" s="1" t="str">
        <f t="shared" si="333"/>
        <v>&lt;177 micron (NGR)</v>
      </c>
      <c r="L2052">
        <v>50</v>
      </c>
      <c r="M2052" t="s">
        <v>118</v>
      </c>
      <c r="N2052">
        <v>971</v>
      </c>
      <c r="O2052" t="s">
        <v>74</v>
      </c>
      <c r="P2052" t="s">
        <v>224</v>
      </c>
      <c r="Q2052" t="s">
        <v>33</v>
      </c>
      <c r="R2052" t="s">
        <v>75</v>
      </c>
      <c r="S2052" t="s">
        <v>97</v>
      </c>
      <c r="T2052" t="s">
        <v>36</v>
      </c>
      <c r="U2052" t="s">
        <v>1470</v>
      </c>
      <c r="V2052" t="s">
        <v>721</v>
      </c>
      <c r="W2052" t="s">
        <v>53</v>
      </c>
      <c r="X2052" t="s">
        <v>81</v>
      </c>
      <c r="Y2052" t="s">
        <v>41</v>
      </c>
      <c r="Z2052" t="s">
        <v>334</v>
      </c>
    </row>
    <row r="2053" spans="1:26" hidden="1" x14ac:dyDescent="0.25">
      <c r="A2053" t="s">
        <v>8616</v>
      </c>
      <c r="B2053" t="s">
        <v>8617</v>
      </c>
      <c r="C2053" s="1" t="str">
        <f t="shared" si="334"/>
        <v>21:0239</v>
      </c>
      <c r="D2053" s="1" t="str">
        <f t="shared" si="331"/>
        <v>21:0116</v>
      </c>
      <c r="E2053" t="s">
        <v>8618</v>
      </c>
      <c r="F2053" t="s">
        <v>8619</v>
      </c>
      <c r="H2053">
        <v>49.186948899999997</v>
      </c>
      <c r="I2053">
        <v>-89.361227400000004</v>
      </c>
      <c r="J2053" s="1" t="str">
        <f t="shared" si="332"/>
        <v>NGR lake sediment grab sample</v>
      </c>
      <c r="K2053" s="1" t="str">
        <f t="shared" si="333"/>
        <v>&lt;177 micron (NGR)</v>
      </c>
      <c r="L2053">
        <v>50</v>
      </c>
      <c r="M2053" t="s">
        <v>131</v>
      </c>
      <c r="N2053">
        <v>972</v>
      </c>
      <c r="O2053" t="s">
        <v>666</v>
      </c>
      <c r="P2053" t="s">
        <v>1048</v>
      </c>
      <c r="Q2053" t="s">
        <v>53</v>
      </c>
      <c r="R2053" t="s">
        <v>50</v>
      </c>
      <c r="S2053" t="s">
        <v>76</v>
      </c>
      <c r="T2053" t="s">
        <v>36</v>
      </c>
      <c r="U2053" t="s">
        <v>583</v>
      </c>
      <c r="V2053" t="s">
        <v>90</v>
      </c>
      <c r="W2053" t="s">
        <v>66</v>
      </c>
      <c r="X2053" t="s">
        <v>228</v>
      </c>
      <c r="Y2053" t="s">
        <v>41</v>
      </c>
      <c r="Z2053" t="s">
        <v>954</v>
      </c>
    </row>
    <row r="2054" spans="1:26" hidden="1" x14ac:dyDescent="0.25">
      <c r="A2054" t="s">
        <v>8620</v>
      </c>
      <c r="B2054" t="s">
        <v>8621</v>
      </c>
      <c r="C2054" s="1" t="str">
        <f t="shared" si="334"/>
        <v>21:0239</v>
      </c>
      <c r="D2054" s="1" t="str">
        <f t="shared" si="331"/>
        <v>21:0116</v>
      </c>
      <c r="E2054" t="s">
        <v>8575</v>
      </c>
      <c r="F2054" t="s">
        <v>8622</v>
      </c>
      <c r="H2054">
        <v>49.246386000000001</v>
      </c>
      <c r="I2054">
        <v>-89.549615500000002</v>
      </c>
      <c r="J2054" s="1" t="str">
        <f t="shared" si="332"/>
        <v>NGR lake sediment grab sample</v>
      </c>
      <c r="K2054" s="1" t="str">
        <f t="shared" si="333"/>
        <v>&lt;177 micron (NGR)</v>
      </c>
      <c r="L2054">
        <v>50</v>
      </c>
      <c r="M2054" t="s">
        <v>366</v>
      </c>
      <c r="N2054">
        <v>973</v>
      </c>
      <c r="O2054" t="s">
        <v>1048</v>
      </c>
      <c r="P2054" t="s">
        <v>888</v>
      </c>
      <c r="Q2054" t="s">
        <v>63</v>
      </c>
      <c r="R2054" t="s">
        <v>50</v>
      </c>
      <c r="S2054" t="s">
        <v>76</v>
      </c>
      <c r="T2054" t="s">
        <v>36</v>
      </c>
      <c r="U2054" t="s">
        <v>583</v>
      </c>
      <c r="V2054" t="s">
        <v>517</v>
      </c>
      <c r="W2054" t="s">
        <v>53</v>
      </c>
      <c r="X2054" t="s">
        <v>463</v>
      </c>
      <c r="Y2054" t="s">
        <v>41</v>
      </c>
      <c r="Z2054" t="s">
        <v>1393</v>
      </c>
    </row>
    <row r="2055" spans="1:26" hidden="1" x14ac:dyDescent="0.25">
      <c r="A2055" t="s">
        <v>8623</v>
      </c>
      <c r="B2055" t="s">
        <v>8624</v>
      </c>
      <c r="C2055" s="1" t="str">
        <f t="shared" si="334"/>
        <v>21:0239</v>
      </c>
      <c r="D2055" s="1" t="str">
        <f t="shared" si="331"/>
        <v>21:0116</v>
      </c>
      <c r="E2055" t="s">
        <v>8625</v>
      </c>
      <c r="F2055" t="s">
        <v>8626</v>
      </c>
      <c r="H2055">
        <v>49.241547599999997</v>
      </c>
      <c r="I2055">
        <v>-89.632139300000006</v>
      </c>
      <c r="J2055" s="1" t="str">
        <f t="shared" si="332"/>
        <v>NGR lake sediment grab sample</v>
      </c>
      <c r="K2055" s="1" t="str">
        <f t="shared" si="333"/>
        <v>&lt;177 micron (NGR)</v>
      </c>
      <c r="L2055">
        <v>50</v>
      </c>
      <c r="M2055" t="s">
        <v>143</v>
      </c>
      <c r="N2055">
        <v>974</v>
      </c>
      <c r="O2055" t="s">
        <v>1047</v>
      </c>
      <c r="P2055" t="s">
        <v>48</v>
      </c>
      <c r="Q2055" t="s">
        <v>78</v>
      </c>
      <c r="R2055" t="s">
        <v>77</v>
      </c>
      <c r="S2055" t="s">
        <v>181</v>
      </c>
      <c r="T2055" t="s">
        <v>36</v>
      </c>
      <c r="U2055" t="s">
        <v>343</v>
      </c>
      <c r="V2055" t="s">
        <v>225</v>
      </c>
      <c r="W2055" t="s">
        <v>53</v>
      </c>
      <c r="X2055" t="s">
        <v>208</v>
      </c>
      <c r="Y2055" t="s">
        <v>41</v>
      </c>
      <c r="Z2055" t="s">
        <v>209</v>
      </c>
    </row>
    <row r="2056" spans="1:26" hidden="1" x14ac:dyDescent="0.25">
      <c r="A2056" t="s">
        <v>8627</v>
      </c>
      <c r="B2056" t="s">
        <v>8628</v>
      </c>
      <c r="C2056" s="1" t="str">
        <f t="shared" si="334"/>
        <v>21:0239</v>
      </c>
      <c r="D2056" s="1" t="str">
        <f t="shared" si="331"/>
        <v>21:0116</v>
      </c>
      <c r="E2056" t="s">
        <v>8629</v>
      </c>
      <c r="F2056" t="s">
        <v>8630</v>
      </c>
      <c r="H2056">
        <v>49.260618100000002</v>
      </c>
      <c r="I2056">
        <v>-89.652687099999994</v>
      </c>
      <c r="J2056" s="1" t="str">
        <f t="shared" si="332"/>
        <v>NGR lake sediment grab sample</v>
      </c>
      <c r="K2056" s="1" t="str">
        <f t="shared" si="333"/>
        <v>&lt;177 micron (NGR)</v>
      </c>
      <c r="L2056">
        <v>50</v>
      </c>
      <c r="M2056" t="s">
        <v>177</v>
      </c>
      <c r="N2056">
        <v>975</v>
      </c>
      <c r="O2056" t="s">
        <v>888</v>
      </c>
      <c r="P2056" t="s">
        <v>133</v>
      </c>
      <c r="Q2056" t="s">
        <v>33</v>
      </c>
      <c r="R2056" t="s">
        <v>32</v>
      </c>
      <c r="S2056" t="s">
        <v>109</v>
      </c>
      <c r="T2056" t="s">
        <v>36</v>
      </c>
      <c r="U2056" t="s">
        <v>260</v>
      </c>
      <c r="V2056" t="s">
        <v>180</v>
      </c>
      <c r="W2056" t="s">
        <v>53</v>
      </c>
      <c r="X2056" t="s">
        <v>119</v>
      </c>
      <c r="Y2056" t="s">
        <v>41</v>
      </c>
      <c r="Z2056" t="s">
        <v>1328</v>
      </c>
    </row>
    <row r="2057" spans="1:26" hidden="1" x14ac:dyDescent="0.25">
      <c r="A2057" t="s">
        <v>8631</v>
      </c>
      <c r="B2057" t="s">
        <v>8632</v>
      </c>
      <c r="C2057" s="1" t="str">
        <f t="shared" si="334"/>
        <v>21:0239</v>
      </c>
      <c r="D2057" s="1" t="str">
        <f t="shared" si="331"/>
        <v>21:0116</v>
      </c>
      <c r="E2057" t="s">
        <v>8633</v>
      </c>
      <c r="F2057" t="s">
        <v>8634</v>
      </c>
      <c r="H2057">
        <v>49.2399573</v>
      </c>
      <c r="I2057">
        <v>-89.709068799999997</v>
      </c>
      <c r="J2057" s="1" t="str">
        <f t="shared" si="332"/>
        <v>NGR lake sediment grab sample</v>
      </c>
      <c r="K2057" s="1" t="str">
        <f t="shared" si="333"/>
        <v>&lt;177 micron (NGR)</v>
      </c>
      <c r="L2057">
        <v>50</v>
      </c>
      <c r="M2057" t="s">
        <v>187</v>
      </c>
      <c r="N2057">
        <v>976</v>
      </c>
      <c r="O2057" t="s">
        <v>133</v>
      </c>
      <c r="P2057" t="s">
        <v>35</v>
      </c>
      <c r="Q2057" t="s">
        <v>53</v>
      </c>
      <c r="R2057" t="s">
        <v>110</v>
      </c>
      <c r="S2057" t="s">
        <v>64</v>
      </c>
      <c r="T2057" t="s">
        <v>36</v>
      </c>
      <c r="U2057" t="s">
        <v>1380</v>
      </c>
      <c r="V2057" t="s">
        <v>8635</v>
      </c>
      <c r="W2057" t="s">
        <v>63</v>
      </c>
      <c r="X2057" t="s">
        <v>82</v>
      </c>
      <c r="Y2057" t="s">
        <v>41</v>
      </c>
      <c r="Z2057" t="s">
        <v>4117</v>
      </c>
    </row>
    <row r="2058" spans="1:26" hidden="1" x14ac:dyDescent="0.25">
      <c r="A2058" t="s">
        <v>8636</v>
      </c>
      <c r="B2058" t="s">
        <v>8637</v>
      </c>
      <c r="C2058" s="1" t="str">
        <f t="shared" si="334"/>
        <v>21:0239</v>
      </c>
      <c r="D2058" s="1" t="str">
        <f>HYPERLINK("http://geochem.nrcan.gc.ca/cdogs/content/svy/svy_e.htm", "")</f>
        <v/>
      </c>
      <c r="G2058" s="1" t="str">
        <f>HYPERLINK("http://geochem.nrcan.gc.ca/cdogs/content/cr_/cr_00021_e.htm", "21")</f>
        <v>21</v>
      </c>
      <c r="J2058" t="s">
        <v>220</v>
      </c>
      <c r="K2058" t="s">
        <v>221</v>
      </c>
      <c r="L2058">
        <v>50</v>
      </c>
      <c r="M2058" t="s">
        <v>222</v>
      </c>
      <c r="N2058">
        <v>977</v>
      </c>
      <c r="O2058" t="s">
        <v>48</v>
      </c>
      <c r="P2058" t="s">
        <v>50</v>
      </c>
      <c r="Q2058" t="s">
        <v>596</v>
      </c>
      <c r="R2058" t="s">
        <v>78</v>
      </c>
      <c r="S2058" t="s">
        <v>39</v>
      </c>
      <c r="T2058" t="s">
        <v>36</v>
      </c>
      <c r="U2058" t="s">
        <v>2474</v>
      </c>
      <c r="V2058" t="s">
        <v>309</v>
      </c>
      <c r="W2058" t="s">
        <v>76</v>
      </c>
      <c r="X2058" t="s">
        <v>79</v>
      </c>
      <c r="Y2058" t="s">
        <v>78</v>
      </c>
      <c r="Z2058" t="s">
        <v>1042</v>
      </c>
    </row>
    <row r="2059" spans="1:26" hidden="1" x14ac:dyDescent="0.25">
      <c r="A2059" t="s">
        <v>8638</v>
      </c>
      <c r="B2059" t="s">
        <v>8639</v>
      </c>
      <c r="C2059" s="1" t="str">
        <f t="shared" si="334"/>
        <v>21:0239</v>
      </c>
      <c r="D2059" s="1" t="str">
        <f t="shared" ref="D2059:D2070" si="335">HYPERLINK("http://geochem.nrcan.gc.ca/cdogs/content/svy/svy210116_e.htm", "21:0116")</f>
        <v>21:0116</v>
      </c>
      <c r="E2059" t="s">
        <v>8640</v>
      </c>
      <c r="F2059" t="s">
        <v>8641</v>
      </c>
      <c r="H2059">
        <v>49.247517199999997</v>
      </c>
      <c r="I2059">
        <v>-89.761745300000001</v>
      </c>
      <c r="J2059" s="1" t="str">
        <f t="shared" ref="J2059:J2070" si="336">HYPERLINK("http://geochem.nrcan.gc.ca/cdogs/content/kwd/kwd020027_e.htm", "NGR lake sediment grab sample")</f>
        <v>NGR lake sediment grab sample</v>
      </c>
      <c r="K2059" s="1" t="str">
        <f t="shared" ref="K2059:K2070" si="337">HYPERLINK("http://geochem.nrcan.gc.ca/cdogs/content/kwd/kwd080006_e.htm", "&lt;177 micron (NGR)")</f>
        <v>&lt;177 micron (NGR)</v>
      </c>
      <c r="L2059">
        <v>50</v>
      </c>
      <c r="M2059" t="s">
        <v>196</v>
      </c>
      <c r="N2059">
        <v>978</v>
      </c>
      <c r="O2059" t="s">
        <v>120</v>
      </c>
      <c r="P2059" t="s">
        <v>198</v>
      </c>
      <c r="Q2059" t="s">
        <v>53</v>
      </c>
      <c r="R2059" t="s">
        <v>290</v>
      </c>
      <c r="S2059" t="s">
        <v>290</v>
      </c>
      <c r="T2059" t="s">
        <v>36</v>
      </c>
      <c r="U2059" t="s">
        <v>465</v>
      </c>
      <c r="V2059" t="s">
        <v>309</v>
      </c>
      <c r="W2059" t="s">
        <v>53</v>
      </c>
      <c r="X2059" t="s">
        <v>79</v>
      </c>
      <c r="Y2059" t="s">
        <v>41</v>
      </c>
      <c r="Z2059" t="s">
        <v>1007</v>
      </c>
    </row>
    <row r="2060" spans="1:26" hidden="1" x14ac:dyDescent="0.25">
      <c r="A2060" t="s">
        <v>8642</v>
      </c>
      <c r="B2060" t="s">
        <v>8643</v>
      </c>
      <c r="C2060" s="1" t="str">
        <f t="shared" si="334"/>
        <v>21:0239</v>
      </c>
      <c r="D2060" s="1" t="str">
        <f t="shared" si="335"/>
        <v>21:0116</v>
      </c>
      <c r="E2060" t="s">
        <v>8644</v>
      </c>
      <c r="F2060" t="s">
        <v>8645</v>
      </c>
      <c r="H2060">
        <v>49.250607199999997</v>
      </c>
      <c r="I2060">
        <v>-89.822966300000004</v>
      </c>
      <c r="J2060" s="1" t="str">
        <f t="shared" si="336"/>
        <v>NGR lake sediment grab sample</v>
      </c>
      <c r="K2060" s="1" t="str">
        <f t="shared" si="337"/>
        <v>&lt;177 micron (NGR)</v>
      </c>
      <c r="L2060">
        <v>50</v>
      </c>
      <c r="M2060" t="s">
        <v>206</v>
      </c>
      <c r="N2060">
        <v>979</v>
      </c>
      <c r="O2060" t="s">
        <v>79</v>
      </c>
      <c r="P2060" t="s">
        <v>321</v>
      </c>
      <c r="Q2060" t="s">
        <v>53</v>
      </c>
      <c r="R2060" t="s">
        <v>109</v>
      </c>
      <c r="S2060" t="s">
        <v>39</v>
      </c>
      <c r="T2060" t="s">
        <v>36</v>
      </c>
      <c r="U2060" t="s">
        <v>178</v>
      </c>
      <c r="V2060" t="s">
        <v>200</v>
      </c>
      <c r="W2060" t="s">
        <v>53</v>
      </c>
      <c r="X2060" t="s">
        <v>40</v>
      </c>
      <c r="Y2060" t="s">
        <v>41</v>
      </c>
      <c r="Z2060" t="s">
        <v>1704</v>
      </c>
    </row>
    <row r="2061" spans="1:26" hidden="1" x14ac:dyDescent="0.25">
      <c r="A2061" t="s">
        <v>8646</v>
      </c>
      <c r="B2061" t="s">
        <v>8647</v>
      </c>
      <c r="C2061" s="1" t="str">
        <f t="shared" si="334"/>
        <v>21:0239</v>
      </c>
      <c r="D2061" s="1" t="str">
        <f t="shared" si="335"/>
        <v>21:0116</v>
      </c>
      <c r="E2061" t="s">
        <v>8648</v>
      </c>
      <c r="F2061" t="s">
        <v>8649</v>
      </c>
      <c r="H2061">
        <v>49.238755699999999</v>
      </c>
      <c r="I2061">
        <v>-89.889988599999995</v>
      </c>
      <c r="J2061" s="1" t="str">
        <f t="shared" si="336"/>
        <v>NGR lake sediment grab sample</v>
      </c>
      <c r="K2061" s="1" t="str">
        <f t="shared" si="337"/>
        <v>&lt;177 micron (NGR)</v>
      </c>
      <c r="L2061">
        <v>50</v>
      </c>
      <c r="M2061" t="s">
        <v>214</v>
      </c>
      <c r="N2061">
        <v>980</v>
      </c>
      <c r="O2061" t="s">
        <v>48</v>
      </c>
      <c r="P2061" t="s">
        <v>596</v>
      </c>
      <c r="Q2061" t="s">
        <v>66</v>
      </c>
      <c r="R2061" t="s">
        <v>97</v>
      </c>
      <c r="S2061" t="s">
        <v>80</v>
      </c>
      <c r="T2061" t="s">
        <v>36</v>
      </c>
      <c r="U2061" t="s">
        <v>54</v>
      </c>
      <c r="V2061" t="s">
        <v>437</v>
      </c>
      <c r="W2061" t="s">
        <v>53</v>
      </c>
      <c r="X2061" t="s">
        <v>100</v>
      </c>
      <c r="Y2061" t="s">
        <v>41</v>
      </c>
      <c r="Z2061" t="s">
        <v>2612</v>
      </c>
    </row>
    <row r="2062" spans="1:26" hidden="1" x14ac:dyDescent="0.25">
      <c r="A2062" t="s">
        <v>8650</v>
      </c>
      <c r="B2062" t="s">
        <v>8651</v>
      </c>
      <c r="C2062" s="1" t="str">
        <f t="shared" si="334"/>
        <v>21:0239</v>
      </c>
      <c r="D2062" s="1" t="str">
        <f t="shared" si="335"/>
        <v>21:0116</v>
      </c>
      <c r="E2062" t="s">
        <v>8652</v>
      </c>
      <c r="F2062" t="s">
        <v>8653</v>
      </c>
      <c r="H2062">
        <v>49.277494400000002</v>
      </c>
      <c r="I2062">
        <v>-89.838541500000005</v>
      </c>
      <c r="J2062" s="1" t="str">
        <f t="shared" si="336"/>
        <v>NGR lake sediment grab sample</v>
      </c>
      <c r="K2062" s="1" t="str">
        <f t="shared" si="337"/>
        <v>&lt;177 micron (NGR)</v>
      </c>
      <c r="L2062">
        <v>51</v>
      </c>
      <c r="M2062" t="s">
        <v>242</v>
      </c>
      <c r="N2062">
        <v>981</v>
      </c>
      <c r="O2062" t="s">
        <v>74</v>
      </c>
      <c r="P2062" t="s">
        <v>334</v>
      </c>
      <c r="Q2062" t="s">
        <v>80</v>
      </c>
      <c r="R2062" t="s">
        <v>34</v>
      </c>
      <c r="S2062" t="s">
        <v>39</v>
      </c>
      <c r="T2062" t="s">
        <v>36</v>
      </c>
      <c r="U2062" t="s">
        <v>938</v>
      </c>
      <c r="V2062" t="s">
        <v>1121</v>
      </c>
      <c r="W2062" t="s">
        <v>53</v>
      </c>
      <c r="X2062" t="s">
        <v>40</v>
      </c>
      <c r="Y2062" t="s">
        <v>41</v>
      </c>
      <c r="Z2062" t="s">
        <v>62</v>
      </c>
    </row>
    <row r="2063" spans="1:26" hidden="1" x14ac:dyDescent="0.25">
      <c r="A2063" t="s">
        <v>8654</v>
      </c>
      <c r="B2063" t="s">
        <v>8655</v>
      </c>
      <c r="C2063" s="1" t="str">
        <f t="shared" si="334"/>
        <v>21:0239</v>
      </c>
      <c r="D2063" s="1" t="str">
        <f t="shared" si="335"/>
        <v>21:0116</v>
      </c>
      <c r="E2063" t="s">
        <v>8656</v>
      </c>
      <c r="F2063" t="s">
        <v>8657</v>
      </c>
      <c r="H2063">
        <v>49.242429700000002</v>
      </c>
      <c r="I2063">
        <v>-89.9248726</v>
      </c>
      <c r="J2063" s="1" t="str">
        <f t="shared" si="336"/>
        <v>NGR lake sediment grab sample</v>
      </c>
      <c r="K2063" s="1" t="str">
        <f t="shared" si="337"/>
        <v>&lt;177 micron (NGR)</v>
      </c>
      <c r="L2063">
        <v>51</v>
      </c>
      <c r="M2063" t="s">
        <v>47</v>
      </c>
      <c r="N2063">
        <v>982</v>
      </c>
      <c r="O2063" t="s">
        <v>74</v>
      </c>
      <c r="P2063" t="s">
        <v>49</v>
      </c>
      <c r="Q2063" t="s">
        <v>53</v>
      </c>
      <c r="R2063" t="s">
        <v>50</v>
      </c>
      <c r="S2063" t="s">
        <v>78</v>
      </c>
      <c r="T2063" t="s">
        <v>36</v>
      </c>
      <c r="U2063" t="s">
        <v>963</v>
      </c>
      <c r="V2063" t="s">
        <v>517</v>
      </c>
      <c r="W2063" t="s">
        <v>66</v>
      </c>
      <c r="X2063" t="s">
        <v>655</v>
      </c>
      <c r="Y2063" t="s">
        <v>41</v>
      </c>
      <c r="Z2063" t="s">
        <v>113</v>
      </c>
    </row>
    <row r="2064" spans="1:26" hidden="1" x14ac:dyDescent="0.25">
      <c r="A2064" t="s">
        <v>8658</v>
      </c>
      <c r="B2064" t="s">
        <v>8659</v>
      </c>
      <c r="C2064" s="1" t="str">
        <f t="shared" si="334"/>
        <v>21:0239</v>
      </c>
      <c r="D2064" s="1" t="str">
        <f t="shared" si="335"/>
        <v>21:0116</v>
      </c>
      <c r="E2064" t="s">
        <v>8660</v>
      </c>
      <c r="F2064" t="s">
        <v>8661</v>
      </c>
      <c r="H2064">
        <v>49.246360699999997</v>
      </c>
      <c r="I2064">
        <v>-89.958457999999993</v>
      </c>
      <c r="J2064" s="1" t="str">
        <f t="shared" si="336"/>
        <v>NGR lake sediment grab sample</v>
      </c>
      <c r="K2064" s="1" t="str">
        <f t="shared" si="337"/>
        <v>&lt;177 micron (NGR)</v>
      </c>
      <c r="L2064">
        <v>51</v>
      </c>
      <c r="M2064" t="s">
        <v>251</v>
      </c>
      <c r="N2064">
        <v>983</v>
      </c>
      <c r="O2064" t="s">
        <v>320</v>
      </c>
      <c r="P2064" t="s">
        <v>236</v>
      </c>
      <c r="Q2064" t="s">
        <v>53</v>
      </c>
      <c r="R2064" t="s">
        <v>321</v>
      </c>
      <c r="S2064" t="s">
        <v>64</v>
      </c>
      <c r="T2064" t="s">
        <v>36</v>
      </c>
      <c r="U2064" t="s">
        <v>100</v>
      </c>
      <c r="V2064" t="s">
        <v>190</v>
      </c>
      <c r="W2064" t="s">
        <v>66</v>
      </c>
      <c r="X2064" t="s">
        <v>336</v>
      </c>
      <c r="Y2064" t="s">
        <v>125</v>
      </c>
      <c r="Z2064" t="s">
        <v>101</v>
      </c>
    </row>
    <row r="2065" spans="1:26" hidden="1" x14ac:dyDescent="0.25">
      <c r="A2065" t="s">
        <v>8662</v>
      </c>
      <c r="B2065" t="s">
        <v>8663</v>
      </c>
      <c r="C2065" s="1" t="str">
        <f t="shared" si="334"/>
        <v>21:0239</v>
      </c>
      <c r="D2065" s="1" t="str">
        <f t="shared" si="335"/>
        <v>21:0116</v>
      </c>
      <c r="E2065" t="s">
        <v>8664</v>
      </c>
      <c r="F2065" t="s">
        <v>8665</v>
      </c>
      <c r="H2065">
        <v>49.240052800000001</v>
      </c>
      <c r="I2065">
        <v>-89.976355999999996</v>
      </c>
      <c r="J2065" s="1" t="str">
        <f t="shared" si="336"/>
        <v>NGR lake sediment grab sample</v>
      </c>
      <c r="K2065" s="1" t="str">
        <f t="shared" si="337"/>
        <v>&lt;177 micron (NGR)</v>
      </c>
      <c r="L2065">
        <v>51</v>
      </c>
      <c r="M2065" t="s">
        <v>259</v>
      </c>
      <c r="N2065">
        <v>984</v>
      </c>
      <c r="O2065" t="s">
        <v>253</v>
      </c>
      <c r="P2065" t="s">
        <v>145</v>
      </c>
      <c r="Q2065" t="s">
        <v>53</v>
      </c>
      <c r="R2065" t="s">
        <v>156</v>
      </c>
      <c r="S2065" t="s">
        <v>78</v>
      </c>
      <c r="T2065" t="s">
        <v>36</v>
      </c>
      <c r="U2065" t="s">
        <v>477</v>
      </c>
      <c r="V2065" t="s">
        <v>2697</v>
      </c>
      <c r="W2065" t="s">
        <v>66</v>
      </c>
      <c r="X2065" t="s">
        <v>81</v>
      </c>
      <c r="Y2065" t="s">
        <v>63</v>
      </c>
      <c r="Z2065" t="s">
        <v>536</v>
      </c>
    </row>
    <row r="2066" spans="1:26" hidden="1" x14ac:dyDescent="0.25">
      <c r="A2066" t="s">
        <v>8666</v>
      </c>
      <c r="B2066" t="s">
        <v>8667</v>
      </c>
      <c r="C2066" s="1" t="str">
        <f t="shared" si="334"/>
        <v>21:0239</v>
      </c>
      <c r="D2066" s="1" t="str">
        <f t="shared" si="335"/>
        <v>21:0116</v>
      </c>
      <c r="E2066" t="s">
        <v>8664</v>
      </c>
      <c r="F2066" t="s">
        <v>8668</v>
      </c>
      <c r="H2066">
        <v>49.240052800000001</v>
      </c>
      <c r="I2066">
        <v>-89.976355999999996</v>
      </c>
      <c r="J2066" s="1" t="str">
        <f t="shared" si="336"/>
        <v>NGR lake sediment grab sample</v>
      </c>
      <c r="K2066" s="1" t="str">
        <f t="shared" si="337"/>
        <v>&lt;177 micron (NGR)</v>
      </c>
      <c r="L2066">
        <v>51</v>
      </c>
      <c r="M2066" t="s">
        <v>268</v>
      </c>
      <c r="N2066">
        <v>985</v>
      </c>
      <c r="O2066" t="s">
        <v>197</v>
      </c>
      <c r="P2066" t="s">
        <v>32</v>
      </c>
      <c r="Q2066" t="s">
        <v>53</v>
      </c>
      <c r="R2066" t="s">
        <v>109</v>
      </c>
      <c r="S2066" t="s">
        <v>156</v>
      </c>
      <c r="T2066" t="s">
        <v>36</v>
      </c>
      <c r="U2066" t="s">
        <v>1017</v>
      </c>
      <c r="V2066" t="s">
        <v>8669</v>
      </c>
      <c r="W2066" t="s">
        <v>53</v>
      </c>
      <c r="X2066" t="s">
        <v>54</v>
      </c>
      <c r="Y2066" t="s">
        <v>66</v>
      </c>
      <c r="Z2066" t="s">
        <v>604</v>
      </c>
    </row>
    <row r="2067" spans="1:26" hidden="1" x14ac:dyDescent="0.25">
      <c r="A2067" t="s">
        <v>8670</v>
      </c>
      <c r="B2067" t="s">
        <v>8671</v>
      </c>
      <c r="C2067" s="1" t="str">
        <f t="shared" si="334"/>
        <v>21:0239</v>
      </c>
      <c r="D2067" s="1" t="str">
        <f t="shared" si="335"/>
        <v>21:0116</v>
      </c>
      <c r="E2067" t="s">
        <v>8672</v>
      </c>
      <c r="F2067" t="s">
        <v>8673</v>
      </c>
      <c r="H2067">
        <v>49.241150400000002</v>
      </c>
      <c r="I2067">
        <v>-89.992718999999994</v>
      </c>
      <c r="J2067" s="1" t="str">
        <f t="shared" si="336"/>
        <v>NGR lake sediment grab sample</v>
      </c>
      <c r="K2067" s="1" t="str">
        <f t="shared" si="337"/>
        <v>&lt;177 micron (NGR)</v>
      </c>
      <c r="L2067">
        <v>51</v>
      </c>
      <c r="M2067" t="s">
        <v>60</v>
      </c>
      <c r="N2067">
        <v>986</v>
      </c>
      <c r="O2067" t="s">
        <v>208</v>
      </c>
      <c r="P2067" t="s">
        <v>334</v>
      </c>
      <c r="Q2067" t="s">
        <v>53</v>
      </c>
      <c r="R2067" t="s">
        <v>50</v>
      </c>
      <c r="S2067" t="s">
        <v>78</v>
      </c>
      <c r="T2067" t="s">
        <v>36</v>
      </c>
      <c r="U2067" t="s">
        <v>31</v>
      </c>
      <c r="V2067" t="s">
        <v>216</v>
      </c>
      <c r="W2067" t="s">
        <v>53</v>
      </c>
      <c r="X2067" t="s">
        <v>208</v>
      </c>
      <c r="Y2067" t="s">
        <v>41</v>
      </c>
      <c r="Z2067" t="s">
        <v>369</v>
      </c>
    </row>
    <row r="2068" spans="1:26" hidden="1" x14ac:dyDescent="0.25">
      <c r="A2068" t="s">
        <v>8674</v>
      </c>
      <c r="B2068" t="s">
        <v>8675</v>
      </c>
      <c r="C2068" s="1" t="str">
        <f t="shared" si="334"/>
        <v>21:0239</v>
      </c>
      <c r="D2068" s="1" t="str">
        <f t="shared" si="335"/>
        <v>21:0116</v>
      </c>
      <c r="E2068" t="s">
        <v>8676</v>
      </c>
      <c r="F2068" t="s">
        <v>8677</v>
      </c>
      <c r="H2068">
        <v>49.281845300000001</v>
      </c>
      <c r="I2068">
        <v>-89.996104599999995</v>
      </c>
      <c r="J2068" s="1" t="str">
        <f t="shared" si="336"/>
        <v>NGR lake sediment grab sample</v>
      </c>
      <c r="K2068" s="1" t="str">
        <f t="shared" si="337"/>
        <v>&lt;177 micron (NGR)</v>
      </c>
      <c r="L2068">
        <v>51</v>
      </c>
      <c r="M2068" t="s">
        <v>73</v>
      </c>
      <c r="N2068">
        <v>987</v>
      </c>
      <c r="O2068" t="s">
        <v>300</v>
      </c>
      <c r="P2068" t="s">
        <v>108</v>
      </c>
      <c r="Q2068" t="s">
        <v>53</v>
      </c>
      <c r="R2068" t="s">
        <v>290</v>
      </c>
      <c r="S2068" t="s">
        <v>76</v>
      </c>
      <c r="T2068" t="s">
        <v>36</v>
      </c>
      <c r="U2068" t="s">
        <v>3477</v>
      </c>
      <c r="V2068" t="s">
        <v>8678</v>
      </c>
      <c r="W2068" t="s">
        <v>53</v>
      </c>
      <c r="X2068" t="s">
        <v>54</v>
      </c>
      <c r="Y2068" t="s">
        <v>41</v>
      </c>
      <c r="Z2068" t="s">
        <v>810</v>
      </c>
    </row>
    <row r="2069" spans="1:26" hidden="1" x14ac:dyDescent="0.25">
      <c r="A2069" t="s">
        <v>8679</v>
      </c>
      <c r="B2069" t="s">
        <v>8680</v>
      </c>
      <c r="C2069" s="1" t="str">
        <f t="shared" si="334"/>
        <v>21:0239</v>
      </c>
      <c r="D2069" s="1" t="str">
        <f t="shared" si="335"/>
        <v>21:0116</v>
      </c>
      <c r="E2069" t="s">
        <v>8681</v>
      </c>
      <c r="F2069" t="s">
        <v>8682</v>
      </c>
      <c r="H2069">
        <v>49.2931162</v>
      </c>
      <c r="I2069">
        <v>-89.9979163</v>
      </c>
      <c r="J2069" s="1" t="str">
        <f t="shared" si="336"/>
        <v>NGR lake sediment grab sample</v>
      </c>
      <c r="K2069" s="1" t="str">
        <f t="shared" si="337"/>
        <v>&lt;177 micron (NGR)</v>
      </c>
      <c r="L2069">
        <v>51</v>
      </c>
      <c r="M2069" t="s">
        <v>87</v>
      </c>
      <c r="N2069">
        <v>988</v>
      </c>
      <c r="O2069" t="s">
        <v>1058</v>
      </c>
      <c r="P2069" t="s">
        <v>50</v>
      </c>
      <c r="Q2069" t="s">
        <v>53</v>
      </c>
      <c r="R2069" t="s">
        <v>109</v>
      </c>
      <c r="S2069" t="s">
        <v>290</v>
      </c>
      <c r="T2069" t="s">
        <v>36</v>
      </c>
      <c r="U2069" t="s">
        <v>980</v>
      </c>
      <c r="V2069" t="s">
        <v>8683</v>
      </c>
      <c r="W2069" t="s">
        <v>53</v>
      </c>
      <c r="X2069" t="s">
        <v>81</v>
      </c>
      <c r="Y2069" t="s">
        <v>3466</v>
      </c>
      <c r="Z2069" t="s">
        <v>1671</v>
      </c>
    </row>
    <row r="2070" spans="1:26" hidden="1" x14ac:dyDescent="0.25">
      <c r="A2070" t="s">
        <v>8684</v>
      </c>
      <c r="B2070" t="s">
        <v>8685</v>
      </c>
      <c r="C2070" s="1" t="str">
        <f t="shared" si="334"/>
        <v>21:0239</v>
      </c>
      <c r="D2070" s="1" t="str">
        <f t="shared" si="335"/>
        <v>21:0116</v>
      </c>
      <c r="E2070" t="s">
        <v>8686</v>
      </c>
      <c r="F2070" t="s">
        <v>8687</v>
      </c>
      <c r="H2070">
        <v>49.329090200000003</v>
      </c>
      <c r="I2070">
        <v>-89.996330400000005</v>
      </c>
      <c r="J2070" s="1" t="str">
        <f t="shared" si="336"/>
        <v>NGR lake sediment grab sample</v>
      </c>
      <c r="K2070" s="1" t="str">
        <f t="shared" si="337"/>
        <v>&lt;177 micron (NGR)</v>
      </c>
      <c r="L2070">
        <v>51</v>
      </c>
      <c r="M2070" t="s">
        <v>96</v>
      </c>
      <c r="N2070">
        <v>989</v>
      </c>
      <c r="O2070" t="s">
        <v>1047</v>
      </c>
      <c r="P2070" t="s">
        <v>244</v>
      </c>
      <c r="Q2070" t="s">
        <v>66</v>
      </c>
      <c r="R2070" t="s">
        <v>198</v>
      </c>
      <c r="S2070" t="s">
        <v>77</v>
      </c>
      <c r="T2070" t="s">
        <v>36</v>
      </c>
      <c r="U2070" t="s">
        <v>3652</v>
      </c>
      <c r="V2070" t="s">
        <v>171</v>
      </c>
      <c r="W2070" t="s">
        <v>53</v>
      </c>
      <c r="X2070" t="s">
        <v>67</v>
      </c>
      <c r="Y2070" t="s">
        <v>41</v>
      </c>
      <c r="Z2070" t="s">
        <v>1211</v>
      </c>
    </row>
    <row r="2071" spans="1:26" hidden="1" x14ac:dyDescent="0.25">
      <c r="A2071" t="s">
        <v>8688</v>
      </c>
      <c r="B2071" t="s">
        <v>8689</v>
      </c>
      <c r="C2071" s="1" t="str">
        <f t="shared" si="334"/>
        <v>21:0239</v>
      </c>
      <c r="D2071" s="1" t="str">
        <f>HYPERLINK("http://geochem.nrcan.gc.ca/cdogs/content/svy/svy_e.htm", "")</f>
        <v/>
      </c>
      <c r="G2071" s="1" t="str">
        <f>HYPERLINK("http://geochem.nrcan.gc.ca/cdogs/content/cr_/cr_00022_e.htm", "22")</f>
        <v>22</v>
      </c>
      <c r="J2071" t="s">
        <v>220</v>
      </c>
      <c r="K2071" t="s">
        <v>221</v>
      </c>
      <c r="L2071">
        <v>51</v>
      </c>
      <c r="M2071" t="s">
        <v>222</v>
      </c>
      <c r="N2071">
        <v>990</v>
      </c>
      <c r="O2071" t="s">
        <v>253</v>
      </c>
      <c r="P2071" t="s">
        <v>198</v>
      </c>
      <c r="Q2071" t="s">
        <v>34</v>
      </c>
      <c r="R2071" t="s">
        <v>146</v>
      </c>
      <c r="S2071" t="s">
        <v>78</v>
      </c>
      <c r="T2071" t="s">
        <v>36</v>
      </c>
      <c r="U2071" t="s">
        <v>1192</v>
      </c>
      <c r="V2071" t="s">
        <v>137</v>
      </c>
      <c r="W2071" t="s">
        <v>181</v>
      </c>
      <c r="X2071" t="s">
        <v>336</v>
      </c>
      <c r="Y2071" t="s">
        <v>78</v>
      </c>
      <c r="Z2071" t="s">
        <v>134</v>
      </c>
    </row>
    <row r="2072" spans="1:26" hidden="1" x14ac:dyDescent="0.25">
      <c r="A2072" t="s">
        <v>8690</v>
      </c>
      <c r="B2072" t="s">
        <v>8691</v>
      </c>
      <c r="C2072" s="1" t="str">
        <f t="shared" si="334"/>
        <v>21:0239</v>
      </c>
      <c r="D2072" s="1" t="str">
        <f t="shared" ref="D2072:D2089" si="338">HYPERLINK("http://geochem.nrcan.gc.ca/cdogs/content/svy/svy210116_e.htm", "21:0116")</f>
        <v>21:0116</v>
      </c>
      <c r="E2072" t="s">
        <v>8692</v>
      </c>
      <c r="F2072" t="s">
        <v>8693</v>
      </c>
      <c r="H2072">
        <v>49.301251000000001</v>
      </c>
      <c r="I2072">
        <v>-89.958072099999995</v>
      </c>
      <c r="J2072" s="1" t="str">
        <f t="shared" ref="J2072:J2089" si="339">HYPERLINK("http://geochem.nrcan.gc.ca/cdogs/content/kwd/kwd020027_e.htm", "NGR lake sediment grab sample")</f>
        <v>NGR lake sediment grab sample</v>
      </c>
      <c r="K2072" s="1" t="str">
        <f t="shared" ref="K2072:K2089" si="340">HYPERLINK("http://geochem.nrcan.gc.ca/cdogs/content/kwd/kwd080006_e.htm", "&lt;177 micron (NGR)")</f>
        <v>&lt;177 micron (NGR)</v>
      </c>
      <c r="L2072">
        <v>51</v>
      </c>
      <c r="M2072" t="s">
        <v>106</v>
      </c>
      <c r="N2072">
        <v>991</v>
      </c>
      <c r="O2072" t="s">
        <v>252</v>
      </c>
      <c r="P2072" t="s">
        <v>334</v>
      </c>
      <c r="Q2072" t="s">
        <v>66</v>
      </c>
      <c r="R2072" t="s">
        <v>110</v>
      </c>
      <c r="S2072" t="s">
        <v>290</v>
      </c>
      <c r="T2072" t="s">
        <v>36</v>
      </c>
      <c r="U2072" t="s">
        <v>3707</v>
      </c>
      <c r="V2072" t="s">
        <v>8694</v>
      </c>
      <c r="W2072" t="s">
        <v>66</v>
      </c>
      <c r="X2072" t="s">
        <v>81</v>
      </c>
      <c r="Y2072" t="s">
        <v>380</v>
      </c>
      <c r="Z2072" t="s">
        <v>1451</v>
      </c>
    </row>
    <row r="2073" spans="1:26" hidden="1" x14ac:dyDescent="0.25">
      <c r="A2073" t="s">
        <v>8695</v>
      </c>
      <c r="B2073" t="s">
        <v>8696</v>
      </c>
      <c r="C2073" s="1" t="str">
        <f t="shared" si="334"/>
        <v>21:0239</v>
      </c>
      <c r="D2073" s="1" t="str">
        <f t="shared" si="338"/>
        <v>21:0116</v>
      </c>
      <c r="E2073" t="s">
        <v>8697</v>
      </c>
      <c r="F2073" t="s">
        <v>8698</v>
      </c>
      <c r="H2073">
        <v>49.281383300000002</v>
      </c>
      <c r="I2073">
        <v>-89.945509400000006</v>
      </c>
      <c r="J2073" s="1" t="str">
        <f t="shared" si="339"/>
        <v>NGR lake sediment grab sample</v>
      </c>
      <c r="K2073" s="1" t="str">
        <f t="shared" si="340"/>
        <v>&lt;177 micron (NGR)</v>
      </c>
      <c r="L2073">
        <v>51</v>
      </c>
      <c r="M2073" t="s">
        <v>118</v>
      </c>
      <c r="N2073">
        <v>992</v>
      </c>
      <c r="O2073" t="s">
        <v>1090</v>
      </c>
      <c r="P2073" t="s">
        <v>156</v>
      </c>
      <c r="Q2073" t="s">
        <v>66</v>
      </c>
      <c r="R2073" t="s">
        <v>146</v>
      </c>
      <c r="S2073" t="s">
        <v>78</v>
      </c>
      <c r="T2073" t="s">
        <v>36</v>
      </c>
      <c r="U2073" t="s">
        <v>89</v>
      </c>
      <c r="V2073" t="s">
        <v>408</v>
      </c>
      <c r="W2073" t="s">
        <v>53</v>
      </c>
      <c r="X2073" t="s">
        <v>336</v>
      </c>
      <c r="Y2073" t="s">
        <v>125</v>
      </c>
      <c r="Z2073" t="s">
        <v>8699</v>
      </c>
    </row>
    <row r="2074" spans="1:26" hidden="1" x14ac:dyDescent="0.25">
      <c r="A2074" t="s">
        <v>8700</v>
      </c>
      <c r="B2074" t="s">
        <v>8701</v>
      </c>
      <c r="C2074" s="1" t="str">
        <f t="shared" si="334"/>
        <v>21:0239</v>
      </c>
      <c r="D2074" s="1" t="str">
        <f t="shared" si="338"/>
        <v>21:0116</v>
      </c>
      <c r="E2074" t="s">
        <v>8702</v>
      </c>
      <c r="F2074" t="s">
        <v>8703</v>
      </c>
      <c r="H2074">
        <v>49.275136400000001</v>
      </c>
      <c r="I2074">
        <v>-89.922256300000001</v>
      </c>
      <c r="J2074" s="1" t="str">
        <f t="shared" si="339"/>
        <v>NGR lake sediment grab sample</v>
      </c>
      <c r="K2074" s="1" t="str">
        <f t="shared" si="340"/>
        <v>&lt;177 micron (NGR)</v>
      </c>
      <c r="L2074">
        <v>51</v>
      </c>
      <c r="M2074" t="s">
        <v>131</v>
      </c>
      <c r="N2074">
        <v>993</v>
      </c>
      <c r="O2074" t="s">
        <v>253</v>
      </c>
      <c r="P2074" t="s">
        <v>134</v>
      </c>
      <c r="Q2074" t="s">
        <v>66</v>
      </c>
      <c r="R2074" t="s">
        <v>156</v>
      </c>
      <c r="S2074" t="s">
        <v>181</v>
      </c>
      <c r="T2074" t="s">
        <v>36</v>
      </c>
      <c r="U2074" t="s">
        <v>535</v>
      </c>
      <c r="V2074" t="s">
        <v>180</v>
      </c>
      <c r="W2074" t="s">
        <v>53</v>
      </c>
      <c r="X2074" t="s">
        <v>228</v>
      </c>
      <c r="Y2074" t="s">
        <v>41</v>
      </c>
      <c r="Z2074" t="s">
        <v>1710</v>
      </c>
    </row>
    <row r="2075" spans="1:26" hidden="1" x14ac:dyDescent="0.25">
      <c r="A2075" t="s">
        <v>8704</v>
      </c>
      <c r="B2075" t="s">
        <v>8705</v>
      </c>
      <c r="C2075" s="1" t="str">
        <f t="shared" si="334"/>
        <v>21:0239</v>
      </c>
      <c r="D2075" s="1" t="str">
        <f t="shared" si="338"/>
        <v>21:0116</v>
      </c>
      <c r="E2075" t="s">
        <v>8706</v>
      </c>
      <c r="F2075" t="s">
        <v>8707</v>
      </c>
      <c r="H2075">
        <v>49.298363999999999</v>
      </c>
      <c r="I2075">
        <v>-89.913078900000002</v>
      </c>
      <c r="J2075" s="1" t="str">
        <f t="shared" si="339"/>
        <v>NGR lake sediment grab sample</v>
      </c>
      <c r="K2075" s="1" t="str">
        <f t="shared" si="340"/>
        <v>&lt;177 micron (NGR)</v>
      </c>
      <c r="L2075">
        <v>51</v>
      </c>
      <c r="M2075" t="s">
        <v>143</v>
      </c>
      <c r="N2075">
        <v>994</v>
      </c>
      <c r="O2075" t="s">
        <v>588</v>
      </c>
      <c r="P2075" t="s">
        <v>134</v>
      </c>
      <c r="Q2075" t="s">
        <v>63</v>
      </c>
      <c r="R2075" t="s">
        <v>135</v>
      </c>
      <c r="S2075" t="s">
        <v>97</v>
      </c>
      <c r="T2075" t="s">
        <v>36</v>
      </c>
      <c r="U2075" t="s">
        <v>100</v>
      </c>
      <c r="V2075" t="s">
        <v>125</v>
      </c>
      <c r="W2075" t="s">
        <v>53</v>
      </c>
      <c r="X2075" t="s">
        <v>336</v>
      </c>
      <c r="Y2075" t="s">
        <v>41</v>
      </c>
      <c r="Z2075" t="s">
        <v>165</v>
      </c>
    </row>
    <row r="2076" spans="1:26" hidden="1" x14ac:dyDescent="0.25">
      <c r="A2076" t="s">
        <v>8708</v>
      </c>
      <c r="B2076" t="s">
        <v>8709</v>
      </c>
      <c r="C2076" s="1" t="str">
        <f t="shared" si="334"/>
        <v>21:0239</v>
      </c>
      <c r="D2076" s="1" t="str">
        <f t="shared" si="338"/>
        <v>21:0116</v>
      </c>
      <c r="E2076" t="s">
        <v>8710</v>
      </c>
      <c r="F2076" t="s">
        <v>8711</v>
      </c>
      <c r="H2076">
        <v>49.316842600000001</v>
      </c>
      <c r="I2076">
        <v>-89.8822689</v>
      </c>
      <c r="J2076" s="1" t="str">
        <f t="shared" si="339"/>
        <v>NGR lake sediment grab sample</v>
      </c>
      <c r="K2076" s="1" t="str">
        <f t="shared" si="340"/>
        <v>&lt;177 micron (NGR)</v>
      </c>
      <c r="L2076">
        <v>51</v>
      </c>
      <c r="M2076" t="s">
        <v>177</v>
      </c>
      <c r="N2076">
        <v>995</v>
      </c>
      <c r="O2076" t="s">
        <v>666</v>
      </c>
      <c r="P2076" t="s">
        <v>455</v>
      </c>
      <c r="Q2076" t="s">
        <v>53</v>
      </c>
      <c r="R2076" t="s">
        <v>596</v>
      </c>
      <c r="S2076" t="s">
        <v>50</v>
      </c>
      <c r="T2076" t="s">
        <v>36</v>
      </c>
      <c r="U2076" t="s">
        <v>3982</v>
      </c>
      <c r="V2076" t="s">
        <v>8712</v>
      </c>
      <c r="W2076" t="s">
        <v>66</v>
      </c>
      <c r="X2076" t="s">
        <v>336</v>
      </c>
      <c r="Y2076" t="s">
        <v>39</v>
      </c>
      <c r="Z2076" t="s">
        <v>1038</v>
      </c>
    </row>
    <row r="2077" spans="1:26" hidden="1" x14ac:dyDescent="0.25">
      <c r="A2077" t="s">
        <v>8713</v>
      </c>
      <c r="B2077" t="s">
        <v>8714</v>
      </c>
      <c r="C2077" s="1" t="str">
        <f t="shared" si="334"/>
        <v>21:0239</v>
      </c>
      <c r="D2077" s="1" t="str">
        <f t="shared" si="338"/>
        <v>21:0116</v>
      </c>
      <c r="E2077" t="s">
        <v>8715</v>
      </c>
      <c r="F2077" t="s">
        <v>8716</v>
      </c>
      <c r="H2077">
        <v>49.285283399999997</v>
      </c>
      <c r="I2077">
        <v>-89.873550800000004</v>
      </c>
      <c r="J2077" s="1" t="str">
        <f t="shared" si="339"/>
        <v>NGR lake sediment grab sample</v>
      </c>
      <c r="K2077" s="1" t="str">
        <f t="shared" si="340"/>
        <v>&lt;177 micron (NGR)</v>
      </c>
      <c r="L2077">
        <v>51</v>
      </c>
      <c r="M2077" t="s">
        <v>187</v>
      </c>
      <c r="N2077">
        <v>996</v>
      </c>
      <c r="O2077" t="s">
        <v>188</v>
      </c>
      <c r="P2077" t="s">
        <v>596</v>
      </c>
      <c r="Q2077" t="s">
        <v>53</v>
      </c>
      <c r="R2077" t="s">
        <v>77</v>
      </c>
      <c r="S2077" t="s">
        <v>50</v>
      </c>
      <c r="T2077" t="s">
        <v>36</v>
      </c>
      <c r="U2077" t="s">
        <v>3852</v>
      </c>
      <c r="V2077" t="s">
        <v>3466</v>
      </c>
      <c r="W2077" t="s">
        <v>53</v>
      </c>
      <c r="X2077" t="s">
        <v>228</v>
      </c>
      <c r="Y2077" t="s">
        <v>125</v>
      </c>
      <c r="Z2077" t="s">
        <v>82</v>
      </c>
    </row>
    <row r="2078" spans="1:26" hidden="1" x14ac:dyDescent="0.25">
      <c r="A2078" t="s">
        <v>8717</v>
      </c>
      <c r="B2078" t="s">
        <v>8718</v>
      </c>
      <c r="C2078" s="1" t="str">
        <f t="shared" si="334"/>
        <v>21:0239</v>
      </c>
      <c r="D2078" s="1" t="str">
        <f t="shared" si="338"/>
        <v>21:0116</v>
      </c>
      <c r="E2078" t="s">
        <v>8652</v>
      </c>
      <c r="F2078" t="s">
        <v>8719</v>
      </c>
      <c r="H2078">
        <v>49.277494400000002</v>
      </c>
      <c r="I2078">
        <v>-89.838541500000005</v>
      </c>
      <c r="J2078" s="1" t="str">
        <f t="shared" si="339"/>
        <v>NGR lake sediment grab sample</v>
      </c>
      <c r="K2078" s="1" t="str">
        <f t="shared" si="340"/>
        <v>&lt;177 micron (NGR)</v>
      </c>
      <c r="L2078">
        <v>51</v>
      </c>
      <c r="M2078" t="s">
        <v>366</v>
      </c>
      <c r="N2078">
        <v>997</v>
      </c>
      <c r="O2078" t="s">
        <v>336</v>
      </c>
      <c r="P2078" t="s">
        <v>32</v>
      </c>
      <c r="Q2078" t="s">
        <v>80</v>
      </c>
      <c r="R2078" t="s">
        <v>50</v>
      </c>
      <c r="S2078" t="s">
        <v>181</v>
      </c>
      <c r="T2078" t="s">
        <v>36</v>
      </c>
      <c r="U2078" t="s">
        <v>147</v>
      </c>
      <c r="V2078" t="s">
        <v>685</v>
      </c>
      <c r="W2078" t="s">
        <v>53</v>
      </c>
      <c r="X2078" t="s">
        <v>208</v>
      </c>
      <c r="Y2078" t="s">
        <v>41</v>
      </c>
      <c r="Z2078" t="s">
        <v>890</v>
      </c>
    </row>
    <row r="2079" spans="1:26" hidden="1" x14ac:dyDescent="0.25">
      <c r="A2079" t="s">
        <v>8720</v>
      </c>
      <c r="B2079" t="s">
        <v>8721</v>
      </c>
      <c r="C2079" s="1" t="str">
        <f t="shared" si="334"/>
        <v>21:0239</v>
      </c>
      <c r="D2079" s="1" t="str">
        <f t="shared" si="338"/>
        <v>21:0116</v>
      </c>
      <c r="E2079" t="s">
        <v>8722</v>
      </c>
      <c r="F2079" t="s">
        <v>8723</v>
      </c>
      <c r="H2079">
        <v>49.303160800000001</v>
      </c>
      <c r="I2079">
        <v>-89.828322200000002</v>
      </c>
      <c r="J2079" s="1" t="str">
        <f t="shared" si="339"/>
        <v>NGR lake sediment grab sample</v>
      </c>
      <c r="K2079" s="1" t="str">
        <f t="shared" si="340"/>
        <v>&lt;177 micron (NGR)</v>
      </c>
      <c r="L2079">
        <v>51</v>
      </c>
      <c r="M2079" t="s">
        <v>196</v>
      </c>
      <c r="N2079">
        <v>998</v>
      </c>
      <c r="O2079" t="s">
        <v>243</v>
      </c>
      <c r="P2079" t="s">
        <v>62</v>
      </c>
      <c r="Q2079" t="s">
        <v>53</v>
      </c>
      <c r="R2079" t="s">
        <v>271</v>
      </c>
      <c r="S2079" t="s">
        <v>34</v>
      </c>
      <c r="T2079" t="s">
        <v>122</v>
      </c>
      <c r="U2079" t="s">
        <v>199</v>
      </c>
      <c r="V2079" t="s">
        <v>496</v>
      </c>
      <c r="W2079" t="s">
        <v>63</v>
      </c>
      <c r="X2079" t="s">
        <v>300</v>
      </c>
      <c r="Y2079" t="s">
        <v>5107</v>
      </c>
      <c r="Z2079" t="s">
        <v>4488</v>
      </c>
    </row>
    <row r="2080" spans="1:26" hidden="1" x14ac:dyDescent="0.25">
      <c r="A2080" t="s">
        <v>8724</v>
      </c>
      <c r="B2080" t="s">
        <v>8725</v>
      </c>
      <c r="C2080" s="1" t="str">
        <f t="shared" si="334"/>
        <v>21:0239</v>
      </c>
      <c r="D2080" s="1" t="str">
        <f t="shared" si="338"/>
        <v>21:0116</v>
      </c>
      <c r="E2080" t="s">
        <v>8726</v>
      </c>
      <c r="F2080" t="s">
        <v>8727</v>
      </c>
      <c r="H2080">
        <v>49.320860600000003</v>
      </c>
      <c r="I2080">
        <v>-89.772165000000001</v>
      </c>
      <c r="J2080" s="1" t="str">
        <f t="shared" si="339"/>
        <v>NGR lake sediment grab sample</v>
      </c>
      <c r="K2080" s="1" t="str">
        <f t="shared" si="340"/>
        <v>&lt;177 micron (NGR)</v>
      </c>
      <c r="L2080">
        <v>51</v>
      </c>
      <c r="M2080" t="s">
        <v>206</v>
      </c>
      <c r="N2080">
        <v>999</v>
      </c>
      <c r="O2080" t="s">
        <v>1058</v>
      </c>
      <c r="P2080" t="s">
        <v>49</v>
      </c>
      <c r="Q2080" t="s">
        <v>53</v>
      </c>
      <c r="R2080" t="s">
        <v>34</v>
      </c>
      <c r="S2080" t="s">
        <v>76</v>
      </c>
      <c r="T2080" t="s">
        <v>36</v>
      </c>
      <c r="U2080" t="s">
        <v>228</v>
      </c>
      <c r="V2080" t="s">
        <v>237</v>
      </c>
      <c r="W2080" t="s">
        <v>53</v>
      </c>
      <c r="X2080" t="s">
        <v>300</v>
      </c>
      <c r="Y2080" t="s">
        <v>41</v>
      </c>
      <c r="Z2080" t="s">
        <v>832</v>
      </c>
    </row>
    <row r="2081" spans="1:26" hidden="1" x14ac:dyDescent="0.25">
      <c r="A2081" t="s">
        <v>8728</v>
      </c>
      <c r="B2081" t="s">
        <v>8729</v>
      </c>
      <c r="C2081" s="1" t="str">
        <f t="shared" si="334"/>
        <v>21:0239</v>
      </c>
      <c r="D2081" s="1" t="str">
        <f t="shared" si="338"/>
        <v>21:0116</v>
      </c>
      <c r="E2081" t="s">
        <v>8730</v>
      </c>
      <c r="F2081" t="s">
        <v>8731</v>
      </c>
      <c r="H2081">
        <v>49.321647200000001</v>
      </c>
      <c r="I2081">
        <v>-89.736163399999995</v>
      </c>
      <c r="J2081" s="1" t="str">
        <f t="shared" si="339"/>
        <v>NGR lake sediment grab sample</v>
      </c>
      <c r="K2081" s="1" t="str">
        <f t="shared" si="340"/>
        <v>&lt;177 micron (NGR)</v>
      </c>
      <c r="L2081">
        <v>51</v>
      </c>
      <c r="M2081" t="s">
        <v>214</v>
      </c>
      <c r="N2081">
        <v>1000</v>
      </c>
      <c r="O2081" t="s">
        <v>1058</v>
      </c>
      <c r="P2081" t="s">
        <v>75</v>
      </c>
      <c r="Q2081" t="s">
        <v>53</v>
      </c>
      <c r="R2081" t="s">
        <v>146</v>
      </c>
      <c r="S2081" t="s">
        <v>33</v>
      </c>
      <c r="T2081" t="s">
        <v>36</v>
      </c>
      <c r="U2081" t="s">
        <v>67</v>
      </c>
      <c r="V2081" t="s">
        <v>685</v>
      </c>
      <c r="W2081" t="s">
        <v>53</v>
      </c>
      <c r="X2081" t="s">
        <v>100</v>
      </c>
      <c r="Y2081" t="s">
        <v>41</v>
      </c>
      <c r="Z2081" t="s">
        <v>101</v>
      </c>
    </row>
    <row r="2082" spans="1:26" hidden="1" x14ac:dyDescent="0.25">
      <c r="A2082" t="s">
        <v>8732</v>
      </c>
      <c r="B2082" t="s">
        <v>8733</v>
      </c>
      <c r="C2082" s="1" t="str">
        <f t="shared" si="334"/>
        <v>21:0239</v>
      </c>
      <c r="D2082" s="1" t="str">
        <f t="shared" si="338"/>
        <v>21:0116</v>
      </c>
      <c r="E2082" t="s">
        <v>8734</v>
      </c>
      <c r="F2082" t="s">
        <v>8735</v>
      </c>
      <c r="H2082">
        <v>49.297594099999998</v>
      </c>
      <c r="I2082">
        <v>-89.632235899999998</v>
      </c>
      <c r="J2082" s="1" t="str">
        <f t="shared" si="339"/>
        <v>NGR lake sediment grab sample</v>
      </c>
      <c r="K2082" s="1" t="str">
        <f t="shared" si="340"/>
        <v>&lt;177 micron (NGR)</v>
      </c>
      <c r="L2082">
        <v>52</v>
      </c>
      <c r="M2082" t="s">
        <v>242</v>
      </c>
      <c r="N2082">
        <v>1001</v>
      </c>
      <c r="O2082" t="s">
        <v>253</v>
      </c>
      <c r="P2082" t="s">
        <v>336</v>
      </c>
      <c r="Q2082" t="s">
        <v>53</v>
      </c>
      <c r="R2082" t="s">
        <v>596</v>
      </c>
      <c r="S2082" t="s">
        <v>181</v>
      </c>
      <c r="T2082" t="s">
        <v>36</v>
      </c>
      <c r="U2082" t="s">
        <v>178</v>
      </c>
      <c r="V2082" t="s">
        <v>730</v>
      </c>
      <c r="W2082" t="s">
        <v>53</v>
      </c>
      <c r="X2082" t="s">
        <v>100</v>
      </c>
      <c r="Y2082" t="s">
        <v>125</v>
      </c>
      <c r="Z2082" t="s">
        <v>32</v>
      </c>
    </row>
    <row r="2083" spans="1:26" hidden="1" x14ac:dyDescent="0.25">
      <c r="A2083" t="s">
        <v>8736</v>
      </c>
      <c r="B2083" t="s">
        <v>8737</v>
      </c>
      <c r="C2083" s="1" t="str">
        <f t="shared" si="334"/>
        <v>21:0239</v>
      </c>
      <c r="D2083" s="1" t="str">
        <f t="shared" si="338"/>
        <v>21:0116</v>
      </c>
      <c r="E2083" t="s">
        <v>8738</v>
      </c>
      <c r="F2083" t="s">
        <v>8739</v>
      </c>
      <c r="H2083">
        <v>49.288963299999999</v>
      </c>
      <c r="I2083">
        <v>-89.764831799999996</v>
      </c>
      <c r="J2083" s="1" t="str">
        <f t="shared" si="339"/>
        <v>NGR lake sediment grab sample</v>
      </c>
      <c r="K2083" s="1" t="str">
        <f t="shared" si="340"/>
        <v>&lt;177 micron (NGR)</v>
      </c>
      <c r="L2083">
        <v>52</v>
      </c>
      <c r="M2083" t="s">
        <v>47</v>
      </c>
      <c r="N2083">
        <v>1002</v>
      </c>
      <c r="O2083" t="s">
        <v>61</v>
      </c>
      <c r="P2083" t="s">
        <v>134</v>
      </c>
      <c r="Q2083" t="s">
        <v>39</v>
      </c>
      <c r="R2083" t="s">
        <v>156</v>
      </c>
      <c r="S2083" t="s">
        <v>78</v>
      </c>
      <c r="T2083" t="s">
        <v>36</v>
      </c>
      <c r="U2083" t="s">
        <v>163</v>
      </c>
      <c r="V2083" t="s">
        <v>322</v>
      </c>
      <c r="W2083" t="s">
        <v>53</v>
      </c>
      <c r="X2083" t="s">
        <v>67</v>
      </c>
      <c r="Y2083" t="s">
        <v>41</v>
      </c>
      <c r="Z2083" t="s">
        <v>443</v>
      </c>
    </row>
    <row r="2084" spans="1:26" hidden="1" x14ac:dyDescent="0.25">
      <c r="A2084" t="s">
        <v>8740</v>
      </c>
      <c r="B2084" t="s">
        <v>8741</v>
      </c>
      <c r="C2084" s="1" t="str">
        <f t="shared" si="334"/>
        <v>21:0239</v>
      </c>
      <c r="D2084" s="1" t="str">
        <f t="shared" si="338"/>
        <v>21:0116</v>
      </c>
      <c r="E2084" t="s">
        <v>8742</v>
      </c>
      <c r="F2084" t="s">
        <v>8743</v>
      </c>
      <c r="H2084">
        <v>49.286059399999999</v>
      </c>
      <c r="I2084">
        <v>-89.720040100000006</v>
      </c>
      <c r="J2084" s="1" t="str">
        <f t="shared" si="339"/>
        <v>NGR lake sediment grab sample</v>
      </c>
      <c r="K2084" s="1" t="str">
        <f t="shared" si="340"/>
        <v>&lt;177 micron (NGR)</v>
      </c>
      <c r="L2084">
        <v>52</v>
      </c>
      <c r="M2084" t="s">
        <v>60</v>
      </c>
      <c r="N2084">
        <v>1003</v>
      </c>
      <c r="O2084" t="s">
        <v>417</v>
      </c>
      <c r="P2084" t="s">
        <v>49</v>
      </c>
      <c r="Q2084" t="s">
        <v>53</v>
      </c>
      <c r="R2084" t="s">
        <v>34</v>
      </c>
      <c r="S2084" t="s">
        <v>76</v>
      </c>
      <c r="T2084" t="s">
        <v>36</v>
      </c>
      <c r="U2084" t="s">
        <v>261</v>
      </c>
      <c r="V2084" t="s">
        <v>1172</v>
      </c>
      <c r="W2084" t="s">
        <v>53</v>
      </c>
      <c r="X2084" t="s">
        <v>228</v>
      </c>
      <c r="Y2084" t="s">
        <v>41</v>
      </c>
      <c r="Z2084" t="s">
        <v>511</v>
      </c>
    </row>
    <row r="2085" spans="1:26" hidden="1" x14ac:dyDescent="0.25">
      <c r="A2085" t="s">
        <v>8744</v>
      </c>
      <c r="B2085" t="s">
        <v>8745</v>
      </c>
      <c r="C2085" s="1" t="str">
        <f t="shared" si="334"/>
        <v>21:0239</v>
      </c>
      <c r="D2085" s="1" t="str">
        <f t="shared" si="338"/>
        <v>21:0116</v>
      </c>
      <c r="E2085" t="s">
        <v>8746</v>
      </c>
      <c r="F2085" t="s">
        <v>8747</v>
      </c>
      <c r="H2085">
        <v>49.274686899999999</v>
      </c>
      <c r="I2085">
        <v>-89.692037999999997</v>
      </c>
      <c r="J2085" s="1" t="str">
        <f t="shared" si="339"/>
        <v>NGR lake sediment grab sample</v>
      </c>
      <c r="K2085" s="1" t="str">
        <f t="shared" si="340"/>
        <v>&lt;177 micron (NGR)</v>
      </c>
      <c r="L2085">
        <v>52</v>
      </c>
      <c r="M2085" t="s">
        <v>251</v>
      </c>
      <c r="N2085">
        <v>1004</v>
      </c>
      <c r="O2085" t="s">
        <v>297</v>
      </c>
      <c r="P2085" t="s">
        <v>489</v>
      </c>
      <c r="Q2085" t="s">
        <v>63</v>
      </c>
      <c r="R2085" t="s">
        <v>134</v>
      </c>
      <c r="S2085" t="s">
        <v>146</v>
      </c>
      <c r="T2085" t="s">
        <v>36</v>
      </c>
      <c r="U2085" t="s">
        <v>2474</v>
      </c>
      <c r="V2085" t="s">
        <v>237</v>
      </c>
      <c r="W2085" t="s">
        <v>53</v>
      </c>
      <c r="X2085" t="s">
        <v>100</v>
      </c>
      <c r="Y2085" t="s">
        <v>41</v>
      </c>
      <c r="Z2085" t="s">
        <v>121</v>
      </c>
    </row>
    <row r="2086" spans="1:26" hidden="1" x14ac:dyDescent="0.25">
      <c r="A2086" t="s">
        <v>8748</v>
      </c>
      <c r="B2086" t="s">
        <v>8749</v>
      </c>
      <c r="C2086" s="1" t="str">
        <f t="shared" si="334"/>
        <v>21:0239</v>
      </c>
      <c r="D2086" s="1" t="str">
        <f t="shared" si="338"/>
        <v>21:0116</v>
      </c>
      <c r="E2086" t="s">
        <v>8750</v>
      </c>
      <c r="F2086" t="s">
        <v>8751</v>
      </c>
      <c r="H2086">
        <v>49.294860900000003</v>
      </c>
      <c r="I2086">
        <v>-89.665117199999997</v>
      </c>
      <c r="J2086" s="1" t="str">
        <f t="shared" si="339"/>
        <v>NGR lake sediment grab sample</v>
      </c>
      <c r="K2086" s="1" t="str">
        <f t="shared" si="340"/>
        <v>&lt;177 micron (NGR)</v>
      </c>
      <c r="L2086">
        <v>52</v>
      </c>
      <c r="M2086" t="s">
        <v>259</v>
      </c>
      <c r="N2086">
        <v>1005</v>
      </c>
      <c r="O2086" t="s">
        <v>1048</v>
      </c>
      <c r="P2086" t="s">
        <v>75</v>
      </c>
      <c r="Q2086" t="s">
        <v>181</v>
      </c>
      <c r="R2086" t="s">
        <v>110</v>
      </c>
      <c r="S2086" t="s">
        <v>181</v>
      </c>
      <c r="T2086" t="s">
        <v>36</v>
      </c>
      <c r="U2086" t="s">
        <v>31</v>
      </c>
      <c r="V2086" t="s">
        <v>65</v>
      </c>
      <c r="W2086" t="s">
        <v>53</v>
      </c>
      <c r="X2086" t="s">
        <v>208</v>
      </c>
      <c r="Y2086" t="s">
        <v>41</v>
      </c>
      <c r="Z2086" t="s">
        <v>158</v>
      </c>
    </row>
    <row r="2087" spans="1:26" hidden="1" x14ac:dyDescent="0.25">
      <c r="A2087" t="s">
        <v>8752</v>
      </c>
      <c r="B2087" t="s">
        <v>8753</v>
      </c>
      <c r="C2087" s="1" t="str">
        <f t="shared" si="334"/>
        <v>21:0239</v>
      </c>
      <c r="D2087" s="1" t="str">
        <f t="shared" si="338"/>
        <v>21:0116</v>
      </c>
      <c r="E2087" t="s">
        <v>8750</v>
      </c>
      <c r="F2087" t="s">
        <v>8754</v>
      </c>
      <c r="H2087">
        <v>49.294860900000003</v>
      </c>
      <c r="I2087">
        <v>-89.665117199999997</v>
      </c>
      <c r="J2087" s="1" t="str">
        <f t="shared" si="339"/>
        <v>NGR lake sediment grab sample</v>
      </c>
      <c r="K2087" s="1" t="str">
        <f t="shared" si="340"/>
        <v>&lt;177 micron (NGR)</v>
      </c>
      <c r="L2087">
        <v>52</v>
      </c>
      <c r="M2087" t="s">
        <v>268</v>
      </c>
      <c r="N2087">
        <v>1006</v>
      </c>
      <c r="O2087" t="s">
        <v>1048</v>
      </c>
      <c r="P2087" t="s">
        <v>321</v>
      </c>
      <c r="Q2087" t="s">
        <v>53</v>
      </c>
      <c r="R2087" t="s">
        <v>134</v>
      </c>
      <c r="S2087" t="s">
        <v>78</v>
      </c>
      <c r="T2087" t="s">
        <v>36</v>
      </c>
      <c r="U2087" t="s">
        <v>91</v>
      </c>
      <c r="V2087" t="s">
        <v>337</v>
      </c>
      <c r="W2087" t="s">
        <v>66</v>
      </c>
      <c r="X2087" t="s">
        <v>228</v>
      </c>
      <c r="Y2087" t="s">
        <v>41</v>
      </c>
      <c r="Z2087" t="s">
        <v>1254</v>
      </c>
    </row>
    <row r="2088" spans="1:26" hidden="1" x14ac:dyDescent="0.25">
      <c r="A2088" t="s">
        <v>8755</v>
      </c>
      <c r="B2088" t="s">
        <v>8756</v>
      </c>
      <c r="C2088" s="1" t="str">
        <f t="shared" si="334"/>
        <v>21:0239</v>
      </c>
      <c r="D2088" s="1" t="str">
        <f t="shared" si="338"/>
        <v>21:0116</v>
      </c>
      <c r="E2088" t="s">
        <v>8757</v>
      </c>
      <c r="F2088" t="s">
        <v>8758</v>
      </c>
      <c r="H2088">
        <v>49.299201699999998</v>
      </c>
      <c r="I2088">
        <v>-89.664924999999997</v>
      </c>
      <c r="J2088" s="1" t="str">
        <f t="shared" si="339"/>
        <v>NGR lake sediment grab sample</v>
      </c>
      <c r="K2088" s="1" t="str">
        <f t="shared" si="340"/>
        <v>&lt;177 micron (NGR)</v>
      </c>
      <c r="L2088">
        <v>52</v>
      </c>
      <c r="M2088" t="s">
        <v>73</v>
      </c>
      <c r="N2088">
        <v>1007</v>
      </c>
      <c r="O2088" t="s">
        <v>61</v>
      </c>
      <c r="P2088" t="s">
        <v>283</v>
      </c>
      <c r="Q2088" t="s">
        <v>63</v>
      </c>
      <c r="R2088" t="s">
        <v>34</v>
      </c>
      <c r="S2088" t="s">
        <v>97</v>
      </c>
      <c r="T2088" t="s">
        <v>36</v>
      </c>
      <c r="U2088" t="s">
        <v>515</v>
      </c>
      <c r="V2088" t="s">
        <v>157</v>
      </c>
      <c r="W2088" t="s">
        <v>53</v>
      </c>
      <c r="X2088" t="s">
        <v>100</v>
      </c>
      <c r="Y2088" t="s">
        <v>41</v>
      </c>
      <c r="Z2088" t="s">
        <v>2248</v>
      </c>
    </row>
    <row r="2089" spans="1:26" hidden="1" x14ac:dyDescent="0.25">
      <c r="A2089" t="s">
        <v>8759</v>
      </c>
      <c r="B2089" t="s">
        <v>8760</v>
      </c>
      <c r="C2089" s="1" t="str">
        <f t="shared" si="334"/>
        <v>21:0239</v>
      </c>
      <c r="D2089" s="1" t="str">
        <f t="shared" si="338"/>
        <v>21:0116</v>
      </c>
      <c r="E2089" t="s">
        <v>8734</v>
      </c>
      <c r="F2089" t="s">
        <v>8761</v>
      </c>
      <c r="H2089">
        <v>49.297594099999998</v>
      </c>
      <c r="I2089">
        <v>-89.632235899999998</v>
      </c>
      <c r="J2089" s="1" t="str">
        <f t="shared" si="339"/>
        <v>NGR lake sediment grab sample</v>
      </c>
      <c r="K2089" s="1" t="str">
        <f t="shared" si="340"/>
        <v>&lt;177 micron (NGR)</v>
      </c>
      <c r="L2089">
        <v>52</v>
      </c>
      <c r="M2089" t="s">
        <v>366</v>
      </c>
      <c r="N2089">
        <v>1008</v>
      </c>
      <c r="O2089" t="s">
        <v>1058</v>
      </c>
      <c r="P2089" t="s">
        <v>74</v>
      </c>
      <c r="Q2089" t="s">
        <v>66</v>
      </c>
      <c r="R2089" t="s">
        <v>271</v>
      </c>
      <c r="S2089" t="s">
        <v>181</v>
      </c>
      <c r="T2089" t="s">
        <v>36</v>
      </c>
      <c r="U2089" t="s">
        <v>31</v>
      </c>
      <c r="V2089" t="s">
        <v>730</v>
      </c>
      <c r="W2089" t="s">
        <v>53</v>
      </c>
      <c r="X2089" t="s">
        <v>40</v>
      </c>
      <c r="Y2089" t="s">
        <v>41</v>
      </c>
      <c r="Z2089" t="s">
        <v>1860</v>
      </c>
    </row>
    <row r="2090" spans="1:26" hidden="1" x14ac:dyDescent="0.25">
      <c r="A2090" t="s">
        <v>8762</v>
      </c>
      <c r="B2090" t="s">
        <v>8763</v>
      </c>
      <c r="C2090" s="1" t="str">
        <f t="shared" si="334"/>
        <v>21:0239</v>
      </c>
      <c r="D2090" s="1" t="str">
        <f>HYPERLINK("http://geochem.nrcan.gc.ca/cdogs/content/svy/svy_e.htm", "")</f>
        <v/>
      </c>
      <c r="G2090" s="1" t="str">
        <f>HYPERLINK("http://geochem.nrcan.gc.ca/cdogs/content/cr_/cr_00023_e.htm", "23")</f>
        <v>23</v>
      </c>
      <c r="J2090" t="s">
        <v>220</v>
      </c>
      <c r="K2090" t="s">
        <v>221</v>
      </c>
      <c r="L2090">
        <v>52</v>
      </c>
      <c r="M2090" t="s">
        <v>222</v>
      </c>
      <c r="N2090">
        <v>1009</v>
      </c>
      <c r="O2090" t="s">
        <v>54</v>
      </c>
      <c r="P2090" t="s">
        <v>145</v>
      </c>
      <c r="Q2090" t="s">
        <v>244</v>
      </c>
      <c r="R2090" t="s">
        <v>109</v>
      </c>
      <c r="S2090" t="s">
        <v>64</v>
      </c>
      <c r="T2090" t="s">
        <v>36</v>
      </c>
      <c r="U2090" t="s">
        <v>2330</v>
      </c>
      <c r="V2090" t="s">
        <v>5519</v>
      </c>
      <c r="W2090" t="s">
        <v>39</v>
      </c>
      <c r="X2090" t="s">
        <v>336</v>
      </c>
      <c r="Y2090" t="s">
        <v>78</v>
      </c>
      <c r="Z2090" t="s">
        <v>1183</v>
      </c>
    </row>
    <row r="2091" spans="1:26" hidden="1" x14ac:dyDescent="0.25">
      <c r="A2091" t="s">
        <v>8764</v>
      </c>
      <c r="B2091" t="s">
        <v>8765</v>
      </c>
      <c r="C2091" s="1" t="str">
        <f t="shared" si="334"/>
        <v>21:0239</v>
      </c>
      <c r="D2091" s="1" t="str">
        <f t="shared" ref="D2091:D2114" si="341">HYPERLINK("http://geochem.nrcan.gc.ca/cdogs/content/svy/svy210116_e.htm", "21:0116")</f>
        <v>21:0116</v>
      </c>
      <c r="E2091" t="s">
        <v>8766</v>
      </c>
      <c r="F2091" t="s">
        <v>8767</v>
      </c>
      <c r="H2091">
        <v>49.254077600000002</v>
      </c>
      <c r="I2091">
        <v>-89.4349895</v>
      </c>
      <c r="J2091" s="1" t="str">
        <f t="shared" ref="J2091:J2114" si="342">HYPERLINK("http://geochem.nrcan.gc.ca/cdogs/content/kwd/kwd020027_e.htm", "NGR lake sediment grab sample")</f>
        <v>NGR lake sediment grab sample</v>
      </c>
      <c r="K2091" s="1" t="str">
        <f t="shared" ref="K2091:K2114" si="343">HYPERLINK("http://geochem.nrcan.gc.ca/cdogs/content/kwd/kwd080006_e.htm", "&lt;177 micron (NGR)")</f>
        <v>&lt;177 micron (NGR)</v>
      </c>
      <c r="L2091">
        <v>52</v>
      </c>
      <c r="M2091" t="s">
        <v>87</v>
      </c>
      <c r="N2091">
        <v>1010</v>
      </c>
      <c r="O2091" t="s">
        <v>759</v>
      </c>
      <c r="P2091" t="s">
        <v>224</v>
      </c>
      <c r="Q2091" t="s">
        <v>53</v>
      </c>
      <c r="R2091" t="s">
        <v>596</v>
      </c>
      <c r="S2091" t="s">
        <v>290</v>
      </c>
      <c r="T2091" t="s">
        <v>36</v>
      </c>
      <c r="U2091" t="s">
        <v>343</v>
      </c>
      <c r="V2091" t="s">
        <v>1121</v>
      </c>
      <c r="W2091" t="s">
        <v>66</v>
      </c>
      <c r="X2091" t="s">
        <v>54</v>
      </c>
      <c r="Y2091" t="s">
        <v>41</v>
      </c>
      <c r="Z2091" t="s">
        <v>489</v>
      </c>
    </row>
    <row r="2092" spans="1:26" hidden="1" x14ac:dyDescent="0.25">
      <c r="A2092" t="s">
        <v>8768</v>
      </c>
      <c r="B2092" t="s">
        <v>8769</v>
      </c>
      <c r="C2092" s="1" t="str">
        <f t="shared" si="334"/>
        <v>21:0239</v>
      </c>
      <c r="D2092" s="1" t="str">
        <f t="shared" si="341"/>
        <v>21:0116</v>
      </c>
      <c r="E2092" t="s">
        <v>8770</v>
      </c>
      <c r="F2092" t="s">
        <v>8771</v>
      </c>
      <c r="H2092">
        <v>49.291942900000002</v>
      </c>
      <c r="I2092">
        <v>-89.433292699999996</v>
      </c>
      <c r="J2092" s="1" t="str">
        <f t="shared" si="342"/>
        <v>NGR lake sediment grab sample</v>
      </c>
      <c r="K2092" s="1" t="str">
        <f t="shared" si="343"/>
        <v>&lt;177 micron (NGR)</v>
      </c>
      <c r="L2092">
        <v>52</v>
      </c>
      <c r="M2092" t="s">
        <v>96</v>
      </c>
      <c r="N2092">
        <v>1011</v>
      </c>
      <c r="O2092" t="s">
        <v>562</v>
      </c>
      <c r="P2092" t="s">
        <v>336</v>
      </c>
      <c r="Q2092" t="s">
        <v>53</v>
      </c>
      <c r="R2092" t="s">
        <v>349</v>
      </c>
      <c r="S2092" t="s">
        <v>109</v>
      </c>
      <c r="T2092" t="s">
        <v>36</v>
      </c>
      <c r="U2092" t="s">
        <v>667</v>
      </c>
      <c r="V2092" t="s">
        <v>2451</v>
      </c>
      <c r="W2092" t="s">
        <v>53</v>
      </c>
      <c r="X2092" t="s">
        <v>465</v>
      </c>
      <c r="Y2092" t="s">
        <v>41</v>
      </c>
      <c r="Z2092" t="s">
        <v>1860</v>
      </c>
    </row>
    <row r="2093" spans="1:26" hidden="1" x14ac:dyDescent="0.25">
      <c r="A2093" t="s">
        <v>8772</v>
      </c>
      <c r="B2093" t="s">
        <v>8773</v>
      </c>
      <c r="C2093" s="1" t="str">
        <f t="shared" si="334"/>
        <v>21:0239</v>
      </c>
      <c r="D2093" s="1" t="str">
        <f t="shared" si="341"/>
        <v>21:0116</v>
      </c>
      <c r="E2093" t="s">
        <v>8774</v>
      </c>
      <c r="F2093" t="s">
        <v>8775</v>
      </c>
      <c r="H2093">
        <v>49.319997600000001</v>
      </c>
      <c r="I2093">
        <v>-89.4245327</v>
      </c>
      <c r="J2093" s="1" t="str">
        <f t="shared" si="342"/>
        <v>NGR lake sediment grab sample</v>
      </c>
      <c r="K2093" s="1" t="str">
        <f t="shared" si="343"/>
        <v>&lt;177 micron (NGR)</v>
      </c>
      <c r="L2093">
        <v>52</v>
      </c>
      <c r="M2093" t="s">
        <v>106</v>
      </c>
      <c r="N2093">
        <v>1012</v>
      </c>
      <c r="O2093" t="s">
        <v>320</v>
      </c>
      <c r="P2093" t="s">
        <v>197</v>
      </c>
      <c r="Q2093" t="s">
        <v>53</v>
      </c>
      <c r="R2093" t="s">
        <v>349</v>
      </c>
      <c r="S2093" t="s">
        <v>290</v>
      </c>
      <c r="T2093" t="s">
        <v>36</v>
      </c>
      <c r="U2093" t="s">
        <v>535</v>
      </c>
      <c r="V2093" t="s">
        <v>1006</v>
      </c>
      <c r="W2093" t="s">
        <v>66</v>
      </c>
      <c r="X2093" t="s">
        <v>40</v>
      </c>
      <c r="Y2093" t="s">
        <v>41</v>
      </c>
      <c r="Z2093" t="s">
        <v>472</v>
      </c>
    </row>
    <row r="2094" spans="1:26" hidden="1" x14ac:dyDescent="0.25">
      <c r="A2094" t="s">
        <v>8776</v>
      </c>
      <c r="B2094" t="s">
        <v>8777</v>
      </c>
      <c r="C2094" s="1" t="str">
        <f t="shared" si="334"/>
        <v>21:0239</v>
      </c>
      <c r="D2094" s="1" t="str">
        <f t="shared" si="341"/>
        <v>21:0116</v>
      </c>
      <c r="E2094" t="s">
        <v>8778</v>
      </c>
      <c r="F2094" t="s">
        <v>8779</v>
      </c>
      <c r="H2094">
        <v>49.360677600000002</v>
      </c>
      <c r="I2094">
        <v>-89.432703799999999</v>
      </c>
      <c r="J2094" s="1" t="str">
        <f t="shared" si="342"/>
        <v>NGR lake sediment grab sample</v>
      </c>
      <c r="K2094" s="1" t="str">
        <f t="shared" si="343"/>
        <v>&lt;177 micron (NGR)</v>
      </c>
      <c r="L2094">
        <v>52</v>
      </c>
      <c r="M2094" t="s">
        <v>118</v>
      </c>
      <c r="N2094">
        <v>1013</v>
      </c>
      <c r="O2094" t="s">
        <v>336</v>
      </c>
      <c r="P2094" t="s">
        <v>336</v>
      </c>
      <c r="Q2094" t="s">
        <v>63</v>
      </c>
      <c r="R2094" t="s">
        <v>271</v>
      </c>
      <c r="S2094" t="s">
        <v>181</v>
      </c>
      <c r="T2094" t="s">
        <v>36</v>
      </c>
      <c r="U2094" t="s">
        <v>655</v>
      </c>
      <c r="V2094" t="s">
        <v>90</v>
      </c>
      <c r="W2094" t="s">
        <v>53</v>
      </c>
      <c r="X2094" t="s">
        <v>91</v>
      </c>
      <c r="Y2094" t="s">
        <v>41</v>
      </c>
      <c r="Z2094" t="s">
        <v>490</v>
      </c>
    </row>
    <row r="2095" spans="1:26" hidden="1" x14ac:dyDescent="0.25">
      <c r="A2095" t="s">
        <v>8780</v>
      </c>
      <c r="B2095" t="s">
        <v>8781</v>
      </c>
      <c r="C2095" s="1" t="str">
        <f t="shared" si="334"/>
        <v>21:0239</v>
      </c>
      <c r="D2095" s="1" t="str">
        <f t="shared" si="341"/>
        <v>21:0116</v>
      </c>
      <c r="E2095" t="s">
        <v>8782</v>
      </c>
      <c r="F2095" t="s">
        <v>8783</v>
      </c>
      <c r="H2095">
        <v>49.352494100000001</v>
      </c>
      <c r="I2095">
        <v>-89.473668700000005</v>
      </c>
      <c r="J2095" s="1" t="str">
        <f t="shared" si="342"/>
        <v>NGR lake sediment grab sample</v>
      </c>
      <c r="K2095" s="1" t="str">
        <f t="shared" si="343"/>
        <v>&lt;177 micron (NGR)</v>
      </c>
      <c r="L2095">
        <v>52</v>
      </c>
      <c r="M2095" t="s">
        <v>131</v>
      </c>
      <c r="N2095">
        <v>1014</v>
      </c>
      <c r="O2095" t="s">
        <v>1048</v>
      </c>
      <c r="P2095" t="s">
        <v>890</v>
      </c>
      <c r="Q2095" t="s">
        <v>66</v>
      </c>
      <c r="R2095" t="s">
        <v>77</v>
      </c>
      <c r="S2095" t="s">
        <v>290</v>
      </c>
      <c r="T2095" t="s">
        <v>36</v>
      </c>
      <c r="U2095" t="s">
        <v>781</v>
      </c>
      <c r="V2095" t="s">
        <v>66</v>
      </c>
      <c r="W2095" t="s">
        <v>53</v>
      </c>
      <c r="X2095" t="s">
        <v>100</v>
      </c>
      <c r="Y2095" t="s">
        <v>41</v>
      </c>
      <c r="Z2095" t="s">
        <v>1108</v>
      </c>
    </row>
    <row r="2096" spans="1:26" hidden="1" x14ac:dyDescent="0.25">
      <c r="A2096" t="s">
        <v>8784</v>
      </c>
      <c r="B2096" t="s">
        <v>8785</v>
      </c>
      <c r="C2096" s="1" t="str">
        <f t="shared" si="334"/>
        <v>21:0239</v>
      </c>
      <c r="D2096" s="1" t="str">
        <f t="shared" si="341"/>
        <v>21:0116</v>
      </c>
      <c r="E2096" t="s">
        <v>8786</v>
      </c>
      <c r="F2096" t="s">
        <v>8787</v>
      </c>
      <c r="H2096">
        <v>49.388423099999997</v>
      </c>
      <c r="I2096">
        <v>-89.549093400000004</v>
      </c>
      <c r="J2096" s="1" t="str">
        <f t="shared" si="342"/>
        <v>NGR lake sediment grab sample</v>
      </c>
      <c r="K2096" s="1" t="str">
        <f t="shared" si="343"/>
        <v>&lt;177 micron (NGR)</v>
      </c>
      <c r="L2096">
        <v>52</v>
      </c>
      <c r="M2096" t="s">
        <v>143</v>
      </c>
      <c r="N2096">
        <v>1015</v>
      </c>
      <c r="O2096" t="s">
        <v>48</v>
      </c>
      <c r="P2096" t="s">
        <v>489</v>
      </c>
      <c r="Q2096" t="s">
        <v>63</v>
      </c>
      <c r="R2096" t="s">
        <v>77</v>
      </c>
      <c r="S2096" t="s">
        <v>78</v>
      </c>
      <c r="T2096" t="s">
        <v>36</v>
      </c>
      <c r="U2096" t="s">
        <v>79</v>
      </c>
      <c r="V2096" t="s">
        <v>225</v>
      </c>
      <c r="W2096" t="s">
        <v>66</v>
      </c>
      <c r="X2096" t="s">
        <v>228</v>
      </c>
      <c r="Y2096" t="s">
        <v>41</v>
      </c>
      <c r="Z2096" t="s">
        <v>1852</v>
      </c>
    </row>
    <row r="2097" spans="1:26" hidden="1" x14ac:dyDescent="0.25">
      <c r="A2097" t="s">
        <v>8788</v>
      </c>
      <c r="B2097" t="s">
        <v>8789</v>
      </c>
      <c r="C2097" s="1" t="str">
        <f t="shared" si="334"/>
        <v>21:0239</v>
      </c>
      <c r="D2097" s="1" t="str">
        <f t="shared" si="341"/>
        <v>21:0116</v>
      </c>
      <c r="E2097" t="s">
        <v>8790</v>
      </c>
      <c r="F2097" t="s">
        <v>8791</v>
      </c>
      <c r="H2097">
        <v>49.375011399999998</v>
      </c>
      <c r="I2097">
        <v>-89.369773600000002</v>
      </c>
      <c r="J2097" s="1" t="str">
        <f t="shared" si="342"/>
        <v>NGR lake sediment grab sample</v>
      </c>
      <c r="K2097" s="1" t="str">
        <f t="shared" si="343"/>
        <v>&lt;177 micron (NGR)</v>
      </c>
      <c r="L2097">
        <v>52</v>
      </c>
      <c r="M2097" t="s">
        <v>177</v>
      </c>
      <c r="N2097">
        <v>1016</v>
      </c>
      <c r="O2097" t="s">
        <v>1047</v>
      </c>
      <c r="P2097" t="s">
        <v>488</v>
      </c>
      <c r="Q2097" t="s">
        <v>66</v>
      </c>
      <c r="R2097" t="s">
        <v>134</v>
      </c>
      <c r="S2097" t="s">
        <v>97</v>
      </c>
      <c r="T2097" t="s">
        <v>36</v>
      </c>
      <c r="U2097" t="s">
        <v>858</v>
      </c>
      <c r="V2097" t="s">
        <v>216</v>
      </c>
      <c r="W2097" t="s">
        <v>53</v>
      </c>
      <c r="X2097" t="s">
        <v>100</v>
      </c>
      <c r="Y2097" t="s">
        <v>41</v>
      </c>
      <c r="Z2097" t="s">
        <v>1897</v>
      </c>
    </row>
    <row r="2098" spans="1:26" hidden="1" x14ac:dyDescent="0.25">
      <c r="A2098" t="s">
        <v>8792</v>
      </c>
      <c r="B2098" t="s">
        <v>8793</v>
      </c>
      <c r="C2098" s="1" t="str">
        <f t="shared" si="334"/>
        <v>21:0239</v>
      </c>
      <c r="D2098" s="1" t="str">
        <f t="shared" si="341"/>
        <v>21:0116</v>
      </c>
      <c r="E2098" t="s">
        <v>8794</v>
      </c>
      <c r="F2098" t="s">
        <v>8795</v>
      </c>
      <c r="H2098">
        <v>49.375967799999998</v>
      </c>
      <c r="I2098">
        <v>-89.343159799999995</v>
      </c>
      <c r="J2098" s="1" t="str">
        <f t="shared" si="342"/>
        <v>NGR lake sediment grab sample</v>
      </c>
      <c r="K2098" s="1" t="str">
        <f t="shared" si="343"/>
        <v>&lt;177 micron (NGR)</v>
      </c>
      <c r="L2098">
        <v>52</v>
      </c>
      <c r="M2098" t="s">
        <v>187</v>
      </c>
      <c r="N2098">
        <v>1017</v>
      </c>
      <c r="O2098" t="s">
        <v>798</v>
      </c>
      <c r="P2098" t="s">
        <v>488</v>
      </c>
      <c r="Q2098" t="s">
        <v>66</v>
      </c>
      <c r="R2098" t="s">
        <v>244</v>
      </c>
      <c r="S2098" t="s">
        <v>146</v>
      </c>
      <c r="T2098" t="s">
        <v>36</v>
      </c>
      <c r="U2098" t="s">
        <v>81</v>
      </c>
      <c r="V2098" t="s">
        <v>237</v>
      </c>
      <c r="W2098" t="s">
        <v>53</v>
      </c>
      <c r="X2098" t="s">
        <v>91</v>
      </c>
      <c r="Y2098" t="s">
        <v>41</v>
      </c>
      <c r="Z2098" t="s">
        <v>843</v>
      </c>
    </row>
    <row r="2099" spans="1:26" hidden="1" x14ac:dyDescent="0.25">
      <c r="A2099" t="s">
        <v>8796</v>
      </c>
      <c r="B2099" t="s">
        <v>8797</v>
      </c>
      <c r="C2099" s="1" t="str">
        <f t="shared" si="334"/>
        <v>21:0239</v>
      </c>
      <c r="D2099" s="1" t="str">
        <f t="shared" si="341"/>
        <v>21:0116</v>
      </c>
      <c r="E2099" t="s">
        <v>8798</v>
      </c>
      <c r="F2099" t="s">
        <v>8799</v>
      </c>
      <c r="H2099">
        <v>49.414580899999997</v>
      </c>
      <c r="I2099">
        <v>-89.2543814</v>
      </c>
      <c r="J2099" s="1" t="str">
        <f t="shared" si="342"/>
        <v>NGR lake sediment grab sample</v>
      </c>
      <c r="K2099" s="1" t="str">
        <f t="shared" si="343"/>
        <v>&lt;177 micron (NGR)</v>
      </c>
      <c r="L2099">
        <v>52</v>
      </c>
      <c r="M2099" t="s">
        <v>196</v>
      </c>
      <c r="N2099">
        <v>1018</v>
      </c>
      <c r="O2099" t="s">
        <v>489</v>
      </c>
      <c r="P2099" t="s">
        <v>759</v>
      </c>
      <c r="Q2099" t="s">
        <v>66</v>
      </c>
      <c r="R2099" t="s">
        <v>34</v>
      </c>
      <c r="S2099" t="s">
        <v>33</v>
      </c>
      <c r="T2099" t="s">
        <v>36</v>
      </c>
      <c r="U2099" t="s">
        <v>48</v>
      </c>
      <c r="V2099" t="s">
        <v>52</v>
      </c>
      <c r="W2099" t="s">
        <v>66</v>
      </c>
      <c r="X2099" t="s">
        <v>40</v>
      </c>
      <c r="Y2099" t="s">
        <v>309</v>
      </c>
      <c r="Z2099" t="s">
        <v>578</v>
      </c>
    </row>
    <row r="2100" spans="1:26" hidden="1" x14ac:dyDescent="0.25">
      <c r="A2100" t="s">
        <v>8800</v>
      </c>
      <c r="B2100" t="s">
        <v>8801</v>
      </c>
      <c r="C2100" s="1" t="str">
        <f t="shared" si="334"/>
        <v>21:0239</v>
      </c>
      <c r="D2100" s="1" t="str">
        <f t="shared" si="341"/>
        <v>21:0116</v>
      </c>
      <c r="E2100" t="s">
        <v>8802</v>
      </c>
      <c r="F2100" t="s">
        <v>8803</v>
      </c>
      <c r="H2100">
        <v>49.409576299999998</v>
      </c>
      <c r="I2100">
        <v>-89.301096599999994</v>
      </c>
      <c r="J2100" s="1" t="str">
        <f t="shared" si="342"/>
        <v>NGR lake sediment grab sample</v>
      </c>
      <c r="K2100" s="1" t="str">
        <f t="shared" si="343"/>
        <v>&lt;177 micron (NGR)</v>
      </c>
      <c r="L2100">
        <v>52</v>
      </c>
      <c r="M2100" t="s">
        <v>206</v>
      </c>
      <c r="N2100">
        <v>1019</v>
      </c>
      <c r="O2100" t="s">
        <v>223</v>
      </c>
      <c r="P2100" t="s">
        <v>888</v>
      </c>
      <c r="Q2100" t="s">
        <v>53</v>
      </c>
      <c r="R2100" t="s">
        <v>156</v>
      </c>
      <c r="S2100" t="s">
        <v>181</v>
      </c>
      <c r="T2100" t="s">
        <v>36</v>
      </c>
      <c r="U2100" t="s">
        <v>208</v>
      </c>
      <c r="V2100" t="s">
        <v>225</v>
      </c>
      <c r="W2100" t="s">
        <v>53</v>
      </c>
      <c r="X2100" t="s">
        <v>100</v>
      </c>
      <c r="Y2100" t="s">
        <v>41</v>
      </c>
      <c r="Z2100" t="s">
        <v>604</v>
      </c>
    </row>
    <row r="2101" spans="1:26" hidden="1" x14ac:dyDescent="0.25">
      <c r="A2101" t="s">
        <v>8804</v>
      </c>
      <c r="B2101" t="s">
        <v>8805</v>
      </c>
      <c r="C2101" s="1" t="str">
        <f t="shared" si="334"/>
        <v>21:0239</v>
      </c>
      <c r="D2101" s="1" t="str">
        <f t="shared" si="341"/>
        <v>21:0116</v>
      </c>
      <c r="E2101" t="s">
        <v>8806</v>
      </c>
      <c r="F2101" t="s">
        <v>8807</v>
      </c>
      <c r="H2101">
        <v>49.420105900000003</v>
      </c>
      <c r="I2101">
        <v>-89.340766500000001</v>
      </c>
      <c r="J2101" s="1" t="str">
        <f t="shared" si="342"/>
        <v>NGR lake sediment grab sample</v>
      </c>
      <c r="K2101" s="1" t="str">
        <f t="shared" si="343"/>
        <v>&lt;177 micron (NGR)</v>
      </c>
      <c r="L2101">
        <v>52</v>
      </c>
      <c r="M2101" t="s">
        <v>214</v>
      </c>
      <c r="N2101">
        <v>1020</v>
      </c>
      <c r="O2101" t="s">
        <v>298</v>
      </c>
      <c r="P2101" t="s">
        <v>609</v>
      </c>
      <c r="Q2101" t="s">
        <v>66</v>
      </c>
      <c r="R2101" t="s">
        <v>50</v>
      </c>
      <c r="S2101" t="s">
        <v>181</v>
      </c>
      <c r="T2101" t="s">
        <v>36</v>
      </c>
      <c r="U2101" t="s">
        <v>79</v>
      </c>
      <c r="V2101" t="s">
        <v>225</v>
      </c>
      <c r="W2101" t="s">
        <v>63</v>
      </c>
      <c r="X2101" t="s">
        <v>91</v>
      </c>
      <c r="Y2101" t="s">
        <v>41</v>
      </c>
      <c r="Z2101" t="s">
        <v>1038</v>
      </c>
    </row>
    <row r="2102" spans="1:26" hidden="1" x14ac:dyDescent="0.25">
      <c r="A2102" t="s">
        <v>8808</v>
      </c>
      <c r="B2102" t="s">
        <v>8809</v>
      </c>
      <c r="C2102" s="1" t="str">
        <f t="shared" si="334"/>
        <v>21:0239</v>
      </c>
      <c r="D2102" s="1" t="str">
        <f t="shared" si="341"/>
        <v>21:0116</v>
      </c>
      <c r="E2102" t="s">
        <v>8810</v>
      </c>
      <c r="F2102" t="s">
        <v>8811</v>
      </c>
      <c r="H2102">
        <v>49.3002836</v>
      </c>
      <c r="I2102">
        <v>-88.575630399999994</v>
      </c>
      <c r="J2102" s="1" t="str">
        <f t="shared" si="342"/>
        <v>NGR lake sediment grab sample</v>
      </c>
      <c r="K2102" s="1" t="str">
        <f t="shared" si="343"/>
        <v>&lt;177 micron (NGR)</v>
      </c>
      <c r="L2102">
        <v>53</v>
      </c>
      <c r="M2102" t="s">
        <v>30</v>
      </c>
      <c r="N2102">
        <v>1021</v>
      </c>
      <c r="O2102" t="s">
        <v>300</v>
      </c>
      <c r="P2102" t="s">
        <v>666</v>
      </c>
      <c r="Q2102" t="s">
        <v>53</v>
      </c>
      <c r="R2102" t="s">
        <v>391</v>
      </c>
      <c r="S2102" t="s">
        <v>97</v>
      </c>
      <c r="T2102" t="s">
        <v>36</v>
      </c>
      <c r="U2102" t="s">
        <v>1692</v>
      </c>
      <c r="V2102" t="s">
        <v>308</v>
      </c>
      <c r="W2102" t="s">
        <v>53</v>
      </c>
      <c r="X2102" t="s">
        <v>343</v>
      </c>
      <c r="Y2102" t="s">
        <v>41</v>
      </c>
      <c r="Z2102" t="s">
        <v>8812</v>
      </c>
    </row>
    <row r="2103" spans="1:26" hidden="1" x14ac:dyDescent="0.25">
      <c r="A2103" t="s">
        <v>8813</v>
      </c>
      <c r="B2103" t="s">
        <v>8814</v>
      </c>
      <c r="C2103" s="1" t="str">
        <f t="shared" si="334"/>
        <v>21:0239</v>
      </c>
      <c r="D2103" s="1" t="str">
        <f t="shared" si="341"/>
        <v>21:0116</v>
      </c>
      <c r="E2103" t="s">
        <v>8815</v>
      </c>
      <c r="F2103" t="s">
        <v>8816</v>
      </c>
      <c r="H2103">
        <v>49.452804499999999</v>
      </c>
      <c r="I2103">
        <v>-89.328373200000001</v>
      </c>
      <c r="J2103" s="1" t="str">
        <f t="shared" si="342"/>
        <v>NGR lake sediment grab sample</v>
      </c>
      <c r="K2103" s="1" t="str">
        <f t="shared" si="343"/>
        <v>&lt;177 micron (NGR)</v>
      </c>
      <c r="L2103">
        <v>53</v>
      </c>
      <c r="M2103" t="s">
        <v>47</v>
      </c>
      <c r="N2103">
        <v>1022</v>
      </c>
      <c r="O2103" t="s">
        <v>1047</v>
      </c>
      <c r="P2103" t="s">
        <v>489</v>
      </c>
      <c r="Q2103" t="s">
        <v>80</v>
      </c>
      <c r="R2103" t="s">
        <v>77</v>
      </c>
      <c r="S2103" t="s">
        <v>76</v>
      </c>
      <c r="T2103" t="s">
        <v>36</v>
      </c>
      <c r="U2103" t="s">
        <v>390</v>
      </c>
      <c r="V2103" t="s">
        <v>190</v>
      </c>
      <c r="W2103" t="s">
        <v>53</v>
      </c>
      <c r="X2103" t="s">
        <v>228</v>
      </c>
      <c r="Y2103" t="s">
        <v>41</v>
      </c>
      <c r="Z2103" t="s">
        <v>271</v>
      </c>
    </row>
    <row r="2104" spans="1:26" hidden="1" x14ac:dyDescent="0.25">
      <c r="A2104" t="s">
        <v>8817</v>
      </c>
      <c r="B2104" t="s">
        <v>8818</v>
      </c>
      <c r="C2104" s="1" t="str">
        <f t="shared" si="334"/>
        <v>21:0239</v>
      </c>
      <c r="D2104" s="1" t="str">
        <f t="shared" si="341"/>
        <v>21:0116</v>
      </c>
      <c r="E2104" t="s">
        <v>8819</v>
      </c>
      <c r="F2104" t="s">
        <v>8820</v>
      </c>
      <c r="H2104">
        <v>49.461147199999999</v>
      </c>
      <c r="I2104">
        <v>-89.303498200000007</v>
      </c>
      <c r="J2104" s="1" t="str">
        <f t="shared" si="342"/>
        <v>NGR lake sediment grab sample</v>
      </c>
      <c r="K2104" s="1" t="str">
        <f t="shared" si="343"/>
        <v>&lt;177 micron (NGR)</v>
      </c>
      <c r="L2104">
        <v>53</v>
      </c>
      <c r="M2104" t="s">
        <v>60</v>
      </c>
      <c r="N2104">
        <v>1023</v>
      </c>
      <c r="O2104" t="s">
        <v>348</v>
      </c>
      <c r="P2104" t="s">
        <v>2300</v>
      </c>
      <c r="Q2104" t="s">
        <v>53</v>
      </c>
      <c r="R2104" t="s">
        <v>135</v>
      </c>
      <c r="S2104" t="s">
        <v>34</v>
      </c>
      <c r="T2104" t="s">
        <v>36</v>
      </c>
      <c r="U2104" t="s">
        <v>199</v>
      </c>
      <c r="V2104" t="s">
        <v>1018</v>
      </c>
      <c r="W2104" t="s">
        <v>53</v>
      </c>
      <c r="X2104" t="s">
        <v>100</v>
      </c>
      <c r="Y2104" t="s">
        <v>41</v>
      </c>
      <c r="Z2104" t="s">
        <v>1096</v>
      </c>
    </row>
    <row r="2105" spans="1:26" hidden="1" x14ac:dyDescent="0.25">
      <c r="A2105" t="s">
        <v>8821</v>
      </c>
      <c r="B2105" t="s">
        <v>8822</v>
      </c>
      <c r="C2105" s="1" t="str">
        <f t="shared" si="334"/>
        <v>21:0239</v>
      </c>
      <c r="D2105" s="1" t="str">
        <f t="shared" si="341"/>
        <v>21:0116</v>
      </c>
      <c r="E2105" t="s">
        <v>8823</v>
      </c>
      <c r="F2105" t="s">
        <v>8824</v>
      </c>
      <c r="H2105">
        <v>49.486868700000002</v>
      </c>
      <c r="I2105">
        <v>-89.295688400000003</v>
      </c>
      <c r="J2105" s="1" t="str">
        <f t="shared" si="342"/>
        <v>NGR lake sediment grab sample</v>
      </c>
      <c r="K2105" s="1" t="str">
        <f t="shared" si="343"/>
        <v>&lt;177 micron (NGR)</v>
      </c>
      <c r="L2105">
        <v>53</v>
      </c>
      <c r="M2105" t="s">
        <v>73</v>
      </c>
      <c r="N2105">
        <v>1024</v>
      </c>
      <c r="O2105" t="s">
        <v>1819</v>
      </c>
      <c r="P2105" t="s">
        <v>8825</v>
      </c>
      <c r="Q2105" t="s">
        <v>53</v>
      </c>
      <c r="R2105" t="s">
        <v>134</v>
      </c>
      <c r="S2105" t="s">
        <v>135</v>
      </c>
      <c r="T2105" t="s">
        <v>36</v>
      </c>
      <c r="U2105" t="s">
        <v>5050</v>
      </c>
      <c r="V2105" t="s">
        <v>5774</v>
      </c>
      <c r="W2105" t="s">
        <v>66</v>
      </c>
      <c r="X2105" t="s">
        <v>497</v>
      </c>
      <c r="Y2105" t="s">
        <v>41</v>
      </c>
      <c r="Z2105" t="s">
        <v>498</v>
      </c>
    </row>
    <row r="2106" spans="1:26" hidden="1" x14ac:dyDescent="0.25">
      <c r="A2106" t="s">
        <v>8826</v>
      </c>
      <c r="B2106" t="s">
        <v>8827</v>
      </c>
      <c r="C2106" s="1" t="str">
        <f t="shared" ref="C2106:C2170" si="344">HYPERLINK("http://geochem.nrcan.gc.ca/cdogs/content/bdl/bdl210239_e.htm", "21:0239")</f>
        <v>21:0239</v>
      </c>
      <c r="D2106" s="1" t="str">
        <f t="shared" si="341"/>
        <v>21:0116</v>
      </c>
      <c r="E2106" t="s">
        <v>8828</v>
      </c>
      <c r="F2106" t="s">
        <v>8829</v>
      </c>
      <c r="H2106">
        <v>49.498771099999999</v>
      </c>
      <c r="I2106">
        <v>-89.326259100000001</v>
      </c>
      <c r="J2106" s="1" t="str">
        <f t="shared" si="342"/>
        <v>NGR lake sediment grab sample</v>
      </c>
      <c r="K2106" s="1" t="str">
        <f t="shared" si="343"/>
        <v>&lt;177 micron (NGR)</v>
      </c>
      <c r="L2106">
        <v>53</v>
      </c>
      <c r="M2106" t="s">
        <v>87</v>
      </c>
      <c r="N2106">
        <v>1025</v>
      </c>
      <c r="O2106" t="s">
        <v>300</v>
      </c>
      <c r="P2106" t="s">
        <v>516</v>
      </c>
      <c r="Q2106" t="s">
        <v>66</v>
      </c>
      <c r="R2106" t="s">
        <v>109</v>
      </c>
      <c r="S2106" t="s">
        <v>50</v>
      </c>
      <c r="T2106" t="s">
        <v>36</v>
      </c>
      <c r="U2106" t="s">
        <v>868</v>
      </c>
      <c r="V2106" t="s">
        <v>2909</v>
      </c>
      <c r="W2106" t="s">
        <v>53</v>
      </c>
      <c r="X2106" t="s">
        <v>336</v>
      </c>
      <c r="Y2106" t="s">
        <v>41</v>
      </c>
      <c r="Z2106" t="s">
        <v>2787</v>
      </c>
    </row>
    <row r="2107" spans="1:26" hidden="1" x14ac:dyDescent="0.25">
      <c r="A2107" t="s">
        <v>8830</v>
      </c>
      <c r="B2107" t="s">
        <v>8831</v>
      </c>
      <c r="C2107" s="1" t="str">
        <f t="shared" si="344"/>
        <v>21:0239</v>
      </c>
      <c r="D2107" s="1" t="str">
        <f t="shared" si="341"/>
        <v>21:0116</v>
      </c>
      <c r="E2107" t="s">
        <v>8832</v>
      </c>
      <c r="F2107" t="s">
        <v>8833</v>
      </c>
      <c r="H2107">
        <v>49.486467099999999</v>
      </c>
      <c r="I2107">
        <v>-89.372197099999994</v>
      </c>
      <c r="J2107" s="1" t="str">
        <f t="shared" si="342"/>
        <v>NGR lake sediment grab sample</v>
      </c>
      <c r="K2107" s="1" t="str">
        <f t="shared" si="343"/>
        <v>&lt;177 micron (NGR)</v>
      </c>
      <c r="L2107">
        <v>53</v>
      </c>
      <c r="M2107" t="s">
        <v>96</v>
      </c>
      <c r="N2107">
        <v>1026</v>
      </c>
      <c r="O2107" t="s">
        <v>334</v>
      </c>
      <c r="P2107" t="s">
        <v>888</v>
      </c>
      <c r="Q2107" t="s">
        <v>66</v>
      </c>
      <c r="R2107" t="s">
        <v>97</v>
      </c>
      <c r="S2107" t="s">
        <v>33</v>
      </c>
      <c r="T2107" t="s">
        <v>36</v>
      </c>
      <c r="U2107" t="s">
        <v>81</v>
      </c>
      <c r="V2107" t="s">
        <v>1095</v>
      </c>
      <c r="W2107" t="s">
        <v>53</v>
      </c>
      <c r="X2107" t="s">
        <v>100</v>
      </c>
      <c r="Y2107" t="s">
        <v>41</v>
      </c>
      <c r="Z2107" t="s">
        <v>1279</v>
      </c>
    </row>
    <row r="2108" spans="1:26" hidden="1" x14ac:dyDescent="0.25">
      <c r="A2108" t="s">
        <v>8834</v>
      </c>
      <c r="B2108" t="s">
        <v>8835</v>
      </c>
      <c r="C2108" s="1" t="str">
        <f t="shared" si="344"/>
        <v>21:0239</v>
      </c>
      <c r="D2108" s="1" t="str">
        <f t="shared" si="341"/>
        <v>21:0116</v>
      </c>
      <c r="E2108" t="s">
        <v>8836</v>
      </c>
      <c r="F2108" t="s">
        <v>8837</v>
      </c>
      <c r="H2108">
        <v>49.448909299999997</v>
      </c>
      <c r="I2108">
        <v>-89.375253999999998</v>
      </c>
      <c r="J2108" s="1" t="str">
        <f t="shared" si="342"/>
        <v>NGR lake sediment grab sample</v>
      </c>
      <c r="K2108" s="1" t="str">
        <f t="shared" si="343"/>
        <v>&lt;177 micron (NGR)</v>
      </c>
      <c r="L2108">
        <v>53</v>
      </c>
      <c r="M2108" t="s">
        <v>106</v>
      </c>
      <c r="N2108">
        <v>1027</v>
      </c>
      <c r="O2108" t="s">
        <v>1047</v>
      </c>
      <c r="P2108" t="s">
        <v>76</v>
      </c>
      <c r="Q2108" t="s">
        <v>66</v>
      </c>
      <c r="R2108" t="s">
        <v>109</v>
      </c>
      <c r="S2108" t="s">
        <v>78</v>
      </c>
      <c r="T2108" t="s">
        <v>36</v>
      </c>
      <c r="U2108" t="s">
        <v>463</v>
      </c>
      <c r="V2108" t="s">
        <v>65</v>
      </c>
      <c r="W2108" t="s">
        <v>53</v>
      </c>
      <c r="X2108" t="s">
        <v>300</v>
      </c>
      <c r="Y2108" t="s">
        <v>41</v>
      </c>
      <c r="Z2108" t="s">
        <v>3105</v>
      </c>
    </row>
    <row r="2109" spans="1:26" hidden="1" x14ac:dyDescent="0.25">
      <c r="A2109" t="s">
        <v>8838</v>
      </c>
      <c r="B2109" t="s">
        <v>8839</v>
      </c>
      <c r="C2109" s="1" t="str">
        <f t="shared" si="344"/>
        <v>21:0239</v>
      </c>
      <c r="D2109" s="1" t="str">
        <f t="shared" si="341"/>
        <v>21:0116</v>
      </c>
      <c r="E2109" t="s">
        <v>8840</v>
      </c>
      <c r="F2109" t="s">
        <v>8841</v>
      </c>
      <c r="H2109">
        <v>49.404943699999997</v>
      </c>
      <c r="I2109">
        <v>-89.427323099999995</v>
      </c>
      <c r="J2109" s="1" t="str">
        <f t="shared" si="342"/>
        <v>NGR lake sediment grab sample</v>
      </c>
      <c r="K2109" s="1" t="str">
        <f t="shared" si="343"/>
        <v>&lt;177 micron (NGR)</v>
      </c>
      <c r="L2109">
        <v>53</v>
      </c>
      <c r="M2109" t="s">
        <v>118</v>
      </c>
      <c r="N2109">
        <v>1028</v>
      </c>
      <c r="O2109" t="s">
        <v>348</v>
      </c>
      <c r="P2109" t="s">
        <v>1090</v>
      </c>
      <c r="Q2109" t="s">
        <v>53</v>
      </c>
      <c r="R2109" t="s">
        <v>75</v>
      </c>
      <c r="S2109" t="s">
        <v>97</v>
      </c>
      <c r="T2109" t="s">
        <v>36</v>
      </c>
      <c r="U2109" t="s">
        <v>3149</v>
      </c>
      <c r="V2109" t="s">
        <v>227</v>
      </c>
      <c r="W2109" t="s">
        <v>53</v>
      </c>
      <c r="X2109" t="s">
        <v>100</v>
      </c>
      <c r="Y2109" t="s">
        <v>41</v>
      </c>
      <c r="Z2109" t="s">
        <v>716</v>
      </c>
    </row>
    <row r="2110" spans="1:26" hidden="1" x14ac:dyDescent="0.25">
      <c r="A2110" t="s">
        <v>8842</v>
      </c>
      <c r="B2110" t="s">
        <v>8843</v>
      </c>
      <c r="C2110" s="1" t="str">
        <f t="shared" si="344"/>
        <v>21:0239</v>
      </c>
      <c r="D2110" s="1" t="str">
        <f t="shared" si="341"/>
        <v>21:0116</v>
      </c>
      <c r="E2110" t="s">
        <v>8844</v>
      </c>
      <c r="F2110" t="s">
        <v>8845</v>
      </c>
      <c r="H2110">
        <v>49.4065005</v>
      </c>
      <c r="I2110">
        <v>-89.366119999999995</v>
      </c>
      <c r="J2110" s="1" t="str">
        <f t="shared" si="342"/>
        <v>NGR lake sediment grab sample</v>
      </c>
      <c r="K2110" s="1" t="str">
        <f t="shared" si="343"/>
        <v>&lt;177 micron (NGR)</v>
      </c>
      <c r="L2110">
        <v>53</v>
      </c>
      <c r="M2110" t="s">
        <v>131</v>
      </c>
      <c r="N2110">
        <v>1029</v>
      </c>
      <c r="O2110" t="s">
        <v>289</v>
      </c>
      <c r="P2110" t="s">
        <v>702</v>
      </c>
      <c r="Q2110" t="s">
        <v>66</v>
      </c>
      <c r="R2110" t="s">
        <v>244</v>
      </c>
      <c r="S2110" t="s">
        <v>76</v>
      </c>
      <c r="T2110" t="s">
        <v>36</v>
      </c>
      <c r="U2110" t="s">
        <v>1842</v>
      </c>
      <c r="V2110" t="s">
        <v>309</v>
      </c>
      <c r="W2110" t="s">
        <v>53</v>
      </c>
      <c r="X2110" t="s">
        <v>208</v>
      </c>
      <c r="Y2110" t="s">
        <v>41</v>
      </c>
      <c r="Z2110" t="s">
        <v>820</v>
      </c>
    </row>
    <row r="2111" spans="1:26" hidden="1" x14ac:dyDescent="0.25">
      <c r="A2111" t="s">
        <v>8846</v>
      </c>
      <c r="B2111" t="s">
        <v>8847</v>
      </c>
      <c r="C2111" s="1" t="str">
        <f t="shared" si="344"/>
        <v>21:0239</v>
      </c>
      <c r="D2111" s="1" t="str">
        <f t="shared" si="341"/>
        <v>21:0116</v>
      </c>
      <c r="E2111" t="s">
        <v>8848</v>
      </c>
      <c r="F2111" t="s">
        <v>8849</v>
      </c>
      <c r="H2111">
        <v>49.145823200000002</v>
      </c>
      <c r="I2111">
        <v>-88.359305599999999</v>
      </c>
      <c r="J2111" s="1" t="str">
        <f t="shared" si="342"/>
        <v>NGR lake sediment grab sample</v>
      </c>
      <c r="K2111" s="1" t="str">
        <f t="shared" si="343"/>
        <v>&lt;177 micron (NGR)</v>
      </c>
      <c r="L2111">
        <v>53</v>
      </c>
      <c r="M2111" t="s">
        <v>143</v>
      </c>
      <c r="N2111">
        <v>1030</v>
      </c>
      <c r="O2111" t="s">
        <v>528</v>
      </c>
      <c r="P2111" t="s">
        <v>546</v>
      </c>
      <c r="Q2111" t="s">
        <v>33</v>
      </c>
      <c r="R2111" t="s">
        <v>75</v>
      </c>
      <c r="S2111" t="s">
        <v>78</v>
      </c>
      <c r="T2111" t="s">
        <v>36</v>
      </c>
      <c r="U2111" t="s">
        <v>89</v>
      </c>
      <c r="V2111" t="s">
        <v>322</v>
      </c>
      <c r="W2111" t="s">
        <v>53</v>
      </c>
      <c r="X2111" t="s">
        <v>208</v>
      </c>
      <c r="Y2111" t="s">
        <v>41</v>
      </c>
      <c r="Z2111" t="s">
        <v>1456</v>
      </c>
    </row>
    <row r="2112" spans="1:26" hidden="1" x14ac:dyDescent="0.25">
      <c r="A2112" t="s">
        <v>8850</v>
      </c>
      <c r="B2112" t="s">
        <v>8851</v>
      </c>
      <c r="C2112" s="1" t="str">
        <f t="shared" si="344"/>
        <v>21:0239</v>
      </c>
      <c r="D2112" s="1" t="str">
        <f t="shared" si="341"/>
        <v>21:0116</v>
      </c>
      <c r="E2112" t="s">
        <v>8852</v>
      </c>
      <c r="F2112" t="s">
        <v>8853</v>
      </c>
      <c r="H2112">
        <v>49.168934899999996</v>
      </c>
      <c r="I2112">
        <v>-88.447259700000004</v>
      </c>
      <c r="J2112" s="1" t="str">
        <f t="shared" si="342"/>
        <v>NGR lake sediment grab sample</v>
      </c>
      <c r="K2112" s="1" t="str">
        <f t="shared" si="343"/>
        <v>&lt;177 micron (NGR)</v>
      </c>
      <c r="L2112">
        <v>53</v>
      </c>
      <c r="M2112" t="s">
        <v>177</v>
      </c>
      <c r="N2112">
        <v>1031</v>
      </c>
      <c r="O2112" t="s">
        <v>666</v>
      </c>
      <c r="P2112" t="s">
        <v>62</v>
      </c>
      <c r="Q2112" t="s">
        <v>66</v>
      </c>
      <c r="R2112" t="s">
        <v>109</v>
      </c>
      <c r="S2112" t="s">
        <v>33</v>
      </c>
      <c r="T2112" t="s">
        <v>36</v>
      </c>
      <c r="U2112" t="s">
        <v>79</v>
      </c>
      <c r="V2112" t="s">
        <v>1072</v>
      </c>
      <c r="W2112" t="s">
        <v>53</v>
      </c>
      <c r="X2112" t="s">
        <v>208</v>
      </c>
      <c r="Y2112" t="s">
        <v>41</v>
      </c>
      <c r="Z2112" t="s">
        <v>1481</v>
      </c>
    </row>
    <row r="2113" spans="1:26" hidden="1" x14ac:dyDescent="0.25">
      <c r="A2113" t="s">
        <v>8854</v>
      </c>
      <c r="B2113" t="s">
        <v>8855</v>
      </c>
      <c r="C2113" s="1" t="str">
        <f t="shared" si="344"/>
        <v>21:0239</v>
      </c>
      <c r="D2113" s="1" t="str">
        <f t="shared" si="341"/>
        <v>21:0116</v>
      </c>
      <c r="E2113" t="s">
        <v>8856</v>
      </c>
      <c r="F2113" t="s">
        <v>8857</v>
      </c>
      <c r="H2113">
        <v>49.222590400000001</v>
      </c>
      <c r="I2113">
        <v>-88.437495400000003</v>
      </c>
      <c r="J2113" s="1" t="str">
        <f t="shared" si="342"/>
        <v>NGR lake sediment grab sample</v>
      </c>
      <c r="K2113" s="1" t="str">
        <f t="shared" si="343"/>
        <v>&lt;177 micron (NGR)</v>
      </c>
      <c r="L2113">
        <v>53</v>
      </c>
      <c r="M2113" t="s">
        <v>187</v>
      </c>
      <c r="N2113">
        <v>1032</v>
      </c>
      <c r="O2113" t="s">
        <v>342</v>
      </c>
      <c r="P2113" t="s">
        <v>596</v>
      </c>
      <c r="Q2113" t="s">
        <v>66</v>
      </c>
      <c r="R2113" t="s">
        <v>34</v>
      </c>
      <c r="S2113" t="s">
        <v>80</v>
      </c>
      <c r="T2113" t="s">
        <v>122</v>
      </c>
      <c r="U2113" t="s">
        <v>98</v>
      </c>
      <c r="V2113" t="s">
        <v>1072</v>
      </c>
      <c r="W2113" t="s">
        <v>53</v>
      </c>
      <c r="X2113" t="s">
        <v>81</v>
      </c>
      <c r="Y2113" t="s">
        <v>41</v>
      </c>
      <c r="Z2113" t="s">
        <v>616</v>
      </c>
    </row>
    <row r="2114" spans="1:26" hidden="1" x14ac:dyDescent="0.25">
      <c r="A2114" t="s">
        <v>8858</v>
      </c>
      <c r="B2114" t="s">
        <v>8859</v>
      </c>
      <c r="C2114" s="1" t="str">
        <f t="shared" si="344"/>
        <v>21:0239</v>
      </c>
      <c r="D2114" s="1" t="str">
        <f t="shared" si="341"/>
        <v>21:0116</v>
      </c>
      <c r="E2114" t="s">
        <v>8860</v>
      </c>
      <c r="F2114" t="s">
        <v>8861</v>
      </c>
      <c r="H2114">
        <v>49.209971600000003</v>
      </c>
      <c r="I2114">
        <v>-88.470906299999996</v>
      </c>
      <c r="J2114" s="1" t="str">
        <f t="shared" si="342"/>
        <v>NGR lake sediment grab sample</v>
      </c>
      <c r="K2114" s="1" t="str">
        <f t="shared" si="343"/>
        <v>&lt;177 micron (NGR)</v>
      </c>
      <c r="L2114">
        <v>53</v>
      </c>
      <c r="M2114" t="s">
        <v>196</v>
      </c>
      <c r="N2114">
        <v>1033</v>
      </c>
      <c r="O2114" t="s">
        <v>759</v>
      </c>
      <c r="P2114" t="s">
        <v>49</v>
      </c>
      <c r="Q2114" t="s">
        <v>53</v>
      </c>
      <c r="R2114" t="s">
        <v>271</v>
      </c>
      <c r="S2114" t="s">
        <v>33</v>
      </c>
      <c r="T2114" t="s">
        <v>36</v>
      </c>
      <c r="U2114" t="s">
        <v>54</v>
      </c>
      <c r="V2114" t="s">
        <v>452</v>
      </c>
      <c r="W2114" t="s">
        <v>53</v>
      </c>
      <c r="X2114" t="s">
        <v>100</v>
      </c>
      <c r="Y2114" t="s">
        <v>41</v>
      </c>
      <c r="Z2114" t="s">
        <v>2439</v>
      </c>
    </row>
    <row r="2115" spans="1:26" hidden="1" x14ac:dyDescent="0.25">
      <c r="A2115" t="s">
        <v>8862</v>
      </c>
      <c r="B2115" t="s">
        <v>8863</v>
      </c>
      <c r="C2115" s="1" t="str">
        <f t="shared" si="344"/>
        <v>21:0239</v>
      </c>
      <c r="D2115" s="1" t="str">
        <f>HYPERLINK("http://geochem.nrcan.gc.ca/cdogs/content/svy/svy_e.htm", "")</f>
        <v/>
      </c>
      <c r="G2115" s="1" t="str">
        <f>HYPERLINK("http://geochem.nrcan.gc.ca/cdogs/content/cr_/cr_00022_e.htm", "22")</f>
        <v>22</v>
      </c>
      <c r="J2115" t="s">
        <v>220</v>
      </c>
      <c r="K2115" t="s">
        <v>221</v>
      </c>
      <c r="L2115">
        <v>53</v>
      </c>
      <c r="M2115" t="s">
        <v>222</v>
      </c>
      <c r="N2115">
        <v>1034</v>
      </c>
      <c r="O2115" t="s">
        <v>297</v>
      </c>
      <c r="P2115" t="s">
        <v>198</v>
      </c>
      <c r="Q2115" t="s">
        <v>244</v>
      </c>
      <c r="R2115" t="s">
        <v>181</v>
      </c>
      <c r="S2115" t="s">
        <v>78</v>
      </c>
      <c r="T2115" t="s">
        <v>36</v>
      </c>
      <c r="U2115" t="s">
        <v>8864</v>
      </c>
      <c r="V2115" t="s">
        <v>1216</v>
      </c>
      <c r="W2115" t="s">
        <v>78</v>
      </c>
      <c r="X2115" t="s">
        <v>48</v>
      </c>
      <c r="Y2115" t="s">
        <v>78</v>
      </c>
      <c r="Z2115" t="s">
        <v>3838</v>
      </c>
    </row>
    <row r="2116" spans="1:26" hidden="1" x14ac:dyDescent="0.25">
      <c r="A2116" t="s">
        <v>8865</v>
      </c>
      <c r="B2116" t="s">
        <v>8866</v>
      </c>
      <c r="C2116" s="1" t="str">
        <f t="shared" si="344"/>
        <v>21:0239</v>
      </c>
      <c r="D2116" s="1" t="str">
        <f t="shared" ref="D2116:D2126" si="345">HYPERLINK("http://geochem.nrcan.gc.ca/cdogs/content/svy/svy210116_e.htm", "21:0116")</f>
        <v>21:0116</v>
      </c>
      <c r="E2116" t="s">
        <v>8867</v>
      </c>
      <c r="F2116" t="s">
        <v>8868</v>
      </c>
      <c r="H2116">
        <v>49.222700099999997</v>
      </c>
      <c r="I2116">
        <v>-88.475170700000007</v>
      </c>
      <c r="J2116" s="1" t="str">
        <f t="shared" ref="J2116:J2126" si="346">HYPERLINK("http://geochem.nrcan.gc.ca/cdogs/content/kwd/kwd020027_e.htm", "NGR lake sediment grab sample")</f>
        <v>NGR lake sediment grab sample</v>
      </c>
      <c r="K2116" s="1" t="str">
        <f t="shared" ref="K2116:K2126" si="347">HYPERLINK("http://geochem.nrcan.gc.ca/cdogs/content/kwd/kwd080006_e.htm", "&lt;177 micron (NGR)")</f>
        <v>&lt;177 micron (NGR)</v>
      </c>
      <c r="L2116">
        <v>53</v>
      </c>
      <c r="M2116" t="s">
        <v>206</v>
      </c>
      <c r="N2116">
        <v>1035</v>
      </c>
      <c r="O2116" t="s">
        <v>334</v>
      </c>
      <c r="P2116" t="s">
        <v>334</v>
      </c>
      <c r="Q2116" t="s">
        <v>33</v>
      </c>
      <c r="R2116" t="s">
        <v>156</v>
      </c>
      <c r="S2116" t="s">
        <v>63</v>
      </c>
      <c r="T2116" t="s">
        <v>36</v>
      </c>
      <c r="U2116" t="s">
        <v>228</v>
      </c>
      <c r="V2116" t="s">
        <v>292</v>
      </c>
      <c r="W2116" t="s">
        <v>53</v>
      </c>
      <c r="X2116" t="s">
        <v>336</v>
      </c>
      <c r="Y2116" t="s">
        <v>41</v>
      </c>
      <c r="Z2116" t="s">
        <v>4471</v>
      </c>
    </row>
    <row r="2117" spans="1:26" hidden="1" x14ac:dyDescent="0.25">
      <c r="A2117" t="s">
        <v>8869</v>
      </c>
      <c r="B2117" t="s">
        <v>8870</v>
      </c>
      <c r="C2117" s="1" t="str">
        <f t="shared" si="344"/>
        <v>21:0239</v>
      </c>
      <c r="D2117" s="1" t="str">
        <f t="shared" si="345"/>
        <v>21:0116</v>
      </c>
      <c r="E2117" t="s">
        <v>8871</v>
      </c>
      <c r="F2117" t="s">
        <v>8872</v>
      </c>
      <c r="H2117">
        <v>49.236370999999998</v>
      </c>
      <c r="I2117">
        <v>-88.538799100000006</v>
      </c>
      <c r="J2117" s="1" t="str">
        <f t="shared" si="346"/>
        <v>NGR lake sediment grab sample</v>
      </c>
      <c r="K2117" s="1" t="str">
        <f t="shared" si="347"/>
        <v>&lt;177 micron (NGR)</v>
      </c>
      <c r="L2117">
        <v>53</v>
      </c>
      <c r="M2117" t="s">
        <v>214</v>
      </c>
      <c r="N2117">
        <v>1036</v>
      </c>
      <c r="O2117" t="s">
        <v>342</v>
      </c>
      <c r="P2117" t="s">
        <v>79</v>
      </c>
      <c r="Q2117" t="s">
        <v>66</v>
      </c>
      <c r="R2117" t="s">
        <v>64</v>
      </c>
      <c r="S2117" t="s">
        <v>78</v>
      </c>
      <c r="T2117" t="s">
        <v>122</v>
      </c>
      <c r="U2117" t="s">
        <v>119</v>
      </c>
      <c r="V2117" t="s">
        <v>99</v>
      </c>
      <c r="W2117" t="s">
        <v>53</v>
      </c>
      <c r="X2117" t="s">
        <v>465</v>
      </c>
      <c r="Y2117" t="s">
        <v>41</v>
      </c>
      <c r="Z2117" t="s">
        <v>75</v>
      </c>
    </row>
    <row r="2118" spans="1:26" hidden="1" x14ac:dyDescent="0.25">
      <c r="A2118" t="s">
        <v>8873</v>
      </c>
      <c r="B2118" t="s">
        <v>8874</v>
      </c>
      <c r="C2118" s="1" t="str">
        <f t="shared" si="344"/>
        <v>21:0239</v>
      </c>
      <c r="D2118" s="1" t="str">
        <f t="shared" si="345"/>
        <v>21:0116</v>
      </c>
      <c r="E2118" t="s">
        <v>8875</v>
      </c>
      <c r="F2118" t="s">
        <v>8876</v>
      </c>
      <c r="H2118">
        <v>49.279565900000001</v>
      </c>
      <c r="I2118">
        <v>-88.588816600000001</v>
      </c>
      <c r="J2118" s="1" t="str">
        <f t="shared" si="346"/>
        <v>NGR lake sediment grab sample</v>
      </c>
      <c r="K2118" s="1" t="str">
        <f t="shared" si="347"/>
        <v>&lt;177 micron (NGR)</v>
      </c>
      <c r="L2118">
        <v>53</v>
      </c>
      <c r="M2118" t="s">
        <v>234</v>
      </c>
      <c r="N2118">
        <v>1037</v>
      </c>
      <c r="O2118" t="s">
        <v>188</v>
      </c>
      <c r="P2118" t="s">
        <v>252</v>
      </c>
      <c r="Q2118" t="s">
        <v>53</v>
      </c>
      <c r="R2118" t="s">
        <v>890</v>
      </c>
      <c r="S2118" t="s">
        <v>277</v>
      </c>
      <c r="T2118" t="s">
        <v>36</v>
      </c>
      <c r="U2118" t="s">
        <v>31</v>
      </c>
      <c r="V2118" t="s">
        <v>522</v>
      </c>
      <c r="W2118" t="s">
        <v>53</v>
      </c>
      <c r="X2118" t="s">
        <v>112</v>
      </c>
      <c r="Y2118" t="s">
        <v>125</v>
      </c>
      <c r="Z2118" t="s">
        <v>394</v>
      </c>
    </row>
    <row r="2119" spans="1:26" hidden="1" x14ac:dyDescent="0.25">
      <c r="A2119" t="s">
        <v>8877</v>
      </c>
      <c r="B2119" t="s">
        <v>8878</v>
      </c>
      <c r="C2119" s="1" t="str">
        <f t="shared" si="344"/>
        <v>21:0239</v>
      </c>
      <c r="D2119" s="1" t="str">
        <f t="shared" si="345"/>
        <v>21:0116</v>
      </c>
      <c r="E2119" t="s">
        <v>8879</v>
      </c>
      <c r="F2119" t="s">
        <v>8880</v>
      </c>
      <c r="H2119">
        <v>49.283990500000002</v>
      </c>
      <c r="I2119">
        <v>-88.569830999999994</v>
      </c>
      <c r="J2119" s="1" t="str">
        <f t="shared" si="346"/>
        <v>NGR lake sediment grab sample</v>
      </c>
      <c r="K2119" s="1" t="str">
        <f t="shared" si="347"/>
        <v>&lt;177 micron (NGR)</v>
      </c>
      <c r="L2119">
        <v>53</v>
      </c>
      <c r="M2119" t="s">
        <v>154</v>
      </c>
      <c r="N2119">
        <v>1038</v>
      </c>
      <c r="O2119" t="s">
        <v>283</v>
      </c>
      <c r="P2119" t="s">
        <v>156</v>
      </c>
      <c r="Q2119" t="s">
        <v>53</v>
      </c>
      <c r="R2119" t="s">
        <v>76</v>
      </c>
      <c r="S2119" t="s">
        <v>33</v>
      </c>
      <c r="T2119" t="s">
        <v>36</v>
      </c>
      <c r="U2119" t="s">
        <v>635</v>
      </c>
      <c r="V2119" t="s">
        <v>292</v>
      </c>
      <c r="W2119" t="s">
        <v>53</v>
      </c>
      <c r="X2119" t="s">
        <v>82</v>
      </c>
      <c r="Y2119" t="s">
        <v>41</v>
      </c>
      <c r="Z2119" t="s">
        <v>1006</v>
      </c>
    </row>
    <row r="2120" spans="1:26" hidden="1" x14ac:dyDescent="0.25">
      <c r="A2120" t="s">
        <v>8881</v>
      </c>
      <c r="B2120" t="s">
        <v>8882</v>
      </c>
      <c r="C2120" s="1" t="str">
        <f t="shared" si="344"/>
        <v>21:0239</v>
      </c>
      <c r="D2120" s="1" t="str">
        <f t="shared" si="345"/>
        <v>21:0116</v>
      </c>
      <c r="E2120" t="s">
        <v>8810</v>
      </c>
      <c r="F2120" t="s">
        <v>8883</v>
      </c>
      <c r="H2120">
        <v>49.3002836</v>
      </c>
      <c r="I2120">
        <v>-88.575630399999994</v>
      </c>
      <c r="J2120" s="1" t="str">
        <f t="shared" si="346"/>
        <v>NGR lake sediment grab sample</v>
      </c>
      <c r="K2120" s="1" t="str">
        <f t="shared" si="347"/>
        <v>&lt;177 micron (NGR)</v>
      </c>
      <c r="L2120">
        <v>53</v>
      </c>
      <c r="M2120" t="s">
        <v>169</v>
      </c>
      <c r="N2120">
        <v>1039</v>
      </c>
      <c r="O2120" t="s">
        <v>771</v>
      </c>
      <c r="P2120" t="s">
        <v>488</v>
      </c>
      <c r="Q2120" t="s">
        <v>53</v>
      </c>
      <c r="R2120" t="s">
        <v>668</v>
      </c>
      <c r="S2120" t="s">
        <v>97</v>
      </c>
      <c r="T2120" t="s">
        <v>36</v>
      </c>
      <c r="U2120" t="s">
        <v>81</v>
      </c>
      <c r="V2120" t="s">
        <v>308</v>
      </c>
      <c r="W2120" t="s">
        <v>53</v>
      </c>
      <c r="X2120" t="s">
        <v>54</v>
      </c>
      <c r="Y2120" t="s">
        <v>41</v>
      </c>
      <c r="Z2120" t="s">
        <v>1773</v>
      </c>
    </row>
    <row r="2121" spans="1:26" hidden="1" x14ac:dyDescent="0.25">
      <c r="A2121" t="s">
        <v>8884</v>
      </c>
      <c r="B2121" t="s">
        <v>8885</v>
      </c>
      <c r="C2121" s="1" t="str">
        <f t="shared" si="344"/>
        <v>21:0239</v>
      </c>
      <c r="D2121" s="1" t="str">
        <f t="shared" si="345"/>
        <v>21:0116</v>
      </c>
      <c r="E2121" t="s">
        <v>8810</v>
      </c>
      <c r="F2121" t="s">
        <v>8886</v>
      </c>
      <c r="H2121">
        <v>49.3002836</v>
      </c>
      <c r="I2121">
        <v>-88.575630399999994</v>
      </c>
      <c r="J2121" s="1" t="str">
        <f t="shared" si="346"/>
        <v>NGR lake sediment grab sample</v>
      </c>
      <c r="K2121" s="1" t="str">
        <f t="shared" si="347"/>
        <v>&lt;177 micron (NGR)</v>
      </c>
      <c r="L2121">
        <v>53</v>
      </c>
      <c r="M2121" t="s">
        <v>162</v>
      </c>
      <c r="N2121">
        <v>1040</v>
      </c>
      <c r="O2121" t="s">
        <v>253</v>
      </c>
      <c r="P2121" t="s">
        <v>188</v>
      </c>
      <c r="Q2121" t="s">
        <v>53</v>
      </c>
      <c r="R2121" t="s">
        <v>321</v>
      </c>
      <c r="S2121" t="s">
        <v>156</v>
      </c>
      <c r="T2121" t="s">
        <v>36</v>
      </c>
      <c r="U2121" t="s">
        <v>1692</v>
      </c>
      <c r="V2121" t="s">
        <v>90</v>
      </c>
      <c r="W2121" t="s">
        <v>53</v>
      </c>
      <c r="X2121" t="s">
        <v>81</v>
      </c>
      <c r="Y2121" t="s">
        <v>125</v>
      </c>
      <c r="Z2121" t="s">
        <v>1773</v>
      </c>
    </row>
    <row r="2122" spans="1:26" hidden="1" x14ac:dyDescent="0.25">
      <c r="A2122" t="s">
        <v>8887</v>
      </c>
      <c r="B2122" t="s">
        <v>8888</v>
      </c>
      <c r="C2122" s="1" t="str">
        <f t="shared" si="344"/>
        <v>21:0239</v>
      </c>
      <c r="D2122" s="1" t="str">
        <f t="shared" si="345"/>
        <v>21:0116</v>
      </c>
      <c r="E2122" t="s">
        <v>8889</v>
      </c>
      <c r="F2122" t="s">
        <v>8890</v>
      </c>
      <c r="H2122">
        <v>49.327876000000003</v>
      </c>
      <c r="I2122">
        <v>-88.676432800000001</v>
      </c>
      <c r="J2122" s="1" t="str">
        <f t="shared" si="346"/>
        <v>NGR lake sediment grab sample</v>
      </c>
      <c r="K2122" s="1" t="str">
        <f t="shared" si="347"/>
        <v>&lt;177 micron (NGR)</v>
      </c>
      <c r="L2122">
        <v>54</v>
      </c>
      <c r="M2122" t="s">
        <v>30</v>
      </c>
      <c r="N2122">
        <v>1041</v>
      </c>
      <c r="O2122" t="s">
        <v>207</v>
      </c>
      <c r="P2122" t="s">
        <v>88</v>
      </c>
      <c r="Q2122" t="s">
        <v>66</v>
      </c>
      <c r="R2122" t="s">
        <v>283</v>
      </c>
      <c r="S2122" t="s">
        <v>290</v>
      </c>
      <c r="T2122" t="s">
        <v>36</v>
      </c>
      <c r="U2122" t="s">
        <v>1024</v>
      </c>
      <c r="V2122" t="s">
        <v>1216</v>
      </c>
      <c r="W2122" t="s">
        <v>53</v>
      </c>
      <c r="X2122" t="s">
        <v>119</v>
      </c>
      <c r="Y2122" t="s">
        <v>41</v>
      </c>
      <c r="Z2122" t="s">
        <v>761</v>
      </c>
    </row>
    <row r="2123" spans="1:26" hidden="1" x14ac:dyDescent="0.25">
      <c r="A2123" t="s">
        <v>8891</v>
      </c>
      <c r="B2123" t="s">
        <v>8892</v>
      </c>
      <c r="C2123" s="1" t="str">
        <f t="shared" si="344"/>
        <v>21:0239</v>
      </c>
      <c r="D2123" s="1" t="str">
        <f t="shared" si="345"/>
        <v>21:0116</v>
      </c>
      <c r="E2123" t="s">
        <v>8893</v>
      </c>
      <c r="F2123" t="s">
        <v>8894</v>
      </c>
      <c r="H2123">
        <v>49.318732500000003</v>
      </c>
      <c r="I2123">
        <v>-88.644155900000001</v>
      </c>
      <c r="J2123" s="1" t="str">
        <f t="shared" si="346"/>
        <v>NGR lake sediment grab sample</v>
      </c>
      <c r="K2123" s="1" t="str">
        <f t="shared" si="347"/>
        <v>&lt;177 micron (NGR)</v>
      </c>
      <c r="L2123">
        <v>54</v>
      </c>
      <c r="M2123" t="s">
        <v>47</v>
      </c>
      <c r="N2123">
        <v>1042</v>
      </c>
      <c r="O2123" t="s">
        <v>348</v>
      </c>
      <c r="P2123" t="s">
        <v>1709</v>
      </c>
      <c r="Q2123" t="s">
        <v>53</v>
      </c>
      <c r="R2123" t="s">
        <v>244</v>
      </c>
      <c r="S2123" t="s">
        <v>156</v>
      </c>
      <c r="T2123" t="s">
        <v>122</v>
      </c>
      <c r="U2123" t="s">
        <v>497</v>
      </c>
      <c r="V2123" t="s">
        <v>721</v>
      </c>
      <c r="W2123" t="s">
        <v>53</v>
      </c>
      <c r="X2123" t="s">
        <v>163</v>
      </c>
      <c r="Y2123" t="s">
        <v>41</v>
      </c>
      <c r="Z2123" t="s">
        <v>483</v>
      </c>
    </row>
    <row r="2124" spans="1:26" hidden="1" x14ac:dyDescent="0.25">
      <c r="A2124" t="s">
        <v>8895</v>
      </c>
      <c r="B2124" t="s">
        <v>8896</v>
      </c>
      <c r="C2124" s="1" t="str">
        <f t="shared" si="344"/>
        <v>21:0239</v>
      </c>
      <c r="D2124" s="1" t="str">
        <f t="shared" si="345"/>
        <v>21:0116</v>
      </c>
      <c r="E2124" t="s">
        <v>8897</v>
      </c>
      <c r="F2124" t="s">
        <v>8898</v>
      </c>
      <c r="H2124">
        <v>49.333683700000002</v>
      </c>
      <c r="I2124">
        <v>-88.690243699999996</v>
      </c>
      <c r="J2124" s="1" t="str">
        <f t="shared" si="346"/>
        <v>NGR lake sediment grab sample</v>
      </c>
      <c r="K2124" s="1" t="str">
        <f t="shared" si="347"/>
        <v>&lt;177 micron (NGR)</v>
      </c>
      <c r="L2124">
        <v>54</v>
      </c>
      <c r="M2124" t="s">
        <v>154</v>
      </c>
      <c r="N2124">
        <v>1043</v>
      </c>
      <c r="O2124" t="s">
        <v>615</v>
      </c>
      <c r="P2124" t="s">
        <v>702</v>
      </c>
      <c r="Q2124" t="s">
        <v>109</v>
      </c>
      <c r="R2124" t="s">
        <v>349</v>
      </c>
      <c r="S2124" t="s">
        <v>290</v>
      </c>
      <c r="T2124" t="s">
        <v>36</v>
      </c>
      <c r="U2124" t="s">
        <v>667</v>
      </c>
      <c r="V2124" t="s">
        <v>1216</v>
      </c>
      <c r="W2124" t="s">
        <v>53</v>
      </c>
      <c r="X2124" t="s">
        <v>465</v>
      </c>
      <c r="Y2124" t="s">
        <v>41</v>
      </c>
      <c r="Z2124" t="s">
        <v>32</v>
      </c>
    </row>
    <row r="2125" spans="1:26" hidden="1" x14ac:dyDescent="0.25">
      <c r="A2125" t="s">
        <v>8899</v>
      </c>
      <c r="B2125" t="s">
        <v>8900</v>
      </c>
      <c r="C2125" s="1" t="str">
        <f t="shared" si="344"/>
        <v>21:0239</v>
      </c>
      <c r="D2125" s="1" t="str">
        <f t="shared" si="345"/>
        <v>21:0116</v>
      </c>
      <c r="E2125" t="s">
        <v>8889</v>
      </c>
      <c r="F2125" t="s">
        <v>8901</v>
      </c>
      <c r="H2125">
        <v>49.327876000000003</v>
      </c>
      <c r="I2125">
        <v>-88.676432800000001</v>
      </c>
      <c r="J2125" s="1" t="str">
        <f t="shared" si="346"/>
        <v>NGR lake sediment grab sample</v>
      </c>
      <c r="K2125" s="1" t="str">
        <f t="shared" si="347"/>
        <v>&lt;177 micron (NGR)</v>
      </c>
      <c r="L2125">
        <v>54</v>
      </c>
      <c r="M2125" t="s">
        <v>162</v>
      </c>
      <c r="N2125">
        <v>1044</v>
      </c>
      <c r="O2125" t="s">
        <v>615</v>
      </c>
      <c r="P2125" t="s">
        <v>702</v>
      </c>
      <c r="Q2125" t="s">
        <v>66</v>
      </c>
      <c r="R2125" t="s">
        <v>391</v>
      </c>
      <c r="S2125" t="s">
        <v>109</v>
      </c>
      <c r="T2125" t="s">
        <v>36</v>
      </c>
      <c r="U2125" t="s">
        <v>1842</v>
      </c>
      <c r="V2125" t="s">
        <v>1216</v>
      </c>
      <c r="W2125" t="s">
        <v>53</v>
      </c>
      <c r="X2125" t="s">
        <v>163</v>
      </c>
      <c r="Y2125" t="s">
        <v>41</v>
      </c>
      <c r="Z2125" t="s">
        <v>1025</v>
      </c>
    </row>
    <row r="2126" spans="1:26" hidden="1" x14ac:dyDescent="0.25">
      <c r="A2126" t="s">
        <v>8902</v>
      </c>
      <c r="B2126" t="s">
        <v>8903</v>
      </c>
      <c r="C2126" s="1" t="str">
        <f t="shared" si="344"/>
        <v>21:0239</v>
      </c>
      <c r="D2126" s="1" t="str">
        <f t="shared" si="345"/>
        <v>21:0116</v>
      </c>
      <c r="E2126" t="s">
        <v>8889</v>
      </c>
      <c r="F2126" t="s">
        <v>8904</v>
      </c>
      <c r="H2126">
        <v>49.327876000000003</v>
      </c>
      <c r="I2126">
        <v>-88.676432800000001</v>
      </c>
      <c r="J2126" s="1" t="str">
        <f t="shared" si="346"/>
        <v>NGR lake sediment grab sample</v>
      </c>
      <c r="K2126" s="1" t="str">
        <f t="shared" si="347"/>
        <v>&lt;177 micron (NGR)</v>
      </c>
      <c r="L2126">
        <v>54</v>
      </c>
      <c r="M2126" t="s">
        <v>169</v>
      </c>
      <c r="N2126">
        <v>1045</v>
      </c>
      <c r="O2126" t="s">
        <v>320</v>
      </c>
      <c r="P2126" t="s">
        <v>88</v>
      </c>
      <c r="Q2126" t="s">
        <v>53</v>
      </c>
      <c r="R2126" t="s">
        <v>75</v>
      </c>
      <c r="S2126" t="s">
        <v>290</v>
      </c>
      <c r="T2126" t="s">
        <v>36</v>
      </c>
      <c r="U2126" t="s">
        <v>673</v>
      </c>
      <c r="V2126" t="s">
        <v>148</v>
      </c>
      <c r="W2126" t="s">
        <v>53</v>
      </c>
      <c r="X2126" t="s">
        <v>163</v>
      </c>
      <c r="Y2126" t="s">
        <v>41</v>
      </c>
      <c r="Z2126" t="s">
        <v>409</v>
      </c>
    </row>
    <row r="2127" spans="1:26" hidden="1" x14ac:dyDescent="0.25">
      <c r="A2127" t="s">
        <v>8905</v>
      </c>
      <c r="B2127" t="s">
        <v>8906</v>
      </c>
      <c r="C2127" s="1" t="str">
        <f t="shared" si="344"/>
        <v>21:0239</v>
      </c>
      <c r="D2127" s="1" t="str">
        <f>HYPERLINK("http://geochem.nrcan.gc.ca/cdogs/content/svy/svy_e.htm", "")</f>
        <v/>
      </c>
      <c r="G2127" s="1" t="str">
        <f>HYPERLINK("http://geochem.nrcan.gc.ca/cdogs/content/cr_/cr_00007_e.htm", "7")</f>
        <v>7</v>
      </c>
      <c r="J2127" t="s">
        <v>220</v>
      </c>
      <c r="K2127" t="s">
        <v>221</v>
      </c>
      <c r="L2127">
        <v>54</v>
      </c>
      <c r="M2127" t="s">
        <v>222</v>
      </c>
      <c r="N2127">
        <v>1046</v>
      </c>
      <c r="O2127" t="s">
        <v>489</v>
      </c>
      <c r="P2127" t="s">
        <v>108</v>
      </c>
      <c r="Q2127" t="s">
        <v>290</v>
      </c>
      <c r="R2127" t="s">
        <v>181</v>
      </c>
      <c r="S2127" t="s">
        <v>33</v>
      </c>
      <c r="T2127" t="s">
        <v>65</v>
      </c>
      <c r="U2127" t="s">
        <v>889</v>
      </c>
      <c r="V2127" t="s">
        <v>309</v>
      </c>
      <c r="W2127" t="s">
        <v>53</v>
      </c>
      <c r="X2127" t="s">
        <v>40</v>
      </c>
      <c r="Y2127" t="s">
        <v>135</v>
      </c>
      <c r="Z2127" t="s">
        <v>198</v>
      </c>
    </row>
    <row r="2128" spans="1:26" hidden="1" x14ac:dyDescent="0.25">
      <c r="A2128" t="s">
        <v>8907</v>
      </c>
      <c r="B2128" t="s">
        <v>8908</v>
      </c>
      <c r="C2128" s="1" t="str">
        <f t="shared" si="344"/>
        <v>21:0239</v>
      </c>
      <c r="D2128" s="1" t="str">
        <f t="shared" ref="D2128:D2150" si="348">HYPERLINK("http://geochem.nrcan.gc.ca/cdogs/content/svy/svy210116_e.htm", "21:0116")</f>
        <v>21:0116</v>
      </c>
      <c r="E2128" t="s">
        <v>8909</v>
      </c>
      <c r="F2128" t="s">
        <v>8910</v>
      </c>
      <c r="H2128">
        <v>49.358878400000002</v>
      </c>
      <c r="I2128">
        <v>-88.707495800000004</v>
      </c>
      <c r="J2128" s="1" t="str">
        <f t="shared" ref="J2128:J2150" si="349">HYPERLINK("http://geochem.nrcan.gc.ca/cdogs/content/kwd/kwd020027_e.htm", "NGR lake sediment grab sample")</f>
        <v>NGR lake sediment grab sample</v>
      </c>
      <c r="K2128" s="1" t="str">
        <f t="shared" ref="K2128:K2150" si="350">HYPERLINK("http://geochem.nrcan.gc.ca/cdogs/content/kwd/kwd080006_e.htm", "&lt;177 micron (NGR)")</f>
        <v>&lt;177 micron (NGR)</v>
      </c>
      <c r="L2128">
        <v>54</v>
      </c>
      <c r="M2128" t="s">
        <v>60</v>
      </c>
      <c r="N2128">
        <v>1047</v>
      </c>
      <c r="O2128" t="s">
        <v>1254</v>
      </c>
      <c r="P2128" t="s">
        <v>320</v>
      </c>
      <c r="Q2128" t="s">
        <v>63</v>
      </c>
      <c r="R2128" t="s">
        <v>32</v>
      </c>
      <c r="S2128" t="s">
        <v>109</v>
      </c>
      <c r="T2128" t="s">
        <v>36</v>
      </c>
      <c r="U2128" t="s">
        <v>343</v>
      </c>
      <c r="V2128" t="s">
        <v>309</v>
      </c>
      <c r="W2128" t="s">
        <v>53</v>
      </c>
      <c r="X2128" t="s">
        <v>300</v>
      </c>
      <c r="Y2128" t="s">
        <v>41</v>
      </c>
      <c r="Z2128" t="s">
        <v>349</v>
      </c>
    </row>
    <row r="2129" spans="1:26" hidden="1" x14ac:dyDescent="0.25">
      <c r="A2129" t="s">
        <v>8911</v>
      </c>
      <c r="B2129" t="s">
        <v>8912</v>
      </c>
      <c r="C2129" s="1" t="str">
        <f t="shared" si="344"/>
        <v>21:0239</v>
      </c>
      <c r="D2129" s="1" t="str">
        <f t="shared" si="348"/>
        <v>21:0116</v>
      </c>
      <c r="E2129" t="s">
        <v>8913</v>
      </c>
      <c r="F2129" t="s">
        <v>8914</v>
      </c>
      <c r="H2129">
        <v>49.353690200000003</v>
      </c>
      <c r="I2129">
        <v>-88.696354600000006</v>
      </c>
      <c r="J2129" s="1" t="str">
        <f t="shared" si="349"/>
        <v>NGR lake sediment grab sample</v>
      </c>
      <c r="K2129" s="1" t="str">
        <f t="shared" si="350"/>
        <v>&lt;177 micron (NGR)</v>
      </c>
      <c r="L2129">
        <v>54</v>
      </c>
      <c r="M2129" t="s">
        <v>73</v>
      </c>
      <c r="N2129">
        <v>1048</v>
      </c>
      <c r="O2129" t="s">
        <v>1048</v>
      </c>
      <c r="P2129" t="s">
        <v>417</v>
      </c>
      <c r="Q2129" t="s">
        <v>53</v>
      </c>
      <c r="R2129" t="s">
        <v>244</v>
      </c>
      <c r="S2129" t="s">
        <v>76</v>
      </c>
      <c r="T2129" t="s">
        <v>36</v>
      </c>
      <c r="U2129" t="s">
        <v>463</v>
      </c>
      <c r="V2129" t="s">
        <v>200</v>
      </c>
      <c r="W2129" t="s">
        <v>53</v>
      </c>
      <c r="X2129" t="s">
        <v>228</v>
      </c>
      <c r="Y2129" t="s">
        <v>125</v>
      </c>
      <c r="Z2129" t="s">
        <v>1152</v>
      </c>
    </row>
    <row r="2130" spans="1:26" hidden="1" x14ac:dyDescent="0.25">
      <c r="A2130" t="s">
        <v>8915</v>
      </c>
      <c r="B2130" t="s">
        <v>8916</v>
      </c>
      <c r="C2130" s="1" t="str">
        <f t="shared" si="344"/>
        <v>21:0239</v>
      </c>
      <c r="D2130" s="1" t="str">
        <f t="shared" si="348"/>
        <v>21:0116</v>
      </c>
      <c r="E2130" t="s">
        <v>8917</v>
      </c>
      <c r="F2130" t="s">
        <v>8918</v>
      </c>
      <c r="H2130">
        <v>49.419656099999997</v>
      </c>
      <c r="I2130">
        <v>-88.820414</v>
      </c>
      <c r="J2130" s="1" t="str">
        <f t="shared" si="349"/>
        <v>NGR lake sediment grab sample</v>
      </c>
      <c r="K2130" s="1" t="str">
        <f t="shared" si="350"/>
        <v>&lt;177 micron (NGR)</v>
      </c>
      <c r="L2130">
        <v>54</v>
      </c>
      <c r="M2130" t="s">
        <v>87</v>
      </c>
      <c r="N2130">
        <v>1049</v>
      </c>
      <c r="O2130" t="s">
        <v>289</v>
      </c>
      <c r="P2130" t="s">
        <v>631</v>
      </c>
      <c r="Q2130" t="s">
        <v>66</v>
      </c>
      <c r="R2130" t="s">
        <v>596</v>
      </c>
      <c r="S2130" t="s">
        <v>110</v>
      </c>
      <c r="T2130" t="s">
        <v>122</v>
      </c>
      <c r="U2130" t="s">
        <v>1846</v>
      </c>
      <c r="V2130" t="s">
        <v>2909</v>
      </c>
      <c r="W2130" t="s">
        <v>53</v>
      </c>
      <c r="X2130" t="s">
        <v>112</v>
      </c>
      <c r="Y2130" t="s">
        <v>41</v>
      </c>
      <c r="Z2130" t="s">
        <v>472</v>
      </c>
    </row>
    <row r="2131" spans="1:26" hidden="1" x14ac:dyDescent="0.25">
      <c r="A2131" t="s">
        <v>8919</v>
      </c>
      <c r="B2131" t="s">
        <v>8920</v>
      </c>
      <c r="C2131" s="1" t="str">
        <f t="shared" si="344"/>
        <v>21:0239</v>
      </c>
      <c r="D2131" s="1" t="str">
        <f t="shared" si="348"/>
        <v>21:0116</v>
      </c>
      <c r="E2131" t="s">
        <v>8921</v>
      </c>
      <c r="F2131" t="s">
        <v>8922</v>
      </c>
      <c r="H2131">
        <v>49.430402800000003</v>
      </c>
      <c r="I2131">
        <v>-88.872422400000005</v>
      </c>
      <c r="J2131" s="1" t="str">
        <f t="shared" si="349"/>
        <v>NGR lake sediment grab sample</v>
      </c>
      <c r="K2131" s="1" t="str">
        <f t="shared" si="350"/>
        <v>&lt;177 micron (NGR)</v>
      </c>
      <c r="L2131">
        <v>54</v>
      </c>
      <c r="M2131" t="s">
        <v>96</v>
      </c>
      <c r="N2131">
        <v>1050</v>
      </c>
      <c r="O2131" t="s">
        <v>488</v>
      </c>
      <c r="P2131" t="s">
        <v>4834</v>
      </c>
      <c r="Q2131" t="s">
        <v>63</v>
      </c>
      <c r="R2131" t="s">
        <v>64</v>
      </c>
      <c r="S2131" t="s">
        <v>76</v>
      </c>
      <c r="T2131" t="s">
        <v>36</v>
      </c>
      <c r="U2131" t="s">
        <v>100</v>
      </c>
      <c r="V2131" t="s">
        <v>200</v>
      </c>
      <c r="W2131" t="s">
        <v>53</v>
      </c>
      <c r="X2131" t="s">
        <v>91</v>
      </c>
      <c r="Y2131" t="s">
        <v>125</v>
      </c>
      <c r="Z2131" t="s">
        <v>191</v>
      </c>
    </row>
    <row r="2132" spans="1:26" hidden="1" x14ac:dyDescent="0.25">
      <c r="A2132" t="s">
        <v>8923</v>
      </c>
      <c r="B2132" t="s">
        <v>8924</v>
      </c>
      <c r="C2132" s="1" t="str">
        <f t="shared" si="344"/>
        <v>21:0239</v>
      </c>
      <c r="D2132" s="1" t="str">
        <f t="shared" si="348"/>
        <v>21:0116</v>
      </c>
      <c r="E2132" t="s">
        <v>8925</v>
      </c>
      <c r="F2132" t="s">
        <v>8926</v>
      </c>
      <c r="H2132">
        <v>49.458883700000001</v>
      </c>
      <c r="I2132">
        <v>-88.863474400000001</v>
      </c>
      <c r="J2132" s="1" t="str">
        <f t="shared" si="349"/>
        <v>NGR lake sediment grab sample</v>
      </c>
      <c r="K2132" s="1" t="str">
        <f t="shared" si="350"/>
        <v>&lt;177 micron (NGR)</v>
      </c>
      <c r="L2132">
        <v>54</v>
      </c>
      <c r="M2132" t="s">
        <v>106</v>
      </c>
      <c r="N2132">
        <v>1051</v>
      </c>
      <c r="O2132" t="s">
        <v>320</v>
      </c>
      <c r="P2132" t="s">
        <v>40</v>
      </c>
      <c r="Q2132" t="s">
        <v>66</v>
      </c>
      <c r="R2132" t="s">
        <v>596</v>
      </c>
      <c r="S2132" t="s">
        <v>290</v>
      </c>
      <c r="T2132" t="s">
        <v>36</v>
      </c>
      <c r="U2132" t="s">
        <v>465</v>
      </c>
      <c r="V2132" t="s">
        <v>685</v>
      </c>
      <c r="W2132" t="s">
        <v>53</v>
      </c>
      <c r="X2132" t="s">
        <v>228</v>
      </c>
      <c r="Y2132" t="s">
        <v>66</v>
      </c>
      <c r="Z2132" t="s">
        <v>1847</v>
      </c>
    </row>
    <row r="2133" spans="1:26" hidden="1" x14ac:dyDescent="0.25">
      <c r="A2133" t="s">
        <v>8927</v>
      </c>
      <c r="B2133" t="s">
        <v>8928</v>
      </c>
      <c r="C2133" s="1" t="str">
        <f t="shared" si="344"/>
        <v>21:0239</v>
      </c>
      <c r="D2133" s="1" t="str">
        <f t="shared" si="348"/>
        <v>21:0116</v>
      </c>
      <c r="E2133" t="s">
        <v>8929</v>
      </c>
      <c r="F2133" t="s">
        <v>8930</v>
      </c>
      <c r="H2133">
        <v>49.492368800000001</v>
      </c>
      <c r="I2133">
        <v>-88.892626899999996</v>
      </c>
      <c r="J2133" s="1" t="str">
        <f t="shared" si="349"/>
        <v>NGR lake sediment grab sample</v>
      </c>
      <c r="K2133" s="1" t="str">
        <f t="shared" si="350"/>
        <v>&lt;177 micron (NGR)</v>
      </c>
      <c r="L2133">
        <v>54</v>
      </c>
      <c r="M2133" t="s">
        <v>118</v>
      </c>
      <c r="N2133">
        <v>1052</v>
      </c>
      <c r="O2133" t="s">
        <v>289</v>
      </c>
      <c r="P2133" t="s">
        <v>1416</v>
      </c>
      <c r="Q2133" t="s">
        <v>66</v>
      </c>
      <c r="R2133" t="s">
        <v>570</v>
      </c>
      <c r="S2133" t="s">
        <v>271</v>
      </c>
      <c r="T2133" t="s">
        <v>36</v>
      </c>
      <c r="U2133" t="s">
        <v>3540</v>
      </c>
      <c r="V2133" t="s">
        <v>4470</v>
      </c>
      <c r="W2133" t="s">
        <v>53</v>
      </c>
      <c r="X2133" t="s">
        <v>100</v>
      </c>
      <c r="Y2133" t="s">
        <v>41</v>
      </c>
      <c r="Z2133" t="s">
        <v>8931</v>
      </c>
    </row>
    <row r="2134" spans="1:26" hidden="1" x14ac:dyDescent="0.25">
      <c r="A2134" t="s">
        <v>8932</v>
      </c>
      <c r="B2134" t="s">
        <v>8933</v>
      </c>
      <c r="C2134" s="1" t="str">
        <f t="shared" si="344"/>
        <v>21:0239</v>
      </c>
      <c r="D2134" s="1" t="str">
        <f t="shared" si="348"/>
        <v>21:0116</v>
      </c>
      <c r="E2134" t="s">
        <v>8934</v>
      </c>
      <c r="F2134" t="s">
        <v>8935</v>
      </c>
      <c r="H2134">
        <v>49.479969099999998</v>
      </c>
      <c r="I2134">
        <v>-88.919595900000004</v>
      </c>
      <c r="J2134" s="1" t="str">
        <f t="shared" si="349"/>
        <v>NGR lake sediment grab sample</v>
      </c>
      <c r="K2134" s="1" t="str">
        <f t="shared" si="350"/>
        <v>&lt;177 micron (NGR)</v>
      </c>
      <c r="L2134">
        <v>54</v>
      </c>
      <c r="M2134" t="s">
        <v>131</v>
      </c>
      <c r="N2134">
        <v>1053</v>
      </c>
      <c r="O2134" t="s">
        <v>1090</v>
      </c>
      <c r="P2134" t="s">
        <v>207</v>
      </c>
      <c r="Q2134" t="s">
        <v>66</v>
      </c>
      <c r="R2134" t="s">
        <v>135</v>
      </c>
      <c r="S2134" t="s">
        <v>290</v>
      </c>
      <c r="T2134" t="s">
        <v>36</v>
      </c>
      <c r="U2134" t="s">
        <v>235</v>
      </c>
      <c r="V2134" t="s">
        <v>99</v>
      </c>
      <c r="W2134" t="s">
        <v>53</v>
      </c>
      <c r="X2134" t="s">
        <v>40</v>
      </c>
      <c r="Y2134" t="s">
        <v>41</v>
      </c>
      <c r="Z2134" t="s">
        <v>49</v>
      </c>
    </row>
    <row r="2135" spans="1:26" hidden="1" x14ac:dyDescent="0.25">
      <c r="A2135" t="s">
        <v>8936</v>
      </c>
      <c r="B2135" t="s">
        <v>8937</v>
      </c>
      <c r="C2135" s="1" t="str">
        <f t="shared" si="344"/>
        <v>21:0239</v>
      </c>
      <c r="D2135" s="1" t="str">
        <f t="shared" si="348"/>
        <v>21:0116</v>
      </c>
      <c r="E2135" t="s">
        <v>8938</v>
      </c>
      <c r="F2135" t="s">
        <v>8939</v>
      </c>
      <c r="H2135">
        <v>49.466060300000002</v>
      </c>
      <c r="I2135">
        <v>-88.942309499999993</v>
      </c>
      <c r="J2135" s="1" t="str">
        <f t="shared" si="349"/>
        <v>NGR lake sediment grab sample</v>
      </c>
      <c r="K2135" s="1" t="str">
        <f t="shared" si="350"/>
        <v>&lt;177 micron (NGR)</v>
      </c>
      <c r="L2135">
        <v>54</v>
      </c>
      <c r="M2135" t="s">
        <v>143</v>
      </c>
      <c r="N2135">
        <v>1054</v>
      </c>
      <c r="O2135" t="s">
        <v>120</v>
      </c>
      <c r="P2135" t="s">
        <v>798</v>
      </c>
      <c r="Q2135" t="s">
        <v>80</v>
      </c>
      <c r="R2135" t="s">
        <v>64</v>
      </c>
      <c r="S2135" t="s">
        <v>78</v>
      </c>
      <c r="T2135" t="s">
        <v>122</v>
      </c>
      <c r="U2135" t="s">
        <v>510</v>
      </c>
      <c r="V2135" t="s">
        <v>337</v>
      </c>
      <c r="W2135" t="s">
        <v>53</v>
      </c>
      <c r="X2135" t="s">
        <v>228</v>
      </c>
      <c r="Y2135" t="s">
        <v>41</v>
      </c>
      <c r="Z2135" t="s">
        <v>356</v>
      </c>
    </row>
    <row r="2136" spans="1:26" hidden="1" x14ac:dyDescent="0.25">
      <c r="A2136" t="s">
        <v>8940</v>
      </c>
      <c r="B2136" t="s">
        <v>8941</v>
      </c>
      <c r="C2136" s="1" t="str">
        <f t="shared" si="344"/>
        <v>21:0239</v>
      </c>
      <c r="D2136" s="1" t="str">
        <f t="shared" si="348"/>
        <v>21:0116</v>
      </c>
      <c r="E2136" t="s">
        <v>8942</v>
      </c>
      <c r="F2136" t="s">
        <v>8943</v>
      </c>
      <c r="H2136">
        <v>49.4630577</v>
      </c>
      <c r="I2136">
        <v>-88.981939199999999</v>
      </c>
      <c r="J2136" s="1" t="str">
        <f t="shared" si="349"/>
        <v>NGR lake sediment grab sample</v>
      </c>
      <c r="K2136" s="1" t="str">
        <f t="shared" si="350"/>
        <v>&lt;177 micron (NGR)</v>
      </c>
      <c r="L2136">
        <v>54</v>
      </c>
      <c r="M2136" t="s">
        <v>177</v>
      </c>
      <c r="N2136">
        <v>1055</v>
      </c>
      <c r="O2136" t="s">
        <v>289</v>
      </c>
      <c r="P2136" t="s">
        <v>2474</v>
      </c>
      <c r="Q2136" t="s">
        <v>53</v>
      </c>
      <c r="R2136" t="s">
        <v>278</v>
      </c>
      <c r="S2136" t="s">
        <v>109</v>
      </c>
      <c r="T2136" t="s">
        <v>36</v>
      </c>
      <c r="U2136" t="s">
        <v>535</v>
      </c>
      <c r="V2136" t="s">
        <v>517</v>
      </c>
      <c r="W2136" t="s">
        <v>53</v>
      </c>
      <c r="X2136" t="s">
        <v>40</v>
      </c>
      <c r="Y2136" t="s">
        <v>41</v>
      </c>
      <c r="Z2136" t="s">
        <v>1847</v>
      </c>
    </row>
    <row r="2137" spans="1:26" hidden="1" x14ac:dyDescent="0.25">
      <c r="A2137" t="s">
        <v>8944</v>
      </c>
      <c r="B2137" t="s">
        <v>8945</v>
      </c>
      <c r="C2137" s="1" t="str">
        <f t="shared" si="344"/>
        <v>21:0239</v>
      </c>
      <c r="D2137" s="1" t="str">
        <f t="shared" si="348"/>
        <v>21:0116</v>
      </c>
      <c r="E2137" t="s">
        <v>8946</v>
      </c>
      <c r="F2137" t="s">
        <v>8947</v>
      </c>
      <c r="H2137">
        <v>49.433940800000002</v>
      </c>
      <c r="I2137">
        <v>-88.942585899999997</v>
      </c>
      <c r="J2137" s="1" t="str">
        <f t="shared" si="349"/>
        <v>NGR lake sediment grab sample</v>
      </c>
      <c r="K2137" s="1" t="str">
        <f t="shared" si="350"/>
        <v>&lt;177 micron (NGR)</v>
      </c>
      <c r="L2137">
        <v>54</v>
      </c>
      <c r="M2137" t="s">
        <v>187</v>
      </c>
      <c r="N2137">
        <v>1056</v>
      </c>
      <c r="O2137" t="s">
        <v>236</v>
      </c>
      <c r="P2137" t="s">
        <v>223</v>
      </c>
      <c r="Q2137" t="s">
        <v>63</v>
      </c>
      <c r="R2137" t="s">
        <v>198</v>
      </c>
      <c r="S2137" t="s">
        <v>97</v>
      </c>
      <c r="T2137" t="s">
        <v>36</v>
      </c>
      <c r="U2137" t="s">
        <v>299</v>
      </c>
      <c r="V2137" t="s">
        <v>227</v>
      </c>
      <c r="W2137" t="s">
        <v>53</v>
      </c>
      <c r="X2137" t="s">
        <v>343</v>
      </c>
      <c r="Y2137" t="s">
        <v>41</v>
      </c>
      <c r="Z2137" t="s">
        <v>7612</v>
      </c>
    </row>
    <row r="2138" spans="1:26" hidden="1" x14ac:dyDescent="0.25">
      <c r="A2138" t="s">
        <v>8948</v>
      </c>
      <c r="B2138" t="s">
        <v>8949</v>
      </c>
      <c r="C2138" s="1" t="str">
        <f t="shared" si="344"/>
        <v>21:0239</v>
      </c>
      <c r="D2138" s="1" t="str">
        <f t="shared" si="348"/>
        <v>21:0116</v>
      </c>
      <c r="E2138" t="s">
        <v>8950</v>
      </c>
      <c r="F2138" t="s">
        <v>8951</v>
      </c>
      <c r="H2138">
        <v>49.203290600000003</v>
      </c>
      <c r="I2138">
        <v>-89.136874899999995</v>
      </c>
      <c r="J2138" s="1" t="str">
        <f t="shared" si="349"/>
        <v>NGR lake sediment grab sample</v>
      </c>
      <c r="K2138" s="1" t="str">
        <f t="shared" si="350"/>
        <v>&lt;177 micron (NGR)</v>
      </c>
      <c r="L2138">
        <v>54</v>
      </c>
      <c r="M2138" t="s">
        <v>196</v>
      </c>
      <c r="N2138">
        <v>1057</v>
      </c>
      <c r="O2138" t="s">
        <v>297</v>
      </c>
      <c r="P2138" t="s">
        <v>74</v>
      </c>
      <c r="Q2138" t="s">
        <v>63</v>
      </c>
      <c r="R2138" t="s">
        <v>391</v>
      </c>
      <c r="S2138" t="s">
        <v>181</v>
      </c>
      <c r="T2138" t="s">
        <v>122</v>
      </c>
      <c r="U2138" t="s">
        <v>470</v>
      </c>
      <c r="V2138" t="s">
        <v>308</v>
      </c>
      <c r="W2138" t="s">
        <v>53</v>
      </c>
      <c r="X2138" t="s">
        <v>40</v>
      </c>
      <c r="Y2138" t="s">
        <v>41</v>
      </c>
      <c r="Z2138" t="s">
        <v>2408</v>
      </c>
    </row>
    <row r="2139" spans="1:26" hidden="1" x14ac:dyDescent="0.25">
      <c r="A2139" t="s">
        <v>8952</v>
      </c>
      <c r="B2139" t="s">
        <v>8953</v>
      </c>
      <c r="C2139" s="1" t="str">
        <f t="shared" si="344"/>
        <v>21:0239</v>
      </c>
      <c r="D2139" s="1" t="str">
        <f t="shared" si="348"/>
        <v>21:0116</v>
      </c>
      <c r="E2139" t="s">
        <v>8954</v>
      </c>
      <c r="F2139" t="s">
        <v>8955</v>
      </c>
      <c r="H2139">
        <v>49.188941300000003</v>
      </c>
      <c r="I2139">
        <v>-89.088673299999996</v>
      </c>
      <c r="J2139" s="1" t="str">
        <f t="shared" si="349"/>
        <v>NGR lake sediment grab sample</v>
      </c>
      <c r="K2139" s="1" t="str">
        <f t="shared" si="350"/>
        <v>&lt;177 micron (NGR)</v>
      </c>
      <c r="L2139">
        <v>54</v>
      </c>
      <c r="M2139" t="s">
        <v>206</v>
      </c>
      <c r="N2139">
        <v>1058</v>
      </c>
      <c r="O2139" t="s">
        <v>236</v>
      </c>
      <c r="P2139" t="s">
        <v>74</v>
      </c>
      <c r="Q2139" t="s">
        <v>66</v>
      </c>
      <c r="R2139" t="s">
        <v>34</v>
      </c>
      <c r="S2139" t="s">
        <v>76</v>
      </c>
      <c r="T2139" t="s">
        <v>36</v>
      </c>
      <c r="U2139" t="s">
        <v>284</v>
      </c>
      <c r="V2139" t="s">
        <v>730</v>
      </c>
      <c r="W2139" t="s">
        <v>53</v>
      </c>
      <c r="X2139" t="s">
        <v>54</v>
      </c>
      <c r="Y2139" t="s">
        <v>41</v>
      </c>
      <c r="Z2139" t="s">
        <v>310</v>
      </c>
    </row>
    <row r="2140" spans="1:26" hidden="1" x14ac:dyDescent="0.25">
      <c r="A2140" t="s">
        <v>8956</v>
      </c>
      <c r="B2140" t="s">
        <v>8957</v>
      </c>
      <c r="C2140" s="1" t="str">
        <f t="shared" si="344"/>
        <v>21:0239</v>
      </c>
      <c r="D2140" s="1" t="str">
        <f t="shared" si="348"/>
        <v>21:0116</v>
      </c>
      <c r="E2140" t="s">
        <v>8958</v>
      </c>
      <c r="F2140" t="s">
        <v>8959</v>
      </c>
      <c r="H2140">
        <v>49.202931100000001</v>
      </c>
      <c r="I2140">
        <v>-89.037284200000002</v>
      </c>
      <c r="J2140" s="1" t="str">
        <f t="shared" si="349"/>
        <v>NGR lake sediment grab sample</v>
      </c>
      <c r="K2140" s="1" t="str">
        <f t="shared" si="350"/>
        <v>&lt;177 micron (NGR)</v>
      </c>
      <c r="L2140">
        <v>54</v>
      </c>
      <c r="M2140" t="s">
        <v>214</v>
      </c>
      <c r="N2140">
        <v>1059</v>
      </c>
      <c r="O2140" t="s">
        <v>32</v>
      </c>
      <c r="P2140" t="s">
        <v>91</v>
      </c>
      <c r="Q2140" t="s">
        <v>80</v>
      </c>
      <c r="R2140" t="s">
        <v>198</v>
      </c>
      <c r="S2140" t="s">
        <v>33</v>
      </c>
      <c r="T2140" t="s">
        <v>36</v>
      </c>
      <c r="U2140" t="s">
        <v>82</v>
      </c>
      <c r="V2140" t="s">
        <v>1095</v>
      </c>
      <c r="W2140" t="s">
        <v>53</v>
      </c>
      <c r="X2140" t="s">
        <v>208</v>
      </c>
      <c r="Y2140" t="s">
        <v>41</v>
      </c>
      <c r="Z2140" t="s">
        <v>1456</v>
      </c>
    </row>
    <row r="2141" spans="1:26" hidden="1" x14ac:dyDescent="0.25">
      <c r="A2141" t="s">
        <v>8960</v>
      </c>
      <c r="B2141" t="s">
        <v>8961</v>
      </c>
      <c r="C2141" s="1" t="str">
        <f t="shared" si="344"/>
        <v>21:0239</v>
      </c>
      <c r="D2141" s="1" t="str">
        <f t="shared" si="348"/>
        <v>21:0116</v>
      </c>
      <c r="E2141" t="s">
        <v>8962</v>
      </c>
      <c r="F2141" t="s">
        <v>8963</v>
      </c>
      <c r="H2141">
        <v>49.2307548</v>
      </c>
      <c r="I2141">
        <v>-89.065201500000001</v>
      </c>
      <c r="J2141" s="1" t="str">
        <f t="shared" si="349"/>
        <v>NGR lake sediment grab sample</v>
      </c>
      <c r="K2141" s="1" t="str">
        <f t="shared" si="350"/>
        <v>&lt;177 micron (NGR)</v>
      </c>
      <c r="L2141">
        <v>54</v>
      </c>
      <c r="M2141" t="s">
        <v>234</v>
      </c>
      <c r="N2141">
        <v>1060</v>
      </c>
      <c r="O2141" t="s">
        <v>236</v>
      </c>
      <c r="P2141" t="s">
        <v>120</v>
      </c>
      <c r="Q2141" t="s">
        <v>53</v>
      </c>
      <c r="R2141" t="s">
        <v>134</v>
      </c>
      <c r="S2141" t="s">
        <v>76</v>
      </c>
      <c r="T2141" t="s">
        <v>36</v>
      </c>
      <c r="U2141" t="s">
        <v>112</v>
      </c>
      <c r="V2141" t="s">
        <v>399</v>
      </c>
      <c r="W2141" t="s">
        <v>53</v>
      </c>
      <c r="X2141" t="s">
        <v>67</v>
      </c>
      <c r="Y2141" t="s">
        <v>41</v>
      </c>
      <c r="Z2141" t="s">
        <v>321</v>
      </c>
    </row>
    <row r="2142" spans="1:26" hidden="1" x14ac:dyDescent="0.25">
      <c r="A2142" t="s">
        <v>8964</v>
      </c>
      <c r="B2142" t="s">
        <v>8965</v>
      </c>
      <c r="C2142" s="1" t="str">
        <f t="shared" si="344"/>
        <v>21:0239</v>
      </c>
      <c r="D2142" s="1" t="str">
        <f t="shared" si="348"/>
        <v>21:0116</v>
      </c>
      <c r="E2142" t="s">
        <v>8966</v>
      </c>
      <c r="F2142" t="s">
        <v>8967</v>
      </c>
      <c r="H2142">
        <v>49.165045599999999</v>
      </c>
      <c r="I2142">
        <v>-88.868417899999997</v>
      </c>
      <c r="J2142" s="1" t="str">
        <f t="shared" si="349"/>
        <v>NGR lake sediment grab sample</v>
      </c>
      <c r="K2142" s="1" t="str">
        <f t="shared" si="350"/>
        <v>&lt;177 micron (NGR)</v>
      </c>
      <c r="L2142">
        <v>55</v>
      </c>
      <c r="M2142" t="s">
        <v>30</v>
      </c>
      <c r="N2142">
        <v>1061</v>
      </c>
      <c r="O2142" t="s">
        <v>603</v>
      </c>
      <c r="P2142" t="s">
        <v>144</v>
      </c>
      <c r="Q2142" t="s">
        <v>53</v>
      </c>
      <c r="R2142" t="s">
        <v>335</v>
      </c>
      <c r="S2142" t="s">
        <v>64</v>
      </c>
      <c r="T2142" t="s">
        <v>262</v>
      </c>
      <c r="U2142" t="s">
        <v>503</v>
      </c>
      <c r="V2142" t="s">
        <v>6252</v>
      </c>
      <c r="W2142" t="s">
        <v>53</v>
      </c>
      <c r="X2142" t="s">
        <v>497</v>
      </c>
      <c r="Y2142" t="s">
        <v>41</v>
      </c>
      <c r="Z2142" t="s">
        <v>315</v>
      </c>
    </row>
    <row r="2143" spans="1:26" hidden="1" x14ac:dyDescent="0.25">
      <c r="A2143" t="s">
        <v>8968</v>
      </c>
      <c r="B2143" t="s">
        <v>8969</v>
      </c>
      <c r="C2143" s="1" t="str">
        <f t="shared" si="344"/>
        <v>21:0239</v>
      </c>
      <c r="D2143" s="1" t="str">
        <f t="shared" si="348"/>
        <v>21:0116</v>
      </c>
      <c r="E2143" t="s">
        <v>8970</v>
      </c>
      <c r="F2143" t="s">
        <v>8971</v>
      </c>
      <c r="H2143">
        <v>49.217969199999999</v>
      </c>
      <c r="I2143">
        <v>-88.883898299999998</v>
      </c>
      <c r="J2143" s="1" t="str">
        <f t="shared" si="349"/>
        <v>NGR lake sediment grab sample</v>
      </c>
      <c r="K2143" s="1" t="str">
        <f t="shared" si="350"/>
        <v>&lt;177 micron (NGR)</v>
      </c>
      <c r="L2143">
        <v>55</v>
      </c>
      <c r="M2143" t="s">
        <v>47</v>
      </c>
      <c r="N2143">
        <v>1062</v>
      </c>
      <c r="O2143" t="s">
        <v>546</v>
      </c>
      <c r="P2143" t="s">
        <v>198</v>
      </c>
      <c r="Q2143" t="s">
        <v>53</v>
      </c>
      <c r="R2143" t="s">
        <v>156</v>
      </c>
      <c r="S2143" t="s">
        <v>181</v>
      </c>
      <c r="T2143" t="s">
        <v>36</v>
      </c>
      <c r="U2143" t="s">
        <v>307</v>
      </c>
      <c r="V2143" t="s">
        <v>1121</v>
      </c>
      <c r="W2143" t="s">
        <v>53</v>
      </c>
      <c r="X2143" t="s">
        <v>890</v>
      </c>
      <c r="Y2143" t="s">
        <v>41</v>
      </c>
      <c r="Z2143" t="s">
        <v>6700</v>
      </c>
    </row>
    <row r="2144" spans="1:26" hidden="1" x14ac:dyDescent="0.25">
      <c r="A2144" t="s">
        <v>8972</v>
      </c>
      <c r="B2144" t="s">
        <v>8973</v>
      </c>
      <c r="C2144" s="1" t="str">
        <f t="shared" si="344"/>
        <v>21:0239</v>
      </c>
      <c r="D2144" s="1" t="str">
        <f t="shared" si="348"/>
        <v>21:0116</v>
      </c>
      <c r="E2144" t="s">
        <v>8974</v>
      </c>
      <c r="F2144" t="s">
        <v>8975</v>
      </c>
      <c r="H2144">
        <v>49.200388199999999</v>
      </c>
      <c r="I2144">
        <v>-88.911963600000007</v>
      </c>
      <c r="J2144" s="1" t="str">
        <f t="shared" si="349"/>
        <v>NGR lake sediment grab sample</v>
      </c>
      <c r="K2144" s="1" t="str">
        <f t="shared" si="350"/>
        <v>&lt;177 micron (NGR)</v>
      </c>
      <c r="L2144">
        <v>55</v>
      </c>
      <c r="M2144" t="s">
        <v>60</v>
      </c>
      <c r="N2144">
        <v>1063</v>
      </c>
      <c r="O2144" t="s">
        <v>771</v>
      </c>
      <c r="P2144" t="s">
        <v>48</v>
      </c>
      <c r="Q2144" t="s">
        <v>66</v>
      </c>
      <c r="R2144" t="s">
        <v>244</v>
      </c>
      <c r="S2144" t="s">
        <v>64</v>
      </c>
      <c r="T2144" t="s">
        <v>36</v>
      </c>
      <c r="U2144" t="s">
        <v>2314</v>
      </c>
      <c r="V2144" t="s">
        <v>38</v>
      </c>
      <c r="W2144" t="s">
        <v>53</v>
      </c>
      <c r="X2144" t="s">
        <v>54</v>
      </c>
      <c r="Y2144" t="s">
        <v>309</v>
      </c>
      <c r="Z2144" t="s">
        <v>738</v>
      </c>
    </row>
    <row r="2145" spans="1:26" hidden="1" x14ac:dyDescent="0.25">
      <c r="A2145" t="s">
        <v>8976</v>
      </c>
      <c r="B2145" t="s">
        <v>8977</v>
      </c>
      <c r="C2145" s="1" t="str">
        <f t="shared" si="344"/>
        <v>21:0239</v>
      </c>
      <c r="D2145" s="1" t="str">
        <f t="shared" si="348"/>
        <v>21:0116</v>
      </c>
      <c r="E2145" t="s">
        <v>8978</v>
      </c>
      <c r="F2145" t="s">
        <v>8979</v>
      </c>
      <c r="H2145">
        <v>49.187610499999998</v>
      </c>
      <c r="I2145">
        <v>-88.887027399999994</v>
      </c>
      <c r="J2145" s="1" t="str">
        <f t="shared" si="349"/>
        <v>NGR lake sediment grab sample</v>
      </c>
      <c r="K2145" s="1" t="str">
        <f t="shared" si="350"/>
        <v>&lt;177 micron (NGR)</v>
      </c>
      <c r="L2145">
        <v>55</v>
      </c>
      <c r="M2145" t="s">
        <v>73</v>
      </c>
      <c r="N2145">
        <v>1064</v>
      </c>
      <c r="O2145" t="s">
        <v>3263</v>
      </c>
      <c r="P2145" t="s">
        <v>31</v>
      </c>
      <c r="Q2145" t="s">
        <v>66</v>
      </c>
      <c r="R2145" t="s">
        <v>635</v>
      </c>
      <c r="S2145" t="s">
        <v>394</v>
      </c>
      <c r="T2145" t="s">
        <v>36</v>
      </c>
      <c r="U2145" t="s">
        <v>3852</v>
      </c>
      <c r="V2145" t="s">
        <v>5873</v>
      </c>
      <c r="W2145" t="s">
        <v>66</v>
      </c>
      <c r="X2145" t="s">
        <v>67</v>
      </c>
      <c r="Y2145" t="s">
        <v>41</v>
      </c>
      <c r="Z2145" t="s">
        <v>4267</v>
      </c>
    </row>
    <row r="2146" spans="1:26" hidden="1" x14ac:dyDescent="0.25">
      <c r="A2146" t="s">
        <v>8980</v>
      </c>
      <c r="B2146" t="s">
        <v>8981</v>
      </c>
      <c r="C2146" s="1" t="str">
        <f t="shared" si="344"/>
        <v>21:0239</v>
      </c>
      <c r="D2146" s="1" t="str">
        <f t="shared" si="348"/>
        <v>21:0116</v>
      </c>
      <c r="E2146" t="s">
        <v>8982</v>
      </c>
      <c r="F2146" t="s">
        <v>8983</v>
      </c>
      <c r="H2146">
        <v>49.175561600000002</v>
      </c>
      <c r="I2146">
        <v>-88.871215000000007</v>
      </c>
      <c r="J2146" s="1" t="str">
        <f t="shared" si="349"/>
        <v>NGR lake sediment grab sample</v>
      </c>
      <c r="K2146" s="1" t="str">
        <f t="shared" si="350"/>
        <v>&lt;177 micron (NGR)</v>
      </c>
      <c r="L2146">
        <v>55</v>
      </c>
      <c r="M2146" t="s">
        <v>154</v>
      </c>
      <c r="N2146">
        <v>1065</v>
      </c>
      <c r="O2146" t="s">
        <v>3263</v>
      </c>
      <c r="P2146" t="s">
        <v>655</v>
      </c>
      <c r="Q2146" t="s">
        <v>53</v>
      </c>
      <c r="R2146" t="s">
        <v>51</v>
      </c>
      <c r="S2146" t="s">
        <v>596</v>
      </c>
      <c r="T2146" t="s">
        <v>36</v>
      </c>
      <c r="U2146" t="s">
        <v>868</v>
      </c>
      <c r="V2146" t="s">
        <v>368</v>
      </c>
      <c r="W2146" t="s">
        <v>53</v>
      </c>
      <c r="X2146" t="s">
        <v>178</v>
      </c>
      <c r="Y2146" t="s">
        <v>41</v>
      </c>
      <c r="Z2146" t="s">
        <v>315</v>
      </c>
    </row>
    <row r="2147" spans="1:26" hidden="1" x14ac:dyDescent="0.25">
      <c r="A2147" t="s">
        <v>8984</v>
      </c>
      <c r="B2147" t="s">
        <v>8985</v>
      </c>
      <c r="C2147" s="1" t="str">
        <f t="shared" si="344"/>
        <v>21:0239</v>
      </c>
      <c r="D2147" s="1" t="str">
        <f t="shared" si="348"/>
        <v>21:0116</v>
      </c>
      <c r="E2147" t="s">
        <v>8966</v>
      </c>
      <c r="F2147" t="s">
        <v>8986</v>
      </c>
      <c r="H2147">
        <v>49.165045599999999</v>
      </c>
      <c r="I2147">
        <v>-88.868417899999997</v>
      </c>
      <c r="J2147" s="1" t="str">
        <f t="shared" si="349"/>
        <v>NGR lake sediment grab sample</v>
      </c>
      <c r="K2147" s="1" t="str">
        <f t="shared" si="350"/>
        <v>&lt;177 micron (NGR)</v>
      </c>
      <c r="L2147">
        <v>55</v>
      </c>
      <c r="M2147" t="s">
        <v>162</v>
      </c>
      <c r="N2147">
        <v>1066</v>
      </c>
      <c r="O2147" t="s">
        <v>405</v>
      </c>
      <c r="P2147" t="s">
        <v>583</v>
      </c>
      <c r="Q2147" t="s">
        <v>53</v>
      </c>
      <c r="R2147" t="s">
        <v>349</v>
      </c>
      <c r="S2147" t="s">
        <v>64</v>
      </c>
      <c r="T2147" t="s">
        <v>36</v>
      </c>
      <c r="U2147" t="s">
        <v>503</v>
      </c>
      <c r="V2147" t="s">
        <v>1607</v>
      </c>
      <c r="W2147" t="s">
        <v>53</v>
      </c>
      <c r="X2147" t="s">
        <v>465</v>
      </c>
      <c r="Y2147" t="s">
        <v>41</v>
      </c>
      <c r="Z2147" t="s">
        <v>356</v>
      </c>
    </row>
    <row r="2148" spans="1:26" hidden="1" x14ac:dyDescent="0.25">
      <c r="A2148" t="s">
        <v>8987</v>
      </c>
      <c r="B2148" t="s">
        <v>8988</v>
      </c>
      <c r="C2148" s="1" t="str">
        <f t="shared" si="344"/>
        <v>21:0239</v>
      </c>
      <c r="D2148" s="1" t="str">
        <f t="shared" si="348"/>
        <v>21:0116</v>
      </c>
      <c r="E2148" t="s">
        <v>8966</v>
      </c>
      <c r="F2148" t="s">
        <v>8989</v>
      </c>
      <c r="H2148">
        <v>49.165045599999999</v>
      </c>
      <c r="I2148">
        <v>-88.868417899999997</v>
      </c>
      <c r="J2148" s="1" t="str">
        <f t="shared" si="349"/>
        <v>NGR lake sediment grab sample</v>
      </c>
      <c r="K2148" s="1" t="str">
        <f t="shared" si="350"/>
        <v>&lt;177 micron (NGR)</v>
      </c>
      <c r="L2148">
        <v>55</v>
      </c>
      <c r="M2148" t="s">
        <v>169</v>
      </c>
      <c r="N2148">
        <v>1067</v>
      </c>
      <c r="O2148" t="s">
        <v>40</v>
      </c>
      <c r="P2148" t="s">
        <v>178</v>
      </c>
      <c r="Q2148" t="s">
        <v>53</v>
      </c>
      <c r="R2148" t="s">
        <v>334</v>
      </c>
      <c r="S2148" t="s">
        <v>64</v>
      </c>
      <c r="T2148" t="s">
        <v>36</v>
      </c>
      <c r="U2148" t="s">
        <v>535</v>
      </c>
      <c r="V2148" t="s">
        <v>992</v>
      </c>
      <c r="W2148" t="s">
        <v>53</v>
      </c>
      <c r="X2148" t="s">
        <v>497</v>
      </c>
      <c r="Y2148" t="s">
        <v>41</v>
      </c>
      <c r="Z2148" t="s">
        <v>4471</v>
      </c>
    </row>
    <row r="2149" spans="1:26" hidden="1" x14ac:dyDescent="0.25">
      <c r="A2149" t="s">
        <v>8990</v>
      </c>
      <c r="B2149" t="s">
        <v>8991</v>
      </c>
      <c r="C2149" s="1" t="str">
        <f t="shared" si="344"/>
        <v>21:0239</v>
      </c>
      <c r="D2149" s="1" t="str">
        <f t="shared" si="348"/>
        <v>21:0116</v>
      </c>
      <c r="E2149" t="s">
        <v>8992</v>
      </c>
      <c r="F2149" t="s">
        <v>8993</v>
      </c>
      <c r="H2149">
        <v>49.2006856</v>
      </c>
      <c r="I2149">
        <v>-88.963374099999996</v>
      </c>
      <c r="J2149" s="1" t="str">
        <f t="shared" si="349"/>
        <v>NGR lake sediment grab sample</v>
      </c>
      <c r="K2149" s="1" t="str">
        <f t="shared" si="350"/>
        <v>&lt;177 micron (NGR)</v>
      </c>
      <c r="L2149">
        <v>55</v>
      </c>
      <c r="M2149" t="s">
        <v>87</v>
      </c>
      <c r="N2149">
        <v>1068</v>
      </c>
      <c r="O2149" t="s">
        <v>1058</v>
      </c>
      <c r="P2149" t="s">
        <v>771</v>
      </c>
      <c r="Q2149" t="s">
        <v>33</v>
      </c>
      <c r="R2149" t="s">
        <v>244</v>
      </c>
      <c r="S2149" t="s">
        <v>156</v>
      </c>
      <c r="T2149" t="s">
        <v>36</v>
      </c>
      <c r="U2149" t="s">
        <v>307</v>
      </c>
      <c r="V2149" t="s">
        <v>5519</v>
      </c>
      <c r="W2149" t="s">
        <v>66</v>
      </c>
      <c r="X2149" t="s">
        <v>228</v>
      </c>
      <c r="Y2149" t="s">
        <v>66</v>
      </c>
      <c r="Z2149" t="s">
        <v>697</v>
      </c>
    </row>
    <row r="2150" spans="1:26" hidden="1" x14ac:dyDescent="0.25">
      <c r="A2150" t="s">
        <v>8994</v>
      </c>
      <c r="B2150" t="s">
        <v>8995</v>
      </c>
      <c r="C2150" s="1" t="str">
        <f t="shared" si="344"/>
        <v>21:0239</v>
      </c>
      <c r="D2150" s="1" t="str">
        <f t="shared" si="348"/>
        <v>21:0116</v>
      </c>
      <c r="E2150" t="s">
        <v>8996</v>
      </c>
      <c r="F2150" t="s">
        <v>8997</v>
      </c>
      <c r="H2150">
        <v>49.222497500000003</v>
      </c>
      <c r="I2150">
        <v>-88.931591499999996</v>
      </c>
      <c r="J2150" s="1" t="str">
        <f t="shared" si="349"/>
        <v>NGR lake sediment grab sample</v>
      </c>
      <c r="K2150" s="1" t="str">
        <f t="shared" si="350"/>
        <v>&lt;177 micron (NGR)</v>
      </c>
      <c r="L2150">
        <v>55</v>
      </c>
      <c r="M2150" t="s">
        <v>96</v>
      </c>
      <c r="N2150">
        <v>1069</v>
      </c>
      <c r="O2150" t="s">
        <v>74</v>
      </c>
      <c r="P2150" t="s">
        <v>963</v>
      </c>
      <c r="Q2150" t="s">
        <v>33</v>
      </c>
      <c r="R2150" t="s">
        <v>596</v>
      </c>
      <c r="S2150" t="s">
        <v>181</v>
      </c>
      <c r="T2150" t="s">
        <v>36</v>
      </c>
      <c r="U2150" t="s">
        <v>559</v>
      </c>
      <c r="V2150" t="s">
        <v>237</v>
      </c>
      <c r="W2150" t="s">
        <v>53</v>
      </c>
      <c r="X2150" t="s">
        <v>497</v>
      </c>
      <c r="Y2150" t="s">
        <v>66</v>
      </c>
      <c r="Z2150" t="s">
        <v>362</v>
      </c>
    </row>
    <row r="2151" spans="1:26" hidden="1" x14ac:dyDescent="0.25">
      <c r="A2151" t="s">
        <v>8998</v>
      </c>
      <c r="B2151" t="s">
        <v>8999</v>
      </c>
      <c r="C2151" s="1" t="str">
        <f t="shared" si="344"/>
        <v>21:0239</v>
      </c>
      <c r="D2151" s="1" t="str">
        <f>HYPERLINK("http://geochem.nrcan.gc.ca/cdogs/content/svy/svy_e.htm", "")</f>
        <v/>
      </c>
      <c r="G2151" s="1" t="str">
        <f>HYPERLINK("http://geochem.nrcan.gc.ca/cdogs/content/cr_/cr_00021_e.htm", "21")</f>
        <v>21</v>
      </c>
      <c r="J2151" t="s">
        <v>220</v>
      </c>
      <c r="K2151" t="s">
        <v>221</v>
      </c>
      <c r="L2151">
        <v>55</v>
      </c>
      <c r="M2151" t="s">
        <v>222</v>
      </c>
      <c r="N2151">
        <v>1070</v>
      </c>
      <c r="O2151" t="s">
        <v>489</v>
      </c>
      <c r="P2151" t="s">
        <v>198</v>
      </c>
      <c r="Q2151" t="s">
        <v>64</v>
      </c>
      <c r="R2151" t="s">
        <v>78</v>
      </c>
      <c r="S2151" t="s">
        <v>33</v>
      </c>
      <c r="T2151" t="s">
        <v>36</v>
      </c>
      <c r="U2151" t="s">
        <v>379</v>
      </c>
      <c r="V2151" t="s">
        <v>730</v>
      </c>
      <c r="W2151" t="s">
        <v>76</v>
      </c>
      <c r="X2151" t="s">
        <v>48</v>
      </c>
      <c r="Y2151" t="s">
        <v>78</v>
      </c>
      <c r="Z2151" t="s">
        <v>2020</v>
      </c>
    </row>
    <row r="2152" spans="1:26" hidden="1" x14ac:dyDescent="0.25">
      <c r="A2152" t="s">
        <v>9000</v>
      </c>
      <c r="B2152" t="s">
        <v>9001</v>
      </c>
      <c r="C2152" s="1" t="str">
        <f t="shared" si="344"/>
        <v>21:0239</v>
      </c>
      <c r="D2152" s="1" t="str">
        <f t="shared" ref="D2152:D2169" si="351">HYPERLINK("http://geochem.nrcan.gc.ca/cdogs/content/svy/svy210116_e.htm", "21:0116")</f>
        <v>21:0116</v>
      </c>
      <c r="E2152" t="s">
        <v>9002</v>
      </c>
      <c r="F2152" t="s">
        <v>9003</v>
      </c>
      <c r="H2152">
        <v>49.252499</v>
      </c>
      <c r="I2152">
        <v>-88.944470699999997</v>
      </c>
      <c r="J2152" s="1" t="str">
        <f t="shared" ref="J2152:J2169" si="352">HYPERLINK("http://geochem.nrcan.gc.ca/cdogs/content/kwd/kwd020027_e.htm", "NGR lake sediment grab sample")</f>
        <v>NGR lake sediment grab sample</v>
      </c>
      <c r="K2152" s="1" t="str">
        <f t="shared" ref="K2152:K2169" si="353">HYPERLINK("http://geochem.nrcan.gc.ca/cdogs/content/kwd/kwd080006_e.htm", "&lt;177 micron (NGR)")</f>
        <v>&lt;177 micron (NGR)</v>
      </c>
      <c r="L2152">
        <v>55</v>
      </c>
      <c r="M2152" t="s">
        <v>106</v>
      </c>
      <c r="N2152">
        <v>1071</v>
      </c>
      <c r="O2152" t="s">
        <v>759</v>
      </c>
      <c r="P2152" t="s">
        <v>120</v>
      </c>
      <c r="Q2152" t="s">
        <v>63</v>
      </c>
      <c r="R2152" t="s">
        <v>349</v>
      </c>
      <c r="S2152" t="s">
        <v>134</v>
      </c>
      <c r="T2152" t="s">
        <v>36</v>
      </c>
      <c r="U2152" t="s">
        <v>5542</v>
      </c>
      <c r="V2152" t="s">
        <v>1589</v>
      </c>
      <c r="W2152" t="s">
        <v>53</v>
      </c>
      <c r="X2152" t="s">
        <v>54</v>
      </c>
      <c r="Y2152" t="s">
        <v>125</v>
      </c>
      <c r="Z2152" t="s">
        <v>290</v>
      </c>
    </row>
    <row r="2153" spans="1:26" hidden="1" x14ac:dyDescent="0.25">
      <c r="A2153" t="s">
        <v>9004</v>
      </c>
      <c r="B2153" t="s">
        <v>9005</v>
      </c>
      <c r="C2153" s="1" t="str">
        <f t="shared" si="344"/>
        <v>21:0239</v>
      </c>
      <c r="D2153" s="1" t="str">
        <f t="shared" si="351"/>
        <v>21:0116</v>
      </c>
      <c r="E2153" t="s">
        <v>9006</v>
      </c>
      <c r="F2153" t="s">
        <v>9007</v>
      </c>
      <c r="H2153">
        <v>49.240488300000003</v>
      </c>
      <c r="I2153">
        <v>-88.981562699999998</v>
      </c>
      <c r="J2153" s="1" t="str">
        <f t="shared" si="352"/>
        <v>NGR lake sediment grab sample</v>
      </c>
      <c r="K2153" s="1" t="str">
        <f t="shared" si="353"/>
        <v>&lt;177 micron (NGR)</v>
      </c>
      <c r="L2153">
        <v>55</v>
      </c>
      <c r="M2153" t="s">
        <v>118</v>
      </c>
      <c r="N2153">
        <v>1072</v>
      </c>
      <c r="O2153" t="s">
        <v>283</v>
      </c>
      <c r="P2153" t="s">
        <v>938</v>
      </c>
      <c r="Q2153" t="s">
        <v>80</v>
      </c>
      <c r="R2153" t="s">
        <v>711</v>
      </c>
      <c r="S2153" t="s">
        <v>181</v>
      </c>
      <c r="T2153" t="s">
        <v>36</v>
      </c>
      <c r="U2153" t="s">
        <v>77</v>
      </c>
      <c r="V2153" t="s">
        <v>262</v>
      </c>
      <c r="W2153" t="s">
        <v>146</v>
      </c>
      <c r="X2153" t="s">
        <v>40</v>
      </c>
      <c r="Y2153" t="s">
        <v>80</v>
      </c>
      <c r="Z2153" t="s">
        <v>760</v>
      </c>
    </row>
    <row r="2154" spans="1:26" hidden="1" x14ac:dyDescent="0.25">
      <c r="A2154" t="s">
        <v>9008</v>
      </c>
      <c r="B2154" t="s">
        <v>9009</v>
      </c>
      <c r="C2154" s="1" t="str">
        <f t="shared" si="344"/>
        <v>21:0239</v>
      </c>
      <c r="D2154" s="1" t="str">
        <f t="shared" si="351"/>
        <v>21:0116</v>
      </c>
      <c r="E2154" t="s">
        <v>9010</v>
      </c>
      <c r="F2154" t="s">
        <v>9011</v>
      </c>
      <c r="H2154">
        <v>49.268991100000001</v>
      </c>
      <c r="I2154">
        <v>-88.9803122</v>
      </c>
      <c r="J2154" s="1" t="str">
        <f t="shared" si="352"/>
        <v>NGR lake sediment grab sample</v>
      </c>
      <c r="K2154" s="1" t="str">
        <f t="shared" si="353"/>
        <v>&lt;177 micron (NGR)</v>
      </c>
      <c r="L2154">
        <v>55</v>
      </c>
      <c r="M2154" t="s">
        <v>131</v>
      </c>
      <c r="N2154">
        <v>1073</v>
      </c>
      <c r="O2154" t="s">
        <v>81</v>
      </c>
      <c r="P2154" t="s">
        <v>4834</v>
      </c>
      <c r="Q2154" t="s">
        <v>53</v>
      </c>
      <c r="R2154" t="s">
        <v>198</v>
      </c>
      <c r="S2154" t="s">
        <v>97</v>
      </c>
      <c r="T2154" t="s">
        <v>36</v>
      </c>
      <c r="U2154" t="s">
        <v>1829</v>
      </c>
      <c r="V2154" t="s">
        <v>399</v>
      </c>
      <c r="W2154" t="s">
        <v>53</v>
      </c>
      <c r="X2154" t="s">
        <v>100</v>
      </c>
      <c r="Y2154" t="s">
        <v>309</v>
      </c>
      <c r="Z2154" t="s">
        <v>62</v>
      </c>
    </row>
    <row r="2155" spans="1:26" hidden="1" x14ac:dyDescent="0.25">
      <c r="A2155" t="s">
        <v>9012</v>
      </c>
      <c r="B2155" t="s">
        <v>9013</v>
      </c>
      <c r="C2155" s="1" t="str">
        <f t="shared" si="344"/>
        <v>21:0239</v>
      </c>
      <c r="D2155" s="1" t="str">
        <f t="shared" si="351"/>
        <v>21:0116</v>
      </c>
      <c r="E2155" t="s">
        <v>9014</v>
      </c>
      <c r="F2155" t="s">
        <v>9015</v>
      </c>
      <c r="H2155">
        <v>49.295294499999997</v>
      </c>
      <c r="I2155">
        <v>-88.929882300000003</v>
      </c>
      <c r="J2155" s="1" t="str">
        <f t="shared" si="352"/>
        <v>NGR lake sediment grab sample</v>
      </c>
      <c r="K2155" s="1" t="str">
        <f t="shared" si="353"/>
        <v>&lt;177 micron (NGR)</v>
      </c>
      <c r="L2155">
        <v>55</v>
      </c>
      <c r="M2155" t="s">
        <v>143</v>
      </c>
      <c r="N2155">
        <v>1074</v>
      </c>
      <c r="O2155" t="s">
        <v>615</v>
      </c>
      <c r="P2155" t="s">
        <v>509</v>
      </c>
      <c r="Q2155" t="s">
        <v>33</v>
      </c>
      <c r="R2155" t="s">
        <v>34</v>
      </c>
      <c r="S2155" t="s">
        <v>146</v>
      </c>
      <c r="T2155" t="s">
        <v>36</v>
      </c>
      <c r="U2155" t="s">
        <v>497</v>
      </c>
      <c r="V2155" t="s">
        <v>408</v>
      </c>
      <c r="W2155" t="s">
        <v>53</v>
      </c>
      <c r="X2155" t="s">
        <v>54</v>
      </c>
      <c r="Y2155" t="s">
        <v>41</v>
      </c>
      <c r="Z2155" t="s">
        <v>350</v>
      </c>
    </row>
    <row r="2156" spans="1:26" hidden="1" x14ac:dyDescent="0.25">
      <c r="A2156" t="s">
        <v>9016</v>
      </c>
      <c r="B2156" t="s">
        <v>9017</v>
      </c>
      <c r="C2156" s="1" t="str">
        <f t="shared" si="344"/>
        <v>21:0239</v>
      </c>
      <c r="D2156" s="1" t="str">
        <f t="shared" si="351"/>
        <v>21:0116</v>
      </c>
      <c r="E2156" t="s">
        <v>9018</v>
      </c>
      <c r="F2156" t="s">
        <v>9019</v>
      </c>
      <c r="H2156">
        <v>49.162309399999998</v>
      </c>
      <c r="I2156">
        <v>-88.661426899999995</v>
      </c>
      <c r="J2156" s="1" t="str">
        <f t="shared" si="352"/>
        <v>NGR lake sediment grab sample</v>
      </c>
      <c r="K2156" s="1" t="str">
        <f t="shared" si="353"/>
        <v>&lt;177 micron (NGR)</v>
      </c>
      <c r="L2156">
        <v>55</v>
      </c>
      <c r="M2156" t="s">
        <v>177</v>
      </c>
      <c r="N2156">
        <v>1075</v>
      </c>
      <c r="O2156" t="s">
        <v>334</v>
      </c>
      <c r="P2156" t="s">
        <v>888</v>
      </c>
      <c r="Q2156" t="s">
        <v>66</v>
      </c>
      <c r="R2156" t="s">
        <v>63</v>
      </c>
      <c r="S2156" t="s">
        <v>63</v>
      </c>
      <c r="T2156" t="s">
        <v>36</v>
      </c>
      <c r="U2156" t="s">
        <v>284</v>
      </c>
      <c r="V2156" t="s">
        <v>262</v>
      </c>
      <c r="W2156" t="s">
        <v>33</v>
      </c>
      <c r="X2156" t="s">
        <v>300</v>
      </c>
      <c r="Y2156" t="s">
        <v>125</v>
      </c>
      <c r="Z2156" t="s">
        <v>3838</v>
      </c>
    </row>
    <row r="2157" spans="1:26" hidden="1" x14ac:dyDescent="0.25">
      <c r="A2157" t="s">
        <v>9020</v>
      </c>
      <c r="B2157" t="s">
        <v>9021</v>
      </c>
      <c r="C2157" s="1" t="str">
        <f t="shared" si="344"/>
        <v>21:0239</v>
      </c>
      <c r="D2157" s="1" t="str">
        <f t="shared" si="351"/>
        <v>21:0116</v>
      </c>
      <c r="E2157" t="s">
        <v>9022</v>
      </c>
      <c r="F2157" t="s">
        <v>9023</v>
      </c>
      <c r="H2157">
        <v>49.171525500000001</v>
      </c>
      <c r="I2157">
        <v>-88.623813499999997</v>
      </c>
      <c r="J2157" s="1" t="str">
        <f t="shared" si="352"/>
        <v>NGR lake sediment grab sample</v>
      </c>
      <c r="K2157" s="1" t="str">
        <f t="shared" si="353"/>
        <v>&lt;177 micron (NGR)</v>
      </c>
      <c r="L2157">
        <v>55</v>
      </c>
      <c r="M2157" t="s">
        <v>187</v>
      </c>
      <c r="N2157">
        <v>1076</v>
      </c>
      <c r="O2157" t="s">
        <v>62</v>
      </c>
      <c r="P2157" t="s">
        <v>32</v>
      </c>
      <c r="Q2157" t="s">
        <v>78</v>
      </c>
      <c r="R2157" t="s">
        <v>50</v>
      </c>
      <c r="S2157" t="s">
        <v>76</v>
      </c>
      <c r="T2157" t="s">
        <v>36</v>
      </c>
      <c r="U2157" t="s">
        <v>938</v>
      </c>
      <c r="V2157" t="s">
        <v>685</v>
      </c>
      <c r="W2157" t="s">
        <v>53</v>
      </c>
      <c r="X2157" t="s">
        <v>79</v>
      </c>
      <c r="Y2157" t="s">
        <v>125</v>
      </c>
      <c r="Z2157" t="s">
        <v>2335</v>
      </c>
    </row>
    <row r="2158" spans="1:26" hidden="1" x14ac:dyDescent="0.25">
      <c r="A2158" t="s">
        <v>9024</v>
      </c>
      <c r="B2158" t="s">
        <v>9025</v>
      </c>
      <c r="C2158" s="1" t="str">
        <f t="shared" si="344"/>
        <v>21:0239</v>
      </c>
      <c r="D2158" s="1" t="str">
        <f t="shared" si="351"/>
        <v>21:0116</v>
      </c>
      <c r="E2158" t="s">
        <v>9026</v>
      </c>
      <c r="F2158" t="s">
        <v>9027</v>
      </c>
      <c r="H2158">
        <v>49.210993600000002</v>
      </c>
      <c r="I2158">
        <v>-88.628057900000002</v>
      </c>
      <c r="J2158" s="1" t="str">
        <f t="shared" si="352"/>
        <v>NGR lake sediment grab sample</v>
      </c>
      <c r="K2158" s="1" t="str">
        <f t="shared" si="353"/>
        <v>&lt;177 micron (NGR)</v>
      </c>
      <c r="L2158">
        <v>55</v>
      </c>
      <c r="M2158" t="s">
        <v>196</v>
      </c>
      <c r="N2158">
        <v>1077</v>
      </c>
      <c r="O2158" t="s">
        <v>108</v>
      </c>
      <c r="P2158" t="s">
        <v>516</v>
      </c>
      <c r="Q2158" t="s">
        <v>78</v>
      </c>
      <c r="R2158" t="s">
        <v>34</v>
      </c>
      <c r="S2158" t="s">
        <v>146</v>
      </c>
      <c r="T2158" t="s">
        <v>36</v>
      </c>
      <c r="U2158" t="s">
        <v>667</v>
      </c>
      <c r="V2158" t="s">
        <v>309</v>
      </c>
      <c r="W2158" t="s">
        <v>66</v>
      </c>
      <c r="X2158" t="s">
        <v>336</v>
      </c>
      <c r="Y2158" t="s">
        <v>41</v>
      </c>
      <c r="Z2158" t="s">
        <v>1797</v>
      </c>
    </row>
    <row r="2159" spans="1:26" hidden="1" x14ac:dyDescent="0.25">
      <c r="A2159" t="s">
        <v>9028</v>
      </c>
      <c r="B2159" t="s">
        <v>9029</v>
      </c>
      <c r="C2159" s="1" t="str">
        <f t="shared" si="344"/>
        <v>21:0239</v>
      </c>
      <c r="D2159" s="1" t="str">
        <f t="shared" si="351"/>
        <v>21:0116</v>
      </c>
      <c r="E2159" t="s">
        <v>9030</v>
      </c>
      <c r="F2159" t="s">
        <v>9031</v>
      </c>
      <c r="H2159">
        <v>49.185093199999997</v>
      </c>
      <c r="I2159">
        <v>-88.716961100000006</v>
      </c>
      <c r="J2159" s="1" t="str">
        <f t="shared" si="352"/>
        <v>NGR lake sediment grab sample</v>
      </c>
      <c r="K2159" s="1" t="str">
        <f t="shared" si="353"/>
        <v>&lt;177 micron (NGR)</v>
      </c>
      <c r="L2159">
        <v>55</v>
      </c>
      <c r="M2159" t="s">
        <v>206</v>
      </c>
      <c r="N2159">
        <v>1078</v>
      </c>
      <c r="O2159" t="s">
        <v>289</v>
      </c>
      <c r="P2159" t="s">
        <v>596</v>
      </c>
      <c r="Q2159" t="s">
        <v>33</v>
      </c>
      <c r="R2159" t="s">
        <v>50</v>
      </c>
      <c r="S2159" t="s">
        <v>33</v>
      </c>
      <c r="T2159" t="s">
        <v>36</v>
      </c>
      <c r="U2159" t="s">
        <v>89</v>
      </c>
      <c r="V2159" t="s">
        <v>5774</v>
      </c>
      <c r="W2159" t="s">
        <v>63</v>
      </c>
      <c r="X2159" t="s">
        <v>300</v>
      </c>
      <c r="Y2159" t="s">
        <v>41</v>
      </c>
      <c r="Z2159" t="s">
        <v>782</v>
      </c>
    </row>
    <row r="2160" spans="1:26" hidden="1" x14ac:dyDescent="0.25">
      <c r="A2160" t="s">
        <v>9032</v>
      </c>
      <c r="B2160" t="s">
        <v>9033</v>
      </c>
      <c r="C2160" s="1" t="str">
        <f t="shared" si="344"/>
        <v>21:0239</v>
      </c>
      <c r="D2160" s="1" t="str">
        <f t="shared" si="351"/>
        <v>21:0116</v>
      </c>
      <c r="E2160" t="s">
        <v>9034</v>
      </c>
      <c r="F2160" t="s">
        <v>9035</v>
      </c>
      <c r="H2160">
        <v>49.244315499999999</v>
      </c>
      <c r="I2160">
        <v>-88.800067499999997</v>
      </c>
      <c r="J2160" s="1" t="str">
        <f t="shared" si="352"/>
        <v>NGR lake sediment grab sample</v>
      </c>
      <c r="K2160" s="1" t="str">
        <f t="shared" si="353"/>
        <v>&lt;177 micron (NGR)</v>
      </c>
      <c r="L2160">
        <v>55</v>
      </c>
      <c r="M2160" t="s">
        <v>214</v>
      </c>
      <c r="N2160">
        <v>1079</v>
      </c>
      <c r="O2160" t="s">
        <v>497</v>
      </c>
      <c r="P2160" t="s">
        <v>156</v>
      </c>
      <c r="Q2160" t="s">
        <v>53</v>
      </c>
      <c r="R2160" t="s">
        <v>78</v>
      </c>
      <c r="S2160" t="s">
        <v>109</v>
      </c>
      <c r="T2160" t="s">
        <v>36</v>
      </c>
      <c r="U2160" t="s">
        <v>5357</v>
      </c>
      <c r="V2160" t="s">
        <v>730</v>
      </c>
      <c r="W2160" t="s">
        <v>66</v>
      </c>
      <c r="X2160" t="s">
        <v>79</v>
      </c>
      <c r="Y2160" t="s">
        <v>125</v>
      </c>
      <c r="Z2160" t="s">
        <v>760</v>
      </c>
    </row>
    <row r="2161" spans="1:26" hidden="1" x14ac:dyDescent="0.25">
      <c r="A2161" t="s">
        <v>9036</v>
      </c>
      <c r="B2161" t="s">
        <v>9037</v>
      </c>
      <c r="C2161" s="1" t="str">
        <f t="shared" si="344"/>
        <v>21:0239</v>
      </c>
      <c r="D2161" s="1" t="str">
        <f t="shared" si="351"/>
        <v>21:0116</v>
      </c>
      <c r="E2161" t="s">
        <v>9038</v>
      </c>
      <c r="F2161" t="s">
        <v>9039</v>
      </c>
      <c r="H2161">
        <v>49.336359999999999</v>
      </c>
      <c r="I2161">
        <v>-88.924522100000004</v>
      </c>
      <c r="J2161" s="1" t="str">
        <f t="shared" si="352"/>
        <v>NGR lake sediment grab sample</v>
      </c>
      <c r="K2161" s="1" t="str">
        <f t="shared" si="353"/>
        <v>&lt;177 micron (NGR)</v>
      </c>
      <c r="L2161">
        <v>55</v>
      </c>
      <c r="M2161" t="s">
        <v>234</v>
      </c>
      <c r="N2161">
        <v>1080</v>
      </c>
      <c r="O2161" t="s">
        <v>1058</v>
      </c>
      <c r="P2161" t="s">
        <v>107</v>
      </c>
      <c r="Q2161" t="s">
        <v>63</v>
      </c>
      <c r="R2161" t="s">
        <v>394</v>
      </c>
      <c r="S2161" t="s">
        <v>596</v>
      </c>
      <c r="T2161" t="s">
        <v>36</v>
      </c>
      <c r="U2161" t="s">
        <v>456</v>
      </c>
      <c r="V2161" t="s">
        <v>2544</v>
      </c>
      <c r="W2161" t="s">
        <v>53</v>
      </c>
      <c r="X2161" t="s">
        <v>163</v>
      </c>
      <c r="Y2161" t="s">
        <v>41</v>
      </c>
      <c r="Z2161" t="s">
        <v>760</v>
      </c>
    </row>
    <row r="2162" spans="1:26" hidden="1" x14ac:dyDescent="0.25">
      <c r="A2162" t="s">
        <v>9040</v>
      </c>
      <c r="B2162" t="s">
        <v>9041</v>
      </c>
      <c r="C2162" s="1" t="str">
        <f t="shared" si="344"/>
        <v>21:0239</v>
      </c>
      <c r="D2162" s="1" t="str">
        <f t="shared" si="351"/>
        <v>21:0116</v>
      </c>
      <c r="E2162" t="s">
        <v>9042</v>
      </c>
      <c r="F2162" t="s">
        <v>9043</v>
      </c>
      <c r="H2162">
        <v>49.321467900000002</v>
      </c>
      <c r="I2162">
        <v>-89.012376099999997</v>
      </c>
      <c r="J2162" s="1" t="str">
        <f t="shared" si="352"/>
        <v>NGR lake sediment grab sample</v>
      </c>
      <c r="K2162" s="1" t="str">
        <f t="shared" si="353"/>
        <v>&lt;177 micron (NGR)</v>
      </c>
      <c r="L2162">
        <v>56</v>
      </c>
      <c r="M2162" t="s">
        <v>30</v>
      </c>
      <c r="N2162">
        <v>1081</v>
      </c>
      <c r="O2162" t="s">
        <v>336</v>
      </c>
      <c r="P2162" t="s">
        <v>40</v>
      </c>
      <c r="Q2162" t="s">
        <v>39</v>
      </c>
      <c r="R2162" t="s">
        <v>391</v>
      </c>
      <c r="S2162" t="s">
        <v>78</v>
      </c>
      <c r="T2162" t="s">
        <v>36</v>
      </c>
      <c r="U2162" t="s">
        <v>361</v>
      </c>
      <c r="V2162" t="s">
        <v>517</v>
      </c>
      <c r="W2162" t="s">
        <v>53</v>
      </c>
      <c r="X2162" t="s">
        <v>178</v>
      </c>
      <c r="Y2162" t="s">
        <v>41</v>
      </c>
      <c r="Z2162" t="s">
        <v>546</v>
      </c>
    </row>
    <row r="2163" spans="1:26" hidden="1" x14ac:dyDescent="0.25">
      <c r="A2163" t="s">
        <v>9044</v>
      </c>
      <c r="B2163" t="s">
        <v>9045</v>
      </c>
      <c r="C2163" s="1" t="str">
        <f t="shared" si="344"/>
        <v>21:0239</v>
      </c>
      <c r="D2163" s="1" t="str">
        <f t="shared" si="351"/>
        <v>21:0116</v>
      </c>
      <c r="E2163" t="s">
        <v>9046</v>
      </c>
      <c r="F2163" t="s">
        <v>9047</v>
      </c>
      <c r="H2163">
        <v>49.336627399999998</v>
      </c>
      <c r="I2163">
        <v>-89.020028699999997</v>
      </c>
      <c r="J2163" s="1" t="str">
        <f t="shared" si="352"/>
        <v>NGR lake sediment grab sample</v>
      </c>
      <c r="K2163" s="1" t="str">
        <f t="shared" si="353"/>
        <v>&lt;177 micron (NGR)</v>
      </c>
      <c r="L2163">
        <v>56</v>
      </c>
      <c r="M2163" t="s">
        <v>154</v>
      </c>
      <c r="N2163">
        <v>1082</v>
      </c>
      <c r="O2163" t="s">
        <v>1090</v>
      </c>
      <c r="P2163" t="s">
        <v>509</v>
      </c>
      <c r="Q2163" t="s">
        <v>53</v>
      </c>
      <c r="R2163" t="s">
        <v>668</v>
      </c>
      <c r="S2163" t="s">
        <v>109</v>
      </c>
      <c r="T2163" t="s">
        <v>36</v>
      </c>
      <c r="U2163" t="s">
        <v>374</v>
      </c>
      <c r="V2163" t="s">
        <v>496</v>
      </c>
      <c r="W2163" t="s">
        <v>53</v>
      </c>
      <c r="X2163" t="s">
        <v>112</v>
      </c>
      <c r="Y2163" t="s">
        <v>41</v>
      </c>
      <c r="Z2163" t="s">
        <v>3060</v>
      </c>
    </row>
    <row r="2164" spans="1:26" hidden="1" x14ac:dyDescent="0.25">
      <c r="A2164" t="s">
        <v>9048</v>
      </c>
      <c r="B2164" t="s">
        <v>9049</v>
      </c>
      <c r="C2164" s="1" t="str">
        <f t="shared" si="344"/>
        <v>21:0239</v>
      </c>
      <c r="D2164" s="1" t="str">
        <f t="shared" si="351"/>
        <v>21:0116</v>
      </c>
      <c r="E2164" t="s">
        <v>9042</v>
      </c>
      <c r="F2164" t="s">
        <v>9050</v>
      </c>
      <c r="H2164">
        <v>49.321467900000002</v>
      </c>
      <c r="I2164">
        <v>-89.012376099999997</v>
      </c>
      <c r="J2164" s="1" t="str">
        <f t="shared" si="352"/>
        <v>NGR lake sediment grab sample</v>
      </c>
      <c r="K2164" s="1" t="str">
        <f t="shared" si="353"/>
        <v>&lt;177 micron (NGR)</v>
      </c>
      <c r="L2164">
        <v>56</v>
      </c>
      <c r="M2164" t="s">
        <v>162</v>
      </c>
      <c r="N2164">
        <v>1083</v>
      </c>
      <c r="O2164" t="s">
        <v>61</v>
      </c>
      <c r="P2164" t="s">
        <v>405</v>
      </c>
      <c r="Q2164" t="s">
        <v>39</v>
      </c>
      <c r="R2164" t="s">
        <v>75</v>
      </c>
      <c r="S2164" t="s">
        <v>39</v>
      </c>
      <c r="T2164" t="s">
        <v>36</v>
      </c>
      <c r="U2164" t="s">
        <v>639</v>
      </c>
      <c r="V2164" t="s">
        <v>99</v>
      </c>
      <c r="W2164" t="s">
        <v>53</v>
      </c>
      <c r="X2164" t="s">
        <v>178</v>
      </c>
      <c r="Y2164" t="s">
        <v>41</v>
      </c>
      <c r="Z2164" t="s">
        <v>32</v>
      </c>
    </row>
    <row r="2165" spans="1:26" hidden="1" x14ac:dyDescent="0.25">
      <c r="A2165" t="s">
        <v>9051</v>
      </c>
      <c r="B2165" t="s">
        <v>9052</v>
      </c>
      <c r="C2165" s="1" t="str">
        <f t="shared" si="344"/>
        <v>21:0239</v>
      </c>
      <c r="D2165" s="1" t="str">
        <f t="shared" si="351"/>
        <v>21:0116</v>
      </c>
      <c r="E2165" t="s">
        <v>9042</v>
      </c>
      <c r="F2165" t="s">
        <v>9053</v>
      </c>
      <c r="H2165">
        <v>49.321467900000002</v>
      </c>
      <c r="I2165">
        <v>-89.012376099999997</v>
      </c>
      <c r="J2165" s="1" t="str">
        <f t="shared" si="352"/>
        <v>NGR lake sediment grab sample</v>
      </c>
      <c r="K2165" s="1" t="str">
        <f t="shared" si="353"/>
        <v>&lt;177 micron (NGR)</v>
      </c>
      <c r="L2165">
        <v>56</v>
      </c>
      <c r="M2165" t="s">
        <v>169</v>
      </c>
      <c r="N2165">
        <v>1084</v>
      </c>
      <c r="O2165" t="s">
        <v>120</v>
      </c>
      <c r="P2165" t="s">
        <v>252</v>
      </c>
      <c r="Q2165" t="s">
        <v>53</v>
      </c>
      <c r="R2165" t="s">
        <v>75</v>
      </c>
      <c r="S2165" t="s">
        <v>181</v>
      </c>
      <c r="T2165" t="s">
        <v>36</v>
      </c>
      <c r="U2165" t="s">
        <v>463</v>
      </c>
      <c r="V2165" t="s">
        <v>200</v>
      </c>
      <c r="W2165" t="s">
        <v>53</v>
      </c>
      <c r="X2165" t="s">
        <v>163</v>
      </c>
      <c r="Y2165" t="s">
        <v>41</v>
      </c>
      <c r="Z2165" t="s">
        <v>1237</v>
      </c>
    </row>
    <row r="2166" spans="1:26" hidden="1" x14ac:dyDescent="0.25">
      <c r="A2166" t="s">
        <v>9054</v>
      </c>
      <c r="B2166" t="s">
        <v>9055</v>
      </c>
      <c r="C2166" s="1" t="str">
        <f t="shared" si="344"/>
        <v>21:0239</v>
      </c>
      <c r="D2166" s="1" t="str">
        <f t="shared" si="351"/>
        <v>21:0116</v>
      </c>
      <c r="E2166" t="s">
        <v>9056</v>
      </c>
      <c r="F2166" t="s">
        <v>9057</v>
      </c>
      <c r="H2166">
        <v>49.320286400000001</v>
      </c>
      <c r="I2166">
        <v>-88.978708100000006</v>
      </c>
      <c r="J2166" s="1" t="str">
        <f t="shared" si="352"/>
        <v>NGR lake sediment grab sample</v>
      </c>
      <c r="K2166" s="1" t="str">
        <f t="shared" si="353"/>
        <v>&lt;177 micron (NGR)</v>
      </c>
      <c r="L2166">
        <v>56</v>
      </c>
      <c r="M2166" t="s">
        <v>47</v>
      </c>
      <c r="N2166">
        <v>1085</v>
      </c>
      <c r="O2166" t="s">
        <v>120</v>
      </c>
      <c r="P2166" t="s">
        <v>320</v>
      </c>
      <c r="Q2166" t="s">
        <v>63</v>
      </c>
      <c r="R2166" t="s">
        <v>334</v>
      </c>
      <c r="S2166" t="s">
        <v>146</v>
      </c>
      <c r="T2166" t="s">
        <v>36</v>
      </c>
      <c r="U2166" t="s">
        <v>31</v>
      </c>
      <c r="V2166" t="s">
        <v>125</v>
      </c>
      <c r="W2166" t="s">
        <v>53</v>
      </c>
      <c r="X2166" t="s">
        <v>163</v>
      </c>
      <c r="Y2166" t="s">
        <v>41</v>
      </c>
      <c r="Z2166" t="s">
        <v>668</v>
      </c>
    </row>
    <row r="2167" spans="1:26" hidden="1" x14ac:dyDescent="0.25">
      <c r="A2167" t="s">
        <v>9058</v>
      </c>
      <c r="B2167" t="s">
        <v>9059</v>
      </c>
      <c r="C2167" s="1" t="str">
        <f t="shared" si="344"/>
        <v>21:0239</v>
      </c>
      <c r="D2167" s="1" t="str">
        <f t="shared" si="351"/>
        <v>21:0116</v>
      </c>
      <c r="E2167" t="s">
        <v>9060</v>
      </c>
      <c r="F2167" t="s">
        <v>9061</v>
      </c>
      <c r="H2167">
        <v>49.297541699999996</v>
      </c>
      <c r="I2167">
        <v>-88.9924879</v>
      </c>
      <c r="J2167" s="1" t="str">
        <f t="shared" si="352"/>
        <v>NGR lake sediment grab sample</v>
      </c>
      <c r="K2167" s="1" t="str">
        <f t="shared" si="353"/>
        <v>&lt;177 micron (NGR)</v>
      </c>
      <c r="L2167">
        <v>56</v>
      </c>
      <c r="M2167" t="s">
        <v>60</v>
      </c>
      <c r="N2167">
        <v>1086</v>
      </c>
      <c r="O2167" t="s">
        <v>67</v>
      </c>
      <c r="P2167" t="s">
        <v>260</v>
      </c>
      <c r="Q2167" t="s">
        <v>53</v>
      </c>
      <c r="R2167" t="s">
        <v>391</v>
      </c>
      <c r="S2167" t="s">
        <v>64</v>
      </c>
      <c r="T2167" t="s">
        <v>36</v>
      </c>
      <c r="U2167" t="s">
        <v>1617</v>
      </c>
      <c r="V2167" t="s">
        <v>529</v>
      </c>
      <c r="W2167" t="s">
        <v>66</v>
      </c>
      <c r="X2167" t="s">
        <v>208</v>
      </c>
      <c r="Y2167" t="s">
        <v>41</v>
      </c>
      <c r="Z2167" t="s">
        <v>68</v>
      </c>
    </row>
    <row r="2168" spans="1:26" hidden="1" x14ac:dyDescent="0.25">
      <c r="A2168" t="s">
        <v>9062</v>
      </c>
      <c r="B2168" t="s">
        <v>9063</v>
      </c>
      <c r="C2168" s="1" t="str">
        <f t="shared" si="344"/>
        <v>21:0239</v>
      </c>
      <c r="D2168" s="1" t="str">
        <f t="shared" si="351"/>
        <v>21:0116</v>
      </c>
      <c r="E2168" t="s">
        <v>9064</v>
      </c>
      <c r="F2168" t="s">
        <v>9065</v>
      </c>
      <c r="H2168">
        <v>49.282125200000003</v>
      </c>
      <c r="I2168">
        <v>-89.0320885</v>
      </c>
      <c r="J2168" s="1" t="str">
        <f t="shared" si="352"/>
        <v>NGR lake sediment grab sample</v>
      </c>
      <c r="K2168" s="1" t="str">
        <f t="shared" si="353"/>
        <v>&lt;177 micron (NGR)</v>
      </c>
      <c r="L2168">
        <v>56</v>
      </c>
      <c r="M2168" t="s">
        <v>73</v>
      </c>
      <c r="N2168">
        <v>1087</v>
      </c>
      <c r="O2168" t="s">
        <v>342</v>
      </c>
      <c r="P2168" t="s">
        <v>132</v>
      </c>
      <c r="Q2168" t="s">
        <v>53</v>
      </c>
      <c r="R2168" t="s">
        <v>278</v>
      </c>
      <c r="S2168" t="s">
        <v>34</v>
      </c>
      <c r="T2168" t="s">
        <v>36</v>
      </c>
      <c r="U2168" t="s">
        <v>226</v>
      </c>
      <c r="V2168" t="s">
        <v>1018</v>
      </c>
      <c r="W2168" t="s">
        <v>66</v>
      </c>
      <c r="X2168" t="s">
        <v>40</v>
      </c>
      <c r="Y2168" t="s">
        <v>41</v>
      </c>
      <c r="Z2168" t="s">
        <v>191</v>
      </c>
    </row>
    <row r="2169" spans="1:26" hidden="1" x14ac:dyDescent="0.25">
      <c r="A2169" t="s">
        <v>9066</v>
      </c>
      <c r="B2169" t="s">
        <v>9067</v>
      </c>
      <c r="C2169" s="1" t="str">
        <f t="shared" si="344"/>
        <v>21:0239</v>
      </c>
      <c r="D2169" s="1" t="str">
        <f t="shared" si="351"/>
        <v>21:0116</v>
      </c>
      <c r="E2169" t="s">
        <v>9068</v>
      </c>
      <c r="F2169" t="s">
        <v>9069</v>
      </c>
      <c r="H2169">
        <v>49.263833099999999</v>
      </c>
      <c r="I2169">
        <v>-89.021508600000004</v>
      </c>
      <c r="J2169" s="1" t="str">
        <f t="shared" si="352"/>
        <v>NGR lake sediment grab sample</v>
      </c>
      <c r="K2169" s="1" t="str">
        <f t="shared" si="353"/>
        <v>&lt;177 micron (NGR)</v>
      </c>
      <c r="L2169">
        <v>56</v>
      </c>
      <c r="M2169" t="s">
        <v>87</v>
      </c>
      <c r="N2169">
        <v>1088</v>
      </c>
      <c r="O2169" t="s">
        <v>588</v>
      </c>
      <c r="P2169" t="s">
        <v>235</v>
      </c>
      <c r="Q2169" t="s">
        <v>53</v>
      </c>
      <c r="R2169" t="s">
        <v>668</v>
      </c>
      <c r="S2169" t="s">
        <v>50</v>
      </c>
      <c r="T2169" t="s">
        <v>36</v>
      </c>
      <c r="U2169" t="s">
        <v>1480</v>
      </c>
      <c r="V2169" t="s">
        <v>1018</v>
      </c>
      <c r="W2169" t="s">
        <v>53</v>
      </c>
      <c r="X2169" t="s">
        <v>178</v>
      </c>
      <c r="Y2169" t="s">
        <v>41</v>
      </c>
      <c r="Z2169" t="s">
        <v>947</v>
      </c>
    </row>
    <row r="2170" spans="1:26" hidden="1" x14ac:dyDescent="0.25">
      <c r="A2170" t="s">
        <v>9070</v>
      </c>
      <c r="B2170" t="s">
        <v>9071</v>
      </c>
      <c r="C2170" s="1" t="str">
        <f t="shared" si="344"/>
        <v>21:0239</v>
      </c>
      <c r="D2170" s="1" t="str">
        <f>HYPERLINK("http://geochem.nrcan.gc.ca/cdogs/content/svy/svy_e.htm", "")</f>
        <v/>
      </c>
      <c r="G2170" s="1" t="str">
        <f>HYPERLINK("http://geochem.nrcan.gc.ca/cdogs/content/cr_/cr_00021_e.htm", "21")</f>
        <v>21</v>
      </c>
      <c r="J2170" t="s">
        <v>220</v>
      </c>
      <c r="K2170" t="s">
        <v>221</v>
      </c>
      <c r="L2170">
        <v>56</v>
      </c>
      <c r="M2170" t="s">
        <v>222</v>
      </c>
      <c r="N2170">
        <v>1089</v>
      </c>
      <c r="O2170" t="s">
        <v>48</v>
      </c>
      <c r="P2170" t="s">
        <v>198</v>
      </c>
      <c r="Q2170" t="s">
        <v>34</v>
      </c>
      <c r="R2170" t="s">
        <v>78</v>
      </c>
      <c r="S2170" t="s">
        <v>33</v>
      </c>
      <c r="T2170" t="s">
        <v>36</v>
      </c>
      <c r="U2170" t="s">
        <v>1846</v>
      </c>
      <c r="V2170" t="s">
        <v>730</v>
      </c>
      <c r="W2170" t="s">
        <v>146</v>
      </c>
      <c r="X2170" t="s">
        <v>48</v>
      </c>
      <c r="Y2170" t="s">
        <v>3466</v>
      </c>
      <c r="Z2170" t="s">
        <v>381</v>
      </c>
    </row>
    <row r="2171" spans="1:26" hidden="1" x14ac:dyDescent="0.25">
      <c r="A2171" t="s">
        <v>9072</v>
      </c>
      <c r="B2171" t="s">
        <v>9073</v>
      </c>
      <c r="C2171" s="1" t="str">
        <f t="shared" ref="C2171:C2234" si="354">HYPERLINK("http://geochem.nrcan.gc.ca/cdogs/content/bdl/bdl210242_e.htm", "21:0242")</f>
        <v>21:0242</v>
      </c>
      <c r="D2171" s="1" t="str">
        <f>HYPERLINK("http://geochem.nrcan.gc.ca/cdogs/content/svy/svy210117_e.htm", "21:0117")</f>
        <v>21:0117</v>
      </c>
      <c r="E2171" t="s">
        <v>9074</v>
      </c>
      <c r="F2171" t="s">
        <v>9075</v>
      </c>
      <c r="H2171">
        <v>58.773971299999999</v>
      </c>
      <c r="I2171">
        <v>-102.34171980000001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1</v>
      </c>
      <c r="M2171" t="s">
        <v>30</v>
      </c>
      <c r="N2171">
        <v>1</v>
      </c>
      <c r="O2171" t="s">
        <v>81</v>
      </c>
      <c r="P2171" t="s">
        <v>75</v>
      </c>
      <c r="Q2171" t="s">
        <v>39</v>
      </c>
      <c r="R2171" t="s">
        <v>34</v>
      </c>
      <c r="S2171" t="s">
        <v>181</v>
      </c>
      <c r="T2171" t="s">
        <v>36</v>
      </c>
      <c r="U2171" t="s">
        <v>673</v>
      </c>
      <c r="V2171" t="s">
        <v>216</v>
      </c>
      <c r="W2171" t="s">
        <v>78</v>
      </c>
      <c r="X2171" t="s">
        <v>79</v>
      </c>
      <c r="Y2171" t="s">
        <v>41</v>
      </c>
      <c r="Z2171" t="s">
        <v>2762</v>
      </c>
    </row>
    <row r="2172" spans="1:26" hidden="1" x14ac:dyDescent="0.25">
      <c r="A2172" t="s">
        <v>9076</v>
      </c>
      <c r="B2172" t="s">
        <v>9077</v>
      </c>
      <c r="C2172" s="1" t="str">
        <f t="shared" si="354"/>
        <v>21:0242</v>
      </c>
      <c r="D2172" s="1" t="str">
        <f>HYPERLINK("http://geochem.nrcan.gc.ca/cdogs/content/svy/svy210117_e.htm", "21:0117")</f>
        <v>21:0117</v>
      </c>
      <c r="E2172" t="s">
        <v>9078</v>
      </c>
      <c r="F2172" t="s">
        <v>9079</v>
      </c>
      <c r="H2172">
        <v>58.816422799999998</v>
      </c>
      <c r="I2172">
        <v>-102.43282290000001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1</v>
      </c>
      <c r="M2172" t="s">
        <v>47</v>
      </c>
      <c r="N2172">
        <v>2</v>
      </c>
      <c r="O2172" t="s">
        <v>516</v>
      </c>
      <c r="P2172" t="s">
        <v>39</v>
      </c>
      <c r="Q2172" t="s">
        <v>53</v>
      </c>
      <c r="R2172" t="s">
        <v>39</v>
      </c>
      <c r="S2172" t="s">
        <v>39</v>
      </c>
      <c r="T2172" t="s">
        <v>36</v>
      </c>
      <c r="U2172" t="s">
        <v>163</v>
      </c>
      <c r="V2172" t="s">
        <v>99</v>
      </c>
      <c r="W2172" t="s">
        <v>53</v>
      </c>
      <c r="X2172" t="s">
        <v>77</v>
      </c>
      <c r="Y2172" t="s">
        <v>41</v>
      </c>
      <c r="Z2172" t="s">
        <v>3412</v>
      </c>
    </row>
    <row r="2173" spans="1:26" hidden="1" x14ac:dyDescent="0.25">
      <c r="A2173" t="s">
        <v>9080</v>
      </c>
      <c r="B2173" t="s">
        <v>9081</v>
      </c>
      <c r="C2173" s="1" t="str">
        <f t="shared" si="354"/>
        <v>21:0242</v>
      </c>
      <c r="D2173" s="1" t="str">
        <f>HYPERLINK("http://geochem.nrcan.gc.ca/cdogs/content/svy/svy_e.htm", "")</f>
        <v/>
      </c>
      <c r="G2173" s="1" t="str">
        <f>HYPERLINK("http://geochem.nrcan.gc.ca/cdogs/content/cr_/cr_00007_e.htm", "7")</f>
        <v>7</v>
      </c>
      <c r="J2173" t="s">
        <v>220</v>
      </c>
      <c r="K2173" t="s">
        <v>221</v>
      </c>
      <c r="L2173">
        <v>1</v>
      </c>
      <c r="M2173" t="s">
        <v>222</v>
      </c>
      <c r="N2173">
        <v>3</v>
      </c>
      <c r="O2173" t="s">
        <v>133</v>
      </c>
      <c r="P2173" t="s">
        <v>224</v>
      </c>
      <c r="Q2173" t="s">
        <v>156</v>
      </c>
      <c r="R2173" t="s">
        <v>146</v>
      </c>
      <c r="S2173" t="s">
        <v>33</v>
      </c>
      <c r="T2173" t="s">
        <v>225</v>
      </c>
      <c r="U2173" t="s">
        <v>825</v>
      </c>
      <c r="V2173" t="s">
        <v>685</v>
      </c>
      <c r="W2173" t="s">
        <v>53</v>
      </c>
      <c r="X2173" t="s">
        <v>100</v>
      </c>
      <c r="Y2173" t="s">
        <v>64</v>
      </c>
      <c r="Z2173" t="s">
        <v>34</v>
      </c>
    </row>
    <row r="2174" spans="1:26" hidden="1" x14ac:dyDescent="0.25">
      <c r="A2174" t="s">
        <v>9082</v>
      </c>
      <c r="B2174" t="s">
        <v>9083</v>
      </c>
      <c r="C2174" s="1" t="str">
        <f t="shared" si="354"/>
        <v>21:0242</v>
      </c>
      <c r="D2174" s="1" t="str">
        <f t="shared" ref="D2174:D2201" si="355">HYPERLINK("http://geochem.nrcan.gc.ca/cdogs/content/svy/svy210117_e.htm", "21:0117")</f>
        <v>21:0117</v>
      </c>
      <c r="E2174" t="s">
        <v>9084</v>
      </c>
      <c r="F2174" t="s">
        <v>9085</v>
      </c>
      <c r="H2174">
        <v>58.784553500000001</v>
      </c>
      <c r="I2174">
        <v>-102.3903881</v>
      </c>
      <c r="J2174" s="1" t="str">
        <f t="shared" ref="J2174:J2201" si="356">HYPERLINK("http://geochem.nrcan.gc.ca/cdogs/content/kwd/kwd020027_e.htm", "NGR lake sediment grab sample")</f>
        <v>NGR lake sediment grab sample</v>
      </c>
      <c r="K2174" s="1" t="str">
        <f t="shared" ref="K2174:K2201" si="357">HYPERLINK("http://geochem.nrcan.gc.ca/cdogs/content/kwd/kwd080006_e.htm", "&lt;177 micron (NGR)")</f>
        <v>&lt;177 micron (NGR)</v>
      </c>
      <c r="L2174">
        <v>1</v>
      </c>
      <c r="M2174" t="s">
        <v>60</v>
      </c>
      <c r="N2174">
        <v>4</v>
      </c>
      <c r="O2174" t="s">
        <v>1047</v>
      </c>
      <c r="P2174" t="s">
        <v>109</v>
      </c>
      <c r="Q2174" t="s">
        <v>66</v>
      </c>
      <c r="R2174" t="s">
        <v>64</v>
      </c>
      <c r="S2174" t="s">
        <v>33</v>
      </c>
      <c r="T2174" t="s">
        <v>36</v>
      </c>
      <c r="U2174" t="s">
        <v>291</v>
      </c>
      <c r="V2174" t="s">
        <v>90</v>
      </c>
      <c r="W2174" t="s">
        <v>66</v>
      </c>
      <c r="X2174" t="s">
        <v>48</v>
      </c>
      <c r="Y2174" t="s">
        <v>41</v>
      </c>
      <c r="Z2174" t="s">
        <v>217</v>
      </c>
    </row>
    <row r="2175" spans="1:26" hidden="1" x14ac:dyDescent="0.25">
      <c r="A2175" t="s">
        <v>9086</v>
      </c>
      <c r="B2175" t="s">
        <v>9087</v>
      </c>
      <c r="C2175" s="1" t="str">
        <f t="shared" si="354"/>
        <v>21:0242</v>
      </c>
      <c r="D2175" s="1" t="str">
        <f t="shared" si="355"/>
        <v>21:0117</v>
      </c>
      <c r="E2175" t="s">
        <v>9088</v>
      </c>
      <c r="F2175" t="s">
        <v>9089</v>
      </c>
      <c r="H2175">
        <v>58.7831574</v>
      </c>
      <c r="I2175">
        <v>-102.34752469999999</v>
      </c>
      <c r="J2175" s="1" t="str">
        <f t="shared" si="356"/>
        <v>NGR lake sediment grab sample</v>
      </c>
      <c r="K2175" s="1" t="str">
        <f t="shared" si="357"/>
        <v>&lt;177 micron (NGR)</v>
      </c>
      <c r="L2175">
        <v>1</v>
      </c>
      <c r="M2175" t="s">
        <v>154</v>
      </c>
      <c r="N2175">
        <v>5</v>
      </c>
      <c r="O2175" t="s">
        <v>541</v>
      </c>
      <c r="P2175" t="s">
        <v>134</v>
      </c>
      <c r="Q2175" t="s">
        <v>66</v>
      </c>
      <c r="R2175" t="s">
        <v>290</v>
      </c>
      <c r="S2175" t="s">
        <v>39</v>
      </c>
      <c r="T2175" t="s">
        <v>36</v>
      </c>
      <c r="U2175" t="s">
        <v>858</v>
      </c>
      <c r="V2175" t="s">
        <v>2909</v>
      </c>
      <c r="W2175" t="s">
        <v>78</v>
      </c>
      <c r="X2175" t="s">
        <v>79</v>
      </c>
      <c r="Y2175" t="s">
        <v>41</v>
      </c>
      <c r="Z2175" t="s">
        <v>1085</v>
      </c>
    </row>
    <row r="2176" spans="1:26" hidden="1" x14ac:dyDescent="0.25">
      <c r="A2176" t="s">
        <v>9090</v>
      </c>
      <c r="B2176" t="s">
        <v>9091</v>
      </c>
      <c r="C2176" s="1" t="str">
        <f t="shared" si="354"/>
        <v>21:0242</v>
      </c>
      <c r="D2176" s="1" t="str">
        <f t="shared" si="355"/>
        <v>21:0117</v>
      </c>
      <c r="E2176" t="s">
        <v>9074</v>
      </c>
      <c r="F2176" t="s">
        <v>9092</v>
      </c>
      <c r="H2176">
        <v>58.773971299999999</v>
      </c>
      <c r="I2176">
        <v>-102.34171980000001</v>
      </c>
      <c r="J2176" s="1" t="str">
        <f t="shared" si="356"/>
        <v>NGR lake sediment grab sample</v>
      </c>
      <c r="K2176" s="1" t="str">
        <f t="shared" si="357"/>
        <v>&lt;177 micron (NGR)</v>
      </c>
      <c r="L2176">
        <v>1</v>
      </c>
      <c r="M2176" t="s">
        <v>162</v>
      </c>
      <c r="N2176">
        <v>6</v>
      </c>
      <c r="O2176" t="s">
        <v>348</v>
      </c>
      <c r="P2176" t="s">
        <v>283</v>
      </c>
      <c r="Q2176" t="s">
        <v>39</v>
      </c>
      <c r="R2176" t="s">
        <v>34</v>
      </c>
      <c r="S2176" t="s">
        <v>181</v>
      </c>
      <c r="T2176" t="s">
        <v>36</v>
      </c>
      <c r="U2176" t="s">
        <v>1842</v>
      </c>
      <c r="V2176" t="s">
        <v>2451</v>
      </c>
      <c r="W2176" t="s">
        <v>78</v>
      </c>
      <c r="X2176" t="s">
        <v>48</v>
      </c>
      <c r="Y2176" t="s">
        <v>41</v>
      </c>
      <c r="Z2176" t="s">
        <v>3127</v>
      </c>
    </row>
    <row r="2177" spans="1:26" hidden="1" x14ac:dyDescent="0.25">
      <c r="A2177" t="s">
        <v>9093</v>
      </c>
      <c r="B2177" t="s">
        <v>9094</v>
      </c>
      <c r="C2177" s="1" t="str">
        <f t="shared" si="354"/>
        <v>21:0242</v>
      </c>
      <c r="D2177" s="1" t="str">
        <f t="shared" si="355"/>
        <v>21:0117</v>
      </c>
      <c r="E2177" t="s">
        <v>9074</v>
      </c>
      <c r="F2177" t="s">
        <v>9095</v>
      </c>
      <c r="H2177">
        <v>58.773971299999999</v>
      </c>
      <c r="I2177">
        <v>-102.34171980000001</v>
      </c>
      <c r="J2177" s="1" t="str">
        <f t="shared" si="356"/>
        <v>NGR lake sediment grab sample</v>
      </c>
      <c r="K2177" s="1" t="str">
        <f t="shared" si="357"/>
        <v>&lt;177 micron (NGR)</v>
      </c>
      <c r="L2177">
        <v>1</v>
      </c>
      <c r="M2177" t="s">
        <v>169</v>
      </c>
      <c r="N2177">
        <v>7</v>
      </c>
      <c r="O2177" t="s">
        <v>1047</v>
      </c>
      <c r="P2177" t="s">
        <v>75</v>
      </c>
      <c r="Q2177" t="s">
        <v>80</v>
      </c>
      <c r="R2177" t="s">
        <v>50</v>
      </c>
      <c r="S2177" t="s">
        <v>78</v>
      </c>
      <c r="T2177" t="s">
        <v>36</v>
      </c>
      <c r="U2177" t="s">
        <v>361</v>
      </c>
      <c r="V2177" t="s">
        <v>408</v>
      </c>
      <c r="W2177" t="s">
        <v>39</v>
      </c>
      <c r="X2177" t="s">
        <v>336</v>
      </c>
      <c r="Y2177" t="s">
        <v>41</v>
      </c>
      <c r="Z2177" t="s">
        <v>1965</v>
      </c>
    </row>
    <row r="2178" spans="1:26" hidden="1" x14ac:dyDescent="0.25">
      <c r="A2178" t="s">
        <v>9096</v>
      </c>
      <c r="B2178" t="s">
        <v>9097</v>
      </c>
      <c r="C2178" s="1" t="str">
        <f t="shared" si="354"/>
        <v>21:0242</v>
      </c>
      <c r="D2178" s="1" t="str">
        <f t="shared" si="355"/>
        <v>21:0117</v>
      </c>
      <c r="E2178" t="s">
        <v>9098</v>
      </c>
      <c r="F2178" t="s">
        <v>9099</v>
      </c>
      <c r="H2178">
        <v>58.795633299999999</v>
      </c>
      <c r="I2178">
        <v>-102.4311378</v>
      </c>
      <c r="J2178" s="1" t="str">
        <f t="shared" si="356"/>
        <v>NGR lake sediment grab sample</v>
      </c>
      <c r="K2178" s="1" t="str">
        <f t="shared" si="357"/>
        <v>&lt;177 micron (NGR)</v>
      </c>
      <c r="L2178">
        <v>1</v>
      </c>
      <c r="M2178" t="s">
        <v>73</v>
      </c>
      <c r="N2178">
        <v>8</v>
      </c>
      <c r="O2178" t="s">
        <v>108</v>
      </c>
      <c r="P2178" t="s">
        <v>181</v>
      </c>
      <c r="Q2178" t="s">
        <v>66</v>
      </c>
      <c r="R2178" t="s">
        <v>181</v>
      </c>
      <c r="S2178" t="s">
        <v>63</v>
      </c>
      <c r="T2178" t="s">
        <v>36</v>
      </c>
      <c r="U2178" t="s">
        <v>299</v>
      </c>
      <c r="V2178" t="s">
        <v>125</v>
      </c>
      <c r="W2178" t="s">
        <v>63</v>
      </c>
      <c r="X2178" t="s">
        <v>77</v>
      </c>
      <c r="Y2178" t="s">
        <v>41</v>
      </c>
      <c r="Z2178" t="s">
        <v>1283</v>
      </c>
    </row>
    <row r="2179" spans="1:26" hidden="1" x14ac:dyDescent="0.25">
      <c r="A2179" t="s">
        <v>9100</v>
      </c>
      <c r="B2179" t="s">
        <v>9101</v>
      </c>
      <c r="C2179" s="1" t="str">
        <f t="shared" si="354"/>
        <v>21:0242</v>
      </c>
      <c r="D2179" s="1" t="str">
        <f t="shared" si="355"/>
        <v>21:0117</v>
      </c>
      <c r="E2179" t="s">
        <v>9102</v>
      </c>
      <c r="F2179" t="s">
        <v>9103</v>
      </c>
      <c r="H2179">
        <v>58.785384700000002</v>
      </c>
      <c r="I2179">
        <v>-102.31061339999999</v>
      </c>
      <c r="J2179" s="1" t="str">
        <f t="shared" si="356"/>
        <v>NGR lake sediment grab sample</v>
      </c>
      <c r="K2179" s="1" t="str">
        <f t="shared" si="357"/>
        <v>&lt;177 micron (NGR)</v>
      </c>
      <c r="L2179">
        <v>1</v>
      </c>
      <c r="M2179" t="s">
        <v>87</v>
      </c>
      <c r="N2179">
        <v>9</v>
      </c>
      <c r="O2179" t="s">
        <v>1058</v>
      </c>
      <c r="P2179" t="s">
        <v>50</v>
      </c>
      <c r="Q2179" t="s">
        <v>66</v>
      </c>
      <c r="R2179" t="s">
        <v>156</v>
      </c>
      <c r="S2179" t="s">
        <v>39</v>
      </c>
      <c r="T2179" t="s">
        <v>36</v>
      </c>
      <c r="U2179" t="s">
        <v>1024</v>
      </c>
      <c r="V2179" t="s">
        <v>125</v>
      </c>
      <c r="W2179" t="s">
        <v>80</v>
      </c>
      <c r="X2179" t="s">
        <v>82</v>
      </c>
      <c r="Y2179" t="s">
        <v>41</v>
      </c>
      <c r="Z2179" t="s">
        <v>1965</v>
      </c>
    </row>
    <row r="2180" spans="1:26" hidden="1" x14ac:dyDescent="0.25">
      <c r="A2180" t="s">
        <v>9104</v>
      </c>
      <c r="B2180" t="s">
        <v>9105</v>
      </c>
      <c r="C2180" s="1" t="str">
        <f t="shared" si="354"/>
        <v>21:0242</v>
      </c>
      <c r="D2180" s="1" t="str">
        <f t="shared" si="355"/>
        <v>21:0117</v>
      </c>
      <c r="E2180" t="s">
        <v>9106</v>
      </c>
      <c r="F2180" t="s">
        <v>9107</v>
      </c>
      <c r="H2180">
        <v>58.800453300000001</v>
      </c>
      <c r="I2180">
        <v>-102.2882898</v>
      </c>
      <c r="J2180" s="1" t="str">
        <f t="shared" si="356"/>
        <v>NGR lake sediment grab sample</v>
      </c>
      <c r="K2180" s="1" t="str">
        <f t="shared" si="357"/>
        <v>&lt;177 micron (NGR)</v>
      </c>
      <c r="L2180">
        <v>1</v>
      </c>
      <c r="M2180" t="s">
        <v>96</v>
      </c>
      <c r="N2180">
        <v>10</v>
      </c>
      <c r="O2180" t="s">
        <v>298</v>
      </c>
      <c r="P2180" t="s">
        <v>596</v>
      </c>
      <c r="Q2180" t="s">
        <v>63</v>
      </c>
      <c r="R2180" t="s">
        <v>109</v>
      </c>
      <c r="S2180" t="s">
        <v>63</v>
      </c>
      <c r="T2180" t="s">
        <v>36</v>
      </c>
      <c r="U2180" t="s">
        <v>336</v>
      </c>
      <c r="V2180" t="s">
        <v>437</v>
      </c>
      <c r="W2180" t="s">
        <v>66</v>
      </c>
      <c r="X2180" t="s">
        <v>79</v>
      </c>
      <c r="Y2180" t="s">
        <v>41</v>
      </c>
      <c r="Z2180" t="s">
        <v>2612</v>
      </c>
    </row>
    <row r="2181" spans="1:26" hidden="1" x14ac:dyDescent="0.25">
      <c r="A2181" t="s">
        <v>9108</v>
      </c>
      <c r="B2181" t="s">
        <v>9109</v>
      </c>
      <c r="C2181" s="1" t="str">
        <f t="shared" si="354"/>
        <v>21:0242</v>
      </c>
      <c r="D2181" s="1" t="str">
        <f t="shared" si="355"/>
        <v>21:0117</v>
      </c>
      <c r="E2181" t="s">
        <v>9110</v>
      </c>
      <c r="F2181" t="s">
        <v>9111</v>
      </c>
      <c r="H2181">
        <v>58.7966847</v>
      </c>
      <c r="I2181">
        <v>-102.25373380000001</v>
      </c>
      <c r="J2181" s="1" t="str">
        <f t="shared" si="356"/>
        <v>NGR lake sediment grab sample</v>
      </c>
      <c r="K2181" s="1" t="str">
        <f t="shared" si="357"/>
        <v>&lt;177 micron (NGR)</v>
      </c>
      <c r="L2181">
        <v>1</v>
      </c>
      <c r="M2181" t="s">
        <v>106</v>
      </c>
      <c r="N2181">
        <v>11</v>
      </c>
      <c r="O2181" t="s">
        <v>888</v>
      </c>
      <c r="P2181" t="s">
        <v>244</v>
      </c>
      <c r="Q2181" t="s">
        <v>63</v>
      </c>
      <c r="R2181" t="s">
        <v>50</v>
      </c>
      <c r="S2181" t="s">
        <v>181</v>
      </c>
      <c r="T2181" t="s">
        <v>36</v>
      </c>
      <c r="U2181" t="s">
        <v>1501</v>
      </c>
      <c r="V2181" t="s">
        <v>730</v>
      </c>
      <c r="W2181" t="s">
        <v>78</v>
      </c>
      <c r="X2181" t="s">
        <v>82</v>
      </c>
      <c r="Y2181" t="s">
        <v>309</v>
      </c>
      <c r="Z2181" t="s">
        <v>3073</v>
      </c>
    </row>
    <row r="2182" spans="1:26" hidden="1" x14ac:dyDescent="0.25">
      <c r="A2182" t="s">
        <v>9112</v>
      </c>
      <c r="B2182" t="s">
        <v>9113</v>
      </c>
      <c r="C2182" s="1" t="str">
        <f t="shared" si="354"/>
        <v>21:0242</v>
      </c>
      <c r="D2182" s="1" t="str">
        <f t="shared" si="355"/>
        <v>21:0117</v>
      </c>
      <c r="E2182" t="s">
        <v>9114</v>
      </c>
      <c r="F2182" t="s">
        <v>9115</v>
      </c>
      <c r="H2182">
        <v>58.783018800000001</v>
      </c>
      <c r="I2182">
        <v>-102.2437025</v>
      </c>
      <c r="J2182" s="1" t="str">
        <f t="shared" si="356"/>
        <v>NGR lake sediment grab sample</v>
      </c>
      <c r="K2182" s="1" t="str">
        <f t="shared" si="357"/>
        <v>&lt;177 micron (NGR)</v>
      </c>
      <c r="L2182">
        <v>1</v>
      </c>
      <c r="M2182" t="s">
        <v>118</v>
      </c>
      <c r="N2182">
        <v>12</v>
      </c>
      <c r="O2182" t="s">
        <v>61</v>
      </c>
      <c r="P2182" t="s">
        <v>156</v>
      </c>
      <c r="Q2182" t="s">
        <v>53</v>
      </c>
      <c r="R2182" t="s">
        <v>76</v>
      </c>
      <c r="S2182" t="s">
        <v>33</v>
      </c>
      <c r="T2182" t="s">
        <v>36</v>
      </c>
      <c r="U2182" t="s">
        <v>804</v>
      </c>
      <c r="V2182" t="s">
        <v>375</v>
      </c>
      <c r="W2182" t="s">
        <v>33</v>
      </c>
      <c r="X2182" t="s">
        <v>82</v>
      </c>
      <c r="Y2182" t="s">
        <v>41</v>
      </c>
      <c r="Z2182" t="s">
        <v>3412</v>
      </c>
    </row>
    <row r="2183" spans="1:26" hidden="1" x14ac:dyDescent="0.25">
      <c r="A2183" t="s">
        <v>9116</v>
      </c>
      <c r="B2183" t="s">
        <v>9117</v>
      </c>
      <c r="C2183" s="1" t="str">
        <f t="shared" si="354"/>
        <v>21:0242</v>
      </c>
      <c r="D2183" s="1" t="str">
        <f t="shared" si="355"/>
        <v>21:0117</v>
      </c>
      <c r="E2183" t="s">
        <v>9118</v>
      </c>
      <c r="F2183" t="s">
        <v>9119</v>
      </c>
      <c r="H2183">
        <v>58.763063799999998</v>
      </c>
      <c r="I2183">
        <v>-102.2408896</v>
      </c>
      <c r="J2183" s="1" t="str">
        <f t="shared" si="356"/>
        <v>NGR lake sediment grab sample</v>
      </c>
      <c r="K2183" s="1" t="str">
        <f t="shared" si="357"/>
        <v>&lt;177 micron (NGR)</v>
      </c>
      <c r="L2183">
        <v>1</v>
      </c>
      <c r="M2183" t="s">
        <v>131</v>
      </c>
      <c r="N2183">
        <v>13</v>
      </c>
      <c r="O2183" t="s">
        <v>223</v>
      </c>
      <c r="P2183" t="s">
        <v>50</v>
      </c>
      <c r="Q2183" t="s">
        <v>53</v>
      </c>
      <c r="R2183" t="s">
        <v>34</v>
      </c>
      <c r="S2183" t="s">
        <v>80</v>
      </c>
      <c r="T2183" t="s">
        <v>36</v>
      </c>
      <c r="U2183" t="s">
        <v>89</v>
      </c>
      <c r="V2183" t="s">
        <v>225</v>
      </c>
      <c r="W2183" t="s">
        <v>80</v>
      </c>
      <c r="X2183" t="s">
        <v>82</v>
      </c>
      <c r="Y2183" t="s">
        <v>41</v>
      </c>
      <c r="Z2183" t="s">
        <v>947</v>
      </c>
    </row>
    <row r="2184" spans="1:26" hidden="1" x14ac:dyDescent="0.25">
      <c r="A2184" t="s">
        <v>9120</v>
      </c>
      <c r="B2184" t="s">
        <v>9121</v>
      </c>
      <c r="C2184" s="1" t="str">
        <f t="shared" si="354"/>
        <v>21:0242</v>
      </c>
      <c r="D2184" s="1" t="str">
        <f t="shared" si="355"/>
        <v>21:0117</v>
      </c>
      <c r="E2184" t="s">
        <v>9122</v>
      </c>
      <c r="F2184" t="s">
        <v>9123</v>
      </c>
      <c r="H2184">
        <v>58.766618399999999</v>
      </c>
      <c r="I2184">
        <v>-102.22230639999999</v>
      </c>
      <c r="J2184" s="1" t="str">
        <f t="shared" si="356"/>
        <v>NGR lake sediment grab sample</v>
      </c>
      <c r="K2184" s="1" t="str">
        <f t="shared" si="357"/>
        <v>&lt;177 micron (NGR)</v>
      </c>
      <c r="L2184">
        <v>1</v>
      </c>
      <c r="M2184" t="s">
        <v>143</v>
      </c>
      <c r="N2184">
        <v>14</v>
      </c>
      <c r="O2184" t="s">
        <v>243</v>
      </c>
      <c r="P2184" t="s">
        <v>109</v>
      </c>
      <c r="Q2184" t="s">
        <v>53</v>
      </c>
      <c r="R2184" t="s">
        <v>109</v>
      </c>
      <c r="S2184" t="s">
        <v>97</v>
      </c>
      <c r="T2184" t="s">
        <v>36</v>
      </c>
      <c r="U2184" t="s">
        <v>1171</v>
      </c>
      <c r="V2184" t="s">
        <v>164</v>
      </c>
      <c r="W2184" t="s">
        <v>33</v>
      </c>
      <c r="X2184" t="s">
        <v>890</v>
      </c>
      <c r="Y2184" t="s">
        <v>41</v>
      </c>
      <c r="Z2184" t="s">
        <v>229</v>
      </c>
    </row>
    <row r="2185" spans="1:26" hidden="1" x14ac:dyDescent="0.25">
      <c r="A2185" t="s">
        <v>9124</v>
      </c>
      <c r="B2185" t="s">
        <v>9125</v>
      </c>
      <c r="C2185" s="1" t="str">
        <f t="shared" si="354"/>
        <v>21:0242</v>
      </c>
      <c r="D2185" s="1" t="str">
        <f t="shared" si="355"/>
        <v>21:0117</v>
      </c>
      <c r="E2185" t="s">
        <v>9126</v>
      </c>
      <c r="F2185" t="s">
        <v>9127</v>
      </c>
      <c r="H2185">
        <v>58.777081899999999</v>
      </c>
      <c r="I2185">
        <v>-102.197575</v>
      </c>
      <c r="J2185" s="1" t="str">
        <f t="shared" si="356"/>
        <v>NGR lake sediment grab sample</v>
      </c>
      <c r="K2185" s="1" t="str">
        <f t="shared" si="357"/>
        <v>&lt;177 micron (NGR)</v>
      </c>
      <c r="L2185">
        <v>1</v>
      </c>
      <c r="M2185" t="s">
        <v>177</v>
      </c>
      <c r="N2185">
        <v>15</v>
      </c>
      <c r="O2185" t="s">
        <v>342</v>
      </c>
      <c r="P2185" t="s">
        <v>596</v>
      </c>
      <c r="Q2185" t="s">
        <v>53</v>
      </c>
      <c r="R2185" t="s">
        <v>34</v>
      </c>
      <c r="S2185" t="s">
        <v>78</v>
      </c>
      <c r="T2185" t="s">
        <v>122</v>
      </c>
      <c r="U2185" t="s">
        <v>299</v>
      </c>
      <c r="V2185" t="s">
        <v>157</v>
      </c>
      <c r="W2185" t="s">
        <v>80</v>
      </c>
      <c r="X2185" t="s">
        <v>79</v>
      </c>
      <c r="Y2185" t="s">
        <v>41</v>
      </c>
      <c r="Z2185" t="s">
        <v>101</v>
      </c>
    </row>
    <row r="2186" spans="1:26" hidden="1" x14ac:dyDescent="0.25">
      <c r="A2186" t="s">
        <v>9128</v>
      </c>
      <c r="B2186" t="s">
        <v>9129</v>
      </c>
      <c r="C2186" s="1" t="str">
        <f t="shared" si="354"/>
        <v>21:0242</v>
      </c>
      <c r="D2186" s="1" t="str">
        <f t="shared" si="355"/>
        <v>21:0117</v>
      </c>
      <c r="E2186" t="s">
        <v>9130</v>
      </c>
      <c r="F2186" t="s">
        <v>9131</v>
      </c>
      <c r="H2186">
        <v>58.777816700000002</v>
      </c>
      <c r="I2186">
        <v>-102.1637903</v>
      </c>
      <c r="J2186" s="1" t="str">
        <f t="shared" si="356"/>
        <v>NGR lake sediment grab sample</v>
      </c>
      <c r="K2186" s="1" t="str">
        <f t="shared" si="357"/>
        <v>&lt;177 micron (NGR)</v>
      </c>
      <c r="L2186">
        <v>1</v>
      </c>
      <c r="M2186" t="s">
        <v>187</v>
      </c>
      <c r="N2186">
        <v>16</v>
      </c>
      <c r="O2186" t="s">
        <v>298</v>
      </c>
      <c r="P2186" t="s">
        <v>156</v>
      </c>
      <c r="Q2186" t="s">
        <v>53</v>
      </c>
      <c r="R2186" t="s">
        <v>76</v>
      </c>
      <c r="S2186" t="s">
        <v>80</v>
      </c>
      <c r="T2186" t="s">
        <v>36</v>
      </c>
      <c r="U2186" t="s">
        <v>4834</v>
      </c>
      <c r="V2186" t="s">
        <v>137</v>
      </c>
      <c r="W2186" t="s">
        <v>63</v>
      </c>
      <c r="X2186" t="s">
        <v>77</v>
      </c>
      <c r="Y2186" t="s">
        <v>41</v>
      </c>
      <c r="Z2186" t="s">
        <v>869</v>
      </c>
    </row>
    <row r="2187" spans="1:26" hidden="1" x14ac:dyDescent="0.25">
      <c r="A2187" t="s">
        <v>9132</v>
      </c>
      <c r="B2187" t="s">
        <v>9133</v>
      </c>
      <c r="C2187" s="1" t="str">
        <f t="shared" si="354"/>
        <v>21:0242</v>
      </c>
      <c r="D2187" s="1" t="str">
        <f t="shared" si="355"/>
        <v>21:0117</v>
      </c>
      <c r="E2187" t="s">
        <v>9134</v>
      </c>
      <c r="F2187" t="s">
        <v>9135</v>
      </c>
      <c r="H2187">
        <v>58.762701999999997</v>
      </c>
      <c r="I2187">
        <v>-102.12767789999999</v>
      </c>
      <c r="J2187" s="1" t="str">
        <f t="shared" si="356"/>
        <v>NGR lake sediment grab sample</v>
      </c>
      <c r="K2187" s="1" t="str">
        <f t="shared" si="357"/>
        <v>&lt;177 micron (NGR)</v>
      </c>
      <c r="L2187">
        <v>1</v>
      </c>
      <c r="M2187" t="s">
        <v>196</v>
      </c>
      <c r="N2187">
        <v>17</v>
      </c>
      <c r="O2187" t="s">
        <v>82</v>
      </c>
      <c r="P2187" t="s">
        <v>39</v>
      </c>
      <c r="Q2187" t="s">
        <v>53</v>
      </c>
      <c r="R2187" t="s">
        <v>39</v>
      </c>
      <c r="S2187" t="s">
        <v>63</v>
      </c>
      <c r="T2187" t="s">
        <v>36</v>
      </c>
      <c r="U2187" t="s">
        <v>909</v>
      </c>
      <c r="V2187" t="s">
        <v>227</v>
      </c>
      <c r="W2187" t="s">
        <v>53</v>
      </c>
      <c r="X2187" t="s">
        <v>890</v>
      </c>
      <c r="Y2187" t="s">
        <v>41</v>
      </c>
      <c r="Z2187" t="s">
        <v>2723</v>
      </c>
    </row>
    <row r="2188" spans="1:26" hidden="1" x14ac:dyDescent="0.25">
      <c r="A2188" t="s">
        <v>9136</v>
      </c>
      <c r="B2188" t="s">
        <v>9137</v>
      </c>
      <c r="C2188" s="1" t="str">
        <f t="shared" si="354"/>
        <v>21:0242</v>
      </c>
      <c r="D2188" s="1" t="str">
        <f t="shared" si="355"/>
        <v>21:0117</v>
      </c>
      <c r="E2188" t="s">
        <v>9138</v>
      </c>
      <c r="F2188" t="s">
        <v>9139</v>
      </c>
      <c r="H2188">
        <v>58.7748347</v>
      </c>
      <c r="I2188">
        <v>-102.1128511</v>
      </c>
      <c r="J2188" s="1" t="str">
        <f t="shared" si="356"/>
        <v>NGR lake sediment grab sample</v>
      </c>
      <c r="K2188" s="1" t="str">
        <f t="shared" si="357"/>
        <v>&lt;177 micron (NGR)</v>
      </c>
      <c r="L2188">
        <v>1</v>
      </c>
      <c r="M2188" t="s">
        <v>206</v>
      </c>
      <c r="N2188">
        <v>18</v>
      </c>
      <c r="O2188" t="s">
        <v>546</v>
      </c>
      <c r="P2188" t="s">
        <v>39</v>
      </c>
      <c r="Q2188" t="s">
        <v>53</v>
      </c>
      <c r="R2188" t="s">
        <v>39</v>
      </c>
      <c r="S2188" t="s">
        <v>63</v>
      </c>
      <c r="T2188" t="s">
        <v>36</v>
      </c>
      <c r="U2188" t="s">
        <v>2474</v>
      </c>
      <c r="V2188" t="s">
        <v>148</v>
      </c>
      <c r="W2188" t="s">
        <v>63</v>
      </c>
      <c r="X2188" t="s">
        <v>283</v>
      </c>
      <c r="Y2188" t="s">
        <v>41</v>
      </c>
      <c r="Z2188" t="s">
        <v>1797</v>
      </c>
    </row>
    <row r="2189" spans="1:26" hidden="1" x14ac:dyDescent="0.25">
      <c r="A2189" t="s">
        <v>9140</v>
      </c>
      <c r="B2189" t="s">
        <v>9141</v>
      </c>
      <c r="C2189" s="1" t="str">
        <f t="shared" si="354"/>
        <v>21:0242</v>
      </c>
      <c r="D2189" s="1" t="str">
        <f t="shared" si="355"/>
        <v>21:0117</v>
      </c>
      <c r="E2189" t="s">
        <v>9142</v>
      </c>
      <c r="F2189" t="s">
        <v>9143</v>
      </c>
      <c r="H2189">
        <v>58.784187799999998</v>
      </c>
      <c r="I2189">
        <v>-102.0808511</v>
      </c>
      <c r="J2189" s="1" t="str">
        <f t="shared" si="356"/>
        <v>NGR lake sediment grab sample</v>
      </c>
      <c r="K2189" s="1" t="str">
        <f t="shared" si="357"/>
        <v>&lt;177 micron (NGR)</v>
      </c>
      <c r="L2189">
        <v>1</v>
      </c>
      <c r="M2189" t="s">
        <v>214</v>
      </c>
      <c r="N2189">
        <v>19</v>
      </c>
      <c r="O2189" t="s">
        <v>596</v>
      </c>
      <c r="P2189" t="s">
        <v>66</v>
      </c>
      <c r="Q2189" t="s">
        <v>66</v>
      </c>
      <c r="R2189" t="s">
        <v>63</v>
      </c>
      <c r="S2189" t="s">
        <v>53</v>
      </c>
      <c r="T2189" t="s">
        <v>36</v>
      </c>
      <c r="U2189" t="s">
        <v>98</v>
      </c>
      <c r="V2189" t="s">
        <v>65</v>
      </c>
      <c r="W2189" t="s">
        <v>53</v>
      </c>
      <c r="X2189" t="s">
        <v>76</v>
      </c>
      <c r="Y2189" t="s">
        <v>41</v>
      </c>
      <c r="Z2189" t="s">
        <v>2391</v>
      </c>
    </row>
    <row r="2190" spans="1:26" hidden="1" x14ac:dyDescent="0.25">
      <c r="A2190" t="s">
        <v>9144</v>
      </c>
      <c r="B2190" t="s">
        <v>9145</v>
      </c>
      <c r="C2190" s="1" t="str">
        <f t="shared" si="354"/>
        <v>21:0242</v>
      </c>
      <c r="D2190" s="1" t="str">
        <f t="shared" si="355"/>
        <v>21:0117</v>
      </c>
      <c r="E2190" t="s">
        <v>9146</v>
      </c>
      <c r="F2190" t="s">
        <v>9147</v>
      </c>
      <c r="H2190">
        <v>58.772129800000002</v>
      </c>
      <c r="I2190">
        <v>-102.0564287</v>
      </c>
      <c r="J2190" s="1" t="str">
        <f t="shared" si="356"/>
        <v>NGR lake sediment grab sample</v>
      </c>
      <c r="K2190" s="1" t="str">
        <f t="shared" si="357"/>
        <v>&lt;177 micron (NGR)</v>
      </c>
      <c r="L2190">
        <v>1</v>
      </c>
      <c r="M2190" t="s">
        <v>234</v>
      </c>
      <c r="N2190">
        <v>20</v>
      </c>
      <c r="O2190" t="s">
        <v>253</v>
      </c>
      <c r="P2190" t="s">
        <v>156</v>
      </c>
      <c r="Q2190" t="s">
        <v>53</v>
      </c>
      <c r="R2190" t="s">
        <v>76</v>
      </c>
      <c r="S2190" t="s">
        <v>33</v>
      </c>
      <c r="T2190" t="s">
        <v>36</v>
      </c>
      <c r="U2190" t="s">
        <v>781</v>
      </c>
      <c r="V2190" t="s">
        <v>9148</v>
      </c>
      <c r="W2190" t="s">
        <v>78</v>
      </c>
      <c r="X2190" t="s">
        <v>82</v>
      </c>
      <c r="Y2190" t="s">
        <v>41</v>
      </c>
      <c r="Z2190" t="s">
        <v>334</v>
      </c>
    </row>
    <row r="2191" spans="1:26" hidden="1" x14ac:dyDescent="0.25">
      <c r="A2191" t="s">
        <v>9149</v>
      </c>
      <c r="B2191" t="s">
        <v>9150</v>
      </c>
      <c r="C2191" s="1" t="str">
        <f t="shared" si="354"/>
        <v>21:0242</v>
      </c>
      <c r="D2191" s="1" t="str">
        <f t="shared" si="355"/>
        <v>21:0117</v>
      </c>
      <c r="E2191" t="s">
        <v>9151</v>
      </c>
      <c r="F2191" t="s">
        <v>9152</v>
      </c>
      <c r="H2191">
        <v>58.814420400000003</v>
      </c>
      <c r="I2191">
        <v>-102.0489652</v>
      </c>
      <c r="J2191" s="1" t="str">
        <f t="shared" si="356"/>
        <v>NGR lake sediment grab sample</v>
      </c>
      <c r="K2191" s="1" t="str">
        <f t="shared" si="357"/>
        <v>&lt;177 micron (NGR)</v>
      </c>
      <c r="L2191">
        <v>2</v>
      </c>
      <c r="M2191" t="s">
        <v>30</v>
      </c>
      <c r="N2191">
        <v>21</v>
      </c>
      <c r="O2191" t="s">
        <v>79</v>
      </c>
      <c r="P2191" t="s">
        <v>39</v>
      </c>
      <c r="Q2191" t="s">
        <v>53</v>
      </c>
      <c r="R2191" t="s">
        <v>39</v>
      </c>
      <c r="S2191" t="s">
        <v>63</v>
      </c>
      <c r="T2191" t="s">
        <v>122</v>
      </c>
      <c r="U2191" t="s">
        <v>938</v>
      </c>
      <c r="V2191" t="s">
        <v>237</v>
      </c>
      <c r="W2191" t="s">
        <v>53</v>
      </c>
      <c r="X2191" t="s">
        <v>890</v>
      </c>
      <c r="Y2191" t="s">
        <v>41</v>
      </c>
      <c r="Z2191" t="s">
        <v>1769</v>
      </c>
    </row>
    <row r="2192" spans="1:26" hidden="1" x14ac:dyDescent="0.25">
      <c r="A2192" t="s">
        <v>9153</v>
      </c>
      <c r="B2192" t="s">
        <v>9154</v>
      </c>
      <c r="C2192" s="1" t="str">
        <f t="shared" si="354"/>
        <v>21:0242</v>
      </c>
      <c r="D2192" s="1" t="str">
        <f t="shared" si="355"/>
        <v>21:0117</v>
      </c>
      <c r="E2192" t="s">
        <v>9155</v>
      </c>
      <c r="F2192" t="s">
        <v>9156</v>
      </c>
      <c r="H2192">
        <v>58.763029600000003</v>
      </c>
      <c r="I2192">
        <v>-102.0256473</v>
      </c>
      <c r="J2192" s="1" t="str">
        <f t="shared" si="356"/>
        <v>NGR lake sediment grab sample</v>
      </c>
      <c r="K2192" s="1" t="str">
        <f t="shared" si="357"/>
        <v>&lt;177 micron (NGR)</v>
      </c>
      <c r="L2192">
        <v>2</v>
      </c>
      <c r="M2192" t="s">
        <v>47</v>
      </c>
      <c r="N2192">
        <v>22</v>
      </c>
      <c r="O2192" t="s">
        <v>1058</v>
      </c>
      <c r="P2192" t="s">
        <v>181</v>
      </c>
      <c r="Q2192" t="s">
        <v>66</v>
      </c>
      <c r="R2192" t="s">
        <v>146</v>
      </c>
      <c r="S2192" t="s">
        <v>33</v>
      </c>
      <c r="T2192" t="s">
        <v>36</v>
      </c>
      <c r="U2192" t="s">
        <v>889</v>
      </c>
      <c r="V2192" t="s">
        <v>148</v>
      </c>
      <c r="W2192" t="s">
        <v>33</v>
      </c>
      <c r="X2192" t="s">
        <v>890</v>
      </c>
      <c r="Y2192" t="s">
        <v>41</v>
      </c>
      <c r="Z2192" t="s">
        <v>3127</v>
      </c>
    </row>
    <row r="2193" spans="1:26" hidden="1" x14ac:dyDescent="0.25">
      <c r="A2193" t="s">
        <v>9157</v>
      </c>
      <c r="B2193" t="s">
        <v>9158</v>
      </c>
      <c r="C2193" s="1" t="str">
        <f t="shared" si="354"/>
        <v>21:0242</v>
      </c>
      <c r="D2193" s="1" t="str">
        <f t="shared" si="355"/>
        <v>21:0117</v>
      </c>
      <c r="E2193" t="s">
        <v>9159</v>
      </c>
      <c r="F2193" t="s">
        <v>9160</v>
      </c>
      <c r="H2193">
        <v>58.815736899999997</v>
      </c>
      <c r="I2193">
        <v>-102.0839342</v>
      </c>
      <c r="J2193" s="1" t="str">
        <f t="shared" si="356"/>
        <v>NGR lake sediment grab sample</v>
      </c>
      <c r="K2193" s="1" t="str">
        <f t="shared" si="357"/>
        <v>&lt;177 micron (NGR)</v>
      </c>
      <c r="L2193">
        <v>2</v>
      </c>
      <c r="M2193" t="s">
        <v>60</v>
      </c>
      <c r="N2193">
        <v>23</v>
      </c>
      <c r="O2193" t="s">
        <v>1047</v>
      </c>
      <c r="P2193" t="s">
        <v>76</v>
      </c>
      <c r="Q2193" t="s">
        <v>53</v>
      </c>
      <c r="R2193" t="s">
        <v>97</v>
      </c>
      <c r="S2193" t="s">
        <v>80</v>
      </c>
      <c r="T2193" t="s">
        <v>36</v>
      </c>
      <c r="U2193" t="s">
        <v>179</v>
      </c>
      <c r="V2193" t="s">
        <v>2309</v>
      </c>
      <c r="W2193" t="s">
        <v>39</v>
      </c>
      <c r="X2193" t="s">
        <v>82</v>
      </c>
      <c r="Y2193" t="s">
        <v>41</v>
      </c>
      <c r="Z2193" t="s">
        <v>3945</v>
      </c>
    </row>
    <row r="2194" spans="1:26" hidden="1" x14ac:dyDescent="0.25">
      <c r="A2194" t="s">
        <v>9161</v>
      </c>
      <c r="B2194" t="s">
        <v>9162</v>
      </c>
      <c r="C2194" s="1" t="str">
        <f t="shared" si="354"/>
        <v>21:0242</v>
      </c>
      <c r="D2194" s="1" t="str">
        <f t="shared" si="355"/>
        <v>21:0117</v>
      </c>
      <c r="E2194" t="s">
        <v>9163</v>
      </c>
      <c r="F2194" t="s">
        <v>9164</v>
      </c>
      <c r="H2194">
        <v>58.768362600000003</v>
      </c>
      <c r="I2194">
        <v>-102.0102784</v>
      </c>
      <c r="J2194" s="1" t="str">
        <f t="shared" si="356"/>
        <v>NGR lake sediment grab sample</v>
      </c>
      <c r="K2194" s="1" t="str">
        <f t="shared" si="357"/>
        <v>&lt;177 micron (NGR)</v>
      </c>
      <c r="L2194">
        <v>2</v>
      </c>
      <c r="M2194" t="s">
        <v>73</v>
      </c>
      <c r="N2194">
        <v>24</v>
      </c>
      <c r="O2194" t="s">
        <v>798</v>
      </c>
      <c r="P2194" t="s">
        <v>181</v>
      </c>
      <c r="Q2194" t="s">
        <v>53</v>
      </c>
      <c r="R2194" t="s">
        <v>181</v>
      </c>
      <c r="S2194" t="s">
        <v>33</v>
      </c>
      <c r="T2194" t="s">
        <v>36</v>
      </c>
      <c r="U2194" t="s">
        <v>328</v>
      </c>
      <c r="V2194" t="s">
        <v>237</v>
      </c>
      <c r="W2194" t="s">
        <v>33</v>
      </c>
      <c r="X2194" t="s">
        <v>82</v>
      </c>
      <c r="Y2194" t="s">
        <v>41</v>
      </c>
      <c r="Z2194" t="s">
        <v>329</v>
      </c>
    </row>
    <row r="2195" spans="1:26" hidden="1" x14ac:dyDescent="0.25">
      <c r="A2195" t="s">
        <v>9165</v>
      </c>
      <c r="B2195" t="s">
        <v>9166</v>
      </c>
      <c r="C2195" s="1" t="str">
        <f t="shared" si="354"/>
        <v>21:0242</v>
      </c>
      <c r="D2195" s="1" t="str">
        <f t="shared" si="355"/>
        <v>21:0117</v>
      </c>
      <c r="E2195" t="s">
        <v>9167</v>
      </c>
      <c r="F2195" t="s">
        <v>9168</v>
      </c>
      <c r="H2195">
        <v>58.793500399999999</v>
      </c>
      <c r="I2195">
        <v>-102.0123064</v>
      </c>
      <c r="J2195" s="1" t="str">
        <f t="shared" si="356"/>
        <v>NGR lake sediment grab sample</v>
      </c>
      <c r="K2195" s="1" t="str">
        <f t="shared" si="357"/>
        <v>&lt;177 micron (NGR)</v>
      </c>
      <c r="L2195">
        <v>2</v>
      </c>
      <c r="M2195" t="s">
        <v>87</v>
      </c>
      <c r="N2195">
        <v>25</v>
      </c>
      <c r="O2195" t="s">
        <v>74</v>
      </c>
      <c r="P2195" t="s">
        <v>156</v>
      </c>
      <c r="Q2195" t="s">
        <v>53</v>
      </c>
      <c r="R2195" t="s">
        <v>78</v>
      </c>
      <c r="S2195" t="s">
        <v>33</v>
      </c>
      <c r="T2195" t="s">
        <v>122</v>
      </c>
      <c r="U2195" t="s">
        <v>291</v>
      </c>
      <c r="V2195" t="s">
        <v>99</v>
      </c>
      <c r="W2195" t="s">
        <v>66</v>
      </c>
      <c r="X2195" t="s">
        <v>79</v>
      </c>
      <c r="Y2195" t="s">
        <v>41</v>
      </c>
      <c r="Z2195" t="s">
        <v>55</v>
      </c>
    </row>
    <row r="2196" spans="1:26" hidden="1" x14ac:dyDescent="0.25">
      <c r="A2196" t="s">
        <v>9169</v>
      </c>
      <c r="B2196" t="s">
        <v>9170</v>
      </c>
      <c r="C2196" s="1" t="str">
        <f t="shared" si="354"/>
        <v>21:0242</v>
      </c>
      <c r="D2196" s="1" t="str">
        <f t="shared" si="355"/>
        <v>21:0117</v>
      </c>
      <c r="E2196" t="s">
        <v>9171</v>
      </c>
      <c r="F2196" t="s">
        <v>9172</v>
      </c>
      <c r="H2196">
        <v>58.814062300000003</v>
      </c>
      <c r="I2196">
        <v>-102.0010966</v>
      </c>
      <c r="J2196" s="1" t="str">
        <f t="shared" si="356"/>
        <v>NGR lake sediment grab sample</v>
      </c>
      <c r="K2196" s="1" t="str">
        <f t="shared" si="357"/>
        <v>&lt;177 micron (NGR)</v>
      </c>
      <c r="L2196">
        <v>2</v>
      </c>
      <c r="M2196" t="s">
        <v>96</v>
      </c>
      <c r="N2196">
        <v>26</v>
      </c>
      <c r="O2196" t="s">
        <v>253</v>
      </c>
      <c r="P2196" t="s">
        <v>181</v>
      </c>
      <c r="Q2196" t="s">
        <v>53</v>
      </c>
      <c r="R2196" t="s">
        <v>78</v>
      </c>
      <c r="S2196" t="s">
        <v>80</v>
      </c>
      <c r="T2196" t="s">
        <v>36</v>
      </c>
      <c r="U2196" t="s">
        <v>228</v>
      </c>
      <c r="V2196" t="s">
        <v>399</v>
      </c>
      <c r="W2196" t="s">
        <v>66</v>
      </c>
      <c r="X2196" t="s">
        <v>79</v>
      </c>
      <c r="Y2196" t="s">
        <v>41</v>
      </c>
      <c r="Z2196" t="s">
        <v>182</v>
      </c>
    </row>
    <row r="2197" spans="1:26" hidden="1" x14ac:dyDescent="0.25">
      <c r="A2197" t="s">
        <v>9173</v>
      </c>
      <c r="B2197" t="s">
        <v>9174</v>
      </c>
      <c r="C2197" s="1" t="str">
        <f t="shared" si="354"/>
        <v>21:0242</v>
      </c>
      <c r="D2197" s="1" t="str">
        <f t="shared" si="355"/>
        <v>21:0117</v>
      </c>
      <c r="E2197" t="s">
        <v>9175</v>
      </c>
      <c r="F2197" t="s">
        <v>9176</v>
      </c>
      <c r="H2197">
        <v>58.819944700000001</v>
      </c>
      <c r="I2197">
        <v>-102.03006070000001</v>
      </c>
      <c r="J2197" s="1" t="str">
        <f t="shared" si="356"/>
        <v>NGR lake sediment grab sample</v>
      </c>
      <c r="K2197" s="1" t="str">
        <f t="shared" si="357"/>
        <v>&lt;177 micron (NGR)</v>
      </c>
      <c r="L2197">
        <v>2</v>
      </c>
      <c r="M2197" t="s">
        <v>154</v>
      </c>
      <c r="N2197">
        <v>27</v>
      </c>
      <c r="O2197" t="s">
        <v>1047</v>
      </c>
      <c r="P2197" t="s">
        <v>80</v>
      </c>
      <c r="Q2197" t="s">
        <v>66</v>
      </c>
      <c r="R2197" t="s">
        <v>33</v>
      </c>
      <c r="S2197" t="s">
        <v>66</v>
      </c>
      <c r="T2197" t="s">
        <v>36</v>
      </c>
      <c r="U2197" t="s">
        <v>1692</v>
      </c>
      <c r="V2197" t="s">
        <v>1095</v>
      </c>
      <c r="W2197" t="s">
        <v>80</v>
      </c>
      <c r="X2197" t="s">
        <v>82</v>
      </c>
      <c r="Y2197" t="s">
        <v>41</v>
      </c>
      <c r="Z2197" t="s">
        <v>264</v>
      </c>
    </row>
    <row r="2198" spans="1:26" hidden="1" x14ac:dyDescent="0.25">
      <c r="A2198" t="s">
        <v>9177</v>
      </c>
      <c r="B2198" t="s">
        <v>9178</v>
      </c>
      <c r="C2198" s="1" t="str">
        <f t="shared" si="354"/>
        <v>21:0242</v>
      </c>
      <c r="D2198" s="1" t="str">
        <f t="shared" si="355"/>
        <v>21:0117</v>
      </c>
      <c r="E2198" t="s">
        <v>9151</v>
      </c>
      <c r="F2198" t="s">
        <v>9179</v>
      </c>
      <c r="H2198">
        <v>58.814420400000003</v>
      </c>
      <c r="I2198">
        <v>-102.0489652</v>
      </c>
      <c r="J2198" s="1" t="str">
        <f t="shared" si="356"/>
        <v>NGR lake sediment grab sample</v>
      </c>
      <c r="K2198" s="1" t="str">
        <f t="shared" si="357"/>
        <v>&lt;177 micron (NGR)</v>
      </c>
      <c r="L2198">
        <v>2</v>
      </c>
      <c r="M2198" t="s">
        <v>162</v>
      </c>
      <c r="N2198">
        <v>28</v>
      </c>
      <c r="O2198" t="s">
        <v>771</v>
      </c>
      <c r="P2198" t="s">
        <v>181</v>
      </c>
      <c r="Q2198" t="s">
        <v>66</v>
      </c>
      <c r="R2198" t="s">
        <v>181</v>
      </c>
      <c r="S2198" t="s">
        <v>63</v>
      </c>
      <c r="T2198" t="s">
        <v>36</v>
      </c>
      <c r="U2198" t="s">
        <v>535</v>
      </c>
      <c r="V2198" t="s">
        <v>148</v>
      </c>
      <c r="W2198" t="s">
        <v>66</v>
      </c>
      <c r="X2198" t="s">
        <v>890</v>
      </c>
      <c r="Y2198" t="s">
        <v>41</v>
      </c>
      <c r="Z2198" t="s">
        <v>48</v>
      </c>
    </row>
    <row r="2199" spans="1:26" hidden="1" x14ac:dyDescent="0.25">
      <c r="A2199" t="s">
        <v>9180</v>
      </c>
      <c r="B2199" t="s">
        <v>9181</v>
      </c>
      <c r="C2199" s="1" t="str">
        <f t="shared" si="354"/>
        <v>21:0242</v>
      </c>
      <c r="D2199" s="1" t="str">
        <f t="shared" si="355"/>
        <v>21:0117</v>
      </c>
      <c r="E2199" t="s">
        <v>9151</v>
      </c>
      <c r="F2199" t="s">
        <v>9182</v>
      </c>
      <c r="H2199">
        <v>58.814420400000003</v>
      </c>
      <c r="I2199">
        <v>-102.0489652</v>
      </c>
      <c r="J2199" s="1" t="str">
        <f t="shared" si="356"/>
        <v>NGR lake sediment grab sample</v>
      </c>
      <c r="K2199" s="1" t="str">
        <f t="shared" si="357"/>
        <v>&lt;177 micron (NGR)</v>
      </c>
      <c r="L2199">
        <v>2</v>
      </c>
      <c r="M2199" t="s">
        <v>169</v>
      </c>
      <c r="N2199">
        <v>29</v>
      </c>
      <c r="O2199" t="s">
        <v>615</v>
      </c>
      <c r="P2199" t="s">
        <v>181</v>
      </c>
      <c r="Q2199" t="s">
        <v>53</v>
      </c>
      <c r="R2199" t="s">
        <v>146</v>
      </c>
      <c r="S2199" t="s">
        <v>80</v>
      </c>
      <c r="T2199" t="s">
        <v>36</v>
      </c>
      <c r="U2199" t="s">
        <v>2645</v>
      </c>
      <c r="V2199" t="s">
        <v>309</v>
      </c>
      <c r="W2199" t="s">
        <v>66</v>
      </c>
      <c r="X2199" t="s">
        <v>890</v>
      </c>
      <c r="Y2199" t="s">
        <v>41</v>
      </c>
      <c r="Z2199" t="s">
        <v>1590</v>
      </c>
    </row>
    <row r="2200" spans="1:26" hidden="1" x14ac:dyDescent="0.25">
      <c r="A2200" t="s">
        <v>9183</v>
      </c>
      <c r="B2200" t="s">
        <v>9184</v>
      </c>
      <c r="C2200" s="1" t="str">
        <f t="shared" si="354"/>
        <v>21:0242</v>
      </c>
      <c r="D2200" s="1" t="str">
        <f t="shared" si="355"/>
        <v>21:0117</v>
      </c>
      <c r="E2200" t="s">
        <v>9185</v>
      </c>
      <c r="F2200" t="s">
        <v>9186</v>
      </c>
      <c r="H2200">
        <v>58.797373399999998</v>
      </c>
      <c r="I2200">
        <v>-102.0395736</v>
      </c>
      <c r="J2200" s="1" t="str">
        <f t="shared" si="356"/>
        <v>NGR lake sediment grab sample</v>
      </c>
      <c r="K2200" s="1" t="str">
        <f t="shared" si="357"/>
        <v>&lt;177 micron (NGR)</v>
      </c>
      <c r="L2200">
        <v>2</v>
      </c>
      <c r="M2200" t="s">
        <v>106</v>
      </c>
      <c r="N2200">
        <v>30</v>
      </c>
      <c r="O2200" t="s">
        <v>488</v>
      </c>
      <c r="P2200" t="s">
        <v>181</v>
      </c>
      <c r="Q2200" t="s">
        <v>66</v>
      </c>
      <c r="R2200" t="s">
        <v>146</v>
      </c>
      <c r="S2200" t="s">
        <v>33</v>
      </c>
      <c r="T2200" t="s">
        <v>122</v>
      </c>
      <c r="U2200" t="s">
        <v>163</v>
      </c>
      <c r="V2200" t="s">
        <v>227</v>
      </c>
      <c r="W2200" t="s">
        <v>80</v>
      </c>
      <c r="X2200" t="s">
        <v>79</v>
      </c>
      <c r="Y2200" t="s">
        <v>309</v>
      </c>
      <c r="Z2200" t="s">
        <v>1461</v>
      </c>
    </row>
    <row r="2201" spans="1:26" hidden="1" x14ac:dyDescent="0.25">
      <c r="A2201" t="s">
        <v>9187</v>
      </c>
      <c r="B2201" t="s">
        <v>9188</v>
      </c>
      <c r="C2201" s="1" t="str">
        <f t="shared" si="354"/>
        <v>21:0242</v>
      </c>
      <c r="D2201" s="1" t="str">
        <f t="shared" si="355"/>
        <v>21:0117</v>
      </c>
      <c r="E2201" t="s">
        <v>9189</v>
      </c>
      <c r="F2201" t="s">
        <v>9190</v>
      </c>
      <c r="H2201">
        <v>58.799452500000001</v>
      </c>
      <c r="I2201">
        <v>-102.08945629999999</v>
      </c>
      <c r="J2201" s="1" t="str">
        <f t="shared" si="356"/>
        <v>NGR lake sediment grab sample</v>
      </c>
      <c r="K2201" s="1" t="str">
        <f t="shared" si="357"/>
        <v>&lt;177 micron (NGR)</v>
      </c>
      <c r="L2201">
        <v>2</v>
      </c>
      <c r="M2201" t="s">
        <v>118</v>
      </c>
      <c r="N2201">
        <v>31</v>
      </c>
      <c r="O2201" t="s">
        <v>54</v>
      </c>
      <c r="P2201" t="s">
        <v>76</v>
      </c>
      <c r="Q2201" t="s">
        <v>53</v>
      </c>
      <c r="R2201" t="s">
        <v>146</v>
      </c>
      <c r="S2201" t="s">
        <v>80</v>
      </c>
      <c r="T2201" t="s">
        <v>36</v>
      </c>
      <c r="U2201" t="s">
        <v>4778</v>
      </c>
      <c r="V2201" t="s">
        <v>3557</v>
      </c>
      <c r="W2201" t="s">
        <v>66</v>
      </c>
      <c r="X2201" t="s">
        <v>48</v>
      </c>
      <c r="Y2201" t="s">
        <v>125</v>
      </c>
      <c r="Z2201" t="s">
        <v>82</v>
      </c>
    </row>
    <row r="2202" spans="1:26" hidden="1" x14ac:dyDescent="0.25">
      <c r="A2202" t="s">
        <v>9191</v>
      </c>
      <c r="B2202" t="s">
        <v>9192</v>
      </c>
      <c r="C2202" s="1" t="str">
        <f t="shared" si="354"/>
        <v>21:0242</v>
      </c>
      <c r="D2202" s="1" t="str">
        <f>HYPERLINK("http://geochem.nrcan.gc.ca/cdogs/content/svy/svy_e.htm", "")</f>
        <v/>
      </c>
      <c r="G2202" s="1" t="str">
        <f>HYPERLINK("http://geochem.nrcan.gc.ca/cdogs/content/cr_/cr_00021_e.htm", "21")</f>
        <v>21</v>
      </c>
      <c r="J2202" t="s">
        <v>220</v>
      </c>
      <c r="K2202" t="s">
        <v>221</v>
      </c>
      <c r="L2202">
        <v>2</v>
      </c>
      <c r="M2202" t="s">
        <v>222</v>
      </c>
      <c r="N2202">
        <v>32</v>
      </c>
      <c r="O2202" t="s">
        <v>223</v>
      </c>
      <c r="P2202" t="s">
        <v>134</v>
      </c>
      <c r="Q2202" t="s">
        <v>34</v>
      </c>
      <c r="R2202" t="s">
        <v>78</v>
      </c>
      <c r="S2202" t="s">
        <v>33</v>
      </c>
      <c r="T2202" t="s">
        <v>36</v>
      </c>
      <c r="U2202" t="s">
        <v>1416</v>
      </c>
      <c r="V2202" t="s">
        <v>227</v>
      </c>
      <c r="W2202" t="s">
        <v>76</v>
      </c>
      <c r="X2202" t="s">
        <v>48</v>
      </c>
      <c r="Y2202" t="s">
        <v>33</v>
      </c>
      <c r="Z2202" t="s">
        <v>3494</v>
      </c>
    </row>
    <row r="2203" spans="1:26" hidden="1" x14ac:dyDescent="0.25">
      <c r="A2203" t="s">
        <v>9193</v>
      </c>
      <c r="B2203" t="s">
        <v>9194</v>
      </c>
      <c r="C2203" s="1" t="str">
        <f t="shared" si="354"/>
        <v>21:0242</v>
      </c>
      <c r="D2203" s="1" t="str">
        <f t="shared" ref="D2203:D2219" si="358">HYPERLINK("http://geochem.nrcan.gc.ca/cdogs/content/svy/svy210117_e.htm", "21:0117")</f>
        <v>21:0117</v>
      </c>
      <c r="E2203" t="s">
        <v>9195</v>
      </c>
      <c r="F2203" t="s">
        <v>9196</v>
      </c>
      <c r="H2203">
        <v>58.809560099999999</v>
      </c>
      <c r="I2203">
        <v>-102.113759</v>
      </c>
      <c r="J2203" s="1" t="str">
        <f t="shared" ref="J2203:J2219" si="359">HYPERLINK("http://geochem.nrcan.gc.ca/cdogs/content/kwd/kwd020027_e.htm", "NGR lake sediment grab sample")</f>
        <v>NGR lake sediment grab sample</v>
      </c>
      <c r="K2203" s="1" t="str">
        <f t="shared" ref="K2203:K2219" si="360">HYPERLINK("http://geochem.nrcan.gc.ca/cdogs/content/kwd/kwd080006_e.htm", "&lt;177 micron (NGR)")</f>
        <v>&lt;177 micron (NGR)</v>
      </c>
      <c r="L2203">
        <v>2</v>
      </c>
      <c r="M2203" t="s">
        <v>131</v>
      </c>
      <c r="N2203">
        <v>33</v>
      </c>
      <c r="O2203" t="s">
        <v>516</v>
      </c>
      <c r="P2203" t="s">
        <v>66</v>
      </c>
      <c r="Q2203" t="s">
        <v>53</v>
      </c>
      <c r="R2203" t="s">
        <v>33</v>
      </c>
      <c r="S2203" t="s">
        <v>63</v>
      </c>
      <c r="T2203" t="s">
        <v>36</v>
      </c>
      <c r="U2203" t="s">
        <v>89</v>
      </c>
      <c r="V2203" t="s">
        <v>200</v>
      </c>
      <c r="W2203" t="s">
        <v>66</v>
      </c>
      <c r="X2203" t="s">
        <v>82</v>
      </c>
      <c r="Y2203" t="s">
        <v>41</v>
      </c>
      <c r="Z2203" t="s">
        <v>229</v>
      </c>
    </row>
    <row r="2204" spans="1:26" hidden="1" x14ac:dyDescent="0.25">
      <c r="A2204" t="s">
        <v>9197</v>
      </c>
      <c r="B2204" t="s">
        <v>9198</v>
      </c>
      <c r="C2204" s="1" t="str">
        <f t="shared" si="354"/>
        <v>21:0242</v>
      </c>
      <c r="D2204" s="1" t="str">
        <f t="shared" si="358"/>
        <v>21:0117</v>
      </c>
      <c r="E2204" t="s">
        <v>9199</v>
      </c>
      <c r="F2204" t="s">
        <v>9200</v>
      </c>
      <c r="H2204">
        <v>58.817477599999997</v>
      </c>
      <c r="I2204">
        <v>-102.1238422</v>
      </c>
      <c r="J2204" s="1" t="str">
        <f t="shared" si="359"/>
        <v>NGR lake sediment grab sample</v>
      </c>
      <c r="K2204" s="1" t="str">
        <f t="shared" si="360"/>
        <v>&lt;177 micron (NGR)</v>
      </c>
      <c r="L2204">
        <v>2</v>
      </c>
      <c r="M2204" t="s">
        <v>143</v>
      </c>
      <c r="N2204">
        <v>34</v>
      </c>
      <c r="O2204" t="s">
        <v>79</v>
      </c>
      <c r="P2204" t="s">
        <v>76</v>
      </c>
      <c r="Q2204" t="s">
        <v>53</v>
      </c>
      <c r="R2204" t="s">
        <v>39</v>
      </c>
      <c r="S2204" t="s">
        <v>66</v>
      </c>
      <c r="T2204" t="s">
        <v>36</v>
      </c>
      <c r="U2204" t="s">
        <v>54</v>
      </c>
      <c r="V2204" t="s">
        <v>292</v>
      </c>
      <c r="W2204" t="s">
        <v>53</v>
      </c>
      <c r="X2204" t="s">
        <v>300</v>
      </c>
      <c r="Y2204" t="s">
        <v>41</v>
      </c>
      <c r="Z2204" t="s">
        <v>6318</v>
      </c>
    </row>
    <row r="2205" spans="1:26" hidden="1" x14ac:dyDescent="0.25">
      <c r="A2205" t="s">
        <v>9201</v>
      </c>
      <c r="B2205" t="s">
        <v>9202</v>
      </c>
      <c r="C2205" s="1" t="str">
        <f t="shared" si="354"/>
        <v>21:0242</v>
      </c>
      <c r="D2205" s="1" t="str">
        <f t="shared" si="358"/>
        <v>21:0117</v>
      </c>
      <c r="E2205" t="s">
        <v>9203</v>
      </c>
      <c r="F2205" t="s">
        <v>9204</v>
      </c>
      <c r="H2205">
        <v>58.813256899999999</v>
      </c>
      <c r="I2205">
        <v>-102.1555793</v>
      </c>
      <c r="J2205" s="1" t="str">
        <f t="shared" si="359"/>
        <v>NGR lake sediment grab sample</v>
      </c>
      <c r="K2205" s="1" t="str">
        <f t="shared" si="360"/>
        <v>&lt;177 micron (NGR)</v>
      </c>
      <c r="L2205">
        <v>2</v>
      </c>
      <c r="M2205" t="s">
        <v>177</v>
      </c>
      <c r="N2205">
        <v>35</v>
      </c>
      <c r="O2205" t="s">
        <v>298</v>
      </c>
      <c r="P2205" t="s">
        <v>76</v>
      </c>
      <c r="Q2205" t="s">
        <v>53</v>
      </c>
      <c r="R2205" t="s">
        <v>146</v>
      </c>
      <c r="S2205" t="s">
        <v>39</v>
      </c>
      <c r="T2205" t="s">
        <v>36</v>
      </c>
      <c r="U2205" t="s">
        <v>655</v>
      </c>
      <c r="V2205" t="s">
        <v>65</v>
      </c>
      <c r="W2205" t="s">
        <v>63</v>
      </c>
      <c r="X2205" t="s">
        <v>79</v>
      </c>
      <c r="Y2205" t="s">
        <v>41</v>
      </c>
      <c r="Z2205" t="s">
        <v>138</v>
      </c>
    </row>
    <row r="2206" spans="1:26" hidden="1" x14ac:dyDescent="0.25">
      <c r="A2206" t="s">
        <v>9205</v>
      </c>
      <c r="B2206" t="s">
        <v>9206</v>
      </c>
      <c r="C2206" s="1" t="str">
        <f t="shared" si="354"/>
        <v>21:0242</v>
      </c>
      <c r="D2206" s="1" t="str">
        <f t="shared" si="358"/>
        <v>21:0117</v>
      </c>
      <c r="E2206" t="s">
        <v>9207</v>
      </c>
      <c r="F2206" t="s">
        <v>9208</v>
      </c>
      <c r="H2206">
        <v>58.803483800000002</v>
      </c>
      <c r="I2206">
        <v>-102.1798957</v>
      </c>
      <c r="J2206" s="1" t="str">
        <f t="shared" si="359"/>
        <v>NGR lake sediment grab sample</v>
      </c>
      <c r="K2206" s="1" t="str">
        <f t="shared" si="360"/>
        <v>&lt;177 micron (NGR)</v>
      </c>
      <c r="L2206">
        <v>2</v>
      </c>
      <c r="M2206" t="s">
        <v>187</v>
      </c>
      <c r="N2206">
        <v>36</v>
      </c>
      <c r="O2206" t="s">
        <v>35</v>
      </c>
      <c r="P2206" t="s">
        <v>39</v>
      </c>
      <c r="Q2206" t="s">
        <v>53</v>
      </c>
      <c r="R2206" t="s">
        <v>181</v>
      </c>
      <c r="S2206" t="s">
        <v>63</v>
      </c>
      <c r="T2206" t="s">
        <v>36</v>
      </c>
      <c r="U2206" t="s">
        <v>31</v>
      </c>
      <c r="V2206" t="s">
        <v>721</v>
      </c>
      <c r="W2206" t="s">
        <v>53</v>
      </c>
      <c r="X2206" t="s">
        <v>82</v>
      </c>
      <c r="Y2206" t="s">
        <v>41</v>
      </c>
      <c r="Z2206" t="s">
        <v>97</v>
      </c>
    </row>
    <row r="2207" spans="1:26" hidden="1" x14ac:dyDescent="0.25">
      <c r="A2207" t="s">
        <v>9209</v>
      </c>
      <c r="B2207" t="s">
        <v>9210</v>
      </c>
      <c r="C2207" s="1" t="str">
        <f t="shared" si="354"/>
        <v>21:0242</v>
      </c>
      <c r="D2207" s="1" t="str">
        <f t="shared" si="358"/>
        <v>21:0117</v>
      </c>
      <c r="E2207" t="s">
        <v>9211</v>
      </c>
      <c r="F2207" t="s">
        <v>9212</v>
      </c>
      <c r="H2207">
        <v>58.803780400000001</v>
      </c>
      <c r="I2207">
        <v>-102.2013445</v>
      </c>
      <c r="J2207" s="1" t="str">
        <f t="shared" si="359"/>
        <v>NGR lake sediment grab sample</v>
      </c>
      <c r="K2207" s="1" t="str">
        <f t="shared" si="360"/>
        <v>&lt;177 micron (NGR)</v>
      </c>
      <c r="L2207">
        <v>2</v>
      </c>
      <c r="M2207" t="s">
        <v>196</v>
      </c>
      <c r="N2207">
        <v>37</v>
      </c>
      <c r="O2207" t="s">
        <v>1047</v>
      </c>
      <c r="P2207" t="s">
        <v>77</v>
      </c>
      <c r="Q2207" t="s">
        <v>53</v>
      </c>
      <c r="R2207" t="s">
        <v>109</v>
      </c>
      <c r="S2207" t="s">
        <v>146</v>
      </c>
      <c r="T2207" t="s">
        <v>36</v>
      </c>
      <c r="U2207" t="s">
        <v>463</v>
      </c>
      <c r="V2207" t="s">
        <v>148</v>
      </c>
      <c r="W2207" t="s">
        <v>80</v>
      </c>
      <c r="X2207" t="s">
        <v>79</v>
      </c>
      <c r="Y2207" t="s">
        <v>41</v>
      </c>
      <c r="Z2207" t="s">
        <v>1847</v>
      </c>
    </row>
    <row r="2208" spans="1:26" hidden="1" x14ac:dyDescent="0.25">
      <c r="A2208" t="s">
        <v>9213</v>
      </c>
      <c r="B2208" t="s">
        <v>9214</v>
      </c>
      <c r="C2208" s="1" t="str">
        <f t="shared" si="354"/>
        <v>21:0242</v>
      </c>
      <c r="D2208" s="1" t="str">
        <f t="shared" si="358"/>
        <v>21:0117</v>
      </c>
      <c r="E2208" t="s">
        <v>9215</v>
      </c>
      <c r="F2208" t="s">
        <v>9216</v>
      </c>
      <c r="H2208">
        <v>58.822240999999998</v>
      </c>
      <c r="I2208">
        <v>-102.2098019</v>
      </c>
      <c r="J2208" s="1" t="str">
        <f t="shared" si="359"/>
        <v>NGR lake sediment grab sample</v>
      </c>
      <c r="K2208" s="1" t="str">
        <f t="shared" si="360"/>
        <v>&lt;177 micron (NGR)</v>
      </c>
      <c r="L2208">
        <v>2</v>
      </c>
      <c r="M2208" t="s">
        <v>206</v>
      </c>
      <c r="N2208">
        <v>38</v>
      </c>
      <c r="O2208" t="s">
        <v>253</v>
      </c>
      <c r="P2208" t="s">
        <v>50</v>
      </c>
      <c r="Q2208" t="s">
        <v>53</v>
      </c>
      <c r="R2208" t="s">
        <v>181</v>
      </c>
      <c r="S2208" t="s">
        <v>63</v>
      </c>
      <c r="T2208" t="s">
        <v>36</v>
      </c>
      <c r="U2208" t="s">
        <v>163</v>
      </c>
      <c r="V2208" t="s">
        <v>65</v>
      </c>
      <c r="W2208" t="s">
        <v>63</v>
      </c>
      <c r="X2208" t="s">
        <v>79</v>
      </c>
      <c r="Y2208" t="s">
        <v>41</v>
      </c>
      <c r="Z2208" t="s">
        <v>626</v>
      </c>
    </row>
    <row r="2209" spans="1:26" hidden="1" x14ac:dyDescent="0.25">
      <c r="A2209" t="s">
        <v>9217</v>
      </c>
      <c r="B2209" t="s">
        <v>9218</v>
      </c>
      <c r="C2209" s="1" t="str">
        <f t="shared" si="354"/>
        <v>21:0242</v>
      </c>
      <c r="D2209" s="1" t="str">
        <f t="shared" si="358"/>
        <v>21:0117</v>
      </c>
      <c r="E2209" t="s">
        <v>9219</v>
      </c>
      <c r="F2209" t="s">
        <v>9220</v>
      </c>
      <c r="H2209">
        <v>58.832768799999997</v>
      </c>
      <c r="I2209">
        <v>-102.2355069</v>
      </c>
      <c r="J2209" s="1" t="str">
        <f t="shared" si="359"/>
        <v>NGR lake sediment grab sample</v>
      </c>
      <c r="K2209" s="1" t="str">
        <f t="shared" si="360"/>
        <v>&lt;177 micron (NGR)</v>
      </c>
      <c r="L2209">
        <v>2</v>
      </c>
      <c r="M2209" t="s">
        <v>214</v>
      </c>
      <c r="N2209">
        <v>39</v>
      </c>
      <c r="O2209" t="s">
        <v>120</v>
      </c>
      <c r="P2209" t="s">
        <v>50</v>
      </c>
      <c r="Q2209" t="s">
        <v>53</v>
      </c>
      <c r="R2209" t="s">
        <v>76</v>
      </c>
      <c r="S2209" t="s">
        <v>33</v>
      </c>
      <c r="T2209" t="s">
        <v>36</v>
      </c>
      <c r="U2209" t="s">
        <v>291</v>
      </c>
      <c r="V2209" t="s">
        <v>125</v>
      </c>
      <c r="W2209" t="s">
        <v>63</v>
      </c>
      <c r="X2209" t="s">
        <v>79</v>
      </c>
      <c r="Y2209" t="s">
        <v>41</v>
      </c>
      <c r="Z2209" t="s">
        <v>3858</v>
      </c>
    </row>
    <row r="2210" spans="1:26" hidden="1" x14ac:dyDescent="0.25">
      <c r="A2210" t="s">
        <v>9221</v>
      </c>
      <c r="B2210" t="s">
        <v>9222</v>
      </c>
      <c r="C2210" s="1" t="str">
        <f t="shared" si="354"/>
        <v>21:0242</v>
      </c>
      <c r="D2210" s="1" t="str">
        <f t="shared" si="358"/>
        <v>21:0117</v>
      </c>
      <c r="E2210" t="s">
        <v>9223</v>
      </c>
      <c r="F2210" t="s">
        <v>9224</v>
      </c>
      <c r="H2210">
        <v>58.823409099999999</v>
      </c>
      <c r="I2210">
        <v>-102.2954376</v>
      </c>
      <c r="J2210" s="1" t="str">
        <f t="shared" si="359"/>
        <v>NGR lake sediment grab sample</v>
      </c>
      <c r="K2210" s="1" t="str">
        <f t="shared" si="360"/>
        <v>&lt;177 micron (NGR)</v>
      </c>
      <c r="L2210">
        <v>2</v>
      </c>
      <c r="M2210" t="s">
        <v>234</v>
      </c>
      <c r="N2210">
        <v>40</v>
      </c>
      <c r="O2210" t="s">
        <v>615</v>
      </c>
      <c r="P2210" t="s">
        <v>49</v>
      </c>
      <c r="Q2210" t="s">
        <v>53</v>
      </c>
      <c r="R2210" t="s">
        <v>64</v>
      </c>
      <c r="S2210" t="s">
        <v>39</v>
      </c>
      <c r="T2210" t="s">
        <v>36</v>
      </c>
      <c r="U2210" t="s">
        <v>3189</v>
      </c>
      <c r="V2210" t="s">
        <v>190</v>
      </c>
      <c r="W2210" t="s">
        <v>80</v>
      </c>
      <c r="X2210" t="s">
        <v>81</v>
      </c>
      <c r="Y2210" t="s">
        <v>41</v>
      </c>
      <c r="Z2210" t="s">
        <v>1025</v>
      </c>
    </row>
    <row r="2211" spans="1:26" hidden="1" x14ac:dyDescent="0.25">
      <c r="A2211" t="s">
        <v>9225</v>
      </c>
      <c r="B2211" t="s">
        <v>9226</v>
      </c>
      <c r="C2211" s="1" t="str">
        <f t="shared" si="354"/>
        <v>21:0242</v>
      </c>
      <c r="D2211" s="1" t="str">
        <f t="shared" si="358"/>
        <v>21:0117</v>
      </c>
      <c r="E2211" t="s">
        <v>9227</v>
      </c>
      <c r="F2211" t="s">
        <v>9228</v>
      </c>
      <c r="H2211">
        <v>58.828304299999999</v>
      </c>
      <c r="I2211">
        <v>-102.68517610000001</v>
      </c>
      <c r="J2211" s="1" t="str">
        <f t="shared" si="359"/>
        <v>NGR lake sediment grab sample</v>
      </c>
      <c r="K2211" s="1" t="str">
        <f t="shared" si="360"/>
        <v>&lt;177 micron (NGR)</v>
      </c>
      <c r="L2211">
        <v>3</v>
      </c>
      <c r="M2211" t="s">
        <v>30</v>
      </c>
      <c r="N2211">
        <v>41</v>
      </c>
      <c r="O2211" t="s">
        <v>297</v>
      </c>
      <c r="P2211" t="s">
        <v>321</v>
      </c>
      <c r="Q2211" t="s">
        <v>53</v>
      </c>
      <c r="R2211" t="s">
        <v>349</v>
      </c>
      <c r="S2211" t="s">
        <v>76</v>
      </c>
      <c r="T2211" t="s">
        <v>36</v>
      </c>
      <c r="U2211" t="s">
        <v>91</v>
      </c>
      <c r="V2211" t="s">
        <v>292</v>
      </c>
      <c r="W2211" t="s">
        <v>66</v>
      </c>
      <c r="X2211" t="s">
        <v>336</v>
      </c>
      <c r="Y2211" t="s">
        <v>41</v>
      </c>
      <c r="Z2211" t="s">
        <v>674</v>
      </c>
    </row>
    <row r="2212" spans="1:26" hidden="1" x14ac:dyDescent="0.25">
      <c r="A2212" t="s">
        <v>9229</v>
      </c>
      <c r="B2212" t="s">
        <v>9230</v>
      </c>
      <c r="C2212" s="1" t="str">
        <f t="shared" si="354"/>
        <v>21:0242</v>
      </c>
      <c r="D2212" s="1" t="str">
        <f t="shared" si="358"/>
        <v>21:0117</v>
      </c>
      <c r="E2212" t="s">
        <v>9231</v>
      </c>
      <c r="F2212" t="s">
        <v>9232</v>
      </c>
      <c r="H2212">
        <v>58.832821299999999</v>
      </c>
      <c r="I2212">
        <v>-102.46831450000001</v>
      </c>
      <c r="J2212" s="1" t="str">
        <f t="shared" si="359"/>
        <v>NGR lake sediment grab sample</v>
      </c>
      <c r="K2212" s="1" t="str">
        <f t="shared" si="360"/>
        <v>&lt;177 micron (NGR)</v>
      </c>
      <c r="L2212">
        <v>3</v>
      </c>
      <c r="M2212" t="s">
        <v>47</v>
      </c>
      <c r="N2212">
        <v>42</v>
      </c>
      <c r="O2212" t="s">
        <v>297</v>
      </c>
      <c r="P2212" t="s">
        <v>39</v>
      </c>
      <c r="Q2212" t="s">
        <v>53</v>
      </c>
      <c r="R2212" t="s">
        <v>146</v>
      </c>
      <c r="S2212" t="s">
        <v>39</v>
      </c>
      <c r="T2212" t="s">
        <v>36</v>
      </c>
      <c r="U2212" t="s">
        <v>1575</v>
      </c>
      <c r="V2212" t="s">
        <v>38</v>
      </c>
      <c r="W2212" t="s">
        <v>66</v>
      </c>
      <c r="X2212" t="s">
        <v>82</v>
      </c>
      <c r="Y2212" t="s">
        <v>41</v>
      </c>
      <c r="Z2212" t="s">
        <v>2127</v>
      </c>
    </row>
    <row r="2213" spans="1:26" hidden="1" x14ac:dyDescent="0.25">
      <c r="A2213" t="s">
        <v>9233</v>
      </c>
      <c r="B2213" t="s">
        <v>9234</v>
      </c>
      <c r="C2213" s="1" t="str">
        <f t="shared" si="354"/>
        <v>21:0242</v>
      </c>
      <c r="D2213" s="1" t="str">
        <f t="shared" si="358"/>
        <v>21:0117</v>
      </c>
      <c r="E2213" t="s">
        <v>9235</v>
      </c>
      <c r="F2213" t="s">
        <v>9236</v>
      </c>
      <c r="H2213">
        <v>58.839810900000003</v>
      </c>
      <c r="I2213">
        <v>-102.4889683</v>
      </c>
      <c r="J2213" s="1" t="str">
        <f t="shared" si="359"/>
        <v>NGR lake sediment grab sample</v>
      </c>
      <c r="K2213" s="1" t="str">
        <f t="shared" si="360"/>
        <v>&lt;177 micron (NGR)</v>
      </c>
      <c r="L2213">
        <v>3</v>
      </c>
      <c r="M2213" t="s">
        <v>60</v>
      </c>
      <c r="N2213">
        <v>43</v>
      </c>
      <c r="O2213" t="s">
        <v>489</v>
      </c>
      <c r="P2213" t="s">
        <v>156</v>
      </c>
      <c r="Q2213" t="s">
        <v>53</v>
      </c>
      <c r="R2213" t="s">
        <v>97</v>
      </c>
      <c r="S2213" t="s">
        <v>39</v>
      </c>
      <c r="T2213" t="s">
        <v>36</v>
      </c>
      <c r="U2213" t="s">
        <v>119</v>
      </c>
      <c r="V2213" t="s">
        <v>225</v>
      </c>
      <c r="W2213" t="s">
        <v>80</v>
      </c>
      <c r="X2213" t="s">
        <v>890</v>
      </c>
      <c r="Y2213" t="s">
        <v>41</v>
      </c>
      <c r="Z2213" t="s">
        <v>1847</v>
      </c>
    </row>
    <row r="2214" spans="1:26" hidden="1" x14ac:dyDescent="0.25">
      <c r="A2214" t="s">
        <v>9237</v>
      </c>
      <c r="B2214" t="s">
        <v>9238</v>
      </c>
      <c r="C2214" s="1" t="str">
        <f t="shared" si="354"/>
        <v>21:0242</v>
      </c>
      <c r="D2214" s="1" t="str">
        <f t="shared" si="358"/>
        <v>21:0117</v>
      </c>
      <c r="E2214" t="s">
        <v>9239</v>
      </c>
      <c r="F2214" t="s">
        <v>9240</v>
      </c>
      <c r="H2214">
        <v>58.848323499999999</v>
      </c>
      <c r="I2214">
        <v>-102.5081687</v>
      </c>
      <c r="J2214" s="1" t="str">
        <f t="shared" si="359"/>
        <v>NGR lake sediment grab sample</v>
      </c>
      <c r="K2214" s="1" t="str">
        <f t="shared" si="360"/>
        <v>&lt;177 micron (NGR)</v>
      </c>
      <c r="L2214">
        <v>3</v>
      </c>
      <c r="M2214" t="s">
        <v>73</v>
      </c>
      <c r="N2214">
        <v>44</v>
      </c>
      <c r="O2214" t="s">
        <v>62</v>
      </c>
      <c r="P2214" t="s">
        <v>39</v>
      </c>
      <c r="Q2214" t="s">
        <v>53</v>
      </c>
      <c r="R2214" t="s">
        <v>146</v>
      </c>
      <c r="S2214" t="s">
        <v>33</v>
      </c>
      <c r="T2214" t="s">
        <v>36</v>
      </c>
      <c r="U2214" t="s">
        <v>1480</v>
      </c>
      <c r="V2214" t="s">
        <v>237</v>
      </c>
      <c r="W2214" t="s">
        <v>63</v>
      </c>
      <c r="X2214" t="s">
        <v>283</v>
      </c>
      <c r="Y2214" t="s">
        <v>41</v>
      </c>
      <c r="Z2214" t="s">
        <v>2787</v>
      </c>
    </row>
    <row r="2215" spans="1:26" hidden="1" x14ac:dyDescent="0.25">
      <c r="A2215" t="s">
        <v>9241</v>
      </c>
      <c r="B2215" t="s">
        <v>9242</v>
      </c>
      <c r="C2215" s="1" t="str">
        <f t="shared" si="354"/>
        <v>21:0242</v>
      </c>
      <c r="D2215" s="1" t="str">
        <f t="shared" si="358"/>
        <v>21:0117</v>
      </c>
      <c r="E2215" t="s">
        <v>9243</v>
      </c>
      <c r="F2215" t="s">
        <v>9244</v>
      </c>
      <c r="H2215">
        <v>58.847848800000001</v>
      </c>
      <c r="I2215">
        <v>-102.5424599</v>
      </c>
      <c r="J2215" s="1" t="str">
        <f t="shared" si="359"/>
        <v>NGR lake sediment grab sample</v>
      </c>
      <c r="K2215" s="1" t="str">
        <f t="shared" si="360"/>
        <v>&lt;177 micron (NGR)</v>
      </c>
      <c r="L2215">
        <v>3</v>
      </c>
      <c r="M2215" t="s">
        <v>87</v>
      </c>
      <c r="N2215">
        <v>45</v>
      </c>
      <c r="O2215" t="s">
        <v>306</v>
      </c>
      <c r="P2215" t="s">
        <v>156</v>
      </c>
      <c r="Q2215" t="s">
        <v>66</v>
      </c>
      <c r="R2215" t="s">
        <v>76</v>
      </c>
      <c r="S2215" t="s">
        <v>290</v>
      </c>
      <c r="T2215" t="s">
        <v>36</v>
      </c>
      <c r="U2215" t="s">
        <v>3707</v>
      </c>
      <c r="V2215" t="s">
        <v>959</v>
      </c>
      <c r="W2215" t="s">
        <v>39</v>
      </c>
      <c r="X2215" t="s">
        <v>82</v>
      </c>
      <c r="Y2215" t="s">
        <v>41</v>
      </c>
      <c r="Z2215" t="s">
        <v>1558</v>
      </c>
    </row>
    <row r="2216" spans="1:26" hidden="1" x14ac:dyDescent="0.25">
      <c r="A2216" t="s">
        <v>9245</v>
      </c>
      <c r="B2216" t="s">
        <v>9246</v>
      </c>
      <c r="C2216" s="1" t="str">
        <f t="shared" si="354"/>
        <v>21:0242</v>
      </c>
      <c r="D2216" s="1" t="str">
        <f t="shared" si="358"/>
        <v>21:0117</v>
      </c>
      <c r="E2216" t="s">
        <v>9247</v>
      </c>
      <c r="F2216" t="s">
        <v>9248</v>
      </c>
      <c r="H2216">
        <v>58.851014399999997</v>
      </c>
      <c r="I2216">
        <v>-102.6168936</v>
      </c>
      <c r="J2216" s="1" t="str">
        <f t="shared" si="359"/>
        <v>NGR lake sediment grab sample</v>
      </c>
      <c r="K2216" s="1" t="str">
        <f t="shared" si="360"/>
        <v>&lt;177 micron (NGR)</v>
      </c>
      <c r="L2216">
        <v>3</v>
      </c>
      <c r="M2216" t="s">
        <v>96</v>
      </c>
      <c r="N2216">
        <v>46</v>
      </c>
      <c r="O2216" t="s">
        <v>348</v>
      </c>
      <c r="P2216" t="s">
        <v>596</v>
      </c>
      <c r="Q2216" t="s">
        <v>53</v>
      </c>
      <c r="R2216" t="s">
        <v>391</v>
      </c>
      <c r="S2216" t="s">
        <v>156</v>
      </c>
      <c r="T2216" t="s">
        <v>36</v>
      </c>
      <c r="U2216" t="s">
        <v>639</v>
      </c>
      <c r="V2216" t="s">
        <v>408</v>
      </c>
      <c r="W2216" t="s">
        <v>80</v>
      </c>
      <c r="X2216" t="s">
        <v>890</v>
      </c>
      <c r="Y2216" t="s">
        <v>41</v>
      </c>
      <c r="Z2216" t="s">
        <v>3127</v>
      </c>
    </row>
    <row r="2217" spans="1:26" hidden="1" x14ac:dyDescent="0.25">
      <c r="A2217" t="s">
        <v>9249</v>
      </c>
      <c r="B2217" t="s">
        <v>9250</v>
      </c>
      <c r="C2217" s="1" t="str">
        <f t="shared" si="354"/>
        <v>21:0242</v>
      </c>
      <c r="D2217" s="1" t="str">
        <f t="shared" si="358"/>
        <v>21:0117</v>
      </c>
      <c r="E2217" t="s">
        <v>9251</v>
      </c>
      <c r="F2217" t="s">
        <v>9252</v>
      </c>
      <c r="H2217">
        <v>58.852643499999999</v>
      </c>
      <c r="I2217">
        <v>-102.65433760000001</v>
      </c>
      <c r="J2217" s="1" t="str">
        <f t="shared" si="359"/>
        <v>NGR lake sediment grab sample</v>
      </c>
      <c r="K2217" s="1" t="str">
        <f t="shared" si="360"/>
        <v>&lt;177 micron (NGR)</v>
      </c>
      <c r="L2217">
        <v>3</v>
      </c>
      <c r="M2217" t="s">
        <v>106</v>
      </c>
      <c r="N2217">
        <v>47</v>
      </c>
      <c r="O2217" t="s">
        <v>88</v>
      </c>
      <c r="P2217" t="s">
        <v>77</v>
      </c>
      <c r="Q2217" t="s">
        <v>53</v>
      </c>
      <c r="R2217" t="s">
        <v>156</v>
      </c>
      <c r="S2217" t="s">
        <v>39</v>
      </c>
      <c r="T2217" t="s">
        <v>36</v>
      </c>
      <c r="U2217" t="s">
        <v>163</v>
      </c>
      <c r="V2217" t="s">
        <v>437</v>
      </c>
      <c r="W2217" t="s">
        <v>80</v>
      </c>
      <c r="X2217" t="s">
        <v>890</v>
      </c>
      <c r="Y2217" t="s">
        <v>41</v>
      </c>
      <c r="Z2217" t="s">
        <v>9253</v>
      </c>
    </row>
    <row r="2218" spans="1:26" hidden="1" x14ac:dyDescent="0.25">
      <c r="A2218" t="s">
        <v>9254</v>
      </c>
      <c r="B2218" t="s">
        <v>9255</v>
      </c>
      <c r="C2218" s="1" t="str">
        <f t="shared" si="354"/>
        <v>21:0242</v>
      </c>
      <c r="D2218" s="1" t="str">
        <f t="shared" si="358"/>
        <v>21:0117</v>
      </c>
      <c r="E2218" t="s">
        <v>9256</v>
      </c>
      <c r="F2218" t="s">
        <v>9257</v>
      </c>
      <c r="H2218">
        <v>58.849752799999997</v>
      </c>
      <c r="I2218">
        <v>-102.6818214</v>
      </c>
      <c r="J2218" s="1" t="str">
        <f t="shared" si="359"/>
        <v>NGR lake sediment grab sample</v>
      </c>
      <c r="K2218" s="1" t="str">
        <f t="shared" si="360"/>
        <v>&lt;177 micron (NGR)</v>
      </c>
      <c r="L2218">
        <v>3</v>
      </c>
      <c r="M2218" t="s">
        <v>118</v>
      </c>
      <c r="N2218">
        <v>48</v>
      </c>
      <c r="O2218" t="s">
        <v>133</v>
      </c>
      <c r="P2218" t="s">
        <v>109</v>
      </c>
      <c r="Q2218" t="s">
        <v>53</v>
      </c>
      <c r="R2218" t="s">
        <v>109</v>
      </c>
      <c r="S2218" t="s">
        <v>78</v>
      </c>
      <c r="T2218" t="s">
        <v>36</v>
      </c>
      <c r="U2218" t="s">
        <v>673</v>
      </c>
      <c r="V2218" t="s">
        <v>137</v>
      </c>
      <c r="W2218" t="s">
        <v>66</v>
      </c>
      <c r="X2218" t="s">
        <v>48</v>
      </c>
      <c r="Y2218" t="s">
        <v>41</v>
      </c>
      <c r="Z2218" t="s">
        <v>4117</v>
      </c>
    </row>
    <row r="2219" spans="1:26" hidden="1" x14ac:dyDescent="0.25">
      <c r="A2219" t="s">
        <v>9258</v>
      </c>
      <c r="B2219" t="s">
        <v>9259</v>
      </c>
      <c r="C2219" s="1" t="str">
        <f t="shared" si="354"/>
        <v>21:0242</v>
      </c>
      <c r="D2219" s="1" t="str">
        <f t="shared" si="358"/>
        <v>21:0117</v>
      </c>
      <c r="E2219" t="s">
        <v>9260</v>
      </c>
      <c r="F2219" t="s">
        <v>9261</v>
      </c>
      <c r="H2219">
        <v>58.839022399999998</v>
      </c>
      <c r="I2219">
        <v>-102.671671</v>
      </c>
      <c r="J2219" s="1" t="str">
        <f t="shared" si="359"/>
        <v>NGR lake sediment grab sample</v>
      </c>
      <c r="K2219" s="1" t="str">
        <f t="shared" si="360"/>
        <v>&lt;177 micron (NGR)</v>
      </c>
      <c r="L2219">
        <v>3</v>
      </c>
      <c r="M2219" t="s">
        <v>154</v>
      </c>
      <c r="N2219">
        <v>49</v>
      </c>
      <c r="O2219" t="s">
        <v>243</v>
      </c>
      <c r="P2219" t="s">
        <v>596</v>
      </c>
      <c r="Q2219" t="s">
        <v>53</v>
      </c>
      <c r="R2219" t="s">
        <v>391</v>
      </c>
      <c r="S2219" t="s">
        <v>290</v>
      </c>
      <c r="T2219" t="s">
        <v>36</v>
      </c>
      <c r="U2219" t="s">
        <v>9262</v>
      </c>
      <c r="V2219" t="s">
        <v>522</v>
      </c>
      <c r="W2219" t="s">
        <v>80</v>
      </c>
      <c r="X2219" t="s">
        <v>48</v>
      </c>
      <c r="Y2219" t="s">
        <v>41</v>
      </c>
      <c r="Z2219" t="s">
        <v>121</v>
      </c>
    </row>
    <row r="2220" spans="1:26" hidden="1" x14ac:dyDescent="0.25">
      <c r="A2220" t="s">
        <v>9263</v>
      </c>
      <c r="B2220" t="s">
        <v>9264</v>
      </c>
      <c r="C2220" s="1" t="str">
        <f t="shared" si="354"/>
        <v>21:0242</v>
      </c>
      <c r="D2220" s="1" t="str">
        <f>HYPERLINK("http://geochem.nrcan.gc.ca/cdogs/content/svy/svy_e.htm", "")</f>
        <v/>
      </c>
      <c r="G2220" s="1" t="str">
        <f>HYPERLINK("http://geochem.nrcan.gc.ca/cdogs/content/cr_/cr_00021_e.htm", "21")</f>
        <v>21</v>
      </c>
      <c r="J2220" t="s">
        <v>220</v>
      </c>
      <c r="K2220" t="s">
        <v>221</v>
      </c>
      <c r="L2220">
        <v>3</v>
      </c>
      <c r="M2220" t="s">
        <v>222</v>
      </c>
      <c r="N2220">
        <v>50</v>
      </c>
      <c r="O2220" t="s">
        <v>133</v>
      </c>
      <c r="P2220" t="s">
        <v>77</v>
      </c>
      <c r="Q2220" t="s">
        <v>50</v>
      </c>
      <c r="R2220" t="s">
        <v>78</v>
      </c>
      <c r="S2220" t="s">
        <v>80</v>
      </c>
      <c r="T2220" t="s">
        <v>36</v>
      </c>
      <c r="U2220" t="s">
        <v>889</v>
      </c>
      <c r="V2220" t="s">
        <v>309</v>
      </c>
      <c r="W2220" t="s">
        <v>97</v>
      </c>
      <c r="X2220" t="s">
        <v>890</v>
      </c>
      <c r="Y2220" t="s">
        <v>39</v>
      </c>
      <c r="Z2220" t="s">
        <v>4675</v>
      </c>
    </row>
    <row r="2221" spans="1:26" hidden="1" x14ac:dyDescent="0.25">
      <c r="A2221" t="s">
        <v>9265</v>
      </c>
      <c r="B2221" t="s">
        <v>9266</v>
      </c>
      <c r="C2221" s="1" t="str">
        <f t="shared" si="354"/>
        <v>21:0242</v>
      </c>
      <c r="D2221" s="1" t="str">
        <f t="shared" ref="D2221:D2241" si="361">HYPERLINK("http://geochem.nrcan.gc.ca/cdogs/content/svy/svy210117_e.htm", "21:0117")</f>
        <v>21:0117</v>
      </c>
      <c r="E2221" t="s">
        <v>9227</v>
      </c>
      <c r="F2221" t="s">
        <v>9267</v>
      </c>
      <c r="H2221">
        <v>58.828304299999999</v>
      </c>
      <c r="I2221">
        <v>-102.68517610000001</v>
      </c>
      <c r="J2221" s="1" t="str">
        <f t="shared" ref="J2221:J2241" si="362">HYPERLINK("http://geochem.nrcan.gc.ca/cdogs/content/kwd/kwd020027_e.htm", "NGR lake sediment grab sample")</f>
        <v>NGR lake sediment grab sample</v>
      </c>
      <c r="K2221" s="1" t="str">
        <f t="shared" ref="K2221:K2241" si="363">HYPERLINK("http://geochem.nrcan.gc.ca/cdogs/content/kwd/kwd080006_e.htm", "&lt;177 micron (NGR)")</f>
        <v>&lt;177 micron (NGR)</v>
      </c>
      <c r="L2221">
        <v>3</v>
      </c>
      <c r="M2221" t="s">
        <v>162</v>
      </c>
      <c r="N2221">
        <v>51</v>
      </c>
      <c r="O2221" t="s">
        <v>336</v>
      </c>
      <c r="P2221" t="s">
        <v>145</v>
      </c>
      <c r="Q2221" t="s">
        <v>53</v>
      </c>
      <c r="R2221" t="s">
        <v>277</v>
      </c>
      <c r="S2221" t="s">
        <v>97</v>
      </c>
      <c r="T2221" t="s">
        <v>36</v>
      </c>
      <c r="U2221" t="s">
        <v>559</v>
      </c>
      <c r="V2221" t="s">
        <v>292</v>
      </c>
      <c r="W2221" t="s">
        <v>63</v>
      </c>
      <c r="X2221" t="s">
        <v>300</v>
      </c>
      <c r="Y2221" t="s">
        <v>41</v>
      </c>
      <c r="Z2221" t="s">
        <v>890</v>
      </c>
    </row>
    <row r="2222" spans="1:26" hidden="1" x14ac:dyDescent="0.25">
      <c r="A2222" t="s">
        <v>9268</v>
      </c>
      <c r="B2222" t="s">
        <v>9269</v>
      </c>
      <c r="C2222" s="1" t="str">
        <f t="shared" si="354"/>
        <v>21:0242</v>
      </c>
      <c r="D2222" s="1" t="str">
        <f t="shared" si="361"/>
        <v>21:0117</v>
      </c>
      <c r="E2222" t="s">
        <v>9227</v>
      </c>
      <c r="F2222" t="s">
        <v>9270</v>
      </c>
      <c r="H2222">
        <v>58.828304299999999</v>
      </c>
      <c r="I2222">
        <v>-102.68517610000001</v>
      </c>
      <c r="J2222" s="1" t="str">
        <f t="shared" si="362"/>
        <v>NGR lake sediment grab sample</v>
      </c>
      <c r="K2222" s="1" t="str">
        <f t="shared" si="363"/>
        <v>&lt;177 micron (NGR)</v>
      </c>
      <c r="L2222">
        <v>3</v>
      </c>
      <c r="M2222" t="s">
        <v>169</v>
      </c>
      <c r="N2222">
        <v>52</v>
      </c>
      <c r="O2222" t="s">
        <v>1058</v>
      </c>
      <c r="P2222" t="s">
        <v>334</v>
      </c>
      <c r="Q2222" t="s">
        <v>53</v>
      </c>
      <c r="R2222" t="s">
        <v>244</v>
      </c>
      <c r="S2222" t="s">
        <v>156</v>
      </c>
      <c r="T2222" t="s">
        <v>36</v>
      </c>
      <c r="U2222" t="s">
        <v>307</v>
      </c>
      <c r="V2222" t="s">
        <v>157</v>
      </c>
      <c r="W2222" t="s">
        <v>63</v>
      </c>
      <c r="X2222" t="s">
        <v>336</v>
      </c>
      <c r="Y2222" t="s">
        <v>41</v>
      </c>
      <c r="Z2222" t="s">
        <v>310</v>
      </c>
    </row>
    <row r="2223" spans="1:26" hidden="1" x14ac:dyDescent="0.25">
      <c r="A2223" t="s">
        <v>9271</v>
      </c>
      <c r="B2223" t="s">
        <v>9272</v>
      </c>
      <c r="C2223" s="1" t="str">
        <f t="shared" si="354"/>
        <v>21:0242</v>
      </c>
      <c r="D2223" s="1" t="str">
        <f t="shared" si="361"/>
        <v>21:0117</v>
      </c>
      <c r="E2223" t="s">
        <v>9273</v>
      </c>
      <c r="F2223" t="s">
        <v>9274</v>
      </c>
      <c r="H2223">
        <v>58.832446099999999</v>
      </c>
      <c r="I2223">
        <v>-102.74095629999999</v>
      </c>
      <c r="J2223" s="1" t="str">
        <f t="shared" si="362"/>
        <v>NGR lake sediment grab sample</v>
      </c>
      <c r="K2223" s="1" t="str">
        <f t="shared" si="363"/>
        <v>&lt;177 micron (NGR)</v>
      </c>
      <c r="L2223">
        <v>3</v>
      </c>
      <c r="M2223" t="s">
        <v>131</v>
      </c>
      <c r="N2223">
        <v>53</v>
      </c>
      <c r="O2223" t="s">
        <v>74</v>
      </c>
      <c r="P2223" t="s">
        <v>134</v>
      </c>
      <c r="Q2223" t="s">
        <v>53</v>
      </c>
      <c r="R2223" t="s">
        <v>64</v>
      </c>
      <c r="S2223" t="s">
        <v>39</v>
      </c>
      <c r="T2223" t="s">
        <v>36</v>
      </c>
      <c r="U2223" t="s">
        <v>470</v>
      </c>
      <c r="V2223" t="s">
        <v>517</v>
      </c>
      <c r="W2223" t="s">
        <v>80</v>
      </c>
      <c r="X2223" t="s">
        <v>336</v>
      </c>
      <c r="Y2223" t="s">
        <v>41</v>
      </c>
      <c r="Z2223" t="s">
        <v>418</v>
      </c>
    </row>
    <row r="2224" spans="1:26" hidden="1" x14ac:dyDescent="0.25">
      <c r="A2224" t="s">
        <v>9275</v>
      </c>
      <c r="B2224" t="s">
        <v>9276</v>
      </c>
      <c r="C2224" s="1" t="str">
        <f t="shared" si="354"/>
        <v>21:0242</v>
      </c>
      <c r="D2224" s="1" t="str">
        <f t="shared" si="361"/>
        <v>21:0117</v>
      </c>
      <c r="E2224" t="s">
        <v>9277</v>
      </c>
      <c r="F2224" t="s">
        <v>9278</v>
      </c>
      <c r="H2224">
        <v>58.829657300000001</v>
      </c>
      <c r="I2224">
        <v>-102.77019420000001</v>
      </c>
      <c r="J2224" s="1" t="str">
        <f t="shared" si="362"/>
        <v>NGR lake sediment grab sample</v>
      </c>
      <c r="K2224" s="1" t="str">
        <f t="shared" si="363"/>
        <v>&lt;177 micron (NGR)</v>
      </c>
      <c r="L2224">
        <v>3</v>
      </c>
      <c r="M2224" t="s">
        <v>143</v>
      </c>
      <c r="N2224">
        <v>54</v>
      </c>
      <c r="O2224" t="s">
        <v>847</v>
      </c>
      <c r="P2224" t="s">
        <v>49</v>
      </c>
      <c r="Q2224" t="s">
        <v>53</v>
      </c>
      <c r="R2224" t="s">
        <v>349</v>
      </c>
      <c r="S2224" t="s">
        <v>50</v>
      </c>
      <c r="T2224" t="s">
        <v>36</v>
      </c>
      <c r="U2224" t="s">
        <v>1171</v>
      </c>
      <c r="V2224" t="s">
        <v>5085</v>
      </c>
      <c r="W2224" t="s">
        <v>80</v>
      </c>
      <c r="X2224" t="s">
        <v>79</v>
      </c>
      <c r="Y2224" t="s">
        <v>41</v>
      </c>
      <c r="Z2224" t="s">
        <v>6799</v>
      </c>
    </row>
    <row r="2225" spans="1:26" hidden="1" x14ac:dyDescent="0.25">
      <c r="A2225" t="s">
        <v>9279</v>
      </c>
      <c r="B2225" t="s">
        <v>9280</v>
      </c>
      <c r="C2225" s="1" t="str">
        <f t="shared" si="354"/>
        <v>21:0242</v>
      </c>
      <c r="D2225" s="1" t="str">
        <f t="shared" si="361"/>
        <v>21:0117</v>
      </c>
      <c r="E2225" t="s">
        <v>9281</v>
      </c>
      <c r="F2225" t="s">
        <v>9282</v>
      </c>
      <c r="H2225">
        <v>58.840352299999999</v>
      </c>
      <c r="I2225">
        <v>-102.8310692</v>
      </c>
      <c r="J2225" s="1" t="str">
        <f t="shared" si="362"/>
        <v>NGR lake sediment grab sample</v>
      </c>
      <c r="K2225" s="1" t="str">
        <f t="shared" si="363"/>
        <v>&lt;177 micron (NGR)</v>
      </c>
      <c r="L2225">
        <v>3</v>
      </c>
      <c r="M2225" t="s">
        <v>177</v>
      </c>
      <c r="N2225">
        <v>55</v>
      </c>
      <c r="O2225" t="s">
        <v>48</v>
      </c>
      <c r="P2225" t="s">
        <v>181</v>
      </c>
      <c r="Q2225" t="s">
        <v>53</v>
      </c>
      <c r="R2225" t="s">
        <v>181</v>
      </c>
      <c r="S2225" t="s">
        <v>39</v>
      </c>
      <c r="T2225" t="s">
        <v>36</v>
      </c>
      <c r="U2225" t="s">
        <v>3652</v>
      </c>
      <c r="V2225" t="s">
        <v>1223</v>
      </c>
      <c r="W2225" t="s">
        <v>66</v>
      </c>
      <c r="X2225" t="s">
        <v>283</v>
      </c>
      <c r="Y2225" t="s">
        <v>41</v>
      </c>
      <c r="Z2225" t="s">
        <v>2127</v>
      </c>
    </row>
    <row r="2226" spans="1:26" hidden="1" x14ac:dyDescent="0.25">
      <c r="A2226" t="s">
        <v>9283</v>
      </c>
      <c r="B2226" t="s">
        <v>9284</v>
      </c>
      <c r="C2226" s="1" t="str">
        <f t="shared" si="354"/>
        <v>21:0242</v>
      </c>
      <c r="D2226" s="1" t="str">
        <f t="shared" si="361"/>
        <v>21:0117</v>
      </c>
      <c r="E2226" t="s">
        <v>9285</v>
      </c>
      <c r="F2226" t="s">
        <v>9286</v>
      </c>
      <c r="H2226">
        <v>58.838338100000001</v>
      </c>
      <c r="I2226">
        <v>-102.85786640000001</v>
      </c>
      <c r="J2226" s="1" t="str">
        <f t="shared" si="362"/>
        <v>NGR lake sediment grab sample</v>
      </c>
      <c r="K2226" s="1" t="str">
        <f t="shared" si="363"/>
        <v>&lt;177 micron (NGR)</v>
      </c>
      <c r="L2226">
        <v>3</v>
      </c>
      <c r="M2226" t="s">
        <v>187</v>
      </c>
      <c r="N2226">
        <v>56</v>
      </c>
      <c r="O2226" t="s">
        <v>120</v>
      </c>
      <c r="P2226" t="s">
        <v>283</v>
      </c>
      <c r="Q2226" t="s">
        <v>66</v>
      </c>
      <c r="R2226" t="s">
        <v>34</v>
      </c>
      <c r="S2226" t="s">
        <v>63</v>
      </c>
      <c r="T2226" t="s">
        <v>36</v>
      </c>
      <c r="U2226" t="s">
        <v>81</v>
      </c>
      <c r="V2226" t="s">
        <v>452</v>
      </c>
      <c r="W2226" t="s">
        <v>63</v>
      </c>
      <c r="X2226" t="s">
        <v>343</v>
      </c>
      <c r="Y2226" t="s">
        <v>41</v>
      </c>
      <c r="Z2226" t="s">
        <v>3596</v>
      </c>
    </row>
    <row r="2227" spans="1:26" hidden="1" x14ac:dyDescent="0.25">
      <c r="A2227" t="s">
        <v>9287</v>
      </c>
      <c r="B2227" t="s">
        <v>9288</v>
      </c>
      <c r="C2227" s="1" t="str">
        <f t="shared" si="354"/>
        <v>21:0242</v>
      </c>
      <c r="D2227" s="1" t="str">
        <f t="shared" si="361"/>
        <v>21:0117</v>
      </c>
      <c r="E2227" t="s">
        <v>9289</v>
      </c>
      <c r="F2227" t="s">
        <v>9290</v>
      </c>
      <c r="H2227">
        <v>58.836662400000002</v>
      </c>
      <c r="I2227">
        <v>-102.9584789</v>
      </c>
      <c r="J2227" s="1" t="str">
        <f t="shared" si="362"/>
        <v>NGR lake sediment grab sample</v>
      </c>
      <c r="K2227" s="1" t="str">
        <f t="shared" si="363"/>
        <v>&lt;177 micron (NGR)</v>
      </c>
      <c r="L2227">
        <v>3</v>
      </c>
      <c r="M2227" t="s">
        <v>196</v>
      </c>
      <c r="N2227">
        <v>57</v>
      </c>
      <c r="O2227" t="s">
        <v>81</v>
      </c>
      <c r="P2227" t="s">
        <v>50</v>
      </c>
      <c r="Q2227" t="s">
        <v>53</v>
      </c>
      <c r="R2227" t="s">
        <v>97</v>
      </c>
      <c r="S2227" t="s">
        <v>181</v>
      </c>
      <c r="T2227" t="s">
        <v>36</v>
      </c>
      <c r="U2227" t="s">
        <v>2056</v>
      </c>
      <c r="V2227" t="s">
        <v>959</v>
      </c>
      <c r="W2227" t="s">
        <v>33</v>
      </c>
      <c r="X2227" t="s">
        <v>890</v>
      </c>
      <c r="Y2227" t="s">
        <v>41</v>
      </c>
      <c r="Z2227" t="s">
        <v>738</v>
      </c>
    </row>
    <row r="2228" spans="1:26" hidden="1" x14ac:dyDescent="0.25">
      <c r="A2228" t="s">
        <v>9291</v>
      </c>
      <c r="B2228" t="s">
        <v>9292</v>
      </c>
      <c r="C2228" s="1" t="str">
        <f t="shared" si="354"/>
        <v>21:0242</v>
      </c>
      <c r="D2228" s="1" t="str">
        <f t="shared" si="361"/>
        <v>21:0117</v>
      </c>
      <c r="E2228" t="s">
        <v>9293</v>
      </c>
      <c r="F2228" t="s">
        <v>9294</v>
      </c>
      <c r="H2228">
        <v>58.843069800000002</v>
      </c>
      <c r="I2228">
        <v>-102.98607629999999</v>
      </c>
      <c r="J2228" s="1" t="str">
        <f t="shared" si="362"/>
        <v>NGR lake sediment grab sample</v>
      </c>
      <c r="K2228" s="1" t="str">
        <f t="shared" si="363"/>
        <v>&lt;177 micron (NGR)</v>
      </c>
      <c r="L2228">
        <v>3</v>
      </c>
      <c r="M2228" t="s">
        <v>206</v>
      </c>
      <c r="N2228">
        <v>58</v>
      </c>
      <c r="O2228" t="s">
        <v>1047</v>
      </c>
      <c r="P2228" t="s">
        <v>134</v>
      </c>
      <c r="Q2228" t="s">
        <v>53</v>
      </c>
      <c r="R2228" t="s">
        <v>109</v>
      </c>
      <c r="S2228" t="s">
        <v>146</v>
      </c>
      <c r="T2228" t="s">
        <v>36</v>
      </c>
      <c r="U2228" t="s">
        <v>4294</v>
      </c>
      <c r="V2228" t="s">
        <v>597</v>
      </c>
      <c r="W2228" t="s">
        <v>78</v>
      </c>
      <c r="X2228" t="s">
        <v>48</v>
      </c>
      <c r="Y2228" t="s">
        <v>41</v>
      </c>
      <c r="Z2228" t="s">
        <v>1364</v>
      </c>
    </row>
    <row r="2229" spans="1:26" hidden="1" x14ac:dyDescent="0.25">
      <c r="A2229" t="s">
        <v>9295</v>
      </c>
      <c r="B2229" t="s">
        <v>9296</v>
      </c>
      <c r="C2229" s="1" t="str">
        <f t="shared" si="354"/>
        <v>21:0242</v>
      </c>
      <c r="D2229" s="1" t="str">
        <f t="shared" si="361"/>
        <v>21:0117</v>
      </c>
      <c r="E2229" t="s">
        <v>9297</v>
      </c>
      <c r="F2229" t="s">
        <v>9298</v>
      </c>
      <c r="H2229">
        <v>58.8255391</v>
      </c>
      <c r="I2229">
        <v>-102.9846841</v>
      </c>
      <c r="J2229" s="1" t="str">
        <f t="shared" si="362"/>
        <v>NGR lake sediment grab sample</v>
      </c>
      <c r="K2229" s="1" t="str">
        <f t="shared" si="363"/>
        <v>&lt;177 micron (NGR)</v>
      </c>
      <c r="L2229">
        <v>3</v>
      </c>
      <c r="M2229" t="s">
        <v>214</v>
      </c>
      <c r="N2229">
        <v>59</v>
      </c>
      <c r="O2229" t="s">
        <v>62</v>
      </c>
      <c r="P2229" t="s">
        <v>80</v>
      </c>
      <c r="Q2229" t="s">
        <v>53</v>
      </c>
      <c r="R2229" t="s">
        <v>33</v>
      </c>
      <c r="S2229" t="s">
        <v>33</v>
      </c>
      <c r="T2229" t="s">
        <v>36</v>
      </c>
      <c r="U2229" t="s">
        <v>673</v>
      </c>
      <c r="V2229" t="s">
        <v>529</v>
      </c>
      <c r="W2229" t="s">
        <v>80</v>
      </c>
      <c r="X2229" t="s">
        <v>283</v>
      </c>
      <c r="Y2229" t="s">
        <v>41</v>
      </c>
      <c r="Z2229" t="s">
        <v>146</v>
      </c>
    </row>
    <row r="2230" spans="1:26" hidden="1" x14ac:dyDescent="0.25">
      <c r="A2230" t="s">
        <v>9299</v>
      </c>
      <c r="B2230" t="s">
        <v>9300</v>
      </c>
      <c r="C2230" s="1" t="str">
        <f t="shared" si="354"/>
        <v>21:0242</v>
      </c>
      <c r="D2230" s="1" t="str">
        <f t="shared" si="361"/>
        <v>21:0117</v>
      </c>
      <c r="E2230" t="s">
        <v>9301</v>
      </c>
      <c r="F2230" t="s">
        <v>9302</v>
      </c>
      <c r="H2230">
        <v>58.824013899999997</v>
      </c>
      <c r="I2230">
        <v>-103.0396497</v>
      </c>
      <c r="J2230" s="1" t="str">
        <f t="shared" si="362"/>
        <v>NGR lake sediment grab sample</v>
      </c>
      <c r="K2230" s="1" t="str">
        <f t="shared" si="363"/>
        <v>&lt;177 micron (NGR)</v>
      </c>
      <c r="L2230">
        <v>3</v>
      </c>
      <c r="M2230" t="s">
        <v>234</v>
      </c>
      <c r="N2230">
        <v>60</v>
      </c>
      <c r="O2230" t="s">
        <v>489</v>
      </c>
      <c r="P2230" t="s">
        <v>198</v>
      </c>
      <c r="Q2230" t="s">
        <v>53</v>
      </c>
      <c r="R2230" t="s">
        <v>109</v>
      </c>
      <c r="S2230" t="s">
        <v>33</v>
      </c>
      <c r="T2230" t="s">
        <v>36</v>
      </c>
      <c r="U2230" t="s">
        <v>284</v>
      </c>
      <c r="V2230" t="s">
        <v>292</v>
      </c>
      <c r="W2230" t="s">
        <v>80</v>
      </c>
      <c r="X2230" t="s">
        <v>82</v>
      </c>
      <c r="Y2230" t="s">
        <v>41</v>
      </c>
      <c r="Z2230" t="s">
        <v>32</v>
      </c>
    </row>
    <row r="2231" spans="1:26" hidden="1" x14ac:dyDescent="0.25">
      <c r="A2231" t="s">
        <v>9303</v>
      </c>
      <c r="B2231" t="s">
        <v>9304</v>
      </c>
      <c r="C2231" s="1" t="str">
        <f t="shared" si="354"/>
        <v>21:0242</v>
      </c>
      <c r="D2231" s="1" t="str">
        <f t="shared" si="361"/>
        <v>21:0117</v>
      </c>
      <c r="E2231" t="s">
        <v>9305</v>
      </c>
      <c r="F2231" t="s">
        <v>9306</v>
      </c>
      <c r="H2231">
        <v>58.8341207</v>
      </c>
      <c r="I2231">
        <v>-103.0688823</v>
      </c>
      <c r="J2231" s="1" t="str">
        <f t="shared" si="362"/>
        <v>NGR lake sediment grab sample</v>
      </c>
      <c r="K2231" s="1" t="str">
        <f t="shared" si="363"/>
        <v>&lt;177 micron (NGR)</v>
      </c>
      <c r="L2231">
        <v>4</v>
      </c>
      <c r="M2231" t="s">
        <v>30</v>
      </c>
      <c r="N2231">
        <v>61</v>
      </c>
      <c r="O2231" t="s">
        <v>79</v>
      </c>
      <c r="P2231" t="s">
        <v>77</v>
      </c>
      <c r="Q2231" t="s">
        <v>53</v>
      </c>
      <c r="R2231" t="s">
        <v>64</v>
      </c>
      <c r="S2231" t="s">
        <v>39</v>
      </c>
      <c r="T2231" t="s">
        <v>36</v>
      </c>
      <c r="U2231" t="s">
        <v>81</v>
      </c>
      <c r="V2231" t="s">
        <v>452</v>
      </c>
      <c r="W2231" t="s">
        <v>33</v>
      </c>
      <c r="X2231" t="s">
        <v>48</v>
      </c>
      <c r="Y2231" t="s">
        <v>41</v>
      </c>
      <c r="Z2231" t="s">
        <v>278</v>
      </c>
    </row>
    <row r="2232" spans="1:26" hidden="1" x14ac:dyDescent="0.25">
      <c r="A2232" t="s">
        <v>9307</v>
      </c>
      <c r="B2232" t="s">
        <v>9308</v>
      </c>
      <c r="C2232" s="1" t="str">
        <f t="shared" si="354"/>
        <v>21:0242</v>
      </c>
      <c r="D2232" s="1" t="str">
        <f t="shared" si="361"/>
        <v>21:0117</v>
      </c>
      <c r="E2232" t="s">
        <v>9309</v>
      </c>
      <c r="F2232" t="s">
        <v>9310</v>
      </c>
      <c r="H2232">
        <v>58.845450399999997</v>
      </c>
      <c r="I2232">
        <v>-103.0510584</v>
      </c>
      <c r="J2232" s="1" t="str">
        <f t="shared" si="362"/>
        <v>NGR lake sediment grab sample</v>
      </c>
      <c r="K2232" s="1" t="str">
        <f t="shared" si="363"/>
        <v>&lt;177 micron (NGR)</v>
      </c>
      <c r="L2232">
        <v>4</v>
      </c>
      <c r="M2232" t="s">
        <v>47</v>
      </c>
      <c r="N2232">
        <v>62</v>
      </c>
      <c r="O2232" t="s">
        <v>298</v>
      </c>
      <c r="P2232" t="s">
        <v>244</v>
      </c>
      <c r="Q2232" t="s">
        <v>53</v>
      </c>
      <c r="R2232" t="s">
        <v>50</v>
      </c>
      <c r="S2232" t="s">
        <v>181</v>
      </c>
      <c r="T2232" t="s">
        <v>36</v>
      </c>
      <c r="U2232" t="s">
        <v>112</v>
      </c>
      <c r="V2232" t="s">
        <v>337</v>
      </c>
      <c r="W2232" t="s">
        <v>33</v>
      </c>
      <c r="X2232" t="s">
        <v>79</v>
      </c>
      <c r="Y2232" t="s">
        <v>125</v>
      </c>
      <c r="Z2232" t="s">
        <v>832</v>
      </c>
    </row>
    <row r="2233" spans="1:26" hidden="1" x14ac:dyDescent="0.25">
      <c r="A2233" t="s">
        <v>9311</v>
      </c>
      <c r="B2233" t="s">
        <v>9312</v>
      </c>
      <c r="C2233" s="1" t="str">
        <f t="shared" si="354"/>
        <v>21:0242</v>
      </c>
      <c r="D2233" s="1" t="str">
        <f t="shared" si="361"/>
        <v>21:0117</v>
      </c>
      <c r="E2233" t="s">
        <v>9313</v>
      </c>
      <c r="F2233" t="s">
        <v>9314</v>
      </c>
      <c r="H2233">
        <v>58.845556999999999</v>
      </c>
      <c r="I2233">
        <v>-103.0779531</v>
      </c>
      <c r="J2233" s="1" t="str">
        <f t="shared" si="362"/>
        <v>NGR lake sediment grab sample</v>
      </c>
      <c r="K2233" s="1" t="str">
        <f t="shared" si="363"/>
        <v>&lt;177 micron (NGR)</v>
      </c>
      <c r="L2233">
        <v>4</v>
      </c>
      <c r="M2233" t="s">
        <v>154</v>
      </c>
      <c r="N2233">
        <v>63</v>
      </c>
      <c r="O2233" t="s">
        <v>342</v>
      </c>
      <c r="P2233" t="s">
        <v>244</v>
      </c>
      <c r="Q2233" t="s">
        <v>53</v>
      </c>
      <c r="R2233" t="s">
        <v>198</v>
      </c>
      <c r="S2233" t="s">
        <v>78</v>
      </c>
      <c r="T2233" t="s">
        <v>36</v>
      </c>
      <c r="U2233" t="s">
        <v>825</v>
      </c>
      <c r="V2233" t="s">
        <v>853</v>
      </c>
      <c r="W2233" t="s">
        <v>63</v>
      </c>
      <c r="X2233" t="s">
        <v>300</v>
      </c>
      <c r="Y2233" t="s">
        <v>41</v>
      </c>
      <c r="Z2233" t="s">
        <v>1237</v>
      </c>
    </row>
    <row r="2234" spans="1:26" hidden="1" x14ac:dyDescent="0.25">
      <c r="A2234" t="s">
        <v>9315</v>
      </c>
      <c r="B2234" t="s">
        <v>9316</v>
      </c>
      <c r="C2234" s="1" t="str">
        <f t="shared" si="354"/>
        <v>21:0242</v>
      </c>
      <c r="D2234" s="1" t="str">
        <f t="shared" si="361"/>
        <v>21:0117</v>
      </c>
      <c r="E2234" t="s">
        <v>9305</v>
      </c>
      <c r="F2234" t="s">
        <v>9317</v>
      </c>
      <c r="H2234">
        <v>58.8341207</v>
      </c>
      <c r="I2234">
        <v>-103.0688823</v>
      </c>
      <c r="J2234" s="1" t="str">
        <f t="shared" si="362"/>
        <v>NGR lake sediment grab sample</v>
      </c>
      <c r="K2234" s="1" t="str">
        <f t="shared" si="363"/>
        <v>&lt;177 micron (NGR)</v>
      </c>
      <c r="L2234">
        <v>4</v>
      </c>
      <c r="M2234" t="s">
        <v>162</v>
      </c>
      <c r="N2234">
        <v>64</v>
      </c>
      <c r="O2234" t="s">
        <v>120</v>
      </c>
      <c r="P2234" t="s">
        <v>134</v>
      </c>
      <c r="Q2234" t="s">
        <v>53</v>
      </c>
      <c r="R2234" t="s">
        <v>64</v>
      </c>
      <c r="S2234" t="s">
        <v>78</v>
      </c>
      <c r="T2234" t="s">
        <v>36</v>
      </c>
      <c r="U2234" t="s">
        <v>81</v>
      </c>
      <c r="V2234" t="s">
        <v>452</v>
      </c>
      <c r="W2234" t="s">
        <v>63</v>
      </c>
      <c r="X2234" t="s">
        <v>48</v>
      </c>
      <c r="Y2234" t="s">
        <v>41</v>
      </c>
      <c r="Z2234" t="s">
        <v>472</v>
      </c>
    </row>
    <row r="2235" spans="1:26" hidden="1" x14ac:dyDescent="0.25">
      <c r="A2235" t="s">
        <v>9318</v>
      </c>
      <c r="B2235" t="s">
        <v>9319</v>
      </c>
      <c r="C2235" s="1" t="str">
        <f t="shared" ref="C2235:C2298" si="364">HYPERLINK("http://geochem.nrcan.gc.ca/cdogs/content/bdl/bdl210242_e.htm", "21:0242")</f>
        <v>21:0242</v>
      </c>
      <c r="D2235" s="1" t="str">
        <f t="shared" si="361"/>
        <v>21:0117</v>
      </c>
      <c r="E2235" t="s">
        <v>9305</v>
      </c>
      <c r="F2235" t="s">
        <v>9320</v>
      </c>
      <c r="H2235">
        <v>58.8341207</v>
      </c>
      <c r="I2235">
        <v>-103.0688823</v>
      </c>
      <c r="J2235" s="1" t="str">
        <f t="shared" si="362"/>
        <v>NGR lake sediment grab sample</v>
      </c>
      <c r="K2235" s="1" t="str">
        <f t="shared" si="363"/>
        <v>&lt;177 micron (NGR)</v>
      </c>
      <c r="L2235">
        <v>4</v>
      </c>
      <c r="M2235" t="s">
        <v>169</v>
      </c>
      <c r="N2235">
        <v>65</v>
      </c>
      <c r="O2235" t="s">
        <v>223</v>
      </c>
      <c r="P2235" t="s">
        <v>77</v>
      </c>
      <c r="Q2235" t="s">
        <v>53</v>
      </c>
      <c r="R2235" t="s">
        <v>64</v>
      </c>
      <c r="S2235" t="s">
        <v>78</v>
      </c>
      <c r="T2235" t="s">
        <v>36</v>
      </c>
      <c r="U2235" t="s">
        <v>81</v>
      </c>
      <c r="V2235" t="s">
        <v>225</v>
      </c>
      <c r="W2235" t="s">
        <v>80</v>
      </c>
      <c r="X2235" t="s">
        <v>48</v>
      </c>
      <c r="Y2235" t="s">
        <v>41</v>
      </c>
      <c r="Z2235" t="s">
        <v>217</v>
      </c>
    </row>
    <row r="2236" spans="1:26" hidden="1" x14ac:dyDescent="0.25">
      <c r="A2236" t="s">
        <v>9321</v>
      </c>
      <c r="B2236" t="s">
        <v>9322</v>
      </c>
      <c r="C2236" s="1" t="str">
        <f t="shared" si="364"/>
        <v>21:0242</v>
      </c>
      <c r="D2236" s="1" t="str">
        <f t="shared" si="361"/>
        <v>21:0117</v>
      </c>
      <c r="E2236" t="s">
        <v>9323</v>
      </c>
      <c r="F2236" t="s">
        <v>9324</v>
      </c>
      <c r="H2236">
        <v>58.840482399999999</v>
      </c>
      <c r="I2236">
        <v>-103.1133447</v>
      </c>
      <c r="J2236" s="1" t="str">
        <f t="shared" si="362"/>
        <v>NGR lake sediment grab sample</v>
      </c>
      <c r="K2236" s="1" t="str">
        <f t="shared" si="363"/>
        <v>&lt;177 micron (NGR)</v>
      </c>
      <c r="L2236">
        <v>4</v>
      </c>
      <c r="M2236" t="s">
        <v>60</v>
      </c>
      <c r="N2236">
        <v>66</v>
      </c>
      <c r="O2236" t="s">
        <v>666</v>
      </c>
      <c r="P2236" t="s">
        <v>75</v>
      </c>
      <c r="Q2236" t="s">
        <v>53</v>
      </c>
      <c r="R2236" t="s">
        <v>34</v>
      </c>
      <c r="S2236" t="s">
        <v>156</v>
      </c>
      <c r="T2236" t="s">
        <v>36</v>
      </c>
      <c r="U2236" t="s">
        <v>868</v>
      </c>
      <c r="V2236" t="s">
        <v>164</v>
      </c>
      <c r="W2236" t="s">
        <v>33</v>
      </c>
      <c r="X2236" t="s">
        <v>336</v>
      </c>
      <c r="Y2236" t="s">
        <v>41</v>
      </c>
      <c r="Z2236" t="s">
        <v>536</v>
      </c>
    </row>
    <row r="2237" spans="1:26" hidden="1" x14ac:dyDescent="0.25">
      <c r="A2237" t="s">
        <v>9325</v>
      </c>
      <c r="B2237" t="s">
        <v>9326</v>
      </c>
      <c r="C2237" s="1" t="str">
        <f t="shared" si="364"/>
        <v>21:0242</v>
      </c>
      <c r="D2237" s="1" t="str">
        <f t="shared" si="361"/>
        <v>21:0117</v>
      </c>
      <c r="E2237" t="s">
        <v>9327</v>
      </c>
      <c r="F2237" t="s">
        <v>9328</v>
      </c>
      <c r="H2237">
        <v>58.863225700000001</v>
      </c>
      <c r="I2237">
        <v>-103.06162759999999</v>
      </c>
      <c r="J2237" s="1" t="str">
        <f t="shared" si="362"/>
        <v>NGR lake sediment grab sample</v>
      </c>
      <c r="K2237" s="1" t="str">
        <f t="shared" si="363"/>
        <v>&lt;177 micron (NGR)</v>
      </c>
      <c r="L2237">
        <v>4</v>
      </c>
      <c r="M2237" t="s">
        <v>73</v>
      </c>
      <c r="N2237">
        <v>67</v>
      </c>
      <c r="O2237" t="s">
        <v>223</v>
      </c>
      <c r="P2237" t="s">
        <v>109</v>
      </c>
      <c r="Q2237" t="s">
        <v>53</v>
      </c>
      <c r="R2237" t="s">
        <v>290</v>
      </c>
      <c r="S2237" t="s">
        <v>39</v>
      </c>
      <c r="T2237" t="s">
        <v>36</v>
      </c>
      <c r="U2237" t="s">
        <v>67</v>
      </c>
      <c r="V2237" t="s">
        <v>308</v>
      </c>
      <c r="W2237" t="s">
        <v>66</v>
      </c>
      <c r="X2237" t="s">
        <v>48</v>
      </c>
      <c r="Y2237" t="s">
        <v>41</v>
      </c>
      <c r="Z2237" t="s">
        <v>381</v>
      </c>
    </row>
    <row r="2238" spans="1:26" hidden="1" x14ac:dyDescent="0.25">
      <c r="A2238" t="s">
        <v>9329</v>
      </c>
      <c r="B2238" t="s">
        <v>9330</v>
      </c>
      <c r="C2238" s="1" t="str">
        <f t="shared" si="364"/>
        <v>21:0242</v>
      </c>
      <c r="D2238" s="1" t="str">
        <f t="shared" si="361"/>
        <v>21:0117</v>
      </c>
      <c r="E2238" t="s">
        <v>9331</v>
      </c>
      <c r="F2238" t="s">
        <v>9332</v>
      </c>
      <c r="H2238">
        <v>58.864123300000003</v>
      </c>
      <c r="I2238">
        <v>-103.0615775</v>
      </c>
      <c r="J2238" s="1" t="str">
        <f t="shared" si="362"/>
        <v>NGR lake sediment grab sample</v>
      </c>
      <c r="K2238" s="1" t="str">
        <f t="shared" si="363"/>
        <v>&lt;177 micron (NGR)</v>
      </c>
      <c r="L2238">
        <v>4</v>
      </c>
      <c r="M2238" t="s">
        <v>87</v>
      </c>
      <c r="N2238">
        <v>68</v>
      </c>
      <c r="O2238" t="s">
        <v>197</v>
      </c>
      <c r="P2238" t="s">
        <v>145</v>
      </c>
      <c r="Q2238" t="s">
        <v>53</v>
      </c>
      <c r="R2238" t="s">
        <v>110</v>
      </c>
      <c r="S2238" t="s">
        <v>76</v>
      </c>
      <c r="T2238" t="s">
        <v>36</v>
      </c>
      <c r="U2238" t="s">
        <v>858</v>
      </c>
      <c r="V2238" t="s">
        <v>227</v>
      </c>
      <c r="W2238" t="s">
        <v>80</v>
      </c>
      <c r="X2238" t="s">
        <v>300</v>
      </c>
      <c r="Y2238" t="s">
        <v>41</v>
      </c>
      <c r="Z2238" t="s">
        <v>711</v>
      </c>
    </row>
    <row r="2239" spans="1:26" hidden="1" x14ac:dyDescent="0.25">
      <c r="A2239" t="s">
        <v>9333</v>
      </c>
      <c r="B2239" t="s">
        <v>9334</v>
      </c>
      <c r="C2239" s="1" t="str">
        <f t="shared" si="364"/>
        <v>21:0242</v>
      </c>
      <c r="D2239" s="1" t="str">
        <f t="shared" si="361"/>
        <v>21:0117</v>
      </c>
      <c r="E2239" t="s">
        <v>9335</v>
      </c>
      <c r="F2239" t="s">
        <v>9336</v>
      </c>
      <c r="H2239">
        <v>58.888668500000001</v>
      </c>
      <c r="I2239">
        <v>-103.05041780000001</v>
      </c>
      <c r="J2239" s="1" t="str">
        <f t="shared" si="362"/>
        <v>NGR lake sediment grab sample</v>
      </c>
      <c r="K2239" s="1" t="str">
        <f t="shared" si="363"/>
        <v>&lt;177 micron (NGR)</v>
      </c>
      <c r="L2239">
        <v>4</v>
      </c>
      <c r="M2239" t="s">
        <v>96</v>
      </c>
      <c r="N2239">
        <v>69</v>
      </c>
      <c r="O2239" t="s">
        <v>320</v>
      </c>
      <c r="P2239" t="s">
        <v>50</v>
      </c>
      <c r="Q2239" t="s">
        <v>53</v>
      </c>
      <c r="R2239" t="s">
        <v>290</v>
      </c>
      <c r="S2239" t="s">
        <v>39</v>
      </c>
      <c r="T2239" t="s">
        <v>36</v>
      </c>
      <c r="U2239" t="s">
        <v>1588</v>
      </c>
      <c r="V2239" t="s">
        <v>522</v>
      </c>
      <c r="W2239" t="s">
        <v>80</v>
      </c>
      <c r="X2239" t="s">
        <v>336</v>
      </c>
      <c r="Y2239" t="s">
        <v>41</v>
      </c>
      <c r="Z2239" t="s">
        <v>1456</v>
      </c>
    </row>
    <row r="2240" spans="1:26" hidden="1" x14ac:dyDescent="0.25">
      <c r="A2240" t="s">
        <v>9337</v>
      </c>
      <c r="B2240" t="s">
        <v>9338</v>
      </c>
      <c r="C2240" s="1" t="str">
        <f t="shared" si="364"/>
        <v>21:0242</v>
      </c>
      <c r="D2240" s="1" t="str">
        <f t="shared" si="361"/>
        <v>21:0117</v>
      </c>
      <c r="E2240" t="s">
        <v>9339</v>
      </c>
      <c r="F2240" t="s">
        <v>9340</v>
      </c>
      <c r="H2240">
        <v>58.881290800000002</v>
      </c>
      <c r="I2240">
        <v>-103.04253869999999</v>
      </c>
      <c r="J2240" s="1" t="str">
        <f t="shared" si="362"/>
        <v>NGR lake sediment grab sample</v>
      </c>
      <c r="K2240" s="1" t="str">
        <f t="shared" si="363"/>
        <v>&lt;177 micron (NGR)</v>
      </c>
      <c r="L2240">
        <v>4</v>
      </c>
      <c r="M2240" t="s">
        <v>106</v>
      </c>
      <c r="N2240">
        <v>70</v>
      </c>
      <c r="O2240" t="s">
        <v>1048</v>
      </c>
      <c r="P2240" t="s">
        <v>596</v>
      </c>
      <c r="Q2240" t="s">
        <v>66</v>
      </c>
      <c r="R2240" t="s">
        <v>34</v>
      </c>
      <c r="S2240" t="s">
        <v>78</v>
      </c>
      <c r="T2240" t="s">
        <v>36</v>
      </c>
      <c r="U2240" t="s">
        <v>909</v>
      </c>
      <c r="V2240" t="s">
        <v>457</v>
      </c>
      <c r="W2240" t="s">
        <v>39</v>
      </c>
      <c r="X2240" t="s">
        <v>48</v>
      </c>
      <c r="Y2240" t="s">
        <v>41</v>
      </c>
      <c r="Z2240" t="s">
        <v>947</v>
      </c>
    </row>
    <row r="2241" spans="1:26" hidden="1" x14ac:dyDescent="0.25">
      <c r="A2241" t="s">
        <v>9341</v>
      </c>
      <c r="B2241" t="s">
        <v>9342</v>
      </c>
      <c r="C2241" s="1" t="str">
        <f t="shared" si="364"/>
        <v>21:0242</v>
      </c>
      <c r="D2241" s="1" t="str">
        <f t="shared" si="361"/>
        <v>21:0117</v>
      </c>
      <c r="E2241" t="s">
        <v>9343</v>
      </c>
      <c r="F2241" t="s">
        <v>9344</v>
      </c>
      <c r="H2241">
        <v>58.870417799999998</v>
      </c>
      <c r="I2241">
        <v>-103.0076629</v>
      </c>
      <c r="J2241" s="1" t="str">
        <f t="shared" si="362"/>
        <v>NGR lake sediment grab sample</v>
      </c>
      <c r="K2241" s="1" t="str">
        <f t="shared" si="363"/>
        <v>&lt;177 micron (NGR)</v>
      </c>
      <c r="L2241">
        <v>4</v>
      </c>
      <c r="M2241" t="s">
        <v>118</v>
      </c>
      <c r="N2241">
        <v>71</v>
      </c>
      <c r="O2241" t="s">
        <v>771</v>
      </c>
      <c r="P2241" t="s">
        <v>321</v>
      </c>
      <c r="Q2241" t="s">
        <v>66</v>
      </c>
      <c r="R2241" t="s">
        <v>198</v>
      </c>
      <c r="S2241" t="s">
        <v>39</v>
      </c>
      <c r="T2241" t="s">
        <v>36</v>
      </c>
      <c r="U2241" t="s">
        <v>1024</v>
      </c>
      <c r="V2241" t="s">
        <v>1121</v>
      </c>
      <c r="W2241" t="s">
        <v>66</v>
      </c>
      <c r="X2241" t="s">
        <v>300</v>
      </c>
      <c r="Y2241" t="s">
        <v>41</v>
      </c>
      <c r="Z2241" t="s">
        <v>843</v>
      </c>
    </row>
    <row r="2242" spans="1:26" hidden="1" x14ac:dyDescent="0.25">
      <c r="A2242" t="s">
        <v>9345</v>
      </c>
      <c r="B2242" t="s">
        <v>9346</v>
      </c>
      <c r="C2242" s="1" t="str">
        <f t="shared" si="364"/>
        <v>21:0242</v>
      </c>
      <c r="D2242" s="1" t="str">
        <f>HYPERLINK("http://geochem.nrcan.gc.ca/cdogs/content/svy/svy_e.htm", "")</f>
        <v/>
      </c>
      <c r="G2242" s="1" t="str">
        <f>HYPERLINK("http://geochem.nrcan.gc.ca/cdogs/content/cr_/cr_00021_e.htm", "21")</f>
        <v>21</v>
      </c>
      <c r="J2242" t="s">
        <v>220</v>
      </c>
      <c r="K2242" t="s">
        <v>221</v>
      </c>
      <c r="L2242">
        <v>4</v>
      </c>
      <c r="M2242" t="s">
        <v>222</v>
      </c>
      <c r="N2242">
        <v>72</v>
      </c>
      <c r="O2242" t="s">
        <v>133</v>
      </c>
      <c r="P2242" t="s">
        <v>77</v>
      </c>
      <c r="Q2242" t="s">
        <v>34</v>
      </c>
      <c r="R2242" t="s">
        <v>78</v>
      </c>
      <c r="S2242" t="s">
        <v>33</v>
      </c>
      <c r="T2242" t="s">
        <v>36</v>
      </c>
      <c r="U2242" t="s">
        <v>986</v>
      </c>
      <c r="V2242" t="s">
        <v>457</v>
      </c>
      <c r="W2242" t="s">
        <v>97</v>
      </c>
      <c r="X2242" t="s">
        <v>48</v>
      </c>
      <c r="Y2242" t="s">
        <v>380</v>
      </c>
      <c r="Z2242" t="s">
        <v>244</v>
      </c>
    </row>
    <row r="2243" spans="1:26" hidden="1" x14ac:dyDescent="0.25">
      <c r="A2243" t="s">
        <v>9347</v>
      </c>
      <c r="B2243" t="s">
        <v>9348</v>
      </c>
      <c r="C2243" s="1" t="str">
        <f t="shared" si="364"/>
        <v>21:0242</v>
      </c>
      <c r="D2243" s="1" t="str">
        <f t="shared" ref="D2243:D2253" si="365">HYPERLINK("http://geochem.nrcan.gc.ca/cdogs/content/svy/svy210117_e.htm", "21:0117")</f>
        <v>21:0117</v>
      </c>
      <c r="E2243" t="s">
        <v>9349</v>
      </c>
      <c r="F2243" t="s">
        <v>9350</v>
      </c>
      <c r="H2243">
        <v>58.857646899999999</v>
      </c>
      <c r="I2243">
        <v>-102.9493382</v>
      </c>
      <c r="J2243" s="1" t="str">
        <f t="shared" ref="J2243:J2253" si="366">HYPERLINK("http://geochem.nrcan.gc.ca/cdogs/content/kwd/kwd020027_e.htm", "NGR lake sediment grab sample")</f>
        <v>NGR lake sediment grab sample</v>
      </c>
      <c r="K2243" s="1" t="str">
        <f t="shared" ref="K2243:K2253" si="367">HYPERLINK("http://geochem.nrcan.gc.ca/cdogs/content/kwd/kwd080006_e.htm", "&lt;177 micron (NGR)")</f>
        <v>&lt;177 micron (NGR)</v>
      </c>
      <c r="L2243">
        <v>4</v>
      </c>
      <c r="M2243" t="s">
        <v>131</v>
      </c>
      <c r="N2243">
        <v>73</v>
      </c>
      <c r="O2243" t="s">
        <v>207</v>
      </c>
      <c r="P2243" t="s">
        <v>321</v>
      </c>
      <c r="Q2243" t="s">
        <v>66</v>
      </c>
      <c r="R2243" t="s">
        <v>134</v>
      </c>
      <c r="S2243" t="s">
        <v>97</v>
      </c>
      <c r="T2243" t="s">
        <v>36</v>
      </c>
      <c r="U2243" t="s">
        <v>497</v>
      </c>
      <c r="V2243" t="s">
        <v>90</v>
      </c>
      <c r="W2243" t="s">
        <v>53</v>
      </c>
      <c r="X2243" t="s">
        <v>79</v>
      </c>
      <c r="Y2243" t="s">
        <v>41</v>
      </c>
      <c r="Z2243" t="s">
        <v>2439</v>
      </c>
    </row>
    <row r="2244" spans="1:26" hidden="1" x14ac:dyDescent="0.25">
      <c r="A2244" t="s">
        <v>9351</v>
      </c>
      <c r="B2244" t="s">
        <v>9352</v>
      </c>
      <c r="C2244" s="1" t="str">
        <f t="shared" si="364"/>
        <v>21:0242</v>
      </c>
      <c r="D2244" s="1" t="str">
        <f t="shared" si="365"/>
        <v>21:0117</v>
      </c>
      <c r="E2244" t="s">
        <v>9353</v>
      </c>
      <c r="F2244" t="s">
        <v>9354</v>
      </c>
      <c r="H2244">
        <v>58.8564705</v>
      </c>
      <c r="I2244">
        <v>-102.88475029999999</v>
      </c>
      <c r="J2244" s="1" t="str">
        <f t="shared" si="366"/>
        <v>NGR lake sediment grab sample</v>
      </c>
      <c r="K2244" s="1" t="str">
        <f t="shared" si="367"/>
        <v>&lt;177 micron (NGR)</v>
      </c>
      <c r="L2244">
        <v>4</v>
      </c>
      <c r="M2244" t="s">
        <v>143</v>
      </c>
      <c r="N2244">
        <v>74</v>
      </c>
      <c r="O2244" t="s">
        <v>489</v>
      </c>
      <c r="P2244" t="s">
        <v>134</v>
      </c>
      <c r="Q2244" t="s">
        <v>53</v>
      </c>
      <c r="R2244" t="s">
        <v>156</v>
      </c>
      <c r="S2244" t="s">
        <v>78</v>
      </c>
      <c r="T2244" t="s">
        <v>36</v>
      </c>
      <c r="U2244" t="s">
        <v>374</v>
      </c>
      <c r="V2244" t="s">
        <v>399</v>
      </c>
      <c r="W2244" t="s">
        <v>63</v>
      </c>
      <c r="X2244" t="s">
        <v>283</v>
      </c>
      <c r="Y2244" t="s">
        <v>41</v>
      </c>
      <c r="Z2244" t="s">
        <v>76</v>
      </c>
    </row>
    <row r="2245" spans="1:26" hidden="1" x14ac:dyDescent="0.25">
      <c r="A2245" t="s">
        <v>9355</v>
      </c>
      <c r="B2245" t="s">
        <v>9356</v>
      </c>
      <c r="C2245" s="1" t="str">
        <f t="shared" si="364"/>
        <v>21:0242</v>
      </c>
      <c r="D2245" s="1" t="str">
        <f t="shared" si="365"/>
        <v>21:0117</v>
      </c>
      <c r="E2245" t="s">
        <v>9357</v>
      </c>
      <c r="F2245" t="s">
        <v>9358</v>
      </c>
      <c r="H2245">
        <v>58.869691199999998</v>
      </c>
      <c r="I2245">
        <v>-102.8437879</v>
      </c>
      <c r="J2245" s="1" t="str">
        <f t="shared" si="366"/>
        <v>NGR lake sediment grab sample</v>
      </c>
      <c r="K2245" s="1" t="str">
        <f t="shared" si="367"/>
        <v>&lt;177 micron (NGR)</v>
      </c>
      <c r="L2245">
        <v>4</v>
      </c>
      <c r="M2245" t="s">
        <v>177</v>
      </c>
      <c r="N2245">
        <v>75</v>
      </c>
      <c r="O2245" t="s">
        <v>197</v>
      </c>
      <c r="P2245" t="s">
        <v>334</v>
      </c>
      <c r="Q2245" t="s">
        <v>53</v>
      </c>
      <c r="R2245" t="s">
        <v>77</v>
      </c>
      <c r="S2245" t="s">
        <v>39</v>
      </c>
      <c r="T2245" t="s">
        <v>36</v>
      </c>
      <c r="U2245" t="s">
        <v>208</v>
      </c>
      <c r="V2245" t="s">
        <v>437</v>
      </c>
      <c r="W2245" t="s">
        <v>66</v>
      </c>
      <c r="X2245" t="s">
        <v>79</v>
      </c>
      <c r="Y2245" t="s">
        <v>41</v>
      </c>
      <c r="Z2245" t="s">
        <v>747</v>
      </c>
    </row>
    <row r="2246" spans="1:26" hidden="1" x14ac:dyDescent="0.25">
      <c r="A2246" t="s">
        <v>9359</v>
      </c>
      <c r="B2246" t="s">
        <v>9360</v>
      </c>
      <c r="C2246" s="1" t="str">
        <f t="shared" si="364"/>
        <v>21:0242</v>
      </c>
      <c r="D2246" s="1" t="str">
        <f t="shared" si="365"/>
        <v>21:0117</v>
      </c>
      <c r="E2246" t="s">
        <v>9361</v>
      </c>
      <c r="F2246" t="s">
        <v>9362</v>
      </c>
      <c r="H2246">
        <v>58.867755000000002</v>
      </c>
      <c r="I2246">
        <v>-102.81570499999999</v>
      </c>
      <c r="J2246" s="1" t="str">
        <f t="shared" si="366"/>
        <v>NGR lake sediment grab sample</v>
      </c>
      <c r="K2246" s="1" t="str">
        <f t="shared" si="367"/>
        <v>&lt;177 micron (NGR)</v>
      </c>
      <c r="L2246">
        <v>4</v>
      </c>
      <c r="M2246" t="s">
        <v>187</v>
      </c>
      <c r="N2246">
        <v>76</v>
      </c>
      <c r="O2246" t="s">
        <v>298</v>
      </c>
      <c r="P2246" t="s">
        <v>283</v>
      </c>
      <c r="Q2246" t="s">
        <v>53</v>
      </c>
      <c r="R2246" t="s">
        <v>50</v>
      </c>
      <c r="S2246" t="s">
        <v>181</v>
      </c>
      <c r="T2246" t="s">
        <v>36</v>
      </c>
      <c r="U2246" t="s">
        <v>799</v>
      </c>
      <c r="V2246" t="s">
        <v>227</v>
      </c>
      <c r="W2246" t="s">
        <v>66</v>
      </c>
      <c r="X2246" t="s">
        <v>336</v>
      </c>
      <c r="Y2246" t="s">
        <v>41</v>
      </c>
      <c r="Z2246" t="s">
        <v>1217</v>
      </c>
    </row>
    <row r="2247" spans="1:26" hidden="1" x14ac:dyDescent="0.25">
      <c r="A2247" t="s">
        <v>9363</v>
      </c>
      <c r="B2247" t="s">
        <v>9364</v>
      </c>
      <c r="C2247" s="1" t="str">
        <f t="shared" si="364"/>
        <v>21:0242</v>
      </c>
      <c r="D2247" s="1" t="str">
        <f t="shared" si="365"/>
        <v>21:0117</v>
      </c>
      <c r="E2247" t="s">
        <v>9365</v>
      </c>
      <c r="F2247" t="s">
        <v>9366</v>
      </c>
      <c r="H2247">
        <v>58.869393500000001</v>
      </c>
      <c r="I2247">
        <v>-102.9644282</v>
      </c>
      <c r="J2247" s="1" t="str">
        <f t="shared" si="366"/>
        <v>NGR lake sediment grab sample</v>
      </c>
      <c r="K2247" s="1" t="str">
        <f t="shared" si="367"/>
        <v>&lt;177 micron (NGR)</v>
      </c>
      <c r="L2247">
        <v>4</v>
      </c>
      <c r="M2247" t="s">
        <v>196</v>
      </c>
      <c r="N2247">
        <v>77</v>
      </c>
      <c r="O2247" t="s">
        <v>1047</v>
      </c>
      <c r="P2247" t="s">
        <v>50</v>
      </c>
      <c r="Q2247" t="s">
        <v>53</v>
      </c>
      <c r="R2247" t="s">
        <v>290</v>
      </c>
      <c r="S2247" t="s">
        <v>290</v>
      </c>
      <c r="T2247" t="s">
        <v>36</v>
      </c>
      <c r="U2247" t="s">
        <v>1192</v>
      </c>
      <c r="V2247" t="s">
        <v>63</v>
      </c>
      <c r="W2247" t="s">
        <v>33</v>
      </c>
      <c r="X2247" t="s">
        <v>890</v>
      </c>
      <c r="Y2247" t="s">
        <v>41</v>
      </c>
      <c r="Z2247" t="s">
        <v>64</v>
      </c>
    </row>
    <row r="2248" spans="1:26" hidden="1" x14ac:dyDescent="0.25">
      <c r="A2248" t="s">
        <v>9367</v>
      </c>
      <c r="B2248" t="s">
        <v>9368</v>
      </c>
      <c r="C2248" s="1" t="str">
        <f t="shared" si="364"/>
        <v>21:0242</v>
      </c>
      <c r="D2248" s="1" t="str">
        <f t="shared" si="365"/>
        <v>21:0117</v>
      </c>
      <c r="E2248" t="s">
        <v>9369</v>
      </c>
      <c r="F2248" t="s">
        <v>9370</v>
      </c>
      <c r="H2248">
        <v>58.854194200000002</v>
      </c>
      <c r="I2248">
        <v>-102.7666236</v>
      </c>
      <c r="J2248" s="1" t="str">
        <f t="shared" si="366"/>
        <v>NGR lake sediment grab sample</v>
      </c>
      <c r="K2248" s="1" t="str">
        <f t="shared" si="367"/>
        <v>&lt;177 micron (NGR)</v>
      </c>
      <c r="L2248">
        <v>4</v>
      </c>
      <c r="M2248" t="s">
        <v>206</v>
      </c>
      <c r="N2248">
        <v>78</v>
      </c>
      <c r="O2248" t="s">
        <v>188</v>
      </c>
      <c r="P2248" t="s">
        <v>244</v>
      </c>
      <c r="Q2248" t="s">
        <v>66</v>
      </c>
      <c r="R2248" t="s">
        <v>109</v>
      </c>
      <c r="S2248" t="s">
        <v>76</v>
      </c>
      <c r="T2248" t="s">
        <v>36</v>
      </c>
      <c r="U2248" t="s">
        <v>163</v>
      </c>
      <c r="V2248" t="s">
        <v>322</v>
      </c>
      <c r="W2248" t="s">
        <v>66</v>
      </c>
      <c r="X2248" t="s">
        <v>890</v>
      </c>
      <c r="Y2248" t="s">
        <v>41</v>
      </c>
      <c r="Z2248" t="s">
        <v>2821</v>
      </c>
    </row>
    <row r="2249" spans="1:26" hidden="1" x14ac:dyDescent="0.25">
      <c r="A2249" t="s">
        <v>9371</v>
      </c>
      <c r="B2249" t="s">
        <v>9372</v>
      </c>
      <c r="C2249" s="1" t="str">
        <f t="shared" si="364"/>
        <v>21:0242</v>
      </c>
      <c r="D2249" s="1" t="str">
        <f t="shared" si="365"/>
        <v>21:0117</v>
      </c>
      <c r="E2249" t="s">
        <v>9373</v>
      </c>
      <c r="F2249" t="s">
        <v>9374</v>
      </c>
      <c r="H2249">
        <v>58.849868800000003</v>
      </c>
      <c r="I2249">
        <v>-102.7421107</v>
      </c>
      <c r="J2249" s="1" t="str">
        <f t="shared" si="366"/>
        <v>NGR lake sediment grab sample</v>
      </c>
      <c r="K2249" s="1" t="str">
        <f t="shared" si="367"/>
        <v>&lt;177 micron (NGR)</v>
      </c>
      <c r="L2249">
        <v>4</v>
      </c>
      <c r="M2249" t="s">
        <v>214</v>
      </c>
      <c r="N2249">
        <v>79</v>
      </c>
      <c r="O2249" t="s">
        <v>223</v>
      </c>
      <c r="P2249" t="s">
        <v>77</v>
      </c>
      <c r="Q2249" t="s">
        <v>66</v>
      </c>
      <c r="R2249" t="s">
        <v>64</v>
      </c>
      <c r="S2249" t="s">
        <v>33</v>
      </c>
      <c r="T2249" t="s">
        <v>36</v>
      </c>
      <c r="U2249" t="s">
        <v>307</v>
      </c>
      <c r="V2249" t="s">
        <v>148</v>
      </c>
      <c r="W2249" t="s">
        <v>63</v>
      </c>
      <c r="X2249" t="s">
        <v>82</v>
      </c>
      <c r="Y2249" t="s">
        <v>41</v>
      </c>
      <c r="Z2249" t="s">
        <v>1417</v>
      </c>
    </row>
    <row r="2250" spans="1:26" hidden="1" x14ac:dyDescent="0.25">
      <c r="A2250" t="s">
        <v>9375</v>
      </c>
      <c r="B2250" t="s">
        <v>9376</v>
      </c>
      <c r="C2250" s="1" t="str">
        <f t="shared" si="364"/>
        <v>21:0242</v>
      </c>
      <c r="D2250" s="1" t="str">
        <f t="shared" si="365"/>
        <v>21:0117</v>
      </c>
      <c r="E2250" t="s">
        <v>9377</v>
      </c>
      <c r="F2250" t="s">
        <v>9378</v>
      </c>
      <c r="H2250">
        <v>58.872257699999999</v>
      </c>
      <c r="I2250">
        <v>-102.6712788</v>
      </c>
      <c r="J2250" s="1" t="str">
        <f t="shared" si="366"/>
        <v>NGR lake sediment grab sample</v>
      </c>
      <c r="K2250" s="1" t="str">
        <f t="shared" si="367"/>
        <v>&lt;177 micron (NGR)</v>
      </c>
      <c r="L2250">
        <v>4</v>
      </c>
      <c r="M2250" t="s">
        <v>234</v>
      </c>
      <c r="N2250">
        <v>80</v>
      </c>
      <c r="O2250" t="s">
        <v>289</v>
      </c>
      <c r="P2250" t="s">
        <v>321</v>
      </c>
      <c r="Q2250" t="s">
        <v>66</v>
      </c>
      <c r="R2250" t="s">
        <v>596</v>
      </c>
      <c r="S2250" t="s">
        <v>146</v>
      </c>
      <c r="T2250" t="s">
        <v>36</v>
      </c>
      <c r="U2250" t="s">
        <v>163</v>
      </c>
      <c r="V2250" t="s">
        <v>125</v>
      </c>
      <c r="W2250" t="s">
        <v>80</v>
      </c>
      <c r="X2250" t="s">
        <v>79</v>
      </c>
      <c r="Y2250" t="s">
        <v>41</v>
      </c>
      <c r="Z2250" t="s">
        <v>516</v>
      </c>
    </row>
    <row r="2251" spans="1:26" hidden="1" x14ac:dyDescent="0.25">
      <c r="A2251" t="s">
        <v>9379</v>
      </c>
      <c r="B2251" t="s">
        <v>9380</v>
      </c>
      <c r="C2251" s="1" t="str">
        <f t="shared" si="364"/>
        <v>21:0242</v>
      </c>
      <c r="D2251" s="1" t="str">
        <f t="shared" si="365"/>
        <v>21:0117</v>
      </c>
      <c r="E2251" t="s">
        <v>9381</v>
      </c>
      <c r="F2251" t="s">
        <v>9382</v>
      </c>
      <c r="H2251">
        <v>58.876335099999999</v>
      </c>
      <c r="I2251">
        <v>-102.5412745</v>
      </c>
      <c r="J2251" s="1" t="str">
        <f t="shared" si="366"/>
        <v>NGR lake sediment grab sample</v>
      </c>
      <c r="K2251" s="1" t="str">
        <f t="shared" si="367"/>
        <v>&lt;177 micron (NGR)</v>
      </c>
      <c r="L2251">
        <v>5</v>
      </c>
      <c r="M2251" t="s">
        <v>30</v>
      </c>
      <c r="N2251">
        <v>81</v>
      </c>
      <c r="O2251" t="s">
        <v>79</v>
      </c>
      <c r="P2251" t="s">
        <v>198</v>
      </c>
      <c r="Q2251" t="s">
        <v>53</v>
      </c>
      <c r="R2251" t="s">
        <v>156</v>
      </c>
      <c r="S2251" t="s">
        <v>33</v>
      </c>
      <c r="T2251" t="s">
        <v>36</v>
      </c>
      <c r="U2251" t="s">
        <v>667</v>
      </c>
      <c r="V2251" t="s">
        <v>309</v>
      </c>
      <c r="W2251" t="s">
        <v>53</v>
      </c>
      <c r="X2251" t="s">
        <v>890</v>
      </c>
      <c r="Y2251" t="s">
        <v>41</v>
      </c>
      <c r="Z2251" t="s">
        <v>9383</v>
      </c>
    </row>
    <row r="2252" spans="1:26" hidden="1" x14ac:dyDescent="0.25">
      <c r="A2252" t="s">
        <v>9384</v>
      </c>
      <c r="B2252" t="s">
        <v>9385</v>
      </c>
      <c r="C2252" s="1" t="str">
        <f t="shared" si="364"/>
        <v>21:0242</v>
      </c>
      <c r="D2252" s="1" t="str">
        <f t="shared" si="365"/>
        <v>21:0117</v>
      </c>
      <c r="E2252" t="s">
        <v>9386</v>
      </c>
      <c r="F2252" t="s">
        <v>9387</v>
      </c>
      <c r="H2252">
        <v>58.875454499999996</v>
      </c>
      <c r="I2252">
        <v>-102.58651690000001</v>
      </c>
      <c r="J2252" s="1" t="str">
        <f t="shared" si="366"/>
        <v>NGR lake sediment grab sample</v>
      </c>
      <c r="K2252" s="1" t="str">
        <f t="shared" si="367"/>
        <v>&lt;177 micron (NGR)</v>
      </c>
      <c r="L2252">
        <v>5</v>
      </c>
      <c r="M2252" t="s">
        <v>47</v>
      </c>
      <c r="N2252">
        <v>82</v>
      </c>
      <c r="O2252" t="s">
        <v>253</v>
      </c>
      <c r="P2252" t="s">
        <v>32</v>
      </c>
      <c r="Q2252" t="s">
        <v>80</v>
      </c>
      <c r="R2252" t="s">
        <v>75</v>
      </c>
      <c r="S2252" t="s">
        <v>97</v>
      </c>
      <c r="T2252" t="s">
        <v>36</v>
      </c>
      <c r="U2252" t="s">
        <v>307</v>
      </c>
      <c r="V2252" t="s">
        <v>322</v>
      </c>
      <c r="W2252" t="s">
        <v>66</v>
      </c>
      <c r="X2252" t="s">
        <v>336</v>
      </c>
      <c r="Y2252" t="s">
        <v>41</v>
      </c>
      <c r="Z2252" t="s">
        <v>1161</v>
      </c>
    </row>
    <row r="2253" spans="1:26" hidden="1" x14ac:dyDescent="0.25">
      <c r="A2253" t="s">
        <v>9388</v>
      </c>
      <c r="B2253" t="s">
        <v>9389</v>
      </c>
      <c r="C2253" s="1" t="str">
        <f t="shared" si="364"/>
        <v>21:0242</v>
      </c>
      <c r="D2253" s="1" t="str">
        <f t="shared" si="365"/>
        <v>21:0117</v>
      </c>
      <c r="E2253" t="s">
        <v>9390</v>
      </c>
      <c r="F2253" t="s">
        <v>9391</v>
      </c>
      <c r="H2253">
        <v>58.884658700000003</v>
      </c>
      <c r="I2253">
        <v>-102.5675669</v>
      </c>
      <c r="J2253" s="1" t="str">
        <f t="shared" si="366"/>
        <v>NGR lake sediment grab sample</v>
      </c>
      <c r="K2253" s="1" t="str">
        <f t="shared" si="367"/>
        <v>&lt;177 micron (NGR)</v>
      </c>
      <c r="L2253">
        <v>5</v>
      </c>
      <c r="M2253" t="s">
        <v>154</v>
      </c>
      <c r="N2253">
        <v>83</v>
      </c>
      <c r="O2253" t="s">
        <v>79</v>
      </c>
      <c r="P2253" t="s">
        <v>145</v>
      </c>
      <c r="Q2253" t="s">
        <v>66</v>
      </c>
      <c r="R2253" t="s">
        <v>244</v>
      </c>
      <c r="S2253" t="s">
        <v>181</v>
      </c>
      <c r="T2253" t="s">
        <v>36</v>
      </c>
      <c r="U2253" t="s">
        <v>291</v>
      </c>
      <c r="V2253" t="s">
        <v>225</v>
      </c>
      <c r="W2253" t="s">
        <v>66</v>
      </c>
      <c r="X2253" t="s">
        <v>79</v>
      </c>
      <c r="Y2253" t="s">
        <v>41</v>
      </c>
      <c r="Z2253" t="s">
        <v>121</v>
      </c>
    </row>
    <row r="2254" spans="1:26" hidden="1" x14ac:dyDescent="0.25">
      <c r="A2254" t="s">
        <v>9392</v>
      </c>
      <c r="B2254" t="s">
        <v>9393</v>
      </c>
      <c r="C2254" s="1" t="str">
        <f t="shared" si="364"/>
        <v>21:0242</v>
      </c>
      <c r="D2254" s="1" t="str">
        <f>HYPERLINK("http://geochem.nrcan.gc.ca/cdogs/content/svy/svy_e.htm", "")</f>
        <v/>
      </c>
      <c r="G2254" s="1" t="str">
        <f>HYPERLINK("http://geochem.nrcan.gc.ca/cdogs/content/cr_/cr_00007_e.htm", "7")</f>
        <v>7</v>
      </c>
      <c r="J2254" t="s">
        <v>220</v>
      </c>
      <c r="K2254" t="s">
        <v>221</v>
      </c>
      <c r="L2254">
        <v>5</v>
      </c>
      <c r="M2254" t="s">
        <v>222</v>
      </c>
      <c r="N2254">
        <v>84</v>
      </c>
      <c r="O2254" t="s">
        <v>108</v>
      </c>
      <c r="P2254" t="s">
        <v>133</v>
      </c>
      <c r="Q2254" t="s">
        <v>290</v>
      </c>
      <c r="R2254" t="s">
        <v>181</v>
      </c>
      <c r="S2254" t="s">
        <v>33</v>
      </c>
      <c r="T2254" t="s">
        <v>225</v>
      </c>
      <c r="U2254" t="s">
        <v>703</v>
      </c>
      <c r="V2254" t="s">
        <v>148</v>
      </c>
      <c r="W2254" t="s">
        <v>53</v>
      </c>
      <c r="X2254" t="s">
        <v>208</v>
      </c>
      <c r="Y2254" t="s">
        <v>110</v>
      </c>
      <c r="Z2254" t="s">
        <v>458</v>
      </c>
    </row>
    <row r="2255" spans="1:26" hidden="1" x14ac:dyDescent="0.25">
      <c r="A2255" t="s">
        <v>9394</v>
      </c>
      <c r="B2255" t="s">
        <v>9395</v>
      </c>
      <c r="C2255" s="1" t="str">
        <f t="shared" si="364"/>
        <v>21:0242</v>
      </c>
      <c r="D2255" s="1" t="str">
        <f t="shared" ref="D2255:D2285" si="368">HYPERLINK("http://geochem.nrcan.gc.ca/cdogs/content/svy/svy210117_e.htm", "21:0117")</f>
        <v>21:0117</v>
      </c>
      <c r="E2255" t="s">
        <v>9381</v>
      </c>
      <c r="F2255" t="s">
        <v>9396</v>
      </c>
      <c r="H2255">
        <v>58.876335099999999</v>
      </c>
      <c r="I2255">
        <v>-102.5412745</v>
      </c>
      <c r="J2255" s="1" t="str">
        <f t="shared" ref="J2255:J2285" si="369">HYPERLINK("http://geochem.nrcan.gc.ca/cdogs/content/kwd/kwd020027_e.htm", "NGR lake sediment grab sample")</f>
        <v>NGR lake sediment grab sample</v>
      </c>
      <c r="K2255" s="1" t="str">
        <f t="shared" ref="K2255:K2285" si="370">HYPERLINK("http://geochem.nrcan.gc.ca/cdogs/content/kwd/kwd080006_e.htm", "&lt;177 micron (NGR)")</f>
        <v>&lt;177 micron (NGR)</v>
      </c>
      <c r="L2255">
        <v>5</v>
      </c>
      <c r="M2255" t="s">
        <v>162</v>
      </c>
      <c r="N2255">
        <v>85</v>
      </c>
      <c r="O2255" t="s">
        <v>1254</v>
      </c>
      <c r="P2255" t="s">
        <v>77</v>
      </c>
      <c r="Q2255" t="s">
        <v>63</v>
      </c>
      <c r="R2255" t="s">
        <v>290</v>
      </c>
      <c r="S2255" t="s">
        <v>33</v>
      </c>
      <c r="T2255" t="s">
        <v>36</v>
      </c>
      <c r="U2255" t="s">
        <v>655</v>
      </c>
      <c r="V2255" t="s">
        <v>148</v>
      </c>
      <c r="W2255" t="s">
        <v>53</v>
      </c>
      <c r="X2255" t="s">
        <v>48</v>
      </c>
      <c r="Y2255" t="s">
        <v>41</v>
      </c>
      <c r="Z2255" t="s">
        <v>554</v>
      </c>
    </row>
    <row r="2256" spans="1:26" hidden="1" x14ac:dyDescent="0.25">
      <c r="A2256" t="s">
        <v>9397</v>
      </c>
      <c r="B2256" t="s">
        <v>9398</v>
      </c>
      <c r="C2256" s="1" t="str">
        <f t="shared" si="364"/>
        <v>21:0242</v>
      </c>
      <c r="D2256" s="1" t="str">
        <f t="shared" si="368"/>
        <v>21:0117</v>
      </c>
      <c r="E2256" t="s">
        <v>9381</v>
      </c>
      <c r="F2256" t="s">
        <v>9399</v>
      </c>
      <c r="H2256">
        <v>58.876335099999999</v>
      </c>
      <c r="I2256">
        <v>-102.5412745</v>
      </c>
      <c r="J2256" s="1" t="str">
        <f t="shared" si="369"/>
        <v>NGR lake sediment grab sample</v>
      </c>
      <c r="K2256" s="1" t="str">
        <f t="shared" si="370"/>
        <v>&lt;177 micron (NGR)</v>
      </c>
      <c r="L2256">
        <v>5</v>
      </c>
      <c r="M2256" t="s">
        <v>169</v>
      </c>
      <c r="N2256">
        <v>86</v>
      </c>
      <c r="O2256" t="s">
        <v>298</v>
      </c>
      <c r="P2256" t="s">
        <v>198</v>
      </c>
      <c r="Q2256" t="s">
        <v>80</v>
      </c>
      <c r="R2256" t="s">
        <v>109</v>
      </c>
      <c r="S2256" t="s">
        <v>181</v>
      </c>
      <c r="T2256" t="s">
        <v>36</v>
      </c>
      <c r="U2256" t="s">
        <v>3605</v>
      </c>
      <c r="V2256" t="s">
        <v>216</v>
      </c>
      <c r="W2256" t="s">
        <v>63</v>
      </c>
      <c r="X2256" t="s">
        <v>82</v>
      </c>
      <c r="Y2256" t="s">
        <v>41</v>
      </c>
      <c r="Z2256" t="s">
        <v>4196</v>
      </c>
    </row>
    <row r="2257" spans="1:26" hidden="1" x14ac:dyDescent="0.25">
      <c r="A2257" t="s">
        <v>9400</v>
      </c>
      <c r="B2257" t="s">
        <v>9401</v>
      </c>
      <c r="C2257" s="1" t="str">
        <f t="shared" si="364"/>
        <v>21:0242</v>
      </c>
      <c r="D2257" s="1" t="str">
        <f t="shared" si="368"/>
        <v>21:0117</v>
      </c>
      <c r="E2257" t="s">
        <v>9402</v>
      </c>
      <c r="F2257" t="s">
        <v>9403</v>
      </c>
      <c r="H2257">
        <v>58.883338500000001</v>
      </c>
      <c r="I2257">
        <v>-102.5003073</v>
      </c>
      <c r="J2257" s="1" t="str">
        <f t="shared" si="369"/>
        <v>NGR lake sediment grab sample</v>
      </c>
      <c r="K2257" s="1" t="str">
        <f t="shared" si="370"/>
        <v>&lt;177 micron (NGR)</v>
      </c>
      <c r="L2257">
        <v>5</v>
      </c>
      <c r="M2257" t="s">
        <v>60</v>
      </c>
      <c r="N2257">
        <v>87</v>
      </c>
      <c r="O2257" t="s">
        <v>546</v>
      </c>
      <c r="P2257" t="s">
        <v>156</v>
      </c>
      <c r="Q2257" t="s">
        <v>63</v>
      </c>
      <c r="R2257" t="s">
        <v>146</v>
      </c>
      <c r="S2257" t="s">
        <v>80</v>
      </c>
      <c r="T2257" t="s">
        <v>36</v>
      </c>
      <c r="U2257" t="s">
        <v>390</v>
      </c>
      <c r="V2257" t="s">
        <v>90</v>
      </c>
      <c r="W2257" t="s">
        <v>63</v>
      </c>
      <c r="X2257" t="s">
        <v>283</v>
      </c>
      <c r="Y2257" t="s">
        <v>41</v>
      </c>
      <c r="Z2257" t="s">
        <v>596</v>
      </c>
    </row>
    <row r="2258" spans="1:26" hidden="1" x14ac:dyDescent="0.25">
      <c r="A2258" t="s">
        <v>9404</v>
      </c>
      <c r="B2258" t="s">
        <v>9405</v>
      </c>
      <c r="C2258" s="1" t="str">
        <f t="shared" si="364"/>
        <v>21:0242</v>
      </c>
      <c r="D2258" s="1" t="str">
        <f t="shared" si="368"/>
        <v>21:0117</v>
      </c>
      <c r="E2258" t="s">
        <v>9406</v>
      </c>
      <c r="F2258" t="s">
        <v>9407</v>
      </c>
      <c r="H2258">
        <v>58.866527900000001</v>
      </c>
      <c r="I2258">
        <v>-102.4795239</v>
      </c>
      <c r="J2258" s="1" t="str">
        <f t="shared" si="369"/>
        <v>NGR lake sediment grab sample</v>
      </c>
      <c r="K2258" s="1" t="str">
        <f t="shared" si="370"/>
        <v>&lt;177 micron (NGR)</v>
      </c>
      <c r="L2258">
        <v>5</v>
      </c>
      <c r="M2258" t="s">
        <v>73</v>
      </c>
      <c r="N2258">
        <v>88</v>
      </c>
      <c r="O2258" t="s">
        <v>61</v>
      </c>
      <c r="P2258" t="s">
        <v>596</v>
      </c>
      <c r="Q2258" t="s">
        <v>63</v>
      </c>
      <c r="R2258" t="s">
        <v>109</v>
      </c>
      <c r="S2258" t="s">
        <v>78</v>
      </c>
      <c r="T2258" t="s">
        <v>36</v>
      </c>
      <c r="U2258" t="s">
        <v>91</v>
      </c>
      <c r="V2258" t="s">
        <v>157</v>
      </c>
      <c r="W2258" t="s">
        <v>66</v>
      </c>
      <c r="X2258" t="s">
        <v>48</v>
      </c>
      <c r="Y2258" t="s">
        <v>125</v>
      </c>
      <c r="Z2258" t="s">
        <v>1704</v>
      </c>
    </row>
    <row r="2259" spans="1:26" hidden="1" x14ac:dyDescent="0.25">
      <c r="A2259" t="s">
        <v>9408</v>
      </c>
      <c r="B2259" t="s">
        <v>9409</v>
      </c>
      <c r="C2259" s="1" t="str">
        <f t="shared" si="364"/>
        <v>21:0242</v>
      </c>
      <c r="D2259" s="1" t="str">
        <f t="shared" si="368"/>
        <v>21:0117</v>
      </c>
      <c r="E2259" t="s">
        <v>9410</v>
      </c>
      <c r="F2259" t="s">
        <v>9411</v>
      </c>
      <c r="H2259">
        <v>58.854686800000003</v>
      </c>
      <c r="I2259">
        <v>-102.4594194</v>
      </c>
      <c r="J2259" s="1" t="str">
        <f t="shared" si="369"/>
        <v>NGR lake sediment grab sample</v>
      </c>
      <c r="K2259" s="1" t="str">
        <f t="shared" si="370"/>
        <v>&lt;177 micron (NGR)</v>
      </c>
      <c r="L2259">
        <v>5</v>
      </c>
      <c r="M2259" t="s">
        <v>87</v>
      </c>
      <c r="N2259">
        <v>89</v>
      </c>
      <c r="O2259" t="s">
        <v>1090</v>
      </c>
      <c r="P2259" t="s">
        <v>283</v>
      </c>
      <c r="Q2259" t="s">
        <v>66</v>
      </c>
      <c r="R2259" t="s">
        <v>110</v>
      </c>
      <c r="S2259" t="s">
        <v>146</v>
      </c>
      <c r="T2259" t="s">
        <v>36</v>
      </c>
      <c r="U2259" t="s">
        <v>2151</v>
      </c>
      <c r="V2259" t="s">
        <v>137</v>
      </c>
      <c r="W2259" t="s">
        <v>76</v>
      </c>
      <c r="X2259" t="s">
        <v>890</v>
      </c>
      <c r="Y2259" t="s">
        <v>41</v>
      </c>
      <c r="Z2259" t="s">
        <v>1085</v>
      </c>
    </row>
    <row r="2260" spans="1:26" hidden="1" x14ac:dyDescent="0.25">
      <c r="A2260" t="s">
        <v>9412</v>
      </c>
      <c r="B2260" t="s">
        <v>9413</v>
      </c>
      <c r="C2260" s="1" t="str">
        <f t="shared" si="364"/>
        <v>21:0242</v>
      </c>
      <c r="D2260" s="1" t="str">
        <f t="shared" si="368"/>
        <v>21:0117</v>
      </c>
      <c r="E2260" t="s">
        <v>9414</v>
      </c>
      <c r="F2260" t="s">
        <v>9415</v>
      </c>
      <c r="H2260">
        <v>58.819375200000003</v>
      </c>
      <c r="I2260">
        <v>-102.53536219999999</v>
      </c>
      <c r="J2260" s="1" t="str">
        <f t="shared" si="369"/>
        <v>NGR lake sediment grab sample</v>
      </c>
      <c r="K2260" s="1" t="str">
        <f t="shared" si="370"/>
        <v>&lt;177 micron (NGR)</v>
      </c>
      <c r="L2260">
        <v>5</v>
      </c>
      <c r="M2260" t="s">
        <v>96</v>
      </c>
      <c r="N2260">
        <v>90</v>
      </c>
      <c r="O2260" t="s">
        <v>300</v>
      </c>
      <c r="P2260" t="s">
        <v>198</v>
      </c>
      <c r="Q2260" t="s">
        <v>63</v>
      </c>
      <c r="R2260" t="s">
        <v>156</v>
      </c>
      <c r="S2260" t="s">
        <v>80</v>
      </c>
      <c r="T2260" t="s">
        <v>36</v>
      </c>
      <c r="U2260" t="s">
        <v>825</v>
      </c>
      <c r="V2260" t="s">
        <v>457</v>
      </c>
      <c r="W2260" t="s">
        <v>80</v>
      </c>
      <c r="X2260" t="s">
        <v>82</v>
      </c>
      <c r="Y2260" t="s">
        <v>41</v>
      </c>
      <c r="Z2260" t="s">
        <v>145</v>
      </c>
    </row>
    <row r="2261" spans="1:26" hidden="1" x14ac:dyDescent="0.25">
      <c r="A2261" t="s">
        <v>9416</v>
      </c>
      <c r="B2261" t="s">
        <v>9417</v>
      </c>
      <c r="C2261" s="1" t="str">
        <f t="shared" si="364"/>
        <v>21:0242</v>
      </c>
      <c r="D2261" s="1" t="str">
        <f t="shared" si="368"/>
        <v>21:0117</v>
      </c>
      <c r="E2261" t="s">
        <v>9418</v>
      </c>
      <c r="F2261" t="s">
        <v>9419</v>
      </c>
      <c r="H2261">
        <v>58.8164205</v>
      </c>
      <c r="I2261">
        <v>-102.5671475</v>
      </c>
      <c r="J2261" s="1" t="str">
        <f t="shared" si="369"/>
        <v>NGR lake sediment grab sample</v>
      </c>
      <c r="K2261" s="1" t="str">
        <f t="shared" si="370"/>
        <v>&lt;177 micron (NGR)</v>
      </c>
      <c r="L2261">
        <v>5</v>
      </c>
      <c r="M2261" t="s">
        <v>106</v>
      </c>
      <c r="N2261">
        <v>91</v>
      </c>
      <c r="O2261" t="s">
        <v>342</v>
      </c>
      <c r="P2261" t="s">
        <v>50</v>
      </c>
      <c r="Q2261" t="s">
        <v>63</v>
      </c>
      <c r="R2261" t="s">
        <v>97</v>
      </c>
      <c r="S2261" t="s">
        <v>78</v>
      </c>
      <c r="T2261" t="s">
        <v>36</v>
      </c>
      <c r="U2261" t="s">
        <v>1785</v>
      </c>
      <c r="V2261" t="s">
        <v>685</v>
      </c>
      <c r="W2261" t="s">
        <v>63</v>
      </c>
      <c r="X2261" t="s">
        <v>890</v>
      </c>
      <c r="Y2261" t="s">
        <v>41</v>
      </c>
      <c r="Z2261" t="s">
        <v>604</v>
      </c>
    </row>
    <row r="2262" spans="1:26" hidden="1" x14ac:dyDescent="0.25">
      <c r="A2262" t="s">
        <v>9420</v>
      </c>
      <c r="B2262" t="s">
        <v>9421</v>
      </c>
      <c r="C2262" s="1" t="str">
        <f t="shared" si="364"/>
        <v>21:0242</v>
      </c>
      <c r="D2262" s="1" t="str">
        <f t="shared" si="368"/>
        <v>21:0117</v>
      </c>
      <c r="E2262" t="s">
        <v>9422</v>
      </c>
      <c r="F2262" t="s">
        <v>9423</v>
      </c>
      <c r="H2262">
        <v>58.806037600000003</v>
      </c>
      <c r="I2262">
        <v>-102.6096221</v>
      </c>
      <c r="J2262" s="1" t="str">
        <f t="shared" si="369"/>
        <v>NGR lake sediment grab sample</v>
      </c>
      <c r="K2262" s="1" t="str">
        <f t="shared" si="370"/>
        <v>&lt;177 micron (NGR)</v>
      </c>
      <c r="L2262">
        <v>5</v>
      </c>
      <c r="M2262" t="s">
        <v>118</v>
      </c>
      <c r="N2262">
        <v>92</v>
      </c>
      <c r="O2262" t="s">
        <v>300</v>
      </c>
      <c r="P2262" t="s">
        <v>109</v>
      </c>
      <c r="Q2262" t="s">
        <v>63</v>
      </c>
      <c r="R2262" t="s">
        <v>64</v>
      </c>
      <c r="S2262" t="s">
        <v>39</v>
      </c>
      <c r="T2262" t="s">
        <v>36</v>
      </c>
      <c r="U2262" t="s">
        <v>463</v>
      </c>
      <c r="V2262" t="s">
        <v>200</v>
      </c>
      <c r="W2262" t="s">
        <v>53</v>
      </c>
      <c r="X2262" t="s">
        <v>890</v>
      </c>
      <c r="Y2262" t="s">
        <v>41</v>
      </c>
      <c r="Z2262" t="s">
        <v>546</v>
      </c>
    </row>
    <row r="2263" spans="1:26" hidden="1" x14ac:dyDescent="0.25">
      <c r="A2263" t="s">
        <v>9424</v>
      </c>
      <c r="B2263" t="s">
        <v>9425</v>
      </c>
      <c r="C2263" s="1" t="str">
        <f t="shared" si="364"/>
        <v>21:0242</v>
      </c>
      <c r="D2263" s="1" t="str">
        <f t="shared" si="368"/>
        <v>21:0117</v>
      </c>
      <c r="E2263" t="s">
        <v>9426</v>
      </c>
      <c r="F2263" t="s">
        <v>9427</v>
      </c>
      <c r="H2263">
        <v>58.802026099999999</v>
      </c>
      <c r="I2263">
        <v>-102.63865560000001</v>
      </c>
      <c r="J2263" s="1" t="str">
        <f t="shared" si="369"/>
        <v>NGR lake sediment grab sample</v>
      </c>
      <c r="K2263" s="1" t="str">
        <f t="shared" si="370"/>
        <v>&lt;177 micron (NGR)</v>
      </c>
      <c r="L2263">
        <v>5</v>
      </c>
      <c r="M2263" t="s">
        <v>131</v>
      </c>
      <c r="N2263">
        <v>93</v>
      </c>
      <c r="O2263" t="s">
        <v>1090</v>
      </c>
      <c r="P2263" t="s">
        <v>50</v>
      </c>
      <c r="Q2263" t="s">
        <v>66</v>
      </c>
      <c r="R2263" t="s">
        <v>64</v>
      </c>
      <c r="S2263" t="s">
        <v>39</v>
      </c>
      <c r="T2263" t="s">
        <v>36</v>
      </c>
      <c r="U2263" t="s">
        <v>2247</v>
      </c>
      <c r="V2263" t="s">
        <v>1121</v>
      </c>
      <c r="W2263" t="s">
        <v>53</v>
      </c>
      <c r="X2263" t="s">
        <v>48</v>
      </c>
      <c r="Y2263" t="s">
        <v>125</v>
      </c>
      <c r="Z2263" t="s">
        <v>616</v>
      </c>
    </row>
    <row r="2264" spans="1:26" hidden="1" x14ac:dyDescent="0.25">
      <c r="A2264" t="s">
        <v>9428</v>
      </c>
      <c r="B2264" t="s">
        <v>9429</v>
      </c>
      <c r="C2264" s="1" t="str">
        <f t="shared" si="364"/>
        <v>21:0242</v>
      </c>
      <c r="D2264" s="1" t="str">
        <f t="shared" si="368"/>
        <v>21:0117</v>
      </c>
      <c r="E2264" t="s">
        <v>9430</v>
      </c>
      <c r="F2264" t="s">
        <v>9431</v>
      </c>
      <c r="H2264">
        <v>58.795524499999999</v>
      </c>
      <c r="I2264">
        <v>-102.63932200000001</v>
      </c>
      <c r="J2264" s="1" t="str">
        <f t="shared" si="369"/>
        <v>NGR lake sediment grab sample</v>
      </c>
      <c r="K2264" s="1" t="str">
        <f t="shared" si="370"/>
        <v>&lt;177 micron (NGR)</v>
      </c>
      <c r="L2264">
        <v>5</v>
      </c>
      <c r="M2264" t="s">
        <v>143</v>
      </c>
      <c r="N2264">
        <v>94</v>
      </c>
      <c r="O2264" t="s">
        <v>348</v>
      </c>
      <c r="P2264" t="s">
        <v>50</v>
      </c>
      <c r="Q2264" t="s">
        <v>66</v>
      </c>
      <c r="R2264" t="s">
        <v>50</v>
      </c>
      <c r="S2264" t="s">
        <v>39</v>
      </c>
      <c r="T2264" t="s">
        <v>36</v>
      </c>
      <c r="U2264" t="s">
        <v>40</v>
      </c>
      <c r="V2264" t="s">
        <v>200</v>
      </c>
      <c r="W2264" t="s">
        <v>53</v>
      </c>
      <c r="X2264" t="s">
        <v>48</v>
      </c>
      <c r="Y2264" t="s">
        <v>41</v>
      </c>
      <c r="Z2264" t="s">
        <v>472</v>
      </c>
    </row>
    <row r="2265" spans="1:26" hidden="1" x14ac:dyDescent="0.25">
      <c r="A2265" t="s">
        <v>9432</v>
      </c>
      <c r="B2265" t="s">
        <v>9433</v>
      </c>
      <c r="C2265" s="1" t="str">
        <f t="shared" si="364"/>
        <v>21:0242</v>
      </c>
      <c r="D2265" s="1" t="str">
        <f t="shared" si="368"/>
        <v>21:0117</v>
      </c>
      <c r="E2265" t="s">
        <v>9434</v>
      </c>
      <c r="F2265" t="s">
        <v>9435</v>
      </c>
      <c r="H2265">
        <v>58.789907200000002</v>
      </c>
      <c r="I2265">
        <v>-102.6808079</v>
      </c>
      <c r="J2265" s="1" t="str">
        <f t="shared" si="369"/>
        <v>NGR lake sediment grab sample</v>
      </c>
      <c r="K2265" s="1" t="str">
        <f t="shared" si="370"/>
        <v>&lt;177 micron (NGR)</v>
      </c>
      <c r="L2265">
        <v>5</v>
      </c>
      <c r="M2265" t="s">
        <v>177</v>
      </c>
      <c r="N2265">
        <v>95</v>
      </c>
      <c r="O2265" t="s">
        <v>50</v>
      </c>
      <c r="P2265" t="s">
        <v>66</v>
      </c>
      <c r="Q2265" t="s">
        <v>53</v>
      </c>
      <c r="R2265" t="s">
        <v>63</v>
      </c>
      <c r="S2265" t="s">
        <v>66</v>
      </c>
      <c r="T2265" t="s">
        <v>36</v>
      </c>
      <c r="U2265" t="s">
        <v>3176</v>
      </c>
      <c r="V2265" t="s">
        <v>200</v>
      </c>
      <c r="W2265" t="s">
        <v>53</v>
      </c>
      <c r="X2265" t="s">
        <v>76</v>
      </c>
      <c r="Y2265" t="s">
        <v>41</v>
      </c>
      <c r="Z2265" t="s">
        <v>227</v>
      </c>
    </row>
    <row r="2266" spans="1:26" hidden="1" x14ac:dyDescent="0.25">
      <c r="A2266" t="s">
        <v>9436</v>
      </c>
      <c r="B2266" t="s">
        <v>9437</v>
      </c>
      <c r="C2266" s="1" t="str">
        <f t="shared" si="364"/>
        <v>21:0242</v>
      </c>
      <c r="D2266" s="1" t="str">
        <f t="shared" si="368"/>
        <v>21:0117</v>
      </c>
      <c r="E2266" t="s">
        <v>9438</v>
      </c>
      <c r="F2266" t="s">
        <v>9439</v>
      </c>
      <c r="H2266">
        <v>58.7846884</v>
      </c>
      <c r="I2266">
        <v>-102.72424410000001</v>
      </c>
      <c r="J2266" s="1" t="str">
        <f t="shared" si="369"/>
        <v>NGR lake sediment grab sample</v>
      </c>
      <c r="K2266" s="1" t="str">
        <f t="shared" si="370"/>
        <v>&lt;177 micron (NGR)</v>
      </c>
      <c r="L2266">
        <v>5</v>
      </c>
      <c r="M2266" t="s">
        <v>187</v>
      </c>
      <c r="N2266">
        <v>96</v>
      </c>
      <c r="O2266" t="s">
        <v>133</v>
      </c>
      <c r="P2266" t="s">
        <v>109</v>
      </c>
      <c r="Q2266" t="s">
        <v>66</v>
      </c>
      <c r="R2266" t="s">
        <v>76</v>
      </c>
      <c r="S2266" t="s">
        <v>63</v>
      </c>
      <c r="T2266" t="s">
        <v>36</v>
      </c>
      <c r="U2266" t="s">
        <v>100</v>
      </c>
      <c r="V2266" t="s">
        <v>730</v>
      </c>
      <c r="W2266" t="s">
        <v>63</v>
      </c>
      <c r="X2266" t="s">
        <v>77</v>
      </c>
      <c r="Y2266" t="s">
        <v>41</v>
      </c>
      <c r="Z2266" t="s">
        <v>1920</v>
      </c>
    </row>
    <row r="2267" spans="1:26" hidden="1" x14ac:dyDescent="0.25">
      <c r="A2267" t="s">
        <v>9440</v>
      </c>
      <c r="B2267" t="s">
        <v>9441</v>
      </c>
      <c r="C2267" s="1" t="str">
        <f t="shared" si="364"/>
        <v>21:0242</v>
      </c>
      <c r="D2267" s="1" t="str">
        <f t="shared" si="368"/>
        <v>21:0117</v>
      </c>
      <c r="E2267" t="s">
        <v>9442</v>
      </c>
      <c r="F2267" t="s">
        <v>9443</v>
      </c>
      <c r="H2267">
        <v>58.790183800000001</v>
      </c>
      <c r="I2267">
        <v>-102.7651789</v>
      </c>
      <c r="J2267" s="1" t="str">
        <f t="shared" si="369"/>
        <v>NGR lake sediment grab sample</v>
      </c>
      <c r="K2267" s="1" t="str">
        <f t="shared" si="370"/>
        <v>&lt;177 micron (NGR)</v>
      </c>
      <c r="L2267">
        <v>5</v>
      </c>
      <c r="M2267" t="s">
        <v>196</v>
      </c>
      <c r="N2267">
        <v>97</v>
      </c>
      <c r="O2267" t="s">
        <v>343</v>
      </c>
      <c r="P2267" t="s">
        <v>77</v>
      </c>
      <c r="Q2267" t="s">
        <v>53</v>
      </c>
      <c r="R2267" t="s">
        <v>50</v>
      </c>
      <c r="S2267" t="s">
        <v>33</v>
      </c>
      <c r="T2267" t="s">
        <v>122</v>
      </c>
      <c r="U2267" t="s">
        <v>1829</v>
      </c>
      <c r="V2267" t="s">
        <v>190</v>
      </c>
      <c r="W2267" t="s">
        <v>63</v>
      </c>
      <c r="X2267" t="s">
        <v>890</v>
      </c>
      <c r="Y2267" t="s">
        <v>41</v>
      </c>
      <c r="Z2267" t="s">
        <v>315</v>
      </c>
    </row>
    <row r="2268" spans="1:26" hidden="1" x14ac:dyDescent="0.25">
      <c r="A2268" t="s">
        <v>9444</v>
      </c>
      <c r="B2268" t="s">
        <v>9445</v>
      </c>
      <c r="C2268" s="1" t="str">
        <f t="shared" si="364"/>
        <v>21:0242</v>
      </c>
      <c r="D2268" s="1" t="str">
        <f t="shared" si="368"/>
        <v>21:0117</v>
      </c>
      <c r="E2268" t="s">
        <v>9446</v>
      </c>
      <c r="F2268" t="s">
        <v>9447</v>
      </c>
      <c r="H2268">
        <v>58.790581699999997</v>
      </c>
      <c r="I2268">
        <v>-102.8220577</v>
      </c>
      <c r="J2268" s="1" t="str">
        <f t="shared" si="369"/>
        <v>NGR lake sediment grab sample</v>
      </c>
      <c r="K2268" s="1" t="str">
        <f t="shared" si="370"/>
        <v>&lt;177 micron (NGR)</v>
      </c>
      <c r="L2268">
        <v>5</v>
      </c>
      <c r="M2268" t="s">
        <v>206</v>
      </c>
      <c r="N2268">
        <v>98</v>
      </c>
      <c r="O2268" t="s">
        <v>35</v>
      </c>
      <c r="P2268" t="s">
        <v>39</v>
      </c>
      <c r="Q2268" t="s">
        <v>66</v>
      </c>
      <c r="R2268" t="s">
        <v>78</v>
      </c>
      <c r="S2268" t="s">
        <v>63</v>
      </c>
      <c r="T2268" t="s">
        <v>36</v>
      </c>
      <c r="U2268" t="s">
        <v>655</v>
      </c>
      <c r="V2268" t="s">
        <v>399</v>
      </c>
      <c r="W2268" t="s">
        <v>53</v>
      </c>
      <c r="X2268" t="s">
        <v>77</v>
      </c>
      <c r="Y2268" t="s">
        <v>41</v>
      </c>
      <c r="Z2268" t="s">
        <v>953</v>
      </c>
    </row>
    <row r="2269" spans="1:26" hidden="1" x14ac:dyDescent="0.25">
      <c r="A2269" t="s">
        <v>9448</v>
      </c>
      <c r="B2269" t="s">
        <v>9449</v>
      </c>
      <c r="C2269" s="1" t="str">
        <f t="shared" si="364"/>
        <v>21:0242</v>
      </c>
      <c r="D2269" s="1" t="str">
        <f t="shared" si="368"/>
        <v>21:0117</v>
      </c>
      <c r="E2269" t="s">
        <v>9450</v>
      </c>
      <c r="F2269" t="s">
        <v>9451</v>
      </c>
      <c r="H2269">
        <v>58.793997300000001</v>
      </c>
      <c r="I2269">
        <v>-102.8662394</v>
      </c>
      <c r="J2269" s="1" t="str">
        <f t="shared" si="369"/>
        <v>NGR lake sediment grab sample</v>
      </c>
      <c r="K2269" s="1" t="str">
        <f t="shared" si="370"/>
        <v>&lt;177 micron (NGR)</v>
      </c>
      <c r="L2269">
        <v>5</v>
      </c>
      <c r="M2269" t="s">
        <v>214</v>
      </c>
      <c r="N2269">
        <v>99</v>
      </c>
      <c r="O2269" t="s">
        <v>1048</v>
      </c>
      <c r="P2269" t="s">
        <v>244</v>
      </c>
      <c r="Q2269" t="s">
        <v>66</v>
      </c>
      <c r="R2269" t="s">
        <v>77</v>
      </c>
      <c r="S2269" t="s">
        <v>76</v>
      </c>
      <c r="T2269" t="s">
        <v>36</v>
      </c>
      <c r="U2269" t="s">
        <v>973</v>
      </c>
      <c r="V2269" t="s">
        <v>38</v>
      </c>
      <c r="W2269" t="s">
        <v>78</v>
      </c>
      <c r="X2269" t="s">
        <v>283</v>
      </c>
      <c r="Y2269" t="s">
        <v>41</v>
      </c>
      <c r="Z2269" t="s">
        <v>201</v>
      </c>
    </row>
    <row r="2270" spans="1:26" hidden="1" x14ac:dyDescent="0.25">
      <c r="A2270" t="s">
        <v>9452</v>
      </c>
      <c r="B2270" t="s">
        <v>9453</v>
      </c>
      <c r="C2270" s="1" t="str">
        <f t="shared" si="364"/>
        <v>21:0242</v>
      </c>
      <c r="D2270" s="1" t="str">
        <f t="shared" si="368"/>
        <v>21:0117</v>
      </c>
      <c r="E2270" t="s">
        <v>9454</v>
      </c>
      <c r="F2270" t="s">
        <v>9455</v>
      </c>
      <c r="H2270">
        <v>58.790009900000001</v>
      </c>
      <c r="I2270">
        <v>-102.9030343</v>
      </c>
      <c r="J2270" s="1" t="str">
        <f t="shared" si="369"/>
        <v>NGR lake sediment grab sample</v>
      </c>
      <c r="K2270" s="1" t="str">
        <f t="shared" si="370"/>
        <v>&lt;177 micron (NGR)</v>
      </c>
      <c r="L2270">
        <v>5</v>
      </c>
      <c r="M2270" t="s">
        <v>234</v>
      </c>
      <c r="N2270">
        <v>100</v>
      </c>
      <c r="O2270" t="s">
        <v>759</v>
      </c>
      <c r="P2270" t="s">
        <v>134</v>
      </c>
      <c r="Q2270" t="s">
        <v>53</v>
      </c>
      <c r="R2270" t="s">
        <v>290</v>
      </c>
      <c r="S2270" t="s">
        <v>146</v>
      </c>
      <c r="T2270" t="s">
        <v>36</v>
      </c>
      <c r="U2270" t="s">
        <v>471</v>
      </c>
      <c r="V2270" t="s">
        <v>3808</v>
      </c>
      <c r="W2270" t="s">
        <v>80</v>
      </c>
      <c r="X2270" t="s">
        <v>48</v>
      </c>
      <c r="Y2270" t="s">
        <v>41</v>
      </c>
      <c r="Z2270" t="s">
        <v>1053</v>
      </c>
    </row>
    <row r="2271" spans="1:26" hidden="1" x14ac:dyDescent="0.25">
      <c r="A2271" t="s">
        <v>9456</v>
      </c>
      <c r="B2271" t="s">
        <v>9457</v>
      </c>
      <c r="C2271" s="1" t="str">
        <f t="shared" si="364"/>
        <v>21:0242</v>
      </c>
      <c r="D2271" s="1" t="str">
        <f t="shared" si="368"/>
        <v>21:0117</v>
      </c>
      <c r="E2271" t="s">
        <v>9458</v>
      </c>
      <c r="F2271" t="s">
        <v>9459</v>
      </c>
      <c r="H2271">
        <v>58.7969796</v>
      </c>
      <c r="I2271">
        <v>-103.08672900000001</v>
      </c>
      <c r="J2271" s="1" t="str">
        <f t="shared" si="369"/>
        <v>NGR lake sediment grab sample</v>
      </c>
      <c r="K2271" s="1" t="str">
        <f t="shared" si="370"/>
        <v>&lt;177 micron (NGR)</v>
      </c>
      <c r="L2271">
        <v>6</v>
      </c>
      <c r="M2271" t="s">
        <v>30</v>
      </c>
      <c r="N2271">
        <v>101</v>
      </c>
      <c r="O2271" t="s">
        <v>54</v>
      </c>
      <c r="P2271" t="s">
        <v>156</v>
      </c>
      <c r="Q2271" t="s">
        <v>66</v>
      </c>
      <c r="R2271" t="s">
        <v>97</v>
      </c>
      <c r="S2271" t="s">
        <v>39</v>
      </c>
      <c r="T2271" t="s">
        <v>36</v>
      </c>
      <c r="U2271" t="s">
        <v>40</v>
      </c>
      <c r="V2271" t="s">
        <v>452</v>
      </c>
      <c r="W2271" t="s">
        <v>66</v>
      </c>
      <c r="X2271" t="s">
        <v>79</v>
      </c>
      <c r="Y2271" t="s">
        <v>41</v>
      </c>
      <c r="Z2271" t="s">
        <v>9460</v>
      </c>
    </row>
    <row r="2272" spans="1:26" hidden="1" x14ac:dyDescent="0.25">
      <c r="A2272" t="s">
        <v>9461</v>
      </c>
      <c r="B2272" t="s">
        <v>9462</v>
      </c>
      <c r="C2272" s="1" t="str">
        <f t="shared" si="364"/>
        <v>21:0242</v>
      </c>
      <c r="D2272" s="1" t="str">
        <f t="shared" si="368"/>
        <v>21:0117</v>
      </c>
      <c r="E2272" t="s">
        <v>9463</v>
      </c>
      <c r="F2272" t="s">
        <v>9464</v>
      </c>
      <c r="H2272">
        <v>58.797455900000003</v>
      </c>
      <c r="I2272">
        <v>-102.9268362</v>
      </c>
      <c r="J2272" s="1" t="str">
        <f t="shared" si="369"/>
        <v>NGR lake sediment grab sample</v>
      </c>
      <c r="K2272" s="1" t="str">
        <f t="shared" si="370"/>
        <v>&lt;177 micron (NGR)</v>
      </c>
      <c r="L2272">
        <v>6</v>
      </c>
      <c r="M2272" t="s">
        <v>47</v>
      </c>
      <c r="N2272">
        <v>102</v>
      </c>
      <c r="O2272" t="s">
        <v>297</v>
      </c>
      <c r="P2272" t="s">
        <v>244</v>
      </c>
      <c r="Q2272" t="s">
        <v>66</v>
      </c>
      <c r="R2272" t="s">
        <v>77</v>
      </c>
      <c r="S2272" t="s">
        <v>39</v>
      </c>
      <c r="T2272" t="s">
        <v>36</v>
      </c>
      <c r="U2272" t="s">
        <v>31</v>
      </c>
      <c r="V2272" t="s">
        <v>90</v>
      </c>
      <c r="W2272" t="s">
        <v>66</v>
      </c>
      <c r="X2272" t="s">
        <v>79</v>
      </c>
      <c r="Y2272" t="s">
        <v>41</v>
      </c>
      <c r="Z2272" t="s">
        <v>1025</v>
      </c>
    </row>
    <row r="2273" spans="1:26" hidden="1" x14ac:dyDescent="0.25">
      <c r="A2273" t="s">
        <v>9465</v>
      </c>
      <c r="B2273" t="s">
        <v>9466</v>
      </c>
      <c r="C2273" s="1" t="str">
        <f t="shared" si="364"/>
        <v>21:0242</v>
      </c>
      <c r="D2273" s="1" t="str">
        <f t="shared" si="368"/>
        <v>21:0117</v>
      </c>
      <c r="E2273" t="s">
        <v>9467</v>
      </c>
      <c r="F2273" t="s">
        <v>9468</v>
      </c>
      <c r="H2273">
        <v>58.780537799999998</v>
      </c>
      <c r="I2273">
        <v>-102.9605597</v>
      </c>
      <c r="J2273" s="1" t="str">
        <f t="shared" si="369"/>
        <v>NGR lake sediment grab sample</v>
      </c>
      <c r="K2273" s="1" t="str">
        <f t="shared" si="370"/>
        <v>&lt;177 micron (NGR)</v>
      </c>
      <c r="L2273">
        <v>6</v>
      </c>
      <c r="M2273" t="s">
        <v>60</v>
      </c>
      <c r="N2273">
        <v>103</v>
      </c>
      <c r="O2273" t="s">
        <v>297</v>
      </c>
      <c r="P2273" t="s">
        <v>145</v>
      </c>
      <c r="Q2273" t="s">
        <v>80</v>
      </c>
      <c r="R2273" t="s">
        <v>134</v>
      </c>
      <c r="S2273" t="s">
        <v>78</v>
      </c>
      <c r="T2273" t="s">
        <v>36</v>
      </c>
      <c r="U2273" t="s">
        <v>67</v>
      </c>
      <c r="V2273" t="s">
        <v>452</v>
      </c>
      <c r="W2273" t="s">
        <v>63</v>
      </c>
      <c r="X2273" t="s">
        <v>79</v>
      </c>
      <c r="Y2273" t="s">
        <v>41</v>
      </c>
      <c r="Z2273" t="s">
        <v>981</v>
      </c>
    </row>
    <row r="2274" spans="1:26" hidden="1" x14ac:dyDescent="0.25">
      <c r="A2274" t="s">
        <v>9469</v>
      </c>
      <c r="B2274" t="s">
        <v>9470</v>
      </c>
      <c r="C2274" s="1" t="str">
        <f t="shared" si="364"/>
        <v>21:0242</v>
      </c>
      <c r="D2274" s="1" t="str">
        <f t="shared" si="368"/>
        <v>21:0117</v>
      </c>
      <c r="E2274" t="s">
        <v>9471</v>
      </c>
      <c r="F2274" t="s">
        <v>9472</v>
      </c>
      <c r="H2274">
        <v>58.772978600000002</v>
      </c>
      <c r="I2274">
        <v>-102.9975852</v>
      </c>
      <c r="J2274" s="1" t="str">
        <f t="shared" si="369"/>
        <v>NGR lake sediment grab sample</v>
      </c>
      <c r="K2274" s="1" t="str">
        <f t="shared" si="370"/>
        <v>&lt;177 micron (NGR)</v>
      </c>
      <c r="L2274">
        <v>6</v>
      </c>
      <c r="M2274" t="s">
        <v>73</v>
      </c>
      <c r="N2274">
        <v>104</v>
      </c>
      <c r="O2274" t="s">
        <v>49</v>
      </c>
      <c r="P2274" t="s">
        <v>109</v>
      </c>
      <c r="Q2274" t="s">
        <v>66</v>
      </c>
      <c r="R2274" t="s">
        <v>181</v>
      </c>
      <c r="S2274" t="s">
        <v>80</v>
      </c>
      <c r="T2274" t="s">
        <v>36</v>
      </c>
      <c r="U2274" t="s">
        <v>559</v>
      </c>
      <c r="V2274" t="s">
        <v>99</v>
      </c>
      <c r="W2274" t="s">
        <v>66</v>
      </c>
      <c r="X2274" t="s">
        <v>283</v>
      </c>
      <c r="Y2274" t="s">
        <v>41</v>
      </c>
      <c r="Z2274" t="s">
        <v>4295</v>
      </c>
    </row>
    <row r="2275" spans="1:26" hidden="1" x14ac:dyDescent="0.25">
      <c r="A2275" t="s">
        <v>9473</v>
      </c>
      <c r="B2275" t="s">
        <v>9474</v>
      </c>
      <c r="C2275" s="1" t="str">
        <f t="shared" si="364"/>
        <v>21:0242</v>
      </c>
      <c r="D2275" s="1" t="str">
        <f t="shared" si="368"/>
        <v>21:0117</v>
      </c>
      <c r="E2275" t="s">
        <v>9475</v>
      </c>
      <c r="F2275" t="s">
        <v>9476</v>
      </c>
      <c r="H2275">
        <v>58.783990000000003</v>
      </c>
      <c r="I2275">
        <v>-103.04128059999999</v>
      </c>
      <c r="J2275" s="1" t="str">
        <f t="shared" si="369"/>
        <v>NGR lake sediment grab sample</v>
      </c>
      <c r="K2275" s="1" t="str">
        <f t="shared" si="370"/>
        <v>&lt;177 micron (NGR)</v>
      </c>
      <c r="L2275">
        <v>6</v>
      </c>
      <c r="M2275" t="s">
        <v>87</v>
      </c>
      <c r="N2275">
        <v>105</v>
      </c>
      <c r="O2275" t="s">
        <v>342</v>
      </c>
      <c r="P2275" t="s">
        <v>244</v>
      </c>
      <c r="Q2275" t="s">
        <v>66</v>
      </c>
      <c r="R2275" t="s">
        <v>34</v>
      </c>
      <c r="S2275" t="s">
        <v>39</v>
      </c>
      <c r="T2275" t="s">
        <v>36</v>
      </c>
      <c r="U2275" t="s">
        <v>328</v>
      </c>
      <c r="V2275" t="s">
        <v>137</v>
      </c>
      <c r="W2275" t="s">
        <v>66</v>
      </c>
      <c r="X2275" t="s">
        <v>336</v>
      </c>
      <c r="Y2275" t="s">
        <v>41</v>
      </c>
      <c r="Z2275" t="s">
        <v>1053</v>
      </c>
    </row>
    <row r="2276" spans="1:26" hidden="1" x14ac:dyDescent="0.25">
      <c r="A2276" t="s">
        <v>9477</v>
      </c>
      <c r="B2276" t="s">
        <v>9478</v>
      </c>
      <c r="C2276" s="1" t="str">
        <f t="shared" si="364"/>
        <v>21:0242</v>
      </c>
      <c r="D2276" s="1" t="str">
        <f t="shared" si="368"/>
        <v>21:0117</v>
      </c>
      <c r="E2276" t="s">
        <v>9479</v>
      </c>
      <c r="F2276" t="s">
        <v>9480</v>
      </c>
      <c r="H2276">
        <v>58.794089</v>
      </c>
      <c r="I2276">
        <v>-103.0651848</v>
      </c>
      <c r="J2276" s="1" t="str">
        <f t="shared" si="369"/>
        <v>NGR lake sediment grab sample</v>
      </c>
      <c r="K2276" s="1" t="str">
        <f t="shared" si="370"/>
        <v>&lt;177 micron (NGR)</v>
      </c>
      <c r="L2276">
        <v>6</v>
      </c>
      <c r="M2276" t="s">
        <v>154</v>
      </c>
      <c r="N2276">
        <v>106</v>
      </c>
      <c r="O2276" t="s">
        <v>253</v>
      </c>
      <c r="P2276" t="s">
        <v>50</v>
      </c>
      <c r="Q2276" t="s">
        <v>66</v>
      </c>
      <c r="R2276" t="s">
        <v>109</v>
      </c>
      <c r="S2276" t="s">
        <v>78</v>
      </c>
      <c r="T2276" t="s">
        <v>36</v>
      </c>
      <c r="U2276" t="s">
        <v>31</v>
      </c>
      <c r="V2276" t="s">
        <v>90</v>
      </c>
      <c r="W2276" t="s">
        <v>66</v>
      </c>
      <c r="X2276" t="s">
        <v>48</v>
      </c>
      <c r="Y2276" t="s">
        <v>41</v>
      </c>
      <c r="Z2276" t="s">
        <v>1279</v>
      </c>
    </row>
    <row r="2277" spans="1:26" hidden="1" x14ac:dyDescent="0.25">
      <c r="A2277" t="s">
        <v>9481</v>
      </c>
      <c r="B2277" t="s">
        <v>9482</v>
      </c>
      <c r="C2277" s="1" t="str">
        <f t="shared" si="364"/>
        <v>21:0242</v>
      </c>
      <c r="D2277" s="1" t="str">
        <f t="shared" si="368"/>
        <v>21:0117</v>
      </c>
      <c r="E2277" t="s">
        <v>9458</v>
      </c>
      <c r="F2277" t="s">
        <v>9483</v>
      </c>
      <c r="H2277">
        <v>58.7969796</v>
      </c>
      <c r="I2277">
        <v>-103.08672900000001</v>
      </c>
      <c r="J2277" s="1" t="str">
        <f t="shared" si="369"/>
        <v>NGR lake sediment grab sample</v>
      </c>
      <c r="K2277" s="1" t="str">
        <f t="shared" si="370"/>
        <v>&lt;177 micron (NGR)</v>
      </c>
      <c r="L2277">
        <v>6</v>
      </c>
      <c r="M2277" t="s">
        <v>169</v>
      </c>
      <c r="N2277">
        <v>107</v>
      </c>
      <c r="O2277" t="s">
        <v>342</v>
      </c>
      <c r="P2277" t="s">
        <v>181</v>
      </c>
      <c r="Q2277" t="s">
        <v>53</v>
      </c>
      <c r="R2277" t="s">
        <v>181</v>
      </c>
      <c r="S2277" t="s">
        <v>80</v>
      </c>
      <c r="T2277" t="s">
        <v>36</v>
      </c>
      <c r="U2277" t="s">
        <v>100</v>
      </c>
      <c r="V2277" t="s">
        <v>225</v>
      </c>
      <c r="W2277" t="s">
        <v>53</v>
      </c>
      <c r="X2277" t="s">
        <v>48</v>
      </c>
      <c r="Y2277" t="s">
        <v>41</v>
      </c>
      <c r="Z2277" t="s">
        <v>3885</v>
      </c>
    </row>
    <row r="2278" spans="1:26" hidden="1" x14ac:dyDescent="0.25">
      <c r="A2278" t="s">
        <v>9484</v>
      </c>
      <c r="B2278" t="s">
        <v>9485</v>
      </c>
      <c r="C2278" s="1" t="str">
        <f t="shared" si="364"/>
        <v>21:0242</v>
      </c>
      <c r="D2278" s="1" t="str">
        <f t="shared" si="368"/>
        <v>21:0117</v>
      </c>
      <c r="E2278" t="s">
        <v>9458</v>
      </c>
      <c r="F2278" t="s">
        <v>9486</v>
      </c>
      <c r="H2278">
        <v>58.7969796</v>
      </c>
      <c r="I2278">
        <v>-103.08672900000001</v>
      </c>
      <c r="J2278" s="1" t="str">
        <f t="shared" si="369"/>
        <v>NGR lake sediment grab sample</v>
      </c>
      <c r="K2278" s="1" t="str">
        <f t="shared" si="370"/>
        <v>&lt;177 micron (NGR)</v>
      </c>
      <c r="L2278">
        <v>6</v>
      </c>
      <c r="M2278" t="s">
        <v>162</v>
      </c>
      <c r="N2278">
        <v>108</v>
      </c>
      <c r="O2278" t="s">
        <v>348</v>
      </c>
      <c r="P2278" t="s">
        <v>156</v>
      </c>
      <c r="Q2278" t="s">
        <v>53</v>
      </c>
      <c r="R2278" t="s">
        <v>97</v>
      </c>
      <c r="S2278" t="s">
        <v>78</v>
      </c>
      <c r="T2278" t="s">
        <v>36</v>
      </c>
      <c r="U2278" t="s">
        <v>559</v>
      </c>
      <c r="V2278" t="s">
        <v>225</v>
      </c>
      <c r="W2278" t="s">
        <v>66</v>
      </c>
      <c r="X2278" t="s">
        <v>890</v>
      </c>
      <c r="Y2278" t="s">
        <v>41</v>
      </c>
      <c r="Z2278" t="s">
        <v>2821</v>
      </c>
    </row>
    <row r="2279" spans="1:26" hidden="1" x14ac:dyDescent="0.25">
      <c r="A2279" t="s">
        <v>9487</v>
      </c>
      <c r="B2279" t="s">
        <v>9488</v>
      </c>
      <c r="C2279" s="1" t="str">
        <f t="shared" si="364"/>
        <v>21:0242</v>
      </c>
      <c r="D2279" s="1" t="str">
        <f t="shared" si="368"/>
        <v>21:0117</v>
      </c>
      <c r="E2279" t="s">
        <v>9489</v>
      </c>
      <c r="F2279" t="s">
        <v>9490</v>
      </c>
      <c r="H2279">
        <v>58.794233300000002</v>
      </c>
      <c r="I2279">
        <v>-103.1143636</v>
      </c>
      <c r="J2279" s="1" t="str">
        <f t="shared" si="369"/>
        <v>NGR lake sediment grab sample</v>
      </c>
      <c r="K2279" s="1" t="str">
        <f t="shared" si="370"/>
        <v>&lt;177 micron (NGR)</v>
      </c>
      <c r="L2279">
        <v>6</v>
      </c>
      <c r="M2279" t="s">
        <v>96</v>
      </c>
      <c r="N2279">
        <v>109</v>
      </c>
      <c r="O2279" t="s">
        <v>252</v>
      </c>
      <c r="P2279" t="s">
        <v>244</v>
      </c>
      <c r="Q2279" t="s">
        <v>53</v>
      </c>
      <c r="R2279" t="s">
        <v>290</v>
      </c>
      <c r="S2279" t="s">
        <v>76</v>
      </c>
      <c r="T2279" t="s">
        <v>36</v>
      </c>
      <c r="U2279" t="s">
        <v>4568</v>
      </c>
      <c r="V2279" t="s">
        <v>2145</v>
      </c>
      <c r="W2279" t="s">
        <v>63</v>
      </c>
      <c r="X2279" t="s">
        <v>343</v>
      </c>
      <c r="Y2279" t="s">
        <v>41</v>
      </c>
      <c r="Z2279" t="s">
        <v>3127</v>
      </c>
    </row>
    <row r="2280" spans="1:26" hidden="1" x14ac:dyDescent="0.25">
      <c r="A2280" t="s">
        <v>9491</v>
      </c>
      <c r="B2280" t="s">
        <v>9492</v>
      </c>
      <c r="C2280" s="1" t="str">
        <f t="shared" si="364"/>
        <v>21:0242</v>
      </c>
      <c r="D2280" s="1" t="str">
        <f t="shared" si="368"/>
        <v>21:0117</v>
      </c>
      <c r="E2280" t="s">
        <v>9493</v>
      </c>
      <c r="F2280" t="s">
        <v>9494</v>
      </c>
      <c r="H2280">
        <v>58.7818915</v>
      </c>
      <c r="I2280">
        <v>-103.110153</v>
      </c>
      <c r="J2280" s="1" t="str">
        <f t="shared" si="369"/>
        <v>NGR lake sediment grab sample</v>
      </c>
      <c r="K2280" s="1" t="str">
        <f t="shared" si="370"/>
        <v>&lt;177 micron (NGR)</v>
      </c>
      <c r="L2280">
        <v>6</v>
      </c>
      <c r="M2280" t="s">
        <v>106</v>
      </c>
      <c r="N2280">
        <v>110</v>
      </c>
      <c r="O2280" t="s">
        <v>300</v>
      </c>
      <c r="P2280" t="s">
        <v>198</v>
      </c>
      <c r="Q2280" t="s">
        <v>66</v>
      </c>
      <c r="R2280" t="s">
        <v>97</v>
      </c>
      <c r="S2280" t="s">
        <v>39</v>
      </c>
      <c r="T2280" t="s">
        <v>36</v>
      </c>
      <c r="U2280" t="s">
        <v>463</v>
      </c>
      <c r="V2280" t="s">
        <v>399</v>
      </c>
      <c r="W2280" t="s">
        <v>63</v>
      </c>
      <c r="X2280" t="s">
        <v>82</v>
      </c>
      <c r="Y2280" t="s">
        <v>41</v>
      </c>
      <c r="Z2280" t="s">
        <v>616</v>
      </c>
    </row>
    <row r="2281" spans="1:26" hidden="1" x14ac:dyDescent="0.25">
      <c r="A2281" t="s">
        <v>9495</v>
      </c>
      <c r="B2281" t="s">
        <v>9496</v>
      </c>
      <c r="C2281" s="1" t="str">
        <f t="shared" si="364"/>
        <v>21:0242</v>
      </c>
      <c r="D2281" s="1" t="str">
        <f t="shared" si="368"/>
        <v>21:0117</v>
      </c>
      <c r="E2281" t="s">
        <v>9497</v>
      </c>
      <c r="F2281" t="s">
        <v>9498</v>
      </c>
      <c r="H2281">
        <v>58.7268489</v>
      </c>
      <c r="I2281">
        <v>-103.2048896</v>
      </c>
      <c r="J2281" s="1" t="str">
        <f t="shared" si="369"/>
        <v>NGR lake sediment grab sample</v>
      </c>
      <c r="K2281" s="1" t="str">
        <f t="shared" si="370"/>
        <v>&lt;177 micron (NGR)</v>
      </c>
      <c r="L2281">
        <v>6</v>
      </c>
      <c r="M2281" t="s">
        <v>118</v>
      </c>
      <c r="N2281">
        <v>111</v>
      </c>
      <c r="O2281" t="s">
        <v>74</v>
      </c>
      <c r="P2281" t="s">
        <v>198</v>
      </c>
      <c r="Q2281" t="s">
        <v>63</v>
      </c>
      <c r="R2281" t="s">
        <v>109</v>
      </c>
      <c r="S2281" t="s">
        <v>33</v>
      </c>
      <c r="T2281" t="s">
        <v>36</v>
      </c>
      <c r="U2281" t="s">
        <v>2645</v>
      </c>
      <c r="V2281" t="s">
        <v>216</v>
      </c>
      <c r="W2281" t="s">
        <v>66</v>
      </c>
      <c r="X2281" t="s">
        <v>82</v>
      </c>
      <c r="Y2281" t="s">
        <v>41</v>
      </c>
      <c r="Z2281" t="s">
        <v>686</v>
      </c>
    </row>
    <row r="2282" spans="1:26" hidden="1" x14ac:dyDescent="0.25">
      <c r="A2282" t="s">
        <v>9499</v>
      </c>
      <c r="B2282" t="s">
        <v>9500</v>
      </c>
      <c r="C2282" s="1" t="str">
        <f t="shared" si="364"/>
        <v>21:0242</v>
      </c>
      <c r="D2282" s="1" t="str">
        <f t="shared" si="368"/>
        <v>21:0117</v>
      </c>
      <c r="E2282" t="s">
        <v>9501</v>
      </c>
      <c r="F2282" t="s">
        <v>9502</v>
      </c>
      <c r="H2282">
        <v>58.777403999999997</v>
      </c>
      <c r="I2282">
        <v>-103.0897073</v>
      </c>
      <c r="J2282" s="1" t="str">
        <f t="shared" si="369"/>
        <v>NGR lake sediment grab sample</v>
      </c>
      <c r="K2282" s="1" t="str">
        <f t="shared" si="370"/>
        <v>&lt;177 micron (NGR)</v>
      </c>
      <c r="L2282">
        <v>6</v>
      </c>
      <c r="M2282" t="s">
        <v>131</v>
      </c>
      <c r="N2282">
        <v>112</v>
      </c>
      <c r="O2282" t="s">
        <v>79</v>
      </c>
      <c r="P2282" t="s">
        <v>596</v>
      </c>
      <c r="Q2282" t="s">
        <v>66</v>
      </c>
      <c r="R2282" t="s">
        <v>109</v>
      </c>
      <c r="S2282" t="s">
        <v>39</v>
      </c>
      <c r="T2282" t="s">
        <v>36</v>
      </c>
      <c r="U2282" t="s">
        <v>515</v>
      </c>
      <c r="V2282" t="s">
        <v>322</v>
      </c>
      <c r="W2282" t="s">
        <v>53</v>
      </c>
      <c r="X2282" t="s">
        <v>890</v>
      </c>
      <c r="Y2282" t="s">
        <v>41</v>
      </c>
      <c r="Z2282" t="s">
        <v>1860</v>
      </c>
    </row>
    <row r="2283" spans="1:26" hidden="1" x14ac:dyDescent="0.25">
      <c r="A2283" t="s">
        <v>9503</v>
      </c>
      <c r="B2283" t="s">
        <v>9504</v>
      </c>
      <c r="C2283" s="1" t="str">
        <f t="shared" si="364"/>
        <v>21:0242</v>
      </c>
      <c r="D2283" s="1" t="str">
        <f t="shared" si="368"/>
        <v>21:0117</v>
      </c>
      <c r="E2283" t="s">
        <v>9505</v>
      </c>
      <c r="F2283" t="s">
        <v>9506</v>
      </c>
      <c r="H2283">
        <v>58.759443400000002</v>
      </c>
      <c r="I2283">
        <v>-103.1071862</v>
      </c>
      <c r="J2283" s="1" t="str">
        <f t="shared" si="369"/>
        <v>NGR lake sediment grab sample</v>
      </c>
      <c r="K2283" s="1" t="str">
        <f t="shared" si="370"/>
        <v>&lt;177 micron (NGR)</v>
      </c>
      <c r="L2283">
        <v>6</v>
      </c>
      <c r="M2283" t="s">
        <v>143</v>
      </c>
      <c r="N2283">
        <v>113</v>
      </c>
      <c r="O2283" t="s">
        <v>120</v>
      </c>
      <c r="P2283" t="s">
        <v>109</v>
      </c>
      <c r="Q2283" t="s">
        <v>53</v>
      </c>
      <c r="R2283" t="s">
        <v>290</v>
      </c>
      <c r="S2283" t="s">
        <v>33</v>
      </c>
      <c r="T2283" t="s">
        <v>36</v>
      </c>
      <c r="U2283" t="s">
        <v>178</v>
      </c>
      <c r="V2283" t="s">
        <v>157</v>
      </c>
      <c r="W2283" t="s">
        <v>53</v>
      </c>
      <c r="X2283" t="s">
        <v>48</v>
      </c>
      <c r="Y2283" t="s">
        <v>41</v>
      </c>
      <c r="Z2283" t="s">
        <v>310</v>
      </c>
    </row>
    <row r="2284" spans="1:26" hidden="1" x14ac:dyDescent="0.25">
      <c r="A2284" t="s">
        <v>9507</v>
      </c>
      <c r="B2284" t="s">
        <v>9508</v>
      </c>
      <c r="C2284" s="1" t="str">
        <f t="shared" si="364"/>
        <v>21:0242</v>
      </c>
      <c r="D2284" s="1" t="str">
        <f t="shared" si="368"/>
        <v>21:0117</v>
      </c>
      <c r="E2284" t="s">
        <v>9509</v>
      </c>
      <c r="F2284" t="s">
        <v>9510</v>
      </c>
      <c r="H2284">
        <v>58.750628900000002</v>
      </c>
      <c r="I2284">
        <v>-103.17559540000001</v>
      </c>
      <c r="J2284" s="1" t="str">
        <f t="shared" si="369"/>
        <v>NGR lake sediment grab sample</v>
      </c>
      <c r="K2284" s="1" t="str">
        <f t="shared" si="370"/>
        <v>&lt;177 micron (NGR)</v>
      </c>
      <c r="L2284">
        <v>6</v>
      </c>
      <c r="M2284" t="s">
        <v>177</v>
      </c>
      <c r="N2284">
        <v>114</v>
      </c>
      <c r="O2284" t="s">
        <v>1047</v>
      </c>
      <c r="P2284" t="s">
        <v>596</v>
      </c>
      <c r="Q2284" t="s">
        <v>53</v>
      </c>
      <c r="R2284" t="s">
        <v>109</v>
      </c>
      <c r="S2284" t="s">
        <v>78</v>
      </c>
      <c r="T2284" t="s">
        <v>36</v>
      </c>
      <c r="U2284" t="s">
        <v>4834</v>
      </c>
      <c r="V2284" t="s">
        <v>5774</v>
      </c>
      <c r="W2284" t="s">
        <v>80</v>
      </c>
      <c r="X2284" t="s">
        <v>48</v>
      </c>
      <c r="Y2284" t="s">
        <v>41</v>
      </c>
      <c r="Z2284" t="s">
        <v>49</v>
      </c>
    </row>
    <row r="2285" spans="1:26" hidden="1" x14ac:dyDescent="0.25">
      <c r="A2285" t="s">
        <v>9511</v>
      </c>
      <c r="B2285" t="s">
        <v>9512</v>
      </c>
      <c r="C2285" s="1" t="str">
        <f t="shared" si="364"/>
        <v>21:0242</v>
      </c>
      <c r="D2285" s="1" t="str">
        <f t="shared" si="368"/>
        <v>21:0117</v>
      </c>
      <c r="E2285" t="s">
        <v>9513</v>
      </c>
      <c r="F2285" t="s">
        <v>9514</v>
      </c>
      <c r="H2285">
        <v>58.755232999999997</v>
      </c>
      <c r="I2285">
        <v>-103.2157029</v>
      </c>
      <c r="J2285" s="1" t="str">
        <f t="shared" si="369"/>
        <v>NGR lake sediment grab sample</v>
      </c>
      <c r="K2285" s="1" t="str">
        <f t="shared" si="370"/>
        <v>&lt;177 micron (NGR)</v>
      </c>
      <c r="L2285">
        <v>6</v>
      </c>
      <c r="M2285" t="s">
        <v>187</v>
      </c>
      <c r="N2285">
        <v>115</v>
      </c>
      <c r="O2285" t="s">
        <v>74</v>
      </c>
      <c r="P2285" t="s">
        <v>77</v>
      </c>
      <c r="Q2285" t="s">
        <v>53</v>
      </c>
      <c r="R2285" t="s">
        <v>156</v>
      </c>
      <c r="S2285" t="s">
        <v>39</v>
      </c>
      <c r="T2285" t="s">
        <v>36</v>
      </c>
      <c r="U2285" t="s">
        <v>260</v>
      </c>
      <c r="V2285" t="s">
        <v>564</v>
      </c>
      <c r="W2285" t="s">
        <v>66</v>
      </c>
      <c r="X2285" t="s">
        <v>890</v>
      </c>
      <c r="Y2285" t="s">
        <v>125</v>
      </c>
      <c r="Z2285" t="s">
        <v>3838</v>
      </c>
    </row>
    <row r="2286" spans="1:26" hidden="1" x14ac:dyDescent="0.25">
      <c r="A2286" t="s">
        <v>9515</v>
      </c>
      <c r="B2286" t="s">
        <v>9516</v>
      </c>
      <c r="C2286" s="1" t="str">
        <f t="shared" si="364"/>
        <v>21:0242</v>
      </c>
      <c r="D2286" s="1" t="str">
        <f>HYPERLINK("http://geochem.nrcan.gc.ca/cdogs/content/svy/svy_e.htm", "")</f>
        <v/>
      </c>
      <c r="G2286" s="1" t="str">
        <f>HYPERLINK("http://geochem.nrcan.gc.ca/cdogs/content/cr_/cr_00021_e.htm", "21")</f>
        <v>21</v>
      </c>
      <c r="J2286" t="s">
        <v>220</v>
      </c>
      <c r="K2286" t="s">
        <v>221</v>
      </c>
      <c r="L2286">
        <v>6</v>
      </c>
      <c r="M2286" t="s">
        <v>222</v>
      </c>
      <c r="N2286">
        <v>116</v>
      </c>
      <c r="O2286" t="s">
        <v>489</v>
      </c>
      <c r="P2286" t="s">
        <v>198</v>
      </c>
      <c r="Q2286" t="s">
        <v>34</v>
      </c>
      <c r="R2286" t="s">
        <v>39</v>
      </c>
      <c r="S2286" t="s">
        <v>39</v>
      </c>
      <c r="T2286" t="s">
        <v>36</v>
      </c>
      <c r="U2286" t="s">
        <v>889</v>
      </c>
      <c r="V2286" t="s">
        <v>730</v>
      </c>
      <c r="W2286" t="s">
        <v>76</v>
      </c>
      <c r="X2286" t="s">
        <v>48</v>
      </c>
      <c r="Y2286" t="s">
        <v>80</v>
      </c>
      <c r="Z2286" t="s">
        <v>6799</v>
      </c>
    </row>
    <row r="2287" spans="1:26" hidden="1" x14ac:dyDescent="0.25">
      <c r="A2287" t="s">
        <v>9517</v>
      </c>
      <c r="B2287" t="s">
        <v>9518</v>
      </c>
      <c r="C2287" s="1" t="str">
        <f t="shared" si="364"/>
        <v>21:0242</v>
      </c>
      <c r="D2287" s="1" t="str">
        <f t="shared" ref="D2287:D2298" si="371">HYPERLINK("http://geochem.nrcan.gc.ca/cdogs/content/svy/svy210117_e.htm", "21:0117")</f>
        <v>21:0117</v>
      </c>
      <c r="E2287" t="s">
        <v>9519</v>
      </c>
      <c r="F2287" t="s">
        <v>9520</v>
      </c>
      <c r="H2287">
        <v>58.714889399999997</v>
      </c>
      <c r="I2287">
        <v>-103.2543349</v>
      </c>
      <c r="J2287" s="1" t="str">
        <f t="shared" ref="J2287:J2298" si="372">HYPERLINK("http://geochem.nrcan.gc.ca/cdogs/content/kwd/kwd020027_e.htm", "NGR lake sediment grab sample")</f>
        <v>NGR lake sediment grab sample</v>
      </c>
      <c r="K2287" s="1" t="str">
        <f t="shared" ref="K2287:K2298" si="373">HYPERLINK("http://geochem.nrcan.gc.ca/cdogs/content/kwd/kwd080006_e.htm", "&lt;177 micron (NGR)")</f>
        <v>&lt;177 micron (NGR)</v>
      </c>
      <c r="L2287">
        <v>6</v>
      </c>
      <c r="M2287" t="s">
        <v>196</v>
      </c>
      <c r="N2287">
        <v>117</v>
      </c>
      <c r="O2287" t="s">
        <v>1254</v>
      </c>
      <c r="P2287" t="s">
        <v>50</v>
      </c>
      <c r="Q2287" t="s">
        <v>63</v>
      </c>
      <c r="R2287" t="s">
        <v>76</v>
      </c>
      <c r="S2287" t="s">
        <v>33</v>
      </c>
      <c r="T2287" t="s">
        <v>36</v>
      </c>
      <c r="U2287" t="s">
        <v>909</v>
      </c>
      <c r="V2287" t="s">
        <v>148</v>
      </c>
      <c r="W2287" t="s">
        <v>66</v>
      </c>
      <c r="X2287" t="s">
        <v>890</v>
      </c>
      <c r="Y2287" t="s">
        <v>41</v>
      </c>
      <c r="Z2287" t="s">
        <v>244</v>
      </c>
    </row>
    <row r="2288" spans="1:26" hidden="1" x14ac:dyDescent="0.25">
      <c r="A2288" t="s">
        <v>9521</v>
      </c>
      <c r="B2288" t="s">
        <v>9522</v>
      </c>
      <c r="C2288" s="1" t="str">
        <f t="shared" si="364"/>
        <v>21:0242</v>
      </c>
      <c r="D2288" s="1" t="str">
        <f t="shared" si="371"/>
        <v>21:0117</v>
      </c>
      <c r="E2288" t="s">
        <v>9523</v>
      </c>
      <c r="F2288" t="s">
        <v>9524</v>
      </c>
      <c r="H2288">
        <v>58.685829699999999</v>
      </c>
      <c r="I2288">
        <v>-103.27302</v>
      </c>
      <c r="J2288" s="1" t="str">
        <f t="shared" si="372"/>
        <v>NGR lake sediment grab sample</v>
      </c>
      <c r="K2288" s="1" t="str">
        <f t="shared" si="373"/>
        <v>&lt;177 micron (NGR)</v>
      </c>
      <c r="L2288">
        <v>6</v>
      </c>
      <c r="M2288" t="s">
        <v>206</v>
      </c>
      <c r="N2288">
        <v>118</v>
      </c>
      <c r="O2288" t="s">
        <v>342</v>
      </c>
      <c r="P2288" t="s">
        <v>283</v>
      </c>
      <c r="Q2288" t="s">
        <v>53</v>
      </c>
      <c r="R2288" t="s">
        <v>156</v>
      </c>
      <c r="S2288" t="s">
        <v>33</v>
      </c>
      <c r="T2288" t="s">
        <v>36</v>
      </c>
      <c r="U2288" t="s">
        <v>889</v>
      </c>
      <c r="V2288" t="s">
        <v>33</v>
      </c>
      <c r="W2288" t="s">
        <v>39</v>
      </c>
      <c r="X2288" t="s">
        <v>79</v>
      </c>
      <c r="Y2288" t="s">
        <v>41</v>
      </c>
      <c r="Z2288" t="s">
        <v>321</v>
      </c>
    </row>
    <row r="2289" spans="1:26" hidden="1" x14ac:dyDescent="0.25">
      <c r="A2289" t="s">
        <v>9525</v>
      </c>
      <c r="B2289" t="s">
        <v>9526</v>
      </c>
      <c r="C2289" s="1" t="str">
        <f t="shared" si="364"/>
        <v>21:0242</v>
      </c>
      <c r="D2289" s="1" t="str">
        <f t="shared" si="371"/>
        <v>21:0117</v>
      </c>
      <c r="E2289" t="s">
        <v>9527</v>
      </c>
      <c r="F2289" t="s">
        <v>9528</v>
      </c>
      <c r="H2289">
        <v>58.687377300000001</v>
      </c>
      <c r="I2289">
        <v>-103.2974773</v>
      </c>
      <c r="J2289" s="1" t="str">
        <f t="shared" si="372"/>
        <v>NGR lake sediment grab sample</v>
      </c>
      <c r="K2289" s="1" t="str">
        <f t="shared" si="373"/>
        <v>&lt;177 micron (NGR)</v>
      </c>
      <c r="L2289">
        <v>6</v>
      </c>
      <c r="M2289" t="s">
        <v>214</v>
      </c>
      <c r="N2289">
        <v>119</v>
      </c>
      <c r="O2289" t="s">
        <v>343</v>
      </c>
      <c r="P2289" t="s">
        <v>75</v>
      </c>
      <c r="Q2289" t="s">
        <v>53</v>
      </c>
      <c r="R2289" t="s">
        <v>109</v>
      </c>
      <c r="S2289" t="s">
        <v>78</v>
      </c>
      <c r="T2289" t="s">
        <v>36</v>
      </c>
      <c r="U2289" t="s">
        <v>144</v>
      </c>
      <c r="V2289" t="s">
        <v>597</v>
      </c>
      <c r="W2289" t="s">
        <v>63</v>
      </c>
      <c r="X2289" t="s">
        <v>48</v>
      </c>
      <c r="Y2289" t="s">
        <v>41</v>
      </c>
      <c r="Z2289" t="s">
        <v>82</v>
      </c>
    </row>
    <row r="2290" spans="1:26" hidden="1" x14ac:dyDescent="0.25">
      <c r="A2290" t="s">
        <v>9529</v>
      </c>
      <c r="B2290" t="s">
        <v>9530</v>
      </c>
      <c r="C2290" s="1" t="str">
        <f t="shared" si="364"/>
        <v>21:0242</v>
      </c>
      <c r="D2290" s="1" t="str">
        <f t="shared" si="371"/>
        <v>21:0117</v>
      </c>
      <c r="E2290" t="s">
        <v>9531</v>
      </c>
      <c r="F2290" t="s">
        <v>9532</v>
      </c>
      <c r="H2290">
        <v>58.666649900000003</v>
      </c>
      <c r="I2290">
        <v>-103.29857149999999</v>
      </c>
      <c r="J2290" s="1" t="str">
        <f t="shared" si="372"/>
        <v>NGR lake sediment grab sample</v>
      </c>
      <c r="K2290" s="1" t="str">
        <f t="shared" si="373"/>
        <v>&lt;177 micron (NGR)</v>
      </c>
      <c r="L2290">
        <v>6</v>
      </c>
      <c r="M2290" t="s">
        <v>234</v>
      </c>
      <c r="N2290">
        <v>120</v>
      </c>
      <c r="O2290" t="s">
        <v>342</v>
      </c>
      <c r="P2290" t="s">
        <v>244</v>
      </c>
      <c r="Q2290" t="s">
        <v>53</v>
      </c>
      <c r="R2290" t="s">
        <v>76</v>
      </c>
      <c r="S2290" t="s">
        <v>78</v>
      </c>
      <c r="T2290" t="s">
        <v>36</v>
      </c>
      <c r="U2290" t="s">
        <v>825</v>
      </c>
      <c r="V2290" t="s">
        <v>9533</v>
      </c>
      <c r="W2290" t="s">
        <v>33</v>
      </c>
      <c r="X2290" t="s">
        <v>79</v>
      </c>
      <c r="Y2290" t="s">
        <v>125</v>
      </c>
      <c r="Z2290" t="s">
        <v>2483</v>
      </c>
    </row>
    <row r="2291" spans="1:26" hidden="1" x14ac:dyDescent="0.25">
      <c r="A2291" t="s">
        <v>9534</v>
      </c>
      <c r="B2291" t="s">
        <v>9535</v>
      </c>
      <c r="C2291" s="1" t="str">
        <f t="shared" si="364"/>
        <v>21:0242</v>
      </c>
      <c r="D2291" s="1" t="str">
        <f t="shared" si="371"/>
        <v>21:0117</v>
      </c>
      <c r="E2291" t="s">
        <v>9536</v>
      </c>
      <c r="F2291" t="s">
        <v>9537</v>
      </c>
      <c r="H2291">
        <v>58.603369499999999</v>
      </c>
      <c r="I2291">
        <v>-103.34583929999999</v>
      </c>
      <c r="J2291" s="1" t="str">
        <f t="shared" si="372"/>
        <v>NGR lake sediment grab sample</v>
      </c>
      <c r="K2291" s="1" t="str">
        <f t="shared" si="373"/>
        <v>&lt;177 micron (NGR)</v>
      </c>
      <c r="L2291">
        <v>7</v>
      </c>
      <c r="M2291" t="s">
        <v>30</v>
      </c>
      <c r="N2291">
        <v>121</v>
      </c>
      <c r="O2291" t="s">
        <v>1254</v>
      </c>
      <c r="P2291" t="s">
        <v>109</v>
      </c>
      <c r="Q2291" t="s">
        <v>53</v>
      </c>
      <c r="R2291" t="s">
        <v>109</v>
      </c>
      <c r="S2291" t="s">
        <v>78</v>
      </c>
      <c r="T2291" t="s">
        <v>36</v>
      </c>
      <c r="U2291" t="s">
        <v>463</v>
      </c>
      <c r="V2291" t="s">
        <v>99</v>
      </c>
      <c r="W2291" t="s">
        <v>66</v>
      </c>
      <c r="X2291" t="s">
        <v>48</v>
      </c>
      <c r="Y2291" t="s">
        <v>125</v>
      </c>
      <c r="Z2291" t="s">
        <v>35</v>
      </c>
    </row>
    <row r="2292" spans="1:26" hidden="1" x14ac:dyDescent="0.25">
      <c r="A2292" t="s">
        <v>9538</v>
      </c>
      <c r="B2292" t="s">
        <v>9539</v>
      </c>
      <c r="C2292" s="1" t="str">
        <f t="shared" si="364"/>
        <v>21:0242</v>
      </c>
      <c r="D2292" s="1" t="str">
        <f t="shared" si="371"/>
        <v>21:0117</v>
      </c>
      <c r="E2292" t="s">
        <v>9540</v>
      </c>
      <c r="F2292" t="s">
        <v>9541</v>
      </c>
      <c r="H2292">
        <v>58.648945400000002</v>
      </c>
      <c r="I2292">
        <v>-103.3392245</v>
      </c>
      <c r="J2292" s="1" t="str">
        <f t="shared" si="372"/>
        <v>NGR lake sediment grab sample</v>
      </c>
      <c r="K2292" s="1" t="str">
        <f t="shared" si="373"/>
        <v>&lt;177 micron (NGR)</v>
      </c>
      <c r="L2292">
        <v>7</v>
      </c>
      <c r="M2292" t="s">
        <v>47</v>
      </c>
      <c r="N2292">
        <v>122</v>
      </c>
      <c r="O2292" t="s">
        <v>223</v>
      </c>
      <c r="P2292" t="s">
        <v>77</v>
      </c>
      <c r="Q2292" t="s">
        <v>66</v>
      </c>
      <c r="R2292" t="s">
        <v>146</v>
      </c>
      <c r="S2292" t="s">
        <v>39</v>
      </c>
      <c r="T2292" t="s">
        <v>36</v>
      </c>
      <c r="U2292" t="s">
        <v>119</v>
      </c>
      <c r="V2292" t="s">
        <v>2451</v>
      </c>
      <c r="W2292" t="s">
        <v>63</v>
      </c>
      <c r="X2292" t="s">
        <v>82</v>
      </c>
      <c r="Y2292" t="s">
        <v>66</v>
      </c>
      <c r="Z2292" t="s">
        <v>2782</v>
      </c>
    </row>
    <row r="2293" spans="1:26" hidden="1" x14ac:dyDescent="0.25">
      <c r="A2293" t="s">
        <v>9542</v>
      </c>
      <c r="B2293" t="s">
        <v>9543</v>
      </c>
      <c r="C2293" s="1" t="str">
        <f t="shared" si="364"/>
        <v>21:0242</v>
      </c>
      <c r="D2293" s="1" t="str">
        <f t="shared" si="371"/>
        <v>21:0117</v>
      </c>
      <c r="E2293" t="s">
        <v>9544</v>
      </c>
      <c r="F2293" t="s">
        <v>9545</v>
      </c>
      <c r="H2293">
        <v>58.618621599999997</v>
      </c>
      <c r="I2293">
        <v>-103.35484889999999</v>
      </c>
      <c r="J2293" s="1" t="str">
        <f t="shared" si="372"/>
        <v>NGR lake sediment grab sample</v>
      </c>
      <c r="K2293" s="1" t="str">
        <f t="shared" si="373"/>
        <v>&lt;177 micron (NGR)</v>
      </c>
      <c r="L2293">
        <v>7</v>
      </c>
      <c r="M2293" t="s">
        <v>60</v>
      </c>
      <c r="N2293">
        <v>123</v>
      </c>
      <c r="O2293" t="s">
        <v>320</v>
      </c>
      <c r="P2293" t="s">
        <v>77</v>
      </c>
      <c r="Q2293" t="s">
        <v>53</v>
      </c>
      <c r="R2293" t="s">
        <v>156</v>
      </c>
      <c r="S2293" t="s">
        <v>97</v>
      </c>
      <c r="T2293" t="s">
        <v>36</v>
      </c>
      <c r="U2293" t="s">
        <v>781</v>
      </c>
      <c r="V2293" t="s">
        <v>6700</v>
      </c>
      <c r="W2293" t="s">
        <v>80</v>
      </c>
      <c r="X2293" t="s">
        <v>48</v>
      </c>
      <c r="Y2293" t="s">
        <v>41</v>
      </c>
      <c r="Z2293" t="s">
        <v>747</v>
      </c>
    </row>
    <row r="2294" spans="1:26" hidden="1" x14ac:dyDescent="0.25">
      <c r="A2294" t="s">
        <v>9546</v>
      </c>
      <c r="B2294" t="s">
        <v>9547</v>
      </c>
      <c r="C2294" s="1" t="str">
        <f t="shared" si="364"/>
        <v>21:0242</v>
      </c>
      <c r="D2294" s="1" t="str">
        <f t="shared" si="371"/>
        <v>21:0117</v>
      </c>
      <c r="E2294" t="s">
        <v>9548</v>
      </c>
      <c r="F2294" t="s">
        <v>9549</v>
      </c>
      <c r="H2294">
        <v>58.621351500000003</v>
      </c>
      <c r="I2294">
        <v>-103.37739999999999</v>
      </c>
      <c r="J2294" s="1" t="str">
        <f t="shared" si="372"/>
        <v>NGR lake sediment grab sample</v>
      </c>
      <c r="K2294" s="1" t="str">
        <f t="shared" si="373"/>
        <v>&lt;177 micron (NGR)</v>
      </c>
      <c r="L2294">
        <v>7</v>
      </c>
      <c r="M2294" t="s">
        <v>73</v>
      </c>
      <c r="N2294">
        <v>124</v>
      </c>
      <c r="O2294" t="s">
        <v>81</v>
      </c>
      <c r="P2294" t="s">
        <v>145</v>
      </c>
      <c r="Q2294" t="s">
        <v>53</v>
      </c>
      <c r="R2294" t="s">
        <v>134</v>
      </c>
      <c r="S2294" t="s">
        <v>181</v>
      </c>
      <c r="T2294" t="s">
        <v>36</v>
      </c>
      <c r="U2294" t="s">
        <v>1480</v>
      </c>
      <c r="V2294" t="s">
        <v>38</v>
      </c>
      <c r="W2294" t="s">
        <v>33</v>
      </c>
      <c r="X2294" t="s">
        <v>890</v>
      </c>
      <c r="Y2294" t="s">
        <v>41</v>
      </c>
      <c r="Z2294" t="s">
        <v>546</v>
      </c>
    </row>
    <row r="2295" spans="1:26" hidden="1" x14ac:dyDescent="0.25">
      <c r="A2295" t="s">
        <v>9550</v>
      </c>
      <c r="B2295" t="s">
        <v>9551</v>
      </c>
      <c r="C2295" s="1" t="str">
        <f t="shared" si="364"/>
        <v>21:0242</v>
      </c>
      <c r="D2295" s="1" t="str">
        <f t="shared" si="371"/>
        <v>21:0117</v>
      </c>
      <c r="E2295" t="s">
        <v>9552</v>
      </c>
      <c r="F2295" t="s">
        <v>9553</v>
      </c>
      <c r="H2295">
        <v>58.601043699999998</v>
      </c>
      <c r="I2295">
        <v>-103.4260457</v>
      </c>
      <c r="J2295" s="1" t="str">
        <f t="shared" si="372"/>
        <v>NGR lake sediment grab sample</v>
      </c>
      <c r="K2295" s="1" t="str">
        <f t="shared" si="373"/>
        <v>&lt;177 micron (NGR)</v>
      </c>
      <c r="L2295">
        <v>7</v>
      </c>
      <c r="M2295" t="s">
        <v>87</v>
      </c>
      <c r="N2295">
        <v>125</v>
      </c>
      <c r="O2295" t="s">
        <v>223</v>
      </c>
      <c r="P2295" t="s">
        <v>156</v>
      </c>
      <c r="Q2295" t="s">
        <v>66</v>
      </c>
      <c r="R2295" t="s">
        <v>97</v>
      </c>
      <c r="S2295" t="s">
        <v>78</v>
      </c>
      <c r="T2295" t="s">
        <v>36</v>
      </c>
      <c r="U2295" t="s">
        <v>163</v>
      </c>
      <c r="V2295" t="s">
        <v>125</v>
      </c>
      <c r="W2295" t="s">
        <v>66</v>
      </c>
      <c r="X2295" t="s">
        <v>890</v>
      </c>
      <c r="Y2295" t="s">
        <v>125</v>
      </c>
      <c r="Z2295" t="s">
        <v>805</v>
      </c>
    </row>
    <row r="2296" spans="1:26" hidden="1" x14ac:dyDescent="0.25">
      <c r="A2296" t="s">
        <v>9554</v>
      </c>
      <c r="B2296" t="s">
        <v>9555</v>
      </c>
      <c r="C2296" s="1" t="str">
        <f t="shared" si="364"/>
        <v>21:0242</v>
      </c>
      <c r="D2296" s="1" t="str">
        <f t="shared" si="371"/>
        <v>21:0117</v>
      </c>
      <c r="E2296" t="s">
        <v>9556</v>
      </c>
      <c r="F2296" t="s">
        <v>9557</v>
      </c>
      <c r="H2296">
        <v>58.593700800000001</v>
      </c>
      <c r="I2296">
        <v>-103.39954969999999</v>
      </c>
      <c r="J2296" s="1" t="str">
        <f t="shared" si="372"/>
        <v>NGR lake sediment grab sample</v>
      </c>
      <c r="K2296" s="1" t="str">
        <f t="shared" si="373"/>
        <v>&lt;177 micron (NGR)</v>
      </c>
      <c r="L2296">
        <v>7</v>
      </c>
      <c r="M2296" t="s">
        <v>96</v>
      </c>
      <c r="N2296">
        <v>126</v>
      </c>
      <c r="O2296" t="s">
        <v>1254</v>
      </c>
      <c r="P2296" t="s">
        <v>156</v>
      </c>
      <c r="Q2296" t="s">
        <v>66</v>
      </c>
      <c r="R2296" t="s">
        <v>181</v>
      </c>
      <c r="S2296" t="s">
        <v>78</v>
      </c>
      <c r="T2296" t="s">
        <v>36</v>
      </c>
      <c r="U2296" t="s">
        <v>889</v>
      </c>
      <c r="V2296" t="s">
        <v>216</v>
      </c>
      <c r="W2296" t="s">
        <v>66</v>
      </c>
      <c r="X2296" t="s">
        <v>283</v>
      </c>
      <c r="Y2296" t="s">
        <v>41</v>
      </c>
      <c r="Z2296" t="s">
        <v>4196</v>
      </c>
    </row>
    <row r="2297" spans="1:26" hidden="1" x14ac:dyDescent="0.25">
      <c r="A2297" t="s">
        <v>9558</v>
      </c>
      <c r="B2297" t="s">
        <v>9559</v>
      </c>
      <c r="C2297" s="1" t="str">
        <f t="shared" si="364"/>
        <v>21:0242</v>
      </c>
      <c r="D2297" s="1" t="str">
        <f t="shared" si="371"/>
        <v>21:0117</v>
      </c>
      <c r="E2297" t="s">
        <v>9560</v>
      </c>
      <c r="F2297" t="s">
        <v>9561</v>
      </c>
      <c r="H2297">
        <v>58.575109099999999</v>
      </c>
      <c r="I2297">
        <v>-103.43186849999999</v>
      </c>
      <c r="J2297" s="1" t="str">
        <f t="shared" si="372"/>
        <v>NGR lake sediment grab sample</v>
      </c>
      <c r="K2297" s="1" t="str">
        <f t="shared" si="373"/>
        <v>&lt;177 micron (NGR)</v>
      </c>
      <c r="L2297">
        <v>7</v>
      </c>
      <c r="M2297" t="s">
        <v>106</v>
      </c>
      <c r="N2297">
        <v>127</v>
      </c>
      <c r="O2297" t="s">
        <v>615</v>
      </c>
      <c r="P2297" t="s">
        <v>50</v>
      </c>
      <c r="Q2297" t="s">
        <v>53</v>
      </c>
      <c r="R2297" t="s">
        <v>76</v>
      </c>
      <c r="S2297" t="s">
        <v>156</v>
      </c>
      <c r="T2297" t="s">
        <v>36</v>
      </c>
      <c r="U2297" t="s">
        <v>1192</v>
      </c>
      <c r="V2297" t="s">
        <v>5873</v>
      </c>
      <c r="W2297" t="s">
        <v>33</v>
      </c>
      <c r="X2297" t="s">
        <v>82</v>
      </c>
      <c r="Y2297" t="s">
        <v>41</v>
      </c>
      <c r="Z2297" t="s">
        <v>2656</v>
      </c>
    </row>
    <row r="2298" spans="1:26" hidden="1" x14ac:dyDescent="0.25">
      <c r="A2298" t="s">
        <v>9562</v>
      </c>
      <c r="B2298" t="s">
        <v>9563</v>
      </c>
      <c r="C2298" s="1" t="str">
        <f t="shared" si="364"/>
        <v>21:0242</v>
      </c>
      <c r="D2298" s="1" t="str">
        <f t="shared" si="371"/>
        <v>21:0117</v>
      </c>
      <c r="E2298" t="s">
        <v>9564</v>
      </c>
      <c r="F2298" t="s">
        <v>9565</v>
      </c>
      <c r="H2298">
        <v>58.5688052</v>
      </c>
      <c r="I2298">
        <v>-103.3906257</v>
      </c>
      <c r="J2298" s="1" t="str">
        <f t="shared" si="372"/>
        <v>NGR lake sediment grab sample</v>
      </c>
      <c r="K2298" s="1" t="str">
        <f t="shared" si="373"/>
        <v>&lt;177 micron (NGR)</v>
      </c>
      <c r="L2298">
        <v>7</v>
      </c>
      <c r="M2298" t="s">
        <v>118</v>
      </c>
      <c r="N2298">
        <v>128</v>
      </c>
      <c r="O2298" t="s">
        <v>759</v>
      </c>
      <c r="P2298" t="s">
        <v>198</v>
      </c>
      <c r="Q2298" t="s">
        <v>63</v>
      </c>
      <c r="R2298" t="s">
        <v>198</v>
      </c>
      <c r="S2298" t="s">
        <v>146</v>
      </c>
      <c r="T2298" t="s">
        <v>36</v>
      </c>
      <c r="U2298" t="s">
        <v>235</v>
      </c>
      <c r="V2298" t="s">
        <v>730</v>
      </c>
      <c r="W2298" t="s">
        <v>53</v>
      </c>
      <c r="X2298" t="s">
        <v>82</v>
      </c>
      <c r="Y2298" t="s">
        <v>41</v>
      </c>
      <c r="Z2298" t="s">
        <v>761</v>
      </c>
    </row>
    <row r="2299" spans="1:26" hidden="1" x14ac:dyDescent="0.25">
      <c r="A2299" t="s">
        <v>9566</v>
      </c>
      <c r="B2299" t="s">
        <v>9567</v>
      </c>
      <c r="C2299" s="1" t="str">
        <f t="shared" ref="C2299:C2362" si="374">HYPERLINK("http://geochem.nrcan.gc.ca/cdogs/content/bdl/bdl210242_e.htm", "21:0242")</f>
        <v>21:0242</v>
      </c>
      <c r="D2299" s="1" t="str">
        <f>HYPERLINK("http://geochem.nrcan.gc.ca/cdogs/content/svy/svy_e.htm", "")</f>
        <v/>
      </c>
      <c r="G2299" s="1" t="str">
        <f>HYPERLINK("http://geochem.nrcan.gc.ca/cdogs/content/cr_/cr_00022_e.htm", "22")</f>
        <v>22</v>
      </c>
      <c r="J2299" t="s">
        <v>220</v>
      </c>
      <c r="K2299" t="s">
        <v>221</v>
      </c>
      <c r="L2299">
        <v>7</v>
      </c>
      <c r="M2299" t="s">
        <v>222</v>
      </c>
      <c r="N2299">
        <v>129</v>
      </c>
      <c r="O2299" t="s">
        <v>336</v>
      </c>
      <c r="P2299" t="s">
        <v>77</v>
      </c>
      <c r="Q2299" t="s">
        <v>77</v>
      </c>
      <c r="R2299" t="s">
        <v>181</v>
      </c>
      <c r="S2299" t="s">
        <v>78</v>
      </c>
      <c r="T2299" t="s">
        <v>36</v>
      </c>
      <c r="U2299" t="s">
        <v>456</v>
      </c>
      <c r="V2299" t="s">
        <v>2451</v>
      </c>
      <c r="W2299" t="s">
        <v>181</v>
      </c>
      <c r="X2299" t="s">
        <v>48</v>
      </c>
      <c r="Y2299" t="s">
        <v>3466</v>
      </c>
      <c r="Z2299" t="s">
        <v>2782</v>
      </c>
    </row>
    <row r="2300" spans="1:26" hidden="1" x14ac:dyDescent="0.25">
      <c r="A2300" t="s">
        <v>9568</v>
      </c>
      <c r="B2300" t="s">
        <v>9569</v>
      </c>
      <c r="C2300" s="1" t="str">
        <f t="shared" si="374"/>
        <v>21:0242</v>
      </c>
      <c r="D2300" s="1" t="str">
        <f t="shared" ref="D2300:D2320" si="375">HYPERLINK("http://geochem.nrcan.gc.ca/cdogs/content/svy/svy210117_e.htm", "21:0117")</f>
        <v>21:0117</v>
      </c>
      <c r="E2300" t="s">
        <v>9570</v>
      </c>
      <c r="F2300" t="s">
        <v>9571</v>
      </c>
      <c r="H2300">
        <v>58.562821</v>
      </c>
      <c r="I2300">
        <v>-103.372677</v>
      </c>
      <c r="J2300" s="1" t="str">
        <f t="shared" ref="J2300:J2320" si="376">HYPERLINK("http://geochem.nrcan.gc.ca/cdogs/content/kwd/kwd020027_e.htm", "NGR lake sediment grab sample")</f>
        <v>NGR lake sediment grab sample</v>
      </c>
      <c r="K2300" s="1" t="str">
        <f t="shared" ref="K2300:K2320" si="377">HYPERLINK("http://geochem.nrcan.gc.ca/cdogs/content/kwd/kwd080006_e.htm", "&lt;177 micron (NGR)")</f>
        <v>&lt;177 micron (NGR)</v>
      </c>
      <c r="L2300">
        <v>7</v>
      </c>
      <c r="M2300" t="s">
        <v>131</v>
      </c>
      <c r="N2300">
        <v>130</v>
      </c>
      <c r="O2300" t="s">
        <v>223</v>
      </c>
      <c r="P2300" t="s">
        <v>156</v>
      </c>
      <c r="Q2300" t="s">
        <v>66</v>
      </c>
      <c r="R2300" t="s">
        <v>109</v>
      </c>
      <c r="S2300" t="s">
        <v>39</v>
      </c>
      <c r="T2300" t="s">
        <v>36</v>
      </c>
      <c r="U2300" t="s">
        <v>100</v>
      </c>
      <c r="V2300" t="s">
        <v>65</v>
      </c>
      <c r="W2300" t="s">
        <v>66</v>
      </c>
      <c r="X2300" t="s">
        <v>890</v>
      </c>
      <c r="Y2300" t="s">
        <v>125</v>
      </c>
      <c r="Z2300" t="s">
        <v>2603</v>
      </c>
    </row>
    <row r="2301" spans="1:26" hidden="1" x14ac:dyDescent="0.25">
      <c r="A2301" t="s">
        <v>9572</v>
      </c>
      <c r="B2301" t="s">
        <v>9573</v>
      </c>
      <c r="C2301" s="1" t="str">
        <f t="shared" si="374"/>
        <v>21:0242</v>
      </c>
      <c r="D2301" s="1" t="str">
        <f t="shared" si="375"/>
        <v>21:0117</v>
      </c>
      <c r="E2301" t="s">
        <v>9574</v>
      </c>
      <c r="F2301" t="s">
        <v>9575</v>
      </c>
      <c r="H2301">
        <v>58.592642900000001</v>
      </c>
      <c r="I2301">
        <v>-103.33257949999999</v>
      </c>
      <c r="J2301" s="1" t="str">
        <f t="shared" si="376"/>
        <v>NGR lake sediment grab sample</v>
      </c>
      <c r="K2301" s="1" t="str">
        <f t="shared" si="377"/>
        <v>&lt;177 micron (NGR)</v>
      </c>
      <c r="L2301">
        <v>7</v>
      </c>
      <c r="M2301" t="s">
        <v>154</v>
      </c>
      <c r="N2301">
        <v>131</v>
      </c>
      <c r="O2301" t="s">
        <v>224</v>
      </c>
      <c r="P2301" t="s">
        <v>50</v>
      </c>
      <c r="Q2301" t="s">
        <v>63</v>
      </c>
      <c r="R2301" t="s">
        <v>109</v>
      </c>
      <c r="S2301" t="s">
        <v>39</v>
      </c>
      <c r="T2301" t="s">
        <v>36</v>
      </c>
      <c r="U2301" t="s">
        <v>667</v>
      </c>
      <c r="V2301" t="s">
        <v>65</v>
      </c>
      <c r="W2301" t="s">
        <v>66</v>
      </c>
      <c r="X2301" t="s">
        <v>79</v>
      </c>
      <c r="Y2301" t="s">
        <v>41</v>
      </c>
      <c r="Z2301" t="s">
        <v>35</v>
      </c>
    </row>
    <row r="2302" spans="1:26" hidden="1" x14ac:dyDescent="0.25">
      <c r="A2302" t="s">
        <v>9576</v>
      </c>
      <c r="B2302" t="s">
        <v>9577</v>
      </c>
      <c r="C2302" s="1" t="str">
        <f t="shared" si="374"/>
        <v>21:0242</v>
      </c>
      <c r="D2302" s="1" t="str">
        <f t="shared" si="375"/>
        <v>21:0117</v>
      </c>
      <c r="E2302" t="s">
        <v>9536</v>
      </c>
      <c r="F2302" t="s">
        <v>9578</v>
      </c>
      <c r="H2302">
        <v>58.603369499999999</v>
      </c>
      <c r="I2302">
        <v>-103.34583929999999</v>
      </c>
      <c r="J2302" s="1" t="str">
        <f t="shared" si="376"/>
        <v>NGR lake sediment grab sample</v>
      </c>
      <c r="K2302" s="1" t="str">
        <f t="shared" si="377"/>
        <v>&lt;177 micron (NGR)</v>
      </c>
      <c r="L2302">
        <v>7</v>
      </c>
      <c r="M2302" t="s">
        <v>162</v>
      </c>
      <c r="N2302">
        <v>132</v>
      </c>
      <c r="O2302" t="s">
        <v>236</v>
      </c>
      <c r="P2302" t="s">
        <v>109</v>
      </c>
      <c r="Q2302" t="s">
        <v>53</v>
      </c>
      <c r="R2302" t="s">
        <v>64</v>
      </c>
      <c r="S2302" t="s">
        <v>181</v>
      </c>
      <c r="T2302" t="s">
        <v>36</v>
      </c>
      <c r="U2302" t="s">
        <v>465</v>
      </c>
      <c r="V2302" t="s">
        <v>200</v>
      </c>
      <c r="W2302" t="s">
        <v>66</v>
      </c>
      <c r="X2302" t="s">
        <v>890</v>
      </c>
      <c r="Y2302" t="s">
        <v>66</v>
      </c>
      <c r="Z2302" t="s">
        <v>941</v>
      </c>
    </row>
    <row r="2303" spans="1:26" hidden="1" x14ac:dyDescent="0.25">
      <c r="A2303" t="s">
        <v>9579</v>
      </c>
      <c r="B2303" t="s">
        <v>9580</v>
      </c>
      <c r="C2303" s="1" t="str">
        <f t="shared" si="374"/>
        <v>21:0242</v>
      </c>
      <c r="D2303" s="1" t="str">
        <f t="shared" si="375"/>
        <v>21:0117</v>
      </c>
      <c r="E2303" t="s">
        <v>9536</v>
      </c>
      <c r="F2303" t="s">
        <v>9581</v>
      </c>
      <c r="H2303">
        <v>58.603369499999999</v>
      </c>
      <c r="I2303">
        <v>-103.34583929999999</v>
      </c>
      <c r="J2303" s="1" t="str">
        <f t="shared" si="376"/>
        <v>NGR lake sediment grab sample</v>
      </c>
      <c r="K2303" s="1" t="str">
        <f t="shared" si="377"/>
        <v>&lt;177 micron (NGR)</v>
      </c>
      <c r="L2303">
        <v>7</v>
      </c>
      <c r="M2303" t="s">
        <v>169</v>
      </c>
      <c r="N2303">
        <v>133</v>
      </c>
      <c r="O2303" t="s">
        <v>236</v>
      </c>
      <c r="P2303" t="s">
        <v>50</v>
      </c>
      <c r="Q2303" t="s">
        <v>53</v>
      </c>
      <c r="R2303" t="s">
        <v>50</v>
      </c>
      <c r="S2303" t="s">
        <v>181</v>
      </c>
      <c r="T2303" t="s">
        <v>36</v>
      </c>
      <c r="U2303" t="s">
        <v>497</v>
      </c>
      <c r="V2303" t="s">
        <v>200</v>
      </c>
      <c r="W2303" t="s">
        <v>66</v>
      </c>
      <c r="X2303" t="s">
        <v>890</v>
      </c>
      <c r="Y2303" t="s">
        <v>66</v>
      </c>
      <c r="Z2303" t="s">
        <v>1318</v>
      </c>
    </row>
    <row r="2304" spans="1:26" hidden="1" x14ac:dyDescent="0.25">
      <c r="A2304" t="s">
        <v>9582</v>
      </c>
      <c r="B2304" t="s">
        <v>9583</v>
      </c>
      <c r="C2304" s="1" t="str">
        <f t="shared" si="374"/>
        <v>21:0242</v>
      </c>
      <c r="D2304" s="1" t="str">
        <f t="shared" si="375"/>
        <v>21:0117</v>
      </c>
      <c r="E2304" t="s">
        <v>9584</v>
      </c>
      <c r="F2304" t="s">
        <v>9585</v>
      </c>
      <c r="H2304">
        <v>58.608574699999998</v>
      </c>
      <c r="I2304">
        <v>-103.2993225</v>
      </c>
      <c r="J2304" s="1" t="str">
        <f t="shared" si="376"/>
        <v>NGR lake sediment grab sample</v>
      </c>
      <c r="K2304" s="1" t="str">
        <f t="shared" si="377"/>
        <v>&lt;177 micron (NGR)</v>
      </c>
      <c r="L2304">
        <v>7</v>
      </c>
      <c r="M2304" t="s">
        <v>143</v>
      </c>
      <c r="N2304">
        <v>134</v>
      </c>
      <c r="O2304" t="s">
        <v>48</v>
      </c>
      <c r="P2304" t="s">
        <v>156</v>
      </c>
      <c r="Q2304" t="s">
        <v>53</v>
      </c>
      <c r="R2304" t="s">
        <v>64</v>
      </c>
      <c r="S2304" t="s">
        <v>39</v>
      </c>
      <c r="T2304" t="s">
        <v>36</v>
      </c>
      <c r="U2304" t="s">
        <v>40</v>
      </c>
      <c r="V2304" t="s">
        <v>322</v>
      </c>
      <c r="W2304" t="s">
        <v>53</v>
      </c>
      <c r="X2304" t="s">
        <v>890</v>
      </c>
      <c r="Y2304" t="s">
        <v>41</v>
      </c>
      <c r="Z2304" t="s">
        <v>409</v>
      </c>
    </row>
    <row r="2305" spans="1:26" hidden="1" x14ac:dyDescent="0.25">
      <c r="A2305" t="s">
        <v>9586</v>
      </c>
      <c r="B2305" t="s">
        <v>9587</v>
      </c>
      <c r="C2305" s="1" t="str">
        <f t="shared" si="374"/>
        <v>21:0242</v>
      </c>
      <c r="D2305" s="1" t="str">
        <f t="shared" si="375"/>
        <v>21:0117</v>
      </c>
      <c r="E2305" t="s">
        <v>9588</v>
      </c>
      <c r="F2305" t="s">
        <v>9589</v>
      </c>
      <c r="H2305">
        <v>58.623588099999999</v>
      </c>
      <c r="I2305">
        <v>-103.30086780000001</v>
      </c>
      <c r="J2305" s="1" t="str">
        <f t="shared" si="376"/>
        <v>NGR lake sediment grab sample</v>
      </c>
      <c r="K2305" s="1" t="str">
        <f t="shared" si="377"/>
        <v>&lt;177 micron (NGR)</v>
      </c>
      <c r="L2305">
        <v>7</v>
      </c>
      <c r="M2305" t="s">
        <v>177</v>
      </c>
      <c r="N2305">
        <v>135</v>
      </c>
      <c r="O2305" t="s">
        <v>300</v>
      </c>
      <c r="P2305" t="s">
        <v>109</v>
      </c>
      <c r="Q2305" t="s">
        <v>53</v>
      </c>
      <c r="R2305" t="s">
        <v>109</v>
      </c>
      <c r="S2305" t="s">
        <v>146</v>
      </c>
      <c r="T2305" t="s">
        <v>36</v>
      </c>
      <c r="U2305" t="s">
        <v>144</v>
      </c>
      <c r="V2305" t="s">
        <v>399</v>
      </c>
      <c r="W2305" t="s">
        <v>53</v>
      </c>
      <c r="X2305" t="s">
        <v>890</v>
      </c>
      <c r="Y2305" t="s">
        <v>41</v>
      </c>
      <c r="Z2305" t="s">
        <v>3055</v>
      </c>
    </row>
    <row r="2306" spans="1:26" hidden="1" x14ac:dyDescent="0.25">
      <c r="A2306" t="s">
        <v>9590</v>
      </c>
      <c r="B2306" t="s">
        <v>9591</v>
      </c>
      <c r="C2306" s="1" t="str">
        <f t="shared" si="374"/>
        <v>21:0242</v>
      </c>
      <c r="D2306" s="1" t="str">
        <f t="shared" si="375"/>
        <v>21:0117</v>
      </c>
      <c r="E2306" t="s">
        <v>9592</v>
      </c>
      <c r="F2306" t="s">
        <v>9593</v>
      </c>
      <c r="H2306">
        <v>58.637815500000002</v>
      </c>
      <c r="I2306">
        <v>-103.2986793</v>
      </c>
      <c r="J2306" s="1" t="str">
        <f t="shared" si="376"/>
        <v>NGR lake sediment grab sample</v>
      </c>
      <c r="K2306" s="1" t="str">
        <f t="shared" si="377"/>
        <v>&lt;177 micron (NGR)</v>
      </c>
      <c r="L2306">
        <v>7</v>
      </c>
      <c r="M2306" t="s">
        <v>187</v>
      </c>
      <c r="N2306">
        <v>136</v>
      </c>
      <c r="O2306" t="s">
        <v>74</v>
      </c>
      <c r="P2306" t="s">
        <v>244</v>
      </c>
      <c r="Q2306" t="s">
        <v>66</v>
      </c>
      <c r="R2306" t="s">
        <v>50</v>
      </c>
      <c r="S2306" t="s">
        <v>39</v>
      </c>
      <c r="T2306" t="s">
        <v>36</v>
      </c>
      <c r="U2306" t="s">
        <v>98</v>
      </c>
      <c r="V2306" t="s">
        <v>225</v>
      </c>
      <c r="W2306" t="s">
        <v>53</v>
      </c>
      <c r="X2306" t="s">
        <v>48</v>
      </c>
      <c r="Y2306" t="s">
        <v>41</v>
      </c>
      <c r="Z2306" t="s">
        <v>530</v>
      </c>
    </row>
    <row r="2307" spans="1:26" hidden="1" x14ac:dyDescent="0.25">
      <c r="A2307" t="s">
        <v>9594</v>
      </c>
      <c r="B2307" t="s">
        <v>9595</v>
      </c>
      <c r="C2307" s="1" t="str">
        <f t="shared" si="374"/>
        <v>21:0242</v>
      </c>
      <c r="D2307" s="1" t="str">
        <f t="shared" si="375"/>
        <v>21:0117</v>
      </c>
      <c r="E2307" t="s">
        <v>9596</v>
      </c>
      <c r="F2307" t="s">
        <v>9597</v>
      </c>
      <c r="H2307">
        <v>58.6495034</v>
      </c>
      <c r="I2307">
        <v>-103.2578006</v>
      </c>
      <c r="J2307" s="1" t="str">
        <f t="shared" si="376"/>
        <v>NGR lake sediment grab sample</v>
      </c>
      <c r="K2307" s="1" t="str">
        <f t="shared" si="377"/>
        <v>&lt;177 micron (NGR)</v>
      </c>
      <c r="L2307">
        <v>7</v>
      </c>
      <c r="M2307" t="s">
        <v>196</v>
      </c>
      <c r="N2307">
        <v>137</v>
      </c>
      <c r="O2307" t="s">
        <v>61</v>
      </c>
      <c r="P2307" t="s">
        <v>156</v>
      </c>
      <c r="Q2307" t="s">
        <v>63</v>
      </c>
      <c r="R2307" t="s">
        <v>198</v>
      </c>
      <c r="S2307" t="s">
        <v>39</v>
      </c>
      <c r="T2307" t="s">
        <v>36</v>
      </c>
      <c r="U2307" t="s">
        <v>497</v>
      </c>
      <c r="V2307" t="s">
        <v>237</v>
      </c>
      <c r="W2307" t="s">
        <v>53</v>
      </c>
      <c r="X2307" t="s">
        <v>890</v>
      </c>
      <c r="Y2307" t="s">
        <v>41</v>
      </c>
      <c r="Z2307" t="s">
        <v>591</v>
      </c>
    </row>
    <row r="2308" spans="1:26" hidden="1" x14ac:dyDescent="0.25">
      <c r="A2308" t="s">
        <v>9598</v>
      </c>
      <c r="B2308" t="s">
        <v>9599</v>
      </c>
      <c r="C2308" s="1" t="str">
        <f t="shared" si="374"/>
        <v>21:0242</v>
      </c>
      <c r="D2308" s="1" t="str">
        <f t="shared" si="375"/>
        <v>21:0117</v>
      </c>
      <c r="E2308" t="s">
        <v>9600</v>
      </c>
      <c r="F2308" t="s">
        <v>9601</v>
      </c>
      <c r="H2308">
        <v>58.672463100000002</v>
      </c>
      <c r="I2308">
        <v>-103.2537262</v>
      </c>
      <c r="J2308" s="1" t="str">
        <f t="shared" si="376"/>
        <v>NGR lake sediment grab sample</v>
      </c>
      <c r="K2308" s="1" t="str">
        <f t="shared" si="377"/>
        <v>&lt;177 micron (NGR)</v>
      </c>
      <c r="L2308">
        <v>7</v>
      </c>
      <c r="M2308" t="s">
        <v>206</v>
      </c>
      <c r="N2308">
        <v>138</v>
      </c>
      <c r="O2308" t="s">
        <v>759</v>
      </c>
      <c r="P2308" t="s">
        <v>334</v>
      </c>
      <c r="Q2308" t="s">
        <v>53</v>
      </c>
      <c r="R2308" t="s">
        <v>34</v>
      </c>
      <c r="S2308" t="s">
        <v>146</v>
      </c>
      <c r="T2308" t="s">
        <v>36</v>
      </c>
      <c r="U2308" t="s">
        <v>1024</v>
      </c>
      <c r="V2308" t="s">
        <v>375</v>
      </c>
      <c r="W2308" t="s">
        <v>63</v>
      </c>
      <c r="X2308" t="s">
        <v>79</v>
      </c>
      <c r="Y2308" t="s">
        <v>41</v>
      </c>
      <c r="Z2308" t="s">
        <v>483</v>
      </c>
    </row>
    <row r="2309" spans="1:26" hidden="1" x14ac:dyDescent="0.25">
      <c r="A2309" t="s">
        <v>9602</v>
      </c>
      <c r="B2309" t="s">
        <v>9603</v>
      </c>
      <c r="C2309" s="1" t="str">
        <f t="shared" si="374"/>
        <v>21:0242</v>
      </c>
      <c r="D2309" s="1" t="str">
        <f t="shared" si="375"/>
        <v>21:0117</v>
      </c>
      <c r="E2309" t="s">
        <v>9604</v>
      </c>
      <c r="F2309" t="s">
        <v>9605</v>
      </c>
      <c r="H2309">
        <v>58.690073300000002</v>
      </c>
      <c r="I2309">
        <v>-103.2107979</v>
      </c>
      <c r="J2309" s="1" t="str">
        <f t="shared" si="376"/>
        <v>NGR lake sediment grab sample</v>
      </c>
      <c r="K2309" s="1" t="str">
        <f t="shared" si="377"/>
        <v>&lt;177 micron (NGR)</v>
      </c>
      <c r="L2309">
        <v>7</v>
      </c>
      <c r="M2309" t="s">
        <v>214</v>
      </c>
      <c r="N2309">
        <v>139</v>
      </c>
      <c r="O2309" t="s">
        <v>48</v>
      </c>
      <c r="P2309" t="s">
        <v>50</v>
      </c>
      <c r="Q2309" t="s">
        <v>53</v>
      </c>
      <c r="R2309" t="s">
        <v>156</v>
      </c>
      <c r="S2309" t="s">
        <v>78</v>
      </c>
      <c r="T2309" t="s">
        <v>36</v>
      </c>
      <c r="U2309" t="s">
        <v>112</v>
      </c>
      <c r="V2309" t="s">
        <v>148</v>
      </c>
      <c r="W2309" t="s">
        <v>33</v>
      </c>
      <c r="X2309" t="s">
        <v>283</v>
      </c>
      <c r="Y2309" t="s">
        <v>41</v>
      </c>
      <c r="Z2309" t="s">
        <v>1108</v>
      </c>
    </row>
    <row r="2310" spans="1:26" hidden="1" x14ac:dyDescent="0.25">
      <c r="A2310" t="s">
        <v>9606</v>
      </c>
      <c r="B2310" t="s">
        <v>9607</v>
      </c>
      <c r="C2310" s="1" t="str">
        <f t="shared" si="374"/>
        <v>21:0242</v>
      </c>
      <c r="D2310" s="1" t="str">
        <f t="shared" si="375"/>
        <v>21:0117</v>
      </c>
      <c r="E2310" t="s">
        <v>9608</v>
      </c>
      <c r="F2310" t="s">
        <v>9609</v>
      </c>
      <c r="H2310">
        <v>58.710451300000003</v>
      </c>
      <c r="I2310">
        <v>-103.1937329</v>
      </c>
      <c r="J2310" s="1" t="str">
        <f t="shared" si="376"/>
        <v>NGR lake sediment grab sample</v>
      </c>
      <c r="K2310" s="1" t="str">
        <f t="shared" si="377"/>
        <v>&lt;177 micron (NGR)</v>
      </c>
      <c r="L2310">
        <v>7</v>
      </c>
      <c r="M2310" t="s">
        <v>234</v>
      </c>
      <c r="N2310">
        <v>140</v>
      </c>
      <c r="O2310" t="s">
        <v>61</v>
      </c>
      <c r="P2310" t="s">
        <v>134</v>
      </c>
      <c r="Q2310" t="s">
        <v>53</v>
      </c>
      <c r="R2310" t="s">
        <v>64</v>
      </c>
      <c r="S2310" t="s">
        <v>78</v>
      </c>
      <c r="T2310" t="s">
        <v>36</v>
      </c>
      <c r="U2310" t="s">
        <v>144</v>
      </c>
      <c r="V2310" t="s">
        <v>399</v>
      </c>
      <c r="W2310" t="s">
        <v>63</v>
      </c>
      <c r="X2310" t="s">
        <v>283</v>
      </c>
      <c r="Y2310" t="s">
        <v>41</v>
      </c>
      <c r="Z2310" t="s">
        <v>1096</v>
      </c>
    </row>
    <row r="2311" spans="1:26" hidden="1" x14ac:dyDescent="0.25">
      <c r="A2311" t="s">
        <v>9610</v>
      </c>
      <c r="B2311" t="s">
        <v>9611</v>
      </c>
      <c r="C2311" s="1" t="str">
        <f t="shared" si="374"/>
        <v>21:0242</v>
      </c>
      <c r="D2311" s="1" t="str">
        <f t="shared" si="375"/>
        <v>21:0117</v>
      </c>
      <c r="E2311" t="s">
        <v>9612</v>
      </c>
      <c r="F2311" t="s">
        <v>9613</v>
      </c>
      <c r="H2311">
        <v>58.7273122</v>
      </c>
      <c r="I2311">
        <v>-103.1159249</v>
      </c>
      <c r="J2311" s="1" t="str">
        <f t="shared" si="376"/>
        <v>NGR lake sediment grab sample</v>
      </c>
      <c r="K2311" s="1" t="str">
        <f t="shared" si="377"/>
        <v>&lt;177 micron (NGR)</v>
      </c>
      <c r="L2311">
        <v>8</v>
      </c>
      <c r="M2311" t="s">
        <v>30</v>
      </c>
      <c r="N2311">
        <v>141</v>
      </c>
      <c r="O2311" t="s">
        <v>297</v>
      </c>
      <c r="P2311" t="s">
        <v>198</v>
      </c>
      <c r="Q2311" t="s">
        <v>53</v>
      </c>
      <c r="R2311" t="s">
        <v>50</v>
      </c>
      <c r="S2311" t="s">
        <v>181</v>
      </c>
      <c r="T2311" t="s">
        <v>36</v>
      </c>
      <c r="U2311" t="s">
        <v>379</v>
      </c>
      <c r="V2311" t="s">
        <v>180</v>
      </c>
      <c r="W2311" t="s">
        <v>53</v>
      </c>
      <c r="X2311" t="s">
        <v>48</v>
      </c>
      <c r="Y2311" t="s">
        <v>41</v>
      </c>
      <c r="Z2311" t="s">
        <v>1359</v>
      </c>
    </row>
    <row r="2312" spans="1:26" hidden="1" x14ac:dyDescent="0.25">
      <c r="A2312" t="s">
        <v>9614</v>
      </c>
      <c r="B2312" t="s">
        <v>9615</v>
      </c>
      <c r="C2312" s="1" t="str">
        <f t="shared" si="374"/>
        <v>21:0242</v>
      </c>
      <c r="D2312" s="1" t="str">
        <f t="shared" si="375"/>
        <v>21:0117</v>
      </c>
      <c r="E2312" t="s">
        <v>9616</v>
      </c>
      <c r="F2312" t="s">
        <v>9617</v>
      </c>
      <c r="H2312">
        <v>58.728763200000003</v>
      </c>
      <c r="I2312">
        <v>-103.17808549999999</v>
      </c>
      <c r="J2312" s="1" t="str">
        <f t="shared" si="376"/>
        <v>NGR lake sediment grab sample</v>
      </c>
      <c r="K2312" s="1" t="str">
        <f t="shared" si="377"/>
        <v>&lt;177 micron (NGR)</v>
      </c>
      <c r="L2312">
        <v>8</v>
      </c>
      <c r="M2312" t="s">
        <v>47</v>
      </c>
      <c r="N2312">
        <v>142</v>
      </c>
      <c r="O2312" t="s">
        <v>300</v>
      </c>
      <c r="P2312" t="s">
        <v>75</v>
      </c>
      <c r="Q2312" t="s">
        <v>53</v>
      </c>
      <c r="R2312" t="s">
        <v>109</v>
      </c>
      <c r="S2312" t="s">
        <v>146</v>
      </c>
      <c r="T2312" t="s">
        <v>36</v>
      </c>
      <c r="U2312" t="s">
        <v>510</v>
      </c>
      <c r="V2312" t="s">
        <v>225</v>
      </c>
      <c r="W2312" t="s">
        <v>53</v>
      </c>
      <c r="X2312" t="s">
        <v>82</v>
      </c>
      <c r="Y2312" t="s">
        <v>41</v>
      </c>
      <c r="Z2312" t="s">
        <v>224</v>
      </c>
    </row>
    <row r="2313" spans="1:26" hidden="1" x14ac:dyDescent="0.25">
      <c r="A2313" t="s">
        <v>9618</v>
      </c>
      <c r="B2313" t="s">
        <v>9619</v>
      </c>
      <c r="C2313" s="1" t="str">
        <f t="shared" si="374"/>
        <v>21:0242</v>
      </c>
      <c r="D2313" s="1" t="str">
        <f t="shared" si="375"/>
        <v>21:0117</v>
      </c>
      <c r="E2313" t="s">
        <v>9620</v>
      </c>
      <c r="F2313" t="s">
        <v>9621</v>
      </c>
      <c r="H2313">
        <v>58.716681999999999</v>
      </c>
      <c r="I2313">
        <v>-103.154195</v>
      </c>
      <c r="J2313" s="1" t="str">
        <f t="shared" si="376"/>
        <v>NGR lake sediment grab sample</v>
      </c>
      <c r="K2313" s="1" t="str">
        <f t="shared" si="377"/>
        <v>&lt;177 micron (NGR)</v>
      </c>
      <c r="L2313">
        <v>8</v>
      </c>
      <c r="M2313" t="s">
        <v>60</v>
      </c>
      <c r="N2313">
        <v>143</v>
      </c>
      <c r="O2313" t="s">
        <v>417</v>
      </c>
      <c r="P2313" t="s">
        <v>198</v>
      </c>
      <c r="Q2313" t="s">
        <v>53</v>
      </c>
      <c r="R2313" t="s">
        <v>64</v>
      </c>
      <c r="S2313" t="s">
        <v>39</v>
      </c>
      <c r="T2313" t="s">
        <v>36</v>
      </c>
      <c r="U2313" t="s">
        <v>1785</v>
      </c>
      <c r="V2313" t="s">
        <v>66</v>
      </c>
      <c r="W2313" t="s">
        <v>53</v>
      </c>
      <c r="X2313" t="s">
        <v>336</v>
      </c>
      <c r="Y2313" t="s">
        <v>41</v>
      </c>
      <c r="Z2313" t="s">
        <v>209</v>
      </c>
    </row>
    <row r="2314" spans="1:26" hidden="1" x14ac:dyDescent="0.25">
      <c r="A2314" t="s">
        <v>9622</v>
      </c>
      <c r="B2314" t="s">
        <v>9623</v>
      </c>
      <c r="C2314" s="1" t="str">
        <f t="shared" si="374"/>
        <v>21:0242</v>
      </c>
      <c r="D2314" s="1" t="str">
        <f t="shared" si="375"/>
        <v>21:0117</v>
      </c>
      <c r="E2314" t="s">
        <v>9624</v>
      </c>
      <c r="F2314" t="s">
        <v>9625</v>
      </c>
      <c r="H2314">
        <v>58.725749999999998</v>
      </c>
      <c r="I2314">
        <v>-103.1419702</v>
      </c>
      <c r="J2314" s="1" t="str">
        <f t="shared" si="376"/>
        <v>NGR lake sediment grab sample</v>
      </c>
      <c r="K2314" s="1" t="str">
        <f t="shared" si="377"/>
        <v>&lt;177 micron (NGR)</v>
      </c>
      <c r="L2314">
        <v>8</v>
      </c>
      <c r="M2314" t="s">
        <v>154</v>
      </c>
      <c r="N2314">
        <v>144</v>
      </c>
      <c r="O2314" t="s">
        <v>666</v>
      </c>
      <c r="P2314" t="s">
        <v>244</v>
      </c>
      <c r="Q2314" t="s">
        <v>53</v>
      </c>
      <c r="R2314" t="s">
        <v>77</v>
      </c>
      <c r="S2314" t="s">
        <v>156</v>
      </c>
      <c r="T2314" t="s">
        <v>36</v>
      </c>
      <c r="U2314" t="s">
        <v>858</v>
      </c>
      <c r="V2314" t="s">
        <v>148</v>
      </c>
      <c r="W2314" t="s">
        <v>63</v>
      </c>
      <c r="X2314" t="s">
        <v>79</v>
      </c>
      <c r="Y2314" t="s">
        <v>41</v>
      </c>
      <c r="Z2314" t="s">
        <v>149</v>
      </c>
    </row>
    <row r="2315" spans="1:26" hidden="1" x14ac:dyDescent="0.25">
      <c r="A2315" t="s">
        <v>9626</v>
      </c>
      <c r="B2315" t="s">
        <v>9627</v>
      </c>
      <c r="C2315" s="1" t="str">
        <f t="shared" si="374"/>
        <v>21:0242</v>
      </c>
      <c r="D2315" s="1" t="str">
        <f t="shared" si="375"/>
        <v>21:0117</v>
      </c>
      <c r="E2315" t="s">
        <v>9612</v>
      </c>
      <c r="F2315" t="s">
        <v>9628</v>
      </c>
      <c r="H2315">
        <v>58.7273122</v>
      </c>
      <c r="I2315">
        <v>-103.1159249</v>
      </c>
      <c r="J2315" s="1" t="str">
        <f t="shared" si="376"/>
        <v>NGR lake sediment grab sample</v>
      </c>
      <c r="K2315" s="1" t="str">
        <f t="shared" si="377"/>
        <v>&lt;177 micron (NGR)</v>
      </c>
      <c r="L2315">
        <v>8</v>
      </c>
      <c r="M2315" t="s">
        <v>162</v>
      </c>
      <c r="N2315">
        <v>145</v>
      </c>
      <c r="O2315" t="s">
        <v>1058</v>
      </c>
      <c r="P2315" t="s">
        <v>198</v>
      </c>
      <c r="Q2315" t="s">
        <v>53</v>
      </c>
      <c r="R2315" t="s">
        <v>596</v>
      </c>
      <c r="S2315" t="s">
        <v>181</v>
      </c>
      <c r="T2315" t="s">
        <v>36</v>
      </c>
      <c r="U2315" t="s">
        <v>379</v>
      </c>
      <c r="V2315" t="s">
        <v>853</v>
      </c>
      <c r="W2315" t="s">
        <v>53</v>
      </c>
      <c r="X2315" t="s">
        <v>79</v>
      </c>
      <c r="Y2315" t="s">
        <v>41</v>
      </c>
      <c r="Z2315" t="s">
        <v>472</v>
      </c>
    </row>
    <row r="2316" spans="1:26" hidden="1" x14ac:dyDescent="0.25">
      <c r="A2316" t="s">
        <v>9629</v>
      </c>
      <c r="B2316" t="s">
        <v>9630</v>
      </c>
      <c r="C2316" s="1" t="str">
        <f t="shared" si="374"/>
        <v>21:0242</v>
      </c>
      <c r="D2316" s="1" t="str">
        <f t="shared" si="375"/>
        <v>21:0117</v>
      </c>
      <c r="E2316" t="s">
        <v>9612</v>
      </c>
      <c r="F2316" t="s">
        <v>9631</v>
      </c>
      <c r="H2316">
        <v>58.7273122</v>
      </c>
      <c r="I2316">
        <v>-103.1159249</v>
      </c>
      <c r="J2316" s="1" t="str">
        <f t="shared" si="376"/>
        <v>NGR lake sediment grab sample</v>
      </c>
      <c r="K2316" s="1" t="str">
        <f t="shared" si="377"/>
        <v>&lt;177 micron (NGR)</v>
      </c>
      <c r="L2316">
        <v>8</v>
      </c>
      <c r="M2316" t="s">
        <v>169</v>
      </c>
      <c r="N2316">
        <v>146</v>
      </c>
      <c r="O2316" t="s">
        <v>297</v>
      </c>
      <c r="P2316" t="s">
        <v>198</v>
      </c>
      <c r="Q2316" t="s">
        <v>53</v>
      </c>
      <c r="R2316" t="s">
        <v>50</v>
      </c>
      <c r="S2316" t="s">
        <v>181</v>
      </c>
      <c r="T2316" t="s">
        <v>36</v>
      </c>
      <c r="U2316" t="s">
        <v>260</v>
      </c>
      <c r="V2316" t="s">
        <v>2057</v>
      </c>
      <c r="W2316" t="s">
        <v>66</v>
      </c>
      <c r="X2316" t="s">
        <v>48</v>
      </c>
      <c r="Y2316" t="s">
        <v>875</v>
      </c>
      <c r="Z2316" t="s">
        <v>35</v>
      </c>
    </row>
    <row r="2317" spans="1:26" hidden="1" x14ac:dyDescent="0.25">
      <c r="A2317" t="s">
        <v>9632</v>
      </c>
      <c r="B2317" t="s">
        <v>9633</v>
      </c>
      <c r="C2317" s="1" t="str">
        <f t="shared" si="374"/>
        <v>21:0242</v>
      </c>
      <c r="D2317" s="1" t="str">
        <f t="shared" si="375"/>
        <v>21:0117</v>
      </c>
      <c r="E2317" t="s">
        <v>9634</v>
      </c>
      <c r="F2317" t="s">
        <v>9635</v>
      </c>
      <c r="H2317">
        <v>58.739904500000002</v>
      </c>
      <c r="I2317">
        <v>-103.102907</v>
      </c>
      <c r="J2317" s="1" t="str">
        <f t="shared" si="376"/>
        <v>NGR lake sediment grab sample</v>
      </c>
      <c r="K2317" s="1" t="str">
        <f t="shared" si="377"/>
        <v>&lt;177 micron (NGR)</v>
      </c>
      <c r="L2317">
        <v>8</v>
      </c>
      <c r="M2317" t="s">
        <v>73</v>
      </c>
      <c r="N2317">
        <v>147</v>
      </c>
      <c r="O2317" t="s">
        <v>54</v>
      </c>
      <c r="P2317" t="s">
        <v>134</v>
      </c>
      <c r="Q2317" t="s">
        <v>53</v>
      </c>
      <c r="R2317" t="s">
        <v>64</v>
      </c>
      <c r="S2317" t="s">
        <v>146</v>
      </c>
      <c r="T2317" t="s">
        <v>36</v>
      </c>
      <c r="U2317" t="s">
        <v>825</v>
      </c>
      <c r="V2317" t="s">
        <v>548</v>
      </c>
      <c r="W2317" t="s">
        <v>66</v>
      </c>
      <c r="X2317" t="s">
        <v>48</v>
      </c>
      <c r="Y2317" t="s">
        <v>41</v>
      </c>
      <c r="Z2317" t="s">
        <v>278</v>
      </c>
    </row>
    <row r="2318" spans="1:26" hidden="1" x14ac:dyDescent="0.25">
      <c r="A2318" t="s">
        <v>9636</v>
      </c>
      <c r="B2318" t="s">
        <v>9637</v>
      </c>
      <c r="C2318" s="1" t="str">
        <f t="shared" si="374"/>
        <v>21:0242</v>
      </c>
      <c r="D2318" s="1" t="str">
        <f t="shared" si="375"/>
        <v>21:0117</v>
      </c>
      <c r="E2318" t="s">
        <v>9638</v>
      </c>
      <c r="F2318" t="s">
        <v>9639</v>
      </c>
      <c r="H2318">
        <v>58.758534699999998</v>
      </c>
      <c r="I2318">
        <v>-103.0755441</v>
      </c>
      <c r="J2318" s="1" t="str">
        <f t="shared" si="376"/>
        <v>NGR lake sediment grab sample</v>
      </c>
      <c r="K2318" s="1" t="str">
        <f t="shared" si="377"/>
        <v>&lt;177 micron (NGR)</v>
      </c>
      <c r="L2318">
        <v>8</v>
      </c>
      <c r="M2318" t="s">
        <v>87</v>
      </c>
      <c r="N2318">
        <v>148</v>
      </c>
      <c r="O2318" t="s">
        <v>798</v>
      </c>
      <c r="P2318" t="s">
        <v>198</v>
      </c>
      <c r="Q2318" t="s">
        <v>53</v>
      </c>
      <c r="R2318" t="s">
        <v>34</v>
      </c>
      <c r="S2318" t="s">
        <v>78</v>
      </c>
      <c r="T2318" t="s">
        <v>122</v>
      </c>
      <c r="U2318" t="s">
        <v>179</v>
      </c>
      <c r="V2318" t="s">
        <v>227</v>
      </c>
      <c r="W2318" t="s">
        <v>66</v>
      </c>
      <c r="X2318" t="s">
        <v>890</v>
      </c>
      <c r="Y2318" t="s">
        <v>125</v>
      </c>
      <c r="Z2318" t="s">
        <v>1965</v>
      </c>
    </row>
    <row r="2319" spans="1:26" hidden="1" x14ac:dyDescent="0.25">
      <c r="A2319" t="s">
        <v>9640</v>
      </c>
      <c r="B2319" t="s">
        <v>9641</v>
      </c>
      <c r="C2319" s="1" t="str">
        <f t="shared" si="374"/>
        <v>21:0242</v>
      </c>
      <c r="D2319" s="1" t="str">
        <f t="shared" si="375"/>
        <v>21:0117</v>
      </c>
      <c r="E2319" t="s">
        <v>9642</v>
      </c>
      <c r="F2319" t="s">
        <v>9643</v>
      </c>
      <c r="H2319">
        <v>58.749033900000001</v>
      </c>
      <c r="I2319">
        <v>-103.03944199999999</v>
      </c>
      <c r="J2319" s="1" t="str">
        <f t="shared" si="376"/>
        <v>NGR lake sediment grab sample</v>
      </c>
      <c r="K2319" s="1" t="str">
        <f t="shared" si="377"/>
        <v>&lt;177 micron (NGR)</v>
      </c>
      <c r="L2319">
        <v>8</v>
      </c>
      <c r="M2319" t="s">
        <v>96</v>
      </c>
      <c r="N2319">
        <v>149</v>
      </c>
      <c r="O2319" t="s">
        <v>890</v>
      </c>
      <c r="P2319" t="s">
        <v>76</v>
      </c>
      <c r="Q2319" t="s">
        <v>66</v>
      </c>
      <c r="R2319" t="s">
        <v>109</v>
      </c>
      <c r="S2319" t="s">
        <v>80</v>
      </c>
      <c r="T2319" t="s">
        <v>36</v>
      </c>
      <c r="U2319" t="s">
        <v>559</v>
      </c>
      <c r="V2319" t="s">
        <v>309</v>
      </c>
      <c r="W2319" t="s">
        <v>53</v>
      </c>
      <c r="X2319" t="s">
        <v>283</v>
      </c>
      <c r="Y2319" t="s">
        <v>125</v>
      </c>
      <c r="Z2319" t="s">
        <v>742</v>
      </c>
    </row>
    <row r="2320" spans="1:26" hidden="1" x14ac:dyDescent="0.25">
      <c r="A2320" t="s">
        <v>9644</v>
      </c>
      <c r="B2320" t="s">
        <v>9645</v>
      </c>
      <c r="C2320" s="1" t="str">
        <f t="shared" si="374"/>
        <v>21:0242</v>
      </c>
      <c r="D2320" s="1" t="str">
        <f t="shared" si="375"/>
        <v>21:0117</v>
      </c>
      <c r="E2320" t="s">
        <v>9646</v>
      </c>
      <c r="F2320" t="s">
        <v>9647</v>
      </c>
      <c r="H2320">
        <v>58.744381599999997</v>
      </c>
      <c r="I2320">
        <v>-102.9790414</v>
      </c>
      <c r="J2320" s="1" t="str">
        <f t="shared" si="376"/>
        <v>NGR lake sediment grab sample</v>
      </c>
      <c r="K2320" s="1" t="str">
        <f t="shared" si="377"/>
        <v>&lt;177 micron (NGR)</v>
      </c>
      <c r="L2320">
        <v>8</v>
      </c>
      <c r="M2320" t="s">
        <v>106</v>
      </c>
      <c r="N2320">
        <v>150</v>
      </c>
      <c r="O2320" t="s">
        <v>48</v>
      </c>
      <c r="P2320" t="s">
        <v>50</v>
      </c>
      <c r="Q2320" t="s">
        <v>53</v>
      </c>
      <c r="R2320" t="s">
        <v>146</v>
      </c>
      <c r="S2320" t="s">
        <v>80</v>
      </c>
      <c r="T2320" t="s">
        <v>36</v>
      </c>
      <c r="U2320" t="s">
        <v>456</v>
      </c>
      <c r="V2320" t="s">
        <v>590</v>
      </c>
      <c r="W2320" t="s">
        <v>80</v>
      </c>
      <c r="X2320" t="s">
        <v>82</v>
      </c>
      <c r="Y2320" t="s">
        <v>125</v>
      </c>
      <c r="Z2320" t="s">
        <v>1442</v>
      </c>
    </row>
    <row r="2321" spans="1:26" hidden="1" x14ac:dyDescent="0.25">
      <c r="A2321" t="s">
        <v>9648</v>
      </c>
      <c r="B2321" t="s">
        <v>9649</v>
      </c>
      <c r="C2321" s="1" t="str">
        <f t="shared" si="374"/>
        <v>21:0242</v>
      </c>
      <c r="D2321" s="1" t="str">
        <f>HYPERLINK("http://geochem.nrcan.gc.ca/cdogs/content/svy/svy_e.htm", "")</f>
        <v/>
      </c>
      <c r="G2321" s="1" t="str">
        <f>HYPERLINK("http://geochem.nrcan.gc.ca/cdogs/content/cr_/cr_00021_e.htm", "21")</f>
        <v>21</v>
      </c>
      <c r="J2321" t="s">
        <v>220</v>
      </c>
      <c r="K2321" t="s">
        <v>221</v>
      </c>
      <c r="L2321">
        <v>8</v>
      </c>
      <c r="M2321" t="s">
        <v>222</v>
      </c>
      <c r="N2321">
        <v>151</v>
      </c>
      <c r="O2321" t="s">
        <v>133</v>
      </c>
      <c r="P2321" t="s">
        <v>77</v>
      </c>
      <c r="Q2321" t="s">
        <v>77</v>
      </c>
      <c r="R2321" t="s">
        <v>78</v>
      </c>
      <c r="S2321" t="s">
        <v>78</v>
      </c>
      <c r="T2321" t="s">
        <v>36</v>
      </c>
      <c r="U2321" t="s">
        <v>781</v>
      </c>
      <c r="V2321" t="s">
        <v>457</v>
      </c>
      <c r="W2321" t="s">
        <v>97</v>
      </c>
      <c r="X2321" t="s">
        <v>890</v>
      </c>
      <c r="Y2321" t="s">
        <v>78</v>
      </c>
      <c r="Z2321" t="s">
        <v>3487</v>
      </c>
    </row>
    <row r="2322" spans="1:26" hidden="1" x14ac:dyDescent="0.25">
      <c r="A2322" t="s">
        <v>9650</v>
      </c>
      <c r="B2322" t="s">
        <v>9651</v>
      </c>
      <c r="C2322" s="1" t="str">
        <f t="shared" si="374"/>
        <v>21:0242</v>
      </c>
      <c r="D2322" s="1" t="str">
        <f t="shared" ref="D2322:D2338" si="378">HYPERLINK("http://geochem.nrcan.gc.ca/cdogs/content/svy/svy210117_e.htm", "21:0117")</f>
        <v>21:0117</v>
      </c>
      <c r="E2322" t="s">
        <v>9652</v>
      </c>
      <c r="F2322" t="s">
        <v>9653</v>
      </c>
      <c r="H2322">
        <v>58.755542499999997</v>
      </c>
      <c r="I2322">
        <v>-102.9479498</v>
      </c>
      <c r="J2322" s="1" t="str">
        <f t="shared" ref="J2322:J2338" si="379">HYPERLINK("http://geochem.nrcan.gc.ca/cdogs/content/kwd/kwd020027_e.htm", "NGR lake sediment grab sample")</f>
        <v>NGR lake sediment grab sample</v>
      </c>
      <c r="K2322" s="1" t="str">
        <f t="shared" ref="K2322:K2338" si="380">HYPERLINK("http://geochem.nrcan.gc.ca/cdogs/content/kwd/kwd080006_e.htm", "&lt;177 micron (NGR)")</f>
        <v>&lt;177 micron (NGR)</v>
      </c>
      <c r="L2322">
        <v>8</v>
      </c>
      <c r="M2322" t="s">
        <v>118</v>
      </c>
      <c r="N2322">
        <v>152</v>
      </c>
      <c r="O2322" t="s">
        <v>1047</v>
      </c>
      <c r="P2322" t="s">
        <v>596</v>
      </c>
      <c r="Q2322" t="s">
        <v>53</v>
      </c>
      <c r="R2322" t="s">
        <v>34</v>
      </c>
      <c r="S2322" t="s">
        <v>33</v>
      </c>
      <c r="T2322" t="s">
        <v>36</v>
      </c>
      <c r="U2322" t="s">
        <v>379</v>
      </c>
      <c r="V2322" t="s">
        <v>853</v>
      </c>
      <c r="W2322" t="s">
        <v>66</v>
      </c>
      <c r="X2322" t="s">
        <v>48</v>
      </c>
      <c r="Y2322" t="s">
        <v>41</v>
      </c>
      <c r="Z2322" t="s">
        <v>3858</v>
      </c>
    </row>
    <row r="2323" spans="1:26" hidden="1" x14ac:dyDescent="0.25">
      <c r="A2323" t="s">
        <v>9654</v>
      </c>
      <c r="B2323" t="s">
        <v>9655</v>
      </c>
      <c r="C2323" s="1" t="str">
        <f t="shared" si="374"/>
        <v>21:0242</v>
      </c>
      <c r="D2323" s="1" t="str">
        <f t="shared" si="378"/>
        <v>21:0117</v>
      </c>
      <c r="E2323" t="s">
        <v>9656</v>
      </c>
      <c r="F2323" t="s">
        <v>9657</v>
      </c>
      <c r="H2323">
        <v>58.7744134</v>
      </c>
      <c r="I2323">
        <v>-102.8991474</v>
      </c>
      <c r="J2323" s="1" t="str">
        <f t="shared" si="379"/>
        <v>NGR lake sediment grab sample</v>
      </c>
      <c r="K2323" s="1" t="str">
        <f t="shared" si="380"/>
        <v>&lt;177 micron (NGR)</v>
      </c>
      <c r="L2323">
        <v>8</v>
      </c>
      <c r="M2323" t="s">
        <v>131</v>
      </c>
      <c r="N2323">
        <v>153</v>
      </c>
      <c r="O2323" t="s">
        <v>300</v>
      </c>
      <c r="P2323" t="s">
        <v>145</v>
      </c>
      <c r="Q2323" t="s">
        <v>53</v>
      </c>
      <c r="R2323" t="s">
        <v>109</v>
      </c>
      <c r="S2323" t="s">
        <v>39</v>
      </c>
      <c r="T2323" t="s">
        <v>36</v>
      </c>
      <c r="U2323" t="s">
        <v>307</v>
      </c>
      <c r="V2323" t="s">
        <v>517</v>
      </c>
      <c r="W2323" t="s">
        <v>53</v>
      </c>
      <c r="X2323" t="s">
        <v>48</v>
      </c>
      <c r="Y2323" t="s">
        <v>875</v>
      </c>
      <c r="Z2323" t="s">
        <v>787</v>
      </c>
    </row>
    <row r="2324" spans="1:26" hidden="1" x14ac:dyDescent="0.25">
      <c r="A2324" t="s">
        <v>9658</v>
      </c>
      <c r="B2324" t="s">
        <v>9659</v>
      </c>
      <c r="C2324" s="1" t="str">
        <f t="shared" si="374"/>
        <v>21:0242</v>
      </c>
      <c r="D2324" s="1" t="str">
        <f t="shared" si="378"/>
        <v>21:0117</v>
      </c>
      <c r="E2324" t="s">
        <v>9660</v>
      </c>
      <c r="F2324" t="s">
        <v>9661</v>
      </c>
      <c r="H2324">
        <v>58.770073500000002</v>
      </c>
      <c r="I2324">
        <v>-102.8500458</v>
      </c>
      <c r="J2324" s="1" t="str">
        <f t="shared" si="379"/>
        <v>NGR lake sediment grab sample</v>
      </c>
      <c r="K2324" s="1" t="str">
        <f t="shared" si="380"/>
        <v>&lt;177 micron (NGR)</v>
      </c>
      <c r="L2324">
        <v>8</v>
      </c>
      <c r="M2324" t="s">
        <v>143</v>
      </c>
      <c r="N2324">
        <v>154</v>
      </c>
      <c r="O2324" t="s">
        <v>197</v>
      </c>
      <c r="P2324" t="s">
        <v>334</v>
      </c>
      <c r="Q2324" t="s">
        <v>53</v>
      </c>
      <c r="R2324" t="s">
        <v>277</v>
      </c>
      <c r="S2324" t="s">
        <v>290</v>
      </c>
      <c r="T2324" t="s">
        <v>36</v>
      </c>
      <c r="U2324" t="s">
        <v>938</v>
      </c>
      <c r="V2324" t="s">
        <v>180</v>
      </c>
      <c r="W2324" t="s">
        <v>63</v>
      </c>
      <c r="X2324" t="s">
        <v>48</v>
      </c>
      <c r="Y2324" t="s">
        <v>41</v>
      </c>
      <c r="Z2324" t="s">
        <v>917</v>
      </c>
    </row>
    <row r="2325" spans="1:26" hidden="1" x14ac:dyDescent="0.25">
      <c r="A2325" t="s">
        <v>9662</v>
      </c>
      <c r="B2325" t="s">
        <v>9663</v>
      </c>
      <c r="C2325" s="1" t="str">
        <f t="shared" si="374"/>
        <v>21:0242</v>
      </c>
      <c r="D2325" s="1" t="str">
        <f t="shared" si="378"/>
        <v>21:0117</v>
      </c>
      <c r="E2325" t="s">
        <v>9664</v>
      </c>
      <c r="F2325" t="s">
        <v>9665</v>
      </c>
      <c r="H2325">
        <v>58.772182000000001</v>
      </c>
      <c r="I2325">
        <v>-102.81779450000001</v>
      </c>
      <c r="J2325" s="1" t="str">
        <f t="shared" si="379"/>
        <v>NGR lake sediment grab sample</v>
      </c>
      <c r="K2325" s="1" t="str">
        <f t="shared" si="380"/>
        <v>&lt;177 micron (NGR)</v>
      </c>
      <c r="L2325">
        <v>8</v>
      </c>
      <c r="M2325" t="s">
        <v>177</v>
      </c>
      <c r="N2325">
        <v>155</v>
      </c>
      <c r="O2325" t="s">
        <v>32</v>
      </c>
      <c r="P2325" t="s">
        <v>109</v>
      </c>
      <c r="Q2325" t="s">
        <v>66</v>
      </c>
      <c r="R2325" t="s">
        <v>110</v>
      </c>
      <c r="S2325" t="s">
        <v>76</v>
      </c>
      <c r="T2325" t="s">
        <v>36</v>
      </c>
      <c r="U2325" t="s">
        <v>635</v>
      </c>
      <c r="V2325" t="s">
        <v>1095</v>
      </c>
      <c r="W2325" t="s">
        <v>53</v>
      </c>
      <c r="X2325" t="s">
        <v>82</v>
      </c>
      <c r="Y2325" t="s">
        <v>41</v>
      </c>
      <c r="Z2325" t="s">
        <v>3127</v>
      </c>
    </row>
    <row r="2326" spans="1:26" hidden="1" x14ac:dyDescent="0.25">
      <c r="A2326" t="s">
        <v>9666</v>
      </c>
      <c r="B2326" t="s">
        <v>9667</v>
      </c>
      <c r="C2326" s="1" t="str">
        <f t="shared" si="374"/>
        <v>21:0242</v>
      </c>
      <c r="D2326" s="1" t="str">
        <f t="shared" si="378"/>
        <v>21:0117</v>
      </c>
      <c r="E2326" t="s">
        <v>9668</v>
      </c>
      <c r="F2326" t="s">
        <v>9669</v>
      </c>
      <c r="H2326">
        <v>58.761455099999999</v>
      </c>
      <c r="I2326">
        <v>-102.7643077</v>
      </c>
      <c r="J2326" s="1" t="str">
        <f t="shared" si="379"/>
        <v>NGR lake sediment grab sample</v>
      </c>
      <c r="K2326" s="1" t="str">
        <f t="shared" si="380"/>
        <v>&lt;177 micron (NGR)</v>
      </c>
      <c r="L2326">
        <v>8</v>
      </c>
      <c r="M2326" t="s">
        <v>187</v>
      </c>
      <c r="N2326">
        <v>156</v>
      </c>
      <c r="O2326" t="s">
        <v>108</v>
      </c>
      <c r="P2326" t="s">
        <v>50</v>
      </c>
      <c r="Q2326" t="s">
        <v>53</v>
      </c>
      <c r="R2326" t="s">
        <v>156</v>
      </c>
      <c r="S2326" t="s">
        <v>80</v>
      </c>
      <c r="T2326" t="s">
        <v>36</v>
      </c>
      <c r="U2326" t="s">
        <v>31</v>
      </c>
      <c r="V2326" t="s">
        <v>237</v>
      </c>
      <c r="W2326" t="s">
        <v>290</v>
      </c>
      <c r="X2326" t="s">
        <v>283</v>
      </c>
      <c r="Y2326" t="s">
        <v>125</v>
      </c>
      <c r="Z2326" t="s">
        <v>3969</v>
      </c>
    </row>
    <row r="2327" spans="1:26" hidden="1" x14ac:dyDescent="0.25">
      <c r="A2327" t="s">
        <v>9670</v>
      </c>
      <c r="B2327" t="s">
        <v>9671</v>
      </c>
      <c r="C2327" s="1" t="str">
        <f t="shared" si="374"/>
        <v>21:0242</v>
      </c>
      <c r="D2327" s="1" t="str">
        <f t="shared" si="378"/>
        <v>21:0117</v>
      </c>
      <c r="E2327" t="s">
        <v>9672</v>
      </c>
      <c r="F2327" t="s">
        <v>9673</v>
      </c>
      <c r="H2327">
        <v>58.773514599999999</v>
      </c>
      <c r="I2327">
        <v>-102.72694660000001</v>
      </c>
      <c r="J2327" s="1" t="str">
        <f t="shared" si="379"/>
        <v>NGR lake sediment grab sample</v>
      </c>
      <c r="K2327" s="1" t="str">
        <f t="shared" si="380"/>
        <v>&lt;177 micron (NGR)</v>
      </c>
      <c r="L2327">
        <v>8</v>
      </c>
      <c r="M2327" t="s">
        <v>196</v>
      </c>
      <c r="N2327">
        <v>157</v>
      </c>
      <c r="O2327" t="s">
        <v>890</v>
      </c>
      <c r="P2327" t="s">
        <v>76</v>
      </c>
      <c r="Q2327" t="s">
        <v>53</v>
      </c>
      <c r="R2327" t="s">
        <v>97</v>
      </c>
      <c r="S2327" t="s">
        <v>39</v>
      </c>
      <c r="T2327" t="s">
        <v>36</v>
      </c>
      <c r="U2327" t="s">
        <v>79</v>
      </c>
      <c r="V2327" t="s">
        <v>125</v>
      </c>
      <c r="W2327" t="s">
        <v>39</v>
      </c>
      <c r="X2327" t="s">
        <v>283</v>
      </c>
      <c r="Y2327" t="s">
        <v>309</v>
      </c>
      <c r="Z2327" t="s">
        <v>55</v>
      </c>
    </row>
    <row r="2328" spans="1:26" hidden="1" x14ac:dyDescent="0.25">
      <c r="A2328" t="s">
        <v>9674</v>
      </c>
      <c r="B2328" t="s">
        <v>9675</v>
      </c>
      <c r="C2328" s="1" t="str">
        <f t="shared" si="374"/>
        <v>21:0242</v>
      </c>
      <c r="D2328" s="1" t="str">
        <f t="shared" si="378"/>
        <v>21:0117</v>
      </c>
      <c r="E2328" t="s">
        <v>9676</v>
      </c>
      <c r="F2328" t="s">
        <v>9677</v>
      </c>
      <c r="H2328">
        <v>58.766030999999998</v>
      </c>
      <c r="I2328">
        <v>-102.70112880000001</v>
      </c>
      <c r="J2328" s="1" t="str">
        <f t="shared" si="379"/>
        <v>NGR lake sediment grab sample</v>
      </c>
      <c r="K2328" s="1" t="str">
        <f t="shared" si="380"/>
        <v>&lt;177 micron (NGR)</v>
      </c>
      <c r="L2328">
        <v>8</v>
      </c>
      <c r="M2328" t="s">
        <v>206</v>
      </c>
      <c r="N2328">
        <v>158</v>
      </c>
      <c r="O2328" t="s">
        <v>197</v>
      </c>
      <c r="P2328" t="s">
        <v>50</v>
      </c>
      <c r="Q2328" t="s">
        <v>53</v>
      </c>
      <c r="R2328" t="s">
        <v>50</v>
      </c>
      <c r="S2328" t="s">
        <v>33</v>
      </c>
      <c r="T2328" t="s">
        <v>36</v>
      </c>
      <c r="U2328" t="s">
        <v>8225</v>
      </c>
      <c r="V2328" t="s">
        <v>262</v>
      </c>
      <c r="W2328" t="s">
        <v>66</v>
      </c>
      <c r="X2328" t="s">
        <v>890</v>
      </c>
      <c r="Y2328" t="s">
        <v>41</v>
      </c>
      <c r="Z2328" t="s">
        <v>5941</v>
      </c>
    </row>
    <row r="2329" spans="1:26" hidden="1" x14ac:dyDescent="0.25">
      <c r="A2329" t="s">
        <v>9678</v>
      </c>
      <c r="B2329" t="s">
        <v>9679</v>
      </c>
      <c r="C2329" s="1" t="str">
        <f t="shared" si="374"/>
        <v>21:0242</v>
      </c>
      <c r="D2329" s="1" t="str">
        <f t="shared" si="378"/>
        <v>21:0117</v>
      </c>
      <c r="E2329" t="s">
        <v>9680</v>
      </c>
      <c r="F2329" t="s">
        <v>9681</v>
      </c>
      <c r="H2329">
        <v>58.760948300000003</v>
      </c>
      <c r="I2329">
        <v>-102.65537860000001</v>
      </c>
      <c r="J2329" s="1" t="str">
        <f t="shared" si="379"/>
        <v>NGR lake sediment grab sample</v>
      </c>
      <c r="K2329" s="1" t="str">
        <f t="shared" si="380"/>
        <v>&lt;177 micron (NGR)</v>
      </c>
      <c r="L2329">
        <v>8</v>
      </c>
      <c r="M2329" t="s">
        <v>214</v>
      </c>
      <c r="N2329">
        <v>159</v>
      </c>
      <c r="O2329" t="s">
        <v>236</v>
      </c>
      <c r="P2329" t="s">
        <v>75</v>
      </c>
      <c r="Q2329" t="s">
        <v>53</v>
      </c>
      <c r="R2329" t="s">
        <v>146</v>
      </c>
      <c r="S2329" t="s">
        <v>63</v>
      </c>
      <c r="T2329" t="s">
        <v>36</v>
      </c>
      <c r="U2329" t="s">
        <v>858</v>
      </c>
      <c r="V2329" t="s">
        <v>125</v>
      </c>
      <c r="W2329" t="s">
        <v>181</v>
      </c>
      <c r="X2329" t="s">
        <v>48</v>
      </c>
      <c r="Y2329" t="s">
        <v>125</v>
      </c>
      <c r="Z2329" t="s">
        <v>483</v>
      </c>
    </row>
    <row r="2330" spans="1:26" hidden="1" x14ac:dyDescent="0.25">
      <c r="A2330" t="s">
        <v>9682</v>
      </c>
      <c r="B2330" t="s">
        <v>9683</v>
      </c>
      <c r="C2330" s="1" t="str">
        <f t="shared" si="374"/>
        <v>21:0242</v>
      </c>
      <c r="D2330" s="1" t="str">
        <f t="shared" si="378"/>
        <v>21:0117</v>
      </c>
      <c r="E2330" t="s">
        <v>9684</v>
      </c>
      <c r="F2330" t="s">
        <v>9685</v>
      </c>
      <c r="H2330">
        <v>58.767784800000001</v>
      </c>
      <c r="I2330">
        <v>-102.60984430000001</v>
      </c>
      <c r="J2330" s="1" t="str">
        <f t="shared" si="379"/>
        <v>NGR lake sediment grab sample</v>
      </c>
      <c r="K2330" s="1" t="str">
        <f t="shared" si="380"/>
        <v>&lt;177 micron (NGR)</v>
      </c>
      <c r="L2330">
        <v>8</v>
      </c>
      <c r="M2330" t="s">
        <v>234</v>
      </c>
      <c r="N2330">
        <v>160</v>
      </c>
      <c r="O2330" t="s">
        <v>798</v>
      </c>
      <c r="P2330" t="s">
        <v>198</v>
      </c>
      <c r="Q2330" t="s">
        <v>53</v>
      </c>
      <c r="R2330" t="s">
        <v>77</v>
      </c>
      <c r="S2330" t="s">
        <v>97</v>
      </c>
      <c r="T2330" t="s">
        <v>36</v>
      </c>
      <c r="U2330" t="s">
        <v>1416</v>
      </c>
      <c r="V2330" t="s">
        <v>38</v>
      </c>
      <c r="W2330" t="s">
        <v>80</v>
      </c>
      <c r="X2330" t="s">
        <v>890</v>
      </c>
      <c r="Y2330" t="s">
        <v>41</v>
      </c>
      <c r="Z2330" t="s">
        <v>3055</v>
      </c>
    </row>
    <row r="2331" spans="1:26" hidden="1" x14ac:dyDescent="0.25">
      <c r="A2331" t="s">
        <v>9686</v>
      </c>
      <c r="B2331" t="s">
        <v>9687</v>
      </c>
      <c r="C2331" s="1" t="str">
        <f t="shared" si="374"/>
        <v>21:0242</v>
      </c>
      <c r="D2331" s="1" t="str">
        <f t="shared" si="378"/>
        <v>21:0117</v>
      </c>
      <c r="E2331" t="s">
        <v>9688</v>
      </c>
      <c r="F2331" t="s">
        <v>9689</v>
      </c>
      <c r="H2331">
        <v>58.836673500000003</v>
      </c>
      <c r="I2331">
        <v>-102.404878</v>
      </c>
      <c r="J2331" s="1" t="str">
        <f t="shared" si="379"/>
        <v>NGR lake sediment grab sample</v>
      </c>
      <c r="K2331" s="1" t="str">
        <f t="shared" si="380"/>
        <v>&lt;177 micron (NGR)</v>
      </c>
      <c r="L2331">
        <v>9</v>
      </c>
      <c r="M2331" t="s">
        <v>30</v>
      </c>
      <c r="N2331">
        <v>161</v>
      </c>
      <c r="O2331" t="s">
        <v>1090</v>
      </c>
      <c r="P2331" t="s">
        <v>596</v>
      </c>
      <c r="Q2331" t="s">
        <v>53</v>
      </c>
      <c r="R2331" t="s">
        <v>97</v>
      </c>
      <c r="S2331" t="s">
        <v>181</v>
      </c>
      <c r="T2331" t="s">
        <v>36</v>
      </c>
      <c r="U2331" t="s">
        <v>215</v>
      </c>
      <c r="V2331" t="s">
        <v>227</v>
      </c>
      <c r="W2331" t="s">
        <v>63</v>
      </c>
      <c r="X2331" t="s">
        <v>48</v>
      </c>
      <c r="Y2331" t="s">
        <v>66</v>
      </c>
      <c r="Z2331" t="s">
        <v>2223</v>
      </c>
    </row>
    <row r="2332" spans="1:26" hidden="1" x14ac:dyDescent="0.25">
      <c r="A2332" t="s">
        <v>9690</v>
      </c>
      <c r="B2332" t="s">
        <v>9691</v>
      </c>
      <c r="C2332" s="1" t="str">
        <f t="shared" si="374"/>
        <v>21:0242</v>
      </c>
      <c r="D2332" s="1" t="str">
        <f t="shared" si="378"/>
        <v>21:0117</v>
      </c>
      <c r="E2332" t="s">
        <v>9692</v>
      </c>
      <c r="F2332" t="s">
        <v>9693</v>
      </c>
      <c r="H2332">
        <v>58.781203400000003</v>
      </c>
      <c r="I2332">
        <v>-102.5787807</v>
      </c>
      <c r="J2332" s="1" t="str">
        <f t="shared" si="379"/>
        <v>NGR lake sediment grab sample</v>
      </c>
      <c r="K2332" s="1" t="str">
        <f t="shared" si="380"/>
        <v>&lt;177 micron (NGR)</v>
      </c>
      <c r="L2332">
        <v>9</v>
      </c>
      <c r="M2332" t="s">
        <v>47</v>
      </c>
      <c r="N2332">
        <v>162</v>
      </c>
      <c r="O2332" t="s">
        <v>61</v>
      </c>
      <c r="P2332" t="s">
        <v>109</v>
      </c>
      <c r="Q2332" t="s">
        <v>53</v>
      </c>
      <c r="R2332" t="s">
        <v>290</v>
      </c>
      <c r="S2332" t="s">
        <v>78</v>
      </c>
      <c r="T2332" t="s">
        <v>36</v>
      </c>
      <c r="U2332" t="s">
        <v>963</v>
      </c>
      <c r="V2332" t="s">
        <v>721</v>
      </c>
      <c r="W2332" t="s">
        <v>63</v>
      </c>
      <c r="X2332" t="s">
        <v>82</v>
      </c>
      <c r="Y2332" t="s">
        <v>309</v>
      </c>
      <c r="Z2332" t="s">
        <v>3412</v>
      </c>
    </row>
    <row r="2333" spans="1:26" hidden="1" x14ac:dyDescent="0.25">
      <c r="A2333" t="s">
        <v>9694</v>
      </c>
      <c r="B2333" t="s">
        <v>9695</v>
      </c>
      <c r="C2333" s="1" t="str">
        <f t="shared" si="374"/>
        <v>21:0242</v>
      </c>
      <c r="D2333" s="1" t="str">
        <f t="shared" si="378"/>
        <v>21:0117</v>
      </c>
      <c r="E2333" t="s">
        <v>9696</v>
      </c>
      <c r="F2333" t="s">
        <v>9697</v>
      </c>
      <c r="H2333">
        <v>58.796308500000002</v>
      </c>
      <c r="I2333">
        <v>-102.5545848</v>
      </c>
      <c r="J2333" s="1" t="str">
        <f t="shared" si="379"/>
        <v>NGR lake sediment grab sample</v>
      </c>
      <c r="K2333" s="1" t="str">
        <f t="shared" si="380"/>
        <v>&lt;177 micron (NGR)</v>
      </c>
      <c r="L2333">
        <v>9</v>
      </c>
      <c r="M2333" t="s">
        <v>60</v>
      </c>
      <c r="N2333">
        <v>163</v>
      </c>
      <c r="O2333" t="s">
        <v>1047</v>
      </c>
      <c r="P2333" t="s">
        <v>109</v>
      </c>
      <c r="Q2333" t="s">
        <v>53</v>
      </c>
      <c r="R2333" t="s">
        <v>146</v>
      </c>
      <c r="S2333" t="s">
        <v>109</v>
      </c>
      <c r="T2333" t="s">
        <v>36</v>
      </c>
      <c r="U2333" t="s">
        <v>4243</v>
      </c>
      <c r="V2333" t="s">
        <v>408</v>
      </c>
      <c r="W2333" t="s">
        <v>63</v>
      </c>
      <c r="X2333" t="s">
        <v>82</v>
      </c>
      <c r="Y2333" t="s">
        <v>125</v>
      </c>
      <c r="Z2333" t="s">
        <v>1797</v>
      </c>
    </row>
    <row r="2334" spans="1:26" hidden="1" x14ac:dyDescent="0.25">
      <c r="A2334" t="s">
        <v>9698</v>
      </c>
      <c r="B2334" t="s">
        <v>9699</v>
      </c>
      <c r="C2334" s="1" t="str">
        <f t="shared" si="374"/>
        <v>21:0242</v>
      </c>
      <c r="D2334" s="1" t="str">
        <f t="shared" si="378"/>
        <v>21:0117</v>
      </c>
      <c r="E2334" t="s">
        <v>9700</v>
      </c>
      <c r="F2334" t="s">
        <v>9701</v>
      </c>
      <c r="H2334">
        <v>58.814092700000003</v>
      </c>
      <c r="I2334">
        <v>-102.4676699</v>
      </c>
      <c r="J2334" s="1" t="str">
        <f t="shared" si="379"/>
        <v>NGR lake sediment grab sample</v>
      </c>
      <c r="K2334" s="1" t="str">
        <f t="shared" si="380"/>
        <v>&lt;177 micron (NGR)</v>
      </c>
      <c r="L2334">
        <v>9</v>
      </c>
      <c r="M2334" t="s">
        <v>73</v>
      </c>
      <c r="N2334">
        <v>164</v>
      </c>
      <c r="O2334" t="s">
        <v>82</v>
      </c>
      <c r="P2334" t="s">
        <v>76</v>
      </c>
      <c r="Q2334" t="s">
        <v>53</v>
      </c>
      <c r="R2334" t="s">
        <v>97</v>
      </c>
      <c r="S2334" t="s">
        <v>146</v>
      </c>
      <c r="T2334" t="s">
        <v>36</v>
      </c>
      <c r="U2334" t="s">
        <v>1501</v>
      </c>
      <c r="V2334" t="s">
        <v>399</v>
      </c>
      <c r="W2334" t="s">
        <v>53</v>
      </c>
      <c r="X2334" t="s">
        <v>283</v>
      </c>
      <c r="Y2334" t="s">
        <v>41</v>
      </c>
      <c r="Z2334" t="s">
        <v>3127</v>
      </c>
    </row>
    <row r="2335" spans="1:26" hidden="1" x14ac:dyDescent="0.25">
      <c r="A2335" t="s">
        <v>9702</v>
      </c>
      <c r="B2335" t="s">
        <v>9703</v>
      </c>
      <c r="C2335" s="1" t="str">
        <f t="shared" si="374"/>
        <v>21:0242</v>
      </c>
      <c r="D2335" s="1" t="str">
        <f t="shared" si="378"/>
        <v>21:0117</v>
      </c>
      <c r="E2335" t="s">
        <v>9704</v>
      </c>
      <c r="F2335" t="s">
        <v>9705</v>
      </c>
      <c r="H2335">
        <v>58.832499499999997</v>
      </c>
      <c r="I2335">
        <v>-102.4198679</v>
      </c>
      <c r="J2335" s="1" t="str">
        <f t="shared" si="379"/>
        <v>NGR lake sediment grab sample</v>
      </c>
      <c r="K2335" s="1" t="str">
        <f t="shared" si="380"/>
        <v>&lt;177 micron (NGR)</v>
      </c>
      <c r="L2335">
        <v>9</v>
      </c>
      <c r="M2335" t="s">
        <v>154</v>
      </c>
      <c r="N2335">
        <v>165</v>
      </c>
      <c r="O2335" t="s">
        <v>61</v>
      </c>
      <c r="P2335" t="s">
        <v>198</v>
      </c>
      <c r="Q2335" t="s">
        <v>66</v>
      </c>
      <c r="R2335" t="s">
        <v>181</v>
      </c>
      <c r="S2335" t="s">
        <v>33</v>
      </c>
      <c r="T2335" t="s">
        <v>122</v>
      </c>
      <c r="U2335" t="s">
        <v>307</v>
      </c>
      <c r="V2335" t="s">
        <v>65</v>
      </c>
      <c r="W2335" t="s">
        <v>66</v>
      </c>
      <c r="X2335" t="s">
        <v>79</v>
      </c>
      <c r="Y2335" t="s">
        <v>41</v>
      </c>
      <c r="Z2335" t="s">
        <v>810</v>
      </c>
    </row>
    <row r="2336" spans="1:26" hidden="1" x14ac:dyDescent="0.25">
      <c r="A2336" t="s">
        <v>9706</v>
      </c>
      <c r="B2336" t="s">
        <v>9707</v>
      </c>
      <c r="C2336" s="1" t="str">
        <f t="shared" si="374"/>
        <v>21:0242</v>
      </c>
      <c r="D2336" s="1" t="str">
        <f t="shared" si="378"/>
        <v>21:0117</v>
      </c>
      <c r="E2336" t="s">
        <v>9688</v>
      </c>
      <c r="F2336" t="s">
        <v>9708</v>
      </c>
      <c r="H2336">
        <v>58.836673500000003</v>
      </c>
      <c r="I2336">
        <v>-102.404878</v>
      </c>
      <c r="J2336" s="1" t="str">
        <f t="shared" si="379"/>
        <v>NGR lake sediment grab sample</v>
      </c>
      <c r="K2336" s="1" t="str">
        <f t="shared" si="380"/>
        <v>&lt;177 micron (NGR)</v>
      </c>
      <c r="L2336">
        <v>9</v>
      </c>
      <c r="M2336" t="s">
        <v>162</v>
      </c>
      <c r="N2336">
        <v>166</v>
      </c>
      <c r="O2336" t="s">
        <v>1090</v>
      </c>
      <c r="P2336" t="s">
        <v>596</v>
      </c>
      <c r="Q2336" t="s">
        <v>53</v>
      </c>
      <c r="R2336" t="s">
        <v>109</v>
      </c>
      <c r="S2336" t="s">
        <v>78</v>
      </c>
      <c r="T2336" t="s">
        <v>122</v>
      </c>
      <c r="U2336" t="s">
        <v>926</v>
      </c>
      <c r="V2336" t="s">
        <v>227</v>
      </c>
      <c r="W2336" t="s">
        <v>63</v>
      </c>
      <c r="X2336" t="s">
        <v>79</v>
      </c>
      <c r="Y2336" t="s">
        <v>41</v>
      </c>
      <c r="Z2336" t="s">
        <v>35</v>
      </c>
    </row>
    <row r="2337" spans="1:26" hidden="1" x14ac:dyDescent="0.25">
      <c r="A2337" t="s">
        <v>9709</v>
      </c>
      <c r="B2337" t="s">
        <v>9710</v>
      </c>
      <c r="C2337" s="1" t="str">
        <f t="shared" si="374"/>
        <v>21:0242</v>
      </c>
      <c r="D2337" s="1" t="str">
        <f t="shared" si="378"/>
        <v>21:0117</v>
      </c>
      <c r="E2337" t="s">
        <v>9688</v>
      </c>
      <c r="F2337" t="s">
        <v>9711</v>
      </c>
      <c r="H2337">
        <v>58.836673500000003</v>
      </c>
      <c r="I2337">
        <v>-102.404878</v>
      </c>
      <c r="J2337" s="1" t="str">
        <f t="shared" si="379"/>
        <v>NGR lake sediment grab sample</v>
      </c>
      <c r="K2337" s="1" t="str">
        <f t="shared" si="380"/>
        <v>&lt;177 micron (NGR)</v>
      </c>
      <c r="L2337">
        <v>9</v>
      </c>
      <c r="M2337" t="s">
        <v>169</v>
      </c>
      <c r="N2337">
        <v>167</v>
      </c>
      <c r="O2337" t="s">
        <v>1058</v>
      </c>
      <c r="P2337" t="s">
        <v>134</v>
      </c>
      <c r="Q2337" t="s">
        <v>53</v>
      </c>
      <c r="R2337" t="s">
        <v>290</v>
      </c>
      <c r="S2337" t="s">
        <v>78</v>
      </c>
      <c r="T2337" t="s">
        <v>36</v>
      </c>
      <c r="U2337" t="s">
        <v>2164</v>
      </c>
      <c r="V2337" t="s">
        <v>721</v>
      </c>
      <c r="W2337" t="s">
        <v>63</v>
      </c>
      <c r="X2337" t="s">
        <v>336</v>
      </c>
      <c r="Y2337" t="s">
        <v>125</v>
      </c>
      <c r="Z2337" t="s">
        <v>981</v>
      </c>
    </row>
    <row r="2338" spans="1:26" hidden="1" x14ac:dyDescent="0.25">
      <c r="A2338" t="s">
        <v>9712</v>
      </c>
      <c r="B2338" t="s">
        <v>9713</v>
      </c>
      <c r="C2338" s="1" t="str">
        <f t="shared" si="374"/>
        <v>21:0242</v>
      </c>
      <c r="D2338" s="1" t="str">
        <f t="shared" si="378"/>
        <v>21:0117</v>
      </c>
      <c r="E2338" t="s">
        <v>9714</v>
      </c>
      <c r="F2338" t="s">
        <v>9715</v>
      </c>
      <c r="H2338">
        <v>58.851056399999997</v>
      </c>
      <c r="I2338">
        <v>-102.428545</v>
      </c>
      <c r="J2338" s="1" t="str">
        <f t="shared" si="379"/>
        <v>NGR lake sediment grab sample</v>
      </c>
      <c r="K2338" s="1" t="str">
        <f t="shared" si="380"/>
        <v>&lt;177 micron (NGR)</v>
      </c>
      <c r="L2338">
        <v>9</v>
      </c>
      <c r="M2338" t="s">
        <v>87</v>
      </c>
      <c r="N2338">
        <v>168</v>
      </c>
      <c r="O2338" t="s">
        <v>61</v>
      </c>
      <c r="P2338" t="s">
        <v>596</v>
      </c>
      <c r="Q2338" t="s">
        <v>66</v>
      </c>
      <c r="R2338" t="s">
        <v>156</v>
      </c>
      <c r="S2338" t="s">
        <v>39</v>
      </c>
      <c r="T2338" t="s">
        <v>36</v>
      </c>
      <c r="U2338" t="s">
        <v>199</v>
      </c>
      <c r="V2338" t="s">
        <v>292</v>
      </c>
      <c r="W2338" t="s">
        <v>80</v>
      </c>
      <c r="X2338" t="s">
        <v>336</v>
      </c>
      <c r="Y2338" t="s">
        <v>125</v>
      </c>
      <c r="Z2338" t="s">
        <v>1318</v>
      </c>
    </row>
    <row r="2339" spans="1:26" hidden="1" x14ac:dyDescent="0.25">
      <c r="A2339" t="s">
        <v>9716</v>
      </c>
      <c r="B2339" t="s">
        <v>9717</v>
      </c>
      <c r="C2339" s="1" t="str">
        <f t="shared" si="374"/>
        <v>21:0242</v>
      </c>
      <c r="D2339" s="1" t="str">
        <f>HYPERLINK("http://geochem.nrcan.gc.ca/cdogs/content/svy/svy_e.htm", "")</f>
        <v/>
      </c>
      <c r="G2339" s="1" t="str">
        <f>HYPERLINK("http://geochem.nrcan.gc.ca/cdogs/content/cr_/cr_00007_e.htm", "7")</f>
        <v>7</v>
      </c>
      <c r="J2339" t="s">
        <v>220</v>
      </c>
      <c r="K2339" t="s">
        <v>221</v>
      </c>
      <c r="L2339">
        <v>9</v>
      </c>
      <c r="M2339" t="s">
        <v>222</v>
      </c>
      <c r="N2339">
        <v>169</v>
      </c>
      <c r="O2339" t="s">
        <v>62</v>
      </c>
      <c r="P2339" t="s">
        <v>108</v>
      </c>
      <c r="Q2339" t="s">
        <v>290</v>
      </c>
      <c r="R2339" t="s">
        <v>181</v>
      </c>
      <c r="S2339" t="s">
        <v>39</v>
      </c>
      <c r="T2339" t="s">
        <v>225</v>
      </c>
      <c r="U2339" t="s">
        <v>269</v>
      </c>
      <c r="V2339" t="s">
        <v>730</v>
      </c>
      <c r="W2339" t="s">
        <v>53</v>
      </c>
      <c r="X2339" t="s">
        <v>208</v>
      </c>
      <c r="Y2339" t="s">
        <v>50</v>
      </c>
      <c r="Z2339" t="s">
        <v>1200</v>
      </c>
    </row>
    <row r="2340" spans="1:26" hidden="1" x14ac:dyDescent="0.25">
      <c r="A2340" t="s">
        <v>9718</v>
      </c>
      <c r="B2340" t="s">
        <v>9719</v>
      </c>
      <c r="C2340" s="1" t="str">
        <f t="shared" si="374"/>
        <v>21:0242</v>
      </c>
      <c r="D2340" s="1" t="str">
        <f t="shared" ref="D2340:D2352" si="381">HYPERLINK("http://geochem.nrcan.gc.ca/cdogs/content/svy/svy210117_e.htm", "21:0117")</f>
        <v>21:0117</v>
      </c>
      <c r="E2340" t="s">
        <v>9720</v>
      </c>
      <c r="F2340" t="s">
        <v>9721</v>
      </c>
      <c r="H2340">
        <v>58.867500900000003</v>
      </c>
      <c r="I2340">
        <v>-102.420075</v>
      </c>
      <c r="J2340" s="1" t="str">
        <f t="shared" ref="J2340:J2352" si="382">HYPERLINK("http://geochem.nrcan.gc.ca/cdogs/content/kwd/kwd020027_e.htm", "NGR lake sediment grab sample")</f>
        <v>NGR lake sediment grab sample</v>
      </c>
      <c r="K2340" s="1" t="str">
        <f t="shared" ref="K2340:K2352" si="383">HYPERLINK("http://geochem.nrcan.gc.ca/cdogs/content/kwd/kwd080006_e.htm", "&lt;177 micron (NGR)")</f>
        <v>&lt;177 micron (NGR)</v>
      </c>
      <c r="L2340">
        <v>9</v>
      </c>
      <c r="M2340" t="s">
        <v>96</v>
      </c>
      <c r="N2340">
        <v>170</v>
      </c>
      <c r="O2340" t="s">
        <v>298</v>
      </c>
      <c r="P2340" t="s">
        <v>198</v>
      </c>
      <c r="Q2340" t="s">
        <v>66</v>
      </c>
      <c r="R2340" t="s">
        <v>50</v>
      </c>
      <c r="S2340" t="s">
        <v>39</v>
      </c>
      <c r="T2340" t="s">
        <v>36</v>
      </c>
      <c r="U2340" t="s">
        <v>328</v>
      </c>
      <c r="V2340" t="s">
        <v>125</v>
      </c>
      <c r="W2340" t="s">
        <v>80</v>
      </c>
      <c r="X2340" t="s">
        <v>48</v>
      </c>
      <c r="Y2340" t="s">
        <v>125</v>
      </c>
      <c r="Z2340" t="s">
        <v>5166</v>
      </c>
    </row>
    <row r="2341" spans="1:26" hidden="1" x14ac:dyDescent="0.25">
      <c r="A2341" t="s">
        <v>9722</v>
      </c>
      <c r="B2341" t="s">
        <v>9723</v>
      </c>
      <c r="C2341" s="1" t="str">
        <f t="shared" si="374"/>
        <v>21:0242</v>
      </c>
      <c r="D2341" s="1" t="str">
        <f t="shared" si="381"/>
        <v>21:0117</v>
      </c>
      <c r="E2341" t="s">
        <v>9724</v>
      </c>
      <c r="F2341" t="s">
        <v>9725</v>
      </c>
      <c r="H2341">
        <v>58.895205900000001</v>
      </c>
      <c r="I2341">
        <v>-102.47344529999999</v>
      </c>
      <c r="J2341" s="1" t="str">
        <f t="shared" si="382"/>
        <v>NGR lake sediment grab sample</v>
      </c>
      <c r="K2341" s="1" t="str">
        <f t="shared" si="383"/>
        <v>&lt;177 micron (NGR)</v>
      </c>
      <c r="L2341">
        <v>9</v>
      </c>
      <c r="M2341" t="s">
        <v>106</v>
      </c>
      <c r="N2341">
        <v>171</v>
      </c>
      <c r="O2341" t="s">
        <v>798</v>
      </c>
      <c r="P2341" t="s">
        <v>50</v>
      </c>
      <c r="Q2341" t="s">
        <v>63</v>
      </c>
      <c r="R2341" t="s">
        <v>64</v>
      </c>
      <c r="S2341" t="s">
        <v>181</v>
      </c>
      <c r="T2341" t="s">
        <v>36</v>
      </c>
      <c r="U2341" t="s">
        <v>938</v>
      </c>
      <c r="V2341" t="s">
        <v>137</v>
      </c>
      <c r="W2341" t="s">
        <v>66</v>
      </c>
      <c r="X2341" t="s">
        <v>82</v>
      </c>
      <c r="Y2341" t="s">
        <v>125</v>
      </c>
      <c r="Z2341" t="s">
        <v>156</v>
      </c>
    </row>
    <row r="2342" spans="1:26" hidden="1" x14ac:dyDescent="0.25">
      <c r="A2342" t="s">
        <v>9726</v>
      </c>
      <c r="B2342" t="s">
        <v>9727</v>
      </c>
      <c r="C2342" s="1" t="str">
        <f t="shared" si="374"/>
        <v>21:0242</v>
      </c>
      <c r="D2342" s="1" t="str">
        <f t="shared" si="381"/>
        <v>21:0117</v>
      </c>
      <c r="E2342" t="s">
        <v>9728</v>
      </c>
      <c r="F2342" t="s">
        <v>9729</v>
      </c>
      <c r="H2342">
        <v>58.889780199999997</v>
      </c>
      <c r="I2342">
        <v>-102.5264174</v>
      </c>
      <c r="J2342" s="1" t="str">
        <f t="shared" si="382"/>
        <v>NGR lake sediment grab sample</v>
      </c>
      <c r="K2342" s="1" t="str">
        <f t="shared" si="383"/>
        <v>&lt;177 micron (NGR)</v>
      </c>
      <c r="L2342">
        <v>9</v>
      </c>
      <c r="M2342" t="s">
        <v>118</v>
      </c>
      <c r="N2342">
        <v>172</v>
      </c>
      <c r="O2342" t="s">
        <v>455</v>
      </c>
      <c r="P2342" t="s">
        <v>77</v>
      </c>
      <c r="Q2342" t="s">
        <v>63</v>
      </c>
      <c r="R2342" t="s">
        <v>34</v>
      </c>
      <c r="S2342" t="s">
        <v>146</v>
      </c>
      <c r="T2342" t="s">
        <v>36</v>
      </c>
      <c r="U2342" t="s">
        <v>9730</v>
      </c>
      <c r="V2342" t="s">
        <v>721</v>
      </c>
      <c r="W2342" t="s">
        <v>39</v>
      </c>
      <c r="X2342" t="s">
        <v>283</v>
      </c>
      <c r="Y2342" t="s">
        <v>125</v>
      </c>
      <c r="Z2342" t="s">
        <v>64</v>
      </c>
    </row>
    <row r="2343" spans="1:26" hidden="1" x14ac:dyDescent="0.25">
      <c r="A2343" t="s">
        <v>9731</v>
      </c>
      <c r="B2343" t="s">
        <v>9732</v>
      </c>
      <c r="C2343" s="1" t="str">
        <f t="shared" si="374"/>
        <v>21:0242</v>
      </c>
      <c r="D2343" s="1" t="str">
        <f t="shared" si="381"/>
        <v>21:0117</v>
      </c>
      <c r="E2343" t="s">
        <v>9733</v>
      </c>
      <c r="F2343" t="s">
        <v>9734</v>
      </c>
      <c r="H2343">
        <v>58.895043200000003</v>
      </c>
      <c r="I2343">
        <v>-102.5760736</v>
      </c>
      <c r="J2343" s="1" t="str">
        <f t="shared" si="382"/>
        <v>NGR lake sediment grab sample</v>
      </c>
      <c r="K2343" s="1" t="str">
        <f t="shared" si="383"/>
        <v>&lt;177 micron (NGR)</v>
      </c>
      <c r="L2343">
        <v>9</v>
      </c>
      <c r="M2343" t="s">
        <v>131</v>
      </c>
      <c r="N2343">
        <v>173</v>
      </c>
      <c r="O2343" t="s">
        <v>197</v>
      </c>
      <c r="P2343" t="s">
        <v>82</v>
      </c>
      <c r="Q2343" t="s">
        <v>66</v>
      </c>
      <c r="R2343" t="s">
        <v>110</v>
      </c>
      <c r="S2343" t="s">
        <v>290</v>
      </c>
      <c r="T2343" t="s">
        <v>36</v>
      </c>
      <c r="U2343" t="s">
        <v>208</v>
      </c>
      <c r="V2343" t="s">
        <v>216</v>
      </c>
      <c r="W2343" t="s">
        <v>66</v>
      </c>
      <c r="X2343" t="s">
        <v>336</v>
      </c>
      <c r="Y2343" t="s">
        <v>125</v>
      </c>
      <c r="Z2343" t="s">
        <v>1456</v>
      </c>
    </row>
    <row r="2344" spans="1:26" hidden="1" x14ac:dyDescent="0.25">
      <c r="A2344" t="s">
        <v>9735</v>
      </c>
      <c r="B2344" t="s">
        <v>9736</v>
      </c>
      <c r="C2344" s="1" t="str">
        <f t="shared" si="374"/>
        <v>21:0242</v>
      </c>
      <c r="D2344" s="1" t="str">
        <f t="shared" si="381"/>
        <v>21:0117</v>
      </c>
      <c r="E2344" t="s">
        <v>9737</v>
      </c>
      <c r="F2344" t="s">
        <v>9738</v>
      </c>
      <c r="H2344">
        <v>58.894915099999999</v>
      </c>
      <c r="I2344">
        <v>-102.625298</v>
      </c>
      <c r="J2344" s="1" t="str">
        <f t="shared" si="382"/>
        <v>NGR lake sediment grab sample</v>
      </c>
      <c r="K2344" s="1" t="str">
        <f t="shared" si="383"/>
        <v>&lt;177 micron (NGR)</v>
      </c>
      <c r="L2344">
        <v>9</v>
      </c>
      <c r="M2344" t="s">
        <v>143</v>
      </c>
      <c r="N2344">
        <v>174</v>
      </c>
      <c r="O2344" t="s">
        <v>516</v>
      </c>
      <c r="P2344" t="s">
        <v>156</v>
      </c>
      <c r="Q2344" t="s">
        <v>53</v>
      </c>
      <c r="R2344" t="s">
        <v>668</v>
      </c>
      <c r="S2344" t="s">
        <v>146</v>
      </c>
      <c r="T2344" t="s">
        <v>36</v>
      </c>
      <c r="U2344" t="s">
        <v>98</v>
      </c>
      <c r="V2344" t="s">
        <v>157</v>
      </c>
      <c r="W2344" t="s">
        <v>63</v>
      </c>
      <c r="X2344" t="s">
        <v>82</v>
      </c>
      <c r="Y2344" t="s">
        <v>125</v>
      </c>
      <c r="Z2344" t="s">
        <v>1053</v>
      </c>
    </row>
    <row r="2345" spans="1:26" hidden="1" x14ac:dyDescent="0.25">
      <c r="A2345" t="s">
        <v>9739</v>
      </c>
      <c r="B2345" t="s">
        <v>9740</v>
      </c>
      <c r="C2345" s="1" t="str">
        <f t="shared" si="374"/>
        <v>21:0242</v>
      </c>
      <c r="D2345" s="1" t="str">
        <f t="shared" si="381"/>
        <v>21:0117</v>
      </c>
      <c r="E2345" t="s">
        <v>9741</v>
      </c>
      <c r="F2345" t="s">
        <v>9742</v>
      </c>
      <c r="H2345">
        <v>58.890220900000003</v>
      </c>
      <c r="I2345">
        <v>-102.6456848</v>
      </c>
      <c r="J2345" s="1" t="str">
        <f t="shared" si="382"/>
        <v>NGR lake sediment grab sample</v>
      </c>
      <c r="K2345" s="1" t="str">
        <f t="shared" si="383"/>
        <v>&lt;177 micron (NGR)</v>
      </c>
      <c r="L2345">
        <v>9</v>
      </c>
      <c r="M2345" t="s">
        <v>177</v>
      </c>
      <c r="N2345">
        <v>175</v>
      </c>
      <c r="O2345" t="s">
        <v>1254</v>
      </c>
      <c r="P2345" t="s">
        <v>596</v>
      </c>
      <c r="Q2345" t="s">
        <v>66</v>
      </c>
      <c r="R2345" t="s">
        <v>156</v>
      </c>
      <c r="S2345" t="s">
        <v>80</v>
      </c>
      <c r="T2345" t="s">
        <v>36</v>
      </c>
      <c r="U2345" t="s">
        <v>300</v>
      </c>
      <c r="V2345" t="s">
        <v>1095</v>
      </c>
      <c r="W2345" t="s">
        <v>63</v>
      </c>
      <c r="X2345" t="s">
        <v>48</v>
      </c>
      <c r="Y2345" t="s">
        <v>309</v>
      </c>
      <c r="Z2345" t="s">
        <v>604</v>
      </c>
    </row>
    <row r="2346" spans="1:26" hidden="1" x14ac:dyDescent="0.25">
      <c r="A2346" t="s">
        <v>9743</v>
      </c>
      <c r="B2346" t="s">
        <v>9744</v>
      </c>
      <c r="C2346" s="1" t="str">
        <f t="shared" si="374"/>
        <v>21:0242</v>
      </c>
      <c r="D2346" s="1" t="str">
        <f t="shared" si="381"/>
        <v>21:0117</v>
      </c>
      <c r="E2346" t="s">
        <v>9745</v>
      </c>
      <c r="F2346" t="s">
        <v>9746</v>
      </c>
      <c r="H2346">
        <v>58.900504499999997</v>
      </c>
      <c r="I2346">
        <v>-102.6677828</v>
      </c>
      <c r="J2346" s="1" t="str">
        <f t="shared" si="382"/>
        <v>NGR lake sediment grab sample</v>
      </c>
      <c r="K2346" s="1" t="str">
        <f t="shared" si="383"/>
        <v>&lt;177 micron (NGR)</v>
      </c>
      <c r="L2346">
        <v>9</v>
      </c>
      <c r="M2346" t="s">
        <v>187</v>
      </c>
      <c r="N2346">
        <v>176</v>
      </c>
      <c r="O2346" t="s">
        <v>120</v>
      </c>
      <c r="P2346" t="s">
        <v>75</v>
      </c>
      <c r="Q2346" t="s">
        <v>53</v>
      </c>
      <c r="R2346" t="s">
        <v>135</v>
      </c>
      <c r="S2346" t="s">
        <v>181</v>
      </c>
      <c r="T2346" t="s">
        <v>36</v>
      </c>
      <c r="U2346" t="s">
        <v>235</v>
      </c>
      <c r="V2346" t="s">
        <v>308</v>
      </c>
      <c r="W2346" t="s">
        <v>63</v>
      </c>
      <c r="X2346" t="s">
        <v>48</v>
      </c>
      <c r="Y2346" t="s">
        <v>41</v>
      </c>
      <c r="Z2346" t="s">
        <v>1529</v>
      </c>
    </row>
    <row r="2347" spans="1:26" hidden="1" x14ac:dyDescent="0.25">
      <c r="A2347" t="s">
        <v>9747</v>
      </c>
      <c r="B2347" t="s">
        <v>9748</v>
      </c>
      <c r="C2347" s="1" t="str">
        <f t="shared" si="374"/>
        <v>21:0242</v>
      </c>
      <c r="D2347" s="1" t="str">
        <f t="shared" si="381"/>
        <v>21:0117</v>
      </c>
      <c r="E2347" t="s">
        <v>9749</v>
      </c>
      <c r="F2347" t="s">
        <v>9750</v>
      </c>
      <c r="H2347">
        <v>58.901639000000003</v>
      </c>
      <c r="I2347">
        <v>-102.7136825</v>
      </c>
      <c r="J2347" s="1" t="str">
        <f t="shared" si="382"/>
        <v>NGR lake sediment grab sample</v>
      </c>
      <c r="K2347" s="1" t="str">
        <f t="shared" si="383"/>
        <v>&lt;177 micron (NGR)</v>
      </c>
      <c r="L2347">
        <v>9</v>
      </c>
      <c r="M2347" t="s">
        <v>196</v>
      </c>
      <c r="N2347">
        <v>177</v>
      </c>
      <c r="O2347" t="s">
        <v>61</v>
      </c>
      <c r="P2347" t="s">
        <v>244</v>
      </c>
      <c r="Q2347" t="s">
        <v>66</v>
      </c>
      <c r="R2347" t="s">
        <v>64</v>
      </c>
      <c r="S2347" t="s">
        <v>39</v>
      </c>
      <c r="T2347" t="s">
        <v>36</v>
      </c>
      <c r="U2347" t="s">
        <v>31</v>
      </c>
      <c r="V2347" t="s">
        <v>90</v>
      </c>
      <c r="W2347" t="s">
        <v>66</v>
      </c>
      <c r="X2347" t="s">
        <v>48</v>
      </c>
      <c r="Y2347" t="s">
        <v>125</v>
      </c>
      <c r="Z2347" t="s">
        <v>787</v>
      </c>
    </row>
    <row r="2348" spans="1:26" hidden="1" x14ac:dyDescent="0.25">
      <c r="A2348" t="s">
        <v>9751</v>
      </c>
      <c r="B2348" t="s">
        <v>9752</v>
      </c>
      <c r="C2348" s="1" t="str">
        <f t="shared" si="374"/>
        <v>21:0242</v>
      </c>
      <c r="D2348" s="1" t="str">
        <f t="shared" si="381"/>
        <v>21:0117</v>
      </c>
      <c r="E2348" t="s">
        <v>9753</v>
      </c>
      <c r="F2348" t="s">
        <v>9754</v>
      </c>
      <c r="H2348">
        <v>58.885630599999999</v>
      </c>
      <c r="I2348">
        <v>-102.7092026</v>
      </c>
      <c r="J2348" s="1" t="str">
        <f t="shared" si="382"/>
        <v>NGR lake sediment grab sample</v>
      </c>
      <c r="K2348" s="1" t="str">
        <f t="shared" si="383"/>
        <v>&lt;177 micron (NGR)</v>
      </c>
      <c r="L2348">
        <v>9</v>
      </c>
      <c r="M2348" t="s">
        <v>206</v>
      </c>
      <c r="N2348">
        <v>178</v>
      </c>
      <c r="O2348" t="s">
        <v>1254</v>
      </c>
      <c r="P2348" t="s">
        <v>244</v>
      </c>
      <c r="Q2348" t="s">
        <v>53</v>
      </c>
      <c r="R2348" t="s">
        <v>135</v>
      </c>
      <c r="S2348" t="s">
        <v>146</v>
      </c>
      <c r="T2348" t="s">
        <v>36</v>
      </c>
      <c r="U2348" t="s">
        <v>299</v>
      </c>
      <c r="V2348" t="s">
        <v>225</v>
      </c>
      <c r="W2348" t="s">
        <v>63</v>
      </c>
      <c r="X2348" t="s">
        <v>890</v>
      </c>
      <c r="Y2348" t="s">
        <v>66</v>
      </c>
      <c r="Z2348" t="s">
        <v>604</v>
      </c>
    </row>
    <row r="2349" spans="1:26" hidden="1" x14ac:dyDescent="0.25">
      <c r="A2349" t="s">
        <v>9755</v>
      </c>
      <c r="B2349" t="s">
        <v>9756</v>
      </c>
      <c r="C2349" s="1" t="str">
        <f t="shared" si="374"/>
        <v>21:0242</v>
      </c>
      <c r="D2349" s="1" t="str">
        <f t="shared" si="381"/>
        <v>21:0117</v>
      </c>
      <c r="E2349" t="s">
        <v>9757</v>
      </c>
      <c r="F2349" t="s">
        <v>9758</v>
      </c>
      <c r="H2349">
        <v>58.880829499999997</v>
      </c>
      <c r="I2349">
        <v>-102.77271589999999</v>
      </c>
      <c r="J2349" s="1" t="str">
        <f t="shared" si="382"/>
        <v>NGR lake sediment grab sample</v>
      </c>
      <c r="K2349" s="1" t="str">
        <f t="shared" si="383"/>
        <v>&lt;177 micron (NGR)</v>
      </c>
      <c r="L2349">
        <v>9</v>
      </c>
      <c r="M2349" t="s">
        <v>214</v>
      </c>
      <c r="N2349">
        <v>179</v>
      </c>
      <c r="O2349" t="s">
        <v>35</v>
      </c>
      <c r="P2349" t="s">
        <v>181</v>
      </c>
      <c r="Q2349" t="s">
        <v>53</v>
      </c>
      <c r="R2349" t="s">
        <v>34</v>
      </c>
      <c r="S2349" t="s">
        <v>78</v>
      </c>
      <c r="T2349" t="s">
        <v>36</v>
      </c>
      <c r="U2349" t="s">
        <v>91</v>
      </c>
      <c r="V2349" t="s">
        <v>685</v>
      </c>
      <c r="W2349" t="s">
        <v>66</v>
      </c>
      <c r="X2349" t="s">
        <v>283</v>
      </c>
      <c r="Y2349" t="s">
        <v>309</v>
      </c>
      <c r="Z2349" t="s">
        <v>181</v>
      </c>
    </row>
    <row r="2350" spans="1:26" hidden="1" x14ac:dyDescent="0.25">
      <c r="A2350" t="s">
        <v>9759</v>
      </c>
      <c r="B2350" t="s">
        <v>9760</v>
      </c>
      <c r="C2350" s="1" t="str">
        <f t="shared" si="374"/>
        <v>21:0242</v>
      </c>
      <c r="D2350" s="1" t="str">
        <f t="shared" si="381"/>
        <v>21:0117</v>
      </c>
      <c r="E2350" t="s">
        <v>9761</v>
      </c>
      <c r="F2350" t="s">
        <v>9762</v>
      </c>
      <c r="H2350">
        <v>58.888964600000001</v>
      </c>
      <c r="I2350">
        <v>-102.8214667</v>
      </c>
      <c r="J2350" s="1" t="str">
        <f t="shared" si="382"/>
        <v>NGR lake sediment grab sample</v>
      </c>
      <c r="K2350" s="1" t="str">
        <f t="shared" si="383"/>
        <v>&lt;177 micron (NGR)</v>
      </c>
      <c r="L2350">
        <v>9</v>
      </c>
      <c r="M2350" t="s">
        <v>234</v>
      </c>
      <c r="N2350">
        <v>180</v>
      </c>
      <c r="O2350" t="s">
        <v>1048</v>
      </c>
      <c r="P2350" t="s">
        <v>145</v>
      </c>
      <c r="Q2350" t="s">
        <v>66</v>
      </c>
      <c r="R2350" t="s">
        <v>146</v>
      </c>
      <c r="S2350" t="s">
        <v>39</v>
      </c>
      <c r="T2350" t="s">
        <v>36</v>
      </c>
      <c r="U2350" t="s">
        <v>559</v>
      </c>
      <c r="V2350" t="s">
        <v>292</v>
      </c>
      <c r="W2350" t="s">
        <v>53</v>
      </c>
      <c r="X2350" t="s">
        <v>79</v>
      </c>
      <c r="Y2350" t="s">
        <v>309</v>
      </c>
      <c r="Z2350" t="s">
        <v>483</v>
      </c>
    </row>
    <row r="2351" spans="1:26" hidden="1" x14ac:dyDescent="0.25">
      <c r="A2351" t="s">
        <v>9763</v>
      </c>
      <c r="B2351" t="s">
        <v>9764</v>
      </c>
      <c r="C2351" s="1" t="str">
        <f t="shared" si="374"/>
        <v>21:0242</v>
      </c>
      <c r="D2351" s="1" t="str">
        <f t="shared" si="381"/>
        <v>21:0117</v>
      </c>
      <c r="E2351" t="s">
        <v>9765</v>
      </c>
      <c r="F2351" t="s">
        <v>9766</v>
      </c>
      <c r="H2351">
        <v>58.892840300000003</v>
      </c>
      <c r="I2351">
        <v>-102.99951849999999</v>
      </c>
      <c r="J2351" s="1" t="str">
        <f t="shared" si="382"/>
        <v>NGR lake sediment grab sample</v>
      </c>
      <c r="K2351" s="1" t="str">
        <f t="shared" si="383"/>
        <v>&lt;177 micron (NGR)</v>
      </c>
      <c r="L2351">
        <v>10</v>
      </c>
      <c r="M2351" t="s">
        <v>30</v>
      </c>
      <c r="N2351">
        <v>181</v>
      </c>
      <c r="O2351" t="s">
        <v>615</v>
      </c>
      <c r="P2351" t="s">
        <v>75</v>
      </c>
      <c r="Q2351" t="s">
        <v>66</v>
      </c>
      <c r="R2351" t="s">
        <v>198</v>
      </c>
      <c r="S2351" t="s">
        <v>76</v>
      </c>
      <c r="T2351" t="s">
        <v>36</v>
      </c>
      <c r="U2351" t="s">
        <v>112</v>
      </c>
      <c r="V2351" t="s">
        <v>225</v>
      </c>
      <c r="W2351" t="s">
        <v>63</v>
      </c>
      <c r="X2351" t="s">
        <v>283</v>
      </c>
      <c r="Y2351" t="s">
        <v>66</v>
      </c>
      <c r="Z2351" t="s">
        <v>224</v>
      </c>
    </row>
    <row r="2352" spans="1:26" hidden="1" x14ac:dyDescent="0.25">
      <c r="A2352" t="s">
        <v>9767</v>
      </c>
      <c r="B2352" t="s">
        <v>9768</v>
      </c>
      <c r="C2352" s="1" t="str">
        <f t="shared" si="374"/>
        <v>21:0242</v>
      </c>
      <c r="D2352" s="1" t="str">
        <f t="shared" si="381"/>
        <v>21:0117</v>
      </c>
      <c r="E2352" t="s">
        <v>9769</v>
      </c>
      <c r="F2352" t="s">
        <v>9770</v>
      </c>
      <c r="H2352">
        <v>58.883075900000001</v>
      </c>
      <c r="I2352">
        <v>-102.8658959</v>
      </c>
      <c r="J2352" s="1" t="str">
        <f t="shared" si="382"/>
        <v>NGR lake sediment grab sample</v>
      </c>
      <c r="K2352" s="1" t="str">
        <f t="shared" si="383"/>
        <v>&lt;177 micron (NGR)</v>
      </c>
      <c r="L2352">
        <v>10</v>
      </c>
      <c r="M2352" t="s">
        <v>47</v>
      </c>
      <c r="N2352">
        <v>182</v>
      </c>
      <c r="O2352" t="s">
        <v>888</v>
      </c>
      <c r="P2352" t="s">
        <v>244</v>
      </c>
      <c r="Q2352" t="s">
        <v>53</v>
      </c>
      <c r="R2352" t="s">
        <v>134</v>
      </c>
      <c r="S2352" t="s">
        <v>78</v>
      </c>
      <c r="T2352" t="s">
        <v>36</v>
      </c>
      <c r="U2352" t="s">
        <v>799</v>
      </c>
      <c r="V2352" t="s">
        <v>548</v>
      </c>
      <c r="W2352" t="s">
        <v>63</v>
      </c>
      <c r="X2352" t="s">
        <v>79</v>
      </c>
      <c r="Y2352" t="s">
        <v>309</v>
      </c>
      <c r="Z2352" t="s">
        <v>6453</v>
      </c>
    </row>
    <row r="2353" spans="1:26" hidden="1" x14ac:dyDescent="0.25">
      <c r="A2353" t="s">
        <v>9771</v>
      </c>
      <c r="B2353" t="s">
        <v>9772</v>
      </c>
      <c r="C2353" s="1" t="str">
        <f t="shared" si="374"/>
        <v>21:0242</v>
      </c>
      <c r="D2353" s="1" t="str">
        <f>HYPERLINK("http://geochem.nrcan.gc.ca/cdogs/content/svy/svy_e.htm", "")</f>
        <v/>
      </c>
      <c r="G2353" s="1" t="str">
        <f>HYPERLINK("http://geochem.nrcan.gc.ca/cdogs/content/cr_/cr_00023_e.htm", "23")</f>
        <v>23</v>
      </c>
      <c r="J2353" t="s">
        <v>220</v>
      </c>
      <c r="K2353" t="s">
        <v>221</v>
      </c>
      <c r="L2353">
        <v>10</v>
      </c>
      <c r="M2353" t="s">
        <v>222</v>
      </c>
      <c r="N2353">
        <v>183</v>
      </c>
      <c r="O2353" t="s">
        <v>615</v>
      </c>
      <c r="P2353" t="s">
        <v>334</v>
      </c>
      <c r="Q2353" t="s">
        <v>277</v>
      </c>
      <c r="R2353" t="s">
        <v>290</v>
      </c>
      <c r="S2353" t="s">
        <v>109</v>
      </c>
      <c r="T2353" t="s">
        <v>36</v>
      </c>
      <c r="U2353" t="s">
        <v>1282</v>
      </c>
      <c r="V2353" t="s">
        <v>1193</v>
      </c>
      <c r="W2353" t="s">
        <v>78</v>
      </c>
      <c r="X2353" t="s">
        <v>300</v>
      </c>
      <c r="Y2353" t="s">
        <v>146</v>
      </c>
      <c r="Z2353" t="s">
        <v>6137</v>
      </c>
    </row>
    <row r="2354" spans="1:26" hidden="1" x14ac:dyDescent="0.25">
      <c r="A2354" t="s">
        <v>9773</v>
      </c>
      <c r="B2354" t="s">
        <v>9774</v>
      </c>
      <c r="C2354" s="1" t="str">
        <f t="shared" si="374"/>
        <v>21:0242</v>
      </c>
      <c r="D2354" s="1" t="str">
        <f t="shared" ref="D2354:D2384" si="384">HYPERLINK("http://geochem.nrcan.gc.ca/cdogs/content/svy/svy210117_e.htm", "21:0117")</f>
        <v>21:0117</v>
      </c>
      <c r="E2354" t="s">
        <v>9775</v>
      </c>
      <c r="F2354" t="s">
        <v>9776</v>
      </c>
      <c r="H2354">
        <v>58.887065300000003</v>
      </c>
      <c r="I2354">
        <v>-102.95256190000001</v>
      </c>
      <c r="J2354" s="1" t="str">
        <f t="shared" ref="J2354:J2384" si="385">HYPERLINK("http://geochem.nrcan.gc.ca/cdogs/content/kwd/kwd020027_e.htm", "NGR lake sediment grab sample")</f>
        <v>NGR lake sediment grab sample</v>
      </c>
      <c r="K2354" s="1" t="str">
        <f t="shared" ref="K2354:K2384" si="386">HYPERLINK("http://geochem.nrcan.gc.ca/cdogs/content/kwd/kwd080006_e.htm", "&lt;177 micron (NGR)")</f>
        <v>&lt;177 micron (NGR)</v>
      </c>
      <c r="L2354">
        <v>10</v>
      </c>
      <c r="M2354" t="s">
        <v>60</v>
      </c>
      <c r="N2354">
        <v>184</v>
      </c>
      <c r="O2354" t="s">
        <v>133</v>
      </c>
      <c r="P2354" t="s">
        <v>76</v>
      </c>
      <c r="Q2354" t="s">
        <v>66</v>
      </c>
      <c r="R2354" t="s">
        <v>97</v>
      </c>
      <c r="S2354" t="s">
        <v>33</v>
      </c>
      <c r="T2354" t="s">
        <v>36</v>
      </c>
      <c r="U2354" t="s">
        <v>291</v>
      </c>
      <c r="V2354" t="s">
        <v>99</v>
      </c>
      <c r="W2354" t="s">
        <v>63</v>
      </c>
      <c r="X2354" t="s">
        <v>890</v>
      </c>
      <c r="Y2354" t="s">
        <v>41</v>
      </c>
      <c r="Z2354" t="s">
        <v>3794</v>
      </c>
    </row>
    <row r="2355" spans="1:26" hidden="1" x14ac:dyDescent="0.25">
      <c r="A2355" t="s">
        <v>9777</v>
      </c>
      <c r="B2355" t="s">
        <v>9778</v>
      </c>
      <c r="C2355" s="1" t="str">
        <f t="shared" si="374"/>
        <v>21:0242</v>
      </c>
      <c r="D2355" s="1" t="str">
        <f t="shared" si="384"/>
        <v>21:0117</v>
      </c>
      <c r="E2355" t="s">
        <v>9779</v>
      </c>
      <c r="F2355" t="s">
        <v>9780</v>
      </c>
      <c r="H2355">
        <v>58.877632499999997</v>
      </c>
      <c r="I2355">
        <v>-102.97020790000001</v>
      </c>
      <c r="J2355" s="1" t="str">
        <f t="shared" si="385"/>
        <v>NGR lake sediment grab sample</v>
      </c>
      <c r="K2355" s="1" t="str">
        <f t="shared" si="386"/>
        <v>&lt;177 micron (NGR)</v>
      </c>
      <c r="L2355">
        <v>10</v>
      </c>
      <c r="M2355" t="s">
        <v>154</v>
      </c>
      <c r="N2355">
        <v>185</v>
      </c>
      <c r="O2355" t="s">
        <v>1254</v>
      </c>
      <c r="P2355" t="s">
        <v>39</v>
      </c>
      <c r="Q2355" t="s">
        <v>66</v>
      </c>
      <c r="R2355" t="s">
        <v>181</v>
      </c>
      <c r="S2355" t="s">
        <v>181</v>
      </c>
      <c r="T2355" t="s">
        <v>36</v>
      </c>
      <c r="U2355" t="s">
        <v>926</v>
      </c>
      <c r="V2355" t="s">
        <v>2451</v>
      </c>
      <c r="W2355" t="s">
        <v>66</v>
      </c>
      <c r="X2355" t="s">
        <v>283</v>
      </c>
      <c r="Y2355" t="s">
        <v>32</v>
      </c>
      <c r="Z2355" t="s">
        <v>4726</v>
      </c>
    </row>
    <row r="2356" spans="1:26" hidden="1" x14ac:dyDescent="0.25">
      <c r="A2356" t="s">
        <v>9781</v>
      </c>
      <c r="B2356" t="s">
        <v>9782</v>
      </c>
      <c r="C2356" s="1" t="str">
        <f t="shared" si="374"/>
        <v>21:0242</v>
      </c>
      <c r="D2356" s="1" t="str">
        <f t="shared" si="384"/>
        <v>21:0117</v>
      </c>
      <c r="E2356" t="s">
        <v>9765</v>
      </c>
      <c r="F2356" t="s">
        <v>9783</v>
      </c>
      <c r="H2356">
        <v>58.892840300000003</v>
      </c>
      <c r="I2356">
        <v>-102.99951849999999</v>
      </c>
      <c r="J2356" s="1" t="str">
        <f t="shared" si="385"/>
        <v>NGR lake sediment grab sample</v>
      </c>
      <c r="K2356" s="1" t="str">
        <f t="shared" si="386"/>
        <v>&lt;177 micron (NGR)</v>
      </c>
      <c r="L2356">
        <v>10</v>
      </c>
      <c r="M2356" t="s">
        <v>162</v>
      </c>
      <c r="N2356">
        <v>186</v>
      </c>
      <c r="O2356" t="s">
        <v>348</v>
      </c>
      <c r="P2356" t="s">
        <v>75</v>
      </c>
      <c r="Q2356" t="s">
        <v>66</v>
      </c>
      <c r="R2356" t="s">
        <v>110</v>
      </c>
      <c r="S2356" t="s">
        <v>97</v>
      </c>
      <c r="T2356" t="s">
        <v>36</v>
      </c>
      <c r="U2356" t="s">
        <v>470</v>
      </c>
      <c r="V2356" t="s">
        <v>337</v>
      </c>
      <c r="W2356" t="s">
        <v>80</v>
      </c>
      <c r="X2356" t="s">
        <v>890</v>
      </c>
      <c r="Y2356" t="s">
        <v>66</v>
      </c>
      <c r="Z2356" t="s">
        <v>691</v>
      </c>
    </row>
    <row r="2357" spans="1:26" hidden="1" x14ac:dyDescent="0.25">
      <c r="A2357" t="s">
        <v>9784</v>
      </c>
      <c r="B2357" t="s">
        <v>9785</v>
      </c>
      <c r="C2357" s="1" t="str">
        <f t="shared" si="374"/>
        <v>21:0242</v>
      </c>
      <c r="D2357" s="1" t="str">
        <f t="shared" si="384"/>
        <v>21:0117</v>
      </c>
      <c r="E2357" t="s">
        <v>9765</v>
      </c>
      <c r="F2357" t="s">
        <v>9786</v>
      </c>
      <c r="H2357">
        <v>58.892840300000003</v>
      </c>
      <c r="I2357">
        <v>-102.99951849999999</v>
      </c>
      <c r="J2357" s="1" t="str">
        <f t="shared" si="385"/>
        <v>NGR lake sediment grab sample</v>
      </c>
      <c r="K2357" s="1" t="str">
        <f t="shared" si="386"/>
        <v>&lt;177 micron (NGR)</v>
      </c>
      <c r="L2357">
        <v>10</v>
      </c>
      <c r="M2357" t="s">
        <v>169</v>
      </c>
      <c r="N2357">
        <v>187</v>
      </c>
      <c r="O2357" t="s">
        <v>562</v>
      </c>
      <c r="P2357" t="s">
        <v>244</v>
      </c>
      <c r="Q2357" t="s">
        <v>66</v>
      </c>
      <c r="R2357" t="s">
        <v>110</v>
      </c>
      <c r="S2357" t="s">
        <v>76</v>
      </c>
      <c r="T2357" t="s">
        <v>36</v>
      </c>
      <c r="U2357" t="s">
        <v>119</v>
      </c>
      <c r="V2357" t="s">
        <v>337</v>
      </c>
      <c r="W2357" t="s">
        <v>63</v>
      </c>
      <c r="X2357" t="s">
        <v>890</v>
      </c>
      <c r="Y2357" t="s">
        <v>41</v>
      </c>
      <c r="Z2357" t="s">
        <v>1773</v>
      </c>
    </row>
    <row r="2358" spans="1:26" hidden="1" x14ac:dyDescent="0.25">
      <c r="A2358" t="s">
        <v>9787</v>
      </c>
      <c r="B2358" t="s">
        <v>9788</v>
      </c>
      <c r="C2358" s="1" t="str">
        <f t="shared" si="374"/>
        <v>21:0242</v>
      </c>
      <c r="D2358" s="1" t="str">
        <f t="shared" si="384"/>
        <v>21:0117</v>
      </c>
      <c r="E2358" t="s">
        <v>9789</v>
      </c>
      <c r="F2358" t="s">
        <v>9790</v>
      </c>
      <c r="H2358">
        <v>58.903263600000002</v>
      </c>
      <c r="I2358">
        <v>-103.037183</v>
      </c>
      <c r="J2358" s="1" t="str">
        <f t="shared" si="385"/>
        <v>NGR lake sediment grab sample</v>
      </c>
      <c r="K2358" s="1" t="str">
        <f t="shared" si="386"/>
        <v>&lt;177 micron (NGR)</v>
      </c>
      <c r="L2358">
        <v>10</v>
      </c>
      <c r="M2358" t="s">
        <v>73</v>
      </c>
      <c r="N2358">
        <v>188</v>
      </c>
      <c r="O2358" t="s">
        <v>62</v>
      </c>
      <c r="P2358" t="s">
        <v>76</v>
      </c>
      <c r="Q2358" t="s">
        <v>53</v>
      </c>
      <c r="R2358" t="s">
        <v>76</v>
      </c>
      <c r="S2358" t="s">
        <v>33</v>
      </c>
      <c r="T2358" t="s">
        <v>36</v>
      </c>
      <c r="U2358" t="s">
        <v>54</v>
      </c>
      <c r="V2358" t="s">
        <v>65</v>
      </c>
      <c r="W2358" t="s">
        <v>63</v>
      </c>
      <c r="X2358" t="s">
        <v>283</v>
      </c>
      <c r="Y2358" t="s">
        <v>125</v>
      </c>
      <c r="Z2358" t="s">
        <v>458</v>
      </c>
    </row>
    <row r="2359" spans="1:26" hidden="1" x14ac:dyDescent="0.25">
      <c r="A2359" t="s">
        <v>9791</v>
      </c>
      <c r="B2359" t="s">
        <v>9792</v>
      </c>
      <c r="C2359" s="1" t="str">
        <f t="shared" si="374"/>
        <v>21:0242</v>
      </c>
      <c r="D2359" s="1" t="str">
        <f t="shared" si="384"/>
        <v>21:0117</v>
      </c>
      <c r="E2359" t="s">
        <v>9793</v>
      </c>
      <c r="F2359" t="s">
        <v>9794</v>
      </c>
      <c r="H2359">
        <v>58.927773700000003</v>
      </c>
      <c r="I2359">
        <v>-102.973923</v>
      </c>
      <c r="J2359" s="1" t="str">
        <f t="shared" si="385"/>
        <v>NGR lake sediment grab sample</v>
      </c>
      <c r="K2359" s="1" t="str">
        <f t="shared" si="386"/>
        <v>&lt;177 micron (NGR)</v>
      </c>
      <c r="L2359">
        <v>10</v>
      </c>
      <c r="M2359" t="s">
        <v>87</v>
      </c>
      <c r="N2359">
        <v>189</v>
      </c>
      <c r="O2359" t="s">
        <v>289</v>
      </c>
      <c r="P2359" t="s">
        <v>109</v>
      </c>
      <c r="Q2359" t="s">
        <v>63</v>
      </c>
      <c r="R2359" t="s">
        <v>156</v>
      </c>
      <c r="S2359" t="s">
        <v>146</v>
      </c>
      <c r="T2359" t="s">
        <v>36</v>
      </c>
      <c r="U2359" t="s">
        <v>8030</v>
      </c>
      <c r="V2359" t="s">
        <v>911</v>
      </c>
      <c r="W2359" t="s">
        <v>63</v>
      </c>
      <c r="X2359" t="s">
        <v>79</v>
      </c>
      <c r="Y2359" t="s">
        <v>125</v>
      </c>
      <c r="Z2359" t="s">
        <v>3417</v>
      </c>
    </row>
    <row r="2360" spans="1:26" hidden="1" x14ac:dyDescent="0.25">
      <c r="A2360" t="s">
        <v>9795</v>
      </c>
      <c r="B2360" t="s">
        <v>9796</v>
      </c>
      <c r="C2360" s="1" t="str">
        <f t="shared" si="374"/>
        <v>21:0242</v>
      </c>
      <c r="D2360" s="1" t="str">
        <f t="shared" si="384"/>
        <v>21:0117</v>
      </c>
      <c r="E2360" t="s">
        <v>9797</v>
      </c>
      <c r="F2360" t="s">
        <v>9798</v>
      </c>
      <c r="H2360">
        <v>58.887696099999999</v>
      </c>
      <c r="I2360">
        <v>-102.89728460000001</v>
      </c>
      <c r="J2360" s="1" t="str">
        <f t="shared" si="385"/>
        <v>NGR lake sediment grab sample</v>
      </c>
      <c r="K2360" s="1" t="str">
        <f t="shared" si="386"/>
        <v>&lt;177 micron (NGR)</v>
      </c>
      <c r="L2360">
        <v>10</v>
      </c>
      <c r="M2360" t="s">
        <v>96</v>
      </c>
      <c r="N2360">
        <v>190</v>
      </c>
      <c r="O2360" t="s">
        <v>1047</v>
      </c>
      <c r="P2360" t="s">
        <v>546</v>
      </c>
      <c r="Q2360" t="s">
        <v>66</v>
      </c>
      <c r="R2360" t="s">
        <v>277</v>
      </c>
      <c r="S2360" t="s">
        <v>76</v>
      </c>
      <c r="T2360" t="s">
        <v>36</v>
      </c>
      <c r="U2360" t="s">
        <v>343</v>
      </c>
      <c r="V2360" t="s">
        <v>262</v>
      </c>
      <c r="W2360" t="s">
        <v>181</v>
      </c>
      <c r="X2360" t="s">
        <v>79</v>
      </c>
      <c r="Y2360" t="s">
        <v>41</v>
      </c>
      <c r="Z2360" t="s">
        <v>1998</v>
      </c>
    </row>
    <row r="2361" spans="1:26" hidden="1" x14ac:dyDescent="0.25">
      <c r="A2361" t="s">
        <v>9799</v>
      </c>
      <c r="B2361" t="s">
        <v>9800</v>
      </c>
      <c r="C2361" s="1" t="str">
        <f t="shared" si="374"/>
        <v>21:0242</v>
      </c>
      <c r="D2361" s="1" t="str">
        <f t="shared" si="384"/>
        <v>21:0117</v>
      </c>
      <c r="E2361" t="s">
        <v>9801</v>
      </c>
      <c r="F2361" t="s">
        <v>9802</v>
      </c>
      <c r="H2361">
        <v>58.948430000000002</v>
      </c>
      <c r="I2361">
        <v>-102.96897509999999</v>
      </c>
      <c r="J2361" s="1" t="str">
        <f t="shared" si="385"/>
        <v>NGR lake sediment grab sample</v>
      </c>
      <c r="K2361" s="1" t="str">
        <f t="shared" si="386"/>
        <v>&lt;177 micron (NGR)</v>
      </c>
      <c r="L2361">
        <v>10</v>
      </c>
      <c r="M2361" t="s">
        <v>106</v>
      </c>
      <c r="N2361">
        <v>191</v>
      </c>
      <c r="O2361" t="s">
        <v>679</v>
      </c>
      <c r="P2361" t="s">
        <v>50</v>
      </c>
      <c r="Q2361" t="s">
        <v>53</v>
      </c>
      <c r="R2361" t="s">
        <v>156</v>
      </c>
      <c r="S2361" t="s">
        <v>146</v>
      </c>
      <c r="T2361" t="s">
        <v>36</v>
      </c>
      <c r="U2361" t="s">
        <v>7302</v>
      </c>
      <c r="V2361" t="s">
        <v>1589</v>
      </c>
      <c r="W2361" t="s">
        <v>78</v>
      </c>
      <c r="X2361" t="s">
        <v>48</v>
      </c>
      <c r="Y2361" t="s">
        <v>41</v>
      </c>
      <c r="Z2361" t="s">
        <v>321</v>
      </c>
    </row>
    <row r="2362" spans="1:26" hidden="1" x14ac:dyDescent="0.25">
      <c r="A2362" t="s">
        <v>9803</v>
      </c>
      <c r="B2362" t="s">
        <v>9804</v>
      </c>
      <c r="C2362" s="1" t="str">
        <f t="shared" si="374"/>
        <v>21:0242</v>
      </c>
      <c r="D2362" s="1" t="str">
        <f t="shared" si="384"/>
        <v>21:0117</v>
      </c>
      <c r="E2362" t="s">
        <v>9805</v>
      </c>
      <c r="F2362" t="s">
        <v>9806</v>
      </c>
      <c r="H2362">
        <v>58.947562599999998</v>
      </c>
      <c r="I2362">
        <v>-102.9458874</v>
      </c>
      <c r="J2362" s="1" t="str">
        <f t="shared" si="385"/>
        <v>NGR lake sediment grab sample</v>
      </c>
      <c r="K2362" s="1" t="str">
        <f t="shared" si="386"/>
        <v>&lt;177 micron (NGR)</v>
      </c>
      <c r="L2362">
        <v>10</v>
      </c>
      <c r="M2362" t="s">
        <v>118</v>
      </c>
      <c r="N2362">
        <v>192</v>
      </c>
      <c r="O2362" t="s">
        <v>1047</v>
      </c>
      <c r="P2362" t="s">
        <v>134</v>
      </c>
      <c r="Q2362" t="s">
        <v>53</v>
      </c>
      <c r="R2362" t="s">
        <v>109</v>
      </c>
      <c r="S2362" t="s">
        <v>78</v>
      </c>
      <c r="T2362" t="s">
        <v>36</v>
      </c>
      <c r="U2362" t="s">
        <v>343</v>
      </c>
      <c r="V2362" t="s">
        <v>1095</v>
      </c>
      <c r="W2362" t="s">
        <v>80</v>
      </c>
      <c r="X2362" t="s">
        <v>48</v>
      </c>
      <c r="Y2362" t="s">
        <v>41</v>
      </c>
      <c r="Z2362" t="s">
        <v>3596</v>
      </c>
    </row>
    <row r="2363" spans="1:26" hidden="1" x14ac:dyDescent="0.25">
      <c r="A2363" t="s">
        <v>9807</v>
      </c>
      <c r="B2363" t="s">
        <v>9808</v>
      </c>
      <c r="C2363" s="1" t="str">
        <f t="shared" ref="C2363:C2426" si="387">HYPERLINK("http://geochem.nrcan.gc.ca/cdogs/content/bdl/bdl210242_e.htm", "21:0242")</f>
        <v>21:0242</v>
      </c>
      <c r="D2363" s="1" t="str">
        <f t="shared" si="384"/>
        <v>21:0117</v>
      </c>
      <c r="E2363" t="s">
        <v>9809</v>
      </c>
      <c r="F2363" t="s">
        <v>9810</v>
      </c>
      <c r="H2363">
        <v>58.957218400000002</v>
      </c>
      <c r="I2363">
        <v>-102.8910582</v>
      </c>
      <c r="J2363" s="1" t="str">
        <f t="shared" si="385"/>
        <v>NGR lake sediment grab sample</v>
      </c>
      <c r="K2363" s="1" t="str">
        <f t="shared" si="386"/>
        <v>&lt;177 micron (NGR)</v>
      </c>
      <c r="L2363">
        <v>10</v>
      </c>
      <c r="M2363" t="s">
        <v>131</v>
      </c>
      <c r="N2363">
        <v>193</v>
      </c>
      <c r="O2363" t="s">
        <v>108</v>
      </c>
      <c r="P2363" t="s">
        <v>77</v>
      </c>
      <c r="Q2363" t="s">
        <v>53</v>
      </c>
      <c r="R2363" t="s">
        <v>198</v>
      </c>
      <c r="S2363" t="s">
        <v>76</v>
      </c>
      <c r="T2363" t="s">
        <v>36</v>
      </c>
      <c r="U2363" t="s">
        <v>40</v>
      </c>
      <c r="V2363" t="s">
        <v>322</v>
      </c>
      <c r="W2363" t="s">
        <v>63</v>
      </c>
      <c r="X2363" t="s">
        <v>48</v>
      </c>
      <c r="Y2363" t="s">
        <v>41</v>
      </c>
      <c r="Z2363" t="s">
        <v>3055</v>
      </c>
    </row>
    <row r="2364" spans="1:26" hidden="1" x14ac:dyDescent="0.25">
      <c r="A2364" t="s">
        <v>9811</v>
      </c>
      <c r="B2364" t="s">
        <v>9812</v>
      </c>
      <c r="C2364" s="1" t="str">
        <f t="shared" si="387"/>
        <v>21:0242</v>
      </c>
      <c r="D2364" s="1" t="str">
        <f t="shared" si="384"/>
        <v>21:0117</v>
      </c>
      <c r="E2364" t="s">
        <v>9813</v>
      </c>
      <c r="F2364" t="s">
        <v>9814</v>
      </c>
      <c r="H2364">
        <v>58.929981400000003</v>
      </c>
      <c r="I2364">
        <v>-102.891154</v>
      </c>
      <c r="J2364" s="1" t="str">
        <f t="shared" si="385"/>
        <v>NGR lake sediment grab sample</v>
      </c>
      <c r="K2364" s="1" t="str">
        <f t="shared" si="386"/>
        <v>&lt;177 micron (NGR)</v>
      </c>
      <c r="L2364">
        <v>10</v>
      </c>
      <c r="M2364" t="s">
        <v>143</v>
      </c>
      <c r="N2364">
        <v>194</v>
      </c>
      <c r="O2364" t="s">
        <v>609</v>
      </c>
      <c r="P2364" t="s">
        <v>516</v>
      </c>
      <c r="Q2364" t="s">
        <v>63</v>
      </c>
      <c r="R2364" t="s">
        <v>406</v>
      </c>
      <c r="S2364" t="s">
        <v>181</v>
      </c>
      <c r="T2364" t="s">
        <v>36</v>
      </c>
      <c r="U2364" t="s">
        <v>208</v>
      </c>
      <c r="V2364" t="s">
        <v>1095</v>
      </c>
      <c r="W2364" t="s">
        <v>64</v>
      </c>
      <c r="X2364" t="s">
        <v>79</v>
      </c>
      <c r="Y2364" t="s">
        <v>41</v>
      </c>
      <c r="Z2364" t="s">
        <v>9815</v>
      </c>
    </row>
    <row r="2365" spans="1:26" hidden="1" x14ac:dyDescent="0.25">
      <c r="A2365" t="s">
        <v>9816</v>
      </c>
      <c r="B2365" t="s">
        <v>9817</v>
      </c>
      <c r="C2365" s="1" t="str">
        <f t="shared" si="387"/>
        <v>21:0242</v>
      </c>
      <c r="D2365" s="1" t="str">
        <f t="shared" si="384"/>
        <v>21:0117</v>
      </c>
      <c r="E2365" t="s">
        <v>9818</v>
      </c>
      <c r="F2365" t="s">
        <v>9819</v>
      </c>
      <c r="H2365">
        <v>58.932255900000001</v>
      </c>
      <c r="I2365">
        <v>-102.94427640000001</v>
      </c>
      <c r="J2365" s="1" t="str">
        <f t="shared" si="385"/>
        <v>NGR lake sediment grab sample</v>
      </c>
      <c r="K2365" s="1" t="str">
        <f t="shared" si="386"/>
        <v>&lt;177 micron (NGR)</v>
      </c>
      <c r="L2365">
        <v>10</v>
      </c>
      <c r="M2365" t="s">
        <v>177</v>
      </c>
      <c r="N2365">
        <v>195</v>
      </c>
      <c r="O2365" t="s">
        <v>297</v>
      </c>
      <c r="P2365" t="s">
        <v>77</v>
      </c>
      <c r="Q2365" t="s">
        <v>53</v>
      </c>
      <c r="R2365" t="s">
        <v>76</v>
      </c>
      <c r="S2365" t="s">
        <v>39</v>
      </c>
      <c r="T2365" t="s">
        <v>36</v>
      </c>
      <c r="U2365" t="s">
        <v>535</v>
      </c>
      <c r="V2365" t="s">
        <v>685</v>
      </c>
      <c r="W2365" t="s">
        <v>33</v>
      </c>
      <c r="X2365" t="s">
        <v>82</v>
      </c>
      <c r="Y2365" t="s">
        <v>309</v>
      </c>
      <c r="Z2365" t="s">
        <v>1108</v>
      </c>
    </row>
    <row r="2366" spans="1:26" hidden="1" x14ac:dyDescent="0.25">
      <c r="A2366" t="s">
        <v>9820</v>
      </c>
      <c r="B2366" t="s">
        <v>9821</v>
      </c>
      <c r="C2366" s="1" t="str">
        <f t="shared" si="387"/>
        <v>21:0242</v>
      </c>
      <c r="D2366" s="1" t="str">
        <f t="shared" si="384"/>
        <v>21:0117</v>
      </c>
      <c r="E2366" t="s">
        <v>9822</v>
      </c>
      <c r="F2366" t="s">
        <v>9823</v>
      </c>
      <c r="H2366">
        <v>58.905431</v>
      </c>
      <c r="I2366">
        <v>-102.96871849999999</v>
      </c>
      <c r="J2366" s="1" t="str">
        <f t="shared" si="385"/>
        <v>NGR lake sediment grab sample</v>
      </c>
      <c r="K2366" s="1" t="str">
        <f t="shared" si="386"/>
        <v>&lt;177 micron (NGR)</v>
      </c>
      <c r="L2366">
        <v>10</v>
      </c>
      <c r="M2366" t="s">
        <v>187</v>
      </c>
      <c r="N2366">
        <v>196</v>
      </c>
      <c r="O2366" t="s">
        <v>297</v>
      </c>
      <c r="P2366" t="s">
        <v>77</v>
      </c>
      <c r="Q2366" t="s">
        <v>53</v>
      </c>
      <c r="R2366" t="s">
        <v>64</v>
      </c>
      <c r="S2366" t="s">
        <v>181</v>
      </c>
      <c r="T2366" t="s">
        <v>36</v>
      </c>
      <c r="U2366" t="s">
        <v>559</v>
      </c>
      <c r="V2366" t="s">
        <v>437</v>
      </c>
      <c r="W2366" t="s">
        <v>63</v>
      </c>
      <c r="X2366" t="s">
        <v>48</v>
      </c>
      <c r="Y2366" t="s">
        <v>309</v>
      </c>
      <c r="Z2366" t="s">
        <v>1481</v>
      </c>
    </row>
    <row r="2367" spans="1:26" hidden="1" x14ac:dyDescent="0.25">
      <c r="A2367" t="s">
        <v>9824</v>
      </c>
      <c r="B2367" t="s">
        <v>9825</v>
      </c>
      <c r="C2367" s="1" t="str">
        <f t="shared" si="387"/>
        <v>21:0242</v>
      </c>
      <c r="D2367" s="1" t="str">
        <f t="shared" si="384"/>
        <v>21:0117</v>
      </c>
      <c r="E2367" t="s">
        <v>9826</v>
      </c>
      <c r="F2367" t="s">
        <v>9827</v>
      </c>
      <c r="H2367">
        <v>58.908154699999997</v>
      </c>
      <c r="I2367">
        <v>-102.940428</v>
      </c>
      <c r="J2367" s="1" t="str">
        <f t="shared" si="385"/>
        <v>NGR lake sediment grab sample</v>
      </c>
      <c r="K2367" s="1" t="str">
        <f t="shared" si="386"/>
        <v>&lt;177 micron (NGR)</v>
      </c>
      <c r="L2367">
        <v>10</v>
      </c>
      <c r="M2367" t="s">
        <v>196</v>
      </c>
      <c r="N2367">
        <v>197</v>
      </c>
      <c r="O2367" t="s">
        <v>334</v>
      </c>
      <c r="P2367" t="s">
        <v>156</v>
      </c>
      <c r="Q2367" t="s">
        <v>53</v>
      </c>
      <c r="R2367" t="s">
        <v>146</v>
      </c>
      <c r="S2367" t="s">
        <v>80</v>
      </c>
      <c r="T2367" t="s">
        <v>36</v>
      </c>
      <c r="U2367" t="s">
        <v>510</v>
      </c>
      <c r="V2367" t="s">
        <v>52</v>
      </c>
      <c r="W2367" t="s">
        <v>63</v>
      </c>
      <c r="X2367" t="s">
        <v>890</v>
      </c>
      <c r="Y2367" t="s">
        <v>41</v>
      </c>
      <c r="Z2367" t="s">
        <v>3958</v>
      </c>
    </row>
    <row r="2368" spans="1:26" hidden="1" x14ac:dyDescent="0.25">
      <c r="A2368" t="s">
        <v>9828</v>
      </c>
      <c r="B2368" t="s">
        <v>9829</v>
      </c>
      <c r="C2368" s="1" t="str">
        <f t="shared" si="387"/>
        <v>21:0242</v>
      </c>
      <c r="D2368" s="1" t="str">
        <f t="shared" si="384"/>
        <v>21:0117</v>
      </c>
      <c r="E2368" t="s">
        <v>9830</v>
      </c>
      <c r="F2368" t="s">
        <v>9831</v>
      </c>
      <c r="H2368">
        <v>58.9086906</v>
      </c>
      <c r="I2368">
        <v>-102.89284960000001</v>
      </c>
      <c r="J2368" s="1" t="str">
        <f t="shared" si="385"/>
        <v>NGR lake sediment grab sample</v>
      </c>
      <c r="K2368" s="1" t="str">
        <f t="shared" si="386"/>
        <v>&lt;177 micron (NGR)</v>
      </c>
      <c r="L2368">
        <v>10</v>
      </c>
      <c r="M2368" t="s">
        <v>206</v>
      </c>
      <c r="N2368">
        <v>198</v>
      </c>
      <c r="O2368" t="s">
        <v>417</v>
      </c>
      <c r="P2368" t="s">
        <v>32</v>
      </c>
      <c r="Q2368" t="s">
        <v>53</v>
      </c>
      <c r="R2368" t="s">
        <v>321</v>
      </c>
      <c r="S2368" t="s">
        <v>34</v>
      </c>
      <c r="T2368" t="s">
        <v>36</v>
      </c>
      <c r="U2368" t="s">
        <v>163</v>
      </c>
      <c r="V2368" t="s">
        <v>408</v>
      </c>
      <c r="W2368" t="s">
        <v>33</v>
      </c>
      <c r="X2368" t="s">
        <v>336</v>
      </c>
      <c r="Y2368" t="s">
        <v>125</v>
      </c>
      <c r="Z2368" t="s">
        <v>79</v>
      </c>
    </row>
    <row r="2369" spans="1:26" hidden="1" x14ac:dyDescent="0.25">
      <c r="A2369" t="s">
        <v>9832</v>
      </c>
      <c r="B2369" t="s">
        <v>9833</v>
      </c>
      <c r="C2369" s="1" t="str">
        <f t="shared" si="387"/>
        <v>21:0242</v>
      </c>
      <c r="D2369" s="1" t="str">
        <f t="shared" si="384"/>
        <v>21:0117</v>
      </c>
      <c r="E2369" t="s">
        <v>9834</v>
      </c>
      <c r="F2369" t="s">
        <v>9835</v>
      </c>
      <c r="H2369">
        <v>58.906973499999999</v>
      </c>
      <c r="I2369">
        <v>-102.8437417</v>
      </c>
      <c r="J2369" s="1" t="str">
        <f t="shared" si="385"/>
        <v>NGR lake sediment grab sample</v>
      </c>
      <c r="K2369" s="1" t="str">
        <f t="shared" si="386"/>
        <v>&lt;177 micron (NGR)</v>
      </c>
      <c r="L2369">
        <v>10</v>
      </c>
      <c r="M2369" t="s">
        <v>214</v>
      </c>
      <c r="N2369">
        <v>199</v>
      </c>
      <c r="O2369" t="s">
        <v>197</v>
      </c>
      <c r="P2369" t="s">
        <v>198</v>
      </c>
      <c r="Q2369" t="s">
        <v>53</v>
      </c>
      <c r="R2369" t="s">
        <v>198</v>
      </c>
      <c r="S2369" t="s">
        <v>156</v>
      </c>
      <c r="T2369" t="s">
        <v>36</v>
      </c>
      <c r="U2369" t="s">
        <v>5810</v>
      </c>
      <c r="V2369" t="s">
        <v>38</v>
      </c>
      <c r="W2369" t="s">
        <v>63</v>
      </c>
      <c r="X2369" t="s">
        <v>283</v>
      </c>
      <c r="Y2369" t="s">
        <v>125</v>
      </c>
      <c r="Z2369" t="s">
        <v>2391</v>
      </c>
    </row>
    <row r="2370" spans="1:26" hidden="1" x14ac:dyDescent="0.25">
      <c r="A2370" t="s">
        <v>9836</v>
      </c>
      <c r="B2370" t="s">
        <v>9837</v>
      </c>
      <c r="C2370" s="1" t="str">
        <f t="shared" si="387"/>
        <v>21:0242</v>
      </c>
      <c r="D2370" s="1" t="str">
        <f t="shared" si="384"/>
        <v>21:0117</v>
      </c>
      <c r="E2370" t="s">
        <v>9838</v>
      </c>
      <c r="F2370" t="s">
        <v>9839</v>
      </c>
      <c r="H2370">
        <v>58.9017701</v>
      </c>
      <c r="I2370">
        <v>-102.79623239999999</v>
      </c>
      <c r="J2370" s="1" t="str">
        <f t="shared" si="385"/>
        <v>NGR lake sediment grab sample</v>
      </c>
      <c r="K2370" s="1" t="str">
        <f t="shared" si="386"/>
        <v>&lt;177 micron (NGR)</v>
      </c>
      <c r="L2370">
        <v>10</v>
      </c>
      <c r="M2370" t="s">
        <v>234</v>
      </c>
      <c r="N2370">
        <v>200</v>
      </c>
      <c r="O2370" t="s">
        <v>306</v>
      </c>
      <c r="P2370" t="s">
        <v>244</v>
      </c>
      <c r="Q2370" t="s">
        <v>53</v>
      </c>
      <c r="R2370" t="s">
        <v>77</v>
      </c>
      <c r="S2370" t="s">
        <v>110</v>
      </c>
      <c r="T2370" t="s">
        <v>36</v>
      </c>
      <c r="U2370" t="s">
        <v>3934</v>
      </c>
      <c r="V2370" t="s">
        <v>5085</v>
      </c>
      <c r="W2370" t="s">
        <v>39</v>
      </c>
      <c r="X2370" t="s">
        <v>48</v>
      </c>
      <c r="Y2370" t="s">
        <v>125</v>
      </c>
      <c r="Z2370" t="s">
        <v>1122</v>
      </c>
    </row>
    <row r="2371" spans="1:26" hidden="1" x14ac:dyDescent="0.25">
      <c r="A2371" t="s">
        <v>9840</v>
      </c>
      <c r="B2371" t="s">
        <v>9841</v>
      </c>
      <c r="C2371" s="1" t="str">
        <f t="shared" si="387"/>
        <v>21:0242</v>
      </c>
      <c r="D2371" s="1" t="str">
        <f t="shared" si="384"/>
        <v>21:0117</v>
      </c>
      <c r="E2371" t="s">
        <v>9842</v>
      </c>
      <c r="F2371" t="s">
        <v>9843</v>
      </c>
      <c r="H2371">
        <v>58.0618026</v>
      </c>
      <c r="I2371">
        <v>-103.85053569999999</v>
      </c>
      <c r="J2371" s="1" t="str">
        <f t="shared" si="385"/>
        <v>NGR lake sediment grab sample</v>
      </c>
      <c r="K2371" s="1" t="str">
        <f t="shared" si="386"/>
        <v>&lt;177 micron (NGR)</v>
      </c>
      <c r="L2371">
        <v>11</v>
      </c>
      <c r="M2371" t="s">
        <v>30</v>
      </c>
      <c r="N2371">
        <v>201</v>
      </c>
      <c r="O2371" t="s">
        <v>48</v>
      </c>
      <c r="P2371" t="s">
        <v>80</v>
      </c>
      <c r="Q2371" t="s">
        <v>53</v>
      </c>
      <c r="R2371" t="s">
        <v>156</v>
      </c>
      <c r="S2371" t="s">
        <v>39</v>
      </c>
      <c r="T2371" t="s">
        <v>36</v>
      </c>
      <c r="U2371" t="s">
        <v>112</v>
      </c>
      <c r="V2371" t="s">
        <v>399</v>
      </c>
      <c r="W2371" t="s">
        <v>53</v>
      </c>
      <c r="X2371" t="s">
        <v>283</v>
      </c>
      <c r="Y2371" t="s">
        <v>66</v>
      </c>
      <c r="Z2371" t="s">
        <v>805</v>
      </c>
    </row>
    <row r="2372" spans="1:26" hidden="1" x14ac:dyDescent="0.25">
      <c r="A2372" t="s">
        <v>9844</v>
      </c>
      <c r="B2372" t="s">
        <v>9845</v>
      </c>
      <c r="C2372" s="1" t="str">
        <f t="shared" si="387"/>
        <v>21:0242</v>
      </c>
      <c r="D2372" s="1" t="str">
        <f t="shared" si="384"/>
        <v>21:0117</v>
      </c>
      <c r="E2372" t="s">
        <v>9846</v>
      </c>
      <c r="F2372" t="s">
        <v>9847</v>
      </c>
      <c r="H2372">
        <v>58.001727600000002</v>
      </c>
      <c r="I2372">
        <v>-103.7774866</v>
      </c>
      <c r="J2372" s="1" t="str">
        <f t="shared" si="385"/>
        <v>NGR lake sediment grab sample</v>
      </c>
      <c r="K2372" s="1" t="str">
        <f t="shared" si="386"/>
        <v>&lt;177 micron (NGR)</v>
      </c>
      <c r="L2372">
        <v>11</v>
      </c>
      <c r="M2372" t="s">
        <v>47</v>
      </c>
      <c r="N2372">
        <v>202</v>
      </c>
      <c r="O2372" t="s">
        <v>134</v>
      </c>
      <c r="P2372" t="s">
        <v>66</v>
      </c>
      <c r="Q2372" t="s">
        <v>53</v>
      </c>
      <c r="R2372" t="s">
        <v>80</v>
      </c>
      <c r="S2372" t="s">
        <v>80</v>
      </c>
      <c r="T2372" t="s">
        <v>36</v>
      </c>
      <c r="U2372" t="s">
        <v>336</v>
      </c>
      <c r="V2372" t="s">
        <v>322</v>
      </c>
      <c r="W2372" t="s">
        <v>53</v>
      </c>
      <c r="X2372" t="s">
        <v>76</v>
      </c>
      <c r="Y2372" t="s">
        <v>41</v>
      </c>
      <c r="Z2372" t="s">
        <v>6924</v>
      </c>
    </row>
    <row r="2373" spans="1:26" hidden="1" x14ac:dyDescent="0.25">
      <c r="A2373" t="s">
        <v>9848</v>
      </c>
      <c r="B2373" t="s">
        <v>9849</v>
      </c>
      <c r="C2373" s="1" t="str">
        <f t="shared" si="387"/>
        <v>21:0242</v>
      </c>
      <c r="D2373" s="1" t="str">
        <f t="shared" si="384"/>
        <v>21:0117</v>
      </c>
      <c r="E2373" t="s">
        <v>9850</v>
      </c>
      <c r="F2373" t="s">
        <v>9851</v>
      </c>
      <c r="H2373">
        <v>58.028169599999998</v>
      </c>
      <c r="I2373">
        <v>-103.7912151</v>
      </c>
      <c r="J2373" s="1" t="str">
        <f t="shared" si="385"/>
        <v>NGR lake sediment grab sample</v>
      </c>
      <c r="K2373" s="1" t="str">
        <f t="shared" si="386"/>
        <v>&lt;177 micron (NGR)</v>
      </c>
      <c r="L2373">
        <v>11</v>
      </c>
      <c r="M2373" t="s">
        <v>60</v>
      </c>
      <c r="N2373">
        <v>203</v>
      </c>
      <c r="O2373" t="s">
        <v>516</v>
      </c>
      <c r="P2373" t="s">
        <v>39</v>
      </c>
      <c r="Q2373" t="s">
        <v>66</v>
      </c>
      <c r="R2373" t="s">
        <v>33</v>
      </c>
      <c r="S2373" t="s">
        <v>80</v>
      </c>
      <c r="T2373" t="s">
        <v>36</v>
      </c>
      <c r="U2373" t="s">
        <v>300</v>
      </c>
      <c r="V2373" t="s">
        <v>225</v>
      </c>
      <c r="W2373" t="s">
        <v>53</v>
      </c>
      <c r="X2373" t="s">
        <v>283</v>
      </c>
      <c r="Y2373" t="s">
        <v>125</v>
      </c>
      <c r="Z2373" t="s">
        <v>2757</v>
      </c>
    </row>
    <row r="2374" spans="1:26" hidden="1" x14ac:dyDescent="0.25">
      <c r="A2374" t="s">
        <v>9852</v>
      </c>
      <c r="B2374" t="s">
        <v>9853</v>
      </c>
      <c r="C2374" s="1" t="str">
        <f t="shared" si="387"/>
        <v>21:0242</v>
      </c>
      <c r="D2374" s="1" t="str">
        <f t="shared" si="384"/>
        <v>21:0117</v>
      </c>
      <c r="E2374" t="s">
        <v>9854</v>
      </c>
      <c r="F2374" t="s">
        <v>9855</v>
      </c>
      <c r="H2374">
        <v>58.044606600000002</v>
      </c>
      <c r="I2374">
        <v>-103.78066560000001</v>
      </c>
      <c r="J2374" s="1" t="str">
        <f t="shared" si="385"/>
        <v>NGR lake sediment grab sample</v>
      </c>
      <c r="K2374" s="1" t="str">
        <f t="shared" si="386"/>
        <v>&lt;177 micron (NGR)</v>
      </c>
      <c r="L2374">
        <v>11</v>
      </c>
      <c r="M2374" t="s">
        <v>73</v>
      </c>
      <c r="N2374">
        <v>204</v>
      </c>
      <c r="O2374" t="s">
        <v>120</v>
      </c>
      <c r="P2374" t="s">
        <v>76</v>
      </c>
      <c r="Q2374" t="s">
        <v>53</v>
      </c>
      <c r="R2374" t="s">
        <v>181</v>
      </c>
      <c r="S2374" t="s">
        <v>39</v>
      </c>
      <c r="T2374" t="s">
        <v>36</v>
      </c>
      <c r="U2374" t="s">
        <v>973</v>
      </c>
      <c r="V2374" t="s">
        <v>721</v>
      </c>
      <c r="W2374" t="s">
        <v>181</v>
      </c>
      <c r="X2374" t="s">
        <v>890</v>
      </c>
      <c r="Y2374" t="s">
        <v>875</v>
      </c>
      <c r="Z2374" t="s">
        <v>108</v>
      </c>
    </row>
    <row r="2375" spans="1:26" hidden="1" x14ac:dyDescent="0.25">
      <c r="A2375" t="s">
        <v>9856</v>
      </c>
      <c r="B2375" t="s">
        <v>9857</v>
      </c>
      <c r="C2375" s="1" t="str">
        <f t="shared" si="387"/>
        <v>21:0242</v>
      </c>
      <c r="D2375" s="1" t="str">
        <f t="shared" si="384"/>
        <v>21:0117</v>
      </c>
      <c r="E2375" t="s">
        <v>9858</v>
      </c>
      <c r="F2375" t="s">
        <v>9859</v>
      </c>
      <c r="H2375">
        <v>58.059770499999999</v>
      </c>
      <c r="I2375">
        <v>-103.7873352</v>
      </c>
      <c r="J2375" s="1" t="str">
        <f t="shared" si="385"/>
        <v>NGR lake sediment grab sample</v>
      </c>
      <c r="K2375" s="1" t="str">
        <f t="shared" si="386"/>
        <v>&lt;177 micron (NGR)</v>
      </c>
      <c r="L2375">
        <v>11</v>
      </c>
      <c r="M2375" t="s">
        <v>87</v>
      </c>
      <c r="N2375">
        <v>205</v>
      </c>
      <c r="O2375" t="s">
        <v>50</v>
      </c>
      <c r="P2375" t="s">
        <v>80</v>
      </c>
      <c r="Q2375" t="s">
        <v>53</v>
      </c>
      <c r="R2375" t="s">
        <v>80</v>
      </c>
      <c r="S2375" t="s">
        <v>80</v>
      </c>
      <c r="T2375" t="s">
        <v>36</v>
      </c>
      <c r="U2375" t="s">
        <v>781</v>
      </c>
      <c r="V2375" t="s">
        <v>125</v>
      </c>
      <c r="W2375" t="s">
        <v>53</v>
      </c>
      <c r="X2375" t="s">
        <v>283</v>
      </c>
      <c r="Y2375" t="s">
        <v>125</v>
      </c>
      <c r="Z2375" t="s">
        <v>2483</v>
      </c>
    </row>
    <row r="2376" spans="1:26" hidden="1" x14ac:dyDescent="0.25">
      <c r="A2376" t="s">
        <v>9860</v>
      </c>
      <c r="B2376" t="s">
        <v>9861</v>
      </c>
      <c r="C2376" s="1" t="str">
        <f t="shared" si="387"/>
        <v>21:0242</v>
      </c>
      <c r="D2376" s="1" t="str">
        <f t="shared" si="384"/>
        <v>21:0117</v>
      </c>
      <c r="E2376" t="s">
        <v>9862</v>
      </c>
      <c r="F2376" t="s">
        <v>9863</v>
      </c>
      <c r="H2376">
        <v>58.057046300000003</v>
      </c>
      <c r="I2376">
        <v>-103.82545519999999</v>
      </c>
      <c r="J2376" s="1" t="str">
        <f t="shared" si="385"/>
        <v>NGR lake sediment grab sample</v>
      </c>
      <c r="K2376" s="1" t="str">
        <f t="shared" si="386"/>
        <v>&lt;177 micron (NGR)</v>
      </c>
      <c r="L2376">
        <v>11</v>
      </c>
      <c r="M2376" t="s">
        <v>154</v>
      </c>
      <c r="N2376">
        <v>206</v>
      </c>
      <c r="O2376" t="s">
        <v>61</v>
      </c>
      <c r="P2376" t="s">
        <v>109</v>
      </c>
      <c r="Q2376" t="s">
        <v>63</v>
      </c>
      <c r="R2376" t="s">
        <v>64</v>
      </c>
      <c r="S2376" t="s">
        <v>80</v>
      </c>
      <c r="T2376" t="s">
        <v>36</v>
      </c>
      <c r="U2376" t="s">
        <v>79</v>
      </c>
      <c r="V2376" t="s">
        <v>1095</v>
      </c>
      <c r="W2376" t="s">
        <v>66</v>
      </c>
      <c r="X2376" t="s">
        <v>79</v>
      </c>
      <c r="Y2376" t="s">
        <v>41</v>
      </c>
      <c r="Z2376" t="s">
        <v>158</v>
      </c>
    </row>
    <row r="2377" spans="1:26" hidden="1" x14ac:dyDescent="0.25">
      <c r="A2377" t="s">
        <v>9864</v>
      </c>
      <c r="B2377" t="s">
        <v>9865</v>
      </c>
      <c r="C2377" s="1" t="str">
        <f t="shared" si="387"/>
        <v>21:0242</v>
      </c>
      <c r="D2377" s="1" t="str">
        <f t="shared" si="384"/>
        <v>21:0117</v>
      </c>
      <c r="E2377" t="s">
        <v>9842</v>
      </c>
      <c r="F2377" t="s">
        <v>9866</v>
      </c>
      <c r="H2377">
        <v>58.0618026</v>
      </c>
      <c r="I2377">
        <v>-103.85053569999999</v>
      </c>
      <c r="J2377" s="1" t="str">
        <f t="shared" si="385"/>
        <v>NGR lake sediment grab sample</v>
      </c>
      <c r="K2377" s="1" t="str">
        <f t="shared" si="386"/>
        <v>&lt;177 micron (NGR)</v>
      </c>
      <c r="L2377">
        <v>11</v>
      </c>
      <c r="M2377" t="s">
        <v>169</v>
      </c>
      <c r="N2377">
        <v>207</v>
      </c>
      <c r="O2377" t="s">
        <v>49</v>
      </c>
      <c r="P2377" t="s">
        <v>80</v>
      </c>
      <c r="Q2377" t="s">
        <v>53</v>
      </c>
      <c r="R2377" t="s">
        <v>76</v>
      </c>
      <c r="S2377" t="s">
        <v>33</v>
      </c>
      <c r="T2377" t="s">
        <v>36</v>
      </c>
      <c r="U2377" t="s">
        <v>208</v>
      </c>
      <c r="V2377" t="s">
        <v>90</v>
      </c>
      <c r="W2377" t="s">
        <v>53</v>
      </c>
      <c r="X2377" t="s">
        <v>890</v>
      </c>
      <c r="Y2377" t="s">
        <v>125</v>
      </c>
      <c r="Z2377" t="s">
        <v>394</v>
      </c>
    </row>
    <row r="2378" spans="1:26" hidden="1" x14ac:dyDescent="0.25">
      <c r="A2378" t="s">
        <v>9867</v>
      </c>
      <c r="B2378" t="s">
        <v>9868</v>
      </c>
      <c r="C2378" s="1" t="str">
        <f t="shared" si="387"/>
        <v>21:0242</v>
      </c>
      <c r="D2378" s="1" t="str">
        <f t="shared" si="384"/>
        <v>21:0117</v>
      </c>
      <c r="E2378" t="s">
        <v>9842</v>
      </c>
      <c r="F2378" t="s">
        <v>9869</v>
      </c>
      <c r="H2378">
        <v>58.0618026</v>
      </c>
      <c r="I2378">
        <v>-103.85053569999999</v>
      </c>
      <c r="J2378" s="1" t="str">
        <f t="shared" si="385"/>
        <v>NGR lake sediment grab sample</v>
      </c>
      <c r="K2378" s="1" t="str">
        <f t="shared" si="386"/>
        <v>&lt;177 micron (NGR)</v>
      </c>
      <c r="L2378">
        <v>11</v>
      </c>
      <c r="M2378" t="s">
        <v>162</v>
      </c>
      <c r="N2378">
        <v>208</v>
      </c>
      <c r="O2378" t="s">
        <v>108</v>
      </c>
      <c r="P2378" t="s">
        <v>80</v>
      </c>
      <c r="Q2378" t="s">
        <v>53</v>
      </c>
      <c r="R2378" t="s">
        <v>97</v>
      </c>
      <c r="S2378" t="s">
        <v>39</v>
      </c>
      <c r="T2378" t="s">
        <v>36</v>
      </c>
      <c r="U2378" t="s">
        <v>40</v>
      </c>
      <c r="V2378" t="s">
        <v>99</v>
      </c>
      <c r="W2378" t="s">
        <v>53</v>
      </c>
      <c r="X2378" t="s">
        <v>890</v>
      </c>
      <c r="Y2378" t="s">
        <v>41</v>
      </c>
      <c r="Z2378" t="s">
        <v>1897</v>
      </c>
    </row>
    <row r="2379" spans="1:26" hidden="1" x14ac:dyDescent="0.25">
      <c r="A2379" t="s">
        <v>9870</v>
      </c>
      <c r="B2379" t="s">
        <v>9871</v>
      </c>
      <c r="C2379" s="1" t="str">
        <f t="shared" si="387"/>
        <v>21:0242</v>
      </c>
      <c r="D2379" s="1" t="str">
        <f t="shared" si="384"/>
        <v>21:0117</v>
      </c>
      <c r="E2379" t="s">
        <v>9872</v>
      </c>
      <c r="F2379" t="s">
        <v>9873</v>
      </c>
      <c r="H2379">
        <v>58.0740908</v>
      </c>
      <c r="I2379">
        <v>-103.873589</v>
      </c>
      <c r="J2379" s="1" t="str">
        <f t="shared" si="385"/>
        <v>NGR lake sediment grab sample</v>
      </c>
      <c r="K2379" s="1" t="str">
        <f t="shared" si="386"/>
        <v>&lt;177 micron (NGR)</v>
      </c>
      <c r="L2379">
        <v>11</v>
      </c>
      <c r="M2379" t="s">
        <v>96</v>
      </c>
      <c r="N2379">
        <v>209</v>
      </c>
      <c r="O2379" t="s">
        <v>562</v>
      </c>
      <c r="P2379" t="s">
        <v>181</v>
      </c>
      <c r="Q2379" t="s">
        <v>53</v>
      </c>
      <c r="R2379" t="s">
        <v>76</v>
      </c>
      <c r="S2379" t="s">
        <v>76</v>
      </c>
      <c r="T2379" t="s">
        <v>36</v>
      </c>
      <c r="U2379" t="s">
        <v>703</v>
      </c>
      <c r="V2379" t="s">
        <v>9874</v>
      </c>
      <c r="W2379" t="s">
        <v>66</v>
      </c>
      <c r="X2379" t="s">
        <v>48</v>
      </c>
      <c r="Y2379" t="s">
        <v>39</v>
      </c>
      <c r="Z2379" t="s">
        <v>1318</v>
      </c>
    </row>
    <row r="2380" spans="1:26" hidden="1" x14ac:dyDescent="0.25">
      <c r="A2380" t="s">
        <v>9875</v>
      </c>
      <c r="B2380" t="s">
        <v>9876</v>
      </c>
      <c r="C2380" s="1" t="str">
        <f t="shared" si="387"/>
        <v>21:0242</v>
      </c>
      <c r="D2380" s="1" t="str">
        <f t="shared" si="384"/>
        <v>21:0117</v>
      </c>
      <c r="E2380" t="s">
        <v>9877</v>
      </c>
      <c r="F2380" t="s">
        <v>9878</v>
      </c>
      <c r="H2380">
        <v>58.113160899999997</v>
      </c>
      <c r="I2380">
        <v>-103.9683563</v>
      </c>
      <c r="J2380" s="1" t="str">
        <f t="shared" si="385"/>
        <v>NGR lake sediment grab sample</v>
      </c>
      <c r="K2380" s="1" t="str">
        <f t="shared" si="386"/>
        <v>&lt;177 micron (NGR)</v>
      </c>
      <c r="L2380">
        <v>11</v>
      </c>
      <c r="M2380" t="s">
        <v>106</v>
      </c>
      <c r="N2380">
        <v>210</v>
      </c>
      <c r="O2380" t="s">
        <v>798</v>
      </c>
      <c r="P2380" t="s">
        <v>181</v>
      </c>
      <c r="Q2380" t="s">
        <v>53</v>
      </c>
      <c r="R2380" t="s">
        <v>146</v>
      </c>
      <c r="S2380" t="s">
        <v>33</v>
      </c>
      <c r="T2380" t="s">
        <v>36</v>
      </c>
      <c r="U2380" t="s">
        <v>635</v>
      </c>
      <c r="V2380" t="s">
        <v>237</v>
      </c>
      <c r="W2380" t="s">
        <v>53</v>
      </c>
      <c r="X2380" t="s">
        <v>48</v>
      </c>
      <c r="Y2380" t="s">
        <v>125</v>
      </c>
      <c r="Z2380" t="s">
        <v>890</v>
      </c>
    </row>
    <row r="2381" spans="1:26" hidden="1" x14ac:dyDescent="0.25">
      <c r="A2381" t="s">
        <v>9879</v>
      </c>
      <c r="B2381" t="s">
        <v>9880</v>
      </c>
      <c r="C2381" s="1" t="str">
        <f t="shared" si="387"/>
        <v>21:0242</v>
      </c>
      <c r="D2381" s="1" t="str">
        <f t="shared" si="384"/>
        <v>21:0117</v>
      </c>
      <c r="E2381" t="s">
        <v>9881</v>
      </c>
      <c r="F2381" t="s">
        <v>9882</v>
      </c>
      <c r="H2381">
        <v>58.083496400000001</v>
      </c>
      <c r="I2381">
        <v>-103.87773610000001</v>
      </c>
      <c r="J2381" s="1" t="str">
        <f t="shared" si="385"/>
        <v>NGR lake sediment grab sample</v>
      </c>
      <c r="K2381" s="1" t="str">
        <f t="shared" si="386"/>
        <v>&lt;177 micron (NGR)</v>
      </c>
      <c r="L2381">
        <v>11</v>
      </c>
      <c r="M2381" t="s">
        <v>118</v>
      </c>
      <c r="N2381">
        <v>211</v>
      </c>
      <c r="O2381" t="s">
        <v>298</v>
      </c>
      <c r="P2381" t="s">
        <v>181</v>
      </c>
      <c r="Q2381" t="s">
        <v>53</v>
      </c>
      <c r="R2381" t="s">
        <v>78</v>
      </c>
      <c r="S2381" t="s">
        <v>78</v>
      </c>
      <c r="T2381" t="s">
        <v>36</v>
      </c>
      <c r="U2381" t="s">
        <v>54</v>
      </c>
      <c r="V2381" t="s">
        <v>590</v>
      </c>
      <c r="W2381" t="s">
        <v>53</v>
      </c>
      <c r="X2381" t="s">
        <v>336</v>
      </c>
      <c r="Y2381" t="s">
        <v>41</v>
      </c>
      <c r="Z2381" t="s">
        <v>272</v>
      </c>
    </row>
    <row r="2382" spans="1:26" hidden="1" x14ac:dyDescent="0.25">
      <c r="A2382" t="s">
        <v>9883</v>
      </c>
      <c r="B2382" t="s">
        <v>9884</v>
      </c>
      <c r="C2382" s="1" t="str">
        <f t="shared" si="387"/>
        <v>21:0242</v>
      </c>
      <c r="D2382" s="1" t="str">
        <f t="shared" si="384"/>
        <v>21:0117</v>
      </c>
      <c r="E2382" t="s">
        <v>9885</v>
      </c>
      <c r="F2382" t="s">
        <v>9886</v>
      </c>
      <c r="H2382">
        <v>58.070641999999999</v>
      </c>
      <c r="I2382">
        <v>-103.9160114</v>
      </c>
      <c r="J2382" s="1" t="str">
        <f t="shared" si="385"/>
        <v>NGR lake sediment grab sample</v>
      </c>
      <c r="K2382" s="1" t="str">
        <f t="shared" si="386"/>
        <v>&lt;177 micron (NGR)</v>
      </c>
      <c r="L2382">
        <v>11</v>
      </c>
      <c r="M2382" t="s">
        <v>131</v>
      </c>
      <c r="N2382">
        <v>212</v>
      </c>
      <c r="O2382" t="s">
        <v>1254</v>
      </c>
      <c r="P2382" t="s">
        <v>76</v>
      </c>
      <c r="Q2382" t="s">
        <v>66</v>
      </c>
      <c r="R2382" t="s">
        <v>78</v>
      </c>
      <c r="S2382" t="s">
        <v>63</v>
      </c>
      <c r="T2382" t="s">
        <v>36</v>
      </c>
      <c r="U2382" t="s">
        <v>48</v>
      </c>
      <c r="V2382" t="s">
        <v>1072</v>
      </c>
      <c r="W2382" t="s">
        <v>53</v>
      </c>
      <c r="X2382" t="s">
        <v>82</v>
      </c>
      <c r="Y2382" t="s">
        <v>125</v>
      </c>
      <c r="Z2382" t="s">
        <v>272</v>
      </c>
    </row>
    <row r="2383" spans="1:26" hidden="1" x14ac:dyDescent="0.25">
      <c r="A2383" t="s">
        <v>9887</v>
      </c>
      <c r="B2383" t="s">
        <v>9888</v>
      </c>
      <c r="C2383" s="1" t="str">
        <f t="shared" si="387"/>
        <v>21:0242</v>
      </c>
      <c r="D2383" s="1" t="str">
        <f t="shared" si="384"/>
        <v>21:0117</v>
      </c>
      <c r="E2383" t="s">
        <v>9889</v>
      </c>
      <c r="F2383" t="s">
        <v>9890</v>
      </c>
      <c r="H2383">
        <v>58.090672900000001</v>
      </c>
      <c r="I2383">
        <v>-103.930823</v>
      </c>
      <c r="J2383" s="1" t="str">
        <f t="shared" si="385"/>
        <v>NGR lake sediment grab sample</v>
      </c>
      <c r="K2383" s="1" t="str">
        <f t="shared" si="386"/>
        <v>&lt;177 micron (NGR)</v>
      </c>
      <c r="L2383">
        <v>11</v>
      </c>
      <c r="M2383" t="s">
        <v>143</v>
      </c>
      <c r="N2383">
        <v>213</v>
      </c>
      <c r="O2383" t="s">
        <v>79</v>
      </c>
      <c r="P2383" t="s">
        <v>181</v>
      </c>
      <c r="Q2383" t="s">
        <v>53</v>
      </c>
      <c r="R2383" t="s">
        <v>181</v>
      </c>
      <c r="S2383" t="s">
        <v>78</v>
      </c>
      <c r="T2383" t="s">
        <v>36</v>
      </c>
      <c r="U2383" t="s">
        <v>463</v>
      </c>
      <c r="V2383" t="s">
        <v>7336</v>
      </c>
      <c r="W2383" t="s">
        <v>80</v>
      </c>
      <c r="X2383" t="s">
        <v>48</v>
      </c>
      <c r="Y2383" t="s">
        <v>66</v>
      </c>
      <c r="Z2383" t="s">
        <v>1161</v>
      </c>
    </row>
    <row r="2384" spans="1:26" hidden="1" x14ac:dyDescent="0.25">
      <c r="A2384" t="s">
        <v>9891</v>
      </c>
      <c r="B2384" t="s">
        <v>9892</v>
      </c>
      <c r="C2384" s="1" t="str">
        <f t="shared" si="387"/>
        <v>21:0242</v>
      </c>
      <c r="D2384" s="1" t="str">
        <f t="shared" si="384"/>
        <v>21:0117</v>
      </c>
      <c r="E2384" t="s">
        <v>9893</v>
      </c>
      <c r="F2384" t="s">
        <v>9894</v>
      </c>
      <c r="H2384">
        <v>58.0904186</v>
      </c>
      <c r="I2384">
        <v>-103.96965659999999</v>
      </c>
      <c r="J2384" s="1" t="str">
        <f t="shared" si="385"/>
        <v>NGR lake sediment grab sample</v>
      </c>
      <c r="K2384" s="1" t="str">
        <f t="shared" si="386"/>
        <v>&lt;177 micron (NGR)</v>
      </c>
      <c r="L2384">
        <v>11</v>
      </c>
      <c r="M2384" t="s">
        <v>177</v>
      </c>
      <c r="N2384">
        <v>214</v>
      </c>
      <c r="O2384" t="s">
        <v>759</v>
      </c>
      <c r="P2384" t="s">
        <v>181</v>
      </c>
      <c r="Q2384" t="s">
        <v>66</v>
      </c>
      <c r="R2384" t="s">
        <v>76</v>
      </c>
      <c r="S2384" t="s">
        <v>80</v>
      </c>
      <c r="T2384" t="s">
        <v>36</v>
      </c>
      <c r="U2384" t="s">
        <v>208</v>
      </c>
      <c r="V2384" t="s">
        <v>1855</v>
      </c>
      <c r="W2384" t="s">
        <v>53</v>
      </c>
      <c r="X2384" t="s">
        <v>79</v>
      </c>
      <c r="Y2384" t="s">
        <v>80</v>
      </c>
      <c r="Z2384" t="s">
        <v>776</v>
      </c>
    </row>
    <row r="2385" spans="1:26" hidden="1" x14ac:dyDescent="0.25">
      <c r="A2385" t="s">
        <v>9895</v>
      </c>
      <c r="B2385" t="s">
        <v>9896</v>
      </c>
      <c r="C2385" s="1" t="str">
        <f t="shared" si="387"/>
        <v>21:0242</v>
      </c>
      <c r="D2385" s="1" t="str">
        <f>HYPERLINK("http://geochem.nrcan.gc.ca/cdogs/content/svy/svy_e.htm", "")</f>
        <v/>
      </c>
      <c r="G2385" s="1" t="str">
        <f>HYPERLINK("http://geochem.nrcan.gc.ca/cdogs/content/cr_/cr_00007_e.htm", "7")</f>
        <v>7</v>
      </c>
      <c r="J2385" t="s">
        <v>220</v>
      </c>
      <c r="K2385" t="s">
        <v>221</v>
      </c>
      <c r="L2385">
        <v>11</v>
      </c>
      <c r="M2385" t="s">
        <v>222</v>
      </c>
      <c r="N2385">
        <v>215</v>
      </c>
      <c r="O2385" t="s">
        <v>108</v>
      </c>
      <c r="P2385" t="s">
        <v>108</v>
      </c>
      <c r="Q2385" t="s">
        <v>290</v>
      </c>
      <c r="R2385" t="s">
        <v>78</v>
      </c>
      <c r="S2385" t="s">
        <v>39</v>
      </c>
      <c r="T2385" t="s">
        <v>225</v>
      </c>
      <c r="U2385" t="s">
        <v>136</v>
      </c>
      <c r="V2385" t="s">
        <v>309</v>
      </c>
      <c r="W2385" t="s">
        <v>66</v>
      </c>
      <c r="X2385" t="s">
        <v>228</v>
      </c>
      <c r="Y2385" t="s">
        <v>2845</v>
      </c>
      <c r="Z2385" t="s">
        <v>1797</v>
      </c>
    </row>
    <row r="2386" spans="1:26" hidden="1" x14ac:dyDescent="0.25">
      <c r="A2386" t="s">
        <v>9897</v>
      </c>
      <c r="B2386" t="s">
        <v>9898</v>
      </c>
      <c r="C2386" s="1" t="str">
        <f t="shared" si="387"/>
        <v>21:0242</v>
      </c>
      <c r="D2386" s="1" t="str">
        <f t="shared" ref="D2386:D2393" si="388">HYPERLINK("http://geochem.nrcan.gc.ca/cdogs/content/svy/svy210117_e.htm", "21:0117")</f>
        <v>21:0117</v>
      </c>
      <c r="E2386" t="s">
        <v>9899</v>
      </c>
      <c r="F2386" t="s">
        <v>9900</v>
      </c>
      <c r="H2386">
        <v>58.110125799999999</v>
      </c>
      <c r="I2386">
        <v>-103.9229607</v>
      </c>
      <c r="J2386" s="1" t="str">
        <f t="shared" ref="J2386:J2393" si="389">HYPERLINK("http://geochem.nrcan.gc.ca/cdogs/content/kwd/kwd020027_e.htm", "NGR lake sediment grab sample")</f>
        <v>NGR lake sediment grab sample</v>
      </c>
      <c r="K2386" s="1" t="str">
        <f t="shared" ref="K2386:K2393" si="390">HYPERLINK("http://geochem.nrcan.gc.ca/cdogs/content/kwd/kwd080006_e.htm", "&lt;177 micron (NGR)")</f>
        <v>&lt;177 micron (NGR)</v>
      </c>
      <c r="L2386">
        <v>11</v>
      </c>
      <c r="M2386" t="s">
        <v>187</v>
      </c>
      <c r="N2386">
        <v>216</v>
      </c>
      <c r="O2386" t="s">
        <v>223</v>
      </c>
      <c r="P2386" t="s">
        <v>181</v>
      </c>
      <c r="Q2386" t="s">
        <v>53</v>
      </c>
      <c r="R2386" t="s">
        <v>181</v>
      </c>
      <c r="S2386" t="s">
        <v>33</v>
      </c>
      <c r="T2386" t="s">
        <v>36</v>
      </c>
      <c r="U2386" t="s">
        <v>559</v>
      </c>
      <c r="V2386" t="s">
        <v>1018</v>
      </c>
      <c r="W2386" t="s">
        <v>33</v>
      </c>
      <c r="X2386" t="s">
        <v>79</v>
      </c>
      <c r="Y2386" t="s">
        <v>125</v>
      </c>
      <c r="Z2386" t="s">
        <v>55</v>
      </c>
    </row>
    <row r="2387" spans="1:26" hidden="1" x14ac:dyDescent="0.25">
      <c r="A2387" t="s">
        <v>9901</v>
      </c>
      <c r="B2387" t="s">
        <v>9902</v>
      </c>
      <c r="C2387" s="1" t="str">
        <f t="shared" si="387"/>
        <v>21:0242</v>
      </c>
      <c r="D2387" s="1" t="str">
        <f t="shared" si="388"/>
        <v>21:0117</v>
      </c>
      <c r="E2387" t="s">
        <v>9903</v>
      </c>
      <c r="F2387" t="s">
        <v>9904</v>
      </c>
      <c r="H2387">
        <v>58.104819399999997</v>
      </c>
      <c r="I2387">
        <v>-103.86135350000001</v>
      </c>
      <c r="J2387" s="1" t="str">
        <f t="shared" si="389"/>
        <v>NGR lake sediment grab sample</v>
      </c>
      <c r="K2387" s="1" t="str">
        <f t="shared" si="390"/>
        <v>&lt;177 micron (NGR)</v>
      </c>
      <c r="L2387">
        <v>11</v>
      </c>
      <c r="M2387" t="s">
        <v>196</v>
      </c>
      <c r="N2387">
        <v>217</v>
      </c>
      <c r="O2387" t="s">
        <v>1058</v>
      </c>
      <c r="P2387" t="s">
        <v>109</v>
      </c>
      <c r="Q2387" t="s">
        <v>66</v>
      </c>
      <c r="R2387" t="s">
        <v>156</v>
      </c>
      <c r="S2387" t="s">
        <v>76</v>
      </c>
      <c r="T2387" t="s">
        <v>36</v>
      </c>
      <c r="U2387" t="s">
        <v>465</v>
      </c>
      <c r="V2387" t="s">
        <v>237</v>
      </c>
      <c r="W2387" t="s">
        <v>66</v>
      </c>
      <c r="X2387" t="s">
        <v>48</v>
      </c>
      <c r="Y2387" t="s">
        <v>66</v>
      </c>
      <c r="Z2387" t="s">
        <v>3577</v>
      </c>
    </row>
    <row r="2388" spans="1:26" hidden="1" x14ac:dyDescent="0.25">
      <c r="A2388" t="s">
        <v>9905</v>
      </c>
      <c r="B2388" t="s">
        <v>9906</v>
      </c>
      <c r="C2388" s="1" t="str">
        <f t="shared" si="387"/>
        <v>21:0242</v>
      </c>
      <c r="D2388" s="1" t="str">
        <f t="shared" si="388"/>
        <v>21:0117</v>
      </c>
      <c r="E2388" t="s">
        <v>9907</v>
      </c>
      <c r="F2388" t="s">
        <v>9908</v>
      </c>
      <c r="H2388">
        <v>58.0897066</v>
      </c>
      <c r="I2388">
        <v>-103.8420232</v>
      </c>
      <c r="J2388" s="1" t="str">
        <f t="shared" si="389"/>
        <v>NGR lake sediment grab sample</v>
      </c>
      <c r="K2388" s="1" t="str">
        <f t="shared" si="390"/>
        <v>&lt;177 micron (NGR)</v>
      </c>
      <c r="L2388">
        <v>11</v>
      </c>
      <c r="M2388" t="s">
        <v>206</v>
      </c>
      <c r="N2388">
        <v>218</v>
      </c>
      <c r="O2388" t="s">
        <v>67</v>
      </c>
      <c r="P2388" t="s">
        <v>109</v>
      </c>
      <c r="Q2388" t="s">
        <v>53</v>
      </c>
      <c r="R2388" t="s">
        <v>290</v>
      </c>
      <c r="S2388" t="s">
        <v>290</v>
      </c>
      <c r="T2388" t="s">
        <v>36</v>
      </c>
      <c r="U2388" t="s">
        <v>4842</v>
      </c>
      <c r="V2388" t="s">
        <v>9909</v>
      </c>
      <c r="W2388" t="s">
        <v>66</v>
      </c>
      <c r="X2388" t="s">
        <v>79</v>
      </c>
      <c r="Y2388" t="s">
        <v>309</v>
      </c>
      <c r="Z2388" t="s">
        <v>928</v>
      </c>
    </row>
    <row r="2389" spans="1:26" hidden="1" x14ac:dyDescent="0.25">
      <c r="A2389" t="s">
        <v>9910</v>
      </c>
      <c r="B2389" t="s">
        <v>9911</v>
      </c>
      <c r="C2389" s="1" t="str">
        <f t="shared" si="387"/>
        <v>21:0242</v>
      </c>
      <c r="D2389" s="1" t="str">
        <f t="shared" si="388"/>
        <v>21:0117</v>
      </c>
      <c r="E2389" t="s">
        <v>9912</v>
      </c>
      <c r="F2389" t="s">
        <v>9913</v>
      </c>
      <c r="H2389">
        <v>58.101143800000003</v>
      </c>
      <c r="I2389">
        <v>-103.82558469999999</v>
      </c>
      <c r="J2389" s="1" t="str">
        <f t="shared" si="389"/>
        <v>NGR lake sediment grab sample</v>
      </c>
      <c r="K2389" s="1" t="str">
        <f t="shared" si="390"/>
        <v>&lt;177 micron (NGR)</v>
      </c>
      <c r="L2389">
        <v>11</v>
      </c>
      <c r="M2389" t="s">
        <v>214</v>
      </c>
      <c r="N2389">
        <v>219</v>
      </c>
      <c r="O2389" t="s">
        <v>771</v>
      </c>
      <c r="P2389" t="s">
        <v>109</v>
      </c>
      <c r="Q2389" t="s">
        <v>53</v>
      </c>
      <c r="R2389" t="s">
        <v>110</v>
      </c>
      <c r="S2389" t="s">
        <v>76</v>
      </c>
      <c r="T2389" t="s">
        <v>36</v>
      </c>
      <c r="U2389" t="s">
        <v>136</v>
      </c>
      <c r="V2389" t="s">
        <v>164</v>
      </c>
      <c r="W2389" t="s">
        <v>66</v>
      </c>
      <c r="X2389" t="s">
        <v>890</v>
      </c>
      <c r="Y2389" t="s">
        <v>309</v>
      </c>
      <c r="Z2389" t="s">
        <v>1860</v>
      </c>
    </row>
    <row r="2390" spans="1:26" hidden="1" x14ac:dyDescent="0.25">
      <c r="A2390" t="s">
        <v>9914</v>
      </c>
      <c r="B2390" t="s">
        <v>9915</v>
      </c>
      <c r="C2390" s="1" t="str">
        <f t="shared" si="387"/>
        <v>21:0242</v>
      </c>
      <c r="D2390" s="1" t="str">
        <f t="shared" si="388"/>
        <v>21:0117</v>
      </c>
      <c r="E2390" t="s">
        <v>9916</v>
      </c>
      <c r="F2390" t="s">
        <v>9917</v>
      </c>
      <c r="H2390">
        <v>58.093134499999998</v>
      </c>
      <c r="I2390">
        <v>-103.7989267</v>
      </c>
      <c r="J2390" s="1" t="str">
        <f t="shared" si="389"/>
        <v>NGR lake sediment grab sample</v>
      </c>
      <c r="K2390" s="1" t="str">
        <f t="shared" si="390"/>
        <v>&lt;177 micron (NGR)</v>
      </c>
      <c r="L2390">
        <v>11</v>
      </c>
      <c r="M2390" t="s">
        <v>234</v>
      </c>
      <c r="N2390">
        <v>220</v>
      </c>
      <c r="O2390" t="s">
        <v>283</v>
      </c>
      <c r="P2390" t="s">
        <v>66</v>
      </c>
      <c r="Q2390" t="s">
        <v>53</v>
      </c>
      <c r="R2390" t="s">
        <v>63</v>
      </c>
      <c r="S2390" t="s">
        <v>33</v>
      </c>
      <c r="T2390" t="s">
        <v>36</v>
      </c>
      <c r="U2390" t="s">
        <v>226</v>
      </c>
      <c r="V2390" t="s">
        <v>529</v>
      </c>
      <c r="W2390" t="s">
        <v>53</v>
      </c>
      <c r="X2390" t="s">
        <v>82</v>
      </c>
      <c r="Y2390" t="s">
        <v>309</v>
      </c>
      <c r="Z2390" t="s">
        <v>3940</v>
      </c>
    </row>
    <row r="2391" spans="1:26" hidden="1" x14ac:dyDescent="0.25">
      <c r="A2391" t="s">
        <v>9918</v>
      </c>
      <c r="B2391" t="s">
        <v>9919</v>
      </c>
      <c r="C2391" s="1" t="str">
        <f t="shared" si="387"/>
        <v>21:0242</v>
      </c>
      <c r="D2391" s="1" t="str">
        <f t="shared" si="388"/>
        <v>21:0117</v>
      </c>
      <c r="E2391" t="s">
        <v>9920</v>
      </c>
      <c r="F2391" t="s">
        <v>9921</v>
      </c>
      <c r="H2391">
        <v>58.139156399999997</v>
      </c>
      <c r="I2391">
        <v>-103.9772701</v>
      </c>
      <c r="J2391" s="1" t="str">
        <f t="shared" si="389"/>
        <v>NGR lake sediment grab sample</v>
      </c>
      <c r="K2391" s="1" t="str">
        <f t="shared" si="390"/>
        <v>&lt;177 micron (NGR)</v>
      </c>
      <c r="L2391">
        <v>12</v>
      </c>
      <c r="M2391" t="s">
        <v>30</v>
      </c>
      <c r="N2391">
        <v>221</v>
      </c>
      <c r="O2391" t="s">
        <v>62</v>
      </c>
      <c r="P2391" t="s">
        <v>39</v>
      </c>
      <c r="Q2391" t="s">
        <v>53</v>
      </c>
      <c r="R2391" t="s">
        <v>33</v>
      </c>
      <c r="S2391" t="s">
        <v>80</v>
      </c>
      <c r="T2391" t="s">
        <v>36</v>
      </c>
      <c r="U2391" t="s">
        <v>91</v>
      </c>
      <c r="V2391" t="s">
        <v>125</v>
      </c>
      <c r="W2391" t="s">
        <v>63</v>
      </c>
      <c r="X2391" t="s">
        <v>283</v>
      </c>
      <c r="Y2391" t="s">
        <v>125</v>
      </c>
      <c r="Z2391" t="s">
        <v>1067</v>
      </c>
    </row>
    <row r="2392" spans="1:26" hidden="1" x14ac:dyDescent="0.25">
      <c r="A2392" t="s">
        <v>9922</v>
      </c>
      <c r="B2392" t="s">
        <v>9923</v>
      </c>
      <c r="C2392" s="1" t="str">
        <f t="shared" si="387"/>
        <v>21:0242</v>
      </c>
      <c r="D2392" s="1" t="str">
        <f t="shared" si="388"/>
        <v>21:0117</v>
      </c>
      <c r="E2392" t="s">
        <v>9924</v>
      </c>
      <c r="F2392" t="s">
        <v>9925</v>
      </c>
      <c r="H2392">
        <v>58.1105242</v>
      </c>
      <c r="I2392">
        <v>-103.7761769</v>
      </c>
      <c r="J2392" s="1" t="str">
        <f t="shared" si="389"/>
        <v>NGR lake sediment grab sample</v>
      </c>
      <c r="K2392" s="1" t="str">
        <f t="shared" si="390"/>
        <v>&lt;177 micron (NGR)</v>
      </c>
      <c r="L2392">
        <v>12</v>
      </c>
      <c r="M2392" t="s">
        <v>47</v>
      </c>
      <c r="N2392">
        <v>222</v>
      </c>
      <c r="O2392" t="s">
        <v>32</v>
      </c>
      <c r="P2392" t="s">
        <v>198</v>
      </c>
      <c r="Q2392" t="s">
        <v>66</v>
      </c>
      <c r="R2392" t="s">
        <v>76</v>
      </c>
      <c r="S2392" t="s">
        <v>39</v>
      </c>
      <c r="T2392" t="s">
        <v>36</v>
      </c>
      <c r="U2392" t="s">
        <v>336</v>
      </c>
      <c r="V2392" t="s">
        <v>262</v>
      </c>
      <c r="W2392" t="s">
        <v>63</v>
      </c>
      <c r="X2392" t="s">
        <v>283</v>
      </c>
      <c r="Y2392" t="s">
        <v>125</v>
      </c>
      <c r="Z2392" t="s">
        <v>82</v>
      </c>
    </row>
    <row r="2393" spans="1:26" hidden="1" x14ac:dyDescent="0.25">
      <c r="A2393" t="s">
        <v>9926</v>
      </c>
      <c r="B2393" t="s">
        <v>9927</v>
      </c>
      <c r="C2393" s="1" t="str">
        <f t="shared" si="387"/>
        <v>21:0242</v>
      </c>
      <c r="D2393" s="1" t="str">
        <f t="shared" si="388"/>
        <v>21:0117</v>
      </c>
      <c r="E2393" t="s">
        <v>9928</v>
      </c>
      <c r="F2393" t="s">
        <v>9929</v>
      </c>
      <c r="H2393">
        <v>58.120093300000001</v>
      </c>
      <c r="I2393">
        <v>-103.75233660000001</v>
      </c>
      <c r="J2393" s="1" t="str">
        <f t="shared" si="389"/>
        <v>NGR lake sediment grab sample</v>
      </c>
      <c r="K2393" s="1" t="str">
        <f t="shared" si="390"/>
        <v>&lt;177 micron (NGR)</v>
      </c>
      <c r="L2393">
        <v>12</v>
      </c>
      <c r="M2393" t="s">
        <v>60</v>
      </c>
      <c r="N2393">
        <v>223</v>
      </c>
      <c r="O2393" t="s">
        <v>455</v>
      </c>
      <c r="P2393" t="s">
        <v>50</v>
      </c>
      <c r="Q2393" t="s">
        <v>53</v>
      </c>
      <c r="R2393" t="s">
        <v>290</v>
      </c>
      <c r="S2393" t="s">
        <v>97</v>
      </c>
      <c r="T2393" t="s">
        <v>36</v>
      </c>
      <c r="U2393" t="s">
        <v>179</v>
      </c>
      <c r="V2393" t="s">
        <v>9930</v>
      </c>
      <c r="W2393" t="s">
        <v>39</v>
      </c>
      <c r="X2393" t="s">
        <v>48</v>
      </c>
      <c r="Y2393" t="s">
        <v>309</v>
      </c>
      <c r="Z2393" t="s">
        <v>1053</v>
      </c>
    </row>
    <row r="2394" spans="1:26" hidden="1" x14ac:dyDescent="0.25">
      <c r="A2394" t="s">
        <v>9931</v>
      </c>
      <c r="B2394" t="s">
        <v>9932</v>
      </c>
      <c r="C2394" s="1" t="str">
        <f t="shared" si="387"/>
        <v>21:0242</v>
      </c>
      <c r="D2394" s="1" t="str">
        <f>HYPERLINK("http://geochem.nrcan.gc.ca/cdogs/content/svy/svy_e.htm", "")</f>
        <v/>
      </c>
      <c r="G2394" s="1" t="str">
        <f>HYPERLINK("http://geochem.nrcan.gc.ca/cdogs/content/cr_/cr_00023_e.htm", "23")</f>
        <v>23</v>
      </c>
      <c r="J2394" t="s">
        <v>220</v>
      </c>
      <c r="K2394" t="s">
        <v>221</v>
      </c>
      <c r="L2394">
        <v>12</v>
      </c>
      <c r="M2394" t="s">
        <v>222</v>
      </c>
      <c r="N2394">
        <v>224</v>
      </c>
      <c r="O2394" t="s">
        <v>348</v>
      </c>
      <c r="P2394" t="s">
        <v>145</v>
      </c>
      <c r="Q2394" t="s">
        <v>271</v>
      </c>
      <c r="R2394" t="s">
        <v>156</v>
      </c>
      <c r="S2394" t="s">
        <v>109</v>
      </c>
      <c r="T2394" t="s">
        <v>36</v>
      </c>
      <c r="U2394" t="s">
        <v>660</v>
      </c>
      <c r="V2394" t="s">
        <v>1802</v>
      </c>
      <c r="W2394" t="s">
        <v>39</v>
      </c>
      <c r="X2394" t="s">
        <v>300</v>
      </c>
      <c r="Y2394" t="s">
        <v>4630</v>
      </c>
      <c r="Z2394" t="s">
        <v>1797</v>
      </c>
    </row>
    <row r="2395" spans="1:26" hidden="1" x14ac:dyDescent="0.25">
      <c r="A2395" t="s">
        <v>9933</v>
      </c>
      <c r="B2395" t="s">
        <v>9934</v>
      </c>
      <c r="C2395" s="1" t="str">
        <f t="shared" si="387"/>
        <v>21:0242</v>
      </c>
      <c r="D2395" s="1" t="str">
        <f t="shared" ref="D2395:D2422" si="391">HYPERLINK("http://geochem.nrcan.gc.ca/cdogs/content/svy/svy210117_e.htm", "21:0117")</f>
        <v>21:0117</v>
      </c>
      <c r="E2395" t="s">
        <v>9935</v>
      </c>
      <c r="F2395" t="s">
        <v>9936</v>
      </c>
      <c r="H2395">
        <v>58.139887899999998</v>
      </c>
      <c r="I2395">
        <v>-103.83265</v>
      </c>
      <c r="J2395" s="1" t="str">
        <f t="shared" ref="J2395:J2422" si="392">HYPERLINK("http://geochem.nrcan.gc.ca/cdogs/content/kwd/kwd020027_e.htm", "NGR lake sediment grab sample")</f>
        <v>NGR lake sediment grab sample</v>
      </c>
      <c r="K2395" s="1" t="str">
        <f t="shared" ref="K2395:K2422" si="393">HYPERLINK("http://geochem.nrcan.gc.ca/cdogs/content/kwd/kwd080006_e.htm", "&lt;177 micron (NGR)")</f>
        <v>&lt;177 micron (NGR)</v>
      </c>
      <c r="L2395">
        <v>12</v>
      </c>
      <c r="M2395" t="s">
        <v>73</v>
      </c>
      <c r="N2395">
        <v>225</v>
      </c>
      <c r="O2395" t="s">
        <v>224</v>
      </c>
      <c r="P2395" t="s">
        <v>76</v>
      </c>
      <c r="Q2395" t="s">
        <v>63</v>
      </c>
      <c r="R2395" t="s">
        <v>156</v>
      </c>
      <c r="S2395" t="s">
        <v>39</v>
      </c>
      <c r="T2395" t="s">
        <v>36</v>
      </c>
      <c r="U2395" t="s">
        <v>291</v>
      </c>
      <c r="V2395" t="s">
        <v>399</v>
      </c>
      <c r="W2395" t="s">
        <v>66</v>
      </c>
      <c r="X2395" t="s">
        <v>48</v>
      </c>
      <c r="Y2395" t="s">
        <v>309</v>
      </c>
      <c r="Z2395" t="s">
        <v>1211</v>
      </c>
    </row>
    <row r="2396" spans="1:26" hidden="1" x14ac:dyDescent="0.25">
      <c r="A2396" t="s">
        <v>9937</v>
      </c>
      <c r="B2396" t="s">
        <v>9938</v>
      </c>
      <c r="C2396" s="1" t="str">
        <f t="shared" si="387"/>
        <v>21:0242</v>
      </c>
      <c r="D2396" s="1" t="str">
        <f t="shared" si="391"/>
        <v>21:0117</v>
      </c>
      <c r="E2396" t="s">
        <v>9939</v>
      </c>
      <c r="F2396" t="s">
        <v>9940</v>
      </c>
      <c r="H2396">
        <v>58.129342000000001</v>
      </c>
      <c r="I2396">
        <v>-103.89393889999999</v>
      </c>
      <c r="J2396" s="1" t="str">
        <f t="shared" si="392"/>
        <v>NGR lake sediment grab sample</v>
      </c>
      <c r="K2396" s="1" t="str">
        <f t="shared" si="393"/>
        <v>&lt;177 micron (NGR)</v>
      </c>
      <c r="L2396">
        <v>12</v>
      </c>
      <c r="M2396" t="s">
        <v>87</v>
      </c>
      <c r="N2396">
        <v>226</v>
      </c>
      <c r="O2396" t="s">
        <v>145</v>
      </c>
      <c r="P2396" t="s">
        <v>39</v>
      </c>
      <c r="Q2396" t="s">
        <v>53</v>
      </c>
      <c r="R2396" t="s">
        <v>109</v>
      </c>
      <c r="S2396" t="s">
        <v>39</v>
      </c>
      <c r="T2396" t="s">
        <v>36</v>
      </c>
      <c r="U2396" t="s">
        <v>91</v>
      </c>
      <c r="V2396" t="s">
        <v>1121</v>
      </c>
      <c r="W2396" t="s">
        <v>66</v>
      </c>
      <c r="X2396" t="s">
        <v>890</v>
      </c>
      <c r="Y2396" t="s">
        <v>875</v>
      </c>
      <c r="Z2396" t="s">
        <v>3060</v>
      </c>
    </row>
    <row r="2397" spans="1:26" hidden="1" x14ac:dyDescent="0.25">
      <c r="A2397" t="s">
        <v>9941</v>
      </c>
      <c r="B2397" t="s">
        <v>9942</v>
      </c>
      <c r="C2397" s="1" t="str">
        <f t="shared" si="387"/>
        <v>21:0242</v>
      </c>
      <c r="D2397" s="1" t="str">
        <f t="shared" si="391"/>
        <v>21:0117</v>
      </c>
      <c r="E2397" t="s">
        <v>9943</v>
      </c>
      <c r="F2397" t="s">
        <v>9944</v>
      </c>
      <c r="H2397">
        <v>58.1376439</v>
      </c>
      <c r="I2397">
        <v>-103.9256128</v>
      </c>
      <c r="J2397" s="1" t="str">
        <f t="shared" si="392"/>
        <v>NGR lake sediment grab sample</v>
      </c>
      <c r="K2397" s="1" t="str">
        <f t="shared" si="393"/>
        <v>&lt;177 micron (NGR)</v>
      </c>
      <c r="L2397">
        <v>12</v>
      </c>
      <c r="M2397" t="s">
        <v>96</v>
      </c>
      <c r="N2397">
        <v>227</v>
      </c>
      <c r="O2397" t="s">
        <v>133</v>
      </c>
      <c r="P2397" t="s">
        <v>76</v>
      </c>
      <c r="Q2397" t="s">
        <v>53</v>
      </c>
      <c r="R2397" t="s">
        <v>76</v>
      </c>
      <c r="S2397" t="s">
        <v>78</v>
      </c>
      <c r="T2397" t="s">
        <v>36</v>
      </c>
      <c r="U2397" t="s">
        <v>3698</v>
      </c>
      <c r="V2397" t="s">
        <v>80</v>
      </c>
      <c r="W2397" t="s">
        <v>63</v>
      </c>
      <c r="X2397" t="s">
        <v>283</v>
      </c>
      <c r="Y2397" t="s">
        <v>66</v>
      </c>
      <c r="Z2397" t="s">
        <v>50</v>
      </c>
    </row>
    <row r="2398" spans="1:26" hidden="1" x14ac:dyDescent="0.25">
      <c r="A2398" t="s">
        <v>9945</v>
      </c>
      <c r="B2398" t="s">
        <v>9946</v>
      </c>
      <c r="C2398" s="1" t="str">
        <f t="shared" si="387"/>
        <v>21:0242</v>
      </c>
      <c r="D2398" s="1" t="str">
        <f t="shared" si="391"/>
        <v>21:0117</v>
      </c>
      <c r="E2398" t="s">
        <v>9947</v>
      </c>
      <c r="F2398" t="s">
        <v>9948</v>
      </c>
      <c r="H2398">
        <v>58.1385419</v>
      </c>
      <c r="I2398">
        <v>-103.92558579999999</v>
      </c>
      <c r="J2398" s="1" t="str">
        <f t="shared" si="392"/>
        <v>NGR lake sediment grab sample</v>
      </c>
      <c r="K2398" s="1" t="str">
        <f t="shared" si="393"/>
        <v>&lt;177 micron (NGR)</v>
      </c>
      <c r="L2398">
        <v>12</v>
      </c>
      <c r="M2398" t="s">
        <v>154</v>
      </c>
      <c r="N2398">
        <v>228</v>
      </c>
      <c r="O2398" t="s">
        <v>596</v>
      </c>
      <c r="P2398" t="s">
        <v>66</v>
      </c>
      <c r="Q2398" t="s">
        <v>53</v>
      </c>
      <c r="R2398" t="s">
        <v>33</v>
      </c>
      <c r="S2398" t="s">
        <v>66</v>
      </c>
      <c r="T2398" t="s">
        <v>36</v>
      </c>
      <c r="U2398" t="s">
        <v>263</v>
      </c>
      <c r="V2398" t="s">
        <v>225</v>
      </c>
      <c r="W2398" t="s">
        <v>63</v>
      </c>
      <c r="X2398" t="s">
        <v>283</v>
      </c>
      <c r="Y2398" t="s">
        <v>41</v>
      </c>
      <c r="Z2398" t="s">
        <v>1456</v>
      </c>
    </row>
    <row r="2399" spans="1:26" hidden="1" x14ac:dyDescent="0.25">
      <c r="A2399" t="s">
        <v>9949</v>
      </c>
      <c r="B2399" t="s">
        <v>9950</v>
      </c>
      <c r="C2399" s="1" t="str">
        <f t="shared" si="387"/>
        <v>21:0242</v>
      </c>
      <c r="D2399" s="1" t="str">
        <f t="shared" si="391"/>
        <v>21:0117</v>
      </c>
      <c r="E2399" t="s">
        <v>9920</v>
      </c>
      <c r="F2399" t="s">
        <v>9951</v>
      </c>
      <c r="H2399">
        <v>58.139156399999997</v>
      </c>
      <c r="I2399">
        <v>-103.9772701</v>
      </c>
      <c r="J2399" s="1" t="str">
        <f t="shared" si="392"/>
        <v>NGR lake sediment grab sample</v>
      </c>
      <c r="K2399" s="1" t="str">
        <f t="shared" si="393"/>
        <v>&lt;177 micron (NGR)</v>
      </c>
      <c r="L2399">
        <v>12</v>
      </c>
      <c r="M2399" t="s">
        <v>162</v>
      </c>
      <c r="N2399">
        <v>229</v>
      </c>
      <c r="O2399" t="s">
        <v>49</v>
      </c>
      <c r="P2399" t="s">
        <v>39</v>
      </c>
      <c r="Q2399" t="s">
        <v>53</v>
      </c>
      <c r="R2399" t="s">
        <v>33</v>
      </c>
      <c r="S2399" t="s">
        <v>63</v>
      </c>
      <c r="T2399" t="s">
        <v>36</v>
      </c>
      <c r="U2399" t="s">
        <v>112</v>
      </c>
      <c r="V2399" t="s">
        <v>125</v>
      </c>
      <c r="W2399" t="s">
        <v>66</v>
      </c>
      <c r="X2399" t="s">
        <v>82</v>
      </c>
      <c r="Y2399" t="s">
        <v>125</v>
      </c>
      <c r="Z2399" t="s">
        <v>546</v>
      </c>
    </row>
    <row r="2400" spans="1:26" hidden="1" x14ac:dyDescent="0.25">
      <c r="A2400" t="s">
        <v>9952</v>
      </c>
      <c r="B2400" t="s">
        <v>9953</v>
      </c>
      <c r="C2400" s="1" t="str">
        <f t="shared" si="387"/>
        <v>21:0242</v>
      </c>
      <c r="D2400" s="1" t="str">
        <f t="shared" si="391"/>
        <v>21:0117</v>
      </c>
      <c r="E2400" t="s">
        <v>9920</v>
      </c>
      <c r="F2400" t="s">
        <v>9954</v>
      </c>
      <c r="H2400">
        <v>58.139156399999997</v>
      </c>
      <c r="I2400">
        <v>-103.9772701</v>
      </c>
      <c r="J2400" s="1" t="str">
        <f t="shared" si="392"/>
        <v>NGR lake sediment grab sample</v>
      </c>
      <c r="K2400" s="1" t="str">
        <f t="shared" si="393"/>
        <v>&lt;177 micron (NGR)</v>
      </c>
      <c r="L2400">
        <v>12</v>
      </c>
      <c r="M2400" t="s">
        <v>169</v>
      </c>
      <c r="N2400">
        <v>230</v>
      </c>
      <c r="O2400" t="s">
        <v>35</v>
      </c>
      <c r="P2400" t="s">
        <v>39</v>
      </c>
      <c r="Q2400" t="s">
        <v>53</v>
      </c>
      <c r="R2400" t="s">
        <v>80</v>
      </c>
      <c r="S2400" t="s">
        <v>63</v>
      </c>
      <c r="T2400" t="s">
        <v>36</v>
      </c>
      <c r="U2400" t="s">
        <v>91</v>
      </c>
      <c r="V2400" t="s">
        <v>308</v>
      </c>
      <c r="W2400" t="s">
        <v>66</v>
      </c>
      <c r="X2400" t="s">
        <v>283</v>
      </c>
      <c r="Y2400" t="s">
        <v>309</v>
      </c>
      <c r="Z2400" t="s">
        <v>674</v>
      </c>
    </row>
    <row r="2401" spans="1:26" hidden="1" x14ac:dyDescent="0.25">
      <c r="A2401" t="s">
        <v>9955</v>
      </c>
      <c r="B2401" t="s">
        <v>9956</v>
      </c>
      <c r="C2401" s="1" t="str">
        <f t="shared" si="387"/>
        <v>21:0242</v>
      </c>
      <c r="D2401" s="1" t="str">
        <f t="shared" si="391"/>
        <v>21:0117</v>
      </c>
      <c r="E2401" t="s">
        <v>9957</v>
      </c>
      <c r="F2401" t="s">
        <v>9958</v>
      </c>
      <c r="H2401">
        <v>58.135004500000001</v>
      </c>
      <c r="I2401">
        <v>-103.7671177</v>
      </c>
      <c r="J2401" s="1" t="str">
        <f t="shared" si="392"/>
        <v>NGR lake sediment grab sample</v>
      </c>
      <c r="K2401" s="1" t="str">
        <f t="shared" si="393"/>
        <v>&lt;177 micron (NGR)</v>
      </c>
      <c r="L2401">
        <v>12</v>
      </c>
      <c r="M2401" t="s">
        <v>106</v>
      </c>
      <c r="N2401">
        <v>231</v>
      </c>
      <c r="O2401" t="s">
        <v>74</v>
      </c>
      <c r="P2401" t="s">
        <v>134</v>
      </c>
      <c r="Q2401" t="s">
        <v>53</v>
      </c>
      <c r="R2401" t="s">
        <v>290</v>
      </c>
      <c r="S2401" t="s">
        <v>156</v>
      </c>
      <c r="T2401" t="s">
        <v>36</v>
      </c>
      <c r="U2401" t="s">
        <v>119</v>
      </c>
      <c r="V2401" t="s">
        <v>1802</v>
      </c>
      <c r="W2401" t="s">
        <v>80</v>
      </c>
      <c r="X2401" t="s">
        <v>79</v>
      </c>
      <c r="Y2401" t="s">
        <v>309</v>
      </c>
      <c r="Z2401" t="s">
        <v>35</v>
      </c>
    </row>
    <row r="2402" spans="1:26" hidden="1" x14ac:dyDescent="0.25">
      <c r="A2402" t="s">
        <v>9959</v>
      </c>
      <c r="B2402" t="s">
        <v>9960</v>
      </c>
      <c r="C2402" s="1" t="str">
        <f t="shared" si="387"/>
        <v>21:0242</v>
      </c>
      <c r="D2402" s="1" t="str">
        <f t="shared" si="391"/>
        <v>21:0117</v>
      </c>
      <c r="E2402" t="s">
        <v>9961</v>
      </c>
      <c r="F2402" t="s">
        <v>9962</v>
      </c>
      <c r="H2402">
        <v>58.175654700000003</v>
      </c>
      <c r="I2402">
        <v>-103.9653252</v>
      </c>
      <c r="J2402" s="1" t="str">
        <f t="shared" si="392"/>
        <v>NGR lake sediment grab sample</v>
      </c>
      <c r="K2402" s="1" t="str">
        <f t="shared" si="393"/>
        <v>&lt;177 micron (NGR)</v>
      </c>
      <c r="L2402">
        <v>12</v>
      </c>
      <c r="M2402" t="s">
        <v>118</v>
      </c>
      <c r="N2402">
        <v>232</v>
      </c>
      <c r="O2402" t="s">
        <v>197</v>
      </c>
      <c r="P2402" t="s">
        <v>39</v>
      </c>
      <c r="Q2402" t="s">
        <v>53</v>
      </c>
      <c r="R2402" t="s">
        <v>78</v>
      </c>
      <c r="S2402" t="s">
        <v>39</v>
      </c>
      <c r="T2402" t="s">
        <v>36</v>
      </c>
      <c r="U2402" t="s">
        <v>3875</v>
      </c>
      <c r="V2402" t="s">
        <v>2145</v>
      </c>
      <c r="W2402" t="s">
        <v>63</v>
      </c>
      <c r="X2402" t="s">
        <v>48</v>
      </c>
      <c r="Y2402" t="s">
        <v>125</v>
      </c>
      <c r="Z2402" t="s">
        <v>591</v>
      </c>
    </row>
    <row r="2403" spans="1:26" hidden="1" x14ac:dyDescent="0.25">
      <c r="A2403" t="s">
        <v>9963</v>
      </c>
      <c r="B2403" t="s">
        <v>9964</v>
      </c>
      <c r="C2403" s="1" t="str">
        <f t="shared" si="387"/>
        <v>21:0242</v>
      </c>
      <c r="D2403" s="1" t="str">
        <f t="shared" si="391"/>
        <v>21:0117</v>
      </c>
      <c r="E2403" t="s">
        <v>9965</v>
      </c>
      <c r="F2403" t="s">
        <v>9966</v>
      </c>
      <c r="H2403">
        <v>58.191639500000001</v>
      </c>
      <c r="I2403">
        <v>-103.9204136</v>
      </c>
      <c r="J2403" s="1" t="str">
        <f t="shared" si="392"/>
        <v>NGR lake sediment grab sample</v>
      </c>
      <c r="K2403" s="1" t="str">
        <f t="shared" si="393"/>
        <v>&lt;177 micron (NGR)</v>
      </c>
      <c r="L2403">
        <v>12</v>
      </c>
      <c r="M2403" t="s">
        <v>131</v>
      </c>
      <c r="N2403">
        <v>233</v>
      </c>
      <c r="O2403" t="s">
        <v>244</v>
      </c>
      <c r="P2403" t="s">
        <v>66</v>
      </c>
      <c r="Q2403" t="s">
        <v>53</v>
      </c>
      <c r="R2403" t="s">
        <v>53</v>
      </c>
      <c r="S2403" t="s">
        <v>63</v>
      </c>
      <c r="T2403" t="s">
        <v>36</v>
      </c>
      <c r="U2403" t="s">
        <v>946</v>
      </c>
      <c r="V2403" t="s">
        <v>478</v>
      </c>
      <c r="W2403" t="s">
        <v>53</v>
      </c>
      <c r="X2403" t="s">
        <v>82</v>
      </c>
      <c r="Y2403" t="s">
        <v>125</v>
      </c>
      <c r="Z2403" t="s">
        <v>78</v>
      </c>
    </row>
    <row r="2404" spans="1:26" hidden="1" x14ac:dyDescent="0.25">
      <c r="A2404" t="s">
        <v>9967</v>
      </c>
      <c r="B2404" t="s">
        <v>9968</v>
      </c>
      <c r="C2404" s="1" t="str">
        <f t="shared" si="387"/>
        <v>21:0242</v>
      </c>
      <c r="D2404" s="1" t="str">
        <f t="shared" si="391"/>
        <v>21:0117</v>
      </c>
      <c r="E2404" t="s">
        <v>9969</v>
      </c>
      <c r="F2404" t="s">
        <v>9970</v>
      </c>
      <c r="H2404">
        <v>58.192491099999998</v>
      </c>
      <c r="I2404">
        <v>-103.87250210000001</v>
      </c>
      <c r="J2404" s="1" t="str">
        <f t="shared" si="392"/>
        <v>NGR lake sediment grab sample</v>
      </c>
      <c r="K2404" s="1" t="str">
        <f t="shared" si="393"/>
        <v>&lt;177 micron (NGR)</v>
      </c>
      <c r="L2404">
        <v>12</v>
      </c>
      <c r="M2404" t="s">
        <v>143</v>
      </c>
      <c r="N2404">
        <v>234</v>
      </c>
      <c r="O2404" t="s">
        <v>35</v>
      </c>
      <c r="P2404" t="s">
        <v>66</v>
      </c>
      <c r="Q2404" t="s">
        <v>53</v>
      </c>
      <c r="R2404" t="s">
        <v>53</v>
      </c>
      <c r="S2404" t="s">
        <v>66</v>
      </c>
      <c r="T2404" t="s">
        <v>36</v>
      </c>
      <c r="U2404" t="s">
        <v>4924</v>
      </c>
      <c r="V2404" t="s">
        <v>76</v>
      </c>
      <c r="W2404" t="s">
        <v>33</v>
      </c>
      <c r="X2404" t="s">
        <v>283</v>
      </c>
      <c r="Y2404" t="s">
        <v>66</v>
      </c>
      <c r="Z2404" t="s">
        <v>3853</v>
      </c>
    </row>
    <row r="2405" spans="1:26" hidden="1" x14ac:dyDescent="0.25">
      <c r="A2405" t="s">
        <v>9971</v>
      </c>
      <c r="B2405" t="s">
        <v>9972</v>
      </c>
      <c r="C2405" s="1" t="str">
        <f t="shared" si="387"/>
        <v>21:0242</v>
      </c>
      <c r="D2405" s="1" t="str">
        <f t="shared" si="391"/>
        <v>21:0117</v>
      </c>
      <c r="E2405" t="s">
        <v>9973</v>
      </c>
      <c r="F2405" t="s">
        <v>9974</v>
      </c>
      <c r="H2405">
        <v>58.195433100000002</v>
      </c>
      <c r="I2405">
        <v>-103.8262374</v>
      </c>
      <c r="J2405" s="1" t="str">
        <f t="shared" si="392"/>
        <v>NGR lake sediment grab sample</v>
      </c>
      <c r="K2405" s="1" t="str">
        <f t="shared" si="393"/>
        <v>&lt;177 micron (NGR)</v>
      </c>
      <c r="L2405">
        <v>12</v>
      </c>
      <c r="M2405" t="s">
        <v>177</v>
      </c>
      <c r="N2405">
        <v>235</v>
      </c>
      <c r="O2405" t="s">
        <v>120</v>
      </c>
      <c r="P2405" t="s">
        <v>39</v>
      </c>
      <c r="Q2405" t="s">
        <v>53</v>
      </c>
      <c r="R2405" t="s">
        <v>63</v>
      </c>
      <c r="S2405" t="s">
        <v>53</v>
      </c>
      <c r="T2405" t="s">
        <v>36</v>
      </c>
      <c r="U2405" t="s">
        <v>510</v>
      </c>
      <c r="V2405" t="s">
        <v>78</v>
      </c>
      <c r="W2405" t="s">
        <v>63</v>
      </c>
      <c r="X2405" t="s">
        <v>82</v>
      </c>
      <c r="Y2405" t="s">
        <v>41</v>
      </c>
      <c r="Z2405" t="s">
        <v>35</v>
      </c>
    </row>
    <row r="2406" spans="1:26" hidden="1" x14ac:dyDescent="0.25">
      <c r="A2406" t="s">
        <v>9975</v>
      </c>
      <c r="B2406" t="s">
        <v>9976</v>
      </c>
      <c r="C2406" s="1" t="str">
        <f t="shared" si="387"/>
        <v>21:0242</v>
      </c>
      <c r="D2406" s="1" t="str">
        <f t="shared" si="391"/>
        <v>21:0117</v>
      </c>
      <c r="E2406" t="s">
        <v>9977</v>
      </c>
      <c r="F2406" t="s">
        <v>9978</v>
      </c>
      <c r="H2406">
        <v>58.1967821</v>
      </c>
      <c r="I2406">
        <v>-103.7879647</v>
      </c>
      <c r="J2406" s="1" t="str">
        <f t="shared" si="392"/>
        <v>NGR lake sediment grab sample</v>
      </c>
      <c r="K2406" s="1" t="str">
        <f t="shared" si="393"/>
        <v>&lt;177 micron (NGR)</v>
      </c>
      <c r="L2406">
        <v>12</v>
      </c>
      <c r="M2406" t="s">
        <v>187</v>
      </c>
      <c r="N2406">
        <v>236</v>
      </c>
      <c r="O2406" t="s">
        <v>236</v>
      </c>
      <c r="P2406" t="s">
        <v>80</v>
      </c>
      <c r="Q2406" t="s">
        <v>53</v>
      </c>
      <c r="R2406" t="s">
        <v>181</v>
      </c>
      <c r="S2406" t="s">
        <v>39</v>
      </c>
      <c r="T2406" t="s">
        <v>36</v>
      </c>
      <c r="U2406" t="s">
        <v>5024</v>
      </c>
      <c r="V2406" t="s">
        <v>9979</v>
      </c>
      <c r="W2406" t="s">
        <v>53</v>
      </c>
      <c r="X2406" t="s">
        <v>890</v>
      </c>
      <c r="Y2406" t="s">
        <v>66</v>
      </c>
      <c r="Z2406" t="s">
        <v>3945</v>
      </c>
    </row>
    <row r="2407" spans="1:26" hidden="1" x14ac:dyDescent="0.25">
      <c r="A2407" t="s">
        <v>9980</v>
      </c>
      <c r="B2407" t="s">
        <v>9981</v>
      </c>
      <c r="C2407" s="1" t="str">
        <f t="shared" si="387"/>
        <v>21:0242</v>
      </c>
      <c r="D2407" s="1" t="str">
        <f t="shared" si="391"/>
        <v>21:0117</v>
      </c>
      <c r="E2407" t="s">
        <v>9982</v>
      </c>
      <c r="F2407" t="s">
        <v>9983</v>
      </c>
      <c r="H2407">
        <v>58.198156099999999</v>
      </c>
      <c r="I2407">
        <v>-103.7561702</v>
      </c>
      <c r="J2407" s="1" t="str">
        <f t="shared" si="392"/>
        <v>NGR lake sediment grab sample</v>
      </c>
      <c r="K2407" s="1" t="str">
        <f t="shared" si="393"/>
        <v>&lt;177 micron (NGR)</v>
      </c>
      <c r="L2407">
        <v>12</v>
      </c>
      <c r="M2407" t="s">
        <v>196</v>
      </c>
      <c r="N2407">
        <v>237</v>
      </c>
      <c r="O2407" t="s">
        <v>253</v>
      </c>
      <c r="P2407" t="s">
        <v>39</v>
      </c>
      <c r="Q2407" t="s">
        <v>53</v>
      </c>
      <c r="R2407" t="s">
        <v>39</v>
      </c>
      <c r="S2407" t="s">
        <v>66</v>
      </c>
      <c r="T2407" t="s">
        <v>36</v>
      </c>
      <c r="U2407" t="s">
        <v>263</v>
      </c>
      <c r="V2407" t="s">
        <v>237</v>
      </c>
      <c r="W2407" t="s">
        <v>66</v>
      </c>
      <c r="X2407" t="s">
        <v>283</v>
      </c>
      <c r="Y2407" t="s">
        <v>41</v>
      </c>
      <c r="Z2407" t="s">
        <v>3843</v>
      </c>
    </row>
    <row r="2408" spans="1:26" hidden="1" x14ac:dyDescent="0.25">
      <c r="A2408" t="s">
        <v>9984</v>
      </c>
      <c r="B2408" t="s">
        <v>9985</v>
      </c>
      <c r="C2408" s="1" t="str">
        <f t="shared" si="387"/>
        <v>21:0242</v>
      </c>
      <c r="D2408" s="1" t="str">
        <f t="shared" si="391"/>
        <v>21:0117</v>
      </c>
      <c r="E2408" t="s">
        <v>9986</v>
      </c>
      <c r="F2408" t="s">
        <v>9987</v>
      </c>
      <c r="H2408">
        <v>58.216534899999999</v>
      </c>
      <c r="I2408">
        <v>-103.68852630000001</v>
      </c>
      <c r="J2408" s="1" t="str">
        <f t="shared" si="392"/>
        <v>NGR lake sediment grab sample</v>
      </c>
      <c r="K2408" s="1" t="str">
        <f t="shared" si="393"/>
        <v>&lt;177 micron (NGR)</v>
      </c>
      <c r="L2408">
        <v>12</v>
      </c>
      <c r="M2408" t="s">
        <v>206</v>
      </c>
      <c r="N2408">
        <v>238</v>
      </c>
      <c r="O2408" t="s">
        <v>1048</v>
      </c>
      <c r="P2408" t="s">
        <v>109</v>
      </c>
      <c r="Q2408" t="s">
        <v>80</v>
      </c>
      <c r="R2408" t="s">
        <v>50</v>
      </c>
      <c r="S2408" t="s">
        <v>78</v>
      </c>
      <c r="T2408" t="s">
        <v>36</v>
      </c>
      <c r="U2408" t="s">
        <v>89</v>
      </c>
      <c r="V2408" t="s">
        <v>308</v>
      </c>
      <c r="W2408" t="s">
        <v>66</v>
      </c>
      <c r="X2408" t="s">
        <v>890</v>
      </c>
      <c r="Y2408" t="s">
        <v>41</v>
      </c>
      <c r="Z2408" t="s">
        <v>419</v>
      </c>
    </row>
    <row r="2409" spans="1:26" hidden="1" x14ac:dyDescent="0.25">
      <c r="A2409" t="s">
        <v>9988</v>
      </c>
      <c r="B2409" t="s">
        <v>9989</v>
      </c>
      <c r="C2409" s="1" t="str">
        <f t="shared" si="387"/>
        <v>21:0242</v>
      </c>
      <c r="D2409" s="1" t="str">
        <f t="shared" si="391"/>
        <v>21:0117</v>
      </c>
      <c r="E2409" t="s">
        <v>9990</v>
      </c>
      <c r="F2409" t="s">
        <v>9991</v>
      </c>
      <c r="H2409">
        <v>58.255383899999998</v>
      </c>
      <c r="I2409">
        <v>-103.645188</v>
      </c>
      <c r="J2409" s="1" t="str">
        <f t="shared" si="392"/>
        <v>NGR lake sediment grab sample</v>
      </c>
      <c r="K2409" s="1" t="str">
        <f t="shared" si="393"/>
        <v>&lt;177 micron (NGR)</v>
      </c>
      <c r="L2409">
        <v>12</v>
      </c>
      <c r="M2409" t="s">
        <v>214</v>
      </c>
      <c r="N2409">
        <v>239</v>
      </c>
      <c r="O2409" t="s">
        <v>516</v>
      </c>
      <c r="P2409" t="s">
        <v>80</v>
      </c>
      <c r="Q2409" t="s">
        <v>53</v>
      </c>
      <c r="R2409" t="s">
        <v>66</v>
      </c>
      <c r="S2409" t="s">
        <v>53</v>
      </c>
      <c r="T2409" t="s">
        <v>36</v>
      </c>
      <c r="U2409" t="s">
        <v>98</v>
      </c>
      <c r="V2409" t="s">
        <v>2684</v>
      </c>
      <c r="W2409" t="s">
        <v>53</v>
      </c>
      <c r="X2409" t="s">
        <v>48</v>
      </c>
      <c r="Y2409" t="s">
        <v>41</v>
      </c>
      <c r="Z2409" t="s">
        <v>5695</v>
      </c>
    </row>
    <row r="2410" spans="1:26" hidden="1" x14ac:dyDescent="0.25">
      <c r="A2410" t="s">
        <v>9992</v>
      </c>
      <c r="B2410" t="s">
        <v>9993</v>
      </c>
      <c r="C2410" s="1" t="str">
        <f t="shared" si="387"/>
        <v>21:0242</v>
      </c>
      <c r="D2410" s="1" t="str">
        <f t="shared" si="391"/>
        <v>21:0117</v>
      </c>
      <c r="E2410" t="s">
        <v>9994</v>
      </c>
      <c r="F2410" t="s">
        <v>9995</v>
      </c>
      <c r="H2410">
        <v>58.259756899999999</v>
      </c>
      <c r="I2410">
        <v>-103.67416559999999</v>
      </c>
      <c r="J2410" s="1" t="str">
        <f t="shared" si="392"/>
        <v>NGR lake sediment grab sample</v>
      </c>
      <c r="K2410" s="1" t="str">
        <f t="shared" si="393"/>
        <v>&lt;177 micron (NGR)</v>
      </c>
      <c r="L2410">
        <v>12</v>
      </c>
      <c r="M2410" t="s">
        <v>234</v>
      </c>
      <c r="N2410">
        <v>240</v>
      </c>
      <c r="O2410" t="s">
        <v>298</v>
      </c>
      <c r="P2410" t="s">
        <v>80</v>
      </c>
      <c r="Q2410" t="s">
        <v>53</v>
      </c>
      <c r="R2410" t="s">
        <v>80</v>
      </c>
      <c r="S2410" t="s">
        <v>146</v>
      </c>
      <c r="T2410" t="s">
        <v>36</v>
      </c>
      <c r="U2410" t="s">
        <v>9996</v>
      </c>
      <c r="V2410" t="s">
        <v>76</v>
      </c>
      <c r="W2410" t="s">
        <v>66</v>
      </c>
      <c r="X2410" t="s">
        <v>82</v>
      </c>
      <c r="Y2410" t="s">
        <v>875</v>
      </c>
      <c r="Z2410" t="s">
        <v>7612</v>
      </c>
    </row>
    <row r="2411" spans="1:26" hidden="1" x14ac:dyDescent="0.25">
      <c r="A2411" t="s">
        <v>9997</v>
      </c>
      <c r="B2411" t="s">
        <v>9998</v>
      </c>
      <c r="C2411" s="1" t="str">
        <f t="shared" si="387"/>
        <v>21:0242</v>
      </c>
      <c r="D2411" s="1" t="str">
        <f t="shared" si="391"/>
        <v>21:0117</v>
      </c>
      <c r="E2411" t="s">
        <v>9999</v>
      </c>
      <c r="F2411" t="s">
        <v>10000</v>
      </c>
      <c r="H2411">
        <v>58.273538799999997</v>
      </c>
      <c r="I2411">
        <v>-103.8853277</v>
      </c>
      <c r="J2411" s="1" t="str">
        <f t="shared" si="392"/>
        <v>NGR lake sediment grab sample</v>
      </c>
      <c r="K2411" s="1" t="str">
        <f t="shared" si="393"/>
        <v>&lt;177 micron (NGR)</v>
      </c>
      <c r="L2411">
        <v>13</v>
      </c>
      <c r="M2411" t="s">
        <v>30</v>
      </c>
      <c r="N2411">
        <v>241</v>
      </c>
      <c r="O2411" t="s">
        <v>48</v>
      </c>
      <c r="P2411" t="s">
        <v>39</v>
      </c>
      <c r="Q2411" t="s">
        <v>53</v>
      </c>
      <c r="R2411" t="s">
        <v>33</v>
      </c>
      <c r="S2411" t="s">
        <v>80</v>
      </c>
      <c r="T2411" t="s">
        <v>36</v>
      </c>
      <c r="U2411" t="s">
        <v>355</v>
      </c>
      <c r="V2411" t="s">
        <v>148</v>
      </c>
      <c r="W2411" t="s">
        <v>66</v>
      </c>
      <c r="X2411" t="s">
        <v>82</v>
      </c>
      <c r="Y2411" t="s">
        <v>41</v>
      </c>
      <c r="Z2411" t="s">
        <v>826</v>
      </c>
    </row>
    <row r="2412" spans="1:26" hidden="1" x14ac:dyDescent="0.25">
      <c r="A2412" t="s">
        <v>10001</v>
      </c>
      <c r="B2412" t="s">
        <v>10002</v>
      </c>
      <c r="C2412" s="1" t="str">
        <f t="shared" si="387"/>
        <v>21:0242</v>
      </c>
      <c r="D2412" s="1" t="str">
        <f t="shared" si="391"/>
        <v>21:0117</v>
      </c>
      <c r="E2412" t="s">
        <v>10003</v>
      </c>
      <c r="F2412" t="s">
        <v>10004</v>
      </c>
      <c r="H2412">
        <v>58.258525599999999</v>
      </c>
      <c r="I2412">
        <v>-103.75456920000001</v>
      </c>
      <c r="J2412" s="1" t="str">
        <f t="shared" si="392"/>
        <v>NGR lake sediment grab sample</v>
      </c>
      <c r="K2412" s="1" t="str">
        <f t="shared" si="393"/>
        <v>&lt;177 micron (NGR)</v>
      </c>
      <c r="L2412">
        <v>13</v>
      </c>
      <c r="M2412" t="s">
        <v>47</v>
      </c>
      <c r="N2412">
        <v>242</v>
      </c>
      <c r="O2412" t="s">
        <v>334</v>
      </c>
      <c r="P2412" t="s">
        <v>80</v>
      </c>
      <c r="Q2412" t="s">
        <v>53</v>
      </c>
      <c r="R2412" t="s">
        <v>146</v>
      </c>
      <c r="S2412" t="s">
        <v>53</v>
      </c>
      <c r="T2412" t="s">
        <v>36</v>
      </c>
      <c r="U2412" t="s">
        <v>283</v>
      </c>
      <c r="V2412" t="s">
        <v>225</v>
      </c>
      <c r="W2412" t="s">
        <v>53</v>
      </c>
      <c r="X2412" t="s">
        <v>48</v>
      </c>
      <c r="Y2412" t="s">
        <v>41</v>
      </c>
      <c r="Z2412" t="s">
        <v>1891</v>
      </c>
    </row>
    <row r="2413" spans="1:26" hidden="1" x14ac:dyDescent="0.25">
      <c r="A2413" t="s">
        <v>10005</v>
      </c>
      <c r="B2413" t="s">
        <v>10006</v>
      </c>
      <c r="C2413" s="1" t="str">
        <f t="shared" si="387"/>
        <v>21:0242</v>
      </c>
      <c r="D2413" s="1" t="str">
        <f t="shared" si="391"/>
        <v>21:0117</v>
      </c>
      <c r="E2413" t="s">
        <v>10007</v>
      </c>
      <c r="F2413" t="s">
        <v>10008</v>
      </c>
      <c r="H2413">
        <v>58.268858600000002</v>
      </c>
      <c r="I2413">
        <v>-103.7724995</v>
      </c>
      <c r="J2413" s="1" t="str">
        <f t="shared" si="392"/>
        <v>NGR lake sediment grab sample</v>
      </c>
      <c r="K2413" s="1" t="str">
        <f t="shared" si="393"/>
        <v>&lt;177 micron (NGR)</v>
      </c>
      <c r="L2413">
        <v>13</v>
      </c>
      <c r="M2413" t="s">
        <v>60</v>
      </c>
      <c r="N2413">
        <v>243</v>
      </c>
      <c r="O2413" t="s">
        <v>666</v>
      </c>
      <c r="P2413" t="s">
        <v>76</v>
      </c>
      <c r="Q2413" t="s">
        <v>63</v>
      </c>
      <c r="R2413" t="s">
        <v>78</v>
      </c>
      <c r="S2413" t="s">
        <v>66</v>
      </c>
      <c r="T2413" t="s">
        <v>36</v>
      </c>
      <c r="U2413" t="s">
        <v>283</v>
      </c>
      <c r="V2413" t="s">
        <v>262</v>
      </c>
      <c r="W2413" t="s">
        <v>53</v>
      </c>
      <c r="X2413" t="s">
        <v>890</v>
      </c>
      <c r="Y2413" t="s">
        <v>41</v>
      </c>
      <c r="Z2413" t="s">
        <v>264</v>
      </c>
    </row>
    <row r="2414" spans="1:26" hidden="1" x14ac:dyDescent="0.25">
      <c r="A2414" t="s">
        <v>10009</v>
      </c>
      <c r="B2414" t="s">
        <v>10010</v>
      </c>
      <c r="C2414" s="1" t="str">
        <f t="shared" si="387"/>
        <v>21:0242</v>
      </c>
      <c r="D2414" s="1" t="str">
        <f t="shared" si="391"/>
        <v>21:0117</v>
      </c>
      <c r="E2414" t="s">
        <v>10011</v>
      </c>
      <c r="F2414" t="s">
        <v>10012</v>
      </c>
      <c r="H2414">
        <v>58.255839199999997</v>
      </c>
      <c r="I2414">
        <v>-103.8306178</v>
      </c>
      <c r="J2414" s="1" t="str">
        <f t="shared" si="392"/>
        <v>NGR lake sediment grab sample</v>
      </c>
      <c r="K2414" s="1" t="str">
        <f t="shared" si="393"/>
        <v>&lt;177 micron (NGR)</v>
      </c>
      <c r="L2414">
        <v>13</v>
      </c>
      <c r="M2414" t="s">
        <v>73</v>
      </c>
      <c r="N2414">
        <v>244</v>
      </c>
      <c r="O2414" t="s">
        <v>82</v>
      </c>
      <c r="P2414" t="s">
        <v>39</v>
      </c>
      <c r="Q2414" t="s">
        <v>53</v>
      </c>
      <c r="R2414" t="s">
        <v>181</v>
      </c>
      <c r="S2414" t="s">
        <v>53</v>
      </c>
      <c r="T2414" t="s">
        <v>36</v>
      </c>
      <c r="U2414" t="s">
        <v>82</v>
      </c>
      <c r="V2414" t="s">
        <v>1095</v>
      </c>
      <c r="W2414" t="s">
        <v>53</v>
      </c>
      <c r="X2414" t="s">
        <v>82</v>
      </c>
      <c r="Y2414" t="s">
        <v>41</v>
      </c>
      <c r="Z2414" t="s">
        <v>5864</v>
      </c>
    </row>
    <row r="2415" spans="1:26" hidden="1" x14ac:dyDescent="0.25">
      <c r="A2415" t="s">
        <v>10013</v>
      </c>
      <c r="B2415" t="s">
        <v>10014</v>
      </c>
      <c r="C2415" s="1" t="str">
        <f t="shared" si="387"/>
        <v>21:0242</v>
      </c>
      <c r="D2415" s="1" t="str">
        <f t="shared" si="391"/>
        <v>21:0117</v>
      </c>
      <c r="E2415" t="s">
        <v>10015</v>
      </c>
      <c r="F2415" t="s">
        <v>10016</v>
      </c>
      <c r="H2415">
        <v>58.262558800000001</v>
      </c>
      <c r="I2415">
        <v>-103.836584</v>
      </c>
      <c r="J2415" s="1" t="str">
        <f t="shared" si="392"/>
        <v>NGR lake sediment grab sample</v>
      </c>
      <c r="K2415" s="1" t="str">
        <f t="shared" si="393"/>
        <v>&lt;177 micron (NGR)</v>
      </c>
      <c r="L2415">
        <v>13</v>
      </c>
      <c r="M2415" t="s">
        <v>87</v>
      </c>
      <c r="N2415">
        <v>245</v>
      </c>
      <c r="O2415" t="s">
        <v>61</v>
      </c>
      <c r="P2415" t="s">
        <v>39</v>
      </c>
      <c r="Q2415" t="s">
        <v>53</v>
      </c>
      <c r="R2415" t="s">
        <v>181</v>
      </c>
      <c r="S2415" t="s">
        <v>63</v>
      </c>
      <c r="T2415" t="s">
        <v>36</v>
      </c>
      <c r="U2415" t="s">
        <v>228</v>
      </c>
      <c r="V2415" t="s">
        <v>399</v>
      </c>
      <c r="W2415" t="s">
        <v>53</v>
      </c>
      <c r="X2415" t="s">
        <v>82</v>
      </c>
      <c r="Y2415" t="s">
        <v>41</v>
      </c>
      <c r="Z2415" t="s">
        <v>4267</v>
      </c>
    </row>
    <row r="2416" spans="1:26" hidden="1" x14ac:dyDescent="0.25">
      <c r="A2416" t="s">
        <v>10017</v>
      </c>
      <c r="B2416" t="s">
        <v>10018</v>
      </c>
      <c r="C2416" s="1" t="str">
        <f t="shared" si="387"/>
        <v>21:0242</v>
      </c>
      <c r="D2416" s="1" t="str">
        <f t="shared" si="391"/>
        <v>21:0117</v>
      </c>
      <c r="E2416" t="s">
        <v>10019</v>
      </c>
      <c r="F2416" t="s">
        <v>10020</v>
      </c>
      <c r="H2416">
        <v>58.261902200000002</v>
      </c>
      <c r="I2416">
        <v>-103.8695177</v>
      </c>
      <c r="J2416" s="1" t="str">
        <f t="shared" si="392"/>
        <v>NGR lake sediment grab sample</v>
      </c>
      <c r="K2416" s="1" t="str">
        <f t="shared" si="393"/>
        <v>&lt;177 micron (NGR)</v>
      </c>
      <c r="L2416">
        <v>13</v>
      </c>
      <c r="M2416" t="s">
        <v>154</v>
      </c>
      <c r="N2416">
        <v>246</v>
      </c>
      <c r="O2416" t="s">
        <v>223</v>
      </c>
      <c r="P2416" t="s">
        <v>80</v>
      </c>
      <c r="Q2416" t="s">
        <v>53</v>
      </c>
      <c r="R2416" t="s">
        <v>146</v>
      </c>
      <c r="S2416" t="s">
        <v>39</v>
      </c>
      <c r="T2416" t="s">
        <v>36</v>
      </c>
      <c r="U2416" t="s">
        <v>559</v>
      </c>
      <c r="V2416" t="s">
        <v>10021</v>
      </c>
      <c r="W2416" t="s">
        <v>63</v>
      </c>
      <c r="X2416" t="s">
        <v>82</v>
      </c>
      <c r="Y2416" t="s">
        <v>309</v>
      </c>
      <c r="Z2416" t="s">
        <v>1122</v>
      </c>
    </row>
    <row r="2417" spans="1:26" hidden="1" x14ac:dyDescent="0.25">
      <c r="A2417" t="s">
        <v>10022</v>
      </c>
      <c r="B2417" t="s">
        <v>10023</v>
      </c>
      <c r="C2417" s="1" t="str">
        <f t="shared" si="387"/>
        <v>21:0242</v>
      </c>
      <c r="D2417" s="1" t="str">
        <f t="shared" si="391"/>
        <v>21:0117</v>
      </c>
      <c r="E2417" t="s">
        <v>9999</v>
      </c>
      <c r="F2417" t="s">
        <v>10024</v>
      </c>
      <c r="H2417">
        <v>58.273538799999997</v>
      </c>
      <c r="I2417">
        <v>-103.8853277</v>
      </c>
      <c r="J2417" s="1" t="str">
        <f t="shared" si="392"/>
        <v>NGR lake sediment grab sample</v>
      </c>
      <c r="K2417" s="1" t="str">
        <f t="shared" si="393"/>
        <v>&lt;177 micron (NGR)</v>
      </c>
      <c r="L2417">
        <v>13</v>
      </c>
      <c r="M2417" t="s">
        <v>162</v>
      </c>
      <c r="N2417">
        <v>247</v>
      </c>
      <c r="O2417" t="s">
        <v>224</v>
      </c>
      <c r="P2417" t="s">
        <v>39</v>
      </c>
      <c r="Q2417" t="s">
        <v>53</v>
      </c>
      <c r="R2417" t="s">
        <v>78</v>
      </c>
      <c r="S2417" t="s">
        <v>63</v>
      </c>
      <c r="T2417" t="s">
        <v>36</v>
      </c>
      <c r="U2417" t="s">
        <v>355</v>
      </c>
      <c r="V2417" t="s">
        <v>227</v>
      </c>
      <c r="W2417" t="s">
        <v>63</v>
      </c>
      <c r="X2417" t="s">
        <v>283</v>
      </c>
      <c r="Y2417" t="s">
        <v>41</v>
      </c>
      <c r="Z2417" t="s">
        <v>277</v>
      </c>
    </row>
    <row r="2418" spans="1:26" hidden="1" x14ac:dyDescent="0.25">
      <c r="A2418" t="s">
        <v>10025</v>
      </c>
      <c r="B2418" t="s">
        <v>10026</v>
      </c>
      <c r="C2418" s="1" t="str">
        <f t="shared" si="387"/>
        <v>21:0242</v>
      </c>
      <c r="D2418" s="1" t="str">
        <f t="shared" si="391"/>
        <v>21:0117</v>
      </c>
      <c r="E2418" t="s">
        <v>9999</v>
      </c>
      <c r="F2418" t="s">
        <v>10027</v>
      </c>
      <c r="H2418">
        <v>58.273538799999997</v>
      </c>
      <c r="I2418">
        <v>-103.8853277</v>
      </c>
      <c r="J2418" s="1" t="str">
        <f t="shared" si="392"/>
        <v>NGR lake sediment grab sample</v>
      </c>
      <c r="K2418" s="1" t="str">
        <f t="shared" si="393"/>
        <v>&lt;177 micron (NGR)</v>
      </c>
      <c r="L2418">
        <v>13</v>
      </c>
      <c r="M2418" t="s">
        <v>169</v>
      </c>
      <c r="N2418">
        <v>248</v>
      </c>
      <c r="O2418" t="s">
        <v>489</v>
      </c>
      <c r="P2418" t="s">
        <v>39</v>
      </c>
      <c r="Q2418" t="s">
        <v>53</v>
      </c>
      <c r="R2418" t="s">
        <v>39</v>
      </c>
      <c r="S2418" t="s">
        <v>63</v>
      </c>
      <c r="T2418" t="s">
        <v>36</v>
      </c>
      <c r="U2418" t="s">
        <v>471</v>
      </c>
      <c r="V2418" t="s">
        <v>457</v>
      </c>
      <c r="W2418" t="s">
        <v>63</v>
      </c>
      <c r="X2418" t="s">
        <v>283</v>
      </c>
      <c r="Y2418" t="s">
        <v>41</v>
      </c>
      <c r="Z2418" t="s">
        <v>1042</v>
      </c>
    </row>
    <row r="2419" spans="1:26" hidden="1" x14ac:dyDescent="0.25">
      <c r="A2419" t="s">
        <v>10028</v>
      </c>
      <c r="B2419" t="s">
        <v>10029</v>
      </c>
      <c r="C2419" s="1" t="str">
        <f t="shared" si="387"/>
        <v>21:0242</v>
      </c>
      <c r="D2419" s="1" t="str">
        <f t="shared" si="391"/>
        <v>21:0117</v>
      </c>
      <c r="E2419" t="s">
        <v>10030</v>
      </c>
      <c r="F2419" t="s">
        <v>10031</v>
      </c>
      <c r="H2419">
        <v>58.270001800000003</v>
      </c>
      <c r="I2419">
        <v>-103.9084704</v>
      </c>
      <c r="J2419" s="1" t="str">
        <f t="shared" si="392"/>
        <v>NGR lake sediment grab sample</v>
      </c>
      <c r="K2419" s="1" t="str">
        <f t="shared" si="393"/>
        <v>&lt;177 micron (NGR)</v>
      </c>
      <c r="L2419">
        <v>13</v>
      </c>
      <c r="M2419" t="s">
        <v>96</v>
      </c>
      <c r="N2419">
        <v>249</v>
      </c>
      <c r="O2419" t="s">
        <v>133</v>
      </c>
      <c r="P2419" t="s">
        <v>80</v>
      </c>
      <c r="Q2419" t="s">
        <v>53</v>
      </c>
      <c r="R2419" t="s">
        <v>181</v>
      </c>
      <c r="S2419" t="s">
        <v>63</v>
      </c>
      <c r="T2419" t="s">
        <v>36</v>
      </c>
      <c r="U2419" t="s">
        <v>263</v>
      </c>
      <c r="V2419" t="s">
        <v>190</v>
      </c>
      <c r="W2419" t="s">
        <v>63</v>
      </c>
      <c r="X2419" t="s">
        <v>82</v>
      </c>
      <c r="Y2419" t="s">
        <v>41</v>
      </c>
      <c r="Z2419" t="s">
        <v>283</v>
      </c>
    </row>
    <row r="2420" spans="1:26" hidden="1" x14ac:dyDescent="0.25">
      <c r="A2420" t="s">
        <v>10032</v>
      </c>
      <c r="B2420" t="s">
        <v>10033</v>
      </c>
      <c r="C2420" s="1" t="str">
        <f t="shared" si="387"/>
        <v>21:0242</v>
      </c>
      <c r="D2420" s="1" t="str">
        <f t="shared" si="391"/>
        <v>21:0117</v>
      </c>
      <c r="E2420" t="s">
        <v>10034</v>
      </c>
      <c r="F2420" t="s">
        <v>10035</v>
      </c>
      <c r="H2420">
        <v>58.293094099999998</v>
      </c>
      <c r="I2420">
        <v>-103.8260985</v>
      </c>
      <c r="J2420" s="1" t="str">
        <f t="shared" si="392"/>
        <v>NGR lake sediment grab sample</v>
      </c>
      <c r="K2420" s="1" t="str">
        <f t="shared" si="393"/>
        <v>&lt;177 micron (NGR)</v>
      </c>
      <c r="L2420">
        <v>13</v>
      </c>
      <c r="M2420" t="s">
        <v>106</v>
      </c>
      <c r="N2420">
        <v>250</v>
      </c>
      <c r="O2420" t="s">
        <v>298</v>
      </c>
      <c r="P2420" t="s">
        <v>76</v>
      </c>
      <c r="Q2420" t="s">
        <v>53</v>
      </c>
      <c r="R2420" t="s">
        <v>64</v>
      </c>
      <c r="S2420" t="s">
        <v>80</v>
      </c>
      <c r="T2420" t="s">
        <v>36</v>
      </c>
      <c r="U2420" t="s">
        <v>67</v>
      </c>
      <c r="V2420" t="s">
        <v>2145</v>
      </c>
      <c r="W2420" t="s">
        <v>33</v>
      </c>
      <c r="X2420" t="s">
        <v>890</v>
      </c>
      <c r="Y2420" t="s">
        <v>125</v>
      </c>
      <c r="Z2420" t="s">
        <v>356</v>
      </c>
    </row>
    <row r="2421" spans="1:26" hidden="1" x14ac:dyDescent="0.25">
      <c r="A2421" t="s">
        <v>10036</v>
      </c>
      <c r="B2421" t="s">
        <v>10037</v>
      </c>
      <c r="C2421" s="1" t="str">
        <f t="shared" si="387"/>
        <v>21:0242</v>
      </c>
      <c r="D2421" s="1" t="str">
        <f t="shared" si="391"/>
        <v>21:0117</v>
      </c>
      <c r="E2421" t="s">
        <v>10038</v>
      </c>
      <c r="F2421" t="s">
        <v>10039</v>
      </c>
      <c r="H2421">
        <v>58.287967700000003</v>
      </c>
      <c r="I2421">
        <v>-103.9022727</v>
      </c>
      <c r="J2421" s="1" t="str">
        <f t="shared" si="392"/>
        <v>NGR lake sediment grab sample</v>
      </c>
      <c r="K2421" s="1" t="str">
        <f t="shared" si="393"/>
        <v>&lt;177 micron (NGR)</v>
      </c>
      <c r="L2421">
        <v>13</v>
      </c>
      <c r="M2421" t="s">
        <v>118</v>
      </c>
      <c r="N2421">
        <v>251</v>
      </c>
      <c r="O2421" t="s">
        <v>74</v>
      </c>
      <c r="P2421" t="s">
        <v>181</v>
      </c>
      <c r="Q2421" t="s">
        <v>53</v>
      </c>
      <c r="R2421" t="s">
        <v>146</v>
      </c>
      <c r="S2421" t="s">
        <v>80</v>
      </c>
      <c r="T2421" t="s">
        <v>36</v>
      </c>
      <c r="U2421" t="s">
        <v>307</v>
      </c>
      <c r="V2421" t="s">
        <v>1216</v>
      </c>
      <c r="W2421" t="s">
        <v>66</v>
      </c>
      <c r="X2421" t="s">
        <v>890</v>
      </c>
      <c r="Y2421" t="s">
        <v>41</v>
      </c>
      <c r="Z2421" t="s">
        <v>1318</v>
      </c>
    </row>
    <row r="2422" spans="1:26" hidden="1" x14ac:dyDescent="0.25">
      <c r="A2422" t="s">
        <v>10040</v>
      </c>
      <c r="B2422" t="s">
        <v>10041</v>
      </c>
      <c r="C2422" s="1" t="str">
        <f t="shared" si="387"/>
        <v>21:0242</v>
      </c>
      <c r="D2422" s="1" t="str">
        <f t="shared" si="391"/>
        <v>21:0117</v>
      </c>
      <c r="E2422" t="s">
        <v>10042</v>
      </c>
      <c r="F2422" t="s">
        <v>10043</v>
      </c>
      <c r="H2422">
        <v>58.294612899999997</v>
      </c>
      <c r="I2422">
        <v>-103.87211019999999</v>
      </c>
      <c r="J2422" s="1" t="str">
        <f t="shared" si="392"/>
        <v>NGR lake sediment grab sample</v>
      </c>
      <c r="K2422" s="1" t="str">
        <f t="shared" si="393"/>
        <v>&lt;177 micron (NGR)</v>
      </c>
      <c r="L2422">
        <v>13</v>
      </c>
      <c r="M2422" t="s">
        <v>131</v>
      </c>
      <c r="N2422">
        <v>252</v>
      </c>
      <c r="O2422" t="s">
        <v>348</v>
      </c>
      <c r="P2422" t="s">
        <v>156</v>
      </c>
      <c r="Q2422" t="s">
        <v>53</v>
      </c>
      <c r="R2422" t="s">
        <v>97</v>
      </c>
      <c r="S2422" t="s">
        <v>39</v>
      </c>
      <c r="T2422" t="s">
        <v>36</v>
      </c>
      <c r="U2422" t="s">
        <v>963</v>
      </c>
      <c r="V2422" t="s">
        <v>10021</v>
      </c>
      <c r="W2422" t="s">
        <v>33</v>
      </c>
      <c r="X2422" t="s">
        <v>48</v>
      </c>
      <c r="Y2422" t="s">
        <v>41</v>
      </c>
      <c r="Z2422" t="s">
        <v>2370</v>
      </c>
    </row>
    <row r="2423" spans="1:26" hidden="1" x14ac:dyDescent="0.25">
      <c r="A2423" t="s">
        <v>10044</v>
      </c>
      <c r="B2423" t="s">
        <v>10045</v>
      </c>
      <c r="C2423" s="1" t="str">
        <f t="shared" si="387"/>
        <v>21:0242</v>
      </c>
      <c r="D2423" s="1" t="str">
        <f>HYPERLINK("http://geochem.nrcan.gc.ca/cdogs/content/svy/svy_e.htm", "")</f>
        <v/>
      </c>
      <c r="G2423" s="1" t="str">
        <f>HYPERLINK("http://geochem.nrcan.gc.ca/cdogs/content/cr_/cr_00021_e.htm", "21")</f>
        <v>21</v>
      </c>
      <c r="J2423" t="s">
        <v>220</v>
      </c>
      <c r="K2423" t="s">
        <v>221</v>
      </c>
      <c r="L2423">
        <v>13</v>
      </c>
      <c r="M2423" t="s">
        <v>222</v>
      </c>
      <c r="N2423">
        <v>253</v>
      </c>
      <c r="O2423" t="s">
        <v>224</v>
      </c>
      <c r="P2423" t="s">
        <v>77</v>
      </c>
      <c r="Q2423" t="s">
        <v>50</v>
      </c>
      <c r="R2423" t="s">
        <v>78</v>
      </c>
      <c r="S2423" t="s">
        <v>80</v>
      </c>
      <c r="T2423" t="s">
        <v>36</v>
      </c>
      <c r="U2423" t="s">
        <v>1846</v>
      </c>
      <c r="V2423" t="s">
        <v>1121</v>
      </c>
      <c r="W2423" t="s">
        <v>76</v>
      </c>
      <c r="X2423" t="s">
        <v>890</v>
      </c>
      <c r="Y2423" t="s">
        <v>80</v>
      </c>
      <c r="Z2423" t="s">
        <v>3494</v>
      </c>
    </row>
    <row r="2424" spans="1:26" hidden="1" x14ac:dyDescent="0.25">
      <c r="A2424" t="s">
        <v>10046</v>
      </c>
      <c r="B2424" t="s">
        <v>10047</v>
      </c>
      <c r="C2424" s="1" t="str">
        <f t="shared" si="387"/>
        <v>21:0242</v>
      </c>
      <c r="D2424" s="1" t="str">
        <f t="shared" ref="D2424:D2441" si="394">HYPERLINK("http://geochem.nrcan.gc.ca/cdogs/content/svy/svy210117_e.htm", "21:0117")</f>
        <v>21:0117</v>
      </c>
      <c r="E2424" t="s">
        <v>10048</v>
      </c>
      <c r="F2424" t="s">
        <v>10049</v>
      </c>
      <c r="H2424">
        <v>58.310435200000001</v>
      </c>
      <c r="I2424">
        <v>-103.85838</v>
      </c>
      <c r="J2424" s="1" t="str">
        <f t="shared" ref="J2424:J2441" si="395">HYPERLINK("http://geochem.nrcan.gc.ca/cdogs/content/kwd/kwd020027_e.htm", "NGR lake sediment grab sample")</f>
        <v>NGR lake sediment grab sample</v>
      </c>
      <c r="K2424" s="1" t="str">
        <f t="shared" ref="K2424:K2441" si="396">HYPERLINK("http://geochem.nrcan.gc.ca/cdogs/content/kwd/kwd080006_e.htm", "&lt;177 micron (NGR)")</f>
        <v>&lt;177 micron (NGR)</v>
      </c>
      <c r="L2424">
        <v>13</v>
      </c>
      <c r="M2424" t="s">
        <v>143</v>
      </c>
      <c r="N2424">
        <v>254</v>
      </c>
      <c r="O2424" t="s">
        <v>62</v>
      </c>
      <c r="P2424" t="s">
        <v>66</v>
      </c>
      <c r="Q2424" t="s">
        <v>66</v>
      </c>
      <c r="R2424" t="s">
        <v>78</v>
      </c>
      <c r="S2424" t="s">
        <v>63</v>
      </c>
      <c r="T2424" t="s">
        <v>36</v>
      </c>
      <c r="U2424" t="s">
        <v>263</v>
      </c>
      <c r="V2424" t="s">
        <v>853</v>
      </c>
      <c r="W2424" t="s">
        <v>63</v>
      </c>
      <c r="X2424" t="s">
        <v>283</v>
      </c>
      <c r="Y2424" t="s">
        <v>125</v>
      </c>
      <c r="Z2424" t="s">
        <v>3838</v>
      </c>
    </row>
    <row r="2425" spans="1:26" hidden="1" x14ac:dyDescent="0.25">
      <c r="A2425" t="s">
        <v>10050</v>
      </c>
      <c r="B2425" t="s">
        <v>10051</v>
      </c>
      <c r="C2425" s="1" t="str">
        <f t="shared" si="387"/>
        <v>21:0242</v>
      </c>
      <c r="D2425" s="1" t="str">
        <f t="shared" si="394"/>
        <v>21:0117</v>
      </c>
      <c r="E2425" t="s">
        <v>10052</v>
      </c>
      <c r="F2425" t="s">
        <v>10053</v>
      </c>
      <c r="H2425">
        <v>58.321843100000002</v>
      </c>
      <c r="I2425">
        <v>-103.8344519</v>
      </c>
      <c r="J2425" s="1" t="str">
        <f t="shared" si="395"/>
        <v>NGR lake sediment grab sample</v>
      </c>
      <c r="K2425" s="1" t="str">
        <f t="shared" si="396"/>
        <v>&lt;177 micron (NGR)</v>
      </c>
      <c r="L2425">
        <v>13</v>
      </c>
      <c r="M2425" t="s">
        <v>177</v>
      </c>
      <c r="N2425">
        <v>255</v>
      </c>
      <c r="O2425" t="s">
        <v>35</v>
      </c>
      <c r="P2425" t="s">
        <v>66</v>
      </c>
      <c r="Q2425" t="s">
        <v>53</v>
      </c>
      <c r="R2425" t="s">
        <v>80</v>
      </c>
      <c r="S2425" t="s">
        <v>63</v>
      </c>
      <c r="T2425" t="s">
        <v>36</v>
      </c>
      <c r="U2425" t="s">
        <v>54</v>
      </c>
      <c r="V2425" t="s">
        <v>292</v>
      </c>
      <c r="W2425" t="s">
        <v>53</v>
      </c>
      <c r="X2425" t="s">
        <v>283</v>
      </c>
      <c r="Y2425" t="s">
        <v>125</v>
      </c>
      <c r="Z2425" t="s">
        <v>134</v>
      </c>
    </row>
    <row r="2426" spans="1:26" hidden="1" x14ac:dyDescent="0.25">
      <c r="A2426" t="s">
        <v>10054</v>
      </c>
      <c r="B2426" t="s">
        <v>10055</v>
      </c>
      <c r="C2426" s="1" t="str">
        <f t="shared" si="387"/>
        <v>21:0242</v>
      </c>
      <c r="D2426" s="1" t="str">
        <f t="shared" si="394"/>
        <v>21:0117</v>
      </c>
      <c r="E2426" t="s">
        <v>10056</v>
      </c>
      <c r="F2426" t="s">
        <v>10057</v>
      </c>
      <c r="H2426">
        <v>58.333751100000001</v>
      </c>
      <c r="I2426">
        <v>-103.8282193</v>
      </c>
      <c r="J2426" s="1" t="str">
        <f t="shared" si="395"/>
        <v>NGR lake sediment grab sample</v>
      </c>
      <c r="K2426" s="1" t="str">
        <f t="shared" si="396"/>
        <v>&lt;177 micron (NGR)</v>
      </c>
      <c r="L2426">
        <v>13</v>
      </c>
      <c r="M2426" t="s">
        <v>187</v>
      </c>
      <c r="N2426">
        <v>256</v>
      </c>
      <c r="O2426" t="s">
        <v>771</v>
      </c>
      <c r="P2426" t="s">
        <v>181</v>
      </c>
      <c r="Q2426" t="s">
        <v>53</v>
      </c>
      <c r="R2426" t="s">
        <v>39</v>
      </c>
      <c r="S2426" t="s">
        <v>33</v>
      </c>
      <c r="T2426" t="s">
        <v>36</v>
      </c>
      <c r="U2426" t="s">
        <v>226</v>
      </c>
      <c r="V2426" t="s">
        <v>137</v>
      </c>
      <c r="W2426" t="s">
        <v>63</v>
      </c>
      <c r="X2426" t="s">
        <v>300</v>
      </c>
      <c r="Y2426" t="s">
        <v>125</v>
      </c>
      <c r="Z2426" t="s">
        <v>321</v>
      </c>
    </row>
    <row r="2427" spans="1:26" hidden="1" x14ac:dyDescent="0.25">
      <c r="A2427" t="s">
        <v>10058</v>
      </c>
      <c r="B2427" t="s">
        <v>10059</v>
      </c>
      <c r="C2427" s="1" t="str">
        <f t="shared" ref="C2427:C2490" si="397">HYPERLINK("http://geochem.nrcan.gc.ca/cdogs/content/bdl/bdl210242_e.htm", "21:0242")</f>
        <v>21:0242</v>
      </c>
      <c r="D2427" s="1" t="str">
        <f t="shared" si="394"/>
        <v>21:0117</v>
      </c>
      <c r="E2427" t="s">
        <v>10060</v>
      </c>
      <c r="F2427" t="s">
        <v>10061</v>
      </c>
      <c r="H2427">
        <v>58.3187353</v>
      </c>
      <c r="I2427">
        <v>-103.7832701</v>
      </c>
      <c r="J2427" s="1" t="str">
        <f t="shared" si="395"/>
        <v>NGR lake sediment grab sample</v>
      </c>
      <c r="K2427" s="1" t="str">
        <f t="shared" si="396"/>
        <v>&lt;177 micron (NGR)</v>
      </c>
      <c r="L2427">
        <v>13</v>
      </c>
      <c r="M2427" t="s">
        <v>196</v>
      </c>
      <c r="N2427">
        <v>257</v>
      </c>
      <c r="O2427" t="s">
        <v>321</v>
      </c>
      <c r="P2427" t="s">
        <v>66</v>
      </c>
      <c r="Q2427" t="s">
        <v>66</v>
      </c>
      <c r="R2427" t="s">
        <v>39</v>
      </c>
      <c r="S2427" t="s">
        <v>63</v>
      </c>
      <c r="T2427" t="s">
        <v>36</v>
      </c>
      <c r="U2427" t="s">
        <v>54</v>
      </c>
      <c r="V2427" t="s">
        <v>337</v>
      </c>
      <c r="W2427" t="s">
        <v>66</v>
      </c>
      <c r="X2427" t="s">
        <v>82</v>
      </c>
      <c r="Y2427" t="s">
        <v>41</v>
      </c>
      <c r="Z2427" t="s">
        <v>3794</v>
      </c>
    </row>
    <row r="2428" spans="1:26" hidden="1" x14ac:dyDescent="0.25">
      <c r="A2428" t="s">
        <v>10062</v>
      </c>
      <c r="B2428" t="s">
        <v>10063</v>
      </c>
      <c r="C2428" s="1" t="str">
        <f t="shared" si="397"/>
        <v>21:0242</v>
      </c>
      <c r="D2428" s="1" t="str">
        <f t="shared" si="394"/>
        <v>21:0117</v>
      </c>
      <c r="E2428" t="s">
        <v>10064</v>
      </c>
      <c r="F2428" t="s">
        <v>10065</v>
      </c>
      <c r="H2428">
        <v>58.324023400000002</v>
      </c>
      <c r="I2428">
        <v>-103.77356109999999</v>
      </c>
      <c r="J2428" s="1" t="str">
        <f t="shared" si="395"/>
        <v>NGR lake sediment grab sample</v>
      </c>
      <c r="K2428" s="1" t="str">
        <f t="shared" si="396"/>
        <v>&lt;177 micron (NGR)</v>
      </c>
      <c r="L2428">
        <v>13</v>
      </c>
      <c r="M2428" t="s">
        <v>206</v>
      </c>
      <c r="N2428">
        <v>258</v>
      </c>
      <c r="O2428" t="s">
        <v>35</v>
      </c>
      <c r="P2428" t="s">
        <v>80</v>
      </c>
      <c r="Q2428" t="s">
        <v>53</v>
      </c>
      <c r="R2428" t="s">
        <v>76</v>
      </c>
      <c r="S2428" t="s">
        <v>80</v>
      </c>
      <c r="T2428" t="s">
        <v>36</v>
      </c>
      <c r="U2428" t="s">
        <v>284</v>
      </c>
      <c r="V2428" t="s">
        <v>337</v>
      </c>
      <c r="W2428" t="s">
        <v>66</v>
      </c>
      <c r="X2428" t="s">
        <v>82</v>
      </c>
      <c r="Y2428" t="s">
        <v>41</v>
      </c>
      <c r="Z2428" t="s">
        <v>1019</v>
      </c>
    </row>
    <row r="2429" spans="1:26" hidden="1" x14ac:dyDescent="0.25">
      <c r="A2429" t="s">
        <v>10066</v>
      </c>
      <c r="B2429" t="s">
        <v>10067</v>
      </c>
      <c r="C2429" s="1" t="str">
        <f t="shared" si="397"/>
        <v>21:0242</v>
      </c>
      <c r="D2429" s="1" t="str">
        <f t="shared" si="394"/>
        <v>21:0117</v>
      </c>
      <c r="E2429" t="s">
        <v>10068</v>
      </c>
      <c r="F2429" t="s">
        <v>10069</v>
      </c>
      <c r="H2429">
        <v>58.328136499999999</v>
      </c>
      <c r="I2429">
        <v>-103.7566838</v>
      </c>
      <c r="J2429" s="1" t="str">
        <f t="shared" si="395"/>
        <v>NGR lake sediment grab sample</v>
      </c>
      <c r="K2429" s="1" t="str">
        <f t="shared" si="396"/>
        <v>&lt;177 micron (NGR)</v>
      </c>
      <c r="L2429">
        <v>13</v>
      </c>
      <c r="M2429" t="s">
        <v>214</v>
      </c>
      <c r="N2429">
        <v>259</v>
      </c>
      <c r="O2429" t="s">
        <v>516</v>
      </c>
      <c r="P2429" t="s">
        <v>66</v>
      </c>
      <c r="Q2429" t="s">
        <v>53</v>
      </c>
      <c r="R2429" t="s">
        <v>78</v>
      </c>
      <c r="S2429" t="s">
        <v>80</v>
      </c>
      <c r="T2429" t="s">
        <v>36</v>
      </c>
      <c r="U2429" t="s">
        <v>986</v>
      </c>
      <c r="V2429" t="s">
        <v>721</v>
      </c>
      <c r="W2429" t="s">
        <v>63</v>
      </c>
      <c r="X2429" t="s">
        <v>82</v>
      </c>
      <c r="Y2429" t="s">
        <v>41</v>
      </c>
      <c r="Z2429" t="s">
        <v>2495</v>
      </c>
    </row>
    <row r="2430" spans="1:26" hidden="1" x14ac:dyDescent="0.25">
      <c r="A2430" t="s">
        <v>10070</v>
      </c>
      <c r="B2430" t="s">
        <v>10071</v>
      </c>
      <c r="C2430" s="1" t="str">
        <f t="shared" si="397"/>
        <v>21:0242</v>
      </c>
      <c r="D2430" s="1" t="str">
        <f t="shared" si="394"/>
        <v>21:0117</v>
      </c>
      <c r="E2430" t="s">
        <v>10072</v>
      </c>
      <c r="F2430" t="s">
        <v>10073</v>
      </c>
      <c r="H2430">
        <v>58.355918899999999</v>
      </c>
      <c r="I2430">
        <v>-103.7818219</v>
      </c>
      <c r="J2430" s="1" t="str">
        <f t="shared" si="395"/>
        <v>NGR lake sediment grab sample</v>
      </c>
      <c r="K2430" s="1" t="str">
        <f t="shared" si="396"/>
        <v>&lt;177 micron (NGR)</v>
      </c>
      <c r="L2430">
        <v>13</v>
      </c>
      <c r="M2430" t="s">
        <v>234</v>
      </c>
      <c r="N2430">
        <v>260</v>
      </c>
      <c r="O2430" t="s">
        <v>32</v>
      </c>
      <c r="P2430" t="s">
        <v>66</v>
      </c>
      <c r="Q2430" t="s">
        <v>53</v>
      </c>
      <c r="R2430" t="s">
        <v>181</v>
      </c>
      <c r="S2430" t="s">
        <v>63</v>
      </c>
      <c r="T2430" t="s">
        <v>122</v>
      </c>
      <c r="U2430" t="s">
        <v>121</v>
      </c>
      <c r="V2430" t="s">
        <v>225</v>
      </c>
      <c r="W2430" t="s">
        <v>66</v>
      </c>
      <c r="X2430" t="s">
        <v>283</v>
      </c>
      <c r="Y2430" t="s">
        <v>41</v>
      </c>
      <c r="Z2430" t="s">
        <v>1211</v>
      </c>
    </row>
    <row r="2431" spans="1:26" hidden="1" x14ac:dyDescent="0.25">
      <c r="A2431" t="s">
        <v>10074</v>
      </c>
      <c r="B2431" t="s">
        <v>10075</v>
      </c>
      <c r="C2431" s="1" t="str">
        <f t="shared" si="397"/>
        <v>21:0242</v>
      </c>
      <c r="D2431" s="1" t="str">
        <f t="shared" si="394"/>
        <v>21:0117</v>
      </c>
      <c r="E2431" t="s">
        <v>10076</v>
      </c>
      <c r="F2431" t="s">
        <v>10077</v>
      </c>
      <c r="H2431">
        <v>58.384897600000002</v>
      </c>
      <c r="I2431">
        <v>-103.7762403</v>
      </c>
      <c r="J2431" s="1" t="str">
        <f t="shared" si="395"/>
        <v>NGR lake sediment grab sample</v>
      </c>
      <c r="K2431" s="1" t="str">
        <f t="shared" si="396"/>
        <v>&lt;177 micron (NGR)</v>
      </c>
      <c r="L2431">
        <v>14</v>
      </c>
      <c r="M2431" t="s">
        <v>30</v>
      </c>
      <c r="N2431">
        <v>261</v>
      </c>
      <c r="O2431" t="s">
        <v>1058</v>
      </c>
      <c r="P2431" t="s">
        <v>181</v>
      </c>
      <c r="Q2431" t="s">
        <v>66</v>
      </c>
      <c r="R2431" t="s">
        <v>76</v>
      </c>
      <c r="S2431" t="s">
        <v>33</v>
      </c>
      <c r="T2431" t="s">
        <v>36</v>
      </c>
      <c r="U2431" t="s">
        <v>300</v>
      </c>
      <c r="V2431" t="s">
        <v>721</v>
      </c>
      <c r="W2431" t="s">
        <v>66</v>
      </c>
      <c r="X2431" t="s">
        <v>890</v>
      </c>
      <c r="Y2431" t="s">
        <v>41</v>
      </c>
      <c r="Z2431" t="s">
        <v>3809</v>
      </c>
    </row>
    <row r="2432" spans="1:26" hidden="1" x14ac:dyDescent="0.25">
      <c r="A2432" t="s">
        <v>10078</v>
      </c>
      <c r="B2432" t="s">
        <v>10079</v>
      </c>
      <c r="C2432" s="1" t="str">
        <f t="shared" si="397"/>
        <v>21:0242</v>
      </c>
      <c r="D2432" s="1" t="str">
        <f t="shared" si="394"/>
        <v>21:0117</v>
      </c>
      <c r="E2432" t="s">
        <v>10080</v>
      </c>
      <c r="F2432" t="s">
        <v>10081</v>
      </c>
      <c r="H2432">
        <v>58.371799899999999</v>
      </c>
      <c r="I2432">
        <v>-103.7808479</v>
      </c>
      <c r="J2432" s="1" t="str">
        <f t="shared" si="395"/>
        <v>NGR lake sediment grab sample</v>
      </c>
      <c r="K2432" s="1" t="str">
        <f t="shared" si="396"/>
        <v>&lt;177 micron (NGR)</v>
      </c>
      <c r="L2432">
        <v>14</v>
      </c>
      <c r="M2432" t="s">
        <v>154</v>
      </c>
      <c r="N2432">
        <v>262</v>
      </c>
      <c r="O2432" t="s">
        <v>297</v>
      </c>
      <c r="P2432" t="s">
        <v>39</v>
      </c>
      <c r="Q2432" t="s">
        <v>53</v>
      </c>
      <c r="R2432" t="s">
        <v>39</v>
      </c>
      <c r="S2432" t="s">
        <v>33</v>
      </c>
      <c r="T2432" t="s">
        <v>36</v>
      </c>
      <c r="U2432" t="s">
        <v>79</v>
      </c>
      <c r="V2432" t="s">
        <v>65</v>
      </c>
      <c r="W2432" t="s">
        <v>78</v>
      </c>
      <c r="X2432" t="s">
        <v>283</v>
      </c>
      <c r="Y2432" t="s">
        <v>41</v>
      </c>
      <c r="Z2432" t="s">
        <v>223</v>
      </c>
    </row>
    <row r="2433" spans="1:26" hidden="1" x14ac:dyDescent="0.25">
      <c r="A2433" t="s">
        <v>10082</v>
      </c>
      <c r="B2433" t="s">
        <v>10083</v>
      </c>
      <c r="C2433" s="1" t="str">
        <f t="shared" si="397"/>
        <v>21:0242</v>
      </c>
      <c r="D2433" s="1" t="str">
        <f t="shared" si="394"/>
        <v>21:0117</v>
      </c>
      <c r="E2433" t="s">
        <v>10076</v>
      </c>
      <c r="F2433" t="s">
        <v>10084</v>
      </c>
      <c r="H2433">
        <v>58.384897600000002</v>
      </c>
      <c r="I2433">
        <v>-103.7762403</v>
      </c>
      <c r="J2433" s="1" t="str">
        <f t="shared" si="395"/>
        <v>NGR lake sediment grab sample</v>
      </c>
      <c r="K2433" s="1" t="str">
        <f t="shared" si="396"/>
        <v>&lt;177 micron (NGR)</v>
      </c>
      <c r="L2433">
        <v>14</v>
      </c>
      <c r="M2433" t="s">
        <v>169</v>
      </c>
      <c r="N2433">
        <v>263</v>
      </c>
      <c r="O2433" t="s">
        <v>297</v>
      </c>
      <c r="P2433" t="s">
        <v>181</v>
      </c>
      <c r="Q2433" t="s">
        <v>66</v>
      </c>
      <c r="R2433" t="s">
        <v>146</v>
      </c>
      <c r="S2433" t="s">
        <v>80</v>
      </c>
      <c r="T2433" t="s">
        <v>36</v>
      </c>
      <c r="U2433" t="s">
        <v>48</v>
      </c>
      <c r="V2433" t="s">
        <v>99</v>
      </c>
      <c r="W2433" t="s">
        <v>63</v>
      </c>
      <c r="X2433" t="s">
        <v>890</v>
      </c>
      <c r="Y2433" t="s">
        <v>41</v>
      </c>
      <c r="Z2433" t="s">
        <v>489</v>
      </c>
    </row>
    <row r="2434" spans="1:26" hidden="1" x14ac:dyDescent="0.25">
      <c r="A2434" t="s">
        <v>10085</v>
      </c>
      <c r="B2434" t="s">
        <v>10086</v>
      </c>
      <c r="C2434" s="1" t="str">
        <f t="shared" si="397"/>
        <v>21:0242</v>
      </c>
      <c r="D2434" s="1" t="str">
        <f t="shared" si="394"/>
        <v>21:0117</v>
      </c>
      <c r="E2434" t="s">
        <v>10076</v>
      </c>
      <c r="F2434" t="s">
        <v>10087</v>
      </c>
      <c r="H2434">
        <v>58.384897600000002</v>
      </c>
      <c r="I2434">
        <v>-103.7762403</v>
      </c>
      <c r="J2434" s="1" t="str">
        <f t="shared" si="395"/>
        <v>NGR lake sediment grab sample</v>
      </c>
      <c r="K2434" s="1" t="str">
        <f t="shared" si="396"/>
        <v>&lt;177 micron (NGR)</v>
      </c>
      <c r="L2434">
        <v>14</v>
      </c>
      <c r="M2434" t="s">
        <v>162</v>
      </c>
      <c r="N2434">
        <v>264</v>
      </c>
      <c r="O2434" t="s">
        <v>298</v>
      </c>
      <c r="P2434" t="s">
        <v>181</v>
      </c>
      <c r="Q2434" t="s">
        <v>66</v>
      </c>
      <c r="R2434" t="s">
        <v>181</v>
      </c>
      <c r="S2434" t="s">
        <v>33</v>
      </c>
      <c r="T2434" t="s">
        <v>36</v>
      </c>
      <c r="U2434" t="s">
        <v>336</v>
      </c>
      <c r="V2434" t="s">
        <v>399</v>
      </c>
      <c r="W2434" t="s">
        <v>63</v>
      </c>
      <c r="X2434" t="s">
        <v>890</v>
      </c>
      <c r="Y2434" t="s">
        <v>41</v>
      </c>
      <c r="Z2434" t="s">
        <v>1461</v>
      </c>
    </row>
    <row r="2435" spans="1:26" hidden="1" x14ac:dyDescent="0.25">
      <c r="A2435" t="s">
        <v>10088</v>
      </c>
      <c r="B2435" t="s">
        <v>10089</v>
      </c>
      <c r="C2435" s="1" t="str">
        <f t="shared" si="397"/>
        <v>21:0242</v>
      </c>
      <c r="D2435" s="1" t="str">
        <f t="shared" si="394"/>
        <v>21:0117</v>
      </c>
      <c r="E2435" t="s">
        <v>10090</v>
      </c>
      <c r="F2435" t="s">
        <v>10091</v>
      </c>
      <c r="H2435">
        <v>58.379762300000003</v>
      </c>
      <c r="I2435">
        <v>-103.7412573</v>
      </c>
      <c r="J2435" s="1" t="str">
        <f t="shared" si="395"/>
        <v>NGR lake sediment grab sample</v>
      </c>
      <c r="K2435" s="1" t="str">
        <f t="shared" si="396"/>
        <v>&lt;177 micron (NGR)</v>
      </c>
      <c r="L2435">
        <v>14</v>
      </c>
      <c r="M2435" t="s">
        <v>47</v>
      </c>
      <c r="N2435">
        <v>265</v>
      </c>
      <c r="O2435" t="s">
        <v>283</v>
      </c>
      <c r="P2435" t="s">
        <v>66</v>
      </c>
      <c r="Q2435" t="s">
        <v>53</v>
      </c>
      <c r="R2435" t="s">
        <v>39</v>
      </c>
      <c r="S2435" t="s">
        <v>80</v>
      </c>
      <c r="T2435" t="s">
        <v>36</v>
      </c>
      <c r="U2435" t="s">
        <v>77</v>
      </c>
      <c r="V2435" t="s">
        <v>225</v>
      </c>
      <c r="W2435" t="s">
        <v>66</v>
      </c>
      <c r="X2435" t="s">
        <v>82</v>
      </c>
      <c r="Y2435" t="s">
        <v>125</v>
      </c>
      <c r="Z2435" t="s">
        <v>5166</v>
      </c>
    </row>
    <row r="2436" spans="1:26" hidden="1" x14ac:dyDescent="0.25">
      <c r="A2436" t="s">
        <v>10092</v>
      </c>
      <c r="B2436" t="s">
        <v>10093</v>
      </c>
      <c r="C2436" s="1" t="str">
        <f t="shared" si="397"/>
        <v>21:0242</v>
      </c>
      <c r="D2436" s="1" t="str">
        <f t="shared" si="394"/>
        <v>21:0117</v>
      </c>
      <c r="E2436" t="s">
        <v>10094</v>
      </c>
      <c r="F2436" t="s">
        <v>10095</v>
      </c>
      <c r="H2436">
        <v>58.400147199999999</v>
      </c>
      <c r="I2436">
        <v>-103.7251997</v>
      </c>
      <c r="J2436" s="1" t="str">
        <f t="shared" si="395"/>
        <v>NGR lake sediment grab sample</v>
      </c>
      <c r="K2436" s="1" t="str">
        <f t="shared" si="396"/>
        <v>&lt;177 micron (NGR)</v>
      </c>
      <c r="L2436">
        <v>14</v>
      </c>
      <c r="M2436" t="s">
        <v>60</v>
      </c>
      <c r="N2436">
        <v>266</v>
      </c>
      <c r="O2436" t="s">
        <v>516</v>
      </c>
      <c r="P2436" t="s">
        <v>39</v>
      </c>
      <c r="Q2436" t="s">
        <v>53</v>
      </c>
      <c r="R2436" t="s">
        <v>181</v>
      </c>
      <c r="S2436" t="s">
        <v>80</v>
      </c>
      <c r="T2436" t="s">
        <v>36</v>
      </c>
      <c r="U2436" t="s">
        <v>48</v>
      </c>
      <c r="V2436" t="s">
        <v>225</v>
      </c>
      <c r="W2436" t="s">
        <v>53</v>
      </c>
      <c r="X2436" t="s">
        <v>82</v>
      </c>
      <c r="Y2436" t="s">
        <v>41</v>
      </c>
      <c r="Z2436" t="s">
        <v>1237</v>
      </c>
    </row>
    <row r="2437" spans="1:26" hidden="1" x14ac:dyDescent="0.25">
      <c r="A2437" t="s">
        <v>10096</v>
      </c>
      <c r="B2437" t="s">
        <v>10097</v>
      </c>
      <c r="C2437" s="1" t="str">
        <f t="shared" si="397"/>
        <v>21:0242</v>
      </c>
      <c r="D2437" s="1" t="str">
        <f t="shared" si="394"/>
        <v>21:0117</v>
      </c>
      <c r="E2437" t="s">
        <v>10098</v>
      </c>
      <c r="F2437" t="s">
        <v>10099</v>
      </c>
      <c r="H2437">
        <v>58.426284799999998</v>
      </c>
      <c r="I2437">
        <v>-103.6770619</v>
      </c>
      <c r="J2437" s="1" t="str">
        <f t="shared" si="395"/>
        <v>NGR lake sediment grab sample</v>
      </c>
      <c r="K2437" s="1" t="str">
        <f t="shared" si="396"/>
        <v>&lt;177 micron (NGR)</v>
      </c>
      <c r="L2437">
        <v>14</v>
      </c>
      <c r="M2437" t="s">
        <v>73</v>
      </c>
      <c r="N2437">
        <v>267</v>
      </c>
      <c r="O2437" t="s">
        <v>334</v>
      </c>
      <c r="P2437" t="s">
        <v>80</v>
      </c>
      <c r="Q2437" t="s">
        <v>63</v>
      </c>
      <c r="R2437" t="s">
        <v>97</v>
      </c>
      <c r="S2437" t="s">
        <v>66</v>
      </c>
      <c r="T2437" t="s">
        <v>36</v>
      </c>
      <c r="U2437" t="s">
        <v>77</v>
      </c>
      <c r="V2437" t="s">
        <v>2684</v>
      </c>
      <c r="W2437" t="s">
        <v>66</v>
      </c>
      <c r="X2437" t="s">
        <v>77</v>
      </c>
      <c r="Y2437" t="s">
        <v>41</v>
      </c>
      <c r="Z2437" t="s">
        <v>928</v>
      </c>
    </row>
    <row r="2438" spans="1:26" hidden="1" x14ac:dyDescent="0.25">
      <c r="A2438" t="s">
        <v>10100</v>
      </c>
      <c r="B2438" t="s">
        <v>10101</v>
      </c>
      <c r="C2438" s="1" t="str">
        <f t="shared" si="397"/>
        <v>21:0242</v>
      </c>
      <c r="D2438" s="1" t="str">
        <f t="shared" si="394"/>
        <v>21:0117</v>
      </c>
      <c r="E2438" t="s">
        <v>10102</v>
      </c>
      <c r="F2438" t="s">
        <v>10103</v>
      </c>
      <c r="H2438">
        <v>58.449641100000001</v>
      </c>
      <c r="I2438">
        <v>-103.63602090000001</v>
      </c>
      <c r="J2438" s="1" t="str">
        <f t="shared" si="395"/>
        <v>NGR lake sediment grab sample</v>
      </c>
      <c r="K2438" s="1" t="str">
        <f t="shared" si="396"/>
        <v>&lt;177 micron (NGR)</v>
      </c>
      <c r="L2438">
        <v>14</v>
      </c>
      <c r="M2438" t="s">
        <v>87</v>
      </c>
      <c r="N2438">
        <v>268</v>
      </c>
      <c r="O2438" t="s">
        <v>1048</v>
      </c>
      <c r="P2438" t="s">
        <v>181</v>
      </c>
      <c r="Q2438" t="s">
        <v>53</v>
      </c>
      <c r="R2438" t="s">
        <v>290</v>
      </c>
      <c r="S2438" t="s">
        <v>78</v>
      </c>
      <c r="T2438" t="s">
        <v>36</v>
      </c>
      <c r="U2438" t="s">
        <v>31</v>
      </c>
      <c r="V2438" t="s">
        <v>1006</v>
      </c>
      <c r="W2438" t="s">
        <v>39</v>
      </c>
      <c r="X2438" t="s">
        <v>48</v>
      </c>
      <c r="Y2438" t="s">
        <v>309</v>
      </c>
      <c r="Z2438" t="s">
        <v>1897</v>
      </c>
    </row>
    <row r="2439" spans="1:26" hidden="1" x14ac:dyDescent="0.25">
      <c r="A2439" t="s">
        <v>10104</v>
      </c>
      <c r="B2439" t="s">
        <v>10105</v>
      </c>
      <c r="C2439" s="1" t="str">
        <f t="shared" si="397"/>
        <v>21:0242</v>
      </c>
      <c r="D2439" s="1" t="str">
        <f t="shared" si="394"/>
        <v>21:0117</v>
      </c>
      <c r="E2439" t="s">
        <v>10106</v>
      </c>
      <c r="F2439" t="s">
        <v>10107</v>
      </c>
      <c r="H2439">
        <v>58.464011999999997</v>
      </c>
      <c r="I2439">
        <v>-103.641825</v>
      </c>
      <c r="J2439" s="1" t="str">
        <f t="shared" si="395"/>
        <v>NGR lake sediment grab sample</v>
      </c>
      <c r="K2439" s="1" t="str">
        <f t="shared" si="396"/>
        <v>&lt;177 micron (NGR)</v>
      </c>
      <c r="L2439">
        <v>14</v>
      </c>
      <c r="M2439" t="s">
        <v>96</v>
      </c>
      <c r="N2439">
        <v>269</v>
      </c>
      <c r="O2439" t="s">
        <v>890</v>
      </c>
      <c r="P2439" t="s">
        <v>39</v>
      </c>
      <c r="Q2439" t="s">
        <v>66</v>
      </c>
      <c r="R2439" t="s">
        <v>290</v>
      </c>
      <c r="S2439" t="s">
        <v>33</v>
      </c>
      <c r="T2439" t="s">
        <v>36</v>
      </c>
      <c r="U2439" t="s">
        <v>91</v>
      </c>
      <c r="V2439" t="s">
        <v>216</v>
      </c>
      <c r="W2439" t="s">
        <v>63</v>
      </c>
      <c r="X2439" t="s">
        <v>890</v>
      </c>
      <c r="Y2439" t="s">
        <v>41</v>
      </c>
      <c r="Z2439" t="s">
        <v>3073</v>
      </c>
    </row>
    <row r="2440" spans="1:26" hidden="1" x14ac:dyDescent="0.25">
      <c r="A2440" t="s">
        <v>10108</v>
      </c>
      <c r="B2440" t="s">
        <v>10109</v>
      </c>
      <c r="C2440" s="1" t="str">
        <f t="shared" si="397"/>
        <v>21:0242</v>
      </c>
      <c r="D2440" s="1" t="str">
        <f t="shared" si="394"/>
        <v>21:0117</v>
      </c>
      <c r="E2440" t="s">
        <v>10110</v>
      </c>
      <c r="F2440" t="s">
        <v>10111</v>
      </c>
      <c r="H2440">
        <v>58.485429699999997</v>
      </c>
      <c r="I2440">
        <v>-103.56610910000001</v>
      </c>
      <c r="J2440" s="1" t="str">
        <f t="shared" si="395"/>
        <v>NGR lake sediment grab sample</v>
      </c>
      <c r="K2440" s="1" t="str">
        <f t="shared" si="396"/>
        <v>&lt;177 micron (NGR)</v>
      </c>
      <c r="L2440">
        <v>14</v>
      </c>
      <c r="M2440" t="s">
        <v>106</v>
      </c>
      <c r="N2440">
        <v>270</v>
      </c>
      <c r="O2440" t="s">
        <v>516</v>
      </c>
      <c r="P2440" t="s">
        <v>76</v>
      </c>
      <c r="Q2440" t="s">
        <v>53</v>
      </c>
      <c r="R2440" t="s">
        <v>78</v>
      </c>
      <c r="S2440" t="s">
        <v>80</v>
      </c>
      <c r="T2440" t="s">
        <v>36</v>
      </c>
      <c r="U2440" t="s">
        <v>89</v>
      </c>
      <c r="V2440" t="s">
        <v>2909</v>
      </c>
      <c r="W2440" t="s">
        <v>53</v>
      </c>
      <c r="X2440" t="s">
        <v>890</v>
      </c>
      <c r="Y2440" t="s">
        <v>41</v>
      </c>
      <c r="Z2440" t="s">
        <v>1377</v>
      </c>
    </row>
    <row r="2441" spans="1:26" hidden="1" x14ac:dyDescent="0.25">
      <c r="A2441" t="s">
        <v>10112</v>
      </c>
      <c r="B2441" t="s">
        <v>10113</v>
      </c>
      <c r="C2441" s="1" t="str">
        <f t="shared" si="397"/>
        <v>21:0242</v>
      </c>
      <c r="D2441" s="1" t="str">
        <f t="shared" si="394"/>
        <v>21:0117</v>
      </c>
      <c r="E2441" t="s">
        <v>10114</v>
      </c>
      <c r="F2441" t="s">
        <v>10115</v>
      </c>
      <c r="H2441">
        <v>58.468705900000003</v>
      </c>
      <c r="I2441">
        <v>-103.590621</v>
      </c>
      <c r="J2441" s="1" t="str">
        <f t="shared" si="395"/>
        <v>NGR lake sediment grab sample</v>
      </c>
      <c r="K2441" s="1" t="str">
        <f t="shared" si="396"/>
        <v>&lt;177 micron (NGR)</v>
      </c>
      <c r="L2441">
        <v>14</v>
      </c>
      <c r="M2441" t="s">
        <v>118</v>
      </c>
      <c r="N2441">
        <v>271</v>
      </c>
      <c r="O2441" t="s">
        <v>343</v>
      </c>
      <c r="P2441" t="s">
        <v>109</v>
      </c>
      <c r="Q2441" t="s">
        <v>63</v>
      </c>
      <c r="R2441" t="s">
        <v>156</v>
      </c>
      <c r="S2441" t="s">
        <v>181</v>
      </c>
      <c r="T2441" t="s">
        <v>36</v>
      </c>
      <c r="U2441" t="s">
        <v>136</v>
      </c>
      <c r="V2441" t="s">
        <v>5774</v>
      </c>
      <c r="W2441" t="s">
        <v>63</v>
      </c>
      <c r="X2441" t="s">
        <v>48</v>
      </c>
      <c r="Y2441" t="s">
        <v>41</v>
      </c>
      <c r="Z2441" t="s">
        <v>4267</v>
      </c>
    </row>
    <row r="2442" spans="1:26" hidden="1" x14ac:dyDescent="0.25">
      <c r="A2442" t="s">
        <v>10116</v>
      </c>
      <c r="B2442" t="s">
        <v>10117</v>
      </c>
      <c r="C2442" s="1" t="str">
        <f t="shared" si="397"/>
        <v>21:0242</v>
      </c>
      <c r="D2442" s="1" t="str">
        <f>HYPERLINK("http://geochem.nrcan.gc.ca/cdogs/content/svy/svy_e.htm", "")</f>
        <v/>
      </c>
      <c r="G2442" s="1" t="str">
        <f>HYPERLINK("http://geochem.nrcan.gc.ca/cdogs/content/cr_/cr_00022_e.htm", "22")</f>
        <v>22</v>
      </c>
      <c r="J2442" t="s">
        <v>220</v>
      </c>
      <c r="K2442" t="s">
        <v>221</v>
      </c>
      <c r="L2442">
        <v>14</v>
      </c>
      <c r="M2442" t="s">
        <v>222</v>
      </c>
      <c r="N2442">
        <v>272</v>
      </c>
      <c r="O2442" t="s">
        <v>300</v>
      </c>
      <c r="P2442" t="s">
        <v>198</v>
      </c>
      <c r="Q2442" t="s">
        <v>77</v>
      </c>
      <c r="R2442" t="s">
        <v>146</v>
      </c>
      <c r="S2442" t="s">
        <v>39</v>
      </c>
      <c r="T2442" t="s">
        <v>36</v>
      </c>
      <c r="U2442" t="s">
        <v>1192</v>
      </c>
      <c r="V2442" t="s">
        <v>1216</v>
      </c>
      <c r="W2442" t="s">
        <v>78</v>
      </c>
      <c r="X2442" t="s">
        <v>79</v>
      </c>
      <c r="Y2442" t="s">
        <v>875</v>
      </c>
      <c r="Z2442" t="s">
        <v>458</v>
      </c>
    </row>
    <row r="2443" spans="1:26" hidden="1" x14ac:dyDescent="0.25">
      <c r="A2443" t="s">
        <v>10118</v>
      </c>
      <c r="B2443" t="s">
        <v>10119</v>
      </c>
      <c r="C2443" s="1" t="str">
        <f t="shared" si="397"/>
        <v>21:0242</v>
      </c>
      <c r="D2443" s="1" t="str">
        <f t="shared" ref="D2443:D2455" si="398">HYPERLINK("http://geochem.nrcan.gc.ca/cdogs/content/svy/svy210117_e.htm", "21:0117")</f>
        <v>21:0117</v>
      </c>
      <c r="E2443" t="s">
        <v>10120</v>
      </c>
      <c r="F2443" t="s">
        <v>10121</v>
      </c>
      <c r="H2443">
        <v>58.508123699999999</v>
      </c>
      <c r="I2443">
        <v>-103.5567911</v>
      </c>
      <c r="J2443" s="1" t="str">
        <f t="shared" ref="J2443:J2455" si="399">HYPERLINK("http://geochem.nrcan.gc.ca/cdogs/content/kwd/kwd020027_e.htm", "NGR lake sediment grab sample")</f>
        <v>NGR lake sediment grab sample</v>
      </c>
      <c r="K2443" s="1" t="str">
        <f t="shared" ref="K2443:K2455" si="400">HYPERLINK("http://geochem.nrcan.gc.ca/cdogs/content/kwd/kwd080006_e.htm", "&lt;177 micron (NGR)")</f>
        <v>&lt;177 micron (NGR)</v>
      </c>
      <c r="L2443">
        <v>14</v>
      </c>
      <c r="M2443" t="s">
        <v>131</v>
      </c>
      <c r="N2443">
        <v>273</v>
      </c>
      <c r="O2443" t="s">
        <v>300</v>
      </c>
      <c r="P2443" t="s">
        <v>283</v>
      </c>
      <c r="Q2443" t="s">
        <v>63</v>
      </c>
      <c r="R2443" t="s">
        <v>109</v>
      </c>
      <c r="S2443" t="s">
        <v>146</v>
      </c>
      <c r="T2443" t="s">
        <v>36</v>
      </c>
      <c r="U2443" t="s">
        <v>521</v>
      </c>
      <c r="V2443" t="s">
        <v>710</v>
      </c>
      <c r="W2443" t="s">
        <v>80</v>
      </c>
      <c r="X2443" t="s">
        <v>79</v>
      </c>
      <c r="Y2443" t="s">
        <v>41</v>
      </c>
      <c r="Z2443" t="s">
        <v>1704</v>
      </c>
    </row>
    <row r="2444" spans="1:26" hidden="1" x14ac:dyDescent="0.25">
      <c r="A2444" t="s">
        <v>10122</v>
      </c>
      <c r="B2444" t="s">
        <v>10123</v>
      </c>
      <c r="C2444" s="1" t="str">
        <f t="shared" si="397"/>
        <v>21:0242</v>
      </c>
      <c r="D2444" s="1" t="str">
        <f t="shared" si="398"/>
        <v>21:0117</v>
      </c>
      <c r="E2444" t="s">
        <v>10124</v>
      </c>
      <c r="F2444" t="s">
        <v>10125</v>
      </c>
      <c r="H2444">
        <v>58.535580199999998</v>
      </c>
      <c r="I2444">
        <v>-103.531873</v>
      </c>
      <c r="J2444" s="1" t="str">
        <f t="shared" si="399"/>
        <v>NGR lake sediment grab sample</v>
      </c>
      <c r="K2444" s="1" t="str">
        <f t="shared" si="400"/>
        <v>&lt;177 micron (NGR)</v>
      </c>
      <c r="L2444">
        <v>14</v>
      </c>
      <c r="M2444" t="s">
        <v>143</v>
      </c>
      <c r="N2444">
        <v>274</v>
      </c>
      <c r="O2444" t="s">
        <v>890</v>
      </c>
      <c r="P2444" t="s">
        <v>80</v>
      </c>
      <c r="Q2444" t="s">
        <v>53</v>
      </c>
      <c r="R2444" t="s">
        <v>33</v>
      </c>
      <c r="S2444" t="s">
        <v>80</v>
      </c>
      <c r="T2444" t="s">
        <v>36</v>
      </c>
      <c r="U2444" t="s">
        <v>291</v>
      </c>
      <c r="V2444" t="s">
        <v>496</v>
      </c>
      <c r="W2444" t="s">
        <v>66</v>
      </c>
      <c r="X2444" t="s">
        <v>283</v>
      </c>
      <c r="Y2444" t="s">
        <v>41</v>
      </c>
      <c r="Z2444" t="s">
        <v>6700</v>
      </c>
    </row>
    <row r="2445" spans="1:26" hidden="1" x14ac:dyDescent="0.25">
      <c r="A2445" t="s">
        <v>10126</v>
      </c>
      <c r="B2445" t="s">
        <v>10127</v>
      </c>
      <c r="C2445" s="1" t="str">
        <f t="shared" si="397"/>
        <v>21:0242</v>
      </c>
      <c r="D2445" s="1" t="str">
        <f t="shared" si="398"/>
        <v>21:0117</v>
      </c>
      <c r="E2445" t="s">
        <v>10128</v>
      </c>
      <c r="F2445" t="s">
        <v>10129</v>
      </c>
      <c r="H2445">
        <v>58.5324977</v>
      </c>
      <c r="I2445">
        <v>-103.4906756</v>
      </c>
      <c r="J2445" s="1" t="str">
        <f t="shared" si="399"/>
        <v>NGR lake sediment grab sample</v>
      </c>
      <c r="K2445" s="1" t="str">
        <f t="shared" si="400"/>
        <v>&lt;177 micron (NGR)</v>
      </c>
      <c r="L2445">
        <v>14</v>
      </c>
      <c r="M2445" t="s">
        <v>177</v>
      </c>
      <c r="N2445">
        <v>275</v>
      </c>
      <c r="O2445" t="s">
        <v>798</v>
      </c>
      <c r="P2445" t="s">
        <v>77</v>
      </c>
      <c r="Q2445" t="s">
        <v>66</v>
      </c>
      <c r="R2445" t="s">
        <v>109</v>
      </c>
      <c r="S2445" t="s">
        <v>39</v>
      </c>
      <c r="T2445" t="s">
        <v>36</v>
      </c>
      <c r="U2445" t="s">
        <v>667</v>
      </c>
      <c r="V2445" t="s">
        <v>457</v>
      </c>
      <c r="W2445" t="s">
        <v>53</v>
      </c>
      <c r="X2445" t="s">
        <v>48</v>
      </c>
      <c r="Y2445" t="s">
        <v>41</v>
      </c>
      <c r="Z2445" t="s">
        <v>1224</v>
      </c>
    </row>
    <row r="2446" spans="1:26" hidden="1" x14ac:dyDescent="0.25">
      <c r="A2446" t="s">
        <v>10130</v>
      </c>
      <c r="B2446" t="s">
        <v>10131</v>
      </c>
      <c r="C2446" s="1" t="str">
        <f t="shared" si="397"/>
        <v>21:0242</v>
      </c>
      <c r="D2446" s="1" t="str">
        <f t="shared" si="398"/>
        <v>21:0117</v>
      </c>
      <c r="E2446" t="s">
        <v>10132</v>
      </c>
      <c r="F2446" t="s">
        <v>10133</v>
      </c>
      <c r="H2446">
        <v>58.534461800000003</v>
      </c>
      <c r="I2446">
        <v>-103.4774678</v>
      </c>
      <c r="J2446" s="1" t="str">
        <f t="shared" si="399"/>
        <v>NGR lake sediment grab sample</v>
      </c>
      <c r="K2446" s="1" t="str">
        <f t="shared" si="400"/>
        <v>&lt;177 micron (NGR)</v>
      </c>
      <c r="L2446">
        <v>14</v>
      </c>
      <c r="M2446" t="s">
        <v>187</v>
      </c>
      <c r="N2446">
        <v>276</v>
      </c>
      <c r="O2446" t="s">
        <v>81</v>
      </c>
      <c r="P2446" t="s">
        <v>244</v>
      </c>
      <c r="Q2446" t="s">
        <v>66</v>
      </c>
      <c r="R2446" t="s">
        <v>135</v>
      </c>
      <c r="S2446" t="s">
        <v>290</v>
      </c>
      <c r="T2446" t="s">
        <v>36</v>
      </c>
      <c r="U2446" t="s">
        <v>1480</v>
      </c>
      <c r="V2446" t="s">
        <v>564</v>
      </c>
      <c r="W2446" t="s">
        <v>66</v>
      </c>
      <c r="X2446" t="s">
        <v>336</v>
      </c>
      <c r="Y2446" t="s">
        <v>41</v>
      </c>
      <c r="Z2446" t="s">
        <v>826</v>
      </c>
    </row>
    <row r="2447" spans="1:26" hidden="1" x14ac:dyDescent="0.25">
      <c r="A2447" t="s">
        <v>10134</v>
      </c>
      <c r="B2447" t="s">
        <v>10135</v>
      </c>
      <c r="C2447" s="1" t="str">
        <f t="shared" si="397"/>
        <v>21:0242</v>
      </c>
      <c r="D2447" s="1" t="str">
        <f t="shared" si="398"/>
        <v>21:0117</v>
      </c>
      <c r="E2447" t="s">
        <v>10136</v>
      </c>
      <c r="F2447" t="s">
        <v>10137</v>
      </c>
      <c r="H2447">
        <v>58.574512400000003</v>
      </c>
      <c r="I2447">
        <v>-103.2244259</v>
      </c>
      <c r="J2447" s="1" t="str">
        <f t="shared" si="399"/>
        <v>NGR lake sediment grab sample</v>
      </c>
      <c r="K2447" s="1" t="str">
        <f t="shared" si="400"/>
        <v>&lt;177 micron (NGR)</v>
      </c>
      <c r="L2447">
        <v>14</v>
      </c>
      <c r="M2447" t="s">
        <v>196</v>
      </c>
      <c r="N2447">
        <v>277</v>
      </c>
      <c r="O2447" t="s">
        <v>1254</v>
      </c>
      <c r="P2447" t="s">
        <v>198</v>
      </c>
      <c r="Q2447" t="s">
        <v>63</v>
      </c>
      <c r="R2447" t="s">
        <v>97</v>
      </c>
      <c r="S2447" t="s">
        <v>39</v>
      </c>
      <c r="T2447" t="s">
        <v>36</v>
      </c>
      <c r="U2447" t="s">
        <v>938</v>
      </c>
      <c r="V2447" t="s">
        <v>1018</v>
      </c>
      <c r="W2447" t="s">
        <v>53</v>
      </c>
      <c r="X2447" t="s">
        <v>79</v>
      </c>
      <c r="Y2447" t="s">
        <v>41</v>
      </c>
      <c r="Z2447" t="s">
        <v>5864</v>
      </c>
    </row>
    <row r="2448" spans="1:26" hidden="1" x14ac:dyDescent="0.25">
      <c r="A2448" t="s">
        <v>10138</v>
      </c>
      <c r="B2448" t="s">
        <v>10139</v>
      </c>
      <c r="C2448" s="1" t="str">
        <f t="shared" si="397"/>
        <v>21:0242</v>
      </c>
      <c r="D2448" s="1" t="str">
        <f t="shared" si="398"/>
        <v>21:0117</v>
      </c>
      <c r="E2448" t="s">
        <v>10140</v>
      </c>
      <c r="F2448" t="s">
        <v>10141</v>
      </c>
      <c r="H2448">
        <v>58.595840099999997</v>
      </c>
      <c r="I2448">
        <v>-103.1878289</v>
      </c>
      <c r="J2448" s="1" t="str">
        <f t="shared" si="399"/>
        <v>NGR lake sediment grab sample</v>
      </c>
      <c r="K2448" s="1" t="str">
        <f t="shared" si="400"/>
        <v>&lt;177 micron (NGR)</v>
      </c>
      <c r="L2448">
        <v>14</v>
      </c>
      <c r="M2448" t="s">
        <v>206</v>
      </c>
      <c r="N2448">
        <v>278</v>
      </c>
      <c r="O2448" t="s">
        <v>336</v>
      </c>
      <c r="P2448" t="s">
        <v>596</v>
      </c>
      <c r="Q2448" t="s">
        <v>53</v>
      </c>
      <c r="R2448" t="s">
        <v>64</v>
      </c>
      <c r="S2448" t="s">
        <v>78</v>
      </c>
      <c r="T2448" t="s">
        <v>36</v>
      </c>
      <c r="U2448" t="s">
        <v>163</v>
      </c>
      <c r="V2448" t="s">
        <v>564</v>
      </c>
      <c r="W2448" t="s">
        <v>63</v>
      </c>
      <c r="X2448" t="s">
        <v>300</v>
      </c>
      <c r="Y2448" t="s">
        <v>41</v>
      </c>
      <c r="Z2448" t="s">
        <v>75</v>
      </c>
    </row>
    <row r="2449" spans="1:26" hidden="1" x14ac:dyDescent="0.25">
      <c r="A2449" t="s">
        <v>10142</v>
      </c>
      <c r="B2449" t="s">
        <v>10143</v>
      </c>
      <c r="C2449" s="1" t="str">
        <f t="shared" si="397"/>
        <v>21:0242</v>
      </c>
      <c r="D2449" s="1" t="str">
        <f t="shared" si="398"/>
        <v>21:0117</v>
      </c>
      <c r="E2449" t="s">
        <v>10144</v>
      </c>
      <c r="F2449" t="s">
        <v>10145</v>
      </c>
      <c r="H2449">
        <v>58.616406499999997</v>
      </c>
      <c r="I2449">
        <v>-103.19893999999999</v>
      </c>
      <c r="J2449" s="1" t="str">
        <f t="shared" si="399"/>
        <v>NGR lake sediment grab sample</v>
      </c>
      <c r="K2449" s="1" t="str">
        <f t="shared" si="400"/>
        <v>&lt;177 micron (NGR)</v>
      </c>
      <c r="L2449">
        <v>14</v>
      </c>
      <c r="M2449" t="s">
        <v>214</v>
      </c>
      <c r="N2449">
        <v>279</v>
      </c>
      <c r="O2449" t="s">
        <v>342</v>
      </c>
      <c r="P2449" t="s">
        <v>75</v>
      </c>
      <c r="Q2449" t="s">
        <v>66</v>
      </c>
      <c r="R2449" t="s">
        <v>97</v>
      </c>
      <c r="S2449" t="s">
        <v>78</v>
      </c>
      <c r="T2449" t="s">
        <v>36</v>
      </c>
      <c r="U2449" t="s">
        <v>5138</v>
      </c>
      <c r="V2449" t="s">
        <v>137</v>
      </c>
      <c r="W2449" t="s">
        <v>63</v>
      </c>
      <c r="X2449" t="s">
        <v>48</v>
      </c>
      <c r="Y2449" t="s">
        <v>41</v>
      </c>
      <c r="Z2449" t="s">
        <v>2483</v>
      </c>
    </row>
    <row r="2450" spans="1:26" hidden="1" x14ac:dyDescent="0.25">
      <c r="A2450" t="s">
        <v>10146</v>
      </c>
      <c r="B2450" t="s">
        <v>10147</v>
      </c>
      <c r="C2450" s="1" t="str">
        <f t="shared" si="397"/>
        <v>21:0242</v>
      </c>
      <c r="D2450" s="1" t="str">
        <f t="shared" si="398"/>
        <v>21:0117</v>
      </c>
      <c r="E2450" t="s">
        <v>10148</v>
      </c>
      <c r="F2450" t="s">
        <v>10149</v>
      </c>
      <c r="H2450">
        <v>58.616434099999999</v>
      </c>
      <c r="I2450">
        <v>-103.1728871</v>
      </c>
      <c r="J2450" s="1" t="str">
        <f t="shared" si="399"/>
        <v>NGR lake sediment grab sample</v>
      </c>
      <c r="K2450" s="1" t="str">
        <f t="shared" si="400"/>
        <v>&lt;177 micron (NGR)</v>
      </c>
      <c r="L2450">
        <v>14</v>
      </c>
      <c r="M2450" t="s">
        <v>234</v>
      </c>
      <c r="N2450">
        <v>280</v>
      </c>
      <c r="O2450" t="s">
        <v>297</v>
      </c>
      <c r="P2450" t="s">
        <v>77</v>
      </c>
      <c r="Q2450" t="s">
        <v>53</v>
      </c>
      <c r="R2450" t="s">
        <v>109</v>
      </c>
      <c r="S2450" t="s">
        <v>39</v>
      </c>
      <c r="T2450" t="s">
        <v>36</v>
      </c>
      <c r="U2450" t="s">
        <v>938</v>
      </c>
      <c r="V2450" t="s">
        <v>911</v>
      </c>
      <c r="W2450" t="s">
        <v>80</v>
      </c>
      <c r="X2450" t="s">
        <v>890</v>
      </c>
      <c r="Y2450" t="s">
        <v>41</v>
      </c>
      <c r="Z2450" t="s">
        <v>1283</v>
      </c>
    </row>
    <row r="2451" spans="1:26" hidden="1" x14ac:dyDescent="0.25">
      <c r="A2451" t="s">
        <v>10150</v>
      </c>
      <c r="B2451" t="s">
        <v>10151</v>
      </c>
      <c r="C2451" s="1" t="str">
        <f t="shared" si="397"/>
        <v>21:0242</v>
      </c>
      <c r="D2451" s="1" t="str">
        <f t="shared" si="398"/>
        <v>21:0117</v>
      </c>
      <c r="E2451" t="s">
        <v>10152</v>
      </c>
      <c r="F2451" t="s">
        <v>10153</v>
      </c>
      <c r="H2451">
        <v>58.620068400000001</v>
      </c>
      <c r="I2451">
        <v>-103.1165934</v>
      </c>
      <c r="J2451" s="1" t="str">
        <f t="shared" si="399"/>
        <v>NGR lake sediment grab sample</v>
      </c>
      <c r="K2451" s="1" t="str">
        <f t="shared" si="400"/>
        <v>&lt;177 micron (NGR)</v>
      </c>
      <c r="L2451">
        <v>15</v>
      </c>
      <c r="M2451" t="s">
        <v>30</v>
      </c>
      <c r="N2451">
        <v>281</v>
      </c>
      <c r="O2451" t="s">
        <v>61</v>
      </c>
      <c r="P2451" t="s">
        <v>109</v>
      </c>
      <c r="Q2451" t="s">
        <v>53</v>
      </c>
      <c r="R2451" t="s">
        <v>97</v>
      </c>
      <c r="S2451" t="s">
        <v>39</v>
      </c>
      <c r="T2451" t="s">
        <v>36</v>
      </c>
      <c r="U2451" t="s">
        <v>1842</v>
      </c>
      <c r="V2451" t="s">
        <v>564</v>
      </c>
      <c r="W2451" t="s">
        <v>33</v>
      </c>
      <c r="X2451" t="s">
        <v>48</v>
      </c>
      <c r="Y2451" t="s">
        <v>41</v>
      </c>
      <c r="Z2451" t="s">
        <v>3843</v>
      </c>
    </row>
    <row r="2452" spans="1:26" hidden="1" x14ac:dyDescent="0.25">
      <c r="A2452" t="s">
        <v>10154</v>
      </c>
      <c r="B2452" t="s">
        <v>10155</v>
      </c>
      <c r="C2452" s="1" t="str">
        <f t="shared" si="397"/>
        <v>21:0242</v>
      </c>
      <c r="D2452" s="1" t="str">
        <f t="shared" si="398"/>
        <v>21:0117</v>
      </c>
      <c r="E2452" t="s">
        <v>10156</v>
      </c>
      <c r="F2452" t="s">
        <v>10157</v>
      </c>
      <c r="H2452">
        <v>58.619299300000002</v>
      </c>
      <c r="I2452">
        <v>-103.13531860000001</v>
      </c>
      <c r="J2452" s="1" t="str">
        <f t="shared" si="399"/>
        <v>NGR lake sediment grab sample</v>
      </c>
      <c r="K2452" s="1" t="str">
        <f t="shared" si="400"/>
        <v>&lt;177 micron (NGR)</v>
      </c>
      <c r="L2452">
        <v>15</v>
      </c>
      <c r="M2452" t="s">
        <v>154</v>
      </c>
      <c r="N2452">
        <v>282</v>
      </c>
      <c r="O2452" t="s">
        <v>1090</v>
      </c>
      <c r="P2452" t="s">
        <v>109</v>
      </c>
      <c r="Q2452" t="s">
        <v>53</v>
      </c>
      <c r="R2452" t="s">
        <v>64</v>
      </c>
      <c r="S2452" t="s">
        <v>39</v>
      </c>
      <c r="T2452" t="s">
        <v>36</v>
      </c>
      <c r="U2452" t="s">
        <v>147</v>
      </c>
      <c r="V2452" t="s">
        <v>8127</v>
      </c>
      <c r="W2452" t="s">
        <v>63</v>
      </c>
      <c r="X2452" t="s">
        <v>79</v>
      </c>
      <c r="Y2452" t="s">
        <v>41</v>
      </c>
      <c r="Z2452" t="s">
        <v>941</v>
      </c>
    </row>
    <row r="2453" spans="1:26" hidden="1" x14ac:dyDescent="0.25">
      <c r="A2453" t="s">
        <v>10158</v>
      </c>
      <c r="B2453" t="s">
        <v>10159</v>
      </c>
      <c r="C2453" s="1" t="str">
        <f t="shared" si="397"/>
        <v>21:0242</v>
      </c>
      <c r="D2453" s="1" t="str">
        <f t="shared" si="398"/>
        <v>21:0117</v>
      </c>
      <c r="E2453" t="s">
        <v>10152</v>
      </c>
      <c r="F2453" t="s">
        <v>10160</v>
      </c>
      <c r="H2453">
        <v>58.620068400000001</v>
      </c>
      <c r="I2453">
        <v>-103.1165934</v>
      </c>
      <c r="J2453" s="1" t="str">
        <f t="shared" si="399"/>
        <v>NGR lake sediment grab sample</v>
      </c>
      <c r="K2453" s="1" t="str">
        <f t="shared" si="400"/>
        <v>&lt;177 micron (NGR)</v>
      </c>
      <c r="L2453">
        <v>15</v>
      </c>
      <c r="M2453" t="s">
        <v>169</v>
      </c>
      <c r="N2453">
        <v>283</v>
      </c>
      <c r="O2453" t="s">
        <v>1254</v>
      </c>
      <c r="P2453" t="s">
        <v>109</v>
      </c>
      <c r="Q2453" t="s">
        <v>66</v>
      </c>
      <c r="R2453" t="s">
        <v>290</v>
      </c>
      <c r="S2453" t="s">
        <v>39</v>
      </c>
      <c r="T2453" t="s">
        <v>36</v>
      </c>
      <c r="U2453" t="s">
        <v>503</v>
      </c>
      <c r="V2453" t="s">
        <v>2451</v>
      </c>
      <c r="W2453" t="s">
        <v>39</v>
      </c>
      <c r="X2453" t="s">
        <v>48</v>
      </c>
      <c r="Y2453" t="s">
        <v>41</v>
      </c>
      <c r="Z2453" t="s">
        <v>1328</v>
      </c>
    </row>
    <row r="2454" spans="1:26" hidden="1" x14ac:dyDescent="0.25">
      <c r="A2454" t="s">
        <v>10161</v>
      </c>
      <c r="B2454" t="s">
        <v>10162</v>
      </c>
      <c r="C2454" s="1" t="str">
        <f t="shared" si="397"/>
        <v>21:0242</v>
      </c>
      <c r="D2454" s="1" t="str">
        <f t="shared" si="398"/>
        <v>21:0117</v>
      </c>
      <c r="E2454" t="s">
        <v>10152</v>
      </c>
      <c r="F2454" t="s">
        <v>10163</v>
      </c>
      <c r="H2454">
        <v>58.620068400000001</v>
      </c>
      <c r="I2454">
        <v>-103.1165934</v>
      </c>
      <c r="J2454" s="1" t="str">
        <f t="shared" si="399"/>
        <v>NGR lake sediment grab sample</v>
      </c>
      <c r="K2454" s="1" t="str">
        <f t="shared" si="400"/>
        <v>&lt;177 micron (NGR)</v>
      </c>
      <c r="L2454">
        <v>15</v>
      </c>
      <c r="M2454" t="s">
        <v>162</v>
      </c>
      <c r="N2454">
        <v>284</v>
      </c>
      <c r="O2454" t="s">
        <v>61</v>
      </c>
      <c r="P2454" t="s">
        <v>109</v>
      </c>
      <c r="Q2454" t="s">
        <v>66</v>
      </c>
      <c r="R2454" t="s">
        <v>109</v>
      </c>
      <c r="S2454" t="s">
        <v>39</v>
      </c>
      <c r="T2454" t="s">
        <v>36</v>
      </c>
      <c r="U2454" t="s">
        <v>1842</v>
      </c>
      <c r="V2454" t="s">
        <v>2909</v>
      </c>
      <c r="W2454" t="s">
        <v>39</v>
      </c>
      <c r="X2454" t="s">
        <v>79</v>
      </c>
      <c r="Y2454" t="s">
        <v>41</v>
      </c>
      <c r="Z2454" t="s">
        <v>32</v>
      </c>
    </row>
    <row r="2455" spans="1:26" hidden="1" x14ac:dyDescent="0.25">
      <c r="A2455" t="s">
        <v>10164</v>
      </c>
      <c r="B2455" t="s">
        <v>10165</v>
      </c>
      <c r="C2455" s="1" t="str">
        <f t="shared" si="397"/>
        <v>21:0242</v>
      </c>
      <c r="D2455" s="1" t="str">
        <f t="shared" si="398"/>
        <v>21:0117</v>
      </c>
      <c r="E2455" t="s">
        <v>10166</v>
      </c>
      <c r="F2455" t="s">
        <v>10167</v>
      </c>
      <c r="H2455">
        <v>58.630734699999998</v>
      </c>
      <c r="I2455">
        <v>-103.1427205</v>
      </c>
      <c r="J2455" s="1" t="str">
        <f t="shared" si="399"/>
        <v>NGR lake sediment grab sample</v>
      </c>
      <c r="K2455" s="1" t="str">
        <f t="shared" si="400"/>
        <v>&lt;177 micron (NGR)</v>
      </c>
      <c r="L2455">
        <v>15</v>
      </c>
      <c r="M2455" t="s">
        <v>47</v>
      </c>
      <c r="N2455">
        <v>285</v>
      </c>
      <c r="O2455" t="s">
        <v>108</v>
      </c>
      <c r="P2455" t="s">
        <v>77</v>
      </c>
      <c r="Q2455" t="s">
        <v>66</v>
      </c>
      <c r="R2455" t="s">
        <v>109</v>
      </c>
      <c r="S2455" t="s">
        <v>80</v>
      </c>
      <c r="T2455" t="s">
        <v>36</v>
      </c>
      <c r="U2455" t="s">
        <v>470</v>
      </c>
      <c r="V2455" t="s">
        <v>190</v>
      </c>
      <c r="W2455" t="s">
        <v>66</v>
      </c>
      <c r="X2455" t="s">
        <v>48</v>
      </c>
      <c r="Y2455" t="s">
        <v>41</v>
      </c>
      <c r="Z2455" t="s">
        <v>3945</v>
      </c>
    </row>
    <row r="2456" spans="1:26" hidden="1" x14ac:dyDescent="0.25">
      <c r="A2456" t="s">
        <v>10168</v>
      </c>
      <c r="B2456" t="s">
        <v>10169</v>
      </c>
      <c r="C2456" s="1" t="str">
        <f t="shared" si="397"/>
        <v>21:0242</v>
      </c>
      <c r="D2456" s="1" t="str">
        <f>HYPERLINK("http://geochem.nrcan.gc.ca/cdogs/content/svy/svy_e.htm", "")</f>
        <v/>
      </c>
      <c r="G2456" s="1" t="str">
        <f>HYPERLINK("http://geochem.nrcan.gc.ca/cdogs/content/cr_/cr_00022_e.htm", "22")</f>
        <v>22</v>
      </c>
      <c r="J2456" t="s">
        <v>220</v>
      </c>
      <c r="K2456" t="s">
        <v>221</v>
      </c>
      <c r="L2456">
        <v>15</v>
      </c>
      <c r="M2456" t="s">
        <v>222</v>
      </c>
      <c r="N2456">
        <v>286</v>
      </c>
      <c r="O2456" t="s">
        <v>300</v>
      </c>
      <c r="P2456" t="s">
        <v>198</v>
      </c>
      <c r="Q2456" t="s">
        <v>198</v>
      </c>
      <c r="R2456" t="s">
        <v>76</v>
      </c>
      <c r="S2456" t="s">
        <v>39</v>
      </c>
      <c r="T2456" t="s">
        <v>36</v>
      </c>
      <c r="U2456" t="s">
        <v>1192</v>
      </c>
      <c r="V2456" t="s">
        <v>1216</v>
      </c>
      <c r="W2456" t="s">
        <v>181</v>
      </c>
      <c r="X2456" t="s">
        <v>336</v>
      </c>
      <c r="Y2456" t="s">
        <v>1607</v>
      </c>
      <c r="Z2456" t="s">
        <v>565</v>
      </c>
    </row>
    <row r="2457" spans="1:26" hidden="1" x14ac:dyDescent="0.25">
      <c r="A2457" t="s">
        <v>10170</v>
      </c>
      <c r="B2457" t="s">
        <v>10171</v>
      </c>
      <c r="C2457" s="1" t="str">
        <f t="shared" si="397"/>
        <v>21:0242</v>
      </c>
      <c r="D2457" s="1" t="str">
        <f t="shared" ref="D2457:D2488" si="401">HYPERLINK("http://geochem.nrcan.gc.ca/cdogs/content/svy/svy210117_e.htm", "21:0117")</f>
        <v>21:0117</v>
      </c>
      <c r="E2457" t="s">
        <v>10172</v>
      </c>
      <c r="F2457" t="s">
        <v>10173</v>
      </c>
      <c r="H2457">
        <v>58.6570313</v>
      </c>
      <c r="I2457">
        <v>-103.17044199999999</v>
      </c>
      <c r="J2457" s="1" t="str">
        <f t="shared" ref="J2457:J2488" si="402">HYPERLINK("http://geochem.nrcan.gc.ca/cdogs/content/kwd/kwd020027_e.htm", "NGR lake sediment grab sample")</f>
        <v>NGR lake sediment grab sample</v>
      </c>
      <c r="K2457" s="1" t="str">
        <f t="shared" ref="K2457:K2488" si="403">HYPERLINK("http://geochem.nrcan.gc.ca/cdogs/content/kwd/kwd080006_e.htm", "&lt;177 micron (NGR)")</f>
        <v>&lt;177 micron (NGR)</v>
      </c>
      <c r="L2457">
        <v>15</v>
      </c>
      <c r="M2457" t="s">
        <v>60</v>
      </c>
      <c r="N2457">
        <v>287</v>
      </c>
      <c r="O2457" t="s">
        <v>61</v>
      </c>
      <c r="P2457" t="s">
        <v>596</v>
      </c>
      <c r="Q2457" t="s">
        <v>63</v>
      </c>
      <c r="R2457" t="s">
        <v>156</v>
      </c>
      <c r="S2457" t="s">
        <v>80</v>
      </c>
      <c r="T2457" t="s">
        <v>36</v>
      </c>
      <c r="U2457" t="s">
        <v>986</v>
      </c>
      <c r="V2457" t="s">
        <v>66</v>
      </c>
      <c r="W2457" t="s">
        <v>80</v>
      </c>
      <c r="X2457" t="s">
        <v>343</v>
      </c>
      <c r="Y2457" t="s">
        <v>41</v>
      </c>
      <c r="Z2457" t="s">
        <v>1279</v>
      </c>
    </row>
    <row r="2458" spans="1:26" hidden="1" x14ac:dyDescent="0.25">
      <c r="A2458" t="s">
        <v>10174</v>
      </c>
      <c r="B2458" t="s">
        <v>10175</v>
      </c>
      <c r="C2458" s="1" t="str">
        <f t="shared" si="397"/>
        <v>21:0242</v>
      </c>
      <c r="D2458" s="1" t="str">
        <f t="shared" si="401"/>
        <v>21:0117</v>
      </c>
      <c r="E2458" t="s">
        <v>10176</v>
      </c>
      <c r="F2458" t="s">
        <v>10177</v>
      </c>
      <c r="H2458">
        <v>58.653668099999997</v>
      </c>
      <c r="I2458">
        <v>-103.12837020000001</v>
      </c>
      <c r="J2458" s="1" t="str">
        <f t="shared" si="402"/>
        <v>NGR lake sediment grab sample</v>
      </c>
      <c r="K2458" s="1" t="str">
        <f t="shared" si="403"/>
        <v>&lt;177 micron (NGR)</v>
      </c>
      <c r="L2458">
        <v>15</v>
      </c>
      <c r="M2458" t="s">
        <v>73</v>
      </c>
      <c r="N2458">
        <v>288</v>
      </c>
      <c r="O2458" t="s">
        <v>223</v>
      </c>
      <c r="P2458" t="s">
        <v>50</v>
      </c>
      <c r="Q2458" t="s">
        <v>80</v>
      </c>
      <c r="R2458" t="s">
        <v>97</v>
      </c>
      <c r="S2458" t="s">
        <v>78</v>
      </c>
      <c r="T2458" t="s">
        <v>36</v>
      </c>
      <c r="U2458" t="s">
        <v>51</v>
      </c>
      <c r="V2458" t="s">
        <v>1072</v>
      </c>
      <c r="W2458" t="s">
        <v>66</v>
      </c>
      <c r="X2458" t="s">
        <v>79</v>
      </c>
      <c r="Y2458" t="s">
        <v>41</v>
      </c>
      <c r="Z2458" t="s">
        <v>1937</v>
      </c>
    </row>
    <row r="2459" spans="1:26" hidden="1" x14ac:dyDescent="0.25">
      <c r="A2459" t="s">
        <v>10178</v>
      </c>
      <c r="B2459" t="s">
        <v>10179</v>
      </c>
      <c r="C2459" s="1" t="str">
        <f t="shared" si="397"/>
        <v>21:0242</v>
      </c>
      <c r="D2459" s="1" t="str">
        <f t="shared" si="401"/>
        <v>21:0117</v>
      </c>
      <c r="E2459" t="s">
        <v>10180</v>
      </c>
      <c r="F2459" t="s">
        <v>10181</v>
      </c>
      <c r="H2459">
        <v>58.637104000000001</v>
      </c>
      <c r="I2459">
        <v>-103.09240200000001</v>
      </c>
      <c r="J2459" s="1" t="str">
        <f t="shared" si="402"/>
        <v>NGR lake sediment grab sample</v>
      </c>
      <c r="K2459" s="1" t="str">
        <f t="shared" si="403"/>
        <v>&lt;177 micron (NGR)</v>
      </c>
      <c r="L2459">
        <v>15</v>
      </c>
      <c r="M2459" t="s">
        <v>87</v>
      </c>
      <c r="N2459">
        <v>289</v>
      </c>
      <c r="O2459" t="s">
        <v>760</v>
      </c>
      <c r="P2459" t="s">
        <v>760</v>
      </c>
      <c r="Q2459" t="s">
        <v>760</v>
      </c>
      <c r="R2459" t="s">
        <v>760</v>
      </c>
      <c r="S2459" t="s">
        <v>760</v>
      </c>
      <c r="T2459" t="s">
        <v>760</v>
      </c>
      <c r="U2459" t="s">
        <v>760</v>
      </c>
      <c r="V2459" t="s">
        <v>760</v>
      </c>
      <c r="W2459" t="s">
        <v>760</v>
      </c>
      <c r="X2459" t="s">
        <v>760</v>
      </c>
      <c r="Y2459" t="s">
        <v>760</v>
      </c>
      <c r="Z2459" t="s">
        <v>760</v>
      </c>
    </row>
    <row r="2460" spans="1:26" hidden="1" x14ac:dyDescent="0.25">
      <c r="A2460" t="s">
        <v>10182</v>
      </c>
      <c r="B2460" t="s">
        <v>10183</v>
      </c>
      <c r="C2460" s="1" t="str">
        <f t="shared" si="397"/>
        <v>21:0242</v>
      </c>
      <c r="D2460" s="1" t="str">
        <f t="shared" si="401"/>
        <v>21:0117</v>
      </c>
      <c r="E2460" t="s">
        <v>10184</v>
      </c>
      <c r="F2460" t="s">
        <v>10185</v>
      </c>
      <c r="H2460">
        <v>58.6384829</v>
      </c>
      <c r="I2460">
        <v>-103.18200640000001</v>
      </c>
      <c r="J2460" s="1" t="str">
        <f t="shared" si="402"/>
        <v>NGR lake sediment grab sample</v>
      </c>
      <c r="K2460" s="1" t="str">
        <f t="shared" si="403"/>
        <v>&lt;177 micron (NGR)</v>
      </c>
      <c r="L2460">
        <v>15</v>
      </c>
      <c r="M2460" t="s">
        <v>96</v>
      </c>
      <c r="N2460">
        <v>290</v>
      </c>
      <c r="O2460" t="s">
        <v>120</v>
      </c>
      <c r="P2460" t="s">
        <v>50</v>
      </c>
      <c r="Q2460" t="s">
        <v>53</v>
      </c>
      <c r="R2460" t="s">
        <v>76</v>
      </c>
      <c r="S2460" t="s">
        <v>33</v>
      </c>
      <c r="T2460" t="s">
        <v>36</v>
      </c>
      <c r="U2460" t="s">
        <v>938</v>
      </c>
      <c r="V2460" t="s">
        <v>63</v>
      </c>
      <c r="W2460" t="s">
        <v>33</v>
      </c>
      <c r="X2460" t="s">
        <v>48</v>
      </c>
      <c r="Y2460" t="s">
        <v>41</v>
      </c>
      <c r="Z2460" t="s">
        <v>947</v>
      </c>
    </row>
    <row r="2461" spans="1:26" hidden="1" x14ac:dyDescent="0.25">
      <c r="A2461" t="s">
        <v>10186</v>
      </c>
      <c r="B2461" t="s">
        <v>10187</v>
      </c>
      <c r="C2461" s="1" t="str">
        <f t="shared" si="397"/>
        <v>21:0242</v>
      </c>
      <c r="D2461" s="1" t="str">
        <f t="shared" si="401"/>
        <v>21:0117</v>
      </c>
      <c r="E2461" t="s">
        <v>10188</v>
      </c>
      <c r="F2461" t="s">
        <v>10189</v>
      </c>
      <c r="H2461">
        <v>58.6313289</v>
      </c>
      <c r="I2461">
        <v>-103.0293571</v>
      </c>
      <c r="J2461" s="1" t="str">
        <f t="shared" si="402"/>
        <v>NGR lake sediment grab sample</v>
      </c>
      <c r="K2461" s="1" t="str">
        <f t="shared" si="403"/>
        <v>&lt;177 micron (NGR)</v>
      </c>
      <c r="L2461">
        <v>15</v>
      </c>
      <c r="M2461" t="s">
        <v>106</v>
      </c>
      <c r="N2461">
        <v>291</v>
      </c>
      <c r="O2461" t="s">
        <v>320</v>
      </c>
      <c r="P2461" t="s">
        <v>156</v>
      </c>
      <c r="Q2461" t="s">
        <v>63</v>
      </c>
      <c r="R2461" t="s">
        <v>34</v>
      </c>
      <c r="S2461" t="s">
        <v>181</v>
      </c>
      <c r="T2461" t="s">
        <v>36</v>
      </c>
      <c r="U2461" t="s">
        <v>1480</v>
      </c>
      <c r="V2461" t="s">
        <v>721</v>
      </c>
      <c r="W2461" t="s">
        <v>63</v>
      </c>
      <c r="X2461" t="s">
        <v>48</v>
      </c>
      <c r="Y2461" t="s">
        <v>41</v>
      </c>
      <c r="Z2461" t="s">
        <v>1323</v>
      </c>
    </row>
    <row r="2462" spans="1:26" hidden="1" x14ac:dyDescent="0.25">
      <c r="A2462" t="s">
        <v>10190</v>
      </c>
      <c r="B2462" t="s">
        <v>10191</v>
      </c>
      <c r="C2462" s="1" t="str">
        <f t="shared" si="397"/>
        <v>21:0242</v>
      </c>
      <c r="D2462" s="1" t="str">
        <f t="shared" si="401"/>
        <v>21:0117</v>
      </c>
      <c r="E2462" t="s">
        <v>10192</v>
      </c>
      <c r="F2462" t="s">
        <v>10193</v>
      </c>
      <c r="H2462">
        <v>58.640182000000003</v>
      </c>
      <c r="I2462">
        <v>-103.00573489999999</v>
      </c>
      <c r="J2462" s="1" t="str">
        <f t="shared" si="402"/>
        <v>NGR lake sediment grab sample</v>
      </c>
      <c r="K2462" s="1" t="str">
        <f t="shared" si="403"/>
        <v>&lt;177 micron (NGR)</v>
      </c>
      <c r="L2462">
        <v>15</v>
      </c>
      <c r="M2462" t="s">
        <v>118</v>
      </c>
      <c r="N2462">
        <v>292</v>
      </c>
      <c r="O2462" t="s">
        <v>283</v>
      </c>
      <c r="P2462" t="s">
        <v>66</v>
      </c>
      <c r="Q2462" t="s">
        <v>80</v>
      </c>
      <c r="R2462" t="s">
        <v>39</v>
      </c>
      <c r="S2462" t="s">
        <v>80</v>
      </c>
      <c r="T2462" t="s">
        <v>36</v>
      </c>
      <c r="U2462" t="s">
        <v>98</v>
      </c>
      <c r="V2462" t="s">
        <v>292</v>
      </c>
      <c r="W2462" t="s">
        <v>53</v>
      </c>
      <c r="X2462" t="s">
        <v>283</v>
      </c>
      <c r="Y2462" t="s">
        <v>41</v>
      </c>
      <c r="Z2462" t="s">
        <v>78</v>
      </c>
    </row>
    <row r="2463" spans="1:26" hidden="1" x14ac:dyDescent="0.25">
      <c r="A2463" t="s">
        <v>10194</v>
      </c>
      <c r="B2463" t="s">
        <v>10195</v>
      </c>
      <c r="C2463" s="1" t="str">
        <f t="shared" si="397"/>
        <v>21:0242</v>
      </c>
      <c r="D2463" s="1" t="str">
        <f t="shared" si="401"/>
        <v>21:0117</v>
      </c>
      <c r="E2463" t="s">
        <v>10196</v>
      </c>
      <c r="F2463" t="s">
        <v>10197</v>
      </c>
      <c r="H2463">
        <v>58.658687700000002</v>
      </c>
      <c r="I2463">
        <v>-102.96437280000001</v>
      </c>
      <c r="J2463" s="1" t="str">
        <f t="shared" si="402"/>
        <v>NGR lake sediment grab sample</v>
      </c>
      <c r="K2463" s="1" t="str">
        <f t="shared" si="403"/>
        <v>&lt;177 micron (NGR)</v>
      </c>
      <c r="L2463">
        <v>15</v>
      </c>
      <c r="M2463" t="s">
        <v>131</v>
      </c>
      <c r="N2463">
        <v>293</v>
      </c>
      <c r="O2463" t="s">
        <v>1048</v>
      </c>
      <c r="P2463" t="s">
        <v>109</v>
      </c>
      <c r="Q2463" t="s">
        <v>66</v>
      </c>
      <c r="R2463" t="s">
        <v>34</v>
      </c>
      <c r="S2463" t="s">
        <v>78</v>
      </c>
      <c r="T2463" t="s">
        <v>36</v>
      </c>
      <c r="U2463" t="s">
        <v>963</v>
      </c>
      <c r="V2463" t="s">
        <v>992</v>
      </c>
      <c r="W2463" t="s">
        <v>53</v>
      </c>
      <c r="X2463" t="s">
        <v>343</v>
      </c>
      <c r="Y2463" t="s">
        <v>41</v>
      </c>
      <c r="Z2463" t="s">
        <v>947</v>
      </c>
    </row>
    <row r="2464" spans="1:26" hidden="1" x14ac:dyDescent="0.25">
      <c r="A2464" t="s">
        <v>10198</v>
      </c>
      <c r="B2464" t="s">
        <v>10199</v>
      </c>
      <c r="C2464" s="1" t="str">
        <f t="shared" si="397"/>
        <v>21:0242</v>
      </c>
      <c r="D2464" s="1" t="str">
        <f t="shared" si="401"/>
        <v>21:0117</v>
      </c>
      <c r="E2464" t="s">
        <v>10200</v>
      </c>
      <c r="F2464" t="s">
        <v>10201</v>
      </c>
      <c r="H2464">
        <v>58.679653899999998</v>
      </c>
      <c r="I2464">
        <v>-102.98939059999999</v>
      </c>
      <c r="J2464" s="1" t="str">
        <f t="shared" si="402"/>
        <v>NGR lake sediment grab sample</v>
      </c>
      <c r="K2464" s="1" t="str">
        <f t="shared" si="403"/>
        <v>&lt;177 micron (NGR)</v>
      </c>
      <c r="L2464">
        <v>15</v>
      </c>
      <c r="M2464" t="s">
        <v>143</v>
      </c>
      <c r="N2464">
        <v>294</v>
      </c>
      <c r="O2464" t="s">
        <v>223</v>
      </c>
      <c r="P2464" t="s">
        <v>76</v>
      </c>
      <c r="Q2464" t="s">
        <v>63</v>
      </c>
      <c r="R2464" t="s">
        <v>76</v>
      </c>
      <c r="S2464" t="s">
        <v>33</v>
      </c>
      <c r="T2464" t="s">
        <v>36</v>
      </c>
      <c r="U2464" t="s">
        <v>199</v>
      </c>
      <c r="V2464" t="s">
        <v>125</v>
      </c>
      <c r="W2464" t="s">
        <v>63</v>
      </c>
      <c r="X2464" t="s">
        <v>79</v>
      </c>
      <c r="Y2464" t="s">
        <v>41</v>
      </c>
      <c r="Z2464" t="s">
        <v>1152</v>
      </c>
    </row>
    <row r="2465" spans="1:26" hidden="1" x14ac:dyDescent="0.25">
      <c r="A2465" t="s">
        <v>10202</v>
      </c>
      <c r="B2465" t="s">
        <v>10203</v>
      </c>
      <c r="C2465" s="1" t="str">
        <f t="shared" si="397"/>
        <v>21:0242</v>
      </c>
      <c r="D2465" s="1" t="str">
        <f t="shared" si="401"/>
        <v>21:0117</v>
      </c>
      <c r="E2465" t="s">
        <v>10204</v>
      </c>
      <c r="F2465" t="s">
        <v>10205</v>
      </c>
      <c r="H2465">
        <v>58.665476599999998</v>
      </c>
      <c r="I2465">
        <v>-103.0060696</v>
      </c>
      <c r="J2465" s="1" t="str">
        <f t="shared" si="402"/>
        <v>NGR lake sediment grab sample</v>
      </c>
      <c r="K2465" s="1" t="str">
        <f t="shared" si="403"/>
        <v>&lt;177 micron (NGR)</v>
      </c>
      <c r="L2465">
        <v>15</v>
      </c>
      <c r="M2465" t="s">
        <v>177</v>
      </c>
      <c r="N2465">
        <v>295</v>
      </c>
      <c r="O2465" t="s">
        <v>890</v>
      </c>
      <c r="P2465" t="s">
        <v>66</v>
      </c>
      <c r="Q2465" t="s">
        <v>63</v>
      </c>
      <c r="R2465" t="s">
        <v>33</v>
      </c>
      <c r="S2465" t="s">
        <v>63</v>
      </c>
      <c r="T2465" t="s">
        <v>36</v>
      </c>
      <c r="U2465" t="s">
        <v>336</v>
      </c>
      <c r="V2465" t="s">
        <v>322</v>
      </c>
      <c r="W2465" t="s">
        <v>66</v>
      </c>
      <c r="X2465" t="s">
        <v>283</v>
      </c>
      <c r="Y2465" t="s">
        <v>41</v>
      </c>
      <c r="Z2465" t="s">
        <v>1007</v>
      </c>
    </row>
    <row r="2466" spans="1:26" hidden="1" x14ac:dyDescent="0.25">
      <c r="A2466" t="s">
        <v>10206</v>
      </c>
      <c r="B2466" t="s">
        <v>10207</v>
      </c>
      <c r="C2466" s="1" t="str">
        <f t="shared" si="397"/>
        <v>21:0242</v>
      </c>
      <c r="D2466" s="1" t="str">
        <f t="shared" si="401"/>
        <v>21:0117</v>
      </c>
      <c r="E2466" t="s">
        <v>10208</v>
      </c>
      <c r="F2466" t="s">
        <v>10209</v>
      </c>
      <c r="H2466">
        <v>58.660016499999998</v>
      </c>
      <c r="I2466">
        <v>-103.0401043</v>
      </c>
      <c r="J2466" s="1" t="str">
        <f t="shared" si="402"/>
        <v>NGR lake sediment grab sample</v>
      </c>
      <c r="K2466" s="1" t="str">
        <f t="shared" si="403"/>
        <v>&lt;177 micron (NGR)</v>
      </c>
      <c r="L2466">
        <v>15</v>
      </c>
      <c r="M2466" t="s">
        <v>187</v>
      </c>
      <c r="N2466">
        <v>296</v>
      </c>
      <c r="O2466" t="s">
        <v>145</v>
      </c>
      <c r="P2466" t="s">
        <v>80</v>
      </c>
      <c r="Q2466" t="s">
        <v>66</v>
      </c>
      <c r="R2466" t="s">
        <v>39</v>
      </c>
      <c r="S2466" t="s">
        <v>63</v>
      </c>
      <c r="T2466" t="s">
        <v>36</v>
      </c>
      <c r="U2466" t="s">
        <v>54</v>
      </c>
      <c r="V2466" t="s">
        <v>65</v>
      </c>
      <c r="W2466" t="s">
        <v>66</v>
      </c>
      <c r="X2466" t="s">
        <v>77</v>
      </c>
      <c r="Y2466" t="s">
        <v>41</v>
      </c>
      <c r="Z2466" t="s">
        <v>1127</v>
      </c>
    </row>
    <row r="2467" spans="1:26" hidden="1" x14ac:dyDescent="0.25">
      <c r="A2467" t="s">
        <v>10210</v>
      </c>
      <c r="B2467" t="s">
        <v>10211</v>
      </c>
      <c r="C2467" s="1" t="str">
        <f t="shared" si="397"/>
        <v>21:0242</v>
      </c>
      <c r="D2467" s="1" t="str">
        <f t="shared" si="401"/>
        <v>21:0117</v>
      </c>
      <c r="E2467" t="s">
        <v>10212</v>
      </c>
      <c r="F2467" t="s">
        <v>10213</v>
      </c>
      <c r="H2467">
        <v>58.663928800000001</v>
      </c>
      <c r="I2467">
        <v>-103.0815096</v>
      </c>
      <c r="J2467" s="1" t="str">
        <f t="shared" si="402"/>
        <v>NGR lake sediment grab sample</v>
      </c>
      <c r="K2467" s="1" t="str">
        <f t="shared" si="403"/>
        <v>&lt;177 micron (NGR)</v>
      </c>
      <c r="L2467">
        <v>15</v>
      </c>
      <c r="M2467" t="s">
        <v>196</v>
      </c>
      <c r="N2467">
        <v>297</v>
      </c>
      <c r="O2467" t="s">
        <v>348</v>
      </c>
      <c r="P2467" t="s">
        <v>50</v>
      </c>
      <c r="Q2467" t="s">
        <v>53</v>
      </c>
      <c r="R2467" t="s">
        <v>290</v>
      </c>
      <c r="S2467" t="s">
        <v>109</v>
      </c>
      <c r="T2467" t="s">
        <v>36</v>
      </c>
      <c r="U2467" t="s">
        <v>477</v>
      </c>
      <c r="V2467" t="s">
        <v>39</v>
      </c>
      <c r="W2467" t="s">
        <v>33</v>
      </c>
      <c r="X2467" t="s">
        <v>890</v>
      </c>
      <c r="Y2467" t="s">
        <v>41</v>
      </c>
      <c r="Z2467" t="s">
        <v>198</v>
      </c>
    </row>
    <row r="2468" spans="1:26" hidden="1" x14ac:dyDescent="0.25">
      <c r="A2468" t="s">
        <v>10214</v>
      </c>
      <c r="B2468" t="s">
        <v>10215</v>
      </c>
      <c r="C2468" s="1" t="str">
        <f t="shared" si="397"/>
        <v>21:0242</v>
      </c>
      <c r="D2468" s="1" t="str">
        <f t="shared" si="401"/>
        <v>21:0117</v>
      </c>
      <c r="E2468" t="s">
        <v>10216</v>
      </c>
      <c r="F2468" t="s">
        <v>10217</v>
      </c>
      <c r="H2468">
        <v>58.679833199999997</v>
      </c>
      <c r="I2468">
        <v>-103.102355</v>
      </c>
      <c r="J2468" s="1" t="str">
        <f t="shared" si="402"/>
        <v>NGR lake sediment grab sample</v>
      </c>
      <c r="K2468" s="1" t="str">
        <f t="shared" si="403"/>
        <v>&lt;177 micron (NGR)</v>
      </c>
      <c r="L2468">
        <v>15</v>
      </c>
      <c r="M2468" t="s">
        <v>206</v>
      </c>
      <c r="N2468">
        <v>298</v>
      </c>
      <c r="O2468" t="s">
        <v>298</v>
      </c>
      <c r="P2468" t="s">
        <v>156</v>
      </c>
      <c r="Q2468" t="s">
        <v>63</v>
      </c>
      <c r="R2468" t="s">
        <v>97</v>
      </c>
      <c r="S2468" t="s">
        <v>181</v>
      </c>
      <c r="T2468" t="s">
        <v>36</v>
      </c>
      <c r="U2468" t="s">
        <v>497</v>
      </c>
      <c r="V2468" t="s">
        <v>148</v>
      </c>
      <c r="W2468" t="s">
        <v>63</v>
      </c>
      <c r="X2468" t="s">
        <v>48</v>
      </c>
      <c r="Y2468" t="s">
        <v>41</v>
      </c>
      <c r="Z2468" t="s">
        <v>335</v>
      </c>
    </row>
    <row r="2469" spans="1:26" hidden="1" x14ac:dyDescent="0.25">
      <c r="A2469" t="s">
        <v>10218</v>
      </c>
      <c r="B2469" t="s">
        <v>10219</v>
      </c>
      <c r="C2469" s="1" t="str">
        <f t="shared" si="397"/>
        <v>21:0242</v>
      </c>
      <c r="D2469" s="1" t="str">
        <f t="shared" si="401"/>
        <v>21:0117</v>
      </c>
      <c r="E2469" t="s">
        <v>10220</v>
      </c>
      <c r="F2469" t="s">
        <v>10221</v>
      </c>
      <c r="H2469">
        <v>58.6940375</v>
      </c>
      <c r="I2469">
        <v>-103.0347969</v>
      </c>
      <c r="J2469" s="1" t="str">
        <f t="shared" si="402"/>
        <v>NGR lake sediment grab sample</v>
      </c>
      <c r="K2469" s="1" t="str">
        <f t="shared" si="403"/>
        <v>&lt;177 micron (NGR)</v>
      </c>
      <c r="L2469">
        <v>15</v>
      </c>
      <c r="M2469" t="s">
        <v>214</v>
      </c>
      <c r="N2469">
        <v>299</v>
      </c>
      <c r="O2469" t="s">
        <v>134</v>
      </c>
      <c r="P2469" t="s">
        <v>66</v>
      </c>
      <c r="Q2469" t="s">
        <v>66</v>
      </c>
      <c r="R2469" t="s">
        <v>80</v>
      </c>
      <c r="S2469" t="s">
        <v>80</v>
      </c>
      <c r="T2469" t="s">
        <v>36</v>
      </c>
      <c r="U2469" t="s">
        <v>635</v>
      </c>
      <c r="V2469" t="s">
        <v>148</v>
      </c>
      <c r="W2469" t="s">
        <v>66</v>
      </c>
      <c r="X2469" t="s">
        <v>77</v>
      </c>
      <c r="Y2469" t="s">
        <v>41</v>
      </c>
      <c r="Z2469" t="s">
        <v>6924</v>
      </c>
    </row>
    <row r="2470" spans="1:26" hidden="1" x14ac:dyDescent="0.25">
      <c r="A2470" t="s">
        <v>10222</v>
      </c>
      <c r="B2470" t="s">
        <v>10223</v>
      </c>
      <c r="C2470" s="1" t="str">
        <f t="shared" si="397"/>
        <v>21:0242</v>
      </c>
      <c r="D2470" s="1" t="str">
        <f t="shared" si="401"/>
        <v>21:0117</v>
      </c>
      <c r="E2470" t="s">
        <v>10224</v>
      </c>
      <c r="F2470" t="s">
        <v>10225</v>
      </c>
      <c r="H2470">
        <v>58.711697899999997</v>
      </c>
      <c r="I2470">
        <v>-103.0435588</v>
      </c>
      <c r="J2470" s="1" t="str">
        <f t="shared" si="402"/>
        <v>NGR lake sediment grab sample</v>
      </c>
      <c r="K2470" s="1" t="str">
        <f t="shared" si="403"/>
        <v>&lt;177 micron (NGR)</v>
      </c>
      <c r="L2470">
        <v>15</v>
      </c>
      <c r="M2470" t="s">
        <v>234</v>
      </c>
      <c r="N2470">
        <v>300</v>
      </c>
      <c r="O2470" t="s">
        <v>62</v>
      </c>
      <c r="P2470" t="s">
        <v>39</v>
      </c>
      <c r="Q2470" t="s">
        <v>33</v>
      </c>
      <c r="R2470" t="s">
        <v>78</v>
      </c>
      <c r="S2470" t="s">
        <v>33</v>
      </c>
      <c r="T2470" t="s">
        <v>36</v>
      </c>
      <c r="U2470" t="s">
        <v>938</v>
      </c>
      <c r="V2470" t="s">
        <v>399</v>
      </c>
      <c r="W2470" t="s">
        <v>66</v>
      </c>
      <c r="X2470" t="s">
        <v>283</v>
      </c>
      <c r="Y2470" t="s">
        <v>41</v>
      </c>
      <c r="Z2470" t="s">
        <v>10226</v>
      </c>
    </row>
    <row r="2471" spans="1:26" hidden="1" x14ac:dyDescent="0.25">
      <c r="A2471" t="s">
        <v>10227</v>
      </c>
      <c r="B2471" t="s">
        <v>10228</v>
      </c>
      <c r="C2471" s="1" t="str">
        <f t="shared" si="397"/>
        <v>21:0242</v>
      </c>
      <c r="D2471" s="1" t="str">
        <f t="shared" si="401"/>
        <v>21:0117</v>
      </c>
      <c r="E2471" t="s">
        <v>10229</v>
      </c>
      <c r="F2471" t="s">
        <v>10230</v>
      </c>
      <c r="H2471">
        <v>58.672214799999999</v>
      </c>
      <c r="I2471">
        <v>-102.9203814</v>
      </c>
      <c r="J2471" s="1" t="str">
        <f t="shared" si="402"/>
        <v>NGR lake sediment grab sample</v>
      </c>
      <c r="K2471" s="1" t="str">
        <f t="shared" si="403"/>
        <v>&lt;177 micron (NGR)</v>
      </c>
      <c r="L2471">
        <v>16</v>
      </c>
      <c r="M2471" t="s">
        <v>30</v>
      </c>
      <c r="N2471">
        <v>301</v>
      </c>
      <c r="O2471" t="s">
        <v>120</v>
      </c>
      <c r="P2471" t="s">
        <v>109</v>
      </c>
      <c r="Q2471" t="s">
        <v>63</v>
      </c>
      <c r="R2471" t="s">
        <v>97</v>
      </c>
      <c r="S2471" t="s">
        <v>39</v>
      </c>
      <c r="T2471" t="s">
        <v>36</v>
      </c>
      <c r="U2471" t="s">
        <v>986</v>
      </c>
      <c r="V2471" t="s">
        <v>63</v>
      </c>
      <c r="W2471" t="s">
        <v>33</v>
      </c>
      <c r="X2471" t="s">
        <v>890</v>
      </c>
      <c r="Y2471" t="s">
        <v>41</v>
      </c>
      <c r="Z2471" t="s">
        <v>1417</v>
      </c>
    </row>
    <row r="2472" spans="1:26" hidden="1" x14ac:dyDescent="0.25">
      <c r="A2472" t="s">
        <v>10231</v>
      </c>
      <c r="B2472" t="s">
        <v>10232</v>
      </c>
      <c r="C2472" s="1" t="str">
        <f t="shared" si="397"/>
        <v>21:0242</v>
      </c>
      <c r="D2472" s="1" t="str">
        <f t="shared" si="401"/>
        <v>21:0117</v>
      </c>
      <c r="E2472" t="s">
        <v>10233</v>
      </c>
      <c r="F2472" t="s">
        <v>10234</v>
      </c>
      <c r="H2472">
        <v>58.704417499999998</v>
      </c>
      <c r="I2472">
        <v>-103.0041063</v>
      </c>
      <c r="J2472" s="1" t="str">
        <f t="shared" si="402"/>
        <v>NGR lake sediment grab sample</v>
      </c>
      <c r="K2472" s="1" t="str">
        <f t="shared" si="403"/>
        <v>&lt;177 micron (NGR)</v>
      </c>
      <c r="L2472">
        <v>16</v>
      </c>
      <c r="M2472" t="s">
        <v>47</v>
      </c>
      <c r="N2472">
        <v>302</v>
      </c>
      <c r="O2472" t="s">
        <v>108</v>
      </c>
      <c r="P2472" t="s">
        <v>109</v>
      </c>
      <c r="Q2472" t="s">
        <v>53</v>
      </c>
      <c r="R2472" t="s">
        <v>156</v>
      </c>
      <c r="S2472" t="s">
        <v>181</v>
      </c>
      <c r="T2472" t="s">
        <v>36</v>
      </c>
      <c r="U2472" t="s">
        <v>178</v>
      </c>
      <c r="V2472" t="s">
        <v>157</v>
      </c>
      <c r="W2472" t="s">
        <v>80</v>
      </c>
      <c r="X2472" t="s">
        <v>48</v>
      </c>
      <c r="Y2472" t="s">
        <v>41</v>
      </c>
      <c r="Z2472" t="s">
        <v>849</v>
      </c>
    </row>
    <row r="2473" spans="1:26" hidden="1" x14ac:dyDescent="0.25">
      <c r="A2473" t="s">
        <v>10235</v>
      </c>
      <c r="B2473" t="s">
        <v>10236</v>
      </c>
      <c r="C2473" s="1" t="str">
        <f t="shared" si="397"/>
        <v>21:0242</v>
      </c>
      <c r="D2473" s="1" t="str">
        <f t="shared" si="401"/>
        <v>21:0117</v>
      </c>
      <c r="E2473" t="s">
        <v>10237</v>
      </c>
      <c r="F2473" t="s">
        <v>10238</v>
      </c>
      <c r="H2473">
        <v>58.693756800000003</v>
      </c>
      <c r="I2473">
        <v>-102.9465914</v>
      </c>
      <c r="J2473" s="1" t="str">
        <f t="shared" si="402"/>
        <v>NGR lake sediment grab sample</v>
      </c>
      <c r="K2473" s="1" t="str">
        <f t="shared" si="403"/>
        <v>&lt;177 micron (NGR)</v>
      </c>
      <c r="L2473">
        <v>16</v>
      </c>
      <c r="M2473" t="s">
        <v>60</v>
      </c>
      <c r="N2473">
        <v>303</v>
      </c>
      <c r="O2473" t="s">
        <v>759</v>
      </c>
      <c r="P2473" t="s">
        <v>198</v>
      </c>
      <c r="Q2473" t="s">
        <v>66</v>
      </c>
      <c r="R2473" t="s">
        <v>64</v>
      </c>
      <c r="S2473" t="s">
        <v>146</v>
      </c>
      <c r="T2473" t="s">
        <v>36</v>
      </c>
      <c r="U2473" t="s">
        <v>1964</v>
      </c>
      <c r="V2473" t="s">
        <v>875</v>
      </c>
      <c r="W2473" t="s">
        <v>80</v>
      </c>
      <c r="X2473" t="s">
        <v>79</v>
      </c>
      <c r="Y2473" t="s">
        <v>125</v>
      </c>
      <c r="Z2473" t="s">
        <v>1364</v>
      </c>
    </row>
    <row r="2474" spans="1:26" hidden="1" x14ac:dyDescent="0.25">
      <c r="A2474" t="s">
        <v>10239</v>
      </c>
      <c r="B2474" t="s">
        <v>10240</v>
      </c>
      <c r="C2474" s="1" t="str">
        <f t="shared" si="397"/>
        <v>21:0242</v>
      </c>
      <c r="D2474" s="1" t="str">
        <f t="shared" si="401"/>
        <v>21:0117</v>
      </c>
      <c r="E2474" t="s">
        <v>10241</v>
      </c>
      <c r="F2474" t="s">
        <v>10242</v>
      </c>
      <c r="H2474">
        <v>58.685236600000003</v>
      </c>
      <c r="I2474">
        <v>-102.9040093</v>
      </c>
      <c r="J2474" s="1" t="str">
        <f t="shared" si="402"/>
        <v>NGR lake sediment grab sample</v>
      </c>
      <c r="K2474" s="1" t="str">
        <f t="shared" si="403"/>
        <v>&lt;177 micron (NGR)</v>
      </c>
      <c r="L2474">
        <v>16</v>
      </c>
      <c r="M2474" t="s">
        <v>154</v>
      </c>
      <c r="N2474">
        <v>304</v>
      </c>
      <c r="O2474" t="s">
        <v>888</v>
      </c>
      <c r="P2474" t="s">
        <v>244</v>
      </c>
      <c r="Q2474" t="s">
        <v>63</v>
      </c>
      <c r="R2474" t="s">
        <v>109</v>
      </c>
      <c r="S2474" t="s">
        <v>76</v>
      </c>
      <c r="T2474" t="s">
        <v>36</v>
      </c>
      <c r="U2474" t="s">
        <v>2448</v>
      </c>
      <c r="V2474" t="s">
        <v>710</v>
      </c>
      <c r="W2474" t="s">
        <v>181</v>
      </c>
      <c r="X2474" t="s">
        <v>336</v>
      </c>
      <c r="Y2474" t="s">
        <v>309</v>
      </c>
      <c r="Z2474" t="s">
        <v>2779</v>
      </c>
    </row>
    <row r="2475" spans="1:26" hidden="1" x14ac:dyDescent="0.25">
      <c r="A2475" t="s">
        <v>10243</v>
      </c>
      <c r="B2475" t="s">
        <v>10244</v>
      </c>
      <c r="C2475" s="1" t="str">
        <f t="shared" si="397"/>
        <v>21:0242</v>
      </c>
      <c r="D2475" s="1" t="str">
        <f t="shared" si="401"/>
        <v>21:0117</v>
      </c>
      <c r="E2475" t="s">
        <v>10229</v>
      </c>
      <c r="F2475" t="s">
        <v>10245</v>
      </c>
      <c r="H2475">
        <v>58.672214799999999</v>
      </c>
      <c r="I2475">
        <v>-102.9203814</v>
      </c>
      <c r="J2475" s="1" t="str">
        <f t="shared" si="402"/>
        <v>NGR lake sediment grab sample</v>
      </c>
      <c r="K2475" s="1" t="str">
        <f t="shared" si="403"/>
        <v>&lt;177 micron (NGR)</v>
      </c>
      <c r="L2475">
        <v>16</v>
      </c>
      <c r="M2475" t="s">
        <v>162</v>
      </c>
      <c r="N2475">
        <v>305</v>
      </c>
      <c r="O2475" t="s">
        <v>236</v>
      </c>
      <c r="P2475" t="s">
        <v>156</v>
      </c>
      <c r="Q2475" t="s">
        <v>66</v>
      </c>
      <c r="R2475" t="s">
        <v>97</v>
      </c>
      <c r="S2475" t="s">
        <v>39</v>
      </c>
      <c r="T2475" t="s">
        <v>36</v>
      </c>
      <c r="U2475" t="s">
        <v>2474</v>
      </c>
      <c r="V2475" t="s">
        <v>38</v>
      </c>
      <c r="W2475" t="s">
        <v>33</v>
      </c>
      <c r="X2475" t="s">
        <v>890</v>
      </c>
      <c r="Y2475" t="s">
        <v>41</v>
      </c>
      <c r="Z2475" t="s">
        <v>1211</v>
      </c>
    </row>
    <row r="2476" spans="1:26" hidden="1" x14ac:dyDescent="0.25">
      <c r="A2476" t="s">
        <v>10246</v>
      </c>
      <c r="B2476" t="s">
        <v>10247</v>
      </c>
      <c r="C2476" s="1" t="str">
        <f t="shared" si="397"/>
        <v>21:0242</v>
      </c>
      <c r="D2476" s="1" t="str">
        <f t="shared" si="401"/>
        <v>21:0117</v>
      </c>
      <c r="E2476" t="s">
        <v>10229</v>
      </c>
      <c r="F2476" t="s">
        <v>10248</v>
      </c>
      <c r="H2476">
        <v>58.672214799999999</v>
      </c>
      <c r="I2476">
        <v>-102.9203814</v>
      </c>
      <c r="J2476" s="1" t="str">
        <f t="shared" si="402"/>
        <v>NGR lake sediment grab sample</v>
      </c>
      <c r="K2476" s="1" t="str">
        <f t="shared" si="403"/>
        <v>&lt;177 micron (NGR)</v>
      </c>
      <c r="L2476">
        <v>16</v>
      </c>
      <c r="M2476" t="s">
        <v>169</v>
      </c>
      <c r="N2476">
        <v>306</v>
      </c>
      <c r="O2476" t="s">
        <v>336</v>
      </c>
      <c r="P2476" t="s">
        <v>50</v>
      </c>
      <c r="Q2476" t="s">
        <v>63</v>
      </c>
      <c r="R2476" t="s">
        <v>290</v>
      </c>
      <c r="S2476" t="s">
        <v>78</v>
      </c>
      <c r="T2476" t="s">
        <v>36</v>
      </c>
      <c r="U2476" t="s">
        <v>868</v>
      </c>
      <c r="V2476" t="s">
        <v>548</v>
      </c>
      <c r="W2476" t="s">
        <v>80</v>
      </c>
      <c r="X2476" t="s">
        <v>890</v>
      </c>
      <c r="Y2476" t="s">
        <v>41</v>
      </c>
      <c r="Z2476" t="s">
        <v>1019</v>
      </c>
    </row>
    <row r="2477" spans="1:26" hidden="1" x14ac:dyDescent="0.25">
      <c r="A2477" t="s">
        <v>10249</v>
      </c>
      <c r="B2477" t="s">
        <v>10250</v>
      </c>
      <c r="C2477" s="1" t="str">
        <f t="shared" si="397"/>
        <v>21:0242</v>
      </c>
      <c r="D2477" s="1" t="str">
        <f t="shared" si="401"/>
        <v>21:0117</v>
      </c>
      <c r="E2477" t="s">
        <v>10251</v>
      </c>
      <c r="F2477" t="s">
        <v>10252</v>
      </c>
      <c r="H2477">
        <v>58.669609600000001</v>
      </c>
      <c r="I2477">
        <v>-102.8933217</v>
      </c>
      <c r="J2477" s="1" t="str">
        <f t="shared" si="402"/>
        <v>NGR lake sediment grab sample</v>
      </c>
      <c r="K2477" s="1" t="str">
        <f t="shared" si="403"/>
        <v>&lt;177 micron (NGR)</v>
      </c>
      <c r="L2477">
        <v>16</v>
      </c>
      <c r="M2477" t="s">
        <v>73</v>
      </c>
      <c r="N2477">
        <v>307</v>
      </c>
      <c r="O2477" t="s">
        <v>489</v>
      </c>
      <c r="P2477" t="s">
        <v>80</v>
      </c>
      <c r="Q2477" t="s">
        <v>66</v>
      </c>
      <c r="R2477" t="s">
        <v>78</v>
      </c>
      <c r="S2477" t="s">
        <v>33</v>
      </c>
      <c r="T2477" t="s">
        <v>36</v>
      </c>
      <c r="U2477" t="s">
        <v>199</v>
      </c>
      <c r="V2477" t="s">
        <v>730</v>
      </c>
      <c r="W2477" t="s">
        <v>63</v>
      </c>
      <c r="X2477" t="s">
        <v>48</v>
      </c>
      <c r="Y2477" t="s">
        <v>41</v>
      </c>
      <c r="Z2477" t="s">
        <v>419</v>
      </c>
    </row>
    <row r="2478" spans="1:26" hidden="1" x14ac:dyDescent="0.25">
      <c r="A2478" t="s">
        <v>10253</v>
      </c>
      <c r="B2478" t="s">
        <v>10254</v>
      </c>
      <c r="C2478" s="1" t="str">
        <f t="shared" si="397"/>
        <v>21:0242</v>
      </c>
      <c r="D2478" s="1" t="str">
        <f t="shared" si="401"/>
        <v>21:0117</v>
      </c>
      <c r="E2478" t="s">
        <v>10255</v>
      </c>
      <c r="F2478" t="s">
        <v>10256</v>
      </c>
      <c r="H2478">
        <v>58.675099099999997</v>
      </c>
      <c r="I2478">
        <v>-102.8769321</v>
      </c>
      <c r="J2478" s="1" t="str">
        <f t="shared" si="402"/>
        <v>NGR lake sediment grab sample</v>
      </c>
      <c r="K2478" s="1" t="str">
        <f t="shared" si="403"/>
        <v>&lt;177 micron (NGR)</v>
      </c>
      <c r="L2478">
        <v>16</v>
      </c>
      <c r="M2478" t="s">
        <v>87</v>
      </c>
      <c r="N2478">
        <v>308</v>
      </c>
      <c r="O2478" t="s">
        <v>35</v>
      </c>
      <c r="P2478" t="s">
        <v>181</v>
      </c>
      <c r="Q2478" t="s">
        <v>80</v>
      </c>
      <c r="R2478" t="s">
        <v>76</v>
      </c>
      <c r="S2478" t="s">
        <v>39</v>
      </c>
      <c r="T2478" t="s">
        <v>36</v>
      </c>
      <c r="U2478" t="s">
        <v>91</v>
      </c>
      <c r="V2478" t="s">
        <v>225</v>
      </c>
      <c r="W2478" t="s">
        <v>53</v>
      </c>
      <c r="X2478" t="s">
        <v>890</v>
      </c>
      <c r="Y2478" t="s">
        <v>125</v>
      </c>
      <c r="Z2478" t="s">
        <v>546</v>
      </c>
    </row>
    <row r="2479" spans="1:26" hidden="1" x14ac:dyDescent="0.25">
      <c r="A2479" t="s">
        <v>10257</v>
      </c>
      <c r="B2479" t="s">
        <v>10258</v>
      </c>
      <c r="C2479" s="1" t="str">
        <f t="shared" si="397"/>
        <v>21:0242</v>
      </c>
      <c r="D2479" s="1" t="str">
        <f t="shared" si="401"/>
        <v>21:0117</v>
      </c>
      <c r="E2479" t="s">
        <v>10259</v>
      </c>
      <c r="F2479" t="s">
        <v>10260</v>
      </c>
      <c r="H2479">
        <v>58.6621594</v>
      </c>
      <c r="I2479">
        <v>-102.867544</v>
      </c>
      <c r="J2479" s="1" t="str">
        <f t="shared" si="402"/>
        <v>NGR lake sediment grab sample</v>
      </c>
      <c r="K2479" s="1" t="str">
        <f t="shared" si="403"/>
        <v>&lt;177 micron (NGR)</v>
      </c>
      <c r="L2479">
        <v>16</v>
      </c>
      <c r="M2479" t="s">
        <v>96</v>
      </c>
      <c r="N2479">
        <v>309</v>
      </c>
      <c r="O2479" t="s">
        <v>133</v>
      </c>
      <c r="P2479" t="s">
        <v>181</v>
      </c>
      <c r="Q2479" t="s">
        <v>80</v>
      </c>
      <c r="R2479" t="s">
        <v>181</v>
      </c>
      <c r="S2479" t="s">
        <v>39</v>
      </c>
      <c r="T2479" t="s">
        <v>36</v>
      </c>
      <c r="U2479" t="s">
        <v>79</v>
      </c>
      <c r="V2479" t="s">
        <v>308</v>
      </c>
      <c r="W2479" t="s">
        <v>53</v>
      </c>
      <c r="X2479" t="s">
        <v>283</v>
      </c>
      <c r="Y2479" t="s">
        <v>41</v>
      </c>
      <c r="Z2479" t="s">
        <v>3853</v>
      </c>
    </row>
    <row r="2480" spans="1:26" hidden="1" x14ac:dyDescent="0.25">
      <c r="A2480" t="s">
        <v>10261</v>
      </c>
      <c r="B2480" t="s">
        <v>10262</v>
      </c>
      <c r="C2480" s="1" t="str">
        <f t="shared" si="397"/>
        <v>21:0242</v>
      </c>
      <c r="D2480" s="1" t="str">
        <f t="shared" si="401"/>
        <v>21:0117</v>
      </c>
      <c r="E2480" t="s">
        <v>10263</v>
      </c>
      <c r="F2480" t="s">
        <v>10264</v>
      </c>
      <c r="H2480">
        <v>58.709953599999999</v>
      </c>
      <c r="I2480">
        <v>-102.8207523</v>
      </c>
      <c r="J2480" s="1" t="str">
        <f t="shared" si="402"/>
        <v>NGR lake sediment grab sample</v>
      </c>
      <c r="K2480" s="1" t="str">
        <f t="shared" si="403"/>
        <v>&lt;177 micron (NGR)</v>
      </c>
      <c r="L2480">
        <v>16</v>
      </c>
      <c r="M2480" t="s">
        <v>106</v>
      </c>
      <c r="N2480">
        <v>310</v>
      </c>
      <c r="O2480" t="s">
        <v>798</v>
      </c>
      <c r="P2480" t="s">
        <v>109</v>
      </c>
      <c r="Q2480" t="s">
        <v>53</v>
      </c>
      <c r="R2480" t="s">
        <v>97</v>
      </c>
      <c r="S2480" t="s">
        <v>39</v>
      </c>
      <c r="T2480" t="s">
        <v>36</v>
      </c>
      <c r="U2480" t="s">
        <v>179</v>
      </c>
      <c r="V2480" t="s">
        <v>529</v>
      </c>
      <c r="W2480" t="s">
        <v>63</v>
      </c>
      <c r="X2480" t="s">
        <v>890</v>
      </c>
      <c r="Y2480" t="s">
        <v>41</v>
      </c>
      <c r="Z2480" t="s">
        <v>1279</v>
      </c>
    </row>
    <row r="2481" spans="1:26" hidden="1" x14ac:dyDescent="0.25">
      <c r="A2481" t="s">
        <v>10265</v>
      </c>
      <c r="B2481" t="s">
        <v>10266</v>
      </c>
      <c r="C2481" s="1" t="str">
        <f t="shared" si="397"/>
        <v>21:0242</v>
      </c>
      <c r="D2481" s="1" t="str">
        <f t="shared" si="401"/>
        <v>21:0117</v>
      </c>
      <c r="E2481" t="s">
        <v>10267</v>
      </c>
      <c r="F2481" t="s">
        <v>10268</v>
      </c>
      <c r="H2481">
        <v>58.666881099999998</v>
      </c>
      <c r="I2481">
        <v>-102.8164002</v>
      </c>
      <c r="J2481" s="1" t="str">
        <f t="shared" si="402"/>
        <v>NGR lake sediment grab sample</v>
      </c>
      <c r="K2481" s="1" t="str">
        <f t="shared" si="403"/>
        <v>&lt;177 micron (NGR)</v>
      </c>
      <c r="L2481">
        <v>16</v>
      </c>
      <c r="M2481" t="s">
        <v>118</v>
      </c>
      <c r="N2481">
        <v>311</v>
      </c>
      <c r="O2481" t="s">
        <v>1254</v>
      </c>
      <c r="P2481" t="s">
        <v>156</v>
      </c>
      <c r="Q2481" t="s">
        <v>63</v>
      </c>
      <c r="R2481" t="s">
        <v>97</v>
      </c>
      <c r="S2481" t="s">
        <v>181</v>
      </c>
      <c r="T2481" t="s">
        <v>36</v>
      </c>
      <c r="U2481" t="s">
        <v>2504</v>
      </c>
      <c r="V2481" t="s">
        <v>1216</v>
      </c>
      <c r="W2481" t="s">
        <v>80</v>
      </c>
      <c r="X2481" t="s">
        <v>82</v>
      </c>
      <c r="Y2481" t="s">
        <v>41</v>
      </c>
      <c r="Z2481" t="s">
        <v>2223</v>
      </c>
    </row>
    <row r="2482" spans="1:26" hidden="1" x14ac:dyDescent="0.25">
      <c r="A2482" t="s">
        <v>10269</v>
      </c>
      <c r="B2482" t="s">
        <v>10270</v>
      </c>
      <c r="C2482" s="1" t="str">
        <f t="shared" si="397"/>
        <v>21:0242</v>
      </c>
      <c r="D2482" s="1" t="str">
        <f t="shared" si="401"/>
        <v>21:0117</v>
      </c>
      <c r="E2482" t="s">
        <v>10271</v>
      </c>
      <c r="F2482" t="s">
        <v>10272</v>
      </c>
      <c r="H2482">
        <v>58.690485899999999</v>
      </c>
      <c r="I2482">
        <v>-102.8368071</v>
      </c>
      <c r="J2482" s="1" t="str">
        <f t="shared" si="402"/>
        <v>NGR lake sediment grab sample</v>
      </c>
      <c r="K2482" s="1" t="str">
        <f t="shared" si="403"/>
        <v>&lt;177 micron (NGR)</v>
      </c>
      <c r="L2482">
        <v>16</v>
      </c>
      <c r="M2482" t="s">
        <v>131</v>
      </c>
      <c r="N2482">
        <v>312</v>
      </c>
      <c r="O2482" t="s">
        <v>455</v>
      </c>
      <c r="P2482" t="s">
        <v>75</v>
      </c>
      <c r="Q2482" t="s">
        <v>63</v>
      </c>
      <c r="R2482" t="s">
        <v>110</v>
      </c>
      <c r="S2482" t="s">
        <v>76</v>
      </c>
      <c r="T2482" t="s">
        <v>36</v>
      </c>
      <c r="U2482" t="s">
        <v>3118</v>
      </c>
      <c r="V2482" t="s">
        <v>148</v>
      </c>
      <c r="W2482" t="s">
        <v>66</v>
      </c>
      <c r="X2482" t="s">
        <v>79</v>
      </c>
      <c r="Y2482" t="s">
        <v>41</v>
      </c>
      <c r="Z2482" t="s">
        <v>1704</v>
      </c>
    </row>
    <row r="2483" spans="1:26" hidden="1" x14ac:dyDescent="0.25">
      <c r="A2483" t="s">
        <v>10273</v>
      </c>
      <c r="B2483" t="s">
        <v>10274</v>
      </c>
      <c r="C2483" s="1" t="str">
        <f t="shared" si="397"/>
        <v>21:0242</v>
      </c>
      <c r="D2483" s="1" t="str">
        <f t="shared" si="401"/>
        <v>21:0117</v>
      </c>
      <c r="E2483" t="s">
        <v>10275</v>
      </c>
      <c r="F2483" t="s">
        <v>10276</v>
      </c>
      <c r="H2483">
        <v>58.702945499999998</v>
      </c>
      <c r="I2483">
        <v>-102.8728577</v>
      </c>
      <c r="J2483" s="1" t="str">
        <f t="shared" si="402"/>
        <v>NGR lake sediment grab sample</v>
      </c>
      <c r="K2483" s="1" t="str">
        <f t="shared" si="403"/>
        <v>&lt;177 micron (NGR)</v>
      </c>
      <c r="L2483">
        <v>16</v>
      </c>
      <c r="M2483" t="s">
        <v>143</v>
      </c>
      <c r="N2483">
        <v>313</v>
      </c>
      <c r="O2483" t="s">
        <v>62</v>
      </c>
      <c r="P2483" t="s">
        <v>156</v>
      </c>
      <c r="Q2483" t="s">
        <v>66</v>
      </c>
      <c r="R2483" t="s">
        <v>181</v>
      </c>
      <c r="S2483" t="s">
        <v>80</v>
      </c>
      <c r="T2483" t="s">
        <v>36</v>
      </c>
      <c r="U2483" t="s">
        <v>91</v>
      </c>
      <c r="V2483" t="s">
        <v>875</v>
      </c>
      <c r="W2483" t="s">
        <v>181</v>
      </c>
      <c r="X2483" t="s">
        <v>890</v>
      </c>
      <c r="Y2483" t="s">
        <v>41</v>
      </c>
      <c r="Z2483" t="s">
        <v>516</v>
      </c>
    </row>
    <row r="2484" spans="1:26" hidden="1" x14ac:dyDescent="0.25">
      <c r="A2484" t="s">
        <v>10277</v>
      </c>
      <c r="B2484" t="s">
        <v>10278</v>
      </c>
      <c r="C2484" s="1" t="str">
        <f t="shared" si="397"/>
        <v>21:0242</v>
      </c>
      <c r="D2484" s="1" t="str">
        <f t="shared" si="401"/>
        <v>21:0117</v>
      </c>
      <c r="E2484" t="s">
        <v>10279</v>
      </c>
      <c r="F2484" t="s">
        <v>10280</v>
      </c>
      <c r="H2484">
        <v>58.703482200000003</v>
      </c>
      <c r="I2484">
        <v>-102.8962339</v>
      </c>
      <c r="J2484" s="1" t="str">
        <f t="shared" si="402"/>
        <v>NGR lake sediment grab sample</v>
      </c>
      <c r="K2484" s="1" t="str">
        <f t="shared" si="403"/>
        <v>&lt;177 micron (NGR)</v>
      </c>
      <c r="L2484">
        <v>16</v>
      </c>
      <c r="M2484" t="s">
        <v>177</v>
      </c>
      <c r="N2484">
        <v>314</v>
      </c>
      <c r="O2484" t="s">
        <v>197</v>
      </c>
      <c r="P2484" t="s">
        <v>596</v>
      </c>
      <c r="Q2484" t="s">
        <v>80</v>
      </c>
      <c r="R2484" t="s">
        <v>50</v>
      </c>
      <c r="S2484" t="s">
        <v>181</v>
      </c>
      <c r="T2484" t="s">
        <v>36</v>
      </c>
      <c r="U2484" t="s">
        <v>163</v>
      </c>
      <c r="V2484" t="s">
        <v>309</v>
      </c>
      <c r="W2484" t="s">
        <v>181</v>
      </c>
      <c r="X2484" t="s">
        <v>890</v>
      </c>
      <c r="Y2484" t="s">
        <v>41</v>
      </c>
      <c r="Z2484" t="s">
        <v>310</v>
      </c>
    </row>
    <row r="2485" spans="1:26" hidden="1" x14ac:dyDescent="0.25">
      <c r="A2485" t="s">
        <v>10281</v>
      </c>
      <c r="B2485" t="s">
        <v>10282</v>
      </c>
      <c r="C2485" s="1" t="str">
        <f t="shared" si="397"/>
        <v>21:0242</v>
      </c>
      <c r="D2485" s="1" t="str">
        <f t="shared" si="401"/>
        <v>21:0117</v>
      </c>
      <c r="E2485" t="s">
        <v>10283</v>
      </c>
      <c r="F2485" t="s">
        <v>10284</v>
      </c>
      <c r="H2485">
        <v>58.708778600000002</v>
      </c>
      <c r="I2485">
        <v>-102.94776299999999</v>
      </c>
      <c r="J2485" s="1" t="str">
        <f t="shared" si="402"/>
        <v>NGR lake sediment grab sample</v>
      </c>
      <c r="K2485" s="1" t="str">
        <f t="shared" si="403"/>
        <v>&lt;177 micron (NGR)</v>
      </c>
      <c r="L2485">
        <v>16</v>
      </c>
      <c r="M2485" t="s">
        <v>187</v>
      </c>
      <c r="N2485">
        <v>315</v>
      </c>
      <c r="O2485" t="s">
        <v>771</v>
      </c>
      <c r="P2485" t="s">
        <v>283</v>
      </c>
      <c r="Q2485" t="s">
        <v>66</v>
      </c>
      <c r="R2485" t="s">
        <v>271</v>
      </c>
      <c r="S2485" t="s">
        <v>76</v>
      </c>
      <c r="T2485" t="s">
        <v>36</v>
      </c>
      <c r="U2485" t="s">
        <v>655</v>
      </c>
      <c r="V2485" t="s">
        <v>685</v>
      </c>
      <c r="W2485" t="s">
        <v>63</v>
      </c>
      <c r="X2485" t="s">
        <v>79</v>
      </c>
      <c r="Y2485" t="s">
        <v>41</v>
      </c>
      <c r="Z2485" t="s">
        <v>917</v>
      </c>
    </row>
    <row r="2486" spans="1:26" hidden="1" x14ac:dyDescent="0.25">
      <c r="A2486" t="s">
        <v>10285</v>
      </c>
      <c r="B2486" t="s">
        <v>10286</v>
      </c>
      <c r="C2486" s="1" t="str">
        <f t="shared" si="397"/>
        <v>21:0242</v>
      </c>
      <c r="D2486" s="1" t="str">
        <f t="shared" si="401"/>
        <v>21:0117</v>
      </c>
      <c r="E2486" t="s">
        <v>10287</v>
      </c>
      <c r="F2486" t="s">
        <v>10288</v>
      </c>
      <c r="H2486">
        <v>58.720877399999999</v>
      </c>
      <c r="I2486">
        <v>-102.9447893</v>
      </c>
      <c r="J2486" s="1" t="str">
        <f t="shared" si="402"/>
        <v>NGR lake sediment grab sample</v>
      </c>
      <c r="K2486" s="1" t="str">
        <f t="shared" si="403"/>
        <v>&lt;177 micron (NGR)</v>
      </c>
      <c r="L2486">
        <v>16</v>
      </c>
      <c r="M2486" t="s">
        <v>196</v>
      </c>
      <c r="N2486">
        <v>316</v>
      </c>
      <c r="O2486" t="s">
        <v>798</v>
      </c>
      <c r="P2486" t="s">
        <v>596</v>
      </c>
      <c r="Q2486" t="s">
        <v>66</v>
      </c>
      <c r="R2486" t="s">
        <v>34</v>
      </c>
      <c r="S2486" t="s">
        <v>78</v>
      </c>
      <c r="T2486" t="s">
        <v>36</v>
      </c>
      <c r="U2486" t="s">
        <v>2504</v>
      </c>
      <c r="V2486" t="s">
        <v>517</v>
      </c>
      <c r="W2486" t="s">
        <v>80</v>
      </c>
      <c r="X2486" t="s">
        <v>79</v>
      </c>
      <c r="Y2486" t="s">
        <v>41</v>
      </c>
      <c r="Z2486" t="s">
        <v>1096</v>
      </c>
    </row>
    <row r="2487" spans="1:26" hidden="1" x14ac:dyDescent="0.25">
      <c r="A2487" t="s">
        <v>10289</v>
      </c>
      <c r="B2487" t="s">
        <v>10290</v>
      </c>
      <c r="C2487" s="1" t="str">
        <f t="shared" si="397"/>
        <v>21:0242</v>
      </c>
      <c r="D2487" s="1" t="str">
        <f t="shared" si="401"/>
        <v>21:0117</v>
      </c>
      <c r="E2487" t="s">
        <v>10291</v>
      </c>
      <c r="F2487" t="s">
        <v>10292</v>
      </c>
      <c r="H2487">
        <v>58.721406000000002</v>
      </c>
      <c r="I2487">
        <v>-102.9111822</v>
      </c>
      <c r="J2487" s="1" t="str">
        <f t="shared" si="402"/>
        <v>NGR lake sediment grab sample</v>
      </c>
      <c r="K2487" s="1" t="str">
        <f t="shared" si="403"/>
        <v>&lt;177 micron (NGR)</v>
      </c>
      <c r="L2487">
        <v>16</v>
      </c>
      <c r="M2487" t="s">
        <v>206</v>
      </c>
      <c r="N2487">
        <v>317</v>
      </c>
      <c r="O2487" t="s">
        <v>224</v>
      </c>
      <c r="P2487" t="s">
        <v>77</v>
      </c>
      <c r="Q2487" t="s">
        <v>53</v>
      </c>
      <c r="R2487" t="s">
        <v>156</v>
      </c>
      <c r="S2487" t="s">
        <v>39</v>
      </c>
      <c r="T2487" t="s">
        <v>36</v>
      </c>
      <c r="U2487" t="s">
        <v>503</v>
      </c>
      <c r="V2487" t="s">
        <v>685</v>
      </c>
      <c r="W2487" t="s">
        <v>80</v>
      </c>
      <c r="X2487" t="s">
        <v>890</v>
      </c>
      <c r="Y2487" t="s">
        <v>41</v>
      </c>
      <c r="Z2487" t="s">
        <v>3127</v>
      </c>
    </row>
    <row r="2488" spans="1:26" hidden="1" x14ac:dyDescent="0.25">
      <c r="A2488" t="s">
        <v>10293</v>
      </c>
      <c r="B2488" t="s">
        <v>10294</v>
      </c>
      <c r="C2488" s="1" t="str">
        <f t="shared" si="397"/>
        <v>21:0242</v>
      </c>
      <c r="D2488" s="1" t="str">
        <f t="shared" si="401"/>
        <v>21:0117</v>
      </c>
      <c r="E2488" t="s">
        <v>10295</v>
      </c>
      <c r="F2488" t="s">
        <v>10296</v>
      </c>
      <c r="H2488">
        <v>58.724030900000002</v>
      </c>
      <c r="I2488">
        <v>-102.87556309999999</v>
      </c>
      <c r="J2488" s="1" t="str">
        <f t="shared" si="402"/>
        <v>NGR lake sediment grab sample</v>
      </c>
      <c r="K2488" s="1" t="str">
        <f t="shared" si="403"/>
        <v>&lt;177 micron (NGR)</v>
      </c>
      <c r="L2488">
        <v>16</v>
      </c>
      <c r="M2488" t="s">
        <v>214</v>
      </c>
      <c r="N2488">
        <v>318</v>
      </c>
      <c r="O2488" t="s">
        <v>798</v>
      </c>
      <c r="P2488" t="s">
        <v>321</v>
      </c>
      <c r="Q2488" t="s">
        <v>53</v>
      </c>
      <c r="R2488" t="s">
        <v>271</v>
      </c>
      <c r="S2488" t="s">
        <v>146</v>
      </c>
      <c r="T2488" t="s">
        <v>36</v>
      </c>
      <c r="U2488" t="s">
        <v>54</v>
      </c>
      <c r="V2488" t="s">
        <v>157</v>
      </c>
      <c r="W2488" t="s">
        <v>39</v>
      </c>
      <c r="X2488" t="s">
        <v>283</v>
      </c>
      <c r="Y2488" t="s">
        <v>41</v>
      </c>
      <c r="Z2488" t="s">
        <v>101</v>
      </c>
    </row>
    <row r="2489" spans="1:26" hidden="1" x14ac:dyDescent="0.25">
      <c r="A2489" t="s">
        <v>10297</v>
      </c>
      <c r="B2489" t="s">
        <v>10298</v>
      </c>
      <c r="C2489" s="1" t="str">
        <f t="shared" si="397"/>
        <v>21:0242</v>
      </c>
      <c r="D2489" s="1" t="str">
        <f>HYPERLINK("http://geochem.nrcan.gc.ca/cdogs/content/svy/svy_e.htm", "")</f>
        <v/>
      </c>
      <c r="G2489" s="1" t="str">
        <f>HYPERLINK("http://geochem.nrcan.gc.ca/cdogs/content/cr_/cr_00021_e.htm", "21")</f>
        <v>21</v>
      </c>
      <c r="J2489" t="s">
        <v>220</v>
      </c>
      <c r="K2489" t="s">
        <v>221</v>
      </c>
      <c r="L2489">
        <v>16</v>
      </c>
      <c r="M2489" t="s">
        <v>222</v>
      </c>
      <c r="N2489">
        <v>319</v>
      </c>
      <c r="O2489" t="s">
        <v>133</v>
      </c>
      <c r="P2489" t="s">
        <v>77</v>
      </c>
      <c r="Q2489" t="s">
        <v>50</v>
      </c>
      <c r="R2489" t="s">
        <v>78</v>
      </c>
      <c r="S2489" t="s">
        <v>33</v>
      </c>
      <c r="T2489" t="s">
        <v>36</v>
      </c>
      <c r="U2489" t="s">
        <v>825</v>
      </c>
      <c r="V2489" t="s">
        <v>685</v>
      </c>
      <c r="W2489" t="s">
        <v>76</v>
      </c>
      <c r="X2489" t="s">
        <v>48</v>
      </c>
      <c r="Y2489" t="s">
        <v>1607</v>
      </c>
      <c r="Z2489" t="s">
        <v>549</v>
      </c>
    </row>
    <row r="2490" spans="1:26" hidden="1" x14ac:dyDescent="0.25">
      <c r="A2490" t="s">
        <v>10299</v>
      </c>
      <c r="B2490" t="s">
        <v>10300</v>
      </c>
      <c r="C2490" s="1" t="str">
        <f t="shared" si="397"/>
        <v>21:0242</v>
      </c>
      <c r="D2490" s="1" t="str">
        <f t="shared" ref="D2490:D2505" si="404">HYPERLINK("http://geochem.nrcan.gc.ca/cdogs/content/svy/svy210117_e.htm", "21:0117")</f>
        <v>21:0117</v>
      </c>
      <c r="E2490" t="s">
        <v>10301</v>
      </c>
      <c r="F2490" t="s">
        <v>10302</v>
      </c>
      <c r="H2490">
        <v>58.7266355</v>
      </c>
      <c r="I2490">
        <v>-102.8089832</v>
      </c>
      <c r="J2490" s="1" t="str">
        <f t="shared" ref="J2490:J2505" si="405">HYPERLINK("http://geochem.nrcan.gc.ca/cdogs/content/kwd/kwd020027_e.htm", "NGR lake sediment grab sample")</f>
        <v>NGR lake sediment grab sample</v>
      </c>
      <c r="K2490" s="1" t="str">
        <f t="shared" ref="K2490:K2505" si="406">HYPERLINK("http://geochem.nrcan.gc.ca/cdogs/content/kwd/kwd080006_e.htm", "&lt;177 micron (NGR)")</f>
        <v>&lt;177 micron (NGR)</v>
      </c>
      <c r="L2490">
        <v>16</v>
      </c>
      <c r="M2490" t="s">
        <v>234</v>
      </c>
      <c r="N2490">
        <v>320</v>
      </c>
      <c r="O2490" t="s">
        <v>1058</v>
      </c>
      <c r="P2490" t="s">
        <v>156</v>
      </c>
      <c r="Q2490" t="s">
        <v>66</v>
      </c>
      <c r="R2490" t="s">
        <v>78</v>
      </c>
      <c r="S2490" t="s">
        <v>33</v>
      </c>
      <c r="T2490" t="s">
        <v>36</v>
      </c>
      <c r="U2490" t="s">
        <v>121</v>
      </c>
      <c r="V2490" t="s">
        <v>227</v>
      </c>
      <c r="W2490" t="s">
        <v>63</v>
      </c>
      <c r="X2490" t="s">
        <v>79</v>
      </c>
      <c r="Y2490" t="s">
        <v>41</v>
      </c>
      <c r="Z2490" t="s">
        <v>1038</v>
      </c>
    </row>
    <row r="2491" spans="1:26" hidden="1" x14ac:dyDescent="0.25">
      <c r="A2491" t="s">
        <v>10303</v>
      </c>
      <c r="B2491" t="s">
        <v>10304</v>
      </c>
      <c r="C2491" s="1" t="str">
        <f t="shared" ref="C2491:C2554" si="407">HYPERLINK("http://geochem.nrcan.gc.ca/cdogs/content/bdl/bdl210242_e.htm", "21:0242")</f>
        <v>21:0242</v>
      </c>
      <c r="D2491" s="1" t="str">
        <f t="shared" si="404"/>
        <v>21:0117</v>
      </c>
      <c r="E2491" t="s">
        <v>10305</v>
      </c>
      <c r="F2491" t="s">
        <v>10306</v>
      </c>
      <c r="H2491">
        <v>58.7281744</v>
      </c>
      <c r="I2491">
        <v>-102.7394383</v>
      </c>
      <c r="J2491" s="1" t="str">
        <f t="shared" si="405"/>
        <v>NGR lake sediment grab sample</v>
      </c>
      <c r="K2491" s="1" t="str">
        <f t="shared" si="406"/>
        <v>&lt;177 micron (NGR)</v>
      </c>
      <c r="L2491">
        <v>17</v>
      </c>
      <c r="M2491" t="s">
        <v>242</v>
      </c>
      <c r="N2491">
        <v>321</v>
      </c>
      <c r="O2491" t="s">
        <v>1058</v>
      </c>
      <c r="P2491" t="s">
        <v>244</v>
      </c>
      <c r="Q2491" t="s">
        <v>53</v>
      </c>
      <c r="R2491" t="s">
        <v>109</v>
      </c>
      <c r="S2491" t="s">
        <v>39</v>
      </c>
      <c r="T2491" t="s">
        <v>36</v>
      </c>
      <c r="U2491" t="s">
        <v>1024</v>
      </c>
      <c r="V2491" t="s">
        <v>1121</v>
      </c>
      <c r="W2491" t="s">
        <v>80</v>
      </c>
      <c r="X2491" t="s">
        <v>79</v>
      </c>
      <c r="Y2491" t="s">
        <v>41</v>
      </c>
      <c r="Z2491" t="s">
        <v>1328</v>
      </c>
    </row>
    <row r="2492" spans="1:26" hidden="1" x14ac:dyDescent="0.25">
      <c r="A2492" t="s">
        <v>10307</v>
      </c>
      <c r="B2492" t="s">
        <v>10308</v>
      </c>
      <c r="C2492" s="1" t="str">
        <f t="shared" si="407"/>
        <v>21:0242</v>
      </c>
      <c r="D2492" s="1" t="str">
        <f t="shared" si="404"/>
        <v>21:0117</v>
      </c>
      <c r="E2492" t="s">
        <v>10309</v>
      </c>
      <c r="F2492" t="s">
        <v>10310</v>
      </c>
      <c r="H2492">
        <v>58.721811199999998</v>
      </c>
      <c r="I2492">
        <v>-102.77335960000001</v>
      </c>
      <c r="J2492" s="1" t="str">
        <f t="shared" si="405"/>
        <v>NGR lake sediment grab sample</v>
      </c>
      <c r="K2492" s="1" t="str">
        <f t="shared" si="406"/>
        <v>&lt;177 micron (NGR)</v>
      </c>
      <c r="L2492">
        <v>17</v>
      </c>
      <c r="M2492" t="s">
        <v>251</v>
      </c>
      <c r="N2492">
        <v>322</v>
      </c>
      <c r="O2492" t="s">
        <v>253</v>
      </c>
      <c r="P2492" t="s">
        <v>50</v>
      </c>
      <c r="Q2492" t="s">
        <v>66</v>
      </c>
      <c r="R2492" t="s">
        <v>76</v>
      </c>
      <c r="S2492" t="s">
        <v>39</v>
      </c>
      <c r="T2492" t="s">
        <v>36</v>
      </c>
      <c r="U2492" t="s">
        <v>8030</v>
      </c>
      <c r="V2492" t="s">
        <v>137</v>
      </c>
      <c r="W2492" t="s">
        <v>53</v>
      </c>
      <c r="X2492" t="s">
        <v>760</v>
      </c>
      <c r="Y2492" t="s">
        <v>41</v>
      </c>
      <c r="Z2492" t="s">
        <v>209</v>
      </c>
    </row>
    <row r="2493" spans="1:26" hidden="1" x14ac:dyDescent="0.25">
      <c r="A2493" t="s">
        <v>10311</v>
      </c>
      <c r="B2493" t="s">
        <v>10312</v>
      </c>
      <c r="C2493" s="1" t="str">
        <f t="shared" si="407"/>
        <v>21:0242</v>
      </c>
      <c r="D2493" s="1" t="str">
        <f t="shared" si="404"/>
        <v>21:0117</v>
      </c>
      <c r="E2493" t="s">
        <v>10313</v>
      </c>
      <c r="F2493" t="s">
        <v>10314</v>
      </c>
      <c r="H2493">
        <v>58.717636300000002</v>
      </c>
      <c r="I2493">
        <v>-102.75849700000001</v>
      </c>
      <c r="J2493" s="1" t="str">
        <f t="shared" si="405"/>
        <v>NGR lake sediment grab sample</v>
      </c>
      <c r="K2493" s="1" t="str">
        <f t="shared" si="406"/>
        <v>&lt;177 micron (NGR)</v>
      </c>
      <c r="L2493">
        <v>17</v>
      </c>
      <c r="M2493" t="s">
        <v>259</v>
      </c>
      <c r="N2493">
        <v>323</v>
      </c>
      <c r="O2493" t="s">
        <v>759</v>
      </c>
      <c r="P2493" t="s">
        <v>134</v>
      </c>
      <c r="Q2493" t="s">
        <v>66</v>
      </c>
      <c r="R2493" t="s">
        <v>110</v>
      </c>
      <c r="S2493" t="s">
        <v>181</v>
      </c>
      <c r="T2493" t="s">
        <v>36</v>
      </c>
      <c r="U2493" t="s">
        <v>1692</v>
      </c>
      <c r="V2493" t="s">
        <v>337</v>
      </c>
      <c r="W2493" t="s">
        <v>63</v>
      </c>
      <c r="X2493" t="s">
        <v>79</v>
      </c>
      <c r="Y2493" t="s">
        <v>41</v>
      </c>
      <c r="Z2493" t="s">
        <v>369</v>
      </c>
    </row>
    <row r="2494" spans="1:26" hidden="1" x14ac:dyDescent="0.25">
      <c r="A2494" t="s">
        <v>10315</v>
      </c>
      <c r="B2494" t="s">
        <v>10316</v>
      </c>
      <c r="C2494" s="1" t="str">
        <f t="shared" si="407"/>
        <v>21:0242</v>
      </c>
      <c r="D2494" s="1" t="str">
        <f t="shared" si="404"/>
        <v>21:0117</v>
      </c>
      <c r="E2494" t="s">
        <v>10313</v>
      </c>
      <c r="F2494" t="s">
        <v>10317</v>
      </c>
      <c r="H2494">
        <v>58.717636300000002</v>
      </c>
      <c r="I2494">
        <v>-102.75849700000001</v>
      </c>
      <c r="J2494" s="1" t="str">
        <f t="shared" si="405"/>
        <v>NGR lake sediment grab sample</v>
      </c>
      <c r="K2494" s="1" t="str">
        <f t="shared" si="406"/>
        <v>&lt;177 micron (NGR)</v>
      </c>
      <c r="L2494">
        <v>17</v>
      </c>
      <c r="M2494" t="s">
        <v>268</v>
      </c>
      <c r="N2494">
        <v>324</v>
      </c>
      <c r="O2494" t="s">
        <v>289</v>
      </c>
      <c r="P2494" t="s">
        <v>77</v>
      </c>
      <c r="Q2494" t="s">
        <v>53</v>
      </c>
      <c r="R2494" t="s">
        <v>198</v>
      </c>
      <c r="S2494" t="s">
        <v>181</v>
      </c>
      <c r="T2494" t="s">
        <v>36</v>
      </c>
      <c r="U2494" t="s">
        <v>343</v>
      </c>
      <c r="V2494" t="s">
        <v>65</v>
      </c>
      <c r="W2494" t="s">
        <v>53</v>
      </c>
      <c r="X2494" t="s">
        <v>760</v>
      </c>
      <c r="Y2494" t="s">
        <v>41</v>
      </c>
      <c r="Z2494" t="s">
        <v>272</v>
      </c>
    </row>
    <row r="2495" spans="1:26" hidden="1" x14ac:dyDescent="0.25">
      <c r="A2495" t="s">
        <v>10318</v>
      </c>
      <c r="B2495" t="s">
        <v>10319</v>
      </c>
      <c r="C2495" s="1" t="str">
        <f t="shared" si="407"/>
        <v>21:0242</v>
      </c>
      <c r="D2495" s="1" t="str">
        <f t="shared" si="404"/>
        <v>21:0117</v>
      </c>
      <c r="E2495" t="s">
        <v>10305</v>
      </c>
      <c r="F2495" t="s">
        <v>10320</v>
      </c>
      <c r="H2495">
        <v>58.7281744</v>
      </c>
      <c r="I2495">
        <v>-102.7394383</v>
      </c>
      <c r="J2495" s="1" t="str">
        <f t="shared" si="405"/>
        <v>NGR lake sediment grab sample</v>
      </c>
      <c r="K2495" s="1" t="str">
        <f t="shared" si="406"/>
        <v>&lt;177 micron (NGR)</v>
      </c>
      <c r="L2495">
        <v>17</v>
      </c>
      <c r="M2495" t="s">
        <v>366</v>
      </c>
      <c r="N2495">
        <v>325</v>
      </c>
      <c r="O2495" t="s">
        <v>1058</v>
      </c>
      <c r="P2495" t="s">
        <v>244</v>
      </c>
      <c r="Q2495" t="s">
        <v>53</v>
      </c>
      <c r="R2495" t="s">
        <v>290</v>
      </c>
      <c r="S2495" t="s">
        <v>39</v>
      </c>
      <c r="T2495" t="s">
        <v>36</v>
      </c>
      <c r="U2495" t="s">
        <v>963</v>
      </c>
      <c r="V2495" t="s">
        <v>1121</v>
      </c>
      <c r="W2495" t="s">
        <v>63</v>
      </c>
      <c r="X2495" t="s">
        <v>48</v>
      </c>
      <c r="Y2495" t="s">
        <v>41</v>
      </c>
      <c r="Z2495" t="s">
        <v>10321</v>
      </c>
    </row>
    <row r="2496" spans="1:26" hidden="1" x14ac:dyDescent="0.25">
      <c r="A2496" t="s">
        <v>10322</v>
      </c>
      <c r="B2496" t="s">
        <v>10323</v>
      </c>
      <c r="C2496" s="1" t="str">
        <f t="shared" si="407"/>
        <v>21:0242</v>
      </c>
      <c r="D2496" s="1" t="str">
        <f t="shared" si="404"/>
        <v>21:0117</v>
      </c>
      <c r="E2496" t="s">
        <v>10324</v>
      </c>
      <c r="F2496" t="s">
        <v>10325</v>
      </c>
      <c r="H2496">
        <v>58.730268000000002</v>
      </c>
      <c r="I2496">
        <v>-102.6858107</v>
      </c>
      <c r="J2496" s="1" t="str">
        <f t="shared" si="405"/>
        <v>NGR lake sediment grab sample</v>
      </c>
      <c r="K2496" s="1" t="str">
        <f t="shared" si="406"/>
        <v>&lt;177 micron (NGR)</v>
      </c>
      <c r="L2496">
        <v>17</v>
      </c>
      <c r="M2496" t="s">
        <v>47</v>
      </c>
      <c r="N2496">
        <v>326</v>
      </c>
      <c r="O2496" t="s">
        <v>62</v>
      </c>
      <c r="P2496" t="s">
        <v>156</v>
      </c>
      <c r="Q2496" t="s">
        <v>53</v>
      </c>
      <c r="R2496" t="s">
        <v>181</v>
      </c>
      <c r="S2496" t="s">
        <v>39</v>
      </c>
      <c r="T2496" t="s">
        <v>36</v>
      </c>
      <c r="U2496" t="s">
        <v>119</v>
      </c>
      <c r="V2496" t="s">
        <v>225</v>
      </c>
      <c r="W2496" t="s">
        <v>80</v>
      </c>
      <c r="X2496" t="s">
        <v>890</v>
      </c>
      <c r="Y2496" t="s">
        <v>41</v>
      </c>
      <c r="Z2496" t="s">
        <v>82</v>
      </c>
    </row>
    <row r="2497" spans="1:26" hidden="1" x14ac:dyDescent="0.25">
      <c r="A2497" t="s">
        <v>10326</v>
      </c>
      <c r="B2497" t="s">
        <v>10327</v>
      </c>
      <c r="C2497" s="1" t="str">
        <f t="shared" si="407"/>
        <v>21:0242</v>
      </c>
      <c r="D2497" s="1" t="str">
        <f t="shared" si="404"/>
        <v>21:0117</v>
      </c>
      <c r="E2497" t="s">
        <v>10328</v>
      </c>
      <c r="F2497" t="s">
        <v>10329</v>
      </c>
      <c r="H2497">
        <v>58.721946600000003</v>
      </c>
      <c r="I2497">
        <v>-102.6337991</v>
      </c>
      <c r="J2497" s="1" t="str">
        <f t="shared" si="405"/>
        <v>NGR lake sediment grab sample</v>
      </c>
      <c r="K2497" s="1" t="str">
        <f t="shared" si="406"/>
        <v>&lt;177 micron (NGR)</v>
      </c>
      <c r="L2497">
        <v>17</v>
      </c>
      <c r="M2497" t="s">
        <v>60</v>
      </c>
      <c r="N2497">
        <v>327</v>
      </c>
      <c r="O2497" t="s">
        <v>1254</v>
      </c>
      <c r="P2497" t="s">
        <v>596</v>
      </c>
      <c r="Q2497" t="s">
        <v>53</v>
      </c>
      <c r="R2497" t="s">
        <v>156</v>
      </c>
      <c r="S2497" t="s">
        <v>181</v>
      </c>
      <c r="T2497" t="s">
        <v>36</v>
      </c>
      <c r="U2497" t="s">
        <v>343</v>
      </c>
      <c r="V2497" t="s">
        <v>262</v>
      </c>
      <c r="W2497" t="s">
        <v>80</v>
      </c>
      <c r="X2497" t="s">
        <v>760</v>
      </c>
      <c r="Y2497" t="s">
        <v>760</v>
      </c>
      <c r="Z2497" t="s">
        <v>3570</v>
      </c>
    </row>
    <row r="2498" spans="1:26" hidden="1" x14ac:dyDescent="0.25">
      <c r="A2498" t="s">
        <v>10330</v>
      </c>
      <c r="B2498" t="s">
        <v>10331</v>
      </c>
      <c r="C2498" s="1" t="str">
        <f t="shared" si="407"/>
        <v>21:0242</v>
      </c>
      <c r="D2498" s="1" t="str">
        <f t="shared" si="404"/>
        <v>21:0117</v>
      </c>
      <c r="E2498" t="s">
        <v>10332</v>
      </c>
      <c r="F2498" t="s">
        <v>10333</v>
      </c>
      <c r="H2498">
        <v>58.715338199999998</v>
      </c>
      <c r="I2498">
        <v>-102.6150425</v>
      </c>
      <c r="J2498" s="1" t="str">
        <f t="shared" si="405"/>
        <v>NGR lake sediment grab sample</v>
      </c>
      <c r="K2498" s="1" t="str">
        <f t="shared" si="406"/>
        <v>&lt;177 micron (NGR)</v>
      </c>
      <c r="L2498">
        <v>17</v>
      </c>
      <c r="M2498" t="s">
        <v>73</v>
      </c>
      <c r="N2498">
        <v>328</v>
      </c>
      <c r="O2498" t="s">
        <v>108</v>
      </c>
      <c r="P2498" t="s">
        <v>181</v>
      </c>
      <c r="Q2498" t="s">
        <v>66</v>
      </c>
      <c r="R2498" t="s">
        <v>76</v>
      </c>
      <c r="S2498" t="s">
        <v>33</v>
      </c>
      <c r="T2498" t="s">
        <v>36</v>
      </c>
      <c r="U2498" t="s">
        <v>470</v>
      </c>
      <c r="V2498" t="s">
        <v>225</v>
      </c>
      <c r="W2498" t="s">
        <v>53</v>
      </c>
      <c r="X2498" t="s">
        <v>890</v>
      </c>
      <c r="Y2498" t="s">
        <v>41</v>
      </c>
      <c r="Z2498" t="s">
        <v>820</v>
      </c>
    </row>
    <row r="2499" spans="1:26" hidden="1" x14ac:dyDescent="0.25">
      <c r="A2499" t="s">
        <v>10334</v>
      </c>
      <c r="B2499" t="s">
        <v>10335</v>
      </c>
      <c r="C2499" s="1" t="str">
        <f t="shared" si="407"/>
        <v>21:0242</v>
      </c>
      <c r="D2499" s="1" t="str">
        <f t="shared" si="404"/>
        <v>21:0117</v>
      </c>
      <c r="E2499" t="s">
        <v>10336</v>
      </c>
      <c r="F2499" t="s">
        <v>10337</v>
      </c>
      <c r="H2499">
        <v>58.741203300000002</v>
      </c>
      <c r="I2499">
        <v>-102.6047536</v>
      </c>
      <c r="J2499" s="1" t="str">
        <f t="shared" si="405"/>
        <v>NGR lake sediment grab sample</v>
      </c>
      <c r="K2499" s="1" t="str">
        <f t="shared" si="406"/>
        <v>&lt;177 micron (NGR)</v>
      </c>
      <c r="L2499">
        <v>17</v>
      </c>
      <c r="M2499" t="s">
        <v>87</v>
      </c>
      <c r="N2499">
        <v>329</v>
      </c>
      <c r="O2499" t="s">
        <v>35</v>
      </c>
      <c r="P2499" t="s">
        <v>50</v>
      </c>
      <c r="Q2499" t="s">
        <v>66</v>
      </c>
      <c r="R2499" t="s">
        <v>78</v>
      </c>
      <c r="S2499" t="s">
        <v>80</v>
      </c>
      <c r="T2499" t="s">
        <v>36</v>
      </c>
      <c r="U2499" t="s">
        <v>98</v>
      </c>
      <c r="V2499" t="s">
        <v>437</v>
      </c>
      <c r="W2499" t="s">
        <v>33</v>
      </c>
      <c r="X2499" t="s">
        <v>82</v>
      </c>
      <c r="Y2499" t="s">
        <v>125</v>
      </c>
      <c r="Z2499" t="s">
        <v>2408</v>
      </c>
    </row>
    <row r="2500" spans="1:26" hidden="1" x14ac:dyDescent="0.25">
      <c r="A2500" t="s">
        <v>10338</v>
      </c>
      <c r="B2500" t="s">
        <v>10339</v>
      </c>
      <c r="C2500" s="1" t="str">
        <f t="shared" si="407"/>
        <v>21:0242</v>
      </c>
      <c r="D2500" s="1" t="str">
        <f t="shared" si="404"/>
        <v>21:0117</v>
      </c>
      <c r="E2500" t="s">
        <v>10340</v>
      </c>
      <c r="F2500" t="s">
        <v>10341</v>
      </c>
      <c r="H2500">
        <v>58.009326399999999</v>
      </c>
      <c r="I2500">
        <v>-103.07762390000001</v>
      </c>
      <c r="J2500" s="1" t="str">
        <f t="shared" si="405"/>
        <v>NGR lake sediment grab sample</v>
      </c>
      <c r="K2500" s="1" t="str">
        <f t="shared" si="406"/>
        <v>&lt;177 micron (NGR)</v>
      </c>
      <c r="L2500">
        <v>17</v>
      </c>
      <c r="M2500" t="s">
        <v>96</v>
      </c>
      <c r="N2500">
        <v>330</v>
      </c>
      <c r="O2500" t="s">
        <v>48</v>
      </c>
      <c r="P2500" t="s">
        <v>80</v>
      </c>
      <c r="Q2500" t="s">
        <v>53</v>
      </c>
      <c r="R2500" t="s">
        <v>181</v>
      </c>
      <c r="S2500" t="s">
        <v>39</v>
      </c>
      <c r="T2500" t="s">
        <v>36</v>
      </c>
      <c r="U2500" t="s">
        <v>858</v>
      </c>
      <c r="V2500" t="s">
        <v>125</v>
      </c>
      <c r="W2500" t="s">
        <v>53</v>
      </c>
      <c r="X2500" t="s">
        <v>82</v>
      </c>
      <c r="Y2500" t="s">
        <v>41</v>
      </c>
      <c r="Z2500" t="s">
        <v>3945</v>
      </c>
    </row>
    <row r="2501" spans="1:26" hidden="1" x14ac:dyDescent="0.25">
      <c r="A2501" t="s">
        <v>10342</v>
      </c>
      <c r="B2501" t="s">
        <v>10343</v>
      </c>
      <c r="C2501" s="1" t="str">
        <f t="shared" si="407"/>
        <v>21:0242</v>
      </c>
      <c r="D2501" s="1" t="str">
        <f t="shared" si="404"/>
        <v>21:0117</v>
      </c>
      <c r="E2501" t="s">
        <v>10344</v>
      </c>
      <c r="F2501" t="s">
        <v>10345</v>
      </c>
      <c r="H2501">
        <v>58.746242100000003</v>
      </c>
      <c r="I2501">
        <v>-102.5663098</v>
      </c>
      <c r="J2501" s="1" t="str">
        <f t="shared" si="405"/>
        <v>NGR lake sediment grab sample</v>
      </c>
      <c r="K2501" s="1" t="str">
        <f t="shared" si="406"/>
        <v>&lt;177 micron (NGR)</v>
      </c>
      <c r="L2501">
        <v>17</v>
      </c>
      <c r="M2501" t="s">
        <v>106</v>
      </c>
      <c r="N2501">
        <v>331</v>
      </c>
      <c r="O2501" t="s">
        <v>77</v>
      </c>
      <c r="P2501" t="s">
        <v>80</v>
      </c>
      <c r="Q2501" t="s">
        <v>53</v>
      </c>
      <c r="R2501" t="s">
        <v>80</v>
      </c>
      <c r="S2501" t="s">
        <v>80</v>
      </c>
      <c r="T2501" t="s">
        <v>36</v>
      </c>
      <c r="U2501" t="s">
        <v>1024</v>
      </c>
      <c r="V2501" t="s">
        <v>437</v>
      </c>
      <c r="W2501" t="s">
        <v>53</v>
      </c>
      <c r="X2501" t="s">
        <v>890</v>
      </c>
      <c r="Y2501" t="s">
        <v>41</v>
      </c>
      <c r="Z2501" t="s">
        <v>51</v>
      </c>
    </row>
    <row r="2502" spans="1:26" hidden="1" x14ac:dyDescent="0.25">
      <c r="A2502" t="s">
        <v>10346</v>
      </c>
      <c r="B2502" t="s">
        <v>10347</v>
      </c>
      <c r="C2502" s="1" t="str">
        <f t="shared" si="407"/>
        <v>21:0242</v>
      </c>
      <c r="D2502" s="1" t="str">
        <f t="shared" si="404"/>
        <v>21:0117</v>
      </c>
      <c r="E2502" t="s">
        <v>10348</v>
      </c>
      <c r="F2502" t="s">
        <v>10349</v>
      </c>
      <c r="H2502">
        <v>58.747350400000002</v>
      </c>
      <c r="I2502">
        <v>-102.5231028</v>
      </c>
      <c r="J2502" s="1" t="str">
        <f t="shared" si="405"/>
        <v>NGR lake sediment grab sample</v>
      </c>
      <c r="K2502" s="1" t="str">
        <f t="shared" si="406"/>
        <v>&lt;177 micron (NGR)</v>
      </c>
      <c r="L2502">
        <v>17</v>
      </c>
      <c r="M2502" t="s">
        <v>118</v>
      </c>
      <c r="N2502">
        <v>332</v>
      </c>
      <c r="O2502" t="s">
        <v>528</v>
      </c>
      <c r="P2502" t="s">
        <v>156</v>
      </c>
      <c r="Q2502" t="s">
        <v>53</v>
      </c>
      <c r="R2502" t="s">
        <v>181</v>
      </c>
      <c r="S2502" t="s">
        <v>290</v>
      </c>
      <c r="T2502" t="s">
        <v>36</v>
      </c>
      <c r="U2502" t="s">
        <v>2019</v>
      </c>
      <c r="V2502" t="s">
        <v>1137</v>
      </c>
      <c r="W2502" t="s">
        <v>97</v>
      </c>
      <c r="X2502" t="s">
        <v>890</v>
      </c>
      <c r="Y2502" t="s">
        <v>41</v>
      </c>
      <c r="Z2502" t="s">
        <v>209</v>
      </c>
    </row>
    <row r="2503" spans="1:26" hidden="1" x14ac:dyDescent="0.25">
      <c r="A2503" t="s">
        <v>10350</v>
      </c>
      <c r="B2503" t="s">
        <v>10351</v>
      </c>
      <c r="C2503" s="1" t="str">
        <f t="shared" si="407"/>
        <v>21:0242</v>
      </c>
      <c r="D2503" s="1" t="str">
        <f t="shared" si="404"/>
        <v>21:0117</v>
      </c>
      <c r="E2503" t="s">
        <v>10352</v>
      </c>
      <c r="F2503" t="s">
        <v>10353</v>
      </c>
      <c r="H2503">
        <v>58.7579748</v>
      </c>
      <c r="I2503">
        <v>-102.52331580000001</v>
      </c>
      <c r="J2503" s="1" t="str">
        <f t="shared" si="405"/>
        <v>NGR lake sediment grab sample</v>
      </c>
      <c r="K2503" s="1" t="str">
        <f t="shared" si="406"/>
        <v>&lt;177 micron (NGR)</v>
      </c>
      <c r="L2503">
        <v>17</v>
      </c>
      <c r="M2503" t="s">
        <v>131</v>
      </c>
      <c r="N2503">
        <v>333</v>
      </c>
      <c r="O2503" t="s">
        <v>49</v>
      </c>
      <c r="P2503" t="s">
        <v>39</v>
      </c>
      <c r="Q2503" t="s">
        <v>66</v>
      </c>
      <c r="R2503" t="s">
        <v>80</v>
      </c>
      <c r="S2503" t="s">
        <v>33</v>
      </c>
      <c r="T2503" t="s">
        <v>36</v>
      </c>
      <c r="U2503" t="s">
        <v>1416</v>
      </c>
      <c r="V2503" t="s">
        <v>99</v>
      </c>
      <c r="W2503" t="s">
        <v>66</v>
      </c>
      <c r="X2503" t="s">
        <v>283</v>
      </c>
      <c r="Y2503" t="s">
        <v>41</v>
      </c>
      <c r="Z2503" t="s">
        <v>4687</v>
      </c>
    </row>
    <row r="2504" spans="1:26" hidden="1" x14ac:dyDescent="0.25">
      <c r="A2504" t="s">
        <v>10354</v>
      </c>
      <c r="B2504" t="s">
        <v>10355</v>
      </c>
      <c r="C2504" s="1" t="str">
        <f t="shared" si="407"/>
        <v>21:0242</v>
      </c>
      <c r="D2504" s="1" t="str">
        <f t="shared" si="404"/>
        <v>21:0117</v>
      </c>
      <c r="E2504" t="s">
        <v>10356</v>
      </c>
      <c r="F2504" t="s">
        <v>10357</v>
      </c>
      <c r="H2504">
        <v>58.011028500000002</v>
      </c>
      <c r="I2504">
        <v>-103.14756079999999</v>
      </c>
      <c r="J2504" s="1" t="str">
        <f t="shared" si="405"/>
        <v>NGR lake sediment grab sample</v>
      </c>
      <c r="K2504" s="1" t="str">
        <f t="shared" si="406"/>
        <v>&lt;177 micron (NGR)</v>
      </c>
      <c r="L2504">
        <v>17</v>
      </c>
      <c r="M2504" t="s">
        <v>143</v>
      </c>
      <c r="N2504">
        <v>334</v>
      </c>
      <c r="O2504" t="s">
        <v>417</v>
      </c>
      <c r="P2504" t="s">
        <v>76</v>
      </c>
      <c r="Q2504" t="s">
        <v>53</v>
      </c>
      <c r="R2504" t="s">
        <v>181</v>
      </c>
      <c r="S2504" t="s">
        <v>146</v>
      </c>
      <c r="T2504" t="s">
        <v>36</v>
      </c>
      <c r="U2504" t="s">
        <v>111</v>
      </c>
      <c r="V2504" t="s">
        <v>953</v>
      </c>
      <c r="W2504" t="s">
        <v>63</v>
      </c>
      <c r="X2504" t="s">
        <v>79</v>
      </c>
      <c r="Y2504" t="s">
        <v>41</v>
      </c>
      <c r="Z2504" t="s">
        <v>3073</v>
      </c>
    </row>
    <row r="2505" spans="1:26" hidden="1" x14ac:dyDescent="0.25">
      <c r="A2505" t="s">
        <v>10358</v>
      </c>
      <c r="B2505" t="s">
        <v>10359</v>
      </c>
      <c r="C2505" s="1" t="str">
        <f t="shared" si="407"/>
        <v>21:0242</v>
      </c>
      <c r="D2505" s="1" t="str">
        <f t="shared" si="404"/>
        <v>21:0117</v>
      </c>
      <c r="E2505" t="s">
        <v>10360</v>
      </c>
      <c r="F2505" t="s">
        <v>10361</v>
      </c>
      <c r="H2505">
        <v>58.014474300000003</v>
      </c>
      <c r="I2505">
        <v>-103.1136436</v>
      </c>
      <c r="J2505" s="1" t="str">
        <f t="shared" si="405"/>
        <v>NGR lake sediment grab sample</v>
      </c>
      <c r="K2505" s="1" t="str">
        <f t="shared" si="406"/>
        <v>&lt;177 micron (NGR)</v>
      </c>
      <c r="L2505">
        <v>17</v>
      </c>
      <c r="M2505" t="s">
        <v>177</v>
      </c>
      <c r="N2505">
        <v>335</v>
      </c>
      <c r="O2505" t="s">
        <v>1058</v>
      </c>
      <c r="P2505" t="s">
        <v>80</v>
      </c>
      <c r="Q2505" t="s">
        <v>53</v>
      </c>
      <c r="R2505" t="s">
        <v>33</v>
      </c>
      <c r="S2505" t="s">
        <v>39</v>
      </c>
      <c r="T2505" t="s">
        <v>36</v>
      </c>
      <c r="U2505" t="s">
        <v>1617</v>
      </c>
      <c r="V2505" t="s">
        <v>1223</v>
      </c>
      <c r="W2505" t="s">
        <v>66</v>
      </c>
      <c r="X2505" t="s">
        <v>890</v>
      </c>
      <c r="Y2505" t="s">
        <v>41</v>
      </c>
      <c r="Z2505" t="s">
        <v>3858</v>
      </c>
    </row>
    <row r="2506" spans="1:26" hidden="1" x14ac:dyDescent="0.25">
      <c r="A2506" t="s">
        <v>10362</v>
      </c>
      <c r="B2506" t="s">
        <v>10363</v>
      </c>
      <c r="C2506" s="1" t="str">
        <f t="shared" si="407"/>
        <v>21:0242</v>
      </c>
      <c r="D2506" s="1" t="str">
        <f>HYPERLINK("http://geochem.nrcan.gc.ca/cdogs/content/svy/svy_e.htm", "")</f>
        <v/>
      </c>
      <c r="G2506" s="1" t="str">
        <f>HYPERLINK("http://geochem.nrcan.gc.ca/cdogs/content/cr_/cr_00023_e.htm", "23")</f>
        <v>23</v>
      </c>
      <c r="J2506" t="s">
        <v>220</v>
      </c>
      <c r="K2506" t="s">
        <v>221</v>
      </c>
      <c r="L2506">
        <v>17</v>
      </c>
      <c r="M2506" t="s">
        <v>222</v>
      </c>
      <c r="N2506">
        <v>336</v>
      </c>
      <c r="O2506" t="s">
        <v>54</v>
      </c>
      <c r="P2506" t="s">
        <v>32</v>
      </c>
      <c r="Q2506" t="s">
        <v>277</v>
      </c>
      <c r="R2506" t="s">
        <v>97</v>
      </c>
      <c r="S2506" t="s">
        <v>97</v>
      </c>
      <c r="T2506" t="s">
        <v>36</v>
      </c>
      <c r="U2506" t="s">
        <v>2330</v>
      </c>
      <c r="V2506" t="s">
        <v>1802</v>
      </c>
      <c r="W2506" t="s">
        <v>39</v>
      </c>
      <c r="X2506" t="s">
        <v>300</v>
      </c>
      <c r="Y2506" t="s">
        <v>3466</v>
      </c>
      <c r="Z2506" t="s">
        <v>869</v>
      </c>
    </row>
    <row r="2507" spans="1:26" hidden="1" x14ac:dyDescent="0.25">
      <c r="A2507" t="s">
        <v>10364</v>
      </c>
      <c r="B2507" t="s">
        <v>10365</v>
      </c>
      <c r="C2507" s="1" t="str">
        <f t="shared" si="407"/>
        <v>21:0242</v>
      </c>
      <c r="D2507" s="1" t="str">
        <f>HYPERLINK("http://geochem.nrcan.gc.ca/cdogs/content/svy/svy210117_e.htm", "21:0117")</f>
        <v>21:0117</v>
      </c>
      <c r="E2507" t="s">
        <v>10366</v>
      </c>
      <c r="F2507" t="s">
        <v>10367</v>
      </c>
      <c r="H2507">
        <v>58.009809799999999</v>
      </c>
      <c r="I2507">
        <v>-103.029932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17</v>
      </c>
      <c r="M2507" t="s">
        <v>187</v>
      </c>
      <c r="N2507">
        <v>337</v>
      </c>
      <c r="O2507" t="s">
        <v>1090</v>
      </c>
      <c r="P2507" t="s">
        <v>76</v>
      </c>
      <c r="Q2507" t="s">
        <v>53</v>
      </c>
      <c r="R2507" t="s">
        <v>39</v>
      </c>
      <c r="S2507" t="s">
        <v>33</v>
      </c>
      <c r="T2507" t="s">
        <v>36</v>
      </c>
      <c r="U2507" t="s">
        <v>2956</v>
      </c>
      <c r="V2507" t="s">
        <v>564</v>
      </c>
      <c r="W2507" t="s">
        <v>63</v>
      </c>
      <c r="X2507" t="s">
        <v>336</v>
      </c>
      <c r="Y2507" t="s">
        <v>41</v>
      </c>
      <c r="Z2507" t="s">
        <v>697</v>
      </c>
    </row>
    <row r="2508" spans="1:26" hidden="1" x14ac:dyDescent="0.25">
      <c r="A2508" t="s">
        <v>10368</v>
      </c>
      <c r="B2508" t="s">
        <v>10369</v>
      </c>
      <c r="C2508" s="1" t="str">
        <f t="shared" si="407"/>
        <v>21:0242</v>
      </c>
      <c r="D2508" s="1" t="str">
        <f>HYPERLINK("http://geochem.nrcan.gc.ca/cdogs/content/svy/svy210117_e.htm", "21:0117")</f>
        <v>21:0117</v>
      </c>
      <c r="E2508" t="s">
        <v>10370</v>
      </c>
      <c r="F2508" t="s">
        <v>10371</v>
      </c>
      <c r="H2508">
        <v>57.9998723</v>
      </c>
      <c r="I2508">
        <v>-102.95921749999999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17</v>
      </c>
      <c r="M2508" t="s">
        <v>196</v>
      </c>
      <c r="N2508">
        <v>338</v>
      </c>
      <c r="O2508" t="s">
        <v>336</v>
      </c>
      <c r="P2508" t="s">
        <v>39</v>
      </c>
      <c r="Q2508" t="s">
        <v>66</v>
      </c>
      <c r="R2508" t="s">
        <v>78</v>
      </c>
      <c r="S2508" t="s">
        <v>39</v>
      </c>
      <c r="T2508" t="s">
        <v>36</v>
      </c>
      <c r="U2508" t="s">
        <v>463</v>
      </c>
      <c r="V2508" t="s">
        <v>99</v>
      </c>
      <c r="W2508" t="s">
        <v>66</v>
      </c>
      <c r="X2508" t="s">
        <v>890</v>
      </c>
      <c r="Y2508" t="s">
        <v>41</v>
      </c>
      <c r="Z2508" t="s">
        <v>335</v>
      </c>
    </row>
    <row r="2509" spans="1:26" hidden="1" x14ac:dyDescent="0.25">
      <c r="A2509" t="s">
        <v>10372</v>
      </c>
      <c r="B2509" t="s">
        <v>10373</v>
      </c>
      <c r="C2509" s="1" t="str">
        <f t="shared" si="407"/>
        <v>21:0242</v>
      </c>
      <c r="D2509" s="1" t="str">
        <f>HYPERLINK("http://geochem.nrcan.gc.ca/cdogs/content/svy/svy210117_e.htm", "21:0117")</f>
        <v>21:0117</v>
      </c>
      <c r="E2509" t="s">
        <v>10374</v>
      </c>
      <c r="F2509" t="s">
        <v>10375</v>
      </c>
      <c r="H2509">
        <v>58.013108500000001</v>
      </c>
      <c r="I2509">
        <v>-102.8980782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17</v>
      </c>
      <c r="M2509" t="s">
        <v>206</v>
      </c>
      <c r="N2509">
        <v>339</v>
      </c>
      <c r="O2509" t="s">
        <v>336</v>
      </c>
      <c r="P2509" t="s">
        <v>76</v>
      </c>
      <c r="Q2509" t="s">
        <v>66</v>
      </c>
      <c r="R2509" t="s">
        <v>76</v>
      </c>
      <c r="S2509" t="s">
        <v>39</v>
      </c>
      <c r="T2509" t="s">
        <v>36</v>
      </c>
      <c r="U2509" t="s">
        <v>228</v>
      </c>
      <c r="V2509" t="s">
        <v>308</v>
      </c>
      <c r="W2509" t="s">
        <v>63</v>
      </c>
      <c r="X2509" t="s">
        <v>890</v>
      </c>
      <c r="Y2509" t="s">
        <v>41</v>
      </c>
      <c r="Z2509" t="s">
        <v>278</v>
      </c>
    </row>
    <row r="2510" spans="1:26" hidden="1" x14ac:dyDescent="0.25">
      <c r="A2510" t="s">
        <v>10376</v>
      </c>
      <c r="B2510" t="s">
        <v>10377</v>
      </c>
      <c r="C2510" s="1" t="str">
        <f t="shared" si="407"/>
        <v>21:0242</v>
      </c>
      <c r="D2510" s="1" t="str">
        <f>HYPERLINK("http://geochem.nrcan.gc.ca/cdogs/content/svy/svy210117_e.htm", "21:0117")</f>
        <v>21:0117</v>
      </c>
      <c r="E2510" t="s">
        <v>10378</v>
      </c>
      <c r="F2510" t="s">
        <v>10379</v>
      </c>
      <c r="H2510">
        <v>58.010520399999997</v>
      </c>
      <c r="I2510">
        <v>-102.8581782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17</v>
      </c>
      <c r="M2510" t="s">
        <v>214</v>
      </c>
      <c r="N2510">
        <v>340</v>
      </c>
      <c r="O2510" t="s">
        <v>1048</v>
      </c>
      <c r="P2510" t="s">
        <v>80</v>
      </c>
      <c r="Q2510" t="s">
        <v>66</v>
      </c>
      <c r="R2510" t="s">
        <v>63</v>
      </c>
      <c r="S2510" t="s">
        <v>97</v>
      </c>
      <c r="T2510" t="s">
        <v>36</v>
      </c>
      <c r="U2510" t="s">
        <v>3486</v>
      </c>
      <c r="V2510" t="s">
        <v>2057</v>
      </c>
      <c r="W2510" t="s">
        <v>66</v>
      </c>
      <c r="X2510" t="s">
        <v>48</v>
      </c>
      <c r="Y2510" t="s">
        <v>41</v>
      </c>
      <c r="Z2510" t="s">
        <v>1211</v>
      </c>
    </row>
    <row r="2511" spans="1:26" hidden="1" x14ac:dyDescent="0.25">
      <c r="A2511" t="s">
        <v>10380</v>
      </c>
      <c r="B2511" t="s">
        <v>10381</v>
      </c>
      <c r="C2511" s="1" t="str">
        <f t="shared" si="407"/>
        <v>21:0242</v>
      </c>
      <c r="D2511" s="1" t="str">
        <f>HYPERLINK("http://geochem.nrcan.gc.ca/cdogs/content/svy/svy210117_e.htm", "21:0117")</f>
        <v>21:0117</v>
      </c>
      <c r="E2511" t="s">
        <v>10382</v>
      </c>
      <c r="F2511" t="s">
        <v>10383</v>
      </c>
      <c r="H2511">
        <v>58.008998499999997</v>
      </c>
      <c r="I2511">
        <v>-102.7588708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18</v>
      </c>
      <c r="M2511" t="s">
        <v>30</v>
      </c>
      <c r="N2511">
        <v>341</v>
      </c>
      <c r="O2511" t="s">
        <v>120</v>
      </c>
      <c r="P2511" t="s">
        <v>80</v>
      </c>
      <c r="Q2511" t="s">
        <v>53</v>
      </c>
      <c r="R2511" t="s">
        <v>63</v>
      </c>
      <c r="S2511" t="s">
        <v>33</v>
      </c>
      <c r="T2511" t="s">
        <v>36</v>
      </c>
      <c r="U2511" t="s">
        <v>147</v>
      </c>
      <c r="V2511" t="s">
        <v>10384</v>
      </c>
      <c r="W2511" t="s">
        <v>66</v>
      </c>
      <c r="X2511" t="s">
        <v>82</v>
      </c>
      <c r="Y2511" t="s">
        <v>41</v>
      </c>
      <c r="Z2511" t="s">
        <v>1608</v>
      </c>
    </row>
    <row r="2512" spans="1:26" hidden="1" x14ac:dyDescent="0.25">
      <c r="A2512" t="s">
        <v>10385</v>
      </c>
      <c r="B2512" t="s">
        <v>10386</v>
      </c>
      <c r="C2512" s="1" t="str">
        <f t="shared" si="407"/>
        <v>21:0242</v>
      </c>
      <c r="D2512" s="1" t="str">
        <f>HYPERLINK("http://geochem.nrcan.gc.ca/cdogs/content/svy/svy_e.htm", "")</f>
        <v/>
      </c>
      <c r="G2512" s="1" t="str">
        <f>HYPERLINK("http://geochem.nrcan.gc.ca/cdogs/content/cr_/cr_00021_e.htm", "21")</f>
        <v>21</v>
      </c>
      <c r="J2512" t="s">
        <v>220</v>
      </c>
      <c r="K2512" t="s">
        <v>221</v>
      </c>
      <c r="L2512">
        <v>18</v>
      </c>
      <c r="M2512" t="s">
        <v>222</v>
      </c>
      <c r="N2512">
        <v>342</v>
      </c>
      <c r="O2512" t="s">
        <v>108</v>
      </c>
      <c r="P2512" t="s">
        <v>198</v>
      </c>
      <c r="Q2512" t="s">
        <v>34</v>
      </c>
      <c r="R2512" t="s">
        <v>39</v>
      </c>
      <c r="S2512" t="s">
        <v>33</v>
      </c>
      <c r="T2512" t="s">
        <v>36</v>
      </c>
      <c r="U2512" t="s">
        <v>973</v>
      </c>
      <c r="V2512" t="s">
        <v>685</v>
      </c>
      <c r="W2512" t="s">
        <v>76</v>
      </c>
      <c r="X2512" t="s">
        <v>890</v>
      </c>
      <c r="Y2512" t="s">
        <v>63</v>
      </c>
      <c r="Z2512" t="s">
        <v>1283</v>
      </c>
    </row>
    <row r="2513" spans="1:26" hidden="1" x14ac:dyDescent="0.25">
      <c r="A2513" t="s">
        <v>10387</v>
      </c>
      <c r="B2513" t="s">
        <v>10388</v>
      </c>
      <c r="C2513" s="1" t="str">
        <f t="shared" si="407"/>
        <v>21:0242</v>
      </c>
      <c r="D2513" s="1" t="str">
        <f t="shared" ref="D2513:D2542" si="408">HYPERLINK("http://geochem.nrcan.gc.ca/cdogs/content/svy/svy210117_e.htm", "21:0117")</f>
        <v>21:0117</v>
      </c>
      <c r="E2513" t="s">
        <v>10389</v>
      </c>
      <c r="F2513" t="s">
        <v>10390</v>
      </c>
      <c r="H2513">
        <v>58.002401300000002</v>
      </c>
      <c r="I2513">
        <v>-102.793183</v>
      </c>
      <c r="J2513" s="1" t="str">
        <f t="shared" ref="J2513:J2542" si="409">HYPERLINK("http://geochem.nrcan.gc.ca/cdogs/content/kwd/kwd020027_e.htm", "NGR lake sediment grab sample")</f>
        <v>NGR lake sediment grab sample</v>
      </c>
      <c r="K2513" s="1" t="str">
        <f t="shared" ref="K2513:K2542" si="410">HYPERLINK("http://geochem.nrcan.gc.ca/cdogs/content/kwd/kwd080006_e.htm", "&lt;177 micron (NGR)")</f>
        <v>&lt;177 micron (NGR)</v>
      </c>
      <c r="L2513">
        <v>18</v>
      </c>
      <c r="M2513" t="s">
        <v>154</v>
      </c>
      <c r="N2513">
        <v>343</v>
      </c>
      <c r="O2513" t="s">
        <v>798</v>
      </c>
      <c r="P2513" t="s">
        <v>181</v>
      </c>
      <c r="Q2513" t="s">
        <v>53</v>
      </c>
      <c r="R2513" t="s">
        <v>80</v>
      </c>
      <c r="S2513" t="s">
        <v>63</v>
      </c>
      <c r="T2513" t="s">
        <v>36</v>
      </c>
      <c r="U2513" t="s">
        <v>208</v>
      </c>
      <c r="V2513" t="s">
        <v>216</v>
      </c>
      <c r="W2513" t="s">
        <v>33</v>
      </c>
      <c r="X2513" t="s">
        <v>77</v>
      </c>
      <c r="Y2513" t="s">
        <v>41</v>
      </c>
      <c r="Z2513" t="s">
        <v>145</v>
      </c>
    </row>
    <row r="2514" spans="1:26" hidden="1" x14ac:dyDescent="0.25">
      <c r="A2514" t="s">
        <v>10391</v>
      </c>
      <c r="B2514" t="s">
        <v>10392</v>
      </c>
      <c r="C2514" s="1" t="str">
        <f t="shared" si="407"/>
        <v>21:0242</v>
      </c>
      <c r="D2514" s="1" t="str">
        <f t="shared" si="408"/>
        <v>21:0117</v>
      </c>
      <c r="E2514" t="s">
        <v>10382</v>
      </c>
      <c r="F2514" t="s">
        <v>10393</v>
      </c>
      <c r="H2514">
        <v>58.008998499999997</v>
      </c>
      <c r="I2514">
        <v>-102.7588708</v>
      </c>
      <c r="J2514" s="1" t="str">
        <f t="shared" si="409"/>
        <v>NGR lake sediment grab sample</v>
      </c>
      <c r="K2514" s="1" t="str">
        <f t="shared" si="410"/>
        <v>&lt;177 micron (NGR)</v>
      </c>
      <c r="L2514">
        <v>18</v>
      </c>
      <c r="M2514" t="s">
        <v>162</v>
      </c>
      <c r="N2514">
        <v>344</v>
      </c>
      <c r="O2514" t="s">
        <v>236</v>
      </c>
      <c r="P2514" t="s">
        <v>80</v>
      </c>
      <c r="Q2514" t="s">
        <v>53</v>
      </c>
      <c r="R2514" t="s">
        <v>66</v>
      </c>
      <c r="S2514" t="s">
        <v>80</v>
      </c>
      <c r="T2514" t="s">
        <v>36</v>
      </c>
      <c r="U2514" t="s">
        <v>938</v>
      </c>
      <c r="V2514" t="s">
        <v>10394</v>
      </c>
      <c r="W2514" t="s">
        <v>53</v>
      </c>
      <c r="X2514" t="s">
        <v>890</v>
      </c>
      <c r="Y2514" t="s">
        <v>41</v>
      </c>
      <c r="Z2514" t="s">
        <v>738</v>
      </c>
    </row>
    <row r="2515" spans="1:26" hidden="1" x14ac:dyDescent="0.25">
      <c r="A2515" t="s">
        <v>10395</v>
      </c>
      <c r="B2515" t="s">
        <v>10396</v>
      </c>
      <c r="C2515" s="1" t="str">
        <f t="shared" si="407"/>
        <v>21:0242</v>
      </c>
      <c r="D2515" s="1" t="str">
        <f t="shared" si="408"/>
        <v>21:0117</v>
      </c>
      <c r="E2515" t="s">
        <v>10382</v>
      </c>
      <c r="F2515" t="s">
        <v>10397</v>
      </c>
      <c r="H2515">
        <v>58.008998499999997</v>
      </c>
      <c r="I2515">
        <v>-102.7588708</v>
      </c>
      <c r="J2515" s="1" t="str">
        <f t="shared" si="409"/>
        <v>NGR lake sediment grab sample</v>
      </c>
      <c r="K2515" s="1" t="str">
        <f t="shared" si="410"/>
        <v>&lt;177 micron (NGR)</v>
      </c>
      <c r="L2515">
        <v>18</v>
      </c>
      <c r="M2515" t="s">
        <v>169</v>
      </c>
      <c r="N2515">
        <v>345</v>
      </c>
      <c r="O2515" t="s">
        <v>224</v>
      </c>
      <c r="P2515" t="s">
        <v>80</v>
      </c>
      <c r="Q2515" t="s">
        <v>53</v>
      </c>
      <c r="R2515" t="s">
        <v>53</v>
      </c>
      <c r="S2515" t="s">
        <v>80</v>
      </c>
      <c r="T2515" t="s">
        <v>36</v>
      </c>
      <c r="U2515" t="s">
        <v>1480</v>
      </c>
      <c r="V2515" t="s">
        <v>10398</v>
      </c>
      <c r="W2515" t="s">
        <v>66</v>
      </c>
      <c r="X2515" t="s">
        <v>48</v>
      </c>
      <c r="Y2515" t="s">
        <v>41</v>
      </c>
      <c r="Z2515" t="s">
        <v>229</v>
      </c>
    </row>
    <row r="2516" spans="1:26" hidden="1" x14ac:dyDescent="0.25">
      <c r="A2516" t="s">
        <v>10399</v>
      </c>
      <c r="B2516" t="s">
        <v>10400</v>
      </c>
      <c r="C2516" s="1" t="str">
        <f t="shared" si="407"/>
        <v>21:0242</v>
      </c>
      <c r="D2516" s="1" t="str">
        <f t="shared" si="408"/>
        <v>21:0117</v>
      </c>
      <c r="E2516" t="s">
        <v>10401</v>
      </c>
      <c r="F2516" t="s">
        <v>10402</v>
      </c>
      <c r="H2516">
        <v>58.008398900000003</v>
      </c>
      <c r="I2516">
        <v>-102.72659350000001</v>
      </c>
      <c r="J2516" s="1" t="str">
        <f t="shared" si="409"/>
        <v>NGR lake sediment grab sample</v>
      </c>
      <c r="K2516" s="1" t="str">
        <f t="shared" si="410"/>
        <v>&lt;177 micron (NGR)</v>
      </c>
      <c r="L2516">
        <v>18</v>
      </c>
      <c r="M2516" t="s">
        <v>47</v>
      </c>
      <c r="N2516">
        <v>346</v>
      </c>
      <c r="O2516" t="s">
        <v>759</v>
      </c>
      <c r="P2516" t="s">
        <v>76</v>
      </c>
      <c r="Q2516" t="s">
        <v>63</v>
      </c>
      <c r="R2516" t="s">
        <v>63</v>
      </c>
      <c r="S2516" t="s">
        <v>66</v>
      </c>
      <c r="T2516" t="s">
        <v>122</v>
      </c>
      <c r="U2516" t="s">
        <v>67</v>
      </c>
      <c r="V2516" t="s">
        <v>292</v>
      </c>
      <c r="W2516" t="s">
        <v>53</v>
      </c>
      <c r="X2516" t="s">
        <v>300</v>
      </c>
      <c r="Y2516" t="s">
        <v>41</v>
      </c>
      <c r="Z2516" t="s">
        <v>4126</v>
      </c>
    </row>
    <row r="2517" spans="1:26" hidden="1" x14ac:dyDescent="0.25">
      <c r="A2517" t="s">
        <v>10403</v>
      </c>
      <c r="B2517" t="s">
        <v>10404</v>
      </c>
      <c r="C2517" s="1" t="str">
        <f t="shared" si="407"/>
        <v>21:0242</v>
      </c>
      <c r="D2517" s="1" t="str">
        <f t="shared" si="408"/>
        <v>21:0117</v>
      </c>
      <c r="E2517" t="s">
        <v>10405</v>
      </c>
      <c r="F2517" t="s">
        <v>10406</v>
      </c>
      <c r="H2517">
        <v>58.011363600000003</v>
      </c>
      <c r="I2517">
        <v>-102.70157039999999</v>
      </c>
      <c r="J2517" s="1" t="str">
        <f t="shared" si="409"/>
        <v>NGR lake sediment grab sample</v>
      </c>
      <c r="K2517" s="1" t="str">
        <f t="shared" si="410"/>
        <v>&lt;177 micron (NGR)</v>
      </c>
      <c r="L2517">
        <v>18</v>
      </c>
      <c r="M2517" t="s">
        <v>60</v>
      </c>
      <c r="N2517">
        <v>347</v>
      </c>
      <c r="O2517" t="s">
        <v>61</v>
      </c>
      <c r="P2517" t="s">
        <v>76</v>
      </c>
      <c r="Q2517" t="s">
        <v>53</v>
      </c>
      <c r="R2517" t="s">
        <v>63</v>
      </c>
      <c r="S2517" t="s">
        <v>80</v>
      </c>
      <c r="T2517" t="s">
        <v>36</v>
      </c>
      <c r="U2517" t="s">
        <v>1501</v>
      </c>
      <c r="V2517" t="s">
        <v>171</v>
      </c>
      <c r="W2517" t="s">
        <v>78</v>
      </c>
      <c r="X2517" t="s">
        <v>79</v>
      </c>
      <c r="Y2517" t="s">
        <v>41</v>
      </c>
      <c r="Z2517" t="s">
        <v>3958</v>
      </c>
    </row>
    <row r="2518" spans="1:26" hidden="1" x14ac:dyDescent="0.25">
      <c r="A2518" t="s">
        <v>10407</v>
      </c>
      <c r="B2518" t="s">
        <v>10408</v>
      </c>
      <c r="C2518" s="1" t="str">
        <f t="shared" si="407"/>
        <v>21:0242</v>
      </c>
      <c r="D2518" s="1" t="str">
        <f t="shared" si="408"/>
        <v>21:0117</v>
      </c>
      <c r="E2518" t="s">
        <v>10409</v>
      </c>
      <c r="F2518" t="s">
        <v>10410</v>
      </c>
      <c r="H2518">
        <v>58.006976700000003</v>
      </c>
      <c r="I2518">
        <v>-102.624172</v>
      </c>
      <c r="J2518" s="1" t="str">
        <f t="shared" si="409"/>
        <v>NGR lake sediment grab sample</v>
      </c>
      <c r="K2518" s="1" t="str">
        <f t="shared" si="410"/>
        <v>&lt;177 micron (NGR)</v>
      </c>
      <c r="L2518">
        <v>18</v>
      </c>
      <c r="M2518" t="s">
        <v>73</v>
      </c>
      <c r="N2518">
        <v>348</v>
      </c>
      <c r="O2518" t="s">
        <v>283</v>
      </c>
      <c r="P2518" t="s">
        <v>66</v>
      </c>
      <c r="Q2518" t="s">
        <v>53</v>
      </c>
      <c r="R2518" t="s">
        <v>53</v>
      </c>
      <c r="S2518" t="s">
        <v>66</v>
      </c>
      <c r="T2518" t="s">
        <v>36</v>
      </c>
      <c r="U2518" t="s">
        <v>179</v>
      </c>
      <c r="V2518" t="s">
        <v>368</v>
      </c>
      <c r="W2518" t="s">
        <v>33</v>
      </c>
      <c r="X2518" t="s">
        <v>77</v>
      </c>
      <c r="Y2518" t="s">
        <v>41</v>
      </c>
      <c r="Z2518" t="s">
        <v>33</v>
      </c>
    </row>
    <row r="2519" spans="1:26" hidden="1" x14ac:dyDescent="0.25">
      <c r="A2519" t="s">
        <v>10411</v>
      </c>
      <c r="B2519" t="s">
        <v>10412</v>
      </c>
      <c r="C2519" s="1" t="str">
        <f t="shared" si="407"/>
        <v>21:0242</v>
      </c>
      <c r="D2519" s="1" t="str">
        <f t="shared" si="408"/>
        <v>21:0117</v>
      </c>
      <c r="E2519" t="s">
        <v>10413</v>
      </c>
      <c r="F2519" t="s">
        <v>10414</v>
      </c>
      <c r="H2519">
        <v>58.001293599999997</v>
      </c>
      <c r="I2519">
        <v>-102.57726</v>
      </c>
      <c r="J2519" s="1" t="str">
        <f t="shared" si="409"/>
        <v>NGR lake sediment grab sample</v>
      </c>
      <c r="K2519" s="1" t="str">
        <f t="shared" si="410"/>
        <v>&lt;177 micron (NGR)</v>
      </c>
      <c r="L2519">
        <v>18</v>
      </c>
      <c r="M2519" t="s">
        <v>87</v>
      </c>
      <c r="N2519">
        <v>349</v>
      </c>
      <c r="O2519" t="s">
        <v>253</v>
      </c>
      <c r="P2519" t="s">
        <v>50</v>
      </c>
      <c r="Q2519" t="s">
        <v>53</v>
      </c>
      <c r="R2519" t="s">
        <v>39</v>
      </c>
      <c r="S2519" t="s">
        <v>39</v>
      </c>
      <c r="T2519" t="s">
        <v>36</v>
      </c>
      <c r="U2519" t="s">
        <v>1846</v>
      </c>
      <c r="V2519" t="s">
        <v>478</v>
      </c>
      <c r="W2519" t="s">
        <v>181</v>
      </c>
      <c r="X2519" t="s">
        <v>343</v>
      </c>
      <c r="Y2519" t="s">
        <v>41</v>
      </c>
      <c r="Z2519" t="s">
        <v>2603</v>
      </c>
    </row>
    <row r="2520" spans="1:26" hidden="1" x14ac:dyDescent="0.25">
      <c r="A2520" t="s">
        <v>10415</v>
      </c>
      <c r="B2520" t="s">
        <v>10416</v>
      </c>
      <c r="C2520" s="1" t="str">
        <f t="shared" si="407"/>
        <v>21:0242</v>
      </c>
      <c r="D2520" s="1" t="str">
        <f t="shared" si="408"/>
        <v>21:0117</v>
      </c>
      <c r="E2520" t="s">
        <v>10417</v>
      </c>
      <c r="F2520" t="s">
        <v>10418</v>
      </c>
      <c r="H2520">
        <v>58.004482600000003</v>
      </c>
      <c r="I2520">
        <v>-102.8311368</v>
      </c>
      <c r="J2520" s="1" t="str">
        <f t="shared" si="409"/>
        <v>NGR lake sediment grab sample</v>
      </c>
      <c r="K2520" s="1" t="str">
        <f t="shared" si="410"/>
        <v>&lt;177 micron (NGR)</v>
      </c>
      <c r="L2520">
        <v>18</v>
      </c>
      <c r="M2520" t="s">
        <v>96</v>
      </c>
      <c r="N2520">
        <v>350</v>
      </c>
      <c r="O2520" t="s">
        <v>298</v>
      </c>
      <c r="P2520" t="s">
        <v>76</v>
      </c>
      <c r="Q2520" t="s">
        <v>66</v>
      </c>
      <c r="R2520" t="s">
        <v>39</v>
      </c>
      <c r="S2520" t="s">
        <v>33</v>
      </c>
      <c r="T2520" t="s">
        <v>36</v>
      </c>
      <c r="U2520" t="s">
        <v>1846</v>
      </c>
      <c r="V2520" t="s">
        <v>216</v>
      </c>
      <c r="W2520" t="s">
        <v>63</v>
      </c>
      <c r="X2520" t="s">
        <v>890</v>
      </c>
      <c r="Y2520" t="s">
        <v>41</v>
      </c>
      <c r="Z2520" t="s">
        <v>3494</v>
      </c>
    </row>
    <row r="2521" spans="1:26" hidden="1" x14ac:dyDescent="0.25">
      <c r="A2521" t="s">
        <v>10419</v>
      </c>
      <c r="B2521" t="s">
        <v>10420</v>
      </c>
      <c r="C2521" s="1" t="str">
        <f t="shared" si="407"/>
        <v>21:0242</v>
      </c>
      <c r="D2521" s="1" t="str">
        <f t="shared" si="408"/>
        <v>21:0117</v>
      </c>
      <c r="E2521" t="s">
        <v>10421</v>
      </c>
      <c r="F2521" t="s">
        <v>10422</v>
      </c>
      <c r="H2521">
        <v>58.008324999999999</v>
      </c>
      <c r="I2521">
        <v>-102.5479553</v>
      </c>
      <c r="J2521" s="1" t="str">
        <f t="shared" si="409"/>
        <v>NGR lake sediment grab sample</v>
      </c>
      <c r="K2521" s="1" t="str">
        <f t="shared" si="410"/>
        <v>&lt;177 micron (NGR)</v>
      </c>
      <c r="L2521">
        <v>18</v>
      </c>
      <c r="M2521" t="s">
        <v>106</v>
      </c>
      <c r="N2521">
        <v>351</v>
      </c>
      <c r="O2521" t="s">
        <v>771</v>
      </c>
      <c r="P2521" t="s">
        <v>76</v>
      </c>
      <c r="Q2521" t="s">
        <v>53</v>
      </c>
      <c r="R2521" t="s">
        <v>33</v>
      </c>
      <c r="S2521" t="s">
        <v>80</v>
      </c>
      <c r="T2521" t="s">
        <v>36</v>
      </c>
      <c r="U2521" t="s">
        <v>497</v>
      </c>
      <c r="V2521" t="s">
        <v>38</v>
      </c>
      <c r="W2521" t="s">
        <v>33</v>
      </c>
      <c r="X2521" t="s">
        <v>890</v>
      </c>
      <c r="Y2521" t="s">
        <v>41</v>
      </c>
      <c r="Z2521" t="s">
        <v>1920</v>
      </c>
    </row>
    <row r="2522" spans="1:26" hidden="1" x14ac:dyDescent="0.25">
      <c r="A2522" t="s">
        <v>10423</v>
      </c>
      <c r="B2522" t="s">
        <v>10424</v>
      </c>
      <c r="C2522" s="1" t="str">
        <f t="shared" si="407"/>
        <v>21:0242</v>
      </c>
      <c r="D2522" s="1" t="str">
        <f t="shared" si="408"/>
        <v>21:0117</v>
      </c>
      <c r="E2522" t="s">
        <v>10425</v>
      </c>
      <c r="F2522" t="s">
        <v>10426</v>
      </c>
      <c r="H2522">
        <v>58.009697600000003</v>
      </c>
      <c r="I2522">
        <v>-102.4925188</v>
      </c>
      <c r="J2522" s="1" t="str">
        <f t="shared" si="409"/>
        <v>NGR lake sediment grab sample</v>
      </c>
      <c r="K2522" s="1" t="str">
        <f t="shared" si="410"/>
        <v>&lt;177 micron (NGR)</v>
      </c>
      <c r="L2522">
        <v>18</v>
      </c>
      <c r="M2522" t="s">
        <v>118</v>
      </c>
      <c r="N2522">
        <v>352</v>
      </c>
      <c r="O2522" t="s">
        <v>1047</v>
      </c>
      <c r="P2522" t="s">
        <v>181</v>
      </c>
      <c r="Q2522" t="s">
        <v>53</v>
      </c>
      <c r="R2522" t="s">
        <v>80</v>
      </c>
      <c r="S2522" t="s">
        <v>63</v>
      </c>
      <c r="T2522" t="s">
        <v>36</v>
      </c>
      <c r="U2522" t="s">
        <v>336</v>
      </c>
      <c r="V2522" t="s">
        <v>564</v>
      </c>
      <c r="W2522" t="s">
        <v>53</v>
      </c>
      <c r="X2522" t="s">
        <v>79</v>
      </c>
      <c r="Y2522" t="s">
        <v>41</v>
      </c>
      <c r="Z2522" t="s">
        <v>108</v>
      </c>
    </row>
    <row r="2523" spans="1:26" hidden="1" x14ac:dyDescent="0.25">
      <c r="A2523" t="s">
        <v>10427</v>
      </c>
      <c r="B2523" t="s">
        <v>10428</v>
      </c>
      <c r="C2523" s="1" t="str">
        <f t="shared" si="407"/>
        <v>21:0242</v>
      </c>
      <c r="D2523" s="1" t="str">
        <f t="shared" si="408"/>
        <v>21:0117</v>
      </c>
      <c r="E2523" t="s">
        <v>10429</v>
      </c>
      <c r="F2523" t="s">
        <v>10430</v>
      </c>
      <c r="H2523">
        <v>58.023602099999998</v>
      </c>
      <c r="I2523">
        <v>-102.4456986</v>
      </c>
      <c r="J2523" s="1" t="str">
        <f t="shared" si="409"/>
        <v>NGR lake sediment grab sample</v>
      </c>
      <c r="K2523" s="1" t="str">
        <f t="shared" si="410"/>
        <v>&lt;177 micron (NGR)</v>
      </c>
      <c r="L2523">
        <v>18</v>
      </c>
      <c r="M2523" t="s">
        <v>131</v>
      </c>
      <c r="N2523">
        <v>353</v>
      </c>
      <c r="O2523" t="s">
        <v>759</v>
      </c>
      <c r="P2523" t="s">
        <v>109</v>
      </c>
      <c r="Q2523" t="s">
        <v>53</v>
      </c>
      <c r="R2523" t="s">
        <v>78</v>
      </c>
      <c r="S2523" t="s">
        <v>33</v>
      </c>
      <c r="T2523" t="s">
        <v>36</v>
      </c>
      <c r="U2523" t="s">
        <v>497</v>
      </c>
      <c r="V2523" t="s">
        <v>927</v>
      </c>
      <c r="W2523" t="s">
        <v>66</v>
      </c>
      <c r="X2523" t="s">
        <v>336</v>
      </c>
      <c r="Y2523" t="s">
        <v>41</v>
      </c>
      <c r="Z2523" t="s">
        <v>843</v>
      </c>
    </row>
    <row r="2524" spans="1:26" hidden="1" x14ac:dyDescent="0.25">
      <c r="A2524" t="s">
        <v>10431</v>
      </c>
      <c r="B2524" t="s">
        <v>10432</v>
      </c>
      <c r="C2524" s="1" t="str">
        <f t="shared" si="407"/>
        <v>21:0242</v>
      </c>
      <c r="D2524" s="1" t="str">
        <f t="shared" si="408"/>
        <v>21:0117</v>
      </c>
      <c r="E2524" t="s">
        <v>10433</v>
      </c>
      <c r="F2524" t="s">
        <v>10434</v>
      </c>
      <c r="H2524">
        <v>58.003708000000003</v>
      </c>
      <c r="I2524">
        <v>-102.39215299999999</v>
      </c>
      <c r="J2524" s="1" t="str">
        <f t="shared" si="409"/>
        <v>NGR lake sediment grab sample</v>
      </c>
      <c r="K2524" s="1" t="str">
        <f t="shared" si="410"/>
        <v>&lt;177 micron (NGR)</v>
      </c>
      <c r="L2524">
        <v>18</v>
      </c>
      <c r="M2524" t="s">
        <v>143</v>
      </c>
      <c r="N2524">
        <v>354</v>
      </c>
      <c r="O2524" t="s">
        <v>615</v>
      </c>
      <c r="P2524" t="s">
        <v>76</v>
      </c>
      <c r="Q2524" t="s">
        <v>53</v>
      </c>
      <c r="R2524" t="s">
        <v>80</v>
      </c>
      <c r="S2524" t="s">
        <v>97</v>
      </c>
      <c r="T2524" t="s">
        <v>36</v>
      </c>
      <c r="U2524" t="s">
        <v>1192</v>
      </c>
      <c r="V2524" t="s">
        <v>2590</v>
      </c>
      <c r="W2524" t="s">
        <v>63</v>
      </c>
      <c r="X2524" t="s">
        <v>48</v>
      </c>
      <c r="Y2524" t="s">
        <v>41</v>
      </c>
      <c r="Z2524" t="s">
        <v>742</v>
      </c>
    </row>
    <row r="2525" spans="1:26" hidden="1" x14ac:dyDescent="0.25">
      <c r="A2525" t="s">
        <v>10435</v>
      </c>
      <c r="B2525" t="s">
        <v>10436</v>
      </c>
      <c r="C2525" s="1" t="str">
        <f t="shared" si="407"/>
        <v>21:0242</v>
      </c>
      <c r="D2525" s="1" t="str">
        <f t="shared" si="408"/>
        <v>21:0117</v>
      </c>
      <c r="E2525" t="s">
        <v>10437</v>
      </c>
      <c r="F2525" t="s">
        <v>10438</v>
      </c>
      <c r="H2525">
        <v>58.020278699999999</v>
      </c>
      <c r="I2525">
        <v>-102.3478121</v>
      </c>
      <c r="J2525" s="1" t="str">
        <f t="shared" si="409"/>
        <v>NGR lake sediment grab sample</v>
      </c>
      <c r="K2525" s="1" t="str">
        <f t="shared" si="410"/>
        <v>&lt;177 micron (NGR)</v>
      </c>
      <c r="L2525">
        <v>18</v>
      </c>
      <c r="M2525" t="s">
        <v>177</v>
      </c>
      <c r="N2525">
        <v>355</v>
      </c>
      <c r="O2525" t="s">
        <v>320</v>
      </c>
      <c r="P2525" t="s">
        <v>77</v>
      </c>
      <c r="Q2525" t="s">
        <v>66</v>
      </c>
      <c r="R2525" t="s">
        <v>146</v>
      </c>
      <c r="S2525" t="s">
        <v>146</v>
      </c>
      <c r="T2525" t="s">
        <v>36</v>
      </c>
      <c r="U2525" t="s">
        <v>5106</v>
      </c>
      <c r="V2525" t="s">
        <v>1172</v>
      </c>
      <c r="W2525" t="s">
        <v>66</v>
      </c>
      <c r="X2525" t="s">
        <v>48</v>
      </c>
      <c r="Y2525" t="s">
        <v>41</v>
      </c>
      <c r="Z2525" t="s">
        <v>1797</v>
      </c>
    </row>
    <row r="2526" spans="1:26" hidden="1" x14ac:dyDescent="0.25">
      <c r="A2526" t="s">
        <v>10439</v>
      </c>
      <c r="B2526" t="s">
        <v>10440</v>
      </c>
      <c r="C2526" s="1" t="str">
        <f t="shared" si="407"/>
        <v>21:0242</v>
      </c>
      <c r="D2526" s="1" t="str">
        <f t="shared" si="408"/>
        <v>21:0117</v>
      </c>
      <c r="E2526" t="s">
        <v>10441</v>
      </c>
      <c r="F2526" t="s">
        <v>10442</v>
      </c>
      <c r="H2526">
        <v>58.000518100000001</v>
      </c>
      <c r="I2526">
        <v>-102.3237996</v>
      </c>
      <c r="J2526" s="1" t="str">
        <f t="shared" si="409"/>
        <v>NGR lake sediment grab sample</v>
      </c>
      <c r="K2526" s="1" t="str">
        <f t="shared" si="410"/>
        <v>&lt;177 micron (NGR)</v>
      </c>
      <c r="L2526">
        <v>18</v>
      </c>
      <c r="M2526" t="s">
        <v>187</v>
      </c>
      <c r="N2526">
        <v>356</v>
      </c>
      <c r="O2526" t="s">
        <v>236</v>
      </c>
      <c r="P2526" t="s">
        <v>321</v>
      </c>
      <c r="Q2526" t="s">
        <v>63</v>
      </c>
      <c r="R2526" t="s">
        <v>64</v>
      </c>
      <c r="S2526" t="s">
        <v>78</v>
      </c>
      <c r="T2526" t="s">
        <v>36</v>
      </c>
      <c r="U2526" t="s">
        <v>465</v>
      </c>
      <c r="V2526" t="s">
        <v>1121</v>
      </c>
      <c r="W2526" t="s">
        <v>80</v>
      </c>
      <c r="X2526" t="s">
        <v>890</v>
      </c>
      <c r="Y2526" t="s">
        <v>41</v>
      </c>
      <c r="Z2526" t="s">
        <v>4471</v>
      </c>
    </row>
    <row r="2527" spans="1:26" hidden="1" x14ac:dyDescent="0.25">
      <c r="A2527" t="s">
        <v>10443</v>
      </c>
      <c r="B2527" t="s">
        <v>10444</v>
      </c>
      <c r="C2527" s="1" t="str">
        <f t="shared" si="407"/>
        <v>21:0242</v>
      </c>
      <c r="D2527" s="1" t="str">
        <f t="shared" si="408"/>
        <v>21:0117</v>
      </c>
      <c r="E2527" t="s">
        <v>10445</v>
      </c>
      <c r="F2527" t="s">
        <v>10446</v>
      </c>
      <c r="H2527">
        <v>58.001276400000002</v>
      </c>
      <c r="I2527">
        <v>-102.34153310000001</v>
      </c>
      <c r="J2527" s="1" t="str">
        <f t="shared" si="409"/>
        <v>NGR lake sediment grab sample</v>
      </c>
      <c r="K2527" s="1" t="str">
        <f t="shared" si="410"/>
        <v>&lt;177 micron (NGR)</v>
      </c>
      <c r="L2527">
        <v>18</v>
      </c>
      <c r="M2527" t="s">
        <v>196</v>
      </c>
      <c r="N2527">
        <v>357</v>
      </c>
      <c r="O2527" t="s">
        <v>455</v>
      </c>
      <c r="P2527" t="s">
        <v>75</v>
      </c>
      <c r="Q2527" t="s">
        <v>53</v>
      </c>
      <c r="R2527" t="s">
        <v>109</v>
      </c>
      <c r="S2527" t="s">
        <v>39</v>
      </c>
      <c r="T2527" t="s">
        <v>122</v>
      </c>
      <c r="U2527" t="s">
        <v>379</v>
      </c>
      <c r="V2527" t="s">
        <v>504</v>
      </c>
      <c r="W2527" t="s">
        <v>39</v>
      </c>
      <c r="X2527" t="s">
        <v>890</v>
      </c>
      <c r="Y2527" t="s">
        <v>41</v>
      </c>
      <c r="Z2527" t="s">
        <v>4471</v>
      </c>
    </row>
    <row r="2528" spans="1:26" hidden="1" x14ac:dyDescent="0.25">
      <c r="A2528" t="s">
        <v>10447</v>
      </c>
      <c r="B2528" t="s">
        <v>10448</v>
      </c>
      <c r="C2528" s="1" t="str">
        <f t="shared" si="407"/>
        <v>21:0242</v>
      </c>
      <c r="D2528" s="1" t="str">
        <f t="shared" si="408"/>
        <v>21:0117</v>
      </c>
      <c r="E2528" t="s">
        <v>10449</v>
      </c>
      <c r="F2528" t="s">
        <v>10450</v>
      </c>
      <c r="H2528">
        <v>58.013033</v>
      </c>
      <c r="I2528">
        <v>-102.31043680000001</v>
      </c>
      <c r="J2528" s="1" t="str">
        <f t="shared" si="409"/>
        <v>NGR lake sediment grab sample</v>
      </c>
      <c r="K2528" s="1" t="str">
        <f t="shared" si="410"/>
        <v>&lt;177 micron (NGR)</v>
      </c>
      <c r="L2528">
        <v>18</v>
      </c>
      <c r="M2528" t="s">
        <v>206</v>
      </c>
      <c r="N2528">
        <v>358</v>
      </c>
      <c r="O2528" t="s">
        <v>342</v>
      </c>
      <c r="P2528" t="s">
        <v>321</v>
      </c>
      <c r="Q2528" t="s">
        <v>33</v>
      </c>
      <c r="R2528" t="s">
        <v>34</v>
      </c>
      <c r="S2528" t="s">
        <v>97</v>
      </c>
      <c r="T2528" t="s">
        <v>36</v>
      </c>
      <c r="U2528" t="s">
        <v>938</v>
      </c>
      <c r="V2528" t="s">
        <v>399</v>
      </c>
      <c r="W2528" t="s">
        <v>80</v>
      </c>
      <c r="X2528" t="s">
        <v>79</v>
      </c>
      <c r="Y2528" t="s">
        <v>41</v>
      </c>
      <c r="Z2528" t="s">
        <v>947</v>
      </c>
    </row>
    <row r="2529" spans="1:26" hidden="1" x14ac:dyDescent="0.25">
      <c r="A2529" t="s">
        <v>10451</v>
      </c>
      <c r="B2529" t="s">
        <v>10452</v>
      </c>
      <c r="C2529" s="1" t="str">
        <f t="shared" si="407"/>
        <v>21:0242</v>
      </c>
      <c r="D2529" s="1" t="str">
        <f t="shared" si="408"/>
        <v>21:0117</v>
      </c>
      <c r="E2529" t="s">
        <v>10453</v>
      </c>
      <c r="F2529" t="s">
        <v>10454</v>
      </c>
      <c r="H2529">
        <v>58.003844000000001</v>
      </c>
      <c r="I2529">
        <v>-102.2827206</v>
      </c>
      <c r="J2529" s="1" t="str">
        <f t="shared" si="409"/>
        <v>NGR lake sediment grab sample</v>
      </c>
      <c r="K2529" s="1" t="str">
        <f t="shared" si="410"/>
        <v>&lt;177 micron (NGR)</v>
      </c>
      <c r="L2529">
        <v>18</v>
      </c>
      <c r="M2529" t="s">
        <v>214</v>
      </c>
      <c r="N2529">
        <v>359</v>
      </c>
      <c r="O2529" t="s">
        <v>489</v>
      </c>
      <c r="P2529" t="s">
        <v>39</v>
      </c>
      <c r="Q2529" t="s">
        <v>53</v>
      </c>
      <c r="R2529" t="s">
        <v>63</v>
      </c>
      <c r="S2529" t="s">
        <v>78</v>
      </c>
      <c r="T2529" t="s">
        <v>36</v>
      </c>
      <c r="U2529" t="s">
        <v>179</v>
      </c>
      <c r="V2529" t="s">
        <v>590</v>
      </c>
      <c r="W2529" t="s">
        <v>33</v>
      </c>
      <c r="X2529" t="s">
        <v>283</v>
      </c>
      <c r="Y2529" t="s">
        <v>41</v>
      </c>
      <c r="Z2529" t="s">
        <v>4726</v>
      </c>
    </row>
    <row r="2530" spans="1:26" hidden="1" x14ac:dyDescent="0.25">
      <c r="A2530" t="s">
        <v>10455</v>
      </c>
      <c r="B2530" t="s">
        <v>10456</v>
      </c>
      <c r="C2530" s="1" t="str">
        <f t="shared" si="407"/>
        <v>21:0242</v>
      </c>
      <c r="D2530" s="1" t="str">
        <f t="shared" si="408"/>
        <v>21:0117</v>
      </c>
      <c r="E2530" t="s">
        <v>10457</v>
      </c>
      <c r="F2530" t="s">
        <v>10458</v>
      </c>
      <c r="H2530">
        <v>58.005352899999998</v>
      </c>
      <c r="I2530">
        <v>-102.23017609999999</v>
      </c>
      <c r="J2530" s="1" t="str">
        <f t="shared" si="409"/>
        <v>NGR lake sediment grab sample</v>
      </c>
      <c r="K2530" s="1" t="str">
        <f t="shared" si="410"/>
        <v>&lt;177 micron (NGR)</v>
      </c>
      <c r="L2530">
        <v>18</v>
      </c>
      <c r="M2530" t="s">
        <v>234</v>
      </c>
      <c r="N2530">
        <v>360</v>
      </c>
      <c r="O2530" t="s">
        <v>79</v>
      </c>
      <c r="P2530" t="s">
        <v>109</v>
      </c>
      <c r="Q2530" t="s">
        <v>63</v>
      </c>
      <c r="R2530" t="s">
        <v>181</v>
      </c>
      <c r="S2530" t="s">
        <v>39</v>
      </c>
      <c r="T2530" t="s">
        <v>36</v>
      </c>
      <c r="U2530" t="s">
        <v>178</v>
      </c>
      <c r="V2530" t="s">
        <v>730</v>
      </c>
      <c r="W2530" t="s">
        <v>63</v>
      </c>
      <c r="X2530" t="s">
        <v>890</v>
      </c>
      <c r="Y2530" t="s">
        <v>41</v>
      </c>
      <c r="Z2530" t="s">
        <v>75</v>
      </c>
    </row>
    <row r="2531" spans="1:26" hidden="1" x14ac:dyDescent="0.25">
      <c r="A2531" t="s">
        <v>10459</v>
      </c>
      <c r="B2531" t="s">
        <v>10460</v>
      </c>
      <c r="C2531" s="1" t="str">
        <f t="shared" si="407"/>
        <v>21:0242</v>
      </c>
      <c r="D2531" s="1" t="str">
        <f t="shared" si="408"/>
        <v>21:0117</v>
      </c>
      <c r="E2531" t="s">
        <v>10461</v>
      </c>
      <c r="F2531" t="s">
        <v>10462</v>
      </c>
      <c r="H2531">
        <v>58.023298099999998</v>
      </c>
      <c r="I2531">
        <v>-102.17817770000001</v>
      </c>
      <c r="J2531" s="1" t="str">
        <f t="shared" si="409"/>
        <v>NGR lake sediment grab sample</v>
      </c>
      <c r="K2531" s="1" t="str">
        <f t="shared" si="410"/>
        <v>&lt;177 micron (NGR)</v>
      </c>
      <c r="L2531">
        <v>19</v>
      </c>
      <c r="M2531" t="s">
        <v>30</v>
      </c>
      <c r="N2531">
        <v>361</v>
      </c>
      <c r="O2531" t="s">
        <v>54</v>
      </c>
      <c r="P2531" t="s">
        <v>321</v>
      </c>
      <c r="Q2531" t="s">
        <v>66</v>
      </c>
      <c r="R2531" t="s">
        <v>156</v>
      </c>
      <c r="S2531" t="s">
        <v>78</v>
      </c>
      <c r="T2531" t="s">
        <v>36</v>
      </c>
      <c r="U2531" t="s">
        <v>2474</v>
      </c>
      <c r="V2531" t="s">
        <v>399</v>
      </c>
      <c r="W2531" t="s">
        <v>63</v>
      </c>
      <c r="X2531" t="s">
        <v>79</v>
      </c>
      <c r="Y2531" t="s">
        <v>66</v>
      </c>
      <c r="Z2531" t="s">
        <v>711</v>
      </c>
    </row>
    <row r="2532" spans="1:26" hidden="1" x14ac:dyDescent="0.25">
      <c r="A2532" t="s">
        <v>10463</v>
      </c>
      <c r="B2532" t="s">
        <v>10464</v>
      </c>
      <c r="C2532" s="1" t="str">
        <f t="shared" si="407"/>
        <v>21:0242</v>
      </c>
      <c r="D2532" s="1" t="str">
        <f t="shared" si="408"/>
        <v>21:0117</v>
      </c>
      <c r="E2532" t="s">
        <v>10465</v>
      </c>
      <c r="F2532" t="s">
        <v>10466</v>
      </c>
      <c r="H2532">
        <v>58.016138499999997</v>
      </c>
      <c r="I2532">
        <v>-102.22241630000001</v>
      </c>
      <c r="J2532" s="1" t="str">
        <f t="shared" si="409"/>
        <v>NGR lake sediment grab sample</v>
      </c>
      <c r="K2532" s="1" t="str">
        <f t="shared" si="410"/>
        <v>&lt;177 micron (NGR)</v>
      </c>
      <c r="L2532">
        <v>19</v>
      </c>
      <c r="M2532" t="s">
        <v>47</v>
      </c>
      <c r="N2532">
        <v>362</v>
      </c>
      <c r="O2532" t="s">
        <v>81</v>
      </c>
      <c r="P2532" t="s">
        <v>77</v>
      </c>
      <c r="Q2532" t="s">
        <v>66</v>
      </c>
      <c r="R2532" t="s">
        <v>181</v>
      </c>
      <c r="S2532" t="s">
        <v>80</v>
      </c>
      <c r="T2532" t="s">
        <v>36</v>
      </c>
      <c r="U2532" t="s">
        <v>874</v>
      </c>
      <c r="V2532" t="s">
        <v>992</v>
      </c>
      <c r="W2532" t="s">
        <v>33</v>
      </c>
      <c r="X2532" t="s">
        <v>336</v>
      </c>
      <c r="Y2532" t="s">
        <v>41</v>
      </c>
      <c r="Z2532" t="s">
        <v>2779</v>
      </c>
    </row>
    <row r="2533" spans="1:26" hidden="1" x14ac:dyDescent="0.25">
      <c r="A2533" t="s">
        <v>10467</v>
      </c>
      <c r="B2533" t="s">
        <v>10468</v>
      </c>
      <c r="C2533" s="1" t="str">
        <f t="shared" si="407"/>
        <v>21:0242</v>
      </c>
      <c r="D2533" s="1" t="str">
        <f t="shared" si="408"/>
        <v>21:0117</v>
      </c>
      <c r="E2533" t="s">
        <v>10469</v>
      </c>
      <c r="F2533" t="s">
        <v>10470</v>
      </c>
      <c r="H2533">
        <v>58.031278999999998</v>
      </c>
      <c r="I2533">
        <v>-102.22273319999999</v>
      </c>
      <c r="J2533" s="1" t="str">
        <f t="shared" si="409"/>
        <v>NGR lake sediment grab sample</v>
      </c>
      <c r="K2533" s="1" t="str">
        <f t="shared" si="410"/>
        <v>&lt;177 micron (NGR)</v>
      </c>
      <c r="L2533">
        <v>19</v>
      </c>
      <c r="M2533" t="s">
        <v>60</v>
      </c>
      <c r="N2533">
        <v>363</v>
      </c>
      <c r="O2533" t="s">
        <v>417</v>
      </c>
      <c r="P2533" t="s">
        <v>77</v>
      </c>
      <c r="Q2533" t="s">
        <v>53</v>
      </c>
      <c r="R2533" t="s">
        <v>156</v>
      </c>
      <c r="S2533" t="s">
        <v>146</v>
      </c>
      <c r="T2533" t="s">
        <v>36</v>
      </c>
      <c r="U2533" t="s">
        <v>986</v>
      </c>
      <c r="V2533" t="s">
        <v>10471</v>
      </c>
      <c r="W2533" t="s">
        <v>76</v>
      </c>
      <c r="X2533" t="s">
        <v>48</v>
      </c>
      <c r="Y2533" t="s">
        <v>41</v>
      </c>
      <c r="Z2533" t="s">
        <v>3945</v>
      </c>
    </row>
    <row r="2534" spans="1:26" hidden="1" x14ac:dyDescent="0.25">
      <c r="A2534" t="s">
        <v>10472</v>
      </c>
      <c r="B2534" t="s">
        <v>10473</v>
      </c>
      <c r="C2534" s="1" t="str">
        <f t="shared" si="407"/>
        <v>21:0242</v>
      </c>
      <c r="D2534" s="1" t="str">
        <f t="shared" si="408"/>
        <v>21:0117</v>
      </c>
      <c r="E2534" t="s">
        <v>10474</v>
      </c>
      <c r="F2534" t="s">
        <v>10475</v>
      </c>
      <c r="H2534">
        <v>58.028055799999997</v>
      </c>
      <c r="I2534">
        <v>-102.200317</v>
      </c>
      <c r="J2534" s="1" t="str">
        <f t="shared" si="409"/>
        <v>NGR lake sediment grab sample</v>
      </c>
      <c r="K2534" s="1" t="str">
        <f t="shared" si="410"/>
        <v>&lt;177 micron (NGR)</v>
      </c>
      <c r="L2534">
        <v>19</v>
      </c>
      <c r="M2534" t="s">
        <v>73</v>
      </c>
      <c r="N2534">
        <v>364</v>
      </c>
      <c r="O2534" t="s">
        <v>679</v>
      </c>
      <c r="P2534" t="s">
        <v>32</v>
      </c>
      <c r="Q2534" t="s">
        <v>63</v>
      </c>
      <c r="R2534" t="s">
        <v>271</v>
      </c>
      <c r="S2534" t="s">
        <v>146</v>
      </c>
      <c r="T2534" t="s">
        <v>36</v>
      </c>
      <c r="U2534" t="s">
        <v>31</v>
      </c>
      <c r="V2534" t="s">
        <v>1223</v>
      </c>
      <c r="W2534" t="s">
        <v>76</v>
      </c>
      <c r="X2534" t="s">
        <v>48</v>
      </c>
      <c r="Y2534" t="s">
        <v>41</v>
      </c>
      <c r="Z2534" t="s">
        <v>516</v>
      </c>
    </row>
    <row r="2535" spans="1:26" hidden="1" x14ac:dyDescent="0.25">
      <c r="A2535" t="s">
        <v>10476</v>
      </c>
      <c r="B2535" t="s">
        <v>10477</v>
      </c>
      <c r="C2535" s="1" t="str">
        <f t="shared" si="407"/>
        <v>21:0242</v>
      </c>
      <c r="D2535" s="1" t="str">
        <f t="shared" si="408"/>
        <v>21:0117</v>
      </c>
      <c r="E2535" t="s">
        <v>10478</v>
      </c>
      <c r="F2535" t="s">
        <v>10479</v>
      </c>
      <c r="H2535">
        <v>58.014101699999998</v>
      </c>
      <c r="I2535">
        <v>-102.20450580000001</v>
      </c>
      <c r="J2535" s="1" t="str">
        <f t="shared" si="409"/>
        <v>NGR lake sediment grab sample</v>
      </c>
      <c r="K2535" s="1" t="str">
        <f t="shared" si="410"/>
        <v>&lt;177 micron (NGR)</v>
      </c>
      <c r="L2535">
        <v>19</v>
      </c>
      <c r="M2535" t="s">
        <v>154</v>
      </c>
      <c r="N2535">
        <v>365</v>
      </c>
      <c r="O2535" t="s">
        <v>223</v>
      </c>
      <c r="P2535" t="s">
        <v>109</v>
      </c>
      <c r="Q2535" t="s">
        <v>63</v>
      </c>
      <c r="R2535" t="s">
        <v>97</v>
      </c>
      <c r="S2535" t="s">
        <v>181</v>
      </c>
      <c r="T2535" t="s">
        <v>36</v>
      </c>
      <c r="U2535" t="s">
        <v>1617</v>
      </c>
      <c r="V2535" t="s">
        <v>2057</v>
      </c>
      <c r="W2535" t="s">
        <v>63</v>
      </c>
      <c r="X2535" t="s">
        <v>77</v>
      </c>
      <c r="Y2535" t="s">
        <v>41</v>
      </c>
      <c r="Z2535" t="s">
        <v>992</v>
      </c>
    </row>
    <row r="2536" spans="1:26" hidden="1" x14ac:dyDescent="0.25">
      <c r="A2536" t="s">
        <v>10480</v>
      </c>
      <c r="B2536" t="s">
        <v>10481</v>
      </c>
      <c r="C2536" s="1" t="str">
        <f t="shared" si="407"/>
        <v>21:0242</v>
      </c>
      <c r="D2536" s="1" t="str">
        <f t="shared" si="408"/>
        <v>21:0117</v>
      </c>
      <c r="E2536" t="s">
        <v>10461</v>
      </c>
      <c r="F2536" t="s">
        <v>10482</v>
      </c>
      <c r="H2536">
        <v>58.023298099999998</v>
      </c>
      <c r="I2536">
        <v>-102.17817770000001</v>
      </c>
      <c r="J2536" s="1" t="str">
        <f t="shared" si="409"/>
        <v>NGR lake sediment grab sample</v>
      </c>
      <c r="K2536" s="1" t="str">
        <f t="shared" si="410"/>
        <v>&lt;177 micron (NGR)</v>
      </c>
      <c r="L2536">
        <v>19</v>
      </c>
      <c r="M2536" t="s">
        <v>169</v>
      </c>
      <c r="N2536">
        <v>366</v>
      </c>
      <c r="O2536" t="s">
        <v>1090</v>
      </c>
      <c r="P2536" t="s">
        <v>321</v>
      </c>
      <c r="Q2536" t="s">
        <v>53</v>
      </c>
      <c r="R2536" t="s">
        <v>76</v>
      </c>
      <c r="S2536" t="s">
        <v>39</v>
      </c>
      <c r="T2536" t="s">
        <v>36</v>
      </c>
      <c r="U2536" t="s">
        <v>328</v>
      </c>
      <c r="V2536" t="s">
        <v>200</v>
      </c>
      <c r="W2536" t="s">
        <v>66</v>
      </c>
      <c r="X2536" t="s">
        <v>79</v>
      </c>
      <c r="Y2536" t="s">
        <v>41</v>
      </c>
      <c r="Z2536" t="s">
        <v>1237</v>
      </c>
    </row>
    <row r="2537" spans="1:26" hidden="1" x14ac:dyDescent="0.25">
      <c r="A2537" t="s">
        <v>10483</v>
      </c>
      <c r="B2537" t="s">
        <v>10484</v>
      </c>
      <c r="C2537" s="1" t="str">
        <f t="shared" si="407"/>
        <v>21:0242</v>
      </c>
      <c r="D2537" s="1" t="str">
        <f t="shared" si="408"/>
        <v>21:0117</v>
      </c>
      <c r="E2537" t="s">
        <v>10461</v>
      </c>
      <c r="F2537" t="s">
        <v>10485</v>
      </c>
      <c r="H2537">
        <v>58.023298099999998</v>
      </c>
      <c r="I2537">
        <v>-102.17817770000001</v>
      </c>
      <c r="J2537" s="1" t="str">
        <f t="shared" si="409"/>
        <v>NGR lake sediment grab sample</v>
      </c>
      <c r="K2537" s="1" t="str">
        <f t="shared" si="410"/>
        <v>&lt;177 micron (NGR)</v>
      </c>
      <c r="L2537">
        <v>19</v>
      </c>
      <c r="M2537" t="s">
        <v>162</v>
      </c>
      <c r="N2537">
        <v>367</v>
      </c>
      <c r="O2537" t="s">
        <v>759</v>
      </c>
      <c r="P2537" t="s">
        <v>321</v>
      </c>
      <c r="Q2537" t="s">
        <v>66</v>
      </c>
      <c r="R2537" t="s">
        <v>76</v>
      </c>
      <c r="S2537" t="s">
        <v>39</v>
      </c>
      <c r="T2537" t="s">
        <v>36</v>
      </c>
      <c r="U2537" t="s">
        <v>379</v>
      </c>
      <c r="V2537" t="s">
        <v>237</v>
      </c>
      <c r="W2537" t="s">
        <v>53</v>
      </c>
      <c r="X2537" t="s">
        <v>336</v>
      </c>
      <c r="Y2537" t="s">
        <v>41</v>
      </c>
      <c r="Z2537" t="s">
        <v>1318</v>
      </c>
    </row>
    <row r="2538" spans="1:26" hidden="1" x14ac:dyDescent="0.25">
      <c r="A2538" t="s">
        <v>10486</v>
      </c>
      <c r="B2538" t="s">
        <v>10487</v>
      </c>
      <c r="C2538" s="1" t="str">
        <f t="shared" si="407"/>
        <v>21:0242</v>
      </c>
      <c r="D2538" s="1" t="str">
        <f t="shared" si="408"/>
        <v>21:0117</v>
      </c>
      <c r="E2538" t="s">
        <v>10488</v>
      </c>
      <c r="F2538" t="s">
        <v>10489</v>
      </c>
      <c r="H2538">
        <v>58.004864400000002</v>
      </c>
      <c r="I2538">
        <v>-102.14786770000001</v>
      </c>
      <c r="J2538" s="1" t="str">
        <f t="shared" si="409"/>
        <v>NGR lake sediment grab sample</v>
      </c>
      <c r="K2538" s="1" t="str">
        <f t="shared" si="410"/>
        <v>&lt;177 micron (NGR)</v>
      </c>
      <c r="L2538">
        <v>19</v>
      </c>
      <c r="M2538" t="s">
        <v>87</v>
      </c>
      <c r="N2538">
        <v>368</v>
      </c>
      <c r="O2538" t="s">
        <v>236</v>
      </c>
      <c r="P2538" t="s">
        <v>76</v>
      </c>
      <c r="Q2538" t="s">
        <v>80</v>
      </c>
      <c r="R2538" t="s">
        <v>134</v>
      </c>
      <c r="S2538" t="s">
        <v>78</v>
      </c>
      <c r="T2538" t="s">
        <v>36</v>
      </c>
      <c r="U2538" t="s">
        <v>355</v>
      </c>
      <c r="V2538" t="s">
        <v>137</v>
      </c>
      <c r="W2538" t="s">
        <v>66</v>
      </c>
      <c r="X2538" t="s">
        <v>77</v>
      </c>
      <c r="Y2538" t="s">
        <v>41</v>
      </c>
      <c r="Z2538" t="s">
        <v>146</v>
      </c>
    </row>
    <row r="2539" spans="1:26" hidden="1" x14ac:dyDescent="0.25">
      <c r="A2539" t="s">
        <v>10490</v>
      </c>
      <c r="B2539" t="s">
        <v>10491</v>
      </c>
      <c r="C2539" s="1" t="str">
        <f t="shared" si="407"/>
        <v>21:0242</v>
      </c>
      <c r="D2539" s="1" t="str">
        <f t="shared" si="408"/>
        <v>21:0117</v>
      </c>
      <c r="E2539" t="s">
        <v>10492</v>
      </c>
      <c r="F2539" t="s">
        <v>10493</v>
      </c>
      <c r="H2539">
        <v>58.009677500000002</v>
      </c>
      <c r="I2539">
        <v>-102.0464465</v>
      </c>
      <c r="J2539" s="1" t="str">
        <f t="shared" si="409"/>
        <v>NGR lake sediment grab sample</v>
      </c>
      <c r="K2539" s="1" t="str">
        <f t="shared" si="410"/>
        <v>&lt;177 micron (NGR)</v>
      </c>
      <c r="L2539">
        <v>19</v>
      </c>
      <c r="M2539" t="s">
        <v>96</v>
      </c>
      <c r="N2539">
        <v>369</v>
      </c>
      <c r="O2539" t="s">
        <v>297</v>
      </c>
      <c r="P2539" t="s">
        <v>77</v>
      </c>
      <c r="Q2539" t="s">
        <v>33</v>
      </c>
      <c r="R2539" t="s">
        <v>64</v>
      </c>
      <c r="S2539" t="s">
        <v>146</v>
      </c>
      <c r="T2539" t="s">
        <v>36</v>
      </c>
      <c r="U2539" t="s">
        <v>31</v>
      </c>
      <c r="V2539" t="s">
        <v>216</v>
      </c>
      <c r="W2539" t="s">
        <v>53</v>
      </c>
      <c r="X2539" t="s">
        <v>283</v>
      </c>
      <c r="Y2539" t="s">
        <v>41</v>
      </c>
      <c r="Z2539" t="s">
        <v>1183</v>
      </c>
    </row>
    <row r="2540" spans="1:26" hidden="1" x14ac:dyDescent="0.25">
      <c r="A2540" t="s">
        <v>10494</v>
      </c>
      <c r="B2540" t="s">
        <v>10495</v>
      </c>
      <c r="C2540" s="1" t="str">
        <f t="shared" si="407"/>
        <v>21:0242</v>
      </c>
      <c r="D2540" s="1" t="str">
        <f t="shared" si="408"/>
        <v>21:0117</v>
      </c>
      <c r="E2540" t="s">
        <v>10496</v>
      </c>
      <c r="F2540" t="s">
        <v>10497</v>
      </c>
      <c r="H2540">
        <v>58.0879464</v>
      </c>
      <c r="I2540">
        <v>-102.0976663</v>
      </c>
      <c r="J2540" s="1" t="str">
        <f t="shared" si="409"/>
        <v>NGR lake sediment grab sample</v>
      </c>
      <c r="K2540" s="1" t="str">
        <f t="shared" si="410"/>
        <v>&lt;177 micron (NGR)</v>
      </c>
      <c r="L2540">
        <v>19</v>
      </c>
      <c r="M2540" t="s">
        <v>106</v>
      </c>
      <c r="N2540">
        <v>370</v>
      </c>
      <c r="O2540" t="s">
        <v>236</v>
      </c>
      <c r="P2540" t="s">
        <v>76</v>
      </c>
      <c r="Q2540" t="s">
        <v>80</v>
      </c>
      <c r="R2540" t="s">
        <v>146</v>
      </c>
      <c r="S2540" t="s">
        <v>39</v>
      </c>
      <c r="T2540" t="s">
        <v>36</v>
      </c>
      <c r="U2540" t="s">
        <v>178</v>
      </c>
      <c r="V2540" t="s">
        <v>1216</v>
      </c>
      <c r="W2540" t="s">
        <v>66</v>
      </c>
      <c r="X2540" t="s">
        <v>82</v>
      </c>
      <c r="Y2540" t="s">
        <v>125</v>
      </c>
      <c r="Z2540" t="s">
        <v>738</v>
      </c>
    </row>
    <row r="2541" spans="1:26" hidden="1" x14ac:dyDescent="0.25">
      <c r="A2541" t="s">
        <v>10498</v>
      </c>
      <c r="B2541" t="s">
        <v>10499</v>
      </c>
      <c r="C2541" s="1" t="str">
        <f t="shared" si="407"/>
        <v>21:0242</v>
      </c>
      <c r="D2541" s="1" t="str">
        <f t="shared" si="408"/>
        <v>21:0117</v>
      </c>
      <c r="E2541" t="s">
        <v>10500</v>
      </c>
      <c r="F2541" t="s">
        <v>10501</v>
      </c>
      <c r="H2541">
        <v>58.010333799999998</v>
      </c>
      <c r="I2541">
        <v>-102.0095104</v>
      </c>
      <c r="J2541" s="1" t="str">
        <f t="shared" si="409"/>
        <v>NGR lake sediment grab sample</v>
      </c>
      <c r="K2541" s="1" t="str">
        <f t="shared" si="410"/>
        <v>&lt;177 micron (NGR)</v>
      </c>
      <c r="L2541">
        <v>19</v>
      </c>
      <c r="M2541" t="s">
        <v>118</v>
      </c>
      <c r="N2541">
        <v>371</v>
      </c>
      <c r="O2541" t="s">
        <v>133</v>
      </c>
      <c r="P2541" t="s">
        <v>76</v>
      </c>
      <c r="Q2541" t="s">
        <v>33</v>
      </c>
      <c r="R2541" t="s">
        <v>156</v>
      </c>
      <c r="S2541" t="s">
        <v>181</v>
      </c>
      <c r="T2541" t="s">
        <v>36</v>
      </c>
      <c r="U2541" t="s">
        <v>1416</v>
      </c>
      <c r="V2541" t="s">
        <v>1223</v>
      </c>
      <c r="W2541" t="s">
        <v>53</v>
      </c>
      <c r="X2541" t="s">
        <v>77</v>
      </c>
      <c r="Y2541" t="s">
        <v>41</v>
      </c>
      <c r="Z2541" t="s">
        <v>895</v>
      </c>
    </row>
    <row r="2542" spans="1:26" hidden="1" x14ac:dyDescent="0.25">
      <c r="A2542" t="s">
        <v>10502</v>
      </c>
      <c r="B2542" t="s">
        <v>10503</v>
      </c>
      <c r="C2542" s="1" t="str">
        <f t="shared" si="407"/>
        <v>21:0242</v>
      </c>
      <c r="D2542" s="1" t="str">
        <f t="shared" si="408"/>
        <v>21:0117</v>
      </c>
      <c r="E2542" t="s">
        <v>10504</v>
      </c>
      <c r="F2542" t="s">
        <v>10505</v>
      </c>
      <c r="H2542">
        <v>58.074995299999998</v>
      </c>
      <c r="I2542">
        <v>-102.0639084</v>
      </c>
      <c r="J2542" s="1" t="str">
        <f t="shared" si="409"/>
        <v>NGR lake sediment grab sample</v>
      </c>
      <c r="K2542" s="1" t="str">
        <f t="shared" si="410"/>
        <v>&lt;177 micron (NGR)</v>
      </c>
      <c r="L2542">
        <v>19</v>
      </c>
      <c r="M2542" t="s">
        <v>131</v>
      </c>
      <c r="N2542">
        <v>372</v>
      </c>
      <c r="O2542" t="s">
        <v>81</v>
      </c>
      <c r="P2542" t="s">
        <v>32</v>
      </c>
      <c r="Q2542" t="s">
        <v>66</v>
      </c>
      <c r="R2542" t="s">
        <v>110</v>
      </c>
      <c r="S2542" t="s">
        <v>77</v>
      </c>
      <c r="T2542" t="s">
        <v>36</v>
      </c>
      <c r="U2542" t="s">
        <v>367</v>
      </c>
      <c r="V2542" t="s">
        <v>2145</v>
      </c>
      <c r="W2542" t="s">
        <v>53</v>
      </c>
      <c r="X2542" t="s">
        <v>82</v>
      </c>
      <c r="Y2542" t="s">
        <v>41</v>
      </c>
      <c r="Z2542" t="s">
        <v>1442</v>
      </c>
    </row>
    <row r="2543" spans="1:26" hidden="1" x14ac:dyDescent="0.25">
      <c r="A2543" t="s">
        <v>10506</v>
      </c>
      <c r="B2543" t="s">
        <v>10507</v>
      </c>
      <c r="C2543" s="1" t="str">
        <f t="shared" si="407"/>
        <v>21:0242</v>
      </c>
      <c r="D2543" s="1" t="str">
        <f>HYPERLINK("http://geochem.nrcan.gc.ca/cdogs/content/svy/svy_e.htm", "")</f>
        <v/>
      </c>
      <c r="G2543" s="1" t="str">
        <f>HYPERLINK("http://geochem.nrcan.gc.ca/cdogs/content/cr_/cr_00023_e.htm", "23")</f>
        <v>23</v>
      </c>
      <c r="J2543" t="s">
        <v>220</v>
      </c>
      <c r="K2543" t="s">
        <v>221</v>
      </c>
      <c r="L2543">
        <v>19</v>
      </c>
      <c r="M2543" t="s">
        <v>222</v>
      </c>
      <c r="N2543">
        <v>373</v>
      </c>
      <c r="O2543" t="s">
        <v>615</v>
      </c>
      <c r="P2543" t="s">
        <v>145</v>
      </c>
      <c r="Q2543" t="s">
        <v>244</v>
      </c>
      <c r="R2543" t="s">
        <v>64</v>
      </c>
      <c r="S2543" t="s">
        <v>156</v>
      </c>
      <c r="T2543" t="s">
        <v>36</v>
      </c>
      <c r="U2543" t="s">
        <v>2330</v>
      </c>
      <c r="V2543" t="s">
        <v>496</v>
      </c>
      <c r="W2543" t="s">
        <v>80</v>
      </c>
      <c r="X2543" t="s">
        <v>336</v>
      </c>
      <c r="Y2543" t="s">
        <v>39</v>
      </c>
      <c r="Z2543" t="s">
        <v>738</v>
      </c>
    </row>
    <row r="2544" spans="1:26" hidden="1" x14ac:dyDescent="0.25">
      <c r="A2544" t="s">
        <v>10508</v>
      </c>
      <c r="B2544" t="s">
        <v>10509</v>
      </c>
      <c r="C2544" s="1" t="str">
        <f t="shared" si="407"/>
        <v>21:0242</v>
      </c>
      <c r="D2544" s="1" t="str">
        <f t="shared" ref="D2544:D2566" si="411">HYPERLINK("http://geochem.nrcan.gc.ca/cdogs/content/svy/svy210117_e.htm", "21:0117")</f>
        <v>21:0117</v>
      </c>
      <c r="E2544" t="s">
        <v>10510</v>
      </c>
      <c r="F2544" t="s">
        <v>10511</v>
      </c>
      <c r="H2544">
        <v>58.094107299999997</v>
      </c>
      <c r="I2544">
        <v>-102.1156828</v>
      </c>
      <c r="J2544" s="1" t="str">
        <f t="shared" ref="J2544:J2566" si="412">HYPERLINK("http://geochem.nrcan.gc.ca/cdogs/content/kwd/kwd020027_e.htm", "NGR lake sediment grab sample")</f>
        <v>NGR lake sediment grab sample</v>
      </c>
      <c r="K2544" s="1" t="str">
        <f t="shared" ref="K2544:K2566" si="413">HYPERLINK("http://geochem.nrcan.gc.ca/cdogs/content/kwd/kwd080006_e.htm", "&lt;177 micron (NGR)")</f>
        <v>&lt;177 micron (NGR)</v>
      </c>
      <c r="L2544">
        <v>19</v>
      </c>
      <c r="M2544" t="s">
        <v>143</v>
      </c>
      <c r="N2544">
        <v>374</v>
      </c>
      <c r="O2544" t="s">
        <v>224</v>
      </c>
      <c r="P2544" t="s">
        <v>181</v>
      </c>
      <c r="Q2544" t="s">
        <v>33</v>
      </c>
      <c r="R2544" t="s">
        <v>146</v>
      </c>
      <c r="S2544" t="s">
        <v>78</v>
      </c>
      <c r="T2544" t="s">
        <v>36</v>
      </c>
      <c r="U2544" t="s">
        <v>655</v>
      </c>
      <c r="V2544" t="s">
        <v>408</v>
      </c>
      <c r="W2544" t="s">
        <v>53</v>
      </c>
      <c r="X2544" t="s">
        <v>77</v>
      </c>
      <c r="Y2544" t="s">
        <v>41</v>
      </c>
      <c r="Z2544" t="s">
        <v>6924</v>
      </c>
    </row>
    <row r="2545" spans="1:26" hidden="1" x14ac:dyDescent="0.25">
      <c r="A2545" t="s">
        <v>10512</v>
      </c>
      <c r="B2545" t="s">
        <v>10513</v>
      </c>
      <c r="C2545" s="1" t="str">
        <f t="shared" si="407"/>
        <v>21:0242</v>
      </c>
      <c r="D2545" s="1" t="str">
        <f t="shared" si="411"/>
        <v>21:0117</v>
      </c>
      <c r="E2545" t="s">
        <v>10514</v>
      </c>
      <c r="F2545" t="s">
        <v>10515</v>
      </c>
      <c r="H2545">
        <v>58.081252900000003</v>
      </c>
      <c r="I2545">
        <v>-102.1334648</v>
      </c>
      <c r="J2545" s="1" t="str">
        <f t="shared" si="412"/>
        <v>NGR lake sediment grab sample</v>
      </c>
      <c r="K2545" s="1" t="str">
        <f t="shared" si="413"/>
        <v>&lt;177 micron (NGR)</v>
      </c>
      <c r="L2545">
        <v>19</v>
      </c>
      <c r="M2545" t="s">
        <v>177</v>
      </c>
      <c r="N2545">
        <v>375</v>
      </c>
      <c r="O2545" t="s">
        <v>61</v>
      </c>
      <c r="P2545" t="s">
        <v>198</v>
      </c>
      <c r="Q2545" t="s">
        <v>63</v>
      </c>
      <c r="R2545" t="s">
        <v>109</v>
      </c>
      <c r="S2545" t="s">
        <v>156</v>
      </c>
      <c r="T2545" t="s">
        <v>36</v>
      </c>
      <c r="U2545" t="s">
        <v>10516</v>
      </c>
      <c r="V2545" t="s">
        <v>992</v>
      </c>
      <c r="W2545" t="s">
        <v>80</v>
      </c>
      <c r="X2545" t="s">
        <v>890</v>
      </c>
      <c r="Y2545" t="s">
        <v>41</v>
      </c>
      <c r="Z2545" t="s">
        <v>2391</v>
      </c>
    </row>
    <row r="2546" spans="1:26" hidden="1" x14ac:dyDescent="0.25">
      <c r="A2546" t="s">
        <v>10517</v>
      </c>
      <c r="B2546" t="s">
        <v>10518</v>
      </c>
      <c r="C2546" s="1" t="str">
        <f t="shared" si="407"/>
        <v>21:0242</v>
      </c>
      <c r="D2546" s="1" t="str">
        <f t="shared" si="411"/>
        <v>21:0117</v>
      </c>
      <c r="E2546" t="s">
        <v>10519</v>
      </c>
      <c r="F2546" t="s">
        <v>10520</v>
      </c>
      <c r="H2546">
        <v>58.0708123</v>
      </c>
      <c r="I2546">
        <v>-102.1855398</v>
      </c>
      <c r="J2546" s="1" t="str">
        <f t="shared" si="412"/>
        <v>NGR lake sediment grab sample</v>
      </c>
      <c r="K2546" s="1" t="str">
        <f t="shared" si="413"/>
        <v>&lt;177 micron (NGR)</v>
      </c>
      <c r="L2546">
        <v>19</v>
      </c>
      <c r="M2546" t="s">
        <v>187</v>
      </c>
      <c r="N2546">
        <v>376</v>
      </c>
      <c r="O2546" t="s">
        <v>562</v>
      </c>
      <c r="P2546" t="s">
        <v>77</v>
      </c>
      <c r="Q2546" t="s">
        <v>53</v>
      </c>
      <c r="R2546" t="s">
        <v>146</v>
      </c>
      <c r="S2546" t="s">
        <v>39</v>
      </c>
      <c r="T2546" t="s">
        <v>36</v>
      </c>
      <c r="U2546" t="s">
        <v>147</v>
      </c>
      <c r="V2546" t="s">
        <v>5080</v>
      </c>
      <c r="W2546" t="s">
        <v>53</v>
      </c>
      <c r="X2546" t="s">
        <v>79</v>
      </c>
      <c r="Y2546" t="s">
        <v>41</v>
      </c>
      <c r="Z2546" t="s">
        <v>912</v>
      </c>
    </row>
    <row r="2547" spans="1:26" hidden="1" x14ac:dyDescent="0.25">
      <c r="A2547" t="s">
        <v>10521</v>
      </c>
      <c r="B2547" t="s">
        <v>10522</v>
      </c>
      <c r="C2547" s="1" t="str">
        <f t="shared" si="407"/>
        <v>21:0242</v>
      </c>
      <c r="D2547" s="1" t="str">
        <f t="shared" si="411"/>
        <v>21:0117</v>
      </c>
      <c r="E2547" t="s">
        <v>10523</v>
      </c>
      <c r="F2547" t="s">
        <v>10524</v>
      </c>
      <c r="H2547">
        <v>58.078379699999999</v>
      </c>
      <c r="I2547">
        <v>-102.22240050000001</v>
      </c>
      <c r="J2547" s="1" t="str">
        <f t="shared" si="412"/>
        <v>NGR lake sediment grab sample</v>
      </c>
      <c r="K2547" s="1" t="str">
        <f t="shared" si="413"/>
        <v>&lt;177 micron (NGR)</v>
      </c>
      <c r="L2547">
        <v>19</v>
      </c>
      <c r="M2547" t="s">
        <v>196</v>
      </c>
      <c r="N2547">
        <v>377</v>
      </c>
      <c r="O2547" t="s">
        <v>107</v>
      </c>
      <c r="P2547" t="s">
        <v>134</v>
      </c>
      <c r="Q2547" t="s">
        <v>53</v>
      </c>
      <c r="R2547" t="s">
        <v>97</v>
      </c>
      <c r="S2547" t="s">
        <v>76</v>
      </c>
      <c r="T2547" t="s">
        <v>36</v>
      </c>
      <c r="U2547" t="s">
        <v>10525</v>
      </c>
      <c r="V2547" t="s">
        <v>10526</v>
      </c>
      <c r="W2547" t="s">
        <v>33</v>
      </c>
      <c r="X2547" t="s">
        <v>48</v>
      </c>
      <c r="Y2547" t="s">
        <v>41</v>
      </c>
      <c r="Z2547" t="s">
        <v>329</v>
      </c>
    </row>
    <row r="2548" spans="1:26" hidden="1" x14ac:dyDescent="0.25">
      <c r="A2548" t="s">
        <v>10527</v>
      </c>
      <c r="B2548" t="s">
        <v>10528</v>
      </c>
      <c r="C2548" s="1" t="str">
        <f t="shared" si="407"/>
        <v>21:0242</v>
      </c>
      <c r="D2548" s="1" t="str">
        <f t="shared" si="411"/>
        <v>21:0117</v>
      </c>
      <c r="E2548" t="s">
        <v>10529</v>
      </c>
      <c r="F2548" t="s">
        <v>10530</v>
      </c>
      <c r="H2548">
        <v>58.053969199999997</v>
      </c>
      <c r="I2548">
        <v>-102.2454348</v>
      </c>
      <c r="J2548" s="1" t="str">
        <f t="shared" si="412"/>
        <v>NGR lake sediment grab sample</v>
      </c>
      <c r="K2548" s="1" t="str">
        <f t="shared" si="413"/>
        <v>&lt;177 micron (NGR)</v>
      </c>
      <c r="L2548">
        <v>19</v>
      </c>
      <c r="M2548" t="s">
        <v>206</v>
      </c>
      <c r="N2548">
        <v>378</v>
      </c>
      <c r="O2548" t="s">
        <v>207</v>
      </c>
      <c r="P2548" t="s">
        <v>109</v>
      </c>
      <c r="Q2548" t="s">
        <v>53</v>
      </c>
      <c r="R2548" t="s">
        <v>146</v>
      </c>
      <c r="S2548" t="s">
        <v>181</v>
      </c>
      <c r="T2548" t="s">
        <v>36</v>
      </c>
      <c r="U2548" t="s">
        <v>991</v>
      </c>
      <c r="V2548" t="s">
        <v>2145</v>
      </c>
      <c r="W2548" t="s">
        <v>39</v>
      </c>
      <c r="X2548" t="s">
        <v>890</v>
      </c>
      <c r="Y2548" t="s">
        <v>41</v>
      </c>
      <c r="Z2548" t="s">
        <v>1001</v>
      </c>
    </row>
    <row r="2549" spans="1:26" hidden="1" x14ac:dyDescent="0.25">
      <c r="A2549" t="s">
        <v>10531</v>
      </c>
      <c r="B2549" t="s">
        <v>10532</v>
      </c>
      <c r="C2549" s="1" t="str">
        <f t="shared" si="407"/>
        <v>21:0242</v>
      </c>
      <c r="D2549" s="1" t="str">
        <f t="shared" si="411"/>
        <v>21:0117</v>
      </c>
      <c r="E2549" t="s">
        <v>10533</v>
      </c>
      <c r="F2549" t="s">
        <v>10534</v>
      </c>
      <c r="H2549">
        <v>58.0470398</v>
      </c>
      <c r="I2549">
        <v>-102.25705259999999</v>
      </c>
      <c r="J2549" s="1" t="str">
        <f t="shared" si="412"/>
        <v>NGR lake sediment grab sample</v>
      </c>
      <c r="K2549" s="1" t="str">
        <f t="shared" si="413"/>
        <v>&lt;177 micron (NGR)</v>
      </c>
      <c r="L2549">
        <v>19</v>
      </c>
      <c r="M2549" t="s">
        <v>214</v>
      </c>
      <c r="N2549">
        <v>379</v>
      </c>
      <c r="O2549" t="s">
        <v>223</v>
      </c>
      <c r="P2549" t="s">
        <v>76</v>
      </c>
      <c r="Q2549" t="s">
        <v>33</v>
      </c>
      <c r="R2549" t="s">
        <v>39</v>
      </c>
      <c r="S2549" t="s">
        <v>39</v>
      </c>
      <c r="T2549" t="s">
        <v>36</v>
      </c>
      <c r="U2549" t="s">
        <v>51</v>
      </c>
      <c r="V2549" t="s">
        <v>322</v>
      </c>
      <c r="W2549" t="s">
        <v>53</v>
      </c>
      <c r="X2549" t="s">
        <v>283</v>
      </c>
      <c r="Y2549" t="s">
        <v>41</v>
      </c>
      <c r="Z2549" t="s">
        <v>110</v>
      </c>
    </row>
    <row r="2550" spans="1:26" hidden="1" x14ac:dyDescent="0.25">
      <c r="A2550" t="s">
        <v>10535</v>
      </c>
      <c r="B2550" t="s">
        <v>10536</v>
      </c>
      <c r="C2550" s="1" t="str">
        <f t="shared" si="407"/>
        <v>21:0242</v>
      </c>
      <c r="D2550" s="1" t="str">
        <f t="shared" si="411"/>
        <v>21:0117</v>
      </c>
      <c r="E2550" t="s">
        <v>10537</v>
      </c>
      <c r="F2550" t="s">
        <v>10538</v>
      </c>
      <c r="H2550">
        <v>58.023820399999998</v>
      </c>
      <c r="I2550">
        <v>-102.2738715</v>
      </c>
      <c r="J2550" s="1" t="str">
        <f t="shared" si="412"/>
        <v>NGR lake sediment grab sample</v>
      </c>
      <c r="K2550" s="1" t="str">
        <f t="shared" si="413"/>
        <v>&lt;177 micron (NGR)</v>
      </c>
      <c r="L2550">
        <v>19</v>
      </c>
      <c r="M2550" t="s">
        <v>234</v>
      </c>
      <c r="N2550">
        <v>380</v>
      </c>
      <c r="O2550" t="s">
        <v>343</v>
      </c>
      <c r="P2550" t="s">
        <v>50</v>
      </c>
      <c r="Q2550" t="s">
        <v>63</v>
      </c>
      <c r="R2550" t="s">
        <v>78</v>
      </c>
      <c r="S2550" t="s">
        <v>146</v>
      </c>
      <c r="T2550" t="s">
        <v>36</v>
      </c>
      <c r="U2550" t="s">
        <v>199</v>
      </c>
      <c r="V2550" t="s">
        <v>685</v>
      </c>
      <c r="W2550" t="s">
        <v>63</v>
      </c>
      <c r="X2550" t="s">
        <v>82</v>
      </c>
      <c r="Y2550" t="s">
        <v>66</v>
      </c>
      <c r="Z2550" t="s">
        <v>362</v>
      </c>
    </row>
    <row r="2551" spans="1:26" hidden="1" x14ac:dyDescent="0.25">
      <c r="A2551" t="s">
        <v>10539</v>
      </c>
      <c r="B2551" t="s">
        <v>10540</v>
      </c>
      <c r="C2551" s="1" t="str">
        <f t="shared" si="407"/>
        <v>21:0242</v>
      </c>
      <c r="D2551" s="1" t="str">
        <f t="shared" si="411"/>
        <v>21:0117</v>
      </c>
      <c r="E2551" t="s">
        <v>10541</v>
      </c>
      <c r="F2551" t="s">
        <v>10542</v>
      </c>
      <c r="H2551">
        <v>58.112000100000003</v>
      </c>
      <c r="I2551">
        <v>-102.3113051</v>
      </c>
      <c r="J2551" s="1" t="str">
        <f t="shared" si="412"/>
        <v>NGR lake sediment grab sample</v>
      </c>
      <c r="K2551" s="1" t="str">
        <f t="shared" si="413"/>
        <v>&lt;177 micron (NGR)</v>
      </c>
      <c r="L2551">
        <v>20</v>
      </c>
      <c r="M2551" t="s">
        <v>30</v>
      </c>
      <c r="N2551">
        <v>381</v>
      </c>
      <c r="O2551" t="s">
        <v>890</v>
      </c>
      <c r="P2551" t="s">
        <v>80</v>
      </c>
      <c r="Q2551" t="s">
        <v>53</v>
      </c>
      <c r="R2551" t="s">
        <v>53</v>
      </c>
      <c r="S2551" t="s">
        <v>80</v>
      </c>
      <c r="T2551" t="s">
        <v>36</v>
      </c>
      <c r="U2551" t="s">
        <v>307</v>
      </c>
      <c r="V2551" t="s">
        <v>308</v>
      </c>
      <c r="W2551" t="s">
        <v>66</v>
      </c>
      <c r="X2551" t="s">
        <v>283</v>
      </c>
      <c r="Y2551" t="s">
        <v>41</v>
      </c>
      <c r="Z2551" t="s">
        <v>1108</v>
      </c>
    </row>
    <row r="2552" spans="1:26" hidden="1" x14ac:dyDescent="0.25">
      <c r="A2552" t="s">
        <v>10543</v>
      </c>
      <c r="B2552" t="s">
        <v>10544</v>
      </c>
      <c r="C2552" s="1" t="str">
        <f t="shared" si="407"/>
        <v>21:0242</v>
      </c>
      <c r="D2552" s="1" t="str">
        <f t="shared" si="411"/>
        <v>21:0117</v>
      </c>
      <c r="E2552" t="s">
        <v>10545</v>
      </c>
      <c r="F2552" t="s">
        <v>10546</v>
      </c>
      <c r="H2552">
        <v>58.040846199999997</v>
      </c>
      <c r="I2552">
        <v>-102.2968754</v>
      </c>
      <c r="J2552" s="1" t="str">
        <f t="shared" si="412"/>
        <v>NGR lake sediment grab sample</v>
      </c>
      <c r="K2552" s="1" t="str">
        <f t="shared" si="413"/>
        <v>&lt;177 micron (NGR)</v>
      </c>
      <c r="L2552">
        <v>20</v>
      </c>
      <c r="M2552" t="s">
        <v>47</v>
      </c>
      <c r="N2552">
        <v>382</v>
      </c>
      <c r="O2552" t="s">
        <v>1819</v>
      </c>
      <c r="P2552" t="s">
        <v>156</v>
      </c>
      <c r="Q2552" t="s">
        <v>53</v>
      </c>
      <c r="R2552" t="s">
        <v>181</v>
      </c>
      <c r="S2552" t="s">
        <v>156</v>
      </c>
      <c r="T2552" t="s">
        <v>36</v>
      </c>
      <c r="U2552" t="s">
        <v>1210</v>
      </c>
      <c r="V2552" t="s">
        <v>10547</v>
      </c>
      <c r="W2552" t="s">
        <v>134</v>
      </c>
      <c r="X2552" t="s">
        <v>48</v>
      </c>
      <c r="Y2552" t="s">
        <v>41</v>
      </c>
      <c r="Z2552" t="s">
        <v>549</v>
      </c>
    </row>
    <row r="2553" spans="1:26" hidden="1" x14ac:dyDescent="0.25">
      <c r="A2553" t="s">
        <v>10548</v>
      </c>
      <c r="B2553" t="s">
        <v>10549</v>
      </c>
      <c r="C2553" s="1" t="str">
        <f t="shared" si="407"/>
        <v>21:0242</v>
      </c>
      <c r="D2553" s="1" t="str">
        <f t="shared" si="411"/>
        <v>21:0117</v>
      </c>
      <c r="E2553" t="s">
        <v>10550</v>
      </c>
      <c r="F2553" t="s">
        <v>10551</v>
      </c>
      <c r="H2553">
        <v>58.0663901</v>
      </c>
      <c r="I2553">
        <v>-102.2848382</v>
      </c>
      <c r="J2553" s="1" t="str">
        <f t="shared" si="412"/>
        <v>NGR lake sediment grab sample</v>
      </c>
      <c r="K2553" s="1" t="str">
        <f t="shared" si="413"/>
        <v>&lt;177 micron (NGR)</v>
      </c>
      <c r="L2553">
        <v>20</v>
      </c>
      <c r="M2553" t="s">
        <v>60</v>
      </c>
      <c r="N2553">
        <v>383</v>
      </c>
      <c r="O2553" t="s">
        <v>342</v>
      </c>
      <c r="P2553" t="s">
        <v>39</v>
      </c>
      <c r="Q2553" t="s">
        <v>53</v>
      </c>
      <c r="R2553" t="s">
        <v>80</v>
      </c>
      <c r="S2553" t="s">
        <v>78</v>
      </c>
      <c r="T2553" t="s">
        <v>36</v>
      </c>
      <c r="U2553" t="s">
        <v>3486</v>
      </c>
      <c r="V2553" t="s">
        <v>4982</v>
      </c>
      <c r="W2553" t="s">
        <v>77</v>
      </c>
      <c r="X2553" t="s">
        <v>283</v>
      </c>
      <c r="Y2553" t="s">
        <v>41</v>
      </c>
      <c r="Z2553" t="s">
        <v>3166</v>
      </c>
    </row>
    <row r="2554" spans="1:26" hidden="1" x14ac:dyDescent="0.25">
      <c r="A2554" t="s">
        <v>10552</v>
      </c>
      <c r="B2554" t="s">
        <v>10553</v>
      </c>
      <c r="C2554" s="1" t="str">
        <f t="shared" si="407"/>
        <v>21:0242</v>
      </c>
      <c r="D2554" s="1" t="str">
        <f t="shared" si="411"/>
        <v>21:0117</v>
      </c>
      <c r="E2554" t="s">
        <v>10554</v>
      </c>
      <c r="F2554" t="s">
        <v>10555</v>
      </c>
      <c r="H2554">
        <v>58.088225600000001</v>
      </c>
      <c r="I2554">
        <v>-102.2944801</v>
      </c>
      <c r="J2554" s="1" t="str">
        <f t="shared" si="412"/>
        <v>NGR lake sediment grab sample</v>
      </c>
      <c r="K2554" s="1" t="str">
        <f t="shared" si="413"/>
        <v>&lt;177 micron (NGR)</v>
      </c>
      <c r="L2554">
        <v>20</v>
      </c>
      <c r="M2554" t="s">
        <v>73</v>
      </c>
      <c r="N2554">
        <v>384</v>
      </c>
      <c r="O2554" t="s">
        <v>224</v>
      </c>
      <c r="P2554" t="s">
        <v>39</v>
      </c>
      <c r="Q2554" t="s">
        <v>53</v>
      </c>
      <c r="R2554" t="s">
        <v>80</v>
      </c>
      <c r="S2554" t="s">
        <v>80</v>
      </c>
      <c r="T2554" t="s">
        <v>36</v>
      </c>
      <c r="U2554" t="s">
        <v>208</v>
      </c>
      <c r="V2554" t="s">
        <v>148</v>
      </c>
      <c r="W2554" t="s">
        <v>78</v>
      </c>
      <c r="X2554" t="s">
        <v>283</v>
      </c>
      <c r="Y2554" t="s">
        <v>41</v>
      </c>
      <c r="Z2554" t="s">
        <v>3084</v>
      </c>
    </row>
    <row r="2555" spans="1:26" hidden="1" x14ac:dyDescent="0.25">
      <c r="A2555" t="s">
        <v>10556</v>
      </c>
      <c r="B2555" t="s">
        <v>10557</v>
      </c>
      <c r="C2555" s="1" t="str">
        <f t="shared" ref="C2555:C2618" si="414">HYPERLINK("http://geochem.nrcan.gc.ca/cdogs/content/bdl/bdl210242_e.htm", "21:0242")</f>
        <v>21:0242</v>
      </c>
      <c r="D2555" s="1" t="str">
        <f t="shared" si="411"/>
        <v>21:0117</v>
      </c>
      <c r="E2555" t="s">
        <v>10558</v>
      </c>
      <c r="F2555" t="s">
        <v>10559</v>
      </c>
      <c r="H2555">
        <v>58.100201900000002</v>
      </c>
      <c r="I2555">
        <v>-102.29987029999999</v>
      </c>
      <c r="J2555" s="1" t="str">
        <f t="shared" si="412"/>
        <v>NGR lake sediment grab sample</v>
      </c>
      <c r="K2555" s="1" t="str">
        <f t="shared" si="413"/>
        <v>&lt;177 micron (NGR)</v>
      </c>
      <c r="L2555">
        <v>20</v>
      </c>
      <c r="M2555" t="s">
        <v>154</v>
      </c>
      <c r="N2555">
        <v>385</v>
      </c>
      <c r="O2555" t="s">
        <v>798</v>
      </c>
      <c r="P2555" t="s">
        <v>66</v>
      </c>
      <c r="Q2555" t="s">
        <v>66</v>
      </c>
      <c r="R2555" t="s">
        <v>66</v>
      </c>
      <c r="S2555" t="s">
        <v>39</v>
      </c>
      <c r="T2555" t="s">
        <v>36</v>
      </c>
      <c r="U2555" t="s">
        <v>5106</v>
      </c>
      <c r="V2555" t="s">
        <v>1193</v>
      </c>
      <c r="W2555" t="s">
        <v>63</v>
      </c>
      <c r="X2555" t="s">
        <v>890</v>
      </c>
      <c r="Y2555" t="s">
        <v>41</v>
      </c>
      <c r="Z2555" t="s">
        <v>2782</v>
      </c>
    </row>
    <row r="2556" spans="1:26" hidden="1" x14ac:dyDescent="0.25">
      <c r="A2556" t="s">
        <v>10560</v>
      </c>
      <c r="B2556" t="s">
        <v>10561</v>
      </c>
      <c r="C2556" s="1" t="str">
        <f t="shared" si="414"/>
        <v>21:0242</v>
      </c>
      <c r="D2556" s="1" t="str">
        <f t="shared" si="411"/>
        <v>21:0117</v>
      </c>
      <c r="E2556" t="s">
        <v>10541</v>
      </c>
      <c r="F2556" t="s">
        <v>10562</v>
      </c>
      <c r="H2556">
        <v>58.112000100000003</v>
      </c>
      <c r="I2556">
        <v>-102.3113051</v>
      </c>
      <c r="J2556" s="1" t="str">
        <f t="shared" si="412"/>
        <v>NGR lake sediment grab sample</v>
      </c>
      <c r="K2556" s="1" t="str">
        <f t="shared" si="413"/>
        <v>&lt;177 micron (NGR)</v>
      </c>
      <c r="L2556">
        <v>20</v>
      </c>
      <c r="M2556" t="s">
        <v>169</v>
      </c>
      <c r="N2556">
        <v>386</v>
      </c>
      <c r="O2556" t="s">
        <v>62</v>
      </c>
      <c r="P2556" t="s">
        <v>80</v>
      </c>
      <c r="Q2556" t="s">
        <v>53</v>
      </c>
      <c r="R2556" t="s">
        <v>63</v>
      </c>
      <c r="S2556" t="s">
        <v>80</v>
      </c>
      <c r="T2556" t="s">
        <v>36</v>
      </c>
      <c r="U2556" t="s">
        <v>40</v>
      </c>
      <c r="V2556" t="s">
        <v>125</v>
      </c>
      <c r="W2556" t="s">
        <v>63</v>
      </c>
      <c r="X2556" t="s">
        <v>283</v>
      </c>
      <c r="Y2556" t="s">
        <v>41</v>
      </c>
      <c r="Z2556" t="s">
        <v>1558</v>
      </c>
    </row>
    <row r="2557" spans="1:26" hidden="1" x14ac:dyDescent="0.25">
      <c r="A2557" t="s">
        <v>10563</v>
      </c>
      <c r="B2557" t="s">
        <v>10564</v>
      </c>
      <c r="C2557" s="1" t="str">
        <f t="shared" si="414"/>
        <v>21:0242</v>
      </c>
      <c r="D2557" s="1" t="str">
        <f t="shared" si="411"/>
        <v>21:0117</v>
      </c>
      <c r="E2557" t="s">
        <v>10541</v>
      </c>
      <c r="F2557" t="s">
        <v>10565</v>
      </c>
      <c r="H2557">
        <v>58.112000100000003</v>
      </c>
      <c r="I2557">
        <v>-102.3113051</v>
      </c>
      <c r="J2557" s="1" t="str">
        <f t="shared" si="412"/>
        <v>NGR lake sediment grab sample</v>
      </c>
      <c r="K2557" s="1" t="str">
        <f t="shared" si="413"/>
        <v>&lt;177 micron (NGR)</v>
      </c>
      <c r="L2557">
        <v>20</v>
      </c>
      <c r="M2557" t="s">
        <v>162</v>
      </c>
      <c r="N2557">
        <v>387</v>
      </c>
      <c r="O2557" t="s">
        <v>62</v>
      </c>
      <c r="P2557" t="s">
        <v>80</v>
      </c>
      <c r="Q2557" t="s">
        <v>53</v>
      </c>
      <c r="R2557" t="s">
        <v>66</v>
      </c>
      <c r="S2557" t="s">
        <v>63</v>
      </c>
      <c r="T2557" t="s">
        <v>36</v>
      </c>
      <c r="U2557" t="s">
        <v>307</v>
      </c>
      <c r="V2557" t="s">
        <v>90</v>
      </c>
      <c r="W2557" t="s">
        <v>63</v>
      </c>
      <c r="X2557" t="s">
        <v>283</v>
      </c>
      <c r="Y2557" t="s">
        <v>41</v>
      </c>
      <c r="Z2557" t="s">
        <v>229</v>
      </c>
    </row>
    <row r="2558" spans="1:26" hidden="1" x14ac:dyDescent="0.25">
      <c r="A2558" t="s">
        <v>10566</v>
      </c>
      <c r="B2558" t="s">
        <v>10567</v>
      </c>
      <c r="C2558" s="1" t="str">
        <f t="shared" si="414"/>
        <v>21:0242</v>
      </c>
      <c r="D2558" s="1" t="str">
        <f t="shared" si="411"/>
        <v>21:0117</v>
      </c>
      <c r="E2558" t="s">
        <v>10568</v>
      </c>
      <c r="F2558" t="s">
        <v>10569</v>
      </c>
      <c r="H2558">
        <v>58.109175800000003</v>
      </c>
      <c r="I2558">
        <v>-102.3454735</v>
      </c>
      <c r="J2558" s="1" t="str">
        <f t="shared" si="412"/>
        <v>NGR lake sediment grab sample</v>
      </c>
      <c r="K2558" s="1" t="str">
        <f t="shared" si="413"/>
        <v>&lt;177 micron (NGR)</v>
      </c>
      <c r="L2558">
        <v>20</v>
      </c>
      <c r="M2558" t="s">
        <v>87</v>
      </c>
      <c r="N2558">
        <v>388</v>
      </c>
      <c r="O2558" t="s">
        <v>223</v>
      </c>
      <c r="P2558" t="s">
        <v>76</v>
      </c>
      <c r="Q2558" t="s">
        <v>53</v>
      </c>
      <c r="R2558" t="s">
        <v>39</v>
      </c>
      <c r="S2558" t="s">
        <v>63</v>
      </c>
      <c r="T2558" t="s">
        <v>36</v>
      </c>
      <c r="U2558" t="s">
        <v>67</v>
      </c>
      <c r="V2558" t="s">
        <v>1121</v>
      </c>
      <c r="W2558" t="s">
        <v>39</v>
      </c>
      <c r="X2558" t="s">
        <v>82</v>
      </c>
      <c r="Y2558" t="s">
        <v>41</v>
      </c>
      <c r="Z2558" t="s">
        <v>3055</v>
      </c>
    </row>
    <row r="2559" spans="1:26" hidden="1" x14ac:dyDescent="0.25">
      <c r="A2559" t="s">
        <v>10570</v>
      </c>
      <c r="B2559" t="s">
        <v>10571</v>
      </c>
      <c r="C2559" s="1" t="str">
        <f t="shared" si="414"/>
        <v>21:0242</v>
      </c>
      <c r="D2559" s="1" t="str">
        <f t="shared" si="411"/>
        <v>21:0117</v>
      </c>
      <c r="E2559" t="s">
        <v>10572</v>
      </c>
      <c r="F2559" t="s">
        <v>10573</v>
      </c>
      <c r="H2559">
        <v>58.115996799999998</v>
      </c>
      <c r="I2559">
        <v>-102.37194890000001</v>
      </c>
      <c r="J2559" s="1" t="str">
        <f t="shared" si="412"/>
        <v>NGR lake sediment grab sample</v>
      </c>
      <c r="K2559" s="1" t="str">
        <f t="shared" si="413"/>
        <v>&lt;177 micron (NGR)</v>
      </c>
      <c r="L2559">
        <v>20</v>
      </c>
      <c r="M2559" t="s">
        <v>96</v>
      </c>
      <c r="N2559">
        <v>389</v>
      </c>
      <c r="O2559" t="s">
        <v>841</v>
      </c>
      <c r="P2559" t="s">
        <v>109</v>
      </c>
      <c r="Q2559" t="s">
        <v>53</v>
      </c>
      <c r="R2559" t="s">
        <v>76</v>
      </c>
      <c r="S2559" t="s">
        <v>146</v>
      </c>
      <c r="T2559" t="s">
        <v>36</v>
      </c>
      <c r="U2559" t="s">
        <v>10574</v>
      </c>
      <c r="V2559" t="s">
        <v>10575</v>
      </c>
      <c r="W2559" t="s">
        <v>108</v>
      </c>
      <c r="X2559" t="s">
        <v>48</v>
      </c>
      <c r="Y2559" t="s">
        <v>41</v>
      </c>
      <c r="Z2559" t="s">
        <v>350</v>
      </c>
    </row>
    <row r="2560" spans="1:26" hidden="1" x14ac:dyDescent="0.25">
      <c r="A2560" t="s">
        <v>10576</v>
      </c>
      <c r="B2560" t="s">
        <v>10577</v>
      </c>
      <c r="C2560" s="1" t="str">
        <f t="shared" si="414"/>
        <v>21:0242</v>
      </c>
      <c r="D2560" s="1" t="str">
        <f t="shared" si="411"/>
        <v>21:0117</v>
      </c>
      <c r="E2560" t="s">
        <v>10578</v>
      </c>
      <c r="F2560" t="s">
        <v>10579</v>
      </c>
      <c r="H2560">
        <v>58.137834499999997</v>
      </c>
      <c r="I2560">
        <v>-102.2576692</v>
      </c>
      <c r="J2560" s="1" t="str">
        <f t="shared" si="412"/>
        <v>NGR lake sediment grab sample</v>
      </c>
      <c r="K2560" s="1" t="str">
        <f t="shared" si="413"/>
        <v>&lt;177 micron (NGR)</v>
      </c>
      <c r="L2560">
        <v>20</v>
      </c>
      <c r="M2560" t="s">
        <v>106</v>
      </c>
      <c r="N2560">
        <v>390</v>
      </c>
      <c r="O2560" t="s">
        <v>224</v>
      </c>
      <c r="P2560" t="s">
        <v>181</v>
      </c>
      <c r="Q2560" t="s">
        <v>53</v>
      </c>
      <c r="R2560" t="s">
        <v>78</v>
      </c>
      <c r="S2560" t="s">
        <v>33</v>
      </c>
      <c r="T2560" t="s">
        <v>36</v>
      </c>
      <c r="U2560" t="s">
        <v>559</v>
      </c>
      <c r="V2560" t="s">
        <v>237</v>
      </c>
      <c r="W2560" t="s">
        <v>39</v>
      </c>
      <c r="X2560" t="s">
        <v>82</v>
      </c>
      <c r="Y2560" t="s">
        <v>41</v>
      </c>
      <c r="Z2560" t="s">
        <v>626</v>
      </c>
    </row>
    <row r="2561" spans="1:26" hidden="1" x14ac:dyDescent="0.25">
      <c r="A2561" t="s">
        <v>10580</v>
      </c>
      <c r="B2561" t="s">
        <v>10581</v>
      </c>
      <c r="C2561" s="1" t="str">
        <f t="shared" si="414"/>
        <v>21:0242</v>
      </c>
      <c r="D2561" s="1" t="str">
        <f t="shared" si="411"/>
        <v>21:0117</v>
      </c>
      <c r="E2561" t="s">
        <v>10582</v>
      </c>
      <c r="F2561" t="s">
        <v>10583</v>
      </c>
      <c r="H2561">
        <v>58.128314799999998</v>
      </c>
      <c r="I2561">
        <v>-102.4012267</v>
      </c>
      <c r="J2561" s="1" t="str">
        <f t="shared" si="412"/>
        <v>NGR lake sediment grab sample</v>
      </c>
      <c r="K2561" s="1" t="str">
        <f t="shared" si="413"/>
        <v>&lt;177 micron (NGR)</v>
      </c>
      <c r="L2561">
        <v>20</v>
      </c>
      <c r="M2561" t="s">
        <v>118</v>
      </c>
      <c r="N2561">
        <v>391</v>
      </c>
      <c r="O2561" t="s">
        <v>320</v>
      </c>
      <c r="P2561" t="s">
        <v>156</v>
      </c>
      <c r="Q2561" t="s">
        <v>66</v>
      </c>
      <c r="R2561" t="s">
        <v>78</v>
      </c>
      <c r="S2561" t="s">
        <v>39</v>
      </c>
      <c r="T2561" t="s">
        <v>36</v>
      </c>
      <c r="U2561" t="s">
        <v>3707</v>
      </c>
      <c r="V2561" t="s">
        <v>1589</v>
      </c>
      <c r="W2561" t="s">
        <v>97</v>
      </c>
      <c r="X2561" t="s">
        <v>82</v>
      </c>
      <c r="Y2561" t="s">
        <v>41</v>
      </c>
      <c r="Z2561" t="s">
        <v>110</v>
      </c>
    </row>
    <row r="2562" spans="1:26" hidden="1" x14ac:dyDescent="0.25">
      <c r="A2562" t="s">
        <v>10584</v>
      </c>
      <c r="B2562" t="s">
        <v>10585</v>
      </c>
      <c r="C2562" s="1" t="str">
        <f t="shared" si="414"/>
        <v>21:0242</v>
      </c>
      <c r="D2562" s="1" t="str">
        <f t="shared" si="411"/>
        <v>21:0117</v>
      </c>
      <c r="E2562" t="s">
        <v>10586</v>
      </c>
      <c r="F2562" t="s">
        <v>10587</v>
      </c>
      <c r="H2562">
        <v>58.131823199999999</v>
      </c>
      <c r="I2562">
        <v>-102.4387184</v>
      </c>
      <c r="J2562" s="1" t="str">
        <f t="shared" si="412"/>
        <v>NGR lake sediment grab sample</v>
      </c>
      <c r="K2562" s="1" t="str">
        <f t="shared" si="413"/>
        <v>&lt;177 micron (NGR)</v>
      </c>
      <c r="L2562">
        <v>20</v>
      </c>
      <c r="M2562" t="s">
        <v>131</v>
      </c>
      <c r="N2562">
        <v>392</v>
      </c>
      <c r="O2562" t="s">
        <v>77</v>
      </c>
      <c r="P2562" t="s">
        <v>66</v>
      </c>
      <c r="Q2562" t="s">
        <v>53</v>
      </c>
      <c r="R2562" t="s">
        <v>53</v>
      </c>
      <c r="S2562" t="s">
        <v>63</v>
      </c>
      <c r="T2562" t="s">
        <v>36</v>
      </c>
      <c r="U2562" t="s">
        <v>51</v>
      </c>
      <c r="V2562" t="s">
        <v>308</v>
      </c>
      <c r="W2562" t="s">
        <v>33</v>
      </c>
      <c r="X2562" t="s">
        <v>77</v>
      </c>
      <c r="Y2562" t="s">
        <v>41</v>
      </c>
      <c r="Z2562" t="s">
        <v>2309</v>
      </c>
    </row>
    <row r="2563" spans="1:26" hidden="1" x14ac:dyDescent="0.25">
      <c r="A2563" t="s">
        <v>10588</v>
      </c>
      <c r="B2563" t="s">
        <v>10589</v>
      </c>
      <c r="C2563" s="1" t="str">
        <f t="shared" si="414"/>
        <v>21:0242</v>
      </c>
      <c r="D2563" s="1" t="str">
        <f t="shared" si="411"/>
        <v>21:0117</v>
      </c>
      <c r="E2563" t="s">
        <v>10590</v>
      </c>
      <c r="F2563" t="s">
        <v>10591</v>
      </c>
      <c r="H2563">
        <v>58.1582157</v>
      </c>
      <c r="I2563">
        <v>-102.4235953</v>
      </c>
      <c r="J2563" s="1" t="str">
        <f t="shared" si="412"/>
        <v>NGR lake sediment grab sample</v>
      </c>
      <c r="K2563" s="1" t="str">
        <f t="shared" si="413"/>
        <v>&lt;177 micron (NGR)</v>
      </c>
      <c r="L2563">
        <v>20</v>
      </c>
      <c r="M2563" t="s">
        <v>143</v>
      </c>
      <c r="N2563">
        <v>393</v>
      </c>
      <c r="O2563" t="s">
        <v>67</v>
      </c>
      <c r="P2563" t="s">
        <v>109</v>
      </c>
      <c r="Q2563" t="s">
        <v>53</v>
      </c>
      <c r="R2563" t="s">
        <v>78</v>
      </c>
      <c r="S2563" t="s">
        <v>146</v>
      </c>
      <c r="T2563" t="s">
        <v>36</v>
      </c>
      <c r="U2563" t="s">
        <v>3605</v>
      </c>
      <c r="V2563" t="s">
        <v>8694</v>
      </c>
      <c r="W2563" t="s">
        <v>181</v>
      </c>
      <c r="X2563" t="s">
        <v>890</v>
      </c>
      <c r="Y2563" t="s">
        <v>41</v>
      </c>
      <c r="Z2563" t="s">
        <v>4729</v>
      </c>
    </row>
    <row r="2564" spans="1:26" hidden="1" x14ac:dyDescent="0.25">
      <c r="A2564" t="s">
        <v>10592</v>
      </c>
      <c r="B2564" t="s">
        <v>10593</v>
      </c>
      <c r="C2564" s="1" t="str">
        <f t="shared" si="414"/>
        <v>21:0242</v>
      </c>
      <c r="D2564" s="1" t="str">
        <f t="shared" si="411"/>
        <v>21:0117</v>
      </c>
      <c r="E2564" t="s">
        <v>10594</v>
      </c>
      <c r="F2564" t="s">
        <v>10595</v>
      </c>
      <c r="H2564">
        <v>58.149852699999997</v>
      </c>
      <c r="I2564">
        <v>-102.38707909999999</v>
      </c>
      <c r="J2564" s="1" t="str">
        <f t="shared" si="412"/>
        <v>NGR lake sediment grab sample</v>
      </c>
      <c r="K2564" s="1" t="str">
        <f t="shared" si="413"/>
        <v>&lt;177 micron (NGR)</v>
      </c>
      <c r="L2564">
        <v>20</v>
      </c>
      <c r="M2564" t="s">
        <v>177</v>
      </c>
      <c r="N2564">
        <v>394</v>
      </c>
      <c r="O2564" t="s">
        <v>336</v>
      </c>
      <c r="P2564" t="s">
        <v>80</v>
      </c>
      <c r="Q2564" t="s">
        <v>53</v>
      </c>
      <c r="R2564" t="s">
        <v>80</v>
      </c>
      <c r="S2564" t="s">
        <v>33</v>
      </c>
      <c r="T2564" t="s">
        <v>36</v>
      </c>
      <c r="U2564" t="s">
        <v>655</v>
      </c>
      <c r="V2564" t="s">
        <v>380</v>
      </c>
      <c r="W2564" t="s">
        <v>321</v>
      </c>
      <c r="X2564" t="s">
        <v>82</v>
      </c>
      <c r="Y2564" t="s">
        <v>41</v>
      </c>
      <c r="Z2564" t="s">
        <v>1874</v>
      </c>
    </row>
    <row r="2565" spans="1:26" hidden="1" x14ac:dyDescent="0.25">
      <c r="A2565" t="s">
        <v>10596</v>
      </c>
      <c r="B2565" t="s">
        <v>10597</v>
      </c>
      <c r="C2565" s="1" t="str">
        <f t="shared" si="414"/>
        <v>21:0242</v>
      </c>
      <c r="D2565" s="1" t="str">
        <f t="shared" si="411"/>
        <v>21:0117</v>
      </c>
      <c r="E2565" t="s">
        <v>10598</v>
      </c>
      <c r="F2565" t="s">
        <v>10599</v>
      </c>
      <c r="H2565">
        <v>58.138808900000001</v>
      </c>
      <c r="I2565">
        <v>-102.33755909999999</v>
      </c>
      <c r="J2565" s="1" t="str">
        <f t="shared" si="412"/>
        <v>NGR lake sediment grab sample</v>
      </c>
      <c r="K2565" s="1" t="str">
        <f t="shared" si="413"/>
        <v>&lt;177 micron (NGR)</v>
      </c>
      <c r="L2565">
        <v>20</v>
      </c>
      <c r="M2565" t="s">
        <v>187</v>
      </c>
      <c r="N2565">
        <v>395</v>
      </c>
      <c r="O2565" t="s">
        <v>300</v>
      </c>
      <c r="P2565" t="s">
        <v>156</v>
      </c>
      <c r="Q2565" t="s">
        <v>53</v>
      </c>
      <c r="R2565" t="s">
        <v>39</v>
      </c>
      <c r="S2565" t="s">
        <v>80</v>
      </c>
      <c r="T2565" t="s">
        <v>36</v>
      </c>
      <c r="U2565" t="s">
        <v>144</v>
      </c>
      <c r="V2565" t="s">
        <v>590</v>
      </c>
      <c r="W2565" t="s">
        <v>156</v>
      </c>
      <c r="X2565" t="s">
        <v>79</v>
      </c>
      <c r="Y2565" t="s">
        <v>41</v>
      </c>
      <c r="Z2565" t="s">
        <v>335</v>
      </c>
    </row>
    <row r="2566" spans="1:26" hidden="1" x14ac:dyDescent="0.25">
      <c r="A2566" t="s">
        <v>10600</v>
      </c>
      <c r="B2566" t="s">
        <v>10601</v>
      </c>
      <c r="C2566" s="1" t="str">
        <f t="shared" si="414"/>
        <v>21:0242</v>
      </c>
      <c r="D2566" s="1" t="str">
        <f t="shared" si="411"/>
        <v>21:0117</v>
      </c>
      <c r="E2566" t="s">
        <v>10602</v>
      </c>
      <c r="F2566" t="s">
        <v>10603</v>
      </c>
      <c r="H2566">
        <v>58.135480999999999</v>
      </c>
      <c r="I2566">
        <v>-102.2917635</v>
      </c>
      <c r="J2566" s="1" t="str">
        <f t="shared" si="412"/>
        <v>NGR lake sediment grab sample</v>
      </c>
      <c r="K2566" s="1" t="str">
        <f t="shared" si="413"/>
        <v>&lt;177 micron (NGR)</v>
      </c>
      <c r="L2566">
        <v>20</v>
      </c>
      <c r="M2566" t="s">
        <v>196</v>
      </c>
      <c r="N2566">
        <v>396</v>
      </c>
      <c r="O2566" t="s">
        <v>798</v>
      </c>
      <c r="P2566" t="s">
        <v>181</v>
      </c>
      <c r="Q2566" t="s">
        <v>53</v>
      </c>
      <c r="R2566" t="s">
        <v>39</v>
      </c>
      <c r="S2566" t="s">
        <v>39</v>
      </c>
      <c r="T2566" t="s">
        <v>36</v>
      </c>
      <c r="U2566" t="s">
        <v>909</v>
      </c>
      <c r="V2566" t="s">
        <v>730</v>
      </c>
      <c r="W2566" t="s">
        <v>76</v>
      </c>
      <c r="X2566" t="s">
        <v>283</v>
      </c>
      <c r="Y2566" t="s">
        <v>41</v>
      </c>
      <c r="Z2566" t="s">
        <v>315</v>
      </c>
    </row>
    <row r="2567" spans="1:26" hidden="1" x14ac:dyDescent="0.25">
      <c r="A2567" t="s">
        <v>10604</v>
      </c>
      <c r="B2567" t="s">
        <v>10605</v>
      </c>
      <c r="C2567" s="1" t="str">
        <f t="shared" si="414"/>
        <v>21:0242</v>
      </c>
      <c r="D2567" s="1" t="str">
        <f>HYPERLINK("http://geochem.nrcan.gc.ca/cdogs/content/svy/svy_e.htm", "")</f>
        <v/>
      </c>
      <c r="G2567" s="1" t="str">
        <f>HYPERLINK("http://geochem.nrcan.gc.ca/cdogs/content/cr_/cr_00023_e.htm", "23")</f>
        <v>23</v>
      </c>
      <c r="J2567" t="s">
        <v>220</v>
      </c>
      <c r="K2567" t="s">
        <v>221</v>
      </c>
      <c r="L2567">
        <v>20</v>
      </c>
      <c r="M2567" t="s">
        <v>222</v>
      </c>
      <c r="N2567">
        <v>397</v>
      </c>
      <c r="O2567" t="s">
        <v>562</v>
      </c>
      <c r="P2567" t="s">
        <v>334</v>
      </c>
      <c r="Q2567" t="s">
        <v>244</v>
      </c>
      <c r="R2567" t="s">
        <v>290</v>
      </c>
      <c r="S2567" t="s">
        <v>109</v>
      </c>
      <c r="T2567" t="s">
        <v>36</v>
      </c>
      <c r="U2567" t="s">
        <v>563</v>
      </c>
      <c r="V2567" t="s">
        <v>63</v>
      </c>
      <c r="W2567" t="s">
        <v>39</v>
      </c>
      <c r="X2567" t="s">
        <v>300</v>
      </c>
      <c r="Y2567" t="s">
        <v>2590</v>
      </c>
      <c r="Z2567" t="s">
        <v>77</v>
      </c>
    </row>
    <row r="2568" spans="1:26" hidden="1" x14ac:dyDescent="0.25">
      <c r="A2568" t="s">
        <v>10606</v>
      </c>
      <c r="B2568" t="s">
        <v>10607</v>
      </c>
      <c r="C2568" s="1" t="str">
        <f t="shared" si="414"/>
        <v>21:0242</v>
      </c>
      <c r="D2568" s="1" t="str">
        <f t="shared" ref="D2568:D2581" si="415">HYPERLINK("http://geochem.nrcan.gc.ca/cdogs/content/svy/svy210117_e.htm", "21:0117")</f>
        <v>21:0117</v>
      </c>
      <c r="E2568" t="s">
        <v>10608</v>
      </c>
      <c r="F2568" t="s">
        <v>10609</v>
      </c>
      <c r="H2568">
        <v>58.130073400000001</v>
      </c>
      <c r="I2568">
        <v>-102.230796</v>
      </c>
      <c r="J2568" s="1" t="str">
        <f t="shared" ref="J2568:J2581" si="416">HYPERLINK("http://geochem.nrcan.gc.ca/cdogs/content/kwd/kwd020027_e.htm", "NGR lake sediment grab sample")</f>
        <v>NGR lake sediment grab sample</v>
      </c>
      <c r="K2568" s="1" t="str">
        <f t="shared" ref="K2568:K2581" si="417">HYPERLINK("http://geochem.nrcan.gc.ca/cdogs/content/kwd/kwd080006_e.htm", "&lt;177 micron (NGR)")</f>
        <v>&lt;177 micron (NGR)</v>
      </c>
      <c r="L2568">
        <v>20</v>
      </c>
      <c r="M2568" t="s">
        <v>206</v>
      </c>
      <c r="N2568">
        <v>398</v>
      </c>
      <c r="O2568" t="s">
        <v>243</v>
      </c>
      <c r="P2568" t="s">
        <v>50</v>
      </c>
      <c r="Q2568" t="s">
        <v>53</v>
      </c>
      <c r="R2568" t="s">
        <v>39</v>
      </c>
      <c r="S2568" t="s">
        <v>181</v>
      </c>
      <c r="T2568" t="s">
        <v>36</v>
      </c>
      <c r="U2568" t="s">
        <v>7302</v>
      </c>
      <c r="V2568" t="s">
        <v>4196</v>
      </c>
      <c r="W2568" t="s">
        <v>146</v>
      </c>
      <c r="X2568" t="s">
        <v>336</v>
      </c>
      <c r="Y2568" t="s">
        <v>41</v>
      </c>
      <c r="Z2568" t="s">
        <v>145</v>
      </c>
    </row>
    <row r="2569" spans="1:26" hidden="1" x14ac:dyDescent="0.25">
      <c r="A2569" t="s">
        <v>10610</v>
      </c>
      <c r="B2569" t="s">
        <v>10611</v>
      </c>
      <c r="C2569" s="1" t="str">
        <f t="shared" si="414"/>
        <v>21:0242</v>
      </c>
      <c r="D2569" s="1" t="str">
        <f t="shared" si="415"/>
        <v>21:0117</v>
      </c>
      <c r="E2569" t="s">
        <v>10612</v>
      </c>
      <c r="F2569" t="s">
        <v>10613</v>
      </c>
      <c r="H2569">
        <v>58.108451799999997</v>
      </c>
      <c r="I2569">
        <v>-102.21265959999999</v>
      </c>
      <c r="J2569" s="1" t="str">
        <f t="shared" si="416"/>
        <v>NGR lake sediment grab sample</v>
      </c>
      <c r="K2569" s="1" t="str">
        <f t="shared" si="417"/>
        <v>&lt;177 micron (NGR)</v>
      </c>
      <c r="L2569">
        <v>20</v>
      </c>
      <c r="M2569" t="s">
        <v>214</v>
      </c>
      <c r="N2569">
        <v>399</v>
      </c>
      <c r="O2569" t="s">
        <v>35</v>
      </c>
      <c r="P2569" t="s">
        <v>39</v>
      </c>
      <c r="Q2569" t="s">
        <v>66</v>
      </c>
      <c r="R2569" t="s">
        <v>80</v>
      </c>
      <c r="S2569" t="s">
        <v>80</v>
      </c>
      <c r="T2569" t="s">
        <v>36</v>
      </c>
      <c r="U2569" t="s">
        <v>291</v>
      </c>
      <c r="V2569" t="s">
        <v>65</v>
      </c>
      <c r="W2569" t="s">
        <v>66</v>
      </c>
      <c r="X2569" t="s">
        <v>890</v>
      </c>
      <c r="Y2569" t="s">
        <v>41</v>
      </c>
      <c r="Z2569" t="s">
        <v>928</v>
      </c>
    </row>
    <row r="2570" spans="1:26" hidden="1" x14ac:dyDescent="0.25">
      <c r="A2570" t="s">
        <v>10614</v>
      </c>
      <c r="B2570" t="s">
        <v>10615</v>
      </c>
      <c r="C2570" s="1" t="str">
        <f t="shared" si="414"/>
        <v>21:0242</v>
      </c>
      <c r="D2570" s="1" t="str">
        <f t="shared" si="415"/>
        <v>21:0117</v>
      </c>
      <c r="E2570" t="s">
        <v>10616</v>
      </c>
      <c r="F2570" t="s">
        <v>10617</v>
      </c>
      <c r="H2570">
        <v>58.106347300000003</v>
      </c>
      <c r="I2570">
        <v>-102.27616449999999</v>
      </c>
      <c r="J2570" s="1" t="str">
        <f t="shared" si="416"/>
        <v>NGR lake sediment grab sample</v>
      </c>
      <c r="K2570" s="1" t="str">
        <f t="shared" si="417"/>
        <v>&lt;177 micron (NGR)</v>
      </c>
      <c r="L2570">
        <v>20</v>
      </c>
      <c r="M2570" t="s">
        <v>234</v>
      </c>
      <c r="N2570">
        <v>400</v>
      </c>
      <c r="O2570" t="s">
        <v>455</v>
      </c>
      <c r="P2570" t="s">
        <v>109</v>
      </c>
      <c r="Q2570" t="s">
        <v>53</v>
      </c>
      <c r="R2570" t="s">
        <v>146</v>
      </c>
      <c r="S2570" t="s">
        <v>78</v>
      </c>
      <c r="T2570" t="s">
        <v>36</v>
      </c>
      <c r="U2570" t="s">
        <v>112</v>
      </c>
      <c r="V2570" t="s">
        <v>1216</v>
      </c>
      <c r="W2570" t="s">
        <v>78</v>
      </c>
      <c r="X2570" t="s">
        <v>890</v>
      </c>
      <c r="Y2570" t="s">
        <v>41</v>
      </c>
      <c r="Z2570" t="s">
        <v>6641</v>
      </c>
    </row>
    <row r="2571" spans="1:26" hidden="1" x14ac:dyDescent="0.25">
      <c r="A2571" t="s">
        <v>10618</v>
      </c>
      <c r="B2571" t="s">
        <v>10619</v>
      </c>
      <c r="C2571" s="1" t="str">
        <f t="shared" si="414"/>
        <v>21:0242</v>
      </c>
      <c r="D2571" s="1" t="str">
        <f t="shared" si="415"/>
        <v>21:0117</v>
      </c>
      <c r="E2571" t="s">
        <v>10620</v>
      </c>
      <c r="F2571" t="s">
        <v>10621</v>
      </c>
      <c r="H2571">
        <v>58.085093899999997</v>
      </c>
      <c r="I2571">
        <v>-102.24646370000001</v>
      </c>
      <c r="J2571" s="1" t="str">
        <f t="shared" si="416"/>
        <v>NGR lake sediment grab sample</v>
      </c>
      <c r="K2571" s="1" t="str">
        <f t="shared" si="417"/>
        <v>&lt;177 micron (NGR)</v>
      </c>
      <c r="L2571">
        <v>21</v>
      </c>
      <c r="M2571" t="s">
        <v>30</v>
      </c>
      <c r="N2571">
        <v>401</v>
      </c>
      <c r="O2571" t="s">
        <v>300</v>
      </c>
      <c r="P2571" t="s">
        <v>181</v>
      </c>
      <c r="Q2571" t="s">
        <v>66</v>
      </c>
      <c r="R2571" t="s">
        <v>39</v>
      </c>
      <c r="S2571" t="s">
        <v>181</v>
      </c>
      <c r="T2571" t="s">
        <v>36</v>
      </c>
      <c r="U2571" t="s">
        <v>477</v>
      </c>
      <c r="V2571" t="s">
        <v>33</v>
      </c>
      <c r="W2571" t="s">
        <v>66</v>
      </c>
      <c r="X2571" t="s">
        <v>82</v>
      </c>
      <c r="Y2571" t="s">
        <v>41</v>
      </c>
      <c r="Z2571" t="s">
        <v>10226</v>
      </c>
    </row>
    <row r="2572" spans="1:26" hidden="1" x14ac:dyDescent="0.25">
      <c r="A2572" t="s">
        <v>10622</v>
      </c>
      <c r="B2572" t="s">
        <v>10623</v>
      </c>
      <c r="C2572" s="1" t="str">
        <f t="shared" si="414"/>
        <v>21:0242</v>
      </c>
      <c r="D2572" s="1" t="str">
        <f t="shared" si="415"/>
        <v>21:0117</v>
      </c>
      <c r="E2572" t="s">
        <v>10624</v>
      </c>
      <c r="F2572" t="s">
        <v>10625</v>
      </c>
      <c r="H2572">
        <v>58.093456600000003</v>
      </c>
      <c r="I2572">
        <v>-102.26380829999999</v>
      </c>
      <c r="J2572" s="1" t="str">
        <f t="shared" si="416"/>
        <v>NGR lake sediment grab sample</v>
      </c>
      <c r="K2572" s="1" t="str">
        <f t="shared" si="417"/>
        <v>&lt;177 micron (NGR)</v>
      </c>
      <c r="L2572">
        <v>21</v>
      </c>
      <c r="M2572" t="s">
        <v>154</v>
      </c>
      <c r="N2572">
        <v>402</v>
      </c>
      <c r="O2572" t="s">
        <v>197</v>
      </c>
      <c r="P2572" t="s">
        <v>198</v>
      </c>
      <c r="Q2572" t="s">
        <v>53</v>
      </c>
      <c r="R2572" t="s">
        <v>156</v>
      </c>
      <c r="S2572" t="s">
        <v>39</v>
      </c>
      <c r="T2572" t="s">
        <v>36</v>
      </c>
      <c r="U2572" t="s">
        <v>343</v>
      </c>
      <c r="V2572" t="s">
        <v>137</v>
      </c>
      <c r="W2572" t="s">
        <v>53</v>
      </c>
      <c r="X2572" t="s">
        <v>79</v>
      </c>
      <c r="Y2572" t="s">
        <v>41</v>
      </c>
      <c r="Z2572" t="s">
        <v>42</v>
      </c>
    </row>
    <row r="2573" spans="1:26" hidden="1" x14ac:dyDescent="0.25">
      <c r="A2573" t="s">
        <v>10626</v>
      </c>
      <c r="B2573" t="s">
        <v>10627</v>
      </c>
      <c r="C2573" s="1" t="str">
        <f t="shared" si="414"/>
        <v>21:0242</v>
      </c>
      <c r="D2573" s="1" t="str">
        <f t="shared" si="415"/>
        <v>21:0117</v>
      </c>
      <c r="E2573" t="s">
        <v>10620</v>
      </c>
      <c r="F2573" t="s">
        <v>10628</v>
      </c>
      <c r="H2573">
        <v>58.085093899999997</v>
      </c>
      <c r="I2573">
        <v>-102.24646370000001</v>
      </c>
      <c r="J2573" s="1" t="str">
        <f t="shared" si="416"/>
        <v>NGR lake sediment grab sample</v>
      </c>
      <c r="K2573" s="1" t="str">
        <f t="shared" si="417"/>
        <v>&lt;177 micron (NGR)</v>
      </c>
      <c r="L2573">
        <v>21</v>
      </c>
      <c r="M2573" t="s">
        <v>162</v>
      </c>
      <c r="N2573">
        <v>403</v>
      </c>
      <c r="O2573" t="s">
        <v>771</v>
      </c>
      <c r="P2573" t="s">
        <v>76</v>
      </c>
      <c r="Q2573" t="s">
        <v>53</v>
      </c>
      <c r="R2573" t="s">
        <v>181</v>
      </c>
      <c r="S2573" t="s">
        <v>146</v>
      </c>
      <c r="T2573" t="s">
        <v>36</v>
      </c>
      <c r="U2573" t="s">
        <v>3540</v>
      </c>
      <c r="V2573" t="s">
        <v>10021</v>
      </c>
      <c r="W2573" t="s">
        <v>53</v>
      </c>
      <c r="X2573" t="s">
        <v>82</v>
      </c>
      <c r="Y2573" t="s">
        <v>41</v>
      </c>
      <c r="Z2573" t="s">
        <v>97</v>
      </c>
    </row>
    <row r="2574" spans="1:26" hidden="1" x14ac:dyDescent="0.25">
      <c r="A2574" t="s">
        <v>10629</v>
      </c>
      <c r="B2574" t="s">
        <v>10630</v>
      </c>
      <c r="C2574" s="1" t="str">
        <f t="shared" si="414"/>
        <v>21:0242</v>
      </c>
      <c r="D2574" s="1" t="str">
        <f t="shared" si="415"/>
        <v>21:0117</v>
      </c>
      <c r="E2574" t="s">
        <v>10620</v>
      </c>
      <c r="F2574" t="s">
        <v>10631</v>
      </c>
      <c r="H2574">
        <v>58.085093899999997</v>
      </c>
      <c r="I2574">
        <v>-102.24646370000001</v>
      </c>
      <c r="J2574" s="1" t="str">
        <f t="shared" si="416"/>
        <v>NGR lake sediment grab sample</v>
      </c>
      <c r="K2574" s="1" t="str">
        <f t="shared" si="417"/>
        <v>&lt;177 micron (NGR)</v>
      </c>
      <c r="L2574">
        <v>21</v>
      </c>
      <c r="M2574" t="s">
        <v>169</v>
      </c>
      <c r="N2574">
        <v>404</v>
      </c>
      <c r="O2574" t="s">
        <v>48</v>
      </c>
      <c r="P2574" t="s">
        <v>66</v>
      </c>
      <c r="Q2574" t="s">
        <v>53</v>
      </c>
      <c r="R2574" t="s">
        <v>80</v>
      </c>
      <c r="S2574" t="s">
        <v>181</v>
      </c>
      <c r="T2574" t="s">
        <v>36</v>
      </c>
      <c r="U2574" t="s">
        <v>464</v>
      </c>
      <c r="V2574" t="s">
        <v>1193</v>
      </c>
      <c r="W2574" t="s">
        <v>53</v>
      </c>
      <c r="X2574" t="s">
        <v>77</v>
      </c>
      <c r="Y2574" t="s">
        <v>41</v>
      </c>
      <c r="Z2574" t="s">
        <v>2057</v>
      </c>
    </row>
    <row r="2575" spans="1:26" hidden="1" x14ac:dyDescent="0.25">
      <c r="A2575" t="s">
        <v>10632</v>
      </c>
      <c r="B2575" t="s">
        <v>10633</v>
      </c>
      <c r="C2575" s="1" t="str">
        <f t="shared" si="414"/>
        <v>21:0242</v>
      </c>
      <c r="D2575" s="1" t="str">
        <f t="shared" si="415"/>
        <v>21:0117</v>
      </c>
      <c r="E2575" t="s">
        <v>10634</v>
      </c>
      <c r="F2575" t="s">
        <v>10635</v>
      </c>
      <c r="H2575">
        <v>58.0921211</v>
      </c>
      <c r="I2575">
        <v>-102.1994578</v>
      </c>
      <c r="J2575" s="1" t="str">
        <f t="shared" si="416"/>
        <v>NGR lake sediment grab sample</v>
      </c>
      <c r="K2575" s="1" t="str">
        <f t="shared" si="417"/>
        <v>&lt;177 micron (NGR)</v>
      </c>
      <c r="L2575">
        <v>21</v>
      </c>
      <c r="M2575" t="s">
        <v>47</v>
      </c>
      <c r="N2575">
        <v>405</v>
      </c>
      <c r="O2575" t="s">
        <v>455</v>
      </c>
      <c r="P2575" t="s">
        <v>156</v>
      </c>
      <c r="Q2575" t="s">
        <v>53</v>
      </c>
      <c r="R2575" t="s">
        <v>146</v>
      </c>
      <c r="S2575" t="s">
        <v>33</v>
      </c>
      <c r="T2575" t="s">
        <v>36</v>
      </c>
      <c r="U2575" t="s">
        <v>10636</v>
      </c>
      <c r="V2575" t="s">
        <v>148</v>
      </c>
      <c r="W2575" t="s">
        <v>53</v>
      </c>
      <c r="X2575" t="s">
        <v>890</v>
      </c>
      <c r="Y2575" t="s">
        <v>41</v>
      </c>
      <c r="Z2575" t="s">
        <v>1773</v>
      </c>
    </row>
    <row r="2576" spans="1:26" hidden="1" x14ac:dyDescent="0.25">
      <c r="A2576" t="s">
        <v>10637</v>
      </c>
      <c r="B2576" t="s">
        <v>10638</v>
      </c>
      <c r="C2576" s="1" t="str">
        <f t="shared" si="414"/>
        <v>21:0242</v>
      </c>
      <c r="D2576" s="1" t="str">
        <f t="shared" si="415"/>
        <v>21:0117</v>
      </c>
      <c r="E2576" t="s">
        <v>10639</v>
      </c>
      <c r="F2576" t="s">
        <v>10640</v>
      </c>
      <c r="H2576">
        <v>58.101593800000003</v>
      </c>
      <c r="I2576">
        <v>-102.1601142</v>
      </c>
      <c r="J2576" s="1" t="str">
        <f t="shared" si="416"/>
        <v>NGR lake sediment grab sample</v>
      </c>
      <c r="K2576" s="1" t="str">
        <f t="shared" si="417"/>
        <v>&lt;177 micron (NGR)</v>
      </c>
      <c r="L2576">
        <v>21</v>
      </c>
      <c r="M2576" t="s">
        <v>60</v>
      </c>
      <c r="N2576">
        <v>406</v>
      </c>
      <c r="O2576" t="s">
        <v>61</v>
      </c>
      <c r="P2576" t="s">
        <v>76</v>
      </c>
      <c r="Q2576" t="s">
        <v>53</v>
      </c>
      <c r="R2576" t="s">
        <v>97</v>
      </c>
      <c r="S2576" t="s">
        <v>39</v>
      </c>
      <c r="T2576" t="s">
        <v>36</v>
      </c>
      <c r="U2576" t="s">
        <v>208</v>
      </c>
      <c r="V2576" t="s">
        <v>137</v>
      </c>
      <c r="W2576" t="s">
        <v>33</v>
      </c>
      <c r="X2576" t="s">
        <v>82</v>
      </c>
      <c r="Y2576" t="s">
        <v>41</v>
      </c>
      <c r="Z2576" t="s">
        <v>6453</v>
      </c>
    </row>
    <row r="2577" spans="1:26" hidden="1" x14ac:dyDescent="0.25">
      <c r="A2577" t="s">
        <v>10641</v>
      </c>
      <c r="B2577" t="s">
        <v>10642</v>
      </c>
      <c r="C2577" s="1" t="str">
        <f t="shared" si="414"/>
        <v>21:0242</v>
      </c>
      <c r="D2577" s="1" t="str">
        <f t="shared" si="415"/>
        <v>21:0117</v>
      </c>
      <c r="E2577" t="s">
        <v>10643</v>
      </c>
      <c r="F2577" t="s">
        <v>10644</v>
      </c>
      <c r="H2577">
        <v>58.094859</v>
      </c>
      <c r="I2577">
        <v>-102.1474791</v>
      </c>
      <c r="J2577" s="1" t="str">
        <f t="shared" si="416"/>
        <v>NGR lake sediment grab sample</v>
      </c>
      <c r="K2577" s="1" t="str">
        <f t="shared" si="417"/>
        <v>&lt;177 micron (NGR)</v>
      </c>
      <c r="L2577">
        <v>21</v>
      </c>
      <c r="M2577" t="s">
        <v>73</v>
      </c>
      <c r="N2577">
        <v>407</v>
      </c>
      <c r="O2577" t="s">
        <v>771</v>
      </c>
      <c r="P2577" t="s">
        <v>181</v>
      </c>
      <c r="Q2577" t="s">
        <v>66</v>
      </c>
      <c r="R2577" t="s">
        <v>97</v>
      </c>
      <c r="S2577" t="s">
        <v>146</v>
      </c>
      <c r="T2577" t="s">
        <v>36</v>
      </c>
      <c r="U2577" t="s">
        <v>1432</v>
      </c>
      <c r="V2577" t="s">
        <v>517</v>
      </c>
      <c r="W2577" t="s">
        <v>39</v>
      </c>
      <c r="X2577" t="s">
        <v>82</v>
      </c>
      <c r="Y2577" t="s">
        <v>41</v>
      </c>
      <c r="Z2577" t="s">
        <v>708</v>
      </c>
    </row>
    <row r="2578" spans="1:26" hidden="1" x14ac:dyDescent="0.25">
      <c r="A2578" t="s">
        <v>10645</v>
      </c>
      <c r="B2578" t="s">
        <v>10646</v>
      </c>
      <c r="C2578" s="1" t="str">
        <f t="shared" si="414"/>
        <v>21:0242</v>
      </c>
      <c r="D2578" s="1" t="str">
        <f t="shared" si="415"/>
        <v>21:0117</v>
      </c>
      <c r="E2578" t="s">
        <v>10647</v>
      </c>
      <c r="F2578" t="s">
        <v>10648</v>
      </c>
      <c r="H2578">
        <v>58.126498400000003</v>
      </c>
      <c r="I2578">
        <v>-102.0810463</v>
      </c>
      <c r="J2578" s="1" t="str">
        <f t="shared" si="416"/>
        <v>NGR lake sediment grab sample</v>
      </c>
      <c r="K2578" s="1" t="str">
        <f t="shared" si="417"/>
        <v>&lt;177 micron (NGR)</v>
      </c>
      <c r="L2578">
        <v>21</v>
      </c>
      <c r="M2578" t="s">
        <v>87</v>
      </c>
      <c r="N2578">
        <v>408</v>
      </c>
      <c r="O2578" t="s">
        <v>798</v>
      </c>
      <c r="P2578" t="s">
        <v>50</v>
      </c>
      <c r="Q2578" t="s">
        <v>181</v>
      </c>
      <c r="R2578" t="s">
        <v>109</v>
      </c>
      <c r="S2578" t="s">
        <v>97</v>
      </c>
      <c r="T2578" t="s">
        <v>36</v>
      </c>
      <c r="U2578" t="s">
        <v>781</v>
      </c>
      <c r="V2578" t="s">
        <v>496</v>
      </c>
      <c r="W2578" t="s">
        <v>63</v>
      </c>
      <c r="X2578" t="s">
        <v>890</v>
      </c>
      <c r="Y2578" t="s">
        <v>41</v>
      </c>
      <c r="Z2578" t="s">
        <v>5481</v>
      </c>
    </row>
    <row r="2579" spans="1:26" hidden="1" x14ac:dyDescent="0.25">
      <c r="A2579" t="s">
        <v>10649</v>
      </c>
      <c r="B2579" t="s">
        <v>10650</v>
      </c>
      <c r="C2579" s="1" t="str">
        <f t="shared" si="414"/>
        <v>21:0242</v>
      </c>
      <c r="D2579" s="1" t="str">
        <f t="shared" si="415"/>
        <v>21:0117</v>
      </c>
      <c r="E2579" t="s">
        <v>10651</v>
      </c>
      <c r="F2579" t="s">
        <v>10652</v>
      </c>
      <c r="H2579">
        <v>58.1302485</v>
      </c>
      <c r="I2579">
        <v>-102.06667280000001</v>
      </c>
      <c r="J2579" s="1" t="str">
        <f t="shared" si="416"/>
        <v>NGR lake sediment grab sample</v>
      </c>
      <c r="K2579" s="1" t="str">
        <f t="shared" si="417"/>
        <v>&lt;177 micron (NGR)</v>
      </c>
      <c r="L2579">
        <v>21</v>
      </c>
      <c r="M2579" t="s">
        <v>96</v>
      </c>
      <c r="N2579">
        <v>409</v>
      </c>
      <c r="O2579" t="s">
        <v>336</v>
      </c>
      <c r="P2579" t="s">
        <v>50</v>
      </c>
      <c r="Q2579" t="s">
        <v>63</v>
      </c>
      <c r="R2579" t="s">
        <v>156</v>
      </c>
      <c r="S2579" t="s">
        <v>181</v>
      </c>
      <c r="T2579" t="s">
        <v>36</v>
      </c>
      <c r="U2579" t="s">
        <v>112</v>
      </c>
      <c r="V2579" t="s">
        <v>517</v>
      </c>
      <c r="W2579" t="s">
        <v>63</v>
      </c>
      <c r="X2579" t="s">
        <v>890</v>
      </c>
      <c r="Y2579" t="s">
        <v>41</v>
      </c>
      <c r="Z2579" t="s">
        <v>747</v>
      </c>
    </row>
    <row r="2580" spans="1:26" hidden="1" x14ac:dyDescent="0.25">
      <c r="A2580" t="s">
        <v>10653</v>
      </c>
      <c r="B2580" t="s">
        <v>10654</v>
      </c>
      <c r="C2580" s="1" t="str">
        <f t="shared" si="414"/>
        <v>21:0242</v>
      </c>
      <c r="D2580" s="1" t="str">
        <f t="shared" si="415"/>
        <v>21:0117</v>
      </c>
      <c r="E2580" t="s">
        <v>10655</v>
      </c>
      <c r="F2580" t="s">
        <v>10656</v>
      </c>
      <c r="H2580">
        <v>58.155706700000003</v>
      </c>
      <c r="I2580">
        <v>-102.0139332</v>
      </c>
      <c r="J2580" s="1" t="str">
        <f t="shared" si="416"/>
        <v>NGR lake sediment grab sample</v>
      </c>
      <c r="K2580" s="1" t="str">
        <f t="shared" si="417"/>
        <v>&lt;177 micron (NGR)</v>
      </c>
      <c r="L2580">
        <v>21</v>
      </c>
      <c r="M2580" t="s">
        <v>106</v>
      </c>
      <c r="N2580">
        <v>410</v>
      </c>
      <c r="O2580" t="s">
        <v>300</v>
      </c>
      <c r="P2580" t="s">
        <v>76</v>
      </c>
      <c r="Q2580" t="s">
        <v>80</v>
      </c>
      <c r="R2580" t="s">
        <v>156</v>
      </c>
      <c r="S2580" t="s">
        <v>290</v>
      </c>
      <c r="T2580" t="s">
        <v>36</v>
      </c>
      <c r="U2580" t="s">
        <v>10657</v>
      </c>
      <c r="V2580" t="s">
        <v>10398</v>
      </c>
      <c r="W2580" t="s">
        <v>63</v>
      </c>
      <c r="X2580" t="s">
        <v>82</v>
      </c>
      <c r="Y2580" t="s">
        <v>41</v>
      </c>
      <c r="Z2580" t="s">
        <v>1259</v>
      </c>
    </row>
    <row r="2581" spans="1:26" hidden="1" x14ac:dyDescent="0.25">
      <c r="A2581" t="s">
        <v>10658</v>
      </c>
      <c r="B2581" t="s">
        <v>10659</v>
      </c>
      <c r="C2581" s="1" t="str">
        <f t="shared" si="414"/>
        <v>21:0242</v>
      </c>
      <c r="D2581" s="1" t="str">
        <f t="shared" si="415"/>
        <v>21:0117</v>
      </c>
      <c r="E2581" t="s">
        <v>10660</v>
      </c>
      <c r="F2581" t="s">
        <v>10661</v>
      </c>
      <c r="H2581">
        <v>58.140621799999998</v>
      </c>
      <c r="I2581">
        <v>-102.0191205</v>
      </c>
      <c r="J2581" s="1" t="str">
        <f t="shared" si="416"/>
        <v>NGR lake sediment grab sample</v>
      </c>
      <c r="K2581" s="1" t="str">
        <f t="shared" si="417"/>
        <v>&lt;177 micron (NGR)</v>
      </c>
      <c r="L2581">
        <v>21</v>
      </c>
      <c r="M2581" t="s">
        <v>118</v>
      </c>
      <c r="N2581">
        <v>411</v>
      </c>
      <c r="O2581" t="s">
        <v>771</v>
      </c>
      <c r="P2581" t="s">
        <v>77</v>
      </c>
      <c r="Q2581" t="s">
        <v>63</v>
      </c>
      <c r="R2581" t="s">
        <v>50</v>
      </c>
      <c r="S2581" t="s">
        <v>290</v>
      </c>
      <c r="T2581" t="s">
        <v>36</v>
      </c>
      <c r="U2581" t="s">
        <v>2562</v>
      </c>
      <c r="V2581" t="s">
        <v>992</v>
      </c>
      <c r="W2581" t="s">
        <v>63</v>
      </c>
      <c r="X2581" t="s">
        <v>890</v>
      </c>
      <c r="Y2581" t="s">
        <v>125</v>
      </c>
      <c r="Z2581" t="s">
        <v>947</v>
      </c>
    </row>
    <row r="2582" spans="1:26" hidden="1" x14ac:dyDescent="0.25">
      <c r="A2582" t="s">
        <v>10662</v>
      </c>
      <c r="B2582" t="s">
        <v>10663</v>
      </c>
      <c r="C2582" s="1" t="str">
        <f t="shared" si="414"/>
        <v>21:0242</v>
      </c>
      <c r="D2582" s="1" t="str">
        <f>HYPERLINK("http://geochem.nrcan.gc.ca/cdogs/content/svy/svy_e.htm", "")</f>
        <v/>
      </c>
      <c r="G2582" s="1" t="str">
        <f>HYPERLINK("http://geochem.nrcan.gc.ca/cdogs/content/cr_/cr_00007_e.htm", "7")</f>
        <v>7</v>
      </c>
      <c r="J2582" t="s">
        <v>220</v>
      </c>
      <c r="K2582" t="s">
        <v>221</v>
      </c>
      <c r="L2582">
        <v>21</v>
      </c>
      <c r="M2582" t="s">
        <v>222</v>
      </c>
      <c r="N2582">
        <v>412</v>
      </c>
      <c r="O2582" t="s">
        <v>108</v>
      </c>
      <c r="P2582" t="s">
        <v>133</v>
      </c>
      <c r="Q2582" t="s">
        <v>290</v>
      </c>
      <c r="R2582" t="s">
        <v>78</v>
      </c>
      <c r="S2582" t="s">
        <v>33</v>
      </c>
      <c r="T2582" t="s">
        <v>225</v>
      </c>
      <c r="U2582" t="s">
        <v>868</v>
      </c>
      <c r="V2582" t="s">
        <v>148</v>
      </c>
      <c r="W2582" t="s">
        <v>53</v>
      </c>
      <c r="X2582" t="s">
        <v>228</v>
      </c>
      <c r="Y2582" t="s">
        <v>156</v>
      </c>
      <c r="Z2582" t="s">
        <v>1108</v>
      </c>
    </row>
    <row r="2583" spans="1:26" hidden="1" x14ac:dyDescent="0.25">
      <c r="A2583" t="s">
        <v>10664</v>
      </c>
      <c r="B2583" t="s">
        <v>10665</v>
      </c>
      <c r="C2583" s="1" t="str">
        <f t="shared" si="414"/>
        <v>21:0242</v>
      </c>
      <c r="D2583" s="1" t="str">
        <f t="shared" ref="D2583:D2597" si="418">HYPERLINK("http://geochem.nrcan.gc.ca/cdogs/content/svy/svy210117_e.htm", "21:0117")</f>
        <v>21:0117</v>
      </c>
      <c r="E2583" t="s">
        <v>10666</v>
      </c>
      <c r="F2583" t="s">
        <v>10667</v>
      </c>
      <c r="H2583">
        <v>58.189111500000003</v>
      </c>
      <c r="I2583">
        <v>-102.0027942</v>
      </c>
      <c r="J2583" s="1" t="str">
        <f t="shared" ref="J2583:J2597" si="419">HYPERLINK("http://geochem.nrcan.gc.ca/cdogs/content/kwd/kwd020027_e.htm", "NGR lake sediment grab sample")</f>
        <v>NGR lake sediment grab sample</v>
      </c>
      <c r="K2583" s="1" t="str">
        <f t="shared" ref="K2583:K2597" si="420">HYPERLINK("http://geochem.nrcan.gc.ca/cdogs/content/kwd/kwd080006_e.htm", "&lt;177 micron (NGR)")</f>
        <v>&lt;177 micron (NGR)</v>
      </c>
      <c r="L2583">
        <v>21</v>
      </c>
      <c r="M2583" t="s">
        <v>131</v>
      </c>
      <c r="N2583">
        <v>413</v>
      </c>
      <c r="O2583" t="s">
        <v>771</v>
      </c>
      <c r="P2583" t="s">
        <v>134</v>
      </c>
      <c r="Q2583" t="s">
        <v>66</v>
      </c>
      <c r="R2583" t="s">
        <v>156</v>
      </c>
      <c r="S2583" t="s">
        <v>146</v>
      </c>
      <c r="T2583" t="s">
        <v>36</v>
      </c>
      <c r="U2583" t="s">
        <v>973</v>
      </c>
      <c r="V2583" t="s">
        <v>1802</v>
      </c>
      <c r="W2583" t="s">
        <v>181</v>
      </c>
      <c r="X2583" t="s">
        <v>890</v>
      </c>
      <c r="Y2583" t="s">
        <v>309</v>
      </c>
      <c r="Z2583" t="s">
        <v>1122</v>
      </c>
    </row>
    <row r="2584" spans="1:26" hidden="1" x14ac:dyDescent="0.25">
      <c r="A2584" t="s">
        <v>10668</v>
      </c>
      <c r="B2584" t="s">
        <v>10669</v>
      </c>
      <c r="C2584" s="1" t="str">
        <f t="shared" si="414"/>
        <v>21:0242</v>
      </c>
      <c r="D2584" s="1" t="str">
        <f t="shared" si="418"/>
        <v>21:0117</v>
      </c>
      <c r="E2584" t="s">
        <v>10670</v>
      </c>
      <c r="F2584" t="s">
        <v>10671</v>
      </c>
      <c r="H2584">
        <v>58.219973099999997</v>
      </c>
      <c r="I2584">
        <v>-102.0111962</v>
      </c>
      <c r="J2584" s="1" t="str">
        <f t="shared" si="419"/>
        <v>NGR lake sediment grab sample</v>
      </c>
      <c r="K2584" s="1" t="str">
        <f t="shared" si="420"/>
        <v>&lt;177 micron (NGR)</v>
      </c>
      <c r="L2584">
        <v>21</v>
      </c>
      <c r="M2584" t="s">
        <v>143</v>
      </c>
      <c r="N2584">
        <v>414</v>
      </c>
      <c r="O2584" t="s">
        <v>455</v>
      </c>
      <c r="P2584" t="s">
        <v>50</v>
      </c>
      <c r="Q2584" t="s">
        <v>53</v>
      </c>
      <c r="R2584" t="s">
        <v>146</v>
      </c>
      <c r="S2584" t="s">
        <v>181</v>
      </c>
      <c r="T2584" t="s">
        <v>36</v>
      </c>
      <c r="U2584" t="s">
        <v>535</v>
      </c>
      <c r="V2584" t="s">
        <v>875</v>
      </c>
      <c r="W2584" t="s">
        <v>78</v>
      </c>
      <c r="X2584" t="s">
        <v>48</v>
      </c>
      <c r="Y2584" t="s">
        <v>41</v>
      </c>
      <c r="Z2584" t="s">
        <v>1318</v>
      </c>
    </row>
    <row r="2585" spans="1:26" hidden="1" x14ac:dyDescent="0.25">
      <c r="A2585" t="s">
        <v>10672</v>
      </c>
      <c r="B2585" t="s">
        <v>10673</v>
      </c>
      <c r="C2585" s="1" t="str">
        <f t="shared" si="414"/>
        <v>21:0242</v>
      </c>
      <c r="D2585" s="1" t="str">
        <f t="shared" si="418"/>
        <v>21:0117</v>
      </c>
      <c r="E2585" t="s">
        <v>10674</v>
      </c>
      <c r="F2585" t="s">
        <v>10675</v>
      </c>
      <c r="H2585">
        <v>58.220700200000003</v>
      </c>
      <c r="I2585">
        <v>-102.0265497</v>
      </c>
      <c r="J2585" s="1" t="str">
        <f t="shared" si="419"/>
        <v>NGR lake sediment grab sample</v>
      </c>
      <c r="K2585" s="1" t="str">
        <f t="shared" si="420"/>
        <v>&lt;177 micron (NGR)</v>
      </c>
      <c r="L2585">
        <v>21</v>
      </c>
      <c r="M2585" t="s">
        <v>177</v>
      </c>
      <c r="N2585">
        <v>415</v>
      </c>
      <c r="O2585" t="s">
        <v>759</v>
      </c>
      <c r="P2585" t="s">
        <v>156</v>
      </c>
      <c r="Q2585" t="s">
        <v>66</v>
      </c>
      <c r="R2585" t="s">
        <v>78</v>
      </c>
      <c r="S2585" t="s">
        <v>39</v>
      </c>
      <c r="T2585" t="s">
        <v>36</v>
      </c>
      <c r="U2585" t="s">
        <v>81</v>
      </c>
      <c r="V2585" t="s">
        <v>65</v>
      </c>
      <c r="W2585" t="s">
        <v>33</v>
      </c>
      <c r="X2585" t="s">
        <v>82</v>
      </c>
      <c r="Y2585" t="s">
        <v>41</v>
      </c>
      <c r="Z2585" t="s">
        <v>2737</v>
      </c>
    </row>
    <row r="2586" spans="1:26" hidden="1" x14ac:dyDescent="0.25">
      <c r="A2586" t="s">
        <v>10676</v>
      </c>
      <c r="B2586" t="s">
        <v>10677</v>
      </c>
      <c r="C2586" s="1" t="str">
        <f t="shared" si="414"/>
        <v>21:0242</v>
      </c>
      <c r="D2586" s="1" t="str">
        <f t="shared" si="418"/>
        <v>21:0117</v>
      </c>
      <c r="E2586" t="s">
        <v>10678</v>
      </c>
      <c r="F2586" t="s">
        <v>10679</v>
      </c>
      <c r="H2586">
        <v>58.235674600000003</v>
      </c>
      <c r="I2586">
        <v>-102.010847</v>
      </c>
      <c r="J2586" s="1" t="str">
        <f t="shared" si="419"/>
        <v>NGR lake sediment grab sample</v>
      </c>
      <c r="K2586" s="1" t="str">
        <f t="shared" si="420"/>
        <v>&lt;177 micron (NGR)</v>
      </c>
      <c r="L2586">
        <v>21</v>
      </c>
      <c r="M2586" t="s">
        <v>187</v>
      </c>
      <c r="N2586">
        <v>416</v>
      </c>
      <c r="O2586" t="s">
        <v>488</v>
      </c>
      <c r="P2586" t="s">
        <v>76</v>
      </c>
      <c r="Q2586" t="s">
        <v>53</v>
      </c>
      <c r="R2586" t="s">
        <v>78</v>
      </c>
      <c r="S2586" t="s">
        <v>78</v>
      </c>
      <c r="T2586" t="s">
        <v>36</v>
      </c>
      <c r="U2586" t="s">
        <v>31</v>
      </c>
      <c r="V2586" t="s">
        <v>7446</v>
      </c>
      <c r="W2586" t="s">
        <v>64</v>
      </c>
      <c r="X2586" t="s">
        <v>890</v>
      </c>
      <c r="Y2586" t="s">
        <v>41</v>
      </c>
      <c r="Z2586" t="s">
        <v>10680</v>
      </c>
    </row>
    <row r="2587" spans="1:26" hidden="1" x14ac:dyDescent="0.25">
      <c r="A2587" t="s">
        <v>10681</v>
      </c>
      <c r="B2587" t="s">
        <v>10682</v>
      </c>
      <c r="C2587" s="1" t="str">
        <f t="shared" si="414"/>
        <v>21:0242</v>
      </c>
      <c r="D2587" s="1" t="str">
        <f t="shared" si="418"/>
        <v>21:0117</v>
      </c>
      <c r="E2587" t="s">
        <v>10683</v>
      </c>
      <c r="F2587" t="s">
        <v>10684</v>
      </c>
      <c r="H2587">
        <v>58.252411299999999</v>
      </c>
      <c r="I2587">
        <v>-102.00635250000001</v>
      </c>
      <c r="J2587" s="1" t="str">
        <f t="shared" si="419"/>
        <v>NGR lake sediment grab sample</v>
      </c>
      <c r="K2587" s="1" t="str">
        <f t="shared" si="420"/>
        <v>&lt;177 micron (NGR)</v>
      </c>
      <c r="L2587">
        <v>21</v>
      </c>
      <c r="M2587" t="s">
        <v>196</v>
      </c>
      <c r="N2587">
        <v>417</v>
      </c>
      <c r="O2587" t="s">
        <v>1058</v>
      </c>
      <c r="P2587" t="s">
        <v>80</v>
      </c>
      <c r="Q2587" t="s">
        <v>53</v>
      </c>
      <c r="R2587" t="s">
        <v>39</v>
      </c>
      <c r="S2587" t="s">
        <v>33</v>
      </c>
      <c r="T2587" t="s">
        <v>36</v>
      </c>
      <c r="U2587" t="s">
        <v>208</v>
      </c>
      <c r="V2587" t="s">
        <v>227</v>
      </c>
      <c r="W2587" t="s">
        <v>66</v>
      </c>
      <c r="X2587" t="s">
        <v>82</v>
      </c>
      <c r="Y2587" t="s">
        <v>41</v>
      </c>
      <c r="Z2587" t="s">
        <v>1067</v>
      </c>
    </row>
    <row r="2588" spans="1:26" hidden="1" x14ac:dyDescent="0.25">
      <c r="A2588" t="s">
        <v>10685</v>
      </c>
      <c r="B2588" t="s">
        <v>10686</v>
      </c>
      <c r="C2588" s="1" t="str">
        <f t="shared" si="414"/>
        <v>21:0242</v>
      </c>
      <c r="D2588" s="1" t="str">
        <f t="shared" si="418"/>
        <v>21:0117</v>
      </c>
      <c r="E2588" t="s">
        <v>10687</v>
      </c>
      <c r="F2588" t="s">
        <v>10688</v>
      </c>
      <c r="H2588">
        <v>58.2655429</v>
      </c>
      <c r="I2588">
        <v>-102.05746480000001</v>
      </c>
      <c r="J2588" s="1" t="str">
        <f t="shared" si="419"/>
        <v>NGR lake sediment grab sample</v>
      </c>
      <c r="K2588" s="1" t="str">
        <f t="shared" si="420"/>
        <v>&lt;177 micron (NGR)</v>
      </c>
      <c r="L2588">
        <v>21</v>
      </c>
      <c r="M2588" t="s">
        <v>206</v>
      </c>
      <c r="N2588">
        <v>418</v>
      </c>
      <c r="O2588" t="s">
        <v>320</v>
      </c>
      <c r="P2588" t="s">
        <v>156</v>
      </c>
      <c r="Q2588" t="s">
        <v>66</v>
      </c>
      <c r="R2588" t="s">
        <v>146</v>
      </c>
      <c r="S2588" t="s">
        <v>33</v>
      </c>
      <c r="T2588" t="s">
        <v>36</v>
      </c>
      <c r="U2588" t="s">
        <v>5138</v>
      </c>
      <c r="V2588" t="s">
        <v>190</v>
      </c>
      <c r="W2588" t="s">
        <v>181</v>
      </c>
      <c r="X2588" t="s">
        <v>283</v>
      </c>
      <c r="Y2588" t="s">
        <v>41</v>
      </c>
      <c r="Z2588" t="s">
        <v>1237</v>
      </c>
    </row>
    <row r="2589" spans="1:26" hidden="1" x14ac:dyDescent="0.25">
      <c r="A2589" t="s">
        <v>10689</v>
      </c>
      <c r="B2589" t="s">
        <v>10690</v>
      </c>
      <c r="C2589" s="1" t="str">
        <f t="shared" si="414"/>
        <v>21:0242</v>
      </c>
      <c r="D2589" s="1" t="str">
        <f t="shared" si="418"/>
        <v>21:0117</v>
      </c>
      <c r="E2589" t="s">
        <v>10691</v>
      </c>
      <c r="F2589" t="s">
        <v>10692</v>
      </c>
      <c r="H2589">
        <v>58.282880400000003</v>
      </c>
      <c r="I2589">
        <v>-102.04351920000001</v>
      </c>
      <c r="J2589" s="1" t="str">
        <f t="shared" si="419"/>
        <v>NGR lake sediment grab sample</v>
      </c>
      <c r="K2589" s="1" t="str">
        <f t="shared" si="420"/>
        <v>&lt;177 micron (NGR)</v>
      </c>
      <c r="L2589">
        <v>21</v>
      </c>
      <c r="M2589" t="s">
        <v>214</v>
      </c>
      <c r="N2589">
        <v>419</v>
      </c>
      <c r="O2589" t="s">
        <v>455</v>
      </c>
      <c r="P2589" t="s">
        <v>181</v>
      </c>
      <c r="Q2589" t="s">
        <v>53</v>
      </c>
      <c r="R2589" t="s">
        <v>78</v>
      </c>
      <c r="S2589" t="s">
        <v>78</v>
      </c>
      <c r="T2589" t="s">
        <v>36</v>
      </c>
      <c r="U2589" t="s">
        <v>136</v>
      </c>
      <c r="V2589" t="s">
        <v>375</v>
      </c>
      <c r="W2589" t="s">
        <v>76</v>
      </c>
      <c r="X2589" t="s">
        <v>82</v>
      </c>
      <c r="Y2589" t="s">
        <v>41</v>
      </c>
      <c r="Z2589" t="s">
        <v>1417</v>
      </c>
    </row>
    <row r="2590" spans="1:26" hidden="1" x14ac:dyDescent="0.25">
      <c r="A2590" t="s">
        <v>10693</v>
      </c>
      <c r="B2590" t="s">
        <v>10694</v>
      </c>
      <c r="C2590" s="1" t="str">
        <f t="shared" si="414"/>
        <v>21:0242</v>
      </c>
      <c r="D2590" s="1" t="str">
        <f t="shared" si="418"/>
        <v>21:0117</v>
      </c>
      <c r="E2590" t="s">
        <v>10695</v>
      </c>
      <c r="F2590" t="s">
        <v>10696</v>
      </c>
      <c r="H2590">
        <v>58.299897299999998</v>
      </c>
      <c r="I2590">
        <v>-102.03207879999999</v>
      </c>
      <c r="J2590" s="1" t="str">
        <f t="shared" si="419"/>
        <v>NGR lake sediment grab sample</v>
      </c>
      <c r="K2590" s="1" t="str">
        <f t="shared" si="420"/>
        <v>&lt;177 micron (NGR)</v>
      </c>
      <c r="L2590">
        <v>21</v>
      </c>
      <c r="M2590" t="s">
        <v>234</v>
      </c>
      <c r="N2590">
        <v>420</v>
      </c>
      <c r="O2590" t="s">
        <v>1254</v>
      </c>
      <c r="P2590" t="s">
        <v>181</v>
      </c>
      <c r="Q2590" t="s">
        <v>66</v>
      </c>
      <c r="R2590" t="s">
        <v>39</v>
      </c>
      <c r="S2590" t="s">
        <v>146</v>
      </c>
      <c r="T2590" t="s">
        <v>36</v>
      </c>
      <c r="U2590" t="s">
        <v>100</v>
      </c>
      <c r="V2590" t="s">
        <v>148</v>
      </c>
      <c r="W2590" t="s">
        <v>78</v>
      </c>
      <c r="X2590" t="s">
        <v>283</v>
      </c>
      <c r="Y2590" t="s">
        <v>41</v>
      </c>
      <c r="Z2590" t="s">
        <v>686</v>
      </c>
    </row>
    <row r="2591" spans="1:26" hidden="1" x14ac:dyDescent="0.25">
      <c r="A2591" t="s">
        <v>10697</v>
      </c>
      <c r="B2591" t="s">
        <v>10698</v>
      </c>
      <c r="C2591" s="1" t="str">
        <f t="shared" si="414"/>
        <v>21:0242</v>
      </c>
      <c r="D2591" s="1" t="str">
        <f t="shared" si="418"/>
        <v>21:0117</v>
      </c>
      <c r="E2591" t="s">
        <v>10699</v>
      </c>
      <c r="F2591" t="s">
        <v>10700</v>
      </c>
      <c r="H2591">
        <v>58.317862300000002</v>
      </c>
      <c r="I2591">
        <v>-102.0824427</v>
      </c>
      <c r="J2591" s="1" t="str">
        <f t="shared" si="419"/>
        <v>NGR lake sediment grab sample</v>
      </c>
      <c r="K2591" s="1" t="str">
        <f t="shared" si="420"/>
        <v>&lt;177 micron (NGR)</v>
      </c>
      <c r="L2591">
        <v>22</v>
      </c>
      <c r="M2591" t="s">
        <v>30</v>
      </c>
      <c r="N2591">
        <v>421</v>
      </c>
      <c r="O2591" t="s">
        <v>3158</v>
      </c>
      <c r="P2591" t="s">
        <v>156</v>
      </c>
      <c r="Q2591" t="s">
        <v>53</v>
      </c>
      <c r="R2591" t="s">
        <v>78</v>
      </c>
      <c r="S2591" t="s">
        <v>33</v>
      </c>
      <c r="T2591" t="s">
        <v>36</v>
      </c>
      <c r="U2591" t="s">
        <v>909</v>
      </c>
      <c r="V2591" t="s">
        <v>927</v>
      </c>
      <c r="W2591" t="s">
        <v>290</v>
      </c>
      <c r="X2591" t="s">
        <v>82</v>
      </c>
      <c r="Y2591" t="s">
        <v>41</v>
      </c>
      <c r="Z2591" t="s">
        <v>1965</v>
      </c>
    </row>
    <row r="2592" spans="1:26" hidden="1" x14ac:dyDescent="0.25">
      <c r="A2592" t="s">
        <v>10701</v>
      </c>
      <c r="B2592" t="s">
        <v>10702</v>
      </c>
      <c r="C2592" s="1" t="str">
        <f t="shared" si="414"/>
        <v>21:0242</v>
      </c>
      <c r="D2592" s="1" t="str">
        <f t="shared" si="418"/>
        <v>21:0117</v>
      </c>
      <c r="E2592" t="s">
        <v>10703</v>
      </c>
      <c r="F2592" t="s">
        <v>10704</v>
      </c>
      <c r="H2592">
        <v>58.307778900000002</v>
      </c>
      <c r="I2592">
        <v>-102.0667284</v>
      </c>
      <c r="J2592" s="1" t="str">
        <f t="shared" si="419"/>
        <v>NGR lake sediment grab sample</v>
      </c>
      <c r="K2592" s="1" t="str">
        <f t="shared" si="420"/>
        <v>&lt;177 micron (NGR)</v>
      </c>
      <c r="L2592">
        <v>22</v>
      </c>
      <c r="M2592" t="s">
        <v>154</v>
      </c>
      <c r="N2592">
        <v>422</v>
      </c>
      <c r="O2592" t="s">
        <v>100</v>
      </c>
      <c r="P2592" t="s">
        <v>76</v>
      </c>
      <c r="Q2592" t="s">
        <v>53</v>
      </c>
      <c r="R2592" t="s">
        <v>78</v>
      </c>
      <c r="S2592" t="s">
        <v>33</v>
      </c>
      <c r="T2592" t="s">
        <v>36</v>
      </c>
      <c r="U2592" t="s">
        <v>938</v>
      </c>
      <c r="V2592" t="s">
        <v>1607</v>
      </c>
      <c r="W2592" t="s">
        <v>76</v>
      </c>
      <c r="X2592" t="s">
        <v>82</v>
      </c>
      <c r="Y2592" t="s">
        <v>41</v>
      </c>
      <c r="Z2592" t="s">
        <v>890</v>
      </c>
    </row>
    <row r="2593" spans="1:26" hidden="1" x14ac:dyDescent="0.25">
      <c r="A2593" t="s">
        <v>10705</v>
      </c>
      <c r="B2593" t="s">
        <v>10706</v>
      </c>
      <c r="C2593" s="1" t="str">
        <f t="shared" si="414"/>
        <v>21:0242</v>
      </c>
      <c r="D2593" s="1" t="str">
        <f t="shared" si="418"/>
        <v>21:0117</v>
      </c>
      <c r="E2593" t="s">
        <v>10699</v>
      </c>
      <c r="F2593" t="s">
        <v>10707</v>
      </c>
      <c r="H2593">
        <v>58.317862300000002</v>
      </c>
      <c r="I2593">
        <v>-102.0824427</v>
      </c>
      <c r="J2593" s="1" t="str">
        <f t="shared" si="419"/>
        <v>NGR lake sediment grab sample</v>
      </c>
      <c r="K2593" s="1" t="str">
        <f t="shared" si="420"/>
        <v>&lt;177 micron (NGR)</v>
      </c>
      <c r="L2593">
        <v>22</v>
      </c>
      <c r="M2593" t="s">
        <v>162</v>
      </c>
      <c r="N2593">
        <v>423</v>
      </c>
      <c r="O2593" t="s">
        <v>509</v>
      </c>
      <c r="P2593" t="s">
        <v>156</v>
      </c>
      <c r="Q2593" t="s">
        <v>53</v>
      </c>
      <c r="R2593" t="s">
        <v>39</v>
      </c>
      <c r="S2593" t="s">
        <v>80</v>
      </c>
      <c r="T2593" t="s">
        <v>36</v>
      </c>
      <c r="U2593" t="s">
        <v>858</v>
      </c>
      <c r="V2593" t="s">
        <v>3144</v>
      </c>
      <c r="W2593" t="s">
        <v>109</v>
      </c>
      <c r="X2593" t="s">
        <v>890</v>
      </c>
      <c r="Y2593" t="s">
        <v>41</v>
      </c>
      <c r="Z2593" t="s">
        <v>3958</v>
      </c>
    </row>
    <row r="2594" spans="1:26" hidden="1" x14ac:dyDescent="0.25">
      <c r="A2594" t="s">
        <v>10708</v>
      </c>
      <c r="B2594" t="s">
        <v>10709</v>
      </c>
      <c r="C2594" s="1" t="str">
        <f t="shared" si="414"/>
        <v>21:0242</v>
      </c>
      <c r="D2594" s="1" t="str">
        <f t="shared" si="418"/>
        <v>21:0117</v>
      </c>
      <c r="E2594" t="s">
        <v>10699</v>
      </c>
      <c r="F2594" t="s">
        <v>10710</v>
      </c>
      <c r="H2594">
        <v>58.317862300000002</v>
      </c>
      <c r="I2594">
        <v>-102.0824427</v>
      </c>
      <c r="J2594" s="1" t="str">
        <f t="shared" si="419"/>
        <v>NGR lake sediment grab sample</v>
      </c>
      <c r="K2594" s="1" t="str">
        <f t="shared" si="420"/>
        <v>&lt;177 micron (NGR)</v>
      </c>
      <c r="L2594">
        <v>22</v>
      </c>
      <c r="M2594" t="s">
        <v>169</v>
      </c>
      <c r="N2594">
        <v>424</v>
      </c>
      <c r="O2594" t="s">
        <v>1819</v>
      </c>
      <c r="P2594" t="s">
        <v>156</v>
      </c>
      <c r="Q2594" t="s">
        <v>53</v>
      </c>
      <c r="R2594" t="s">
        <v>78</v>
      </c>
      <c r="S2594" t="s">
        <v>80</v>
      </c>
      <c r="T2594" t="s">
        <v>36</v>
      </c>
      <c r="U2594" t="s">
        <v>991</v>
      </c>
      <c r="V2594" t="s">
        <v>2553</v>
      </c>
      <c r="W2594" t="s">
        <v>64</v>
      </c>
      <c r="X2594" t="s">
        <v>48</v>
      </c>
      <c r="Y2594" t="s">
        <v>125</v>
      </c>
      <c r="Z2594" t="s">
        <v>1874</v>
      </c>
    </row>
    <row r="2595" spans="1:26" hidden="1" x14ac:dyDescent="0.25">
      <c r="A2595" t="s">
        <v>10711</v>
      </c>
      <c r="B2595" t="s">
        <v>10712</v>
      </c>
      <c r="C2595" s="1" t="str">
        <f t="shared" si="414"/>
        <v>21:0242</v>
      </c>
      <c r="D2595" s="1" t="str">
        <f t="shared" si="418"/>
        <v>21:0117</v>
      </c>
      <c r="E2595" t="s">
        <v>10713</v>
      </c>
      <c r="F2595" t="s">
        <v>10714</v>
      </c>
      <c r="H2595">
        <v>58.306681099999999</v>
      </c>
      <c r="I2595">
        <v>-102.11365120000001</v>
      </c>
      <c r="J2595" s="1" t="str">
        <f t="shared" si="419"/>
        <v>NGR lake sediment grab sample</v>
      </c>
      <c r="K2595" s="1" t="str">
        <f t="shared" si="420"/>
        <v>&lt;177 micron (NGR)</v>
      </c>
      <c r="L2595">
        <v>22</v>
      </c>
      <c r="M2595" t="s">
        <v>47</v>
      </c>
      <c r="N2595">
        <v>425</v>
      </c>
      <c r="O2595" t="s">
        <v>49</v>
      </c>
      <c r="P2595" t="s">
        <v>80</v>
      </c>
      <c r="Q2595" t="s">
        <v>53</v>
      </c>
      <c r="R2595" t="s">
        <v>80</v>
      </c>
      <c r="S2595" t="s">
        <v>33</v>
      </c>
      <c r="T2595" t="s">
        <v>36</v>
      </c>
      <c r="U2595" t="s">
        <v>465</v>
      </c>
      <c r="V2595" t="s">
        <v>517</v>
      </c>
      <c r="W2595" t="s">
        <v>33</v>
      </c>
      <c r="X2595" t="s">
        <v>82</v>
      </c>
      <c r="Y2595" t="s">
        <v>41</v>
      </c>
      <c r="Z2595" t="s">
        <v>1506</v>
      </c>
    </row>
    <row r="2596" spans="1:26" hidden="1" x14ac:dyDescent="0.25">
      <c r="A2596" t="s">
        <v>10715</v>
      </c>
      <c r="B2596" t="s">
        <v>10716</v>
      </c>
      <c r="C2596" s="1" t="str">
        <f t="shared" si="414"/>
        <v>21:0242</v>
      </c>
      <c r="D2596" s="1" t="str">
        <f t="shared" si="418"/>
        <v>21:0117</v>
      </c>
      <c r="E2596" t="s">
        <v>10717</v>
      </c>
      <c r="F2596" t="s">
        <v>10718</v>
      </c>
      <c r="H2596">
        <v>58.303094600000001</v>
      </c>
      <c r="I2596">
        <v>-102.1581403</v>
      </c>
      <c r="J2596" s="1" t="str">
        <f t="shared" si="419"/>
        <v>NGR lake sediment grab sample</v>
      </c>
      <c r="K2596" s="1" t="str">
        <f t="shared" si="420"/>
        <v>&lt;177 micron (NGR)</v>
      </c>
      <c r="L2596">
        <v>22</v>
      </c>
      <c r="M2596" t="s">
        <v>60</v>
      </c>
      <c r="N2596">
        <v>426</v>
      </c>
      <c r="O2596" t="s">
        <v>197</v>
      </c>
      <c r="P2596" t="s">
        <v>39</v>
      </c>
      <c r="Q2596" t="s">
        <v>66</v>
      </c>
      <c r="R2596" t="s">
        <v>39</v>
      </c>
      <c r="S2596" t="s">
        <v>33</v>
      </c>
      <c r="T2596" t="s">
        <v>36</v>
      </c>
      <c r="U2596" t="s">
        <v>1024</v>
      </c>
      <c r="V2596" t="s">
        <v>137</v>
      </c>
      <c r="W2596" t="s">
        <v>63</v>
      </c>
      <c r="X2596" t="s">
        <v>82</v>
      </c>
      <c r="Y2596" t="s">
        <v>41</v>
      </c>
      <c r="Z2596" t="s">
        <v>10719</v>
      </c>
    </row>
    <row r="2597" spans="1:26" hidden="1" x14ac:dyDescent="0.25">
      <c r="A2597" t="s">
        <v>10720</v>
      </c>
      <c r="B2597" t="s">
        <v>10721</v>
      </c>
      <c r="C2597" s="1" t="str">
        <f t="shared" si="414"/>
        <v>21:0242</v>
      </c>
      <c r="D2597" s="1" t="str">
        <f t="shared" si="418"/>
        <v>21:0117</v>
      </c>
      <c r="E2597" t="s">
        <v>10722</v>
      </c>
      <c r="F2597" t="s">
        <v>10723</v>
      </c>
      <c r="H2597">
        <v>58.320976399999999</v>
      </c>
      <c r="I2597">
        <v>-102.1407358</v>
      </c>
      <c r="J2597" s="1" t="str">
        <f t="shared" si="419"/>
        <v>NGR lake sediment grab sample</v>
      </c>
      <c r="K2597" s="1" t="str">
        <f t="shared" si="420"/>
        <v>&lt;177 micron (NGR)</v>
      </c>
      <c r="L2597">
        <v>22</v>
      </c>
      <c r="M2597" t="s">
        <v>73</v>
      </c>
      <c r="N2597">
        <v>427</v>
      </c>
      <c r="O2597" t="s">
        <v>62</v>
      </c>
      <c r="P2597" t="s">
        <v>80</v>
      </c>
      <c r="Q2597" t="s">
        <v>66</v>
      </c>
      <c r="R2597" t="s">
        <v>63</v>
      </c>
      <c r="S2597" t="s">
        <v>63</v>
      </c>
      <c r="T2597" t="s">
        <v>36</v>
      </c>
      <c r="U2597" t="s">
        <v>361</v>
      </c>
      <c r="V2597" t="s">
        <v>65</v>
      </c>
      <c r="W2597" t="s">
        <v>66</v>
      </c>
      <c r="X2597" t="s">
        <v>283</v>
      </c>
      <c r="Y2597" t="s">
        <v>41</v>
      </c>
      <c r="Z2597" t="s">
        <v>198</v>
      </c>
    </row>
    <row r="2598" spans="1:26" hidden="1" x14ac:dyDescent="0.25">
      <c r="A2598" t="s">
        <v>10724</v>
      </c>
      <c r="B2598" t="s">
        <v>10725</v>
      </c>
      <c r="C2598" s="1" t="str">
        <f t="shared" si="414"/>
        <v>21:0242</v>
      </c>
      <c r="D2598" s="1" t="str">
        <f>HYPERLINK("http://geochem.nrcan.gc.ca/cdogs/content/svy/svy_e.htm", "")</f>
        <v/>
      </c>
      <c r="G2598" s="1" t="str">
        <f>HYPERLINK("http://geochem.nrcan.gc.ca/cdogs/content/cr_/cr_00022_e.htm", "22")</f>
        <v>22</v>
      </c>
      <c r="J2598" t="s">
        <v>220</v>
      </c>
      <c r="K2598" t="s">
        <v>221</v>
      </c>
      <c r="L2598">
        <v>22</v>
      </c>
      <c r="M2598" t="s">
        <v>222</v>
      </c>
      <c r="N2598">
        <v>428</v>
      </c>
      <c r="O2598" t="s">
        <v>1058</v>
      </c>
      <c r="P2598" t="s">
        <v>77</v>
      </c>
      <c r="Q2598" t="s">
        <v>134</v>
      </c>
      <c r="R2598" t="s">
        <v>181</v>
      </c>
      <c r="S2598" t="s">
        <v>78</v>
      </c>
      <c r="T2598" t="s">
        <v>36</v>
      </c>
      <c r="U2598" t="s">
        <v>1017</v>
      </c>
      <c r="V2598" t="s">
        <v>137</v>
      </c>
      <c r="W2598" t="s">
        <v>76</v>
      </c>
      <c r="X2598" t="s">
        <v>79</v>
      </c>
      <c r="Y2598" t="s">
        <v>309</v>
      </c>
      <c r="Z2598" t="s">
        <v>134</v>
      </c>
    </row>
    <row r="2599" spans="1:26" hidden="1" x14ac:dyDescent="0.25">
      <c r="A2599" t="s">
        <v>10726</v>
      </c>
      <c r="B2599" t="s">
        <v>10727</v>
      </c>
      <c r="C2599" s="1" t="str">
        <f t="shared" si="414"/>
        <v>21:0242</v>
      </c>
      <c r="D2599" s="1" t="str">
        <f t="shared" ref="D2599:D2616" si="421">HYPERLINK("http://geochem.nrcan.gc.ca/cdogs/content/svy/svy210117_e.htm", "21:0117")</f>
        <v>21:0117</v>
      </c>
      <c r="E2599" t="s">
        <v>10728</v>
      </c>
      <c r="F2599" t="s">
        <v>10729</v>
      </c>
      <c r="H2599">
        <v>58.341542799999999</v>
      </c>
      <c r="I2599">
        <v>-102.1109617</v>
      </c>
      <c r="J2599" s="1" t="str">
        <f t="shared" ref="J2599:J2616" si="422">HYPERLINK("http://geochem.nrcan.gc.ca/cdogs/content/kwd/kwd020027_e.htm", "NGR lake sediment grab sample")</f>
        <v>NGR lake sediment grab sample</v>
      </c>
      <c r="K2599" s="1" t="str">
        <f t="shared" ref="K2599:K2616" si="423">HYPERLINK("http://geochem.nrcan.gc.ca/cdogs/content/kwd/kwd080006_e.htm", "&lt;177 micron (NGR)")</f>
        <v>&lt;177 micron (NGR)</v>
      </c>
      <c r="L2599">
        <v>22</v>
      </c>
      <c r="M2599" t="s">
        <v>87</v>
      </c>
      <c r="N2599">
        <v>429</v>
      </c>
      <c r="O2599" t="s">
        <v>516</v>
      </c>
      <c r="P2599" t="s">
        <v>66</v>
      </c>
      <c r="Q2599" t="s">
        <v>53</v>
      </c>
      <c r="R2599" t="s">
        <v>66</v>
      </c>
      <c r="S2599" t="s">
        <v>39</v>
      </c>
      <c r="T2599" t="s">
        <v>36</v>
      </c>
      <c r="U2599" t="s">
        <v>874</v>
      </c>
      <c r="V2599" t="s">
        <v>309</v>
      </c>
      <c r="W2599" t="s">
        <v>80</v>
      </c>
      <c r="X2599" t="s">
        <v>283</v>
      </c>
      <c r="Y2599" t="s">
        <v>41</v>
      </c>
      <c r="Z2599" t="s">
        <v>4550</v>
      </c>
    </row>
    <row r="2600" spans="1:26" hidden="1" x14ac:dyDescent="0.25">
      <c r="A2600" t="s">
        <v>10730</v>
      </c>
      <c r="B2600" t="s">
        <v>10731</v>
      </c>
      <c r="C2600" s="1" t="str">
        <f t="shared" si="414"/>
        <v>21:0242</v>
      </c>
      <c r="D2600" s="1" t="str">
        <f t="shared" si="421"/>
        <v>21:0117</v>
      </c>
      <c r="E2600" t="s">
        <v>10732</v>
      </c>
      <c r="F2600" t="s">
        <v>10733</v>
      </c>
      <c r="H2600">
        <v>58.335271400000003</v>
      </c>
      <c r="I2600">
        <v>-102.1301833</v>
      </c>
      <c r="J2600" s="1" t="str">
        <f t="shared" si="422"/>
        <v>NGR lake sediment grab sample</v>
      </c>
      <c r="K2600" s="1" t="str">
        <f t="shared" si="423"/>
        <v>&lt;177 micron (NGR)</v>
      </c>
      <c r="L2600">
        <v>22</v>
      </c>
      <c r="M2600" t="s">
        <v>96</v>
      </c>
      <c r="N2600">
        <v>430</v>
      </c>
      <c r="O2600" t="s">
        <v>297</v>
      </c>
      <c r="P2600" t="s">
        <v>66</v>
      </c>
      <c r="Q2600" t="s">
        <v>53</v>
      </c>
      <c r="R2600" t="s">
        <v>66</v>
      </c>
      <c r="S2600" t="s">
        <v>33</v>
      </c>
      <c r="T2600" t="s">
        <v>36</v>
      </c>
      <c r="U2600" t="s">
        <v>1210</v>
      </c>
      <c r="V2600" t="s">
        <v>10734</v>
      </c>
      <c r="W2600" t="s">
        <v>63</v>
      </c>
      <c r="X2600" t="s">
        <v>82</v>
      </c>
      <c r="Y2600" t="s">
        <v>41</v>
      </c>
      <c r="Z2600" t="s">
        <v>3853</v>
      </c>
    </row>
    <row r="2601" spans="1:26" hidden="1" x14ac:dyDescent="0.25">
      <c r="A2601" t="s">
        <v>10735</v>
      </c>
      <c r="B2601" t="s">
        <v>10736</v>
      </c>
      <c r="C2601" s="1" t="str">
        <f t="shared" si="414"/>
        <v>21:0242</v>
      </c>
      <c r="D2601" s="1" t="str">
        <f t="shared" si="421"/>
        <v>21:0117</v>
      </c>
      <c r="E2601" t="s">
        <v>10737</v>
      </c>
      <c r="F2601" t="s">
        <v>10738</v>
      </c>
      <c r="H2601">
        <v>58.341800599999999</v>
      </c>
      <c r="I2601">
        <v>-102.0839043</v>
      </c>
      <c r="J2601" s="1" t="str">
        <f t="shared" si="422"/>
        <v>NGR lake sediment grab sample</v>
      </c>
      <c r="K2601" s="1" t="str">
        <f t="shared" si="423"/>
        <v>&lt;177 micron (NGR)</v>
      </c>
      <c r="L2601">
        <v>22</v>
      </c>
      <c r="M2601" t="s">
        <v>106</v>
      </c>
      <c r="N2601">
        <v>431</v>
      </c>
      <c r="O2601" t="s">
        <v>74</v>
      </c>
      <c r="P2601" t="s">
        <v>181</v>
      </c>
      <c r="Q2601" t="s">
        <v>66</v>
      </c>
      <c r="R2601" t="s">
        <v>181</v>
      </c>
      <c r="S2601" t="s">
        <v>78</v>
      </c>
      <c r="T2601" t="s">
        <v>36</v>
      </c>
      <c r="U2601" t="s">
        <v>589</v>
      </c>
      <c r="V2601" t="s">
        <v>730</v>
      </c>
      <c r="W2601" t="s">
        <v>63</v>
      </c>
      <c r="X2601" t="s">
        <v>48</v>
      </c>
      <c r="Y2601" t="s">
        <v>41</v>
      </c>
      <c r="Z2601" t="s">
        <v>981</v>
      </c>
    </row>
    <row r="2602" spans="1:26" hidden="1" x14ac:dyDescent="0.25">
      <c r="A2602" t="s">
        <v>10739</v>
      </c>
      <c r="B2602" t="s">
        <v>10740</v>
      </c>
      <c r="C2602" s="1" t="str">
        <f t="shared" si="414"/>
        <v>21:0242</v>
      </c>
      <c r="D2602" s="1" t="str">
        <f t="shared" si="421"/>
        <v>21:0117</v>
      </c>
      <c r="E2602" t="s">
        <v>10741</v>
      </c>
      <c r="F2602" t="s">
        <v>10742</v>
      </c>
      <c r="H2602">
        <v>58.335560800000003</v>
      </c>
      <c r="I2602">
        <v>-102.0700133</v>
      </c>
      <c r="J2602" s="1" t="str">
        <f t="shared" si="422"/>
        <v>NGR lake sediment grab sample</v>
      </c>
      <c r="K2602" s="1" t="str">
        <f t="shared" si="423"/>
        <v>&lt;177 micron (NGR)</v>
      </c>
      <c r="L2602">
        <v>22</v>
      </c>
      <c r="M2602" t="s">
        <v>118</v>
      </c>
      <c r="N2602">
        <v>432</v>
      </c>
      <c r="O2602" t="s">
        <v>297</v>
      </c>
      <c r="P2602" t="s">
        <v>76</v>
      </c>
      <c r="Q2602" t="s">
        <v>66</v>
      </c>
      <c r="R2602" t="s">
        <v>181</v>
      </c>
      <c r="S2602" t="s">
        <v>63</v>
      </c>
      <c r="T2602" t="s">
        <v>36</v>
      </c>
      <c r="U2602" t="s">
        <v>503</v>
      </c>
      <c r="V2602" t="s">
        <v>408</v>
      </c>
      <c r="W2602" t="s">
        <v>80</v>
      </c>
      <c r="X2602" t="s">
        <v>890</v>
      </c>
      <c r="Y2602" t="s">
        <v>41</v>
      </c>
      <c r="Z2602" t="s">
        <v>2491</v>
      </c>
    </row>
    <row r="2603" spans="1:26" hidden="1" x14ac:dyDescent="0.25">
      <c r="A2603" t="s">
        <v>10743</v>
      </c>
      <c r="B2603" t="s">
        <v>10744</v>
      </c>
      <c r="C2603" s="1" t="str">
        <f t="shared" si="414"/>
        <v>21:0242</v>
      </c>
      <c r="D2603" s="1" t="str">
        <f t="shared" si="421"/>
        <v>21:0117</v>
      </c>
      <c r="E2603" t="s">
        <v>10745</v>
      </c>
      <c r="F2603" t="s">
        <v>10746</v>
      </c>
      <c r="H2603">
        <v>58.3353112</v>
      </c>
      <c r="I2603">
        <v>-102.04470999999999</v>
      </c>
      <c r="J2603" s="1" t="str">
        <f t="shared" si="422"/>
        <v>NGR lake sediment grab sample</v>
      </c>
      <c r="K2603" s="1" t="str">
        <f t="shared" si="423"/>
        <v>&lt;177 micron (NGR)</v>
      </c>
      <c r="L2603">
        <v>22</v>
      </c>
      <c r="M2603" t="s">
        <v>131</v>
      </c>
      <c r="N2603">
        <v>433</v>
      </c>
      <c r="O2603" t="s">
        <v>120</v>
      </c>
      <c r="P2603" t="s">
        <v>39</v>
      </c>
      <c r="Q2603" t="s">
        <v>53</v>
      </c>
      <c r="R2603" t="s">
        <v>33</v>
      </c>
      <c r="S2603" t="s">
        <v>63</v>
      </c>
      <c r="T2603" t="s">
        <v>36</v>
      </c>
      <c r="U2603" t="s">
        <v>521</v>
      </c>
      <c r="V2603" t="s">
        <v>66</v>
      </c>
      <c r="W2603" t="s">
        <v>80</v>
      </c>
      <c r="X2603" t="s">
        <v>82</v>
      </c>
      <c r="Y2603" t="s">
        <v>41</v>
      </c>
      <c r="Z2603" t="s">
        <v>1137</v>
      </c>
    </row>
    <row r="2604" spans="1:26" hidden="1" x14ac:dyDescent="0.25">
      <c r="A2604" t="s">
        <v>10747</v>
      </c>
      <c r="B2604" t="s">
        <v>10748</v>
      </c>
      <c r="C2604" s="1" t="str">
        <f t="shared" si="414"/>
        <v>21:0242</v>
      </c>
      <c r="D2604" s="1" t="str">
        <f t="shared" si="421"/>
        <v>21:0117</v>
      </c>
      <c r="E2604" t="s">
        <v>10749</v>
      </c>
      <c r="F2604" t="s">
        <v>10750</v>
      </c>
      <c r="H2604">
        <v>58.343898799999998</v>
      </c>
      <c r="I2604">
        <v>-102.0239955</v>
      </c>
      <c r="J2604" s="1" t="str">
        <f t="shared" si="422"/>
        <v>NGR lake sediment grab sample</v>
      </c>
      <c r="K2604" s="1" t="str">
        <f t="shared" si="423"/>
        <v>&lt;177 micron (NGR)</v>
      </c>
      <c r="L2604">
        <v>22</v>
      </c>
      <c r="M2604" t="s">
        <v>143</v>
      </c>
      <c r="N2604">
        <v>434</v>
      </c>
      <c r="O2604" t="s">
        <v>236</v>
      </c>
      <c r="P2604" t="s">
        <v>39</v>
      </c>
      <c r="Q2604" t="s">
        <v>53</v>
      </c>
      <c r="R2604" t="s">
        <v>80</v>
      </c>
      <c r="S2604" t="s">
        <v>63</v>
      </c>
      <c r="T2604" t="s">
        <v>36</v>
      </c>
      <c r="U2604" t="s">
        <v>521</v>
      </c>
      <c r="V2604" t="s">
        <v>216</v>
      </c>
      <c r="W2604" t="s">
        <v>63</v>
      </c>
      <c r="X2604" t="s">
        <v>82</v>
      </c>
      <c r="Y2604" t="s">
        <v>41</v>
      </c>
      <c r="Z2604" t="s">
        <v>156</v>
      </c>
    </row>
    <row r="2605" spans="1:26" hidden="1" x14ac:dyDescent="0.25">
      <c r="A2605" t="s">
        <v>10751</v>
      </c>
      <c r="B2605" t="s">
        <v>10752</v>
      </c>
      <c r="C2605" s="1" t="str">
        <f t="shared" si="414"/>
        <v>21:0242</v>
      </c>
      <c r="D2605" s="1" t="str">
        <f t="shared" si="421"/>
        <v>21:0117</v>
      </c>
      <c r="E2605" t="s">
        <v>10753</v>
      </c>
      <c r="F2605" t="s">
        <v>10754</v>
      </c>
      <c r="H2605">
        <v>58.352827599999998</v>
      </c>
      <c r="I2605">
        <v>-102.0037888</v>
      </c>
      <c r="J2605" s="1" t="str">
        <f t="shared" si="422"/>
        <v>NGR lake sediment grab sample</v>
      </c>
      <c r="K2605" s="1" t="str">
        <f t="shared" si="423"/>
        <v>&lt;177 micron (NGR)</v>
      </c>
      <c r="L2605">
        <v>22</v>
      </c>
      <c r="M2605" t="s">
        <v>177</v>
      </c>
      <c r="N2605">
        <v>435</v>
      </c>
      <c r="O2605" t="s">
        <v>145</v>
      </c>
      <c r="P2605" t="s">
        <v>80</v>
      </c>
      <c r="Q2605" t="s">
        <v>53</v>
      </c>
      <c r="R2605" t="s">
        <v>63</v>
      </c>
      <c r="S2605" t="s">
        <v>66</v>
      </c>
      <c r="T2605" t="s">
        <v>36</v>
      </c>
      <c r="U2605" t="s">
        <v>100</v>
      </c>
      <c r="V2605" t="s">
        <v>292</v>
      </c>
      <c r="W2605" t="s">
        <v>66</v>
      </c>
      <c r="X2605" t="s">
        <v>82</v>
      </c>
      <c r="Y2605" t="s">
        <v>41</v>
      </c>
      <c r="Z2605" t="s">
        <v>483</v>
      </c>
    </row>
    <row r="2606" spans="1:26" hidden="1" x14ac:dyDescent="0.25">
      <c r="A2606" t="s">
        <v>10755</v>
      </c>
      <c r="B2606" t="s">
        <v>10756</v>
      </c>
      <c r="C2606" s="1" t="str">
        <f t="shared" si="414"/>
        <v>21:0242</v>
      </c>
      <c r="D2606" s="1" t="str">
        <f t="shared" si="421"/>
        <v>21:0117</v>
      </c>
      <c r="E2606" t="s">
        <v>10757</v>
      </c>
      <c r="F2606" t="s">
        <v>10758</v>
      </c>
      <c r="H2606">
        <v>58.376612899999998</v>
      </c>
      <c r="I2606">
        <v>-102.0124826</v>
      </c>
      <c r="J2606" s="1" t="str">
        <f t="shared" si="422"/>
        <v>NGR lake sediment grab sample</v>
      </c>
      <c r="K2606" s="1" t="str">
        <f t="shared" si="423"/>
        <v>&lt;177 micron (NGR)</v>
      </c>
      <c r="L2606">
        <v>22</v>
      </c>
      <c r="M2606" t="s">
        <v>187</v>
      </c>
      <c r="N2606">
        <v>436</v>
      </c>
      <c r="O2606" t="s">
        <v>82</v>
      </c>
      <c r="P2606" t="s">
        <v>39</v>
      </c>
      <c r="Q2606" t="s">
        <v>53</v>
      </c>
      <c r="R2606" t="s">
        <v>80</v>
      </c>
      <c r="S2606" t="s">
        <v>66</v>
      </c>
      <c r="T2606" t="s">
        <v>36</v>
      </c>
      <c r="U2606" t="s">
        <v>655</v>
      </c>
      <c r="V2606" t="s">
        <v>200</v>
      </c>
      <c r="W2606" t="s">
        <v>80</v>
      </c>
      <c r="X2606" t="s">
        <v>77</v>
      </c>
      <c r="Y2606" t="s">
        <v>41</v>
      </c>
      <c r="Z2606" t="s">
        <v>596</v>
      </c>
    </row>
    <row r="2607" spans="1:26" hidden="1" x14ac:dyDescent="0.25">
      <c r="A2607" t="s">
        <v>10759</v>
      </c>
      <c r="B2607" t="s">
        <v>10760</v>
      </c>
      <c r="C2607" s="1" t="str">
        <f t="shared" si="414"/>
        <v>21:0242</v>
      </c>
      <c r="D2607" s="1" t="str">
        <f t="shared" si="421"/>
        <v>21:0117</v>
      </c>
      <c r="E2607" t="s">
        <v>10761</v>
      </c>
      <c r="F2607" t="s">
        <v>10762</v>
      </c>
      <c r="H2607">
        <v>58.386360699999997</v>
      </c>
      <c r="I2607">
        <v>-102.016587</v>
      </c>
      <c r="J2607" s="1" t="str">
        <f t="shared" si="422"/>
        <v>NGR lake sediment grab sample</v>
      </c>
      <c r="K2607" s="1" t="str">
        <f t="shared" si="423"/>
        <v>&lt;177 micron (NGR)</v>
      </c>
      <c r="L2607">
        <v>22</v>
      </c>
      <c r="M2607" t="s">
        <v>196</v>
      </c>
      <c r="N2607">
        <v>437</v>
      </c>
      <c r="O2607" t="s">
        <v>48</v>
      </c>
      <c r="P2607" t="s">
        <v>181</v>
      </c>
      <c r="Q2607" t="s">
        <v>53</v>
      </c>
      <c r="R2607" t="s">
        <v>78</v>
      </c>
      <c r="S2607" t="s">
        <v>39</v>
      </c>
      <c r="T2607" t="s">
        <v>36</v>
      </c>
      <c r="U2607" t="s">
        <v>2504</v>
      </c>
      <c r="V2607" t="s">
        <v>1216</v>
      </c>
      <c r="W2607" t="s">
        <v>63</v>
      </c>
      <c r="X2607" t="s">
        <v>82</v>
      </c>
      <c r="Y2607" t="s">
        <v>41</v>
      </c>
      <c r="Z2607" t="s">
        <v>549</v>
      </c>
    </row>
    <row r="2608" spans="1:26" hidden="1" x14ac:dyDescent="0.25">
      <c r="A2608" t="s">
        <v>10763</v>
      </c>
      <c r="B2608" t="s">
        <v>10764</v>
      </c>
      <c r="C2608" s="1" t="str">
        <f t="shared" si="414"/>
        <v>21:0242</v>
      </c>
      <c r="D2608" s="1" t="str">
        <f t="shared" si="421"/>
        <v>21:0117</v>
      </c>
      <c r="E2608" t="s">
        <v>10765</v>
      </c>
      <c r="F2608" t="s">
        <v>10766</v>
      </c>
      <c r="H2608">
        <v>58.403885299999999</v>
      </c>
      <c r="I2608">
        <v>-102.02662909999999</v>
      </c>
      <c r="J2608" s="1" t="str">
        <f t="shared" si="422"/>
        <v>NGR lake sediment grab sample</v>
      </c>
      <c r="K2608" s="1" t="str">
        <f t="shared" si="423"/>
        <v>&lt;177 micron (NGR)</v>
      </c>
      <c r="L2608">
        <v>22</v>
      </c>
      <c r="M2608" t="s">
        <v>206</v>
      </c>
      <c r="N2608">
        <v>438</v>
      </c>
      <c r="O2608" t="s">
        <v>1177</v>
      </c>
      <c r="P2608" t="s">
        <v>76</v>
      </c>
      <c r="Q2608" t="s">
        <v>53</v>
      </c>
      <c r="R2608" t="s">
        <v>78</v>
      </c>
      <c r="S2608" t="s">
        <v>80</v>
      </c>
      <c r="T2608" t="s">
        <v>36</v>
      </c>
      <c r="U2608" t="s">
        <v>463</v>
      </c>
      <c r="V2608" t="s">
        <v>685</v>
      </c>
      <c r="W2608" t="s">
        <v>53</v>
      </c>
      <c r="X2608" t="s">
        <v>48</v>
      </c>
      <c r="Y2608" t="s">
        <v>41</v>
      </c>
      <c r="Z2608" t="s">
        <v>3030</v>
      </c>
    </row>
    <row r="2609" spans="1:26" hidden="1" x14ac:dyDescent="0.25">
      <c r="A2609" t="s">
        <v>10767</v>
      </c>
      <c r="B2609" t="s">
        <v>10768</v>
      </c>
      <c r="C2609" s="1" t="str">
        <f t="shared" si="414"/>
        <v>21:0242</v>
      </c>
      <c r="D2609" s="1" t="str">
        <f t="shared" si="421"/>
        <v>21:0117</v>
      </c>
      <c r="E2609" t="s">
        <v>10769</v>
      </c>
      <c r="F2609" t="s">
        <v>10770</v>
      </c>
      <c r="H2609">
        <v>58.420648900000003</v>
      </c>
      <c r="I2609">
        <v>-102.0248229</v>
      </c>
      <c r="J2609" s="1" t="str">
        <f t="shared" si="422"/>
        <v>NGR lake sediment grab sample</v>
      </c>
      <c r="K2609" s="1" t="str">
        <f t="shared" si="423"/>
        <v>&lt;177 micron (NGR)</v>
      </c>
      <c r="L2609">
        <v>22</v>
      </c>
      <c r="M2609" t="s">
        <v>214</v>
      </c>
      <c r="N2609">
        <v>439</v>
      </c>
      <c r="O2609" t="s">
        <v>1047</v>
      </c>
      <c r="P2609" t="s">
        <v>181</v>
      </c>
      <c r="Q2609" t="s">
        <v>66</v>
      </c>
      <c r="R2609" t="s">
        <v>181</v>
      </c>
      <c r="S2609" t="s">
        <v>146</v>
      </c>
      <c r="T2609" t="s">
        <v>36</v>
      </c>
      <c r="U2609" t="s">
        <v>5810</v>
      </c>
      <c r="V2609" t="s">
        <v>1172</v>
      </c>
      <c r="W2609" t="s">
        <v>53</v>
      </c>
      <c r="X2609" t="s">
        <v>82</v>
      </c>
      <c r="Y2609" t="s">
        <v>41</v>
      </c>
      <c r="Z2609" t="s">
        <v>290</v>
      </c>
    </row>
    <row r="2610" spans="1:26" hidden="1" x14ac:dyDescent="0.25">
      <c r="A2610" t="s">
        <v>10771</v>
      </c>
      <c r="B2610" t="s">
        <v>10772</v>
      </c>
      <c r="C2610" s="1" t="str">
        <f t="shared" si="414"/>
        <v>21:0242</v>
      </c>
      <c r="D2610" s="1" t="str">
        <f t="shared" si="421"/>
        <v>21:0117</v>
      </c>
      <c r="E2610" t="s">
        <v>10773</v>
      </c>
      <c r="F2610" t="s">
        <v>10774</v>
      </c>
      <c r="H2610">
        <v>58.426544399999997</v>
      </c>
      <c r="I2610">
        <v>-102.0547696</v>
      </c>
      <c r="J2610" s="1" t="str">
        <f t="shared" si="422"/>
        <v>NGR lake sediment grab sample</v>
      </c>
      <c r="K2610" s="1" t="str">
        <f t="shared" si="423"/>
        <v>&lt;177 micron (NGR)</v>
      </c>
      <c r="L2610">
        <v>22</v>
      </c>
      <c r="M2610" t="s">
        <v>234</v>
      </c>
      <c r="N2610">
        <v>440</v>
      </c>
      <c r="O2610" t="s">
        <v>1819</v>
      </c>
      <c r="P2610" t="s">
        <v>156</v>
      </c>
      <c r="Q2610" t="s">
        <v>53</v>
      </c>
      <c r="R2610" t="s">
        <v>146</v>
      </c>
      <c r="S2610" t="s">
        <v>50</v>
      </c>
      <c r="T2610" t="s">
        <v>36</v>
      </c>
      <c r="U2610" t="s">
        <v>8210</v>
      </c>
      <c r="V2610" t="s">
        <v>76</v>
      </c>
      <c r="W2610" t="s">
        <v>50</v>
      </c>
      <c r="X2610" t="s">
        <v>82</v>
      </c>
      <c r="Y2610" t="s">
        <v>41</v>
      </c>
      <c r="Z2610" t="s">
        <v>6137</v>
      </c>
    </row>
    <row r="2611" spans="1:26" hidden="1" x14ac:dyDescent="0.25">
      <c r="A2611" t="s">
        <v>10775</v>
      </c>
      <c r="B2611" t="s">
        <v>10776</v>
      </c>
      <c r="C2611" s="1" t="str">
        <f t="shared" si="414"/>
        <v>21:0242</v>
      </c>
      <c r="D2611" s="1" t="str">
        <f t="shared" si="421"/>
        <v>21:0117</v>
      </c>
      <c r="E2611" t="s">
        <v>10777</v>
      </c>
      <c r="F2611" t="s">
        <v>10778</v>
      </c>
      <c r="H2611">
        <v>58.426616600000003</v>
      </c>
      <c r="I2611">
        <v>-102.1164033</v>
      </c>
      <c r="J2611" s="1" t="str">
        <f t="shared" si="422"/>
        <v>NGR lake sediment grab sample</v>
      </c>
      <c r="K2611" s="1" t="str">
        <f t="shared" si="423"/>
        <v>&lt;177 micron (NGR)</v>
      </c>
      <c r="L2611">
        <v>23</v>
      </c>
      <c r="M2611" t="s">
        <v>30</v>
      </c>
      <c r="N2611">
        <v>441</v>
      </c>
      <c r="O2611" t="s">
        <v>1254</v>
      </c>
      <c r="P2611" t="s">
        <v>50</v>
      </c>
      <c r="Q2611" t="s">
        <v>53</v>
      </c>
      <c r="R2611" t="s">
        <v>97</v>
      </c>
      <c r="S2611" t="s">
        <v>39</v>
      </c>
      <c r="T2611" t="s">
        <v>36</v>
      </c>
      <c r="U2611" t="s">
        <v>361</v>
      </c>
      <c r="V2611" t="s">
        <v>322</v>
      </c>
      <c r="W2611" t="s">
        <v>80</v>
      </c>
      <c r="X2611" t="s">
        <v>890</v>
      </c>
      <c r="Y2611" t="s">
        <v>41</v>
      </c>
      <c r="Z2611" t="s">
        <v>912</v>
      </c>
    </row>
    <row r="2612" spans="1:26" hidden="1" x14ac:dyDescent="0.25">
      <c r="A2612" t="s">
        <v>10779</v>
      </c>
      <c r="B2612" t="s">
        <v>10780</v>
      </c>
      <c r="C2612" s="1" t="str">
        <f t="shared" si="414"/>
        <v>21:0242</v>
      </c>
      <c r="D2612" s="1" t="str">
        <f t="shared" si="421"/>
        <v>21:0117</v>
      </c>
      <c r="E2612" t="s">
        <v>10781</v>
      </c>
      <c r="F2612" t="s">
        <v>10782</v>
      </c>
      <c r="H2612">
        <v>58.426244699999998</v>
      </c>
      <c r="I2612">
        <v>-102.1007244</v>
      </c>
      <c r="J2612" s="1" t="str">
        <f t="shared" si="422"/>
        <v>NGR lake sediment grab sample</v>
      </c>
      <c r="K2612" s="1" t="str">
        <f t="shared" si="423"/>
        <v>&lt;177 micron (NGR)</v>
      </c>
      <c r="L2612">
        <v>23</v>
      </c>
      <c r="M2612" t="s">
        <v>154</v>
      </c>
      <c r="N2612">
        <v>442</v>
      </c>
      <c r="O2612" t="s">
        <v>134</v>
      </c>
      <c r="P2612" t="s">
        <v>80</v>
      </c>
      <c r="Q2612" t="s">
        <v>53</v>
      </c>
      <c r="R2612" t="s">
        <v>53</v>
      </c>
      <c r="S2612" t="s">
        <v>53</v>
      </c>
      <c r="T2612" t="s">
        <v>36</v>
      </c>
      <c r="U2612" t="s">
        <v>583</v>
      </c>
      <c r="V2612" t="s">
        <v>52</v>
      </c>
      <c r="W2612" t="s">
        <v>53</v>
      </c>
      <c r="X2612" t="s">
        <v>890</v>
      </c>
      <c r="Y2612" t="s">
        <v>41</v>
      </c>
      <c r="Z2612" t="s">
        <v>10783</v>
      </c>
    </row>
    <row r="2613" spans="1:26" hidden="1" x14ac:dyDescent="0.25">
      <c r="A2613" t="s">
        <v>10784</v>
      </c>
      <c r="B2613" t="s">
        <v>10785</v>
      </c>
      <c r="C2613" s="1" t="str">
        <f t="shared" si="414"/>
        <v>21:0242</v>
      </c>
      <c r="D2613" s="1" t="str">
        <f t="shared" si="421"/>
        <v>21:0117</v>
      </c>
      <c r="E2613" t="s">
        <v>10777</v>
      </c>
      <c r="F2613" t="s">
        <v>10786</v>
      </c>
      <c r="H2613">
        <v>58.426616600000003</v>
      </c>
      <c r="I2613">
        <v>-102.1164033</v>
      </c>
      <c r="J2613" s="1" t="str">
        <f t="shared" si="422"/>
        <v>NGR lake sediment grab sample</v>
      </c>
      <c r="K2613" s="1" t="str">
        <f t="shared" si="423"/>
        <v>&lt;177 micron (NGR)</v>
      </c>
      <c r="L2613">
        <v>23</v>
      </c>
      <c r="M2613" t="s">
        <v>162</v>
      </c>
      <c r="N2613">
        <v>443</v>
      </c>
      <c r="O2613" t="s">
        <v>79</v>
      </c>
      <c r="P2613" t="s">
        <v>50</v>
      </c>
      <c r="Q2613" t="s">
        <v>53</v>
      </c>
      <c r="R2613" t="s">
        <v>146</v>
      </c>
      <c r="S2613" t="s">
        <v>33</v>
      </c>
      <c r="T2613" t="s">
        <v>36</v>
      </c>
      <c r="U2613" t="s">
        <v>655</v>
      </c>
      <c r="V2613" t="s">
        <v>65</v>
      </c>
      <c r="W2613" t="s">
        <v>80</v>
      </c>
      <c r="X2613" t="s">
        <v>82</v>
      </c>
      <c r="Y2613" t="s">
        <v>41</v>
      </c>
      <c r="Z2613" t="s">
        <v>523</v>
      </c>
    </row>
    <row r="2614" spans="1:26" hidden="1" x14ac:dyDescent="0.25">
      <c r="A2614" t="s">
        <v>10787</v>
      </c>
      <c r="B2614" t="s">
        <v>10788</v>
      </c>
      <c r="C2614" s="1" t="str">
        <f t="shared" si="414"/>
        <v>21:0242</v>
      </c>
      <c r="D2614" s="1" t="str">
        <f t="shared" si="421"/>
        <v>21:0117</v>
      </c>
      <c r="E2614" t="s">
        <v>10777</v>
      </c>
      <c r="F2614" t="s">
        <v>10789</v>
      </c>
      <c r="H2614">
        <v>58.426616600000003</v>
      </c>
      <c r="I2614">
        <v>-102.1164033</v>
      </c>
      <c r="J2614" s="1" t="str">
        <f t="shared" si="422"/>
        <v>NGR lake sediment grab sample</v>
      </c>
      <c r="K2614" s="1" t="str">
        <f t="shared" si="423"/>
        <v>&lt;177 micron (NGR)</v>
      </c>
      <c r="L2614">
        <v>23</v>
      </c>
      <c r="M2614" t="s">
        <v>169</v>
      </c>
      <c r="N2614">
        <v>444</v>
      </c>
      <c r="O2614" t="s">
        <v>120</v>
      </c>
      <c r="P2614" t="s">
        <v>156</v>
      </c>
      <c r="Q2614" t="s">
        <v>66</v>
      </c>
      <c r="R2614" t="s">
        <v>146</v>
      </c>
      <c r="S2614" t="s">
        <v>33</v>
      </c>
      <c r="T2614" t="s">
        <v>36</v>
      </c>
      <c r="U2614" t="s">
        <v>361</v>
      </c>
      <c r="V2614" t="s">
        <v>322</v>
      </c>
      <c r="W2614" t="s">
        <v>63</v>
      </c>
      <c r="X2614" t="s">
        <v>82</v>
      </c>
      <c r="Y2614" t="s">
        <v>41</v>
      </c>
      <c r="Z2614" t="s">
        <v>1323</v>
      </c>
    </row>
    <row r="2615" spans="1:26" hidden="1" x14ac:dyDescent="0.25">
      <c r="A2615" t="s">
        <v>10790</v>
      </c>
      <c r="B2615" t="s">
        <v>10791</v>
      </c>
      <c r="C2615" s="1" t="str">
        <f t="shared" si="414"/>
        <v>21:0242</v>
      </c>
      <c r="D2615" s="1" t="str">
        <f t="shared" si="421"/>
        <v>21:0117</v>
      </c>
      <c r="E2615" t="s">
        <v>10792</v>
      </c>
      <c r="F2615" t="s">
        <v>10793</v>
      </c>
      <c r="H2615">
        <v>58.436883799999997</v>
      </c>
      <c r="I2615">
        <v>-102.10266059999999</v>
      </c>
      <c r="J2615" s="1" t="str">
        <f t="shared" si="422"/>
        <v>NGR lake sediment grab sample</v>
      </c>
      <c r="K2615" s="1" t="str">
        <f t="shared" si="423"/>
        <v>&lt;177 micron (NGR)</v>
      </c>
      <c r="L2615">
        <v>23</v>
      </c>
      <c r="M2615" t="s">
        <v>47</v>
      </c>
      <c r="N2615">
        <v>445</v>
      </c>
      <c r="O2615" t="s">
        <v>890</v>
      </c>
      <c r="P2615" t="s">
        <v>156</v>
      </c>
      <c r="Q2615" t="s">
        <v>66</v>
      </c>
      <c r="R2615" t="s">
        <v>146</v>
      </c>
      <c r="S2615" t="s">
        <v>33</v>
      </c>
      <c r="T2615" t="s">
        <v>36</v>
      </c>
      <c r="U2615" t="s">
        <v>89</v>
      </c>
      <c r="V2615" t="s">
        <v>437</v>
      </c>
      <c r="W2615" t="s">
        <v>53</v>
      </c>
      <c r="X2615" t="s">
        <v>890</v>
      </c>
      <c r="Y2615" t="s">
        <v>41</v>
      </c>
      <c r="Z2615" t="s">
        <v>1025</v>
      </c>
    </row>
    <row r="2616" spans="1:26" hidden="1" x14ac:dyDescent="0.25">
      <c r="A2616" t="s">
        <v>10794</v>
      </c>
      <c r="B2616" t="s">
        <v>10795</v>
      </c>
      <c r="C2616" s="1" t="str">
        <f t="shared" si="414"/>
        <v>21:0242</v>
      </c>
      <c r="D2616" s="1" t="str">
        <f t="shared" si="421"/>
        <v>21:0117</v>
      </c>
      <c r="E2616" t="s">
        <v>10796</v>
      </c>
      <c r="F2616" t="s">
        <v>10797</v>
      </c>
      <c r="H2616">
        <v>58.454948299999998</v>
      </c>
      <c r="I2616">
        <v>-102.08646539999999</v>
      </c>
      <c r="J2616" s="1" t="str">
        <f t="shared" si="422"/>
        <v>NGR lake sediment grab sample</v>
      </c>
      <c r="K2616" s="1" t="str">
        <f t="shared" si="423"/>
        <v>&lt;177 micron (NGR)</v>
      </c>
      <c r="L2616">
        <v>23</v>
      </c>
      <c r="M2616" t="s">
        <v>60</v>
      </c>
      <c r="N2616">
        <v>446</v>
      </c>
      <c r="O2616" t="s">
        <v>1090</v>
      </c>
      <c r="P2616" t="s">
        <v>76</v>
      </c>
      <c r="Q2616" t="s">
        <v>53</v>
      </c>
      <c r="R2616" t="s">
        <v>146</v>
      </c>
      <c r="S2616" t="s">
        <v>146</v>
      </c>
      <c r="T2616" t="s">
        <v>36</v>
      </c>
      <c r="U2616" t="s">
        <v>909</v>
      </c>
      <c r="V2616" t="s">
        <v>590</v>
      </c>
      <c r="W2616" t="s">
        <v>53</v>
      </c>
      <c r="X2616" t="s">
        <v>890</v>
      </c>
      <c r="Y2616" t="s">
        <v>41</v>
      </c>
      <c r="Z2616" t="s">
        <v>1456</v>
      </c>
    </row>
    <row r="2617" spans="1:26" hidden="1" x14ac:dyDescent="0.25">
      <c r="A2617" t="s">
        <v>10798</v>
      </c>
      <c r="B2617" t="s">
        <v>10799</v>
      </c>
      <c r="C2617" s="1" t="str">
        <f t="shared" si="414"/>
        <v>21:0242</v>
      </c>
      <c r="D2617" s="1" t="str">
        <f>HYPERLINK("http://geochem.nrcan.gc.ca/cdogs/content/svy/svy_e.htm", "")</f>
        <v/>
      </c>
      <c r="G2617" s="1" t="str">
        <f>HYPERLINK("http://geochem.nrcan.gc.ca/cdogs/content/cr_/cr_00022_e.htm", "22")</f>
        <v>22</v>
      </c>
      <c r="J2617" t="s">
        <v>220</v>
      </c>
      <c r="K2617" t="s">
        <v>221</v>
      </c>
      <c r="L2617">
        <v>23</v>
      </c>
      <c r="M2617" t="s">
        <v>222</v>
      </c>
      <c r="N2617">
        <v>447</v>
      </c>
      <c r="O2617" t="s">
        <v>253</v>
      </c>
      <c r="P2617" t="s">
        <v>134</v>
      </c>
      <c r="Q2617" t="s">
        <v>596</v>
      </c>
      <c r="R2617" t="s">
        <v>78</v>
      </c>
      <c r="S2617" t="s">
        <v>39</v>
      </c>
      <c r="T2617" t="s">
        <v>36</v>
      </c>
      <c r="U2617" t="s">
        <v>1192</v>
      </c>
      <c r="V2617" t="s">
        <v>408</v>
      </c>
      <c r="W2617" t="s">
        <v>78</v>
      </c>
      <c r="X2617" t="s">
        <v>79</v>
      </c>
      <c r="Y2617" t="s">
        <v>33</v>
      </c>
      <c r="Z2617" t="s">
        <v>3838</v>
      </c>
    </row>
    <row r="2618" spans="1:26" hidden="1" x14ac:dyDescent="0.25">
      <c r="A2618" t="s">
        <v>10800</v>
      </c>
      <c r="B2618" t="s">
        <v>10801</v>
      </c>
      <c r="C2618" s="1" t="str">
        <f t="shared" si="414"/>
        <v>21:0242</v>
      </c>
      <c r="D2618" s="1" t="str">
        <f t="shared" ref="D2618:D2634" si="424">HYPERLINK("http://geochem.nrcan.gc.ca/cdogs/content/svy/svy210117_e.htm", "21:0117")</f>
        <v>21:0117</v>
      </c>
      <c r="E2618" t="s">
        <v>10802</v>
      </c>
      <c r="F2618" t="s">
        <v>10803</v>
      </c>
      <c r="H2618">
        <v>58.462001100000002</v>
      </c>
      <c r="I2618">
        <v>-102.0257397</v>
      </c>
      <c r="J2618" s="1" t="str">
        <f t="shared" ref="J2618:J2634" si="425">HYPERLINK("http://geochem.nrcan.gc.ca/cdogs/content/kwd/kwd020027_e.htm", "NGR lake sediment grab sample")</f>
        <v>NGR lake sediment grab sample</v>
      </c>
      <c r="K2618" s="1" t="str">
        <f t="shared" ref="K2618:K2634" si="426">HYPERLINK("http://geochem.nrcan.gc.ca/cdogs/content/kwd/kwd080006_e.htm", "&lt;177 micron (NGR)")</f>
        <v>&lt;177 micron (NGR)</v>
      </c>
      <c r="L2618">
        <v>23</v>
      </c>
      <c r="M2618" t="s">
        <v>73</v>
      </c>
      <c r="N2618">
        <v>448</v>
      </c>
      <c r="O2618" t="s">
        <v>223</v>
      </c>
      <c r="P2618" t="s">
        <v>76</v>
      </c>
      <c r="Q2618" t="s">
        <v>66</v>
      </c>
      <c r="R2618" t="s">
        <v>78</v>
      </c>
      <c r="S2618" t="s">
        <v>63</v>
      </c>
      <c r="T2618" t="s">
        <v>36</v>
      </c>
      <c r="U2618" t="s">
        <v>963</v>
      </c>
      <c r="V2618" t="s">
        <v>66</v>
      </c>
      <c r="W2618" t="s">
        <v>63</v>
      </c>
      <c r="X2618" t="s">
        <v>890</v>
      </c>
      <c r="Y2618" t="s">
        <v>41</v>
      </c>
      <c r="Z2618" t="s">
        <v>349</v>
      </c>
    </row>
    <row r="2619" spans="1:26" hidden="1" x14ac:dyDescent="0.25">
      <c r="A2619" t="s">
        <v>10804</v>
      </c>
      <c r="B2619" t="s">
        <v>10805</v>
      </c>
      <c r="C2619" s="1" t="str">
        <f t="shared" ref="C2619:C2682" si="427">HYPERLINK("http://geochem.nrcan.gc.ca/cdogs/content/bdl/bdl210242_e.htm", "21:0242")</f>
        <v>21:0242</v>
      </c>
      <c r="D2619" s="1" t="str">
        <f t="shared" si="424"/>
        <v>21:0117</v>
      </c>
      <c r="E2619" t="s">
        <v>10806</v>
      </c>
      <c r="F2619" t="s">
        <v>10807</v>
      </c>
      <c r="H2619">
        <v>58.474257700000003</v>
      </c>
      <c r="I2619">
        <v>-102.069772</v>
      </c>
      <c r="J2619" s="1" t="str">
        <f t="shared" si="425"/>
        <v>NGR lake sediment grab sample</v>
      </c>
      <c r="K2619" s="1" t="str">
        <f t="shared" si="426"/>
        <v>&lt;177 micron (NGR)</v>
      </c>
      <c r="L2619">
        <v>23</v>
      </c>
      <c r="M2619" t="s">
        <v>87</v>
      </c>
      <c r="N2619">
        <v>449</v>
      </c>
      <c r="O2619" t="s">
        <v>1058</v>
      </c>
      <c r="P2619" t="s">
        <v>76</v>
      </c>
      <c r="Q2619" t="s">
        <v>53</v>
      </c>
      <c r="R2619" t="s">
        <v>76</v>
      </c>
      <c r="S2619" t="s">
        <v>146</v>
      </c>
      <c r="T2619" t="s">
        <v>36</v>
      </c>
      <c r="U2619" t="s">
        <v>367</v>
      </c>
      <c r="V2619" t="s">
        <v>517</v>
      </c>
      <c r="W2619" t="s">
        <v>66</v>
      </c>
      <c r="X2619" t="s">
        <v>283</v>
      </c>
      <c r="Y2619" t="s">
        <v>41</v>
      </c>
      <c r="Z2619" t="s">
        <v>782</v>
      </c>
    </row>
    <row r="2620" spans="1:26" hidden="1" x14ac:dyDescent="0.25">
      <c r="A2620" t="s">
        <v>10808</v>
      </c>
      <c r="B2620" t="s">
        <v>10809</v>
      </c>
      <c r="C2620" s="1" t="str">
        <f t="shared" si="427"/>
        <v>21:0242</v>
      </c>
      <c r="D2620" s="1" t="str">
        <f t="shared" si="424"/>
        <v>21:0117</v>
      </c>
      <c r="E2620" t="s">
        <v>10810</v>
      </c>
      <c r="F2620" t="s">
        <v>10811</v>
      </c>
      <c r="H2620">
        <v>58.446407200000003</v>
      </c>
      <c r="I2620">
        <v>-102.0540707</v>
      </c>
      <c r="J2620" s="1" t="str">
        <f t="shared" si="425"/>
        <v>NGR lake sediment grab sample</v>
      </c>
      <c r="K2620" s="1" t="str">
        <f t="shared" si="426"/>
        <v>&lt;177 micron (NGR)</v>
      </c>
      <c r="L2620">
        <v>23</v>
      </c>
      <c r="M2620" t="s">
        <v>96</v>
      </c>
      <c r="N2620">
        <v>450</v>
      </c>
      <c r="O2620" t="s">
        <v>61</v>
      </c>
      <c r="P2620" t="s">
        <v>181</v>
      </c>
      <c r="Q2620" t="s">
        <v>53</v>
      </c>
      <c r="R2620" t="s">
        <v>181</v>
      </c>
      <c r="S2620" t="s">
        <v>33</v>
      </c>
      <c r="T2620" t="s">
        <v>36</v>
      </c>
      <c r="U2620" t="s">
        <v>147</v>
      </c>
      <c r="V2620" t="s">
        <v>564</v>
      </c>
      <c r="W2620" t="s">
        <v>63</v>
      </c>
      <c r="X2620" t="s">
        <v>82</v>
      </c>
      <c r="Y2620" t="s">
        <v>41</v>
      </c>
      <c r="Z2620" t="s">
        <v>1200</v>
      </c>
    </row>
    <row r="2621" spans="1:26" hidden="1" x14ac:dyDescent="0.25">
      <c r="A2621" t="s">
        <v>10812</v>
      </c>
      <c r="B2621" t="s">
        <v>10813</v>
      </c>
      <c r="C2621" s="1" t="str">
        <f t="shared" si="427"/>
        <v>21:0242</v>
      </c>
      <c r="D2621" s="1" t="str">
        <f t="shared" si="424"/>
        <v>21:0117</v>
      </c>
      <c r="E2621" t="s">
        <v>10814</v>
      </c>
      <c r="F2621" t="s">
        <v>10815</v>
      </c>
      <c r="H2621">
        <v>58.481789999999997</v>
      </c>
      <c r="I2621">
        <v>-102.0580606</v>
      </c>
      <c r="J2621" s="1" t="str">
        <f t="shared" si="425"/>
        <v>NGR lake sediment grab sample</v>
      </c>
      <c r="K2621" s="1" t="str">
        <f t="shared" si="426"/>
        <v>&lt;177 micron (NGR)</v>
      </c>
      <c r="L2621">
        <v>23</v>
      </c>
      <c r="M2621" t="s">
        <v>106</v>
      </c>
      <c r="N2621">
        <v>451</v>
      </c>
      <c r="O2621" t="s">
        <v>133</v>
      </c>
      <c r="P2621" t="s">
        <v>181</v>
      </c>
      <c r="Q2621" t="s">
        <v>53</v>
      </c>
      <c r="R2621" t="s">
        <v>146</v>
      </c>
      <c r="S2621" t="s">
        <v>39</v>
      </c>
      <c r="T2621" t="s">
        <v>36</v>
      </c>
      <c r="U2621" t="s">
        <v>1842</v>
      </c>
      <c r="V2621" t="s">
        <v>65</v>
      </c>
      <c r="W2621" t="s">
        <v>53</v>
      </c>
      <c r="X2621" t="s">
        <v>82</v>
      </c>
      <c r="Y2621" t="s">
        <v>41</v>
      </c>
      <c r="Z2621" t="s">
        <v>409</v>
      </c>
    </row>
    <row r="2622" spans="1:26" hidden="1" x14ac:dyDescent="0.25">
      <c r="A2622" t="s">
        <v>10816</v>
      </c>
      <c r="B2622" t="s">
        <v>10817</v>
      </c>
      <c r="C2622" s="1" t="str">
        <f t="shared" si="427"/>
        <v>21:0242</v>
      </c>
      <c r="D2622" s="1" t="str">
        <f t="shared" si="424"/>
        <v>21:0117</v>
      </c>
      <c r="E2622" t="s">
        <v>10818</v>
      </c>
      <c r="F2622" t="s">
        <v>10819</v>
      </c>
      <c r="H2622">
        <v>58.490331599999998</v>
      </c>
      <c r="I2622">
        <v>-102.0266759</v>
      </c>
      <c r="J2622" s="1" t="str">
        <f t="shared" si="425"/>
        <v>NGR lake sediment grab sample</v>
      </c>
      <c r="K2622" s="1" t="str">
        <f t="shared" si="426"/>
        <v>&lt;177 micron (NGR)</v>
      </c>
      <c r="L2622">
        <v>23</v>
      </c>
      <c r="M2622" t="s">
        <v>118</v>
      </c>
      <c r="N2622">
        <v>452</v>
      </c>
      <c r="O2622" t="s">
        <v>62</v>
      </c>
      <c r="P2622" t="s">
        <v>76</v>
      </c>
      <c r="Q2622" t="s">
        <v>53</v>
      </c>
      <c r="R2622" t="s">
        <v>78</v>
      </c>
      <c r="S2622" t="s">
        <v>80</v>
      </c>
      <c r="T2622" t="s">
        <v>36</v>
      </c>
      <c r="U2622" t="s">
        <v>503</v>
      </c>
      <c r="V2622" t="s">
        <v>125</v>
      </c>
      <c r="W2622" t="s">
        <v>66</v>
      </c>
      <c r="X2622" t="s">
        <v>890</v>
      </c>
      <c r="Y2622" t="s">
        <v>41</v>
      </c>
      <c r="Z2622" t="s">
        <v>750</v>
      </c>
    </row>
    <row r="2623" spans="1:26" hidden="1" x14ac:dyDescent="0.25">
      <c r="A2623" t="s">
        <v>10820</v>
      </c>
      <c r="B2623" t="s">
        <v>10821</v>
      </c>
      <c r="C2623" s="1" t="str">
        <f t="shared" si="427"/>
        <v>21:0242</v>
      </c>
      <c r="D2623" s="1" t="str">
        <f t="shared" si="424"/>
        <v>21:0117</v>
      </c>
      <c r="E2623" t="s">
        <v>10822</v>
      </c>
      <c r="F2623" t="s">
        <v>10823</v>
      </c>
      <c r="H2623">
        <v>58.5067813</v>
      </c>
      <c r="I2623">
        <v>-102.0615513</v>
      </c>
      <c r="J2623" s="1" t="str">
        <f t="shared" si="425"/>
        <v>NGR lake sediment grab sample</v>
      </c>
      <c r="K2623" s="1" t="str">
        <f t="shared" si="426"/>
        <v>&lt;177 micron (NGR)</v>
      </c>
      <c r="L2623">
        <v>23</v>
      </c>
      <c r="M2623" t="s">
        <v>131</v>
      </c>
      <c r="N2623">
        <v>453</v>
      </c>
      <c r="O2623" t="s">
        <v>1254</v>
      </c>
      <c r="P2623" t="s">
        <v>39</v>
      </c>
      <c r="Q2623" t="s">
        <v>53</v>
      </c>
      <c r="R2623" t="s">
        <v>39</v>
      </c>
      <c r="S2623" t="s">
        <v>181</v>
      </c>
      <c r="T2623" t="s">
        <v>36</v>
      </c>
      <c r="U2623" t="s">
        <v>464</v>
      </c>
      <c r="V2623" t="s">
        <v>1018</v>
      </c>
      <c r="W2623" t="s">
        <v>66</v>
      </c>
      <c r="X2623" t="s">
        <v>82</v>
      </c>
      <c r="Y2623" t="s">
        <v>41</v>
      </c>
      <c r="Z2623" t="s">
        <v>110</v>
      </c>
    </row>
    <row r="2624" spans="1:26" hidden="1" x14ac:dyDescent="0.25">
      <c r="A2624" t="s">
        <v>10824</v>
      </c>
      <c r="B2624" t="s">
        <v>10825</v>
      </c>
      <c r="C2624" s="1" t="str">
        <f t="shared" si="427"/>
        <v>21:0242</v>
      </c>
      <c r="D2624" s="1" t="str">
        <f t="shared" si="424"/>
        <v>21:0117</v>
      </c>
      <c r="E2624" t="s">
        <v>10826</v>
      </c>
      <c r="F2624" t="s">
        <v>10827</v>
      </c>
      <c r="H2624">
        <v>58.529505499999999</v>
      </c>
      <c r="I2624">
        <v>-102.0500462</v>
      </c>
      <c r="J2624" s="1" t="str">
        <f t="shared" si="425"/>
        <v>NGR lake sediment grab sample</v>
      </c>
      <c r="K2624" s="1" t="str">
        <f t="shared" si="426"/>
        <v>&lt;177 micron (NGR)</v>
      </c>
      <c r="L2624">
        <v>23</v>
      </c>
      <c r="M2624" t="s">
        <v>143</v>
      </c>
      <c r="N2624">
        <v>454</v>
      </c>
      <c r="O2624" t="s">
        <v>283</v>
      </c>
      <c r="P2624" t="s">
        <v>80</v>
      </c>
      <c r="Q2624" t="s">
        <v>53</v>
      </c>
      <c r="R2624" t="s">
        <v>80</v>
      </c>
      <c r="S2624" t="s">
        <v>80</v>
      </c>
      <c r="T2624" t="s">
        <v>36</v>
      </c>
      <c r="U2624" t="s">
        <v>503</v>
      </c>
      <c r="V2624" t="s">
        <v>148</v>
      </c>
      <c r="W2624" t="s">
        <v>66</v>
      </c>
      <c r="X2624" t="s">
        <v>76</v>
      </c>
      <c r="Y2624" t="s">
        <v>41</v>
      </c>
      <c r="Z2624" t="s">
        <v>4726</v>
      </c>
    </row>
    <row r="2625" spans="1:26" hidden="1" x14ac:dyDescent="0.25">
      <c r="A2625" t="s">
        <v>10828</v>
      </c>
      <c r="B2625" t="s">
        <v>10829</v>
      </c>
      <c r="C2625" s="1" t="str">
        <f t="shared" si="427"/>
        <v>21:0242</v>
      </c>
      <c r="D2625" s="1" t="str">
        <f t="shared" si="424"/>
        <v>21:0117</v>
      </c>
      <c r="E2625" t="s">
        <v>10830</v>
      </c>
      <c r="F2625" t="s">
        <v>10831</v>
      </c>
      <c r="H2625">
        <v>58.535380000000004</v>
      </c>
      <c r="I2625">
        <v>-102.0203549</v>
      </c>
      <c r="J2625" s="1" t="str">
        <f t="shared" si="425"/>
        <v>NGR lake sediment grab sample</v>
      </c>
      <c r="K2625" s="1" t="str">
        <f t="shared" si="426"/>
        <v>&lt;177 micron (NGR)</v>
      </c>
      <c r="L2625">
        <v>23</v>
      </c>
      <c r="M2625" t="s">
        <v>177</v>
      </c>
      <c r="N2625">
        <v>455</v>
      </c>
      <c r="O2625" t="s">
        <v>297</v>
      </c>
      <c r="P2625" t="s">
        <v>76</v>
      </c>
      <c r="Q2625" t="s">
        <v>53</v>
      </c>
      <c r="R2625" t="s">
        <v>78</v>
      </c>
      <c r="S2625" t="s">
        <v>78</v>
      </c>
      <c r="T2625" t="s">
        <v>36</v>
      </c>
      <c r="U2625" t="s">
        <v>571</v>
      </c>
      <c r="V2625" t="s">
        <v>496</v>
      </c>
      <c r="W2625" t="s">
        <v>66</v>
      </c>
      <c r="X2625" t="s">
        <v>82</v>
      </c>
      <c r="Y2625" t="s">
        <v>41</v>
      </c>
      <c r="Z2625" t="s">
        <v>277</v>
      </c>
    </row>
    <row r="2626" spans="1:26" hidden="1" x14ac:dyDescent="0.25">
      <c r="A2626" t="s">
        <v>10832</v>
      </c>
      <c r="B2626" t="s">
        <v>10833</v>
      </c>
      <c r="C2626" s="1" t="str">
        <f t="shared" si="427"/>
        <v>21:0242</v>
      </c>
      <c r="D2626" s="1" t="str">
        <f t="shared" si="424"/>
        <v>21:0117</v>
      </c>
      <c r="E2626" t="s">
        <v>10834</v>
      </c>
      <c r="F2626" t="s">
        <v>10835</v>
      </c>
      <c r="H2626">
        <v>58.5570302</v>
      </c>
      <c r="I2626">
        <v>-102.0157485</v>
      </c>
      <c r="J2626" s="1" t="str">
        <f t="shared" si="425"/>
        <v>NGR lake sediment grab sample</v>
      </c>
      <c r="K2626" s="1" t="str">
        <f t="shared" si="426"/>
        <v>&lt;177 micron (NGR)</v>
      </c>
      <c r="L2626">
        <v>23</v>
      </c>
      <c r="M2626" t="s">
        <v>187</v>
      </c>
      <c r="N2626">
        <v>456</v>
      </c>
      <c r="O2626" t="s">
        <v>343</v>
      </c>
      <c r="P2626" t="s">
        <v>76</v>
      </c>
      <c r="Q2626" t="s">
        <v>53</v>
      </c>
      <c r="R2626" t="s">
        <v>181</v>
      </c>
      <c r="S2626" t="s">
        <v>39</v>
      </c>
      <c r="T2626" t="s">
        <v>36</v>
      </c>
      <c r="U2626" t="s">
        <v>270</v>
      </c>
      <c r="V2626" t="s">
        <v>6252</v>
      </c>
      <c r="W2626" t="s">
        <v>63</v>
      </c>
      <c r="X2626" t="s">
        <v>890</v>
      </c>
      <c r="Y2626" t="s">
        <v>41</v>
      </c>
      <c r="Z2626" t="s">
        <v>3494</v>
      </c>
    </row>
    <row r="2627" spans="1:26" hidden="1" x14ac:dyDescent="0.25">
      <c r="A2627" t="s">
        <v>10836</v>
      </c>
      <c r="B2627" t="s">
        <v>10837</v>
      </c>
      <c r="C2627" s="1" t="str">
        <f t="shared" si="427"/>
        <v>21:0242</v>
      </c>
      <c r="D2627" s="1" t="str">
        <f t="shared" si="424"/>
        <v>21:0117</v>
      </c>
      <c r="E2627" t="s">
        <v>10838</v>
      </c>
      <c r="F2627" t="s">
        <v>10839</v>
      </c>
      <c r="H2627">
        <v>58.6155483</v>
      </c>
      <c r="I2627">
        <v>-102.00320120000001</v>
      </c>
      <c r="J2627" s="1" t="str">
        <f t="shared" si="425"/>
        <v>NGR lake sediment grab sample</v>
      </c>
      <c r="K2627" s="1" t="str">
        <f t="shared" si="426"/>
        <v>&lt;177 micron (NGR)</v>
      </c>
      <c r="L2627">
        <v>23</v>
      </c>
      <c r="M2627" t="s">
        <v>196</v>
      </c>
      <c r="N2627">
        <v>457</v>
      </c>
      <c r="O2627" t="s">
        <v>759</v>
      </c>
      <c r="P2627" t="s">
        <v>156</v>
      </c>
      <c r="Q2627" t="s">
        <v>33</v>
      </c>
      <c r="R2627" t="s">
        <v>76</v>
      </c>
      <c r="S2627" t="s">
        <v>78</v>
      </c>
      <c r="T2627" t="s">
        <v>36</v>
      </c>
      <c r="U2627" t="s">
        <v>208</v>
      </c>
      <c r="V2627" t="s">
        <v>200</v>
      </c>
      <c r="W2627" t="s">
        <v>53</v>
      </c>
      <c r="X2627" t="s">
        <v>890</v>
      </c>
      <c r="Y2627" t="s">
        <v>41</v>
      </c>
      <c r="Z2627" t="s">
        <v>323</v>
      </c>
    </row>
    <row r="2628" spans="1:26" hidden="1" x14ac:dyDescent="0.25">
      <c r="A2628" t="s">
        <v>10840</v>
      </c>
      <c r="B2628" t="s">
        <v>10841</v>
      </c>
      <c r="C2628" s="1" t="str">
        <f t="shared" si="427"/>
        <v>21:0242</v>
      </c>
      <c r="D2628" s="1" t="str">
        <f t="shared" si="424"/>
        <v>21:0117</v>
      </c>
      <c r="E2628" t="s">
        <v>10842</v>
      </c>
      <c r="F2628" t="s">
        <v>10843</v>
      </c>
      <c r="H2628">
        <v>58.640258000000003</v>
      </c>
      <c r="I2628">
        <v>-102.0076521</v>
      </c>
      <c r="J2628" s="1" t="str">
        <f t="shared" si="425"/>
        <v>NGR lake sediment grab sample</v>
      </c>
      <c r="K2628" s="1" t="str">
        <f t="shared" si="426"/>
        <v>&lt;177 micron (NGR)</v>
      </c>
      <c r="L2628">
        <v>23</v>
      </c>
      <c r="M2628" t="s">
        <v>206</v>
      </c>
      <c r="N2628">
        <v>458</v>
      </c>
      <c r="O2628" t="s">
        <v>49</v>
      </c>
      <c r="P2628" t="s">
        <v>156</v>
      </c>
      <c r="Q2628" t="s">
        <v>63</v>
      </c>
      <c r="R2628" t="s">
        <v>76</v>
      </c>
      <c r="S2628" t="s">
        <v>39</v>
      </c>
      <c r="T2628" t="s">
        <v>36</v>
      </c>
      <c r="U2628" t="s">
        <v>655</v>
      </c>
      <c r="V2628" t="s">
        <v>99</v>
      </c>
      <c r="W2628" t="s">
        <v>53</v>
      </c>
      <c r="X2628" t="s">
        <v>82</v>
      </c>
      <c r="Y2628" t="s">
        <v>41</v>
      </c>
      <c r="Z2628" t="s">
        <v>391</v>
      </c>
    </row>
    <row r="2629" spans="1:26" hidden="1" x14ac:dyDescent="0.25">
      <c r="A2629" t="s">
        <v>10844</v>
      </c>
      <c r="B2629" t="s">
        <v>10845</v>
      </c>
      <c r="C2629" s="1" t="str">
        <f t="shared" si="427"/>
        <v>21:0242</v>
      </c>
      <c r="D2629" s="1" t="str">
        <f t="shared" si="424"/>
        <v>21:0117</v>
      </c>
      <c r="E2629" t="s">
        <v>10846</v>
      </c>
      <c r="F2629" t="s">
        <v>10847</v>
      </c>
      <c r="H2629">
        <v>58.664205600000003</v>
      </c>
      <c r="I2629">
        <v>-102.0044635</v>
      </c>
      <c r="J2629" s="1" t="str">
        <f t="shared" si="425"/>
        <v>NGR lake sediment grab sample</v>
      </c>
      <c r="K2629" s="1" t="str">
        <f t="shared" si="426"/>
        <v>&lt;177 micron (NGR)</v>
      </c>
      <c r="L2629">
        <v>23</v>
      </c>
      <c r="M2629" t="s">
        <v>214</v>
      </c>
      <c r="N2629">
        <v>459</v>
      </c>
      <c r="O2629" t="s">
        <v>79</v>
      </c>
      <c r="P2629" t="s">
        <v>76</v>
      </c>
      <c r="Q2629" t="s">
        <v>66</v>
      </c>
      <c r="R2629" t="s">
        <v>146</v>
      </c>
      <c r="S2629" t="s">
        <v>39</v>
      </c>
      <c r="T2629" t="s">
        <v>36</v>
      </c>
      <c r="U2629" t="s">
        <v>889</v>
      </c>
      <c r="V2629" t="s">
        <v>1703</v>
      </c>
      <c r="W2629" t="s">
        <v>66</v>
      </c>
      <c r="X2629" t="s">
        <v>48</v>
      </c>
      <c r="Y2629" t="s">
        <v>41</v>
      </c>
      <c r="Z2629" t="s">
        <v>1874</v>
      </c>
    </row>
    <row r="2630" spans="1:26" hidden="1" x14ac:dyDescent="0.25">
      <c r="A2630" t="s">
        <v>10848</v>
      </c>
      <c r="B2630" t="s">
        <v>10849</v>
      </c>
      <c r="C2630" s="1" t="str">
        <f t="shared" si="427"/>
        <v>21:0242</v>
      </c>
      <c r="D2630" s="1" t="str">
        <f t="shared" si="424"/>
        <v>21:0117</v>
      </c>
      <c r="E2630" t="s">
        <v>10850</v>
      </c>
      <c r="F2630" t="s">
        <v>10851</v>
      </c>
      <c r="H2630">
        <v>58.685339900000002</v>
      </c>
      <c r="I2630">
        <v>-102.00511880000001</v>
      </c>
      <c r="J2630" s="1" t="str">
        <f t="shared" si="425"/>
        <v>NGR lake sediment grab sample</v>
      </c>
      <c r="K2630" s="1" t="str">
        <f t="shared" si="426"/>
        <v>&lt;177 micron (NGR)</v>
      </c>
      <c r="L2630">
        <v>23</v>
      </c>
      <c r="M2630" t="s">
        <v>234</v>
      </c>
      <c r="N2630">
        <v>460</v>
      </c>
      <c r="O2630" t="s">
        <v>74</v>
      </c>
      <c r="P2630" t="s">
        <v>109</v>
      </c>
      <c r="Q2630" t="s">
        <v>53</v>
      </c>
      <c r="R2630" t="s">
        <v>97</v>
      </c>
      <c r="S2630" t="s">
        <v>146</v>
      </c>
      <c r="T2630" t="s">
        <v>36</v>
      </c>
      <c r="U2630" t="s">
        <v>1964</v>
      </c>
      <c r="V2630" t="s">
        <v>38</v>
      </c>
      <c r="W2630" t="s">
        <v>66</v>
      </c>
      <c r="X2630" t="s">
        <v>48</v>
      </c>
      <c r="Y2630" t="s">
        <v>41</v>
      </c>
      <c r="Z2630" t="s">
        <v>82</v>
      </c>
    </row>
    <row r="2631" spans="1:26" hidden="1" x14ac:dyDescent="0.25">
      <c r="A2631" t="s">
        <v>10852</v>
      </c>
      <c r="B2631" t="s">
        <v>10853</v>
      </c>
      <c r="C2631" s="1" t="str">
        <f t="shared" si="427"/>
        <v>21:0242</v>
      </c>
      <c r="D2631" s="1" t="str">
        <f t="shared" si="424"/>
        <v>21:0117</v>
      </c>
      <c r="E2631" t="s">
        <v>10854</v>
      </c>
      <c r="F2631" t="s">
        <v>10855</v>
      </c>
      <c r="H2631">
        <v>58.101807899999997</v>
      </c>
      <c r="I2631">
        <v>-102.4163444</v>
      </c>
      <c r="J2631" s="1" t="str">
        <f t="shared" si="425"/>
        <v>NGR lake sediment grab sample</v>
      </c>
      <c r="K2631" s="1" t="str">
        <f t="shared" si="426"/>
        <v>&lt;177 micron (NGR)</v>
      </c>
      <c r="L2631">
        <v>24</v>
      </c>
      <c r="M2631" t="s">
        <v>30</v>
      </c>
      <c r="N2631">
        <v>461</v>
      </c>
      <c r="O2631" t="s">
        <v>119</v>
      </c>
      <c r="P2631" t="s">
        <v>244</v>
      </c>
      <c r="Q2631" t="s">
        <v>66</v>
      </c>
      <c r="R2631" t="s">
        <v>156</v>
      </c>
      <c r="S2631" t="s">
        <v>76</v>
      </c>
      <c r="T2631" t="s">
        <v>36</v>
      </c>
      <c r="U2631" t="s">
        <v>4778</v>
      </c>
      <c r="V2631" t="s">
        <v>5543</v>
      </c>
      <c r="W2631" t="s">
        <v>97</v>
      </c>
      <c r="X2631" t="s">
        <v>336</v>
      </c>
      <c r="Y2631" t="s">
        <v>41</v>
      </c>
      <c r="Z2631" t="s">
        <v>516</v>
      </c>
    </row>
    <row r="2632" spans="1:26" hidden="1" x14ac:dyDescent="0.25">
      <c r="A2632" t="s">
        <v>10856</v>
      </c>
      <c r="B2632" t="s">
        <v>10857</v>
      </c>
      <c r="C2632" s="1" t="str">
        <f t="shared" si="427"/>
        <v>21:0242</v>
      </c>
      <c r="D2632" s="1" t="str">
        <f t="shared" si="424"/>
        <v>21:0117</v>
      </c>
      <c r="E2632" t="s">
        <v>10858</v>
      </c>
      <c r="F2632" t="s">
        <v>10859</v>
      </c>
      <c r="H2632">
        <v>58.115838099999998</v>
      </c>
      <c r="I2632">
        <v>-102.4392033</v>
      </c>
      <c r="J2632" s="1" t="str">
        <f t="shared" si="425"/>
        <v>NGR lake sediment grab sample</v>
      </c>
      <c r="K2632" s="1" t="str">
        <f t="shared" si="426"/>
        <v>&lt;177 micron (NGR)</v>
      </c>
      <c r="L2632">
        <v>24</v>
      </c>
      <c r="M2632" t="s">
        <v>154</v>
      </c>
      <c r="N2632">
        <v>462</v>
      </c>
      <c r="O2632" t="s">
        <v>243</v>
      </c>
      <c r="P2632" t="s">
        <v>198</v>
      </c>
      <c r="Q2632" t="s">
        <v>53</v>
      </c>
      <c r="R2632" t="s">
        <v>76</v>
      </c>
      <c r="S2632" t="s">
        <v>181</v>
      </c>
      <c r="T2632" t="s">
        <v>36</v>
      </c>
      <c r="U2632" t="s">
        <v>31</v>
      </c>
      <c r="V2632" t="s">
        <v>3144</v>
      </c>
      <c r="W2632" t="s">
        <v>53</v>
      </c>
      <c r="X2632" t="s">
        <v>79</v>
      </c>
      <c r="Y2632" t="s">
        <v>41</v>
      </c>
      <c r="Z2632" t="s">
        <v>832</v>
      </c>
    </row>
    <row r="2633" spans="1:26" hidden="1" x14ac:dyDescent="0.25">
      <c r="A2633" t="s">
        <v>10860</v>
      </c>
      <c r="B2633" t="s">
        <v>10861</v>
      </c>
      <c r="C2633" s="1" t="str">
        <f t="shared" si="427"/>
        <v>21:0242</v>
      </c>
      <c r="D2633" s="1" t="str">
        <f t="shared" si="424"/>
        <v>21:0117</v>
      </c>
      <c r="E2633" t="s">
        <v>10854</v>
      </c>
      <c r="F2633" t="s">
        <v>10862</v>
      </c>
      <c r="H2633">
        <v>58.101807899999997</v>
      </c>
      <c r="I2633">
        <v>-102.4163444</v>
      </c>
      <c r="J2633" s="1" t="str">
        <f t="shared" si="425"/>
        <v>NGR lake sediment grab sample</v>
      </c>
      <c r="K2633" s="1" t="str">
        <f t="shared" si="426"/>
        <v>&lt;177 micron (NGR)</v>
      </c>
      <c r="L2633">
        <v>24</v>
      </c>
      <c r="M2633" t="s">
        <v>169</v>
      </c>
      <c r="N2633">
        <v>463</v>
      </c>
      <c r="O2633" t="s">
        <v>163</v>
      </c>
      <c r="P2633" t="s">
        <v>244</v>
      </c>
      <c r="Q2633" t="s">
        <v>63</v>
      </c>
      <c r="R2633" t="s">
        <v>156</v>
      </c>
      <c r="S2633" t="s">
        <v>76</v>
      </c>
      <c r="T2633" t="s">
        <v>36</v>
      </c>
      <c r="U2633" t="s">
        <v>2314</v>
      </c>
      <c r="V2633" t="s">
        <v>959</v>
      </c>
      <c r="W2633" t="s">
        <v>97</v>
      </c>
      <c r="X2633" t="s">
        <v>336</v>
      </c>
      <c r="Y2633" t="s">
        <v>41</v>
      </c>
      <c r="Z2633" t="s">
        <v>1359</v>
      </c>
    </row>
    <row r="2634" spans="1:26" hidden="1" x14ac:dyDescent="0.25">
      <c r="A2634" t="s">
        <v>10863</v>
      </c>
      <c r="B2634" t="s">
        <v>10864</v>
      </c>
      <c r="C2634" s="1" t="str">
        <f t="shared" si="427"/>
        <v>21:0242</v>
      </c>
      <c r="D2634" s="1" t="str">
        <f t="shared" si="424"/>
        <v>21:0117</v>
      </c>
      <c r="E2634" t="s">
        <v>10854</v>
      </c>
      <c r="F2634" t="s">
        <v>10865</v>
      </c>
      <c r="H2634">
        <v>58.101807899999997</v>
      </c>
      <c r="I2634">
        <v>-102.4163444</v>
      </c>
      <c r="J2634" s="1" t="str">
        <f t="shared" si="425"/>
        <v>NGR lake sediment grab sample</v>
      </c>
      <c r="K2634" s="1" t="str">
        <f t="shared" si="426"/>
        <v>&lt;177 micron (NGR)</v>
      </c>
      <c r="L2634">
        <v>24</v>
      </c>
      <c r="M2634" t="s">
        <v>162</v>
      </c>
      <c r="N2634">
        <v>464</v>
      </c>
      <c r="O2634" t="s">
        <v>163</v>
      </c>
      <c r="P2634" t="s">
        <v>75</v>
      </c>
      <c r="Q2634" t="s">
        <v>66</v>
      </c>
      <c r="R2634" t="s">
        <v>156</v>
      </c>
      <c r="S2634" t="s">
        <v>97</v>
      </c>
      <c r="T2634" t="s">
        <v>36</v>
      </c>
      <c r="U2634" t="s">
        <v>4842</v>
      </c>
      <c r="V2634" t="s">
        <v>2553</v>
      </c>
      <c r="W2634" t="s">
        <v>97</v>
      </c>
      <c r="X2634" t="s">
        <v>336</v>
      </c>
      <c r="Y2634" t="s">
        <v>41</v>
      </c>
      <c r="Z2634" t="s">
        <v>820</v>
      </c>
    </row>
    <row r="2635" spans="1:26" hidden="1" x14ac:dyDescent="0.25">
      <c r="A2635" t="s">
        <v>10866</v>
      </c>
      <c r="B2635" t="s">
        <v>10867</v>
      </c>
      <c r="C2635" s="1" t="str">
        <f t="shared" si="427"/>
        <v>21:0242</v>
      </c>
      <c r="D2635" s="1" t="str">
        <f>HYPERLINK("http://geochem.nrcan.gc.ca/cdogs/content/svy/svy_e.htm", "")</f>
        <v/>
      </c>
      <c r="G2635" s="1" t="str">
        <f>HYPERLINK("http://geochem.nrcan.gc.ca/cdogs/content/cr_/cr_00021_e.htm", "21")</f>
        <v>21</v>
      </c>
      <c r="J2635" t="s">
        <v>220</v>
      </c>
      <c r="K2635" t="s">
        <v>221</v>
      </c>
      <c r="L2635">
        <v>24</v>
      </c>
      <c r="M2635" t="s">
        <v>222</v>
      </c>
      <c r="N2635">
        <v>465</v>
      </c>
      <c r="O2635" t="s">
        <v>48</v>
      </c>
      <c r="P2635" t="s">
        <v>77</v>
      </c>
      <c r="Q2635" t="s">
        <v>50</v>
      </c>
      <c r="R2635" t="s">
        <v>39</v>
      </c>
      <c r="S2635" t="s">
        <v>80</v>
      </c>
      <c r="T2635" t="s">
        <v>36</v>
      </c>
      <c r="U2635" t="s">
        <v>2247</v>
      </c>
      <c r="V2635" t="s">
        <v>457</v>
      </c>
      <c r="W2635" t="s">
        <v>76</v>
      </c>
      <c r="X2635" t="s">
        <v>48</v>
      </c>
      <c r="Y2635" t="s">
        <v>2590</v>
      </c>
      <c r="Z2635" t="s">
        <v>3060</v>
      </c>
    </row>
    <row r="2636" spans="1:26" hidden="1" x14ac:dyDescent="0.25">
      <c r="A2636" t="s">
        <v>10868</v>
      </c>
      <c r="B2636" t="s">
        <v>10869</v>
      </c>
      <c r="C2636" s="1" t="str">
        <f t="shared" si="427"/>
        <v>21:0242</v>
      </c>
      <c r="D2636" s="1" t="str">
        <f t="shared" ref="D2636:D2656" si="428">HYPERLINK("http://geochem.nrcan.gc.ca/cdogs/content/svy/svy210117_e.htm", "21:0117")</f>
        <v>21:0117</v>
      </c>
      <c r="E2636" t="s">
        <v>10870</v>
      </c>
      <c r="F2636" t="s">
        <v>10871</v>
      </c>
      <c r="H2636">
        <v>58.087357400000002</v>
      </c>
      <c r="I2636">
        <v>-102.35975190000001</v>
      </c>
      <c r="J2636" s="1" t="str">
        <f t="shared" ref="J2636:J2656" si="429">HYPERLINK("http://geochem.nrcan.gc.ca/cdogs/content/kwd/kwd020027_e.htm", "NGR lake sediment grab sample")</f>
        <v>NGR lake sediment grab sample</v>
      </c>
      <c r="K2636" s="1" t="str">
        <f t="shared" ref="K2636:K2656" si="430">HYPERLINK("http://geochem.nrcan.gc.ca/cdogs/content/kwd/kwd080006_e.htm", "&lt;177 micron (NGR)")</f>
        <v>&lt;177 micron (NGR)</v>
      </c>
      <c r="L2636">
        <v>24</v>
      </c>
      <c r="M2636" t="s">
        <v>47</v>
      </c>
      <c r="N2636">
        <v>466</v>
      </c>
      <c r="O2636" t="s">
        <v>888</v>
      </c>
      <c r="P2636" t="s">
        <v>50</v>
      </c>
      <c r="Q2636" t="s">
        <v>66</v>
      </c>
      <c r="R2636" t="s">
        <v>146</v>
      </c>
      <c r="S2636" t="s">
        <v>78</v>
      </c>
      <c r="T2636" t="s">
        <v>36</v>
      </c>
      <c r="U2636" t="s">
        <v>328</v>
      </c>
      <c r="V2636" t="s">
        <v>2909</v>
      </c>
      <c r="W2636" t="s">
        <v>109</v>
      </c>
      <c r="X2636" t="s">
        <v>79</v>
      </c>
      <c r="Y2636" t="s">
        <v>41</v>
      </c>
      <c r="Z2636" t="s">
        <v>2779</v>
      </c>
    </row>
    <row r="2637" spans="1:26" hidden="1" x14ac:dyDescent="0.25">
      <c r="A2637" t="s">
        <v>10872</v>
      </c>
      <c r="B2637" t="s">
        <v>10873</v>
      </c>
      <c r="C2637" s="1" t="str">
        <f t="shared" si="427"/>
        <v>21:0242</v>
      </c>
      <c r="D2637" s="1" t="str">
        <f t="shared" si="428"/>
        <v>21:0117</v>
      </c>
      <c r="E2637" t="s">
        <v>10874</v>
      </c>
      <c r="F2637" t="s">
        <v>10875</v>
      </c>
      <c r="H2637">
        <v>58.073258699999997</v>
      </c>
      <c r="I2637">
        <v>-102.3304673</v>
      </c>
      <c r="J2637" s="1" t="str">
        <f t="shared" si="429"/>
        <v>NGR lake sediment grab sample</v>
      </c>
      <c r="K2637" s="1" t="str">
        <f t="shared" si="430"/>
        <v>&lt;177 micron (NGR)</v>
      </c>
      <c r="L2637">
        <v>24</v>
      </c>
      <c r="M2637" t="s">
        <v>60</v>
      </c>
      <c r="N2637">
        <v>467</v>
      </c>
      <c r="O2637" t="s">
        <v>320</v>
      </c>
      <c r="P2637" t="s">
        <v>156</v>
      </c>
      <c r="Q2637" t="s">
        <v>53</v>
      </c>
      <c r="R2637" t="s">
        <v>146</v>
      </c>
      <c r="S2637" t="s">
        <v>33</v>
      </c>
      <c r="T2637" t="s">
        <v>36</v>
      </c>
      <c r="U2637" t="s">
        <v>228</v>
      </c>
      <c r="V2637" t="s">
        <v>190</v>
      </c>
      <c r="W2637" t="s">
        <v>66</v>
      </c>
      <c r="X2637" t="s">
        <v>48</v>
      </c>
      <c r="Y2637" t="s">
        <v>41</v>
      </c>
      <c r="Z2637" t="s">
        <v>1073</v>
      </c>
    </row>
    <row r="2638" spans="1:26" hidden="1" x14ac:dyDescent="0.25">
      <c r="A2638" t="s">
        <v>10876</v>
      </c>
      <c r="B2638" t="s">
        <v>10877</v>
      </c>
      <c r="C2638" s="1" t="str">
        <f t="shared" si="427"/>
        <v>21:0242</v>
      </c>
      <c r="D2638" s="1" t="str">
        <f t="shared" si="428"/>
        <v>21:0117</v>
      </c>
      <c r="E2638" t="s">
        <v>10878</v>
      </c>
      <c r="F2638" t="s">
        <v>10879</v>
      </c>
      <c r="H2638">
        <v>58.064306299999998</v>
      </c>
      <c r="I2638">
        <v>-102.3631494</v>
      </c>
      <c r="J2638" s="1" t="str">
        <f t="shared" si="429"/>
        <v>NGR lake sediment grab sample</v>
      </c>
      <c r="K2638" s="1" t="str">
        <f t="shared" si="430"/>
        <v>&lt;177 micron (NGR)</v>
      </c>
      <c r="L2638">
        <v>24</v>
      </c>
      <c r="M2638" t="s">
        <v>73</v>
      </c>
      <c r="N2638">
        <v>468</v>
      </c>
      <c r="O2638" t="s">
        <v>417</v>
      </c>
      <c r="P2638" t="s">
        <v>156</v>
      </c>
      <c r="Q2638" t="s">
        <v>53</v>
      </c>
      <c r="R2638" t="s">
        <v>146</v>
      </c>
      <c r="S2638" t="s">
        <v>39</v>
      </c>
      <c r="T2638" t="s">
        <v>36</v>
      </c>
      <c r="U2638" t="s">
        <v>91</v>
      </c>
      <c r="V2638" t="s">
        <v>216</v>
      </c>
      <c r="W2638" t="s">
        <v>53</v>
      </c>
      <c r="X2638" t="s">
        <v>79</v>
      </c>
      <c r="Y2638" t="s">
        <v>41</v>
      </c>
      <c r="Z2638" t="s">
        <v>4471</v>
      </c>
    </row>
    <row r="2639" spans="1:26" hidden="1" x14ac:dyDescent="0.25">
      <c r="A2639" t="s">
        <v>10880</v>
      </c>
      <c r="B2639" t="s">
        <v>10881</v>
      </c>
      <c r="C2639" s="1" t="str">
        <f t="shared" si="427"/>
        <v>21:0242</v>
      </c>
      <c r="D2639" s="1" t="str">
        <f t="shared" si="428"/>
        <v>21:0117</v>
      </c>
      <c r="E2639" t="s">
        <v>10882</v>
      </c>
      <c r="F2639" t="s">
        <v>10883</v>
      </c>
      <c r="H2639">
        <v>58.074779300000003</v>
      </c>
      <c r="I2639">
        <v>-102.4141934</v>
      </c>
      <c r="J2639" s="1" t="str">
        <f t="shared" si="429"/>
        <v>NGR lake sediment grab sample</v>
      </c>
      <c r="K2639" s="1" t="str">
        <f t="shared" si="430"/>
        <v>&lt;177 micron (NGR)</v>
      </c>
      <c r="L2639">
        <v>24</v>
      </c>
      <c r="M2639" t="s">
        <v>87</v>
      </c>
      <c r="N2639">
        <v>469</v>
      </c>
      <c r="O2639" t="s">
        <v>112</v>
      </c>
      <c r="P2639" t="s">
        <v>77</v>
      </c>
      <c r="Q2639" t="s">
        <v>66</v>
      </c>
      <c r="R2639" t="s">
        <v>78</v>
      </c>
      <c r="S2639" t="s">
        <v>181</v>
      </c>
      <c r="T2639" t="s">
        <v>36</v>
      </c>
      <c r="U2639" t="s">
        <v>464</v>
      </c>
      <c r="V2639" t="s">
        <v>2391</v>
      </c>
      <c r="W2639" t="s">
        <v>77</v>
      </c>
      <c r="X2639" t="s">
        <v>48</v>
      </c>
      <c r="Y2639" t="s">
        <v>41</v>
      </c>
      <c r="Z2639" t="s">
        <v>2483</v>
      </c>
    </row>
    <row r="2640" spans="1:26" hidden="1" x14ac:dyDescent="0.25">
      <c r="A2640" t="s">
        <v>10884</v>
      </c>
      <c r="B2640" t="s">
        <v>10885</v>
      </c>
      <c r="C2640" s="1" t="str">
        <f t="shared" si="427"/>
        <v>21:0242</v>
      </c>
      <c r="D2640" s="1" t="str">
        <f t="shared" si="428"/>
        <v>21:0117</v>
      </c>
      <c r="E2640" t="s">
        <v>10886</v>
      </c>
      <c r="F2640" t="s">
        <v>10887</v>
      </c>
      <c r="H2640">
        <v>58.0885769</v>
      </c>
      <c r="I2640">
        <v>-102.4099712</v>
      </c>
      <c r="J2640" s="1" t="str">
        <f t="shared" si="429"/>
        <v>NGR lake sediment grab sample</v>
      </c>
      <c r="K2640" s="1" t="str">
        <f t="shared" si="430"/>
        <v>&lt;177 micron (NGR)</v>
      </c>
      <c r="L2640">
        <v>24</v>
      </c>
      <c r="M2640" t="s">
        <v>96</v>
      </c>
      <c r="N2640">
        <v>470</v>
      </c>
      <c r="O2640" t="s">
        <v>603</v>
      </c>
      <c r="P2640" t="s">
        <v>109</v>
      </c>
      <c r="Q2640" t="s">
        <v>80</v>
      </c>
      <c r="R2640" t="s">
        <v>78</v>
      </c>
      <c r="S2640" t="s">
        <v>80</v>
      </c>
      <c r="T2640" t="s">
        <v>36</v>
      </c>
      <c r="U2640" t="s">
        <v>119</v>
      </c>
      <c r="V2640" t="s">
        <v>322</v>
      </c>
      <c r="W2640" t="s">
        <v>181</v>
      </c>
      <c r="X2640" t="s">
        <v>82</v>
      </c>
      <c r="Y2640" t="s">
        <v>41</v>
      </c>
      <c r="Z2640" t="s">
        <v>2679</v>
      </c>
    </row>
    <row r="2641" spans="1:26" hidden="1" x14ac:dyDescent="0.25">
      <c r="A2641" t="s">
        <v>10888</v>
      </c>
      <c r="B2641" t="s">
        <v>10889</v>
      </c>
      <c r="C2641" s="1" t="str">
        <f t="shared" si="427"/>
        <v>21:0242</v>
      </c>
      <c r="D2641" s="1" t="str">
        <f t="shared" si="428"/>
        <v>21:0117</v>
      </c>
      <c r="E2641" t="s">
        <v>10890</v>
      </c>
      <c r="F2641" t="s">
        <v>10891</v>
      </c>
      <c r="H2641">
        <v>58.067703399999999</v>
      </c>
      <c r="I2641">
        <v>-102.4304248</v>
      </c>
      <c r="J2641" s="1" t="str">
        <f t="shared" si="429"/>
        <v>NGR lake sediment grab sample</v>
      </c>
      <c r="K2641" s="1" t="str">
        <f t="shared" si="430"/>
        <v>&lt;177 micron (NGR)</v>
      </c>
      <c r="L2641">
        <v>24</v>
      </c>
      <c r="M2641" t="s">
        <v>106</v>
      </c>
      <c r="N2641">
        <v>471</v>
      </c>
      <c r="O2641" t="s">
        <v>244</v>
      </c>
      <c r="P2641" t="s">
        <v>80</v>
      </c>
      <c r="Q2641" t="s">
        <v>53</v>
      </c>
      <c r="R2641" t="s">
        <v>66</v>
      </c>
      <c r="S2641" t="s">
        <v>33</v>
      </c>
      <c r="T2641" t="s">
        <v>36</v>
      </c>
      <c r="U2641" t="s">
        <v>163</v>
      </c>
      <c r="V2641" t="s">
        <v>292</v>
      </c>
      <c r="W2641" t="s">
        <v>53</v>
      </c>
      <c r="X2641" t="s">
        <v>77</v>
      </c>
      <c r="Y2641" t="s">
        <v>41</v>
      </c>
      <c r="Z2641" t="s">
        <v>80</v>
      </c>
    </row>
    <row r="2642" spans="1:26" hidden="1" x14ac:dyDescent="0.25">
      <c r="A2642" t="s">
        <v>10892</v>
      </c>
      <c r="B2642" t="s">
        <v>10893</v>
      </c>
      <c r="C2642" s="1" t="str">
        <f t="shared" si="427"/>
        <v>21:0242</v>
      </c>
      <c r="D2642" s="1" t="str">
        <f t="shared" si="428"/>
        <v>21:0117</v>
      </c>
      <c r="E2642" t="s">
        <v>10894</v>
      </c>
      <c r="F2642" t="s">
        <v>10895</v>
      </c>
      <c r="H2642">
        <v>58.052318900000003</v>
      </c>
      <c r="I2642">
        <v>-102.4357503</v>
      </c>
      <c r="J2642" s="1" t="str">
        <f t="shared" si="429"/>
        <v>NGR lake sediment grab sample</v>
      </c>
      <c r="K2642" s="1" t="str">
        <f t="shared" si="430"/>
        <v>&lt;177 micron (NGR)</v>
      </c>
      <c r="L2642">
        <v>24</v>
      </c>
      <c r="M2642" t="s">
        <v>118</v>
      </c>
      <c r="N2642">
        <v>472</v>
      </c>
      <c r="O2642" t="s">
        <v>197</v>
      </c>
      <c r="P2642" t="s">
        <v>50</v>
      </c>
      <c r="Q2642" t="s">
        <v>63</v>
      </c>
      <c r="R2642" t="s">
        <v>181</v>
      </c>
      <c r="S2642" t="s">
        <v>33</v>
      </c>
      <c r="T2642" t="s">
        <v>36</v>
      </c>
      <c r="U2642" t="s">
        <v>1432</v>
      </c>
      <c r="V2642" t="s">
        <v>65</v>
      </c>
      <c r="W2642" t="s">
        <v>63</v>
      </c>
      <c r="X2642" t="s">
        <v>890</v>
      </c>
      <c r="Y2642" t="s">
        <v>41</v>
      </c>
      <c r="Z2642" t="s">
        <v>1073</v>
      </c>
    </row>
    <row r="2643" spans="1:26" hidden="1" x14ac:dyDescent="0.25">
      <c r="A2643" t="s">
        <v>10896</v>
      </c>
      <c r="B2643" t="s">
        <v>10897</v>
      </c>
      <c r="C2643" s="1" t="str">
        <f t="shared" si="427"/>
        <v>21:0242</v>
      </c>
      <c r="D2643" s="1" t="str">
        <f t="shared" si="428"/>
        <v>21:0117</v>
      </c>
      <c r="E2643" t="s">
        <v>10898</v>
      </c>
      <c r="F2643" t="s">
        <v>10899</v>
      </c>
      <c r="H2643">
        <v>58.034402800000002</v>
      </c>
      <c r="I2643">
        <v>-102.4813018</v>
      </c>
      <c r="J2643" s="1" t="str">
        <f t="shared" si="429"/>
        <v>NGR lake sediment grab sample</v>
      </c>
      <c r="K2643" s="1" t="str">
        <f t="shared" si="430"/>
        <v>&lt;177 micron (NGR)</v>
      </c>
      <c r="L2643">
        <v>24</v>
      </c>
      <c r="M2643" t="s">
        <v>131</v>
      </c>
      <c r="N2643">
        <v>473</v>
      </c>
      <c r="O2643" t="s">
        <v>283</v>
      </c>
      <c r="P2643" t="s">
        <v>66</v>
      </c>
      <c r="Q2643" t="s">
        <v>53</v>
      </c>
      <c r="R2643" t="s">
        <v>53</v>
      </c>
      <c r="S2643" t="s">
        <v>63</v>
      </c>
      <c r="T2643" t="s">
        <v>36</v>
      </c>
      <c r="U2643" t="s">
        <v>510</v>
      </c>
      <c r="V2643" t="s">
        <v>517</v>
      </c>
      <c r="W2643" t="s">
        <v>53</v>
      </c>
      <c r="X2643" t="s">
        <v>48</v>
      </c>
      <c r="Y2643" t="s">
        <v>41</v>
      </c>
      <c r="Z2643" t="s">
        <v>2309</v>
      </c>
    </row>
    <row r="2644" spans="1:26" hidden="1" x14ac:dyDescent="0.25">
      <c r="A2644" t="s">
        <v>10900</v>
      </c>
      <c r="B2644" t="s">
        <v>10901</v>
      </c>
      <c r="C2644" s="1" t="str">
        <f t="shared" si="427"/>
        <v>21:0242</v>
      </c>
      <c r="D2644" s="1" t="str">
        <f t="shared" si="428"/>
        <v>21:0117</v>
      </c>
      <c r="E2644" t="s">
        <v>10902</v>
      </c>
      <c r="F2644" t="s">
        <v>10903</v>
      </c>
      <c r="H2644">
        <v>58.025562600000001</v>
      </c>
      <c r="I2644">
        <v>-102.4914083</v>
      </c>
      <c r="J2644" s="1" t="str">
        <f t="shared" si="429"/>
        <v>NGR lake sediment grab sample</v>
      </c>
      <c r="K2644" s="1" t="str">
        <f t="shared" si="430"/>
        <v>&lt;177 micron (NGR)</v>
      </c>
      <c r="L2644">
        <v>24</v>
      </c>
      <c r="M2644" t="s">
        <v>143</v>
      </c>
      <c r="N2644">
        <v>474</v>
      </c>
      <c r="O2644" t="s">
        <v>119</v>
      </c>
      <c r="P2644" t="s">
        <v>109</v>
      </c>
      <c r="Q2644" t="s">
        <v>53</v>
      </c>
      <c r="R2644" t="s">
        <v>78</v>
      </c>
      <c r="S2644" t="s">
        <v>109</v>
      </c>
      <c r="T2644" t="s">
        <v>36</v>
      </c>
      <c r="U2644" t="s">
        <v>2474</v>
      </c>
      <c r="V2644" t="s">
        <v>5107</v>
      </c>
      <c r="W2644" t="s">
        <v>53</v>
      </c>
      <c r="X2644" t="s">
        <v>48</v>
      </c>
      <c r="Y2644" t="s">
        <v>41</v>
      </c>
      <c r="Z2644" t="s">
        <v>1067</v>
      </c>
    </row>
    <row r="2645" spans="1:26" hidden="1" x14ac:dyDescent="0.25">
      <c r="A2645" t="s">
        <v>10904</v>
      </c>
      <c r="B2645" t="s">
        <v>10905</v>
      </c>
      <c r="C2645" s="1" t="str">
        <f t="shared" si="427"/>
        <v>21:0242</v>
      </c>
      <c r="D2645" s="1" t="str">
        <f t="shared" si="428"/>
        <v>21:0117</v>
      </c>
      <c r="E2645" t="s">
        <v>10906</v>
      </c>
      <c r="F2645" t="s">
        <v>10907</v>
      </c>
      <c r="H2645">
        <v>58.027309600000002</v>
      </c>
      <c r="I2645">
        <v>-102.5246367</v>
      </c>
      <c r="J2645" s="1" t="str">
        <f t="shared" si="429"/>
        <v>NGR lake sediment grab sample</v>
      </c>
      <c r="K2645" s="1" t="str">
        <f t="shared" si="430"/>
        <v>&lt;177 micron (NGR)</v>
      </c>
      <c r="L2645">
        <v>24</v>
      </c>
      <c r="M2645" t="s">
        <v>177</v>
      </c>
      <c r="N2645">
        <v>475</v>
      </c>
      <c r="O2645" t="s">
        <v>771</v>
      </c>
      <c r="P2645" t="s">
        <v>50</v>
      </c>
      <c r="Q2645" t="s">
        <v>53</v>
      </c>
      <c r="R2645" t="s">
        <v>146</v>
      </c>
      <c r="S2645" t="s">
        <v>80</v>
      </c>
      <c r="T2645" t="s">
        <v>36</v>
      </c>
      <c r="U2645" t="s">
        <v>559</v>
      </c>
      <c r="V2645" t="s">
        <v>1216</v>
      </c>
      <c r="W2645" t="s">
        <v>39</v>
      </c>
      <c r="X2645" t="s">
        <v>54</v>
      </c>
      <c r="Y2645" t="s">
        <v>41</v>
      </c>
      <c r="Z2645" t="s">
        <v>321</v>
      </c>
    </row>
    <row r="2646" spans="1:26" hidden="1" x14ac:dyDescent="0.25">
      <c r="A2646" t="s">
        <v>10908</v>
      </c>
      <c r="B2646" t="s">
        <v>10909</v>
      </c>
      <c r="C2646" s="1" t="str">
        <f t="shared" si="427"/>
        <v>21:0242</v>
      </c>
      <c r="D2646" s="1" t="str">
        <f t="shared" si="428"/>
        <v>21:0117</v>
      </c>
      <c r="E2646" t="s">
        <v>10910</v>
      </c>
      <c r="F2646" t="s">
        <v>10911</v>
      </c>
      <c r="H2646">
        <v>58.037219899999997</v>
      </c>
      <c r="I2646">
        <v>-102.5491957</v>
      </c>
      <c r="J2646" s="1" t="str">
        <f t="shared" si="429"/>
        <v>NGR lake sediment grab sample</v>
      </c>
      <c r="K2646" s="1" t="str">
        <f t="shared" si="430"/>
        <v>&lt;177 micron (NGR)</v>
      </c>
      <c r="L2646">
        <v>24</v>
      </c>
      <c r="M2646" t="s">
        <v>187</v>
      </c>
      <c r="N2646">
        <v>476</v>
      </c>
      <c r="O2646" t="s">
        <v>1709</v>
      </c>
      <c r="P2646" t="s">
        <v>134</v>
      </c>
      <c r="Q2646" t="s">
        <v>53</v>
      </c>
      <c r="R2646" t="s">
        <v>181</v>
      </c>
      <c r="S2646" t="s">
        <v>146</v>
      </c>
      <c r="T2646" t="s">
        <v>36</v>
      </c>
      <c r="U2646" t="s">
        <v>9996</v>
      </c>
      <c r="V2646" t="s">
        <v>1122</v>
      </c>
      <c r="W2646" t="s">
        <v>668</v>
      </c>
      <c r="X2646" t="s">
        <v>283</v>
      </c>
      <c r="Y2646" t="s">
        <v>41</v>
      </c>
      <c r="Z2646" t="s">
        <v>3055</v>
      </c>
    </row>
    <row r="2647" spans="1:26" hidden="1" x14ac:dyDescent="0.25">
      <c r="A2647" t="s">
        <v>10912</v>
      </c>
      <c r="B2647" t="s">
        <v>10913</v>
      </c>
      <c r="C2647" s="1" t="str">
        <f t="shared" si="427"/>
        <v>21:0242</v>
      </c>
      <c r="D2647" s="1" t="str">
        <f t="shared" si="428"/>
        <v>21:0117</v>
      </c>
      <c r="E2647" t="s">
        <v>10914</v>
      </c>
      <c r="F2647" t="s">
        <v>10915</v>
      </c>
      <c r="H2647">
        <v>58.016708399999999</v>
      </c>
      <c r="I2647">
        <v>-102.5974002</v>
      </c>
      <c r="J2647" s="1" t="str">
        <f t="shared" si="429"/>
        <v>NGR lake sediment grab sample</v>
      </c>
      <c r="K2647" s="1" t="str">
        <f t="shared" si="430"/>
        <v>&lt;177 micron (NGR)</v>
      </c>
      <c r="L2647">
        <v>24</v>
      </c>
      <c r="M2647" t="s">
        <v>196</v>
      </c>
      <c r="N2647">
        <v>477</v>
      </c>
      <c r="O2647" t="s">
        <v>283</v>
      </c>
      <c r="P2647" t="s">
        <v>66</v>
      </c>
      <c r="Q2647" t="s">
        <v>66</v>
      </c>
      <c r="R2647" t="s">
        <v>66</v>
      </c>
      <c r="S2647" t="s">
        <v>66</v>
      </c>
      <c r="T2647" t="s">
        <v>36</v>
      </c>
      <c r="U2647" t="s">
        <v>390</v>
      </c>
      <c r="V2647" t="s">
        <v>730</v>
      </c>
      <c r="W2647" t="s">
        <v>53</v>
      </c>
      <c r="X2647" t="s">
        <v>48</v>
      </c>
      <c r="Y2647" t="s">
        <v>41</v>
      </c>
      <c r="Z2647" t="s">
        <v>3412</v>
      </c>
    </row>
    <row r="2648" spans="1:26" hidden="1" x14ac:dyDescent="0.25">
      <c r="A2648" t="s">
        <v>10916</v>
      </c>
      <c r="B2648" t="s">
        <v>10917</v>
      </c>
      <c r="C2648" s="1" t="str">
        <f t="shared" si="427"/>
        <v>21:0242</v>
      </c>
      <c r="D2648" s="1" t="str">
        <f t="shared" si="428"/>
        <v>21:0117</v>
      </c>
      <c r="E2648" t="s">
        <v>10918</v>
      </c>
      <c r="F2648" t="s">
        <v>10919</v>
      </c>
      <c r="H2648">
        <v>58.038529199999999</v>
      </c>
      <c r="I2648">
        <v>-102.62971949999999</v>
      </c>
      <c r="J2648" s="1" t="str">
        <f t="shared" si="429"/>
        <v>NGR lake sediment grab sample</v>
      </c>
      <c r="K2648" s="1" t="str">
        <f t="shared" si="430"/>
        <v>&lt;177 micron (NGR)</v>
      </c>
      <c r="L2648">
        <v>24</v>
      </c>
      <c r="M2648" t="s">
        <v>206</v>
      </c>
      <c r="N2648">
        <v>478</v>
      </c>
      <c r="O2648" t="s">
        <v>702</v>
      </c>
      <c r="P2648" t="s">
        <v>76</v>
      </c>
      <c r="Q2648" t="s">
        <v>66</v>
      </c>
      <c r="R2648" t="s">
        <v>146</v>
      </c>
      <c r="S2648" t="s">
        <v>39</v>
      </c>
      <c r="T2648" t="s">
        <v>36</v>
      </c>
      <c r="U2648" t="s">
        <v>2645</v>
      </c>
      <c r="V2648" t="s">
        <v>2544</v>
      </c>
      <c r="W2648" t="s">
        <v>39</v>
      </c>
      <c r="X2648" t="s">
        <v>283</v>
      </c>
      <c r="Y2648" t="s">
        <v>41</v>
      </c>
      <c r="Z2648" t="s">
        <v>1318</v>
      </c>
    </row>
    <row r="2649" spans="1:26" hidden="1" x14ac:dyDescent="0.25">
      <c r="A2649" t="s">
        <v>10920</v>
      </c>
      <c r="B2649" t="s">
        <v>10921</v>
      </c>
      <c r="C2649" s="1" t="str">
        <f t="shared" si="427"/>
        <v>21:0242</v>
      </c>
      <c r="D2649" s="1" t="str">
        <f t="shared" si="428"/>
        <v>21:0117</v>
      </c>
      <c r="E2649" t="s">
        <v>10922</v>
      </c>
      <c r="F2649" t="s">
        <v>10923</v>
      </c>
      <c r="H2649">
        <v>58.030948299999999</v>
      </c>
      <c r="I2649">
        <v>-102.7003983</v>
      </c>
      <c r="J2649" s="1" t="str">
        <f t="shared" si="429"/>
        <v>NGR lake sediment grab sample</v>
      </c>
      <c r="K2649" s="1" t="str">
        <f t="shared" si="430"/>
        <v>&lt;177 micron (NGR)</v>
      </c>
      <c r="L2649">
        <v>24</v>
      </c>
      <c r="M2649" t="s">
        <v>214</v>
      </c>
      <c r="N2649">
        <v>479</v>
      </c>
      <c r="O2649" t="s">
        <v>48</v>
      </c>
      <c r="P2649" t="s">
        <v>80</v>
      </c>
      <c r="Q2649" t="s">
        <v>53</v>
      </c>
      <c r="R2649" t="s">
        <v>80</v>
      </c>
      <c r="S2649" t="s">
        <v>80</v>
      </c>
      <c r="T2649" t="s">
        <v>36</v>
      </c>
      <c r="U2649" t="s">
        <v>909</v>
      </c>
      <c r="V2649" t="s">
        <v>375</v>
      </c>
      <c r="W2649" t="s">
        <v>66</v>
      </c>
      <c r="X2649" t="s">
        <v>283</v>
      </c>
      <c r="Y2649" t="s">
        <v>41</v>
      </c>
      <c r="Z2649" t="s">
        <v>554</v>
      </c>
    </row>
    <row r="2650" spans="1:26" hidden="1" x14ac:dyDescent="0.25">
      <c r="A2650" t="s">
        <v>10924</v>
      </c>
      <c r="B2650" t="s">
        <v>10925</v>
      </c>
      <c r="C2650" s="1" t="str">
        <f t="shared" si="427"/>
        <v>21:0242</v>
      </c>
      <c r="D2650" s="1" t="str">
        <f t="shared" si="428"/>
        <v>21:0117</v>
      </c>
      <c r="E2650" t="s">
        <v>10926</v>
      </c>
      <c r="F2650" t="s">
        <v>10927</v>
      </c>
      <c r="H2650">
        <v>58.023310700000003</v>
      </c>
      <c r="I2650">
        <v>-102.7415321</v>
      </c>
      <c r="J2650" s="1" t="str">
        <f t="shared" si="429"/>
        <v>NGR lake sediment grab sample</v>
      </c>
      <c r="K2650" s="1" t="str">
        <f t="shared" si="430"/>
        <v>&lt;177 micron (NGR)</v>
      </c>
      <c r="L2650">
        <v>24</v>
      </c>
      <c r="M2650" t="s">
        <v>234</v>
      </c>
      <c r="N2650">
        <v>480</v>
      </c>
      <c r="O2650" t="s">
        <v>145</v>
      </c>
      <c r="P2650" t="s">
        <v>66</v>
      </c>
      <c r="Q2650" t="s">
        <v>66</v>
      </c>
      <c r="R2650" t="s">
        <v>80</v>
      </c>
      <c r="S2650" t="s">
        <v>53</v>
      </c>
      <c r="T2650" t="s">
        <v>36</v>
      </c>
      <c r="U2650" t="s">
        <v>100</v>
      </c>
      <c r="V2650" t="s">
        <v>148</v>
      </c>
      <c r="W2650" t="s">
        <v>53</v>
      </c>
      <c r="X2650" t="s">
        <v>82</v>
      </c>
      <c r="Y2650" t="s">
        <v>5107</v>
      </c>
      <c r="Z2650" t="s">
        <v>5481</v>
      </c>
    </row>
    <row r="2651" spans="1:26" hidden="1" x14ac:dyDescent="0.25">
      <c r="A2651" t="s">
        <v>10928</v>
      </c>
      <c r="B2651" t="s">
        <v>10929</v>
      </c>
      <c r="C2651" s="1" t="str">
        <f t="shared" si="427"/>
        <v>21:0242</v>
      </c>
      <c r="D2651" s="1" t="str">
        <f t="shared" si="428"/>
        <v>21:0117</v>
      </c>
      <c r="E2651" t="s">
        <v>10930</v>
      </c>
      <c r="F2651" t="s">
        <v>10931</v>
      </c>
      <c r="H2651">
        <v>58.026209600000001</v>
      </c>
      <c r="I2651">
        <v>-102.9057942</v>
      </c>
      <c r="J2651" s="1" t="str">
        <f t="shared" si="429"/>
        <v>NGR lake sediment grab sample</v>
      </c>
      <c r="K2651" s="1" t="str">
        <f t="shared" si="430"/>
        <v>&lt;177 micron (NGR)</v>
      </c>
      <c r="L2651">
        <v>25</v>
      </c>
      <c r="M2651" t="s">
        <v>30</v>
      </c>
      <c r="N2651">
        <v>481</v>
      </c>
      <c r="O2651" t="s">
        <v>120</v>
      </c>
      <c r="P2651" t="s">
        <v>181</v>
      </c>
      <c r="Q2651" t="s">
        <v>66</v>
      </c>
      <c r="R2651" t="s">
        <v>78</v>
      </c>
      <c r="S2651" t="s">
        <v>33</v>
      </c>
      <c r="T2651" t="s">
        <v>36</v>
      </c>
      <c r="U2651" t="s">
        <v>98</v>
      </c>
      <c r="V2651" t="s">
        <v>237</v>
      </c>
      <c r="W2651" t="s">
        <v>80</v>
      </c>
      <c r="X2651" t="s">
        <v>82</v>
      </c>
      <c r="Y2651" t="s">
        <v>41</v>
      </c>
      <c r="Z2651" t="s">
        <v>244</v>
      </c>
    </row>
    <row r="2652" spans="1:26" hidden="1" x14ac:dyDescent="0.25">
      <c r="A2652" t="s">
        <v>10932</v>
      </c>
      <c r="B2652" t="s">
        <v>10933</v>
      </c>
      <c r="C2652" s="1" t="str">
        <f t="shared" si="427"/>
        <v>21:0242</v>
      </c>
      <c r="D2652" s="1" t="str">
        <f t="shared" si="428"/>
        <v>21:0117</v>
      </c>
      <c r="E2652" t="s">
        <v>10934</v>
      </c>
      <c r="F2652" t="s">
        <v>10935</v>
      </c>
      <c r="H2652">
        <v>58.036509899999999</v>
      </c>
      <c r="I2652">
        <v>-102.75576</v>
      </c>
      <c r="J2652" s="1" t="str">
        <f t="shared" si="429"/>
        <v>NGR lake sediment grab sample</v>
      </c>
      <c r="K2652" s="1" t="str">
        <f t="shared" si="430"/>
        <v>&lt;177 micron (NGR)</v>
      </c>
      <c r="L2652">
        <v>25</v>
      </c>
      <c r="M2652" t="s">
        <v>47</v>
      </c>
      <c r="N2652">
        <v>482</v>
      </c>
      <c r="O2652" t="s">
        <v>771</v>
      </c>
      <c r="P2652" t="s">
        <v>39</v>
      </c>
      <c r="Q2652" t="s">
        <v>53</v>
      </c>
      <c r="R2652" t="s">
        <v>39</v>
      </c>
      <c r="S2652" t="s">
        <v>33</v>
      </c>
      <c r="T2652" t="s">
        <v>36</v>
      </c>
      <c r="U2652" t="s">
        <v>112</v>
      </c>
      <c r="V2652" t="s">
        <v>853</v>
      </c>
      <c r="W2652" t="s">
        <v>53</v>
      </c>
      <c r="X2652" t="s">
        <v>300</v>
      </c>
      <c r="Y2652" t="s">
        <v>41</v>
      </c>
      <c r="Z2652" t="s">
        <v>578</v>
      </c>
    </row>
    <row r="2653" spans="1:26" hidden="1" x14ac:dyDescent="0.25">
      <c r="A2653" t="s">
        <v>10936</v>
      </c>
      <c r="B2653" t="s">
        <v>10937</v>
      </c>
      <c r="C2653" s="1" t="str">
        <f t="shared" si="427"/>
        <v>21:0242</v>
      </c>
      <c r="D2653" s="1" t="str">
        <f t="shared" si="428"/>
        <v>21:0117</v>
      </c>
      <c r="E2653" t="s">
        <v>10938</v>
      </c>
      <c r="F2653" t="s">
        <v>10939</v>
      </c>
      <c r="H2653">
        <v>58.035367800000003</v>
      </c>
      <c r="I2653">
        <v>-102.7844266</v>
      </c>
      <c r="J2653" s="1" t="str">
        <f t="shared" si="429"/>
        <v>NGR lake sediment grab sample</v>
      </c>
      <c r="K2653" s="1" t="str">
        <f t="shared" si="430"/>
        <v>&lt;177 micron (NGR)</v>
      </c>
      <c r="L2653">
        <v>25</v>
      </c>
      <c r="M2653" t="s">
        <v>60</v>
      </c>
      <c r="N2653">
        <v>483</v>
      </c>
      <c r="O2653" t="s">
        <v>300</v>
      </c>
      <c r="P2653" t="s">
        <v>80</v>
      </c>
      <c r="Q2653" t="s">
        <v>53</v>
      </c>
      <c r="R2653" t="s">
        <v>63</v>
      </c>
      <c r="S2653" t="s">
        <v>181</v>
      </c>
      <c r="T2653" t="s">
        <v>36</v>
      </c>
      <c r="U2653" t="s">
        <v>2448</v>
      </c>
      <c r="V2653" t="s">
        <v>5055</v>
      </c>
      <c r="W2653" t="s">
        <v>66</v>
      </c>
      <c r="X2653" t="s">
        <v>890</v>
      </c>
      <c r="Y2653" t="s">
        <v>41</v>
      </c>
      <c r="Z2653" t="s">
        <v>1127</v>
      </c>
    </row>
    <row r="2654" spans="1:26" hidden="1" x14ac:dyDescent="0.25">
      <c r="A2654" t="s">
        <v>10940</v>
      </c>
      <c r="B2654" t="s">
        <v>10941</v>
      </c>
      <c r="C2654" s="1" t="str">
        <f t="shared" si="427"/>
        <v>21:0242</v>
      </c>
      <c r="D2654" s="1" t="str">
        <f t="shared" si="428"/>
        <v>21:0117</v>
      </c>
      <c r="E2654" t="s">
        <v>10942</v>
      </c>
      <c r="F2654" t="s">
        <v>10943</v>
      </c>
      <c r="H2654">
        <v>58.027286599999996</v>
      </c>
      <c r="I2654">
        <v>-102.83590409999999</v>
      </c>
      <c r="J2654" s="1" t="str">
        <f t="shared" si="429"/>
        <v>NGR lake sediment grab sample</v>
      </c>
      <c r="K2654" s="1" t="str">
        <f t="shared" si="430"/>
        <v>&lt;177 micron (NGR)</v>
      </c>
      <c r="L2654">
        <v>25</v>
      </c>
      <c r="M2654" t="s">
        <v>73</v>
      </c>
      <c r="N2654">
        <v>484</v>
      </c>
      <c r="O2654" t="s">
        <v>1058</v>
      </c>
      <c r="P2654" t="s">
        <v>181</v>
      </c>
      <c r="Q2654" t="s">
        <v>53</v>
      </c>
      <c r="R2654" t="s">
        <v>146</v>
      </c>
      <c r="S2654" t="s">
        <v>33</v>
      </c>
      <c r="T2654" t="s">
        <v>36</v>
      </c>
      <c r="U2654" t="s">
        <v>299</v>
      </c>
      <c r="V2654" t="s">
        <v>1121</v>
      </c>
      <c r="W2654" t="s">
        <v>63</v>
      </c>
      <c r="X2654" t="s">
        <v>890</v>
      </c>
      <c r="Y2654" t="s">
        <v>41</v>
      </c>
      <c r="Z2654" t="s">
        <v>1019</v>
      </c>
    </row>
    <row r="2655" spans="1:26" hidden="1" x14ac:dyDescent="0.25">
      <c r="A2655" t="s">
        <v>10944</v>
      </c>
      <c r="B2655" t="s">
        <v>10945</v>
      </c>
      <c r="C2655" s="1" t="str">
        <f t="shared" si="427"/>
        <v>21:0242</v>
      </c>
      <c r="D2655" s="1" t="str">
        <f t="shared" si="428"/>
        <v>21:0117</v>
      </c>
      <c r="E2655" t="s">
        <v>10946</v>
      </c>
      <c r="F2655" t="s">
        <v>10947</v>
      </c>
      <c r="H2655">
        <v>58.032768400000002</v>
      </c>
      <c r="I2655">
        <v>-102.8662997</v>
      </c>
      <c r="J2655" s="1" t="str">
        <f t="shared" si="429"/>
        <v>NGR lake sediment grab sample</v>
      </c>
      <c r="K2655" s="1" t="str">
        <f t="shared" si="430"/>
        <v>&lt;177 micron (NGR)</v>
      </c>
      <c r="L2655">
        <v>25</v>
      </c>
      <c r="M2655" t="s">
        <v>87</v>
      </c>
      <c r="N2655">
        <v>485</v>
      </c>
      <c r="O2655" t="s">
        <v>417</v>
      </c>
      <c r="P2655" t="s">
        <v>156</v>
      </c>
      <c r="Q2655" t="s">
        <v>53</v>
      </c>
      <c r="R2655" t="s">
        <v>181</v>
      </c>
      <c r="S2655" t="s">
        <v>39</v>
      </c>
      <c r="T2655" t="s">
        <v>36</v>
      </c>
      <c r="U2655" t="s">
        <v>4834</v>
      </c>
      <c r="V2655" t="s">
        <v>180</v>
      </c>
      <c r="W2655" t="s">
        <v>63</v>
      </c>
      <c r="X2655" t="s">
        <v>890</v>
      </c>
      <c r="Y2655" t="s">
        <v>41</v>
      </c>
      <c r="Z2655" t="s">
        <v>1704</v>
      </c>
    </row>
    <row r="2656" spans="1:26" hidden="1" x14ac:dyDescent="0.25">
      <c r="A2656" t="s">
        <v>10948</v>
      </c>
      <c r="B2656" t="s">
        <v>10949</v>
      </c>
      <c r="C2656" s="1" t="str">
        <f t="shared" si="427"/>
        <v>21:0242</v>
      </c>
      <c r="D2656" s="1" t="str">
        <f t="shared" si="428"/>
        <v>21:0117</v>
      </c>
      <c r="E2656" t="s">
        <v>10950</v>
      </c>
      <c r="F2656" t="s">
        <v>10951</v>
      </c>
      <c r="H2656">
        <v>58.037638899999997</v>
      </c>
      <c r="I2656">
        <v>-102.8889813</v>
      </c>
      <c r="J2656" s="1" t="str">
        <f t="shared" si="429"/>
        <v>NGR lake sediment grab sample</v>
      </c>
      <c r="K2656" s="1" t="str">
        <f t="shared" si="430"/>
        <v>&lt;177 micron (NGR)</v>
      </c>
      <c r="L2656">
        <v>25</v>
      </c>
      <c r="M2656" t="s">
        <v>154</v>
      </c>
      <c r="N2656">
        <v>486</v>
      </c>
      <c r="O2656" t="s">
        <v>188</v>
      </c>
      <c r="P2656" t="s">
        <v>156</v>
      </c>
      <c r="Q2656" t="s">
        <v>53</v>
      </c>
      <c r="R2656" t="s">
        <v>181</v>
      </c>
      <c r="S2656" t="s">
        <v>33</v>
      </c>
      <c r="T2656" t="s">
        <v>36</v>
      </c>
      <c r="U2656" t="s">
        <v>909</v>
      </c>
      <c r="V2656" t="s">
        <v>2451</v>
      </c>
      <c r="W2656" t="s">
        <v>63</v>
      </c>
      <c r="X2656" t="s">
        <v>48</v>
      </c>
      <c r="Y2656" t="s">
        <v>41</v>
      </c>
      <c r="Z2656" t="s">
        <v>826</v>
      </c>
    </row>
    <row r="2657" spans="1:26" hidden="1" x14ac:dyDescent="0.25">
      <c r="A2657" t="s">
        <v>10952</v>
      </c>
      <c r="B2657" t="s">
        <v>10953</v>
      </c>
      <c r="C2657" s="1" t="str">
        <f t="shared" si="427"/>
        <v>21:0242</v>
      </c>
      <c r="D2657" s="1" t="str">
        <f>HYPERLINK("http://geochem.nrcan.gc.ca/cdogs/content/svy/svy_e.htm", "")</f>
        <v/>
      </c>
      <c r="G2657" s="1" t="str">
        <f>HYPERLINK("http://geochem.nrcan.gc.ca/cdogs/content/cr_/cr_00023_e.htm", "23")</f>
        <v>23</v>
      </c>
      <c r="J2657" t="s">
        <v>220</v>
      </c>
      <c r="K2657" t="s">
        <v>221</v>
      </c>
      <c r="L2657">
        <v>25</v>
      </c>
      <c r="M2657" t="s">
        <v>222</v>
      </c>
      <c r="N2657">
        <v>487</v>
      </c>
      <c r="O2657" t="s">
        <v>615</v>
      </c>
      <c r="P2657" t="s">
        <v>145</v>
      </c>
      <c r="Q2657" t="s">
        <v>277</v>
      </c>
      <c r="R2657" t="s">
        <v>290</v>
      </c>
      <c r="S2657" t="s">
        <v>290</v>
      </c>
      <c r="T2657" t="s">
        <v>36</v>
      </c>
      <c r="U2657" t="s">
        <v>964</v>
      </c>
      <c r="V2657" t="s">
        <v>368</v>
      </c>
      <c r="W2657" t="s">
        <v>39</v>
      </c>
      <c r="X2657" t="s">
        <v>343</v>
      </c>
      <c r="Y2657" t="s">
        <v>1041</v>
      </c>
      <c r="Z2657" t="s">
        <v>1608</v>
      </c>
    </row>
    <row r="2658" spans="1:26" hidden="1" x14ac:dyDescent="0.25">
      <c r="A2658" t="s">
        <v>10954</v>
      </c>
      <c r="B2658" t="s">
        <v>10955</v>
      </c>
      <c r="C2658" s="1" t="str">
        <f t="shared" si="427"/>
        <v>21:0242</v>
      </c>
      <c r="D2658" s="1" t="str">
        <f t="shared" ref="D2658:D2682" si="431">HYPERLINK("http://geochem.nrcan.gc.ca/cdogs/content/svy/svy210117_e.htm", "21:0117")</f>
        <v>21:0117</v>
      </c>
      <c r="E2658" t="s">
        <v>10930</v>
      </c>
      <c r="F2658" t="s">
        <v>10956</v>
      </c>
      <c r="H2658">
        <v>58.026209600000001</v>
      </c>
      <c r="I2658">
        <v>-102.9057942</v>
      </c>
      <c r="J2658" s="1" t="str">
        <f t="shared" ref="J2658:J2682" si="432">HYPERLINK("http://geochem.nrcan.gc.ca/cdogs/content/kwd/kwd020027_e.htm", "NGR lake sediment grab sample")</f>
        <v>NGR lake sediment grab sample</v>
      </c>
      <c r="K2658" s="1" t="str">
        <f t="shared" ref="K2658:K2682" si="433">HYPERLINK("http://geochem.nrcan.gc.ca/cdogs/content/kwd/kwd080006_e.htm", "&lt;177 micron (NGR)")</f>
        <v>&lt;177 micron (NGR)</v>
      </c>
      <c r="L2658">
        <v>25</v>
      </c>
      <c r="M2658" t="s">
        <v>162</v>
      </c>
      <c r="N2658">
        <v>488</v>
      </c>
      <c r="O2658" t="s">
        <v>48</v>
      </c>
      <c r="P2658" t="s">
        <v>181</v>
      </c>
      <c r="Q2658" t="s">
        <v>53</v>
      </c>
      <c r="R2658" t="s">
        <v>78</v>
      </c>
      <c r="S2658" t="s">
        <v>80</v>
      </c>
      <c r="T2658" t="s">
        <v>36</v>
      </c>
      <c r="U2658" t="s">
        <v>635</v>
      </c>
      <c r="V2658" t="s">
        <v>237</v>
      </c>
      <c r="W2658" t="s">
        <v>33</v>
      </c>
      <c r="X2658" t="s">
        <v>82</v>
      </c>
      <c r="Y2658" t="s">
        <v>41</v>
      </c>
      <c r="Z2658" t="s">
        <v>349</v>
      </c>
    </row>
    <row r="2659" spans="1:26" hidden="1" x14ac:dyDescent="0.25">
      <c r="A2659" t="s">
        <v>10957</v>
      </c>
      <c r="B2659" t="s">
        <v>10958</v>
      </c>
      <c r="C2659" s="1" t="str">
        <f t="shared" si="427"/>
        <v>21:0242</v>
      </c>
      <c r="D2659" s="1" t="str">
        <f t="shared" si="431"/>
        <v>21:0117</v>
      </c>
      <c r="E2659" t="s">
        <v>10930</v>
      </c>
      <c r="F2659" t="s">
        <v>10959</v>
      </c>
      <c r="H2659">
        <v>58.026209600000001</v>
      </c>
      <c r="I2659">
        <v>-102.9057942</v>
      </c>
      <c r="J2659" s="1" t="str">
        <f t="shared" si="432"/>
        <v>NGR lake sediment grab sample</v>
      </c>
      <c r="K2659" s="1" t="str">
        <f t="shared" si="433"/>
        <v>&lt;177 micron (NGR)</v>
      </c>
      <c r="L2659">
        <v>25</v>
      </c>
      <c r="M2659" t="s">
        <v>169</v>
      </c>
      <c r="N2659">
        <v>489</v>
      </c>
      <c r="O2659" t="s">
        <v>108</v>
      </c>
      <c r="P2659" t="s">
        <v>39</v>
      </c>
      <c r="Q2659" t="s">
        <v>53</v>
      </c>
      <c r="R2659" t="s">
        <v>78</v>
      </c>
      <c r="S2659" t="s">
        <v>80</v>
      </c>
      <c r="T2659" t="s">
        <v>36</v>
      </c>
      <c r="U2659" t="s">
        <v>336</v>
      </c>
      <c r="V2659" t="s">
        <v>452</v>
      </c>
      <c r="W2659" t="s">
        <v>66</v>
      </c>
      <c r="X2659" t="s">
        <v>890</v>
      </c>
      <c r="Y2659" t="s">
        <v>41</v>
      </c>
      <c r="Z2659" t="s">
        <v>329</v>
      </c>
    </row>
    <row r="2660" spans="1:26" hidden="1" x14ac:dyDescent="0.25">
      <c r="A2660" t="s">
        <v>10960</v>
      </c>
      <c r="B2660" t="s">
        <v>10961</v>
      </c>
      <c r="C2660" s="1" t="str">
        <f t="shared" si="427"/>
        <v>21:0242</v>
      </c>
      <c r="D2660" s="1" t="str">
        <f t="shared" si="431"/>
        <v>21:0117</v>
      </c>
      <c r="E2660" t="s">
        <v>10962</v>
      </c>
      <c r="F2660" t="s">
        <v>10963</v>
      </c>
      <c r="H2660">
        <v>58.028467399999997</v>
      </c>
      <c r="I2660">
        <v>-102.95345639999999</v>
      </c>
      <c r="J2660" s="1" t="str">
        <f t="shared" si="432"/>
        <v>NGR lake sediment grab sample</v>
      </c>
      <c r="K2660" s="1" t="str">
        <f t="shared" si="433"/>
        <v>&lt;177 micron (NGR)</v>
      </c>
      <c r="L2660">
        <v>25</v>
      </c>
      <c r="M2660" t="s">
        <v>96</v>
      </c>
      <c r="N2660">
        <v>490</v>
      </c>
      <c r="O2660" t="s">
        <v>546</v>
      </c>
      <c r="P2660" t="s">
        <v>156</v>
      </c>
      <c r="Q2660" t="s">
        <v>53</v>
      </c>
      <c r="R2660" t="s">
        <v>39</v>
      </c>
      <c r="S2660" t="s">
        <v>80</v>
      </c>
      <c r="T2660" t="s">
        <v>36</v>
      </c>
      <c r="U2660" t="s">
        <v>300</v>
      </c>
      <c r="V2660" t="s">
        <v>65</v>
      </c>
      <c r="W2660" t="s">
        <v>53</v>
      </c>
      <c r="X2660" t="s">
        <v>77</v>
      </c>
      <c r="Y2660" t="s">
        <v>41</v>
      </c>
      <c r="Z2660" t="s">
        <v>78</v>
      </c>
    </row>
    <row r="2661" spans="1:26" hidden="1" x14ac:dyDescent="0.25">
      <c r="A2661" t="s">
        <v>10964</v>
      </c>
      <c r="B2661" t="s">
        <v>10965</v>
      </c>
      <c r="C2661" s="1" t="str">
        <f t="shared" si="427"/>
        <v>21:0242</v>
      </c>
      <c r="D2661" s="1" t="str">
        <f t="shared" si="431"/>
        <v>21:0117</v>
      </c>
      <c r="E2661" t="s">
        <v>10966</v>
      </c>
      <c r="F2661" t="s">
        <v>10967</v>
      </c>
      <c r="H2661">
        <v>58.023281300000001</v>
      </c>
      <c r="I2661">
        <v>-102.9803215</v>
      </c>
      <c r="J2661" s="1" t="str">
        <f t="shared" si="432"/>
        <v>NGR lake sediment grab sample</v>
      </c>
      <c r="K2661" s="1" t="str">
        <f t="shared" si="433"/>
        <v>&lt;177 micron (NGR)</v>
      </c>
      <c r="L2661">
        <v>25</v>
      </c>
      <c r="M2661" t="s">
        <v>106</v>
      </c>
      <c r="N2661">
        <v>491</v>
      </c>
      <c r="O2661" t="s">
        <v>297</v>
      </c>
      <c r="P2661" t="s">
        <v>181</v>
      </c>
      <c r="Q2661" t="s">
        <v>53</v>
      </c>
      <c r="R2661" t="s">
        <v>78</v>
      </c>
      <c r="S2661" t="s">
        <v>80</v>
      </c>
      <c r="T2661" t="s">
        <v>36</v>
      </c>
      <c r="U2661" t="s">
        <v>54</v>
      </c>
      <c r="V2661" t="s">
        <v>225</v>
      </c>
      <c r="W2661" t="s">
        <v>53</v>
      </c>
      <c r="X2661" t="s">
        <v>890</v>
      </c>
      <c r="Y2661" t="s">
        <v>41</v>
      </c>
      <c r="Z2661" t="s">
        <v>321</v>
      </c>
    </row>
    <row r="2662" spans="1:26" hidden="1" x14ac:dyDescent="0.25">
      <c r="A2662" t="s">
        <v>10968</v>
      </c>
      <c r="B2662" t="s">
        <v>10969</v>
      </c>
      <c r="C2662" s="1" t="str">
        <f t="shared" si="427"/>
        <v>21:0242</v>
      </c>
      <c r="D2662" s="1" t="str">
        <f t="shared" si="431"/>
        <v>21:0117</v>
      </c>
      <c r="E2662" t="s">
        <v>10970</v>
      </c>
      <c r="F2662" t="s">
        <v>10971</v>
      </c>
      <c r="H2662">
        <v>58.030244600000003</v>
      </c>
      <c r="I2662">
        <v>-103.0273181</v>
      </c>
      <c r="J2662" s="1" t="str">
        <f t="shared" si="432"/>
        <v>NGR lake sediment grab sample</v>
      </c>
      <c r="K2662" s="1" t="str">
        <f t="shared" si="433"/>
        <v>&lt;177 micron (NGR)</v>
      </c>
      <c r="L2662">
        <v>25</v>
      </c>
      <c r="M2662" t="s">
        <v>118</v>
      </c>
      <c r="N2662">
        <v>492</v>
      </c>
      <c r="O2662" t="s">
        <v>236</v>
      </c>
      <c r="P2662" t="s">
        <v>39</v>
      </c>
      <c r="Q2662" t="s">
        <v>53</v>
      </c>
      <c r="R2662" t="s">
        <v>76</v>
      </c>
      <c r="S2662" t="s">
        <v>63</v>
      </c>
      <c r="T2662" t="s">
        <v>36</v>
      </c>
      <c r="U2662" t="s">
        <v>343</v>
      </c>
      <c r="V2662" t="s">
        <v>437</v>
      </c>
      <c r="W2662" t="s">
        <v>53</v>
      </c>
      <c r="X2662" t="s">
        <v>48</v>
      </c>
      <c r="Y2662" t="s">
        <v>41</v>
      </c>
      <c r="Z2662" t="s">
        <v>668</v>
      </c>
    </row>
    <row r="2663" spans="1:26" hidden="1" x14ac:dyDescent="0.25">
      <c r="A2663" t="s">
        <v>10972</v>
      </c>
      <c r="B2663" t="s">
        <v>10973</v>
      </c>
      <c r="C2663" s="1" t="str">
        <f t="shared" si="427"/>
        <v>21:0242</v>
      </c>
      <c r="D2663" s="1" t="str">
        <f t="shared" si="431"/>
        <v>21:0117</v>
      </c>
      <c r="E2663" t="s">
        <v>10974</v>
      </c>
      <c r="F2663" t="s">
        <v>10975</v>
      </c>
      <c r="H2663">
        <v>58.040577599999999</v>
      </c>
      <c r="I2663">
        <v>-103.0548211</v>
      </c>
      <c r="J2663" s="1" t="str">
        <f t="shared" si="432"/>
        <v>NGR lake sediment grab sample</v>
      </c>
      <c r="K2663" s="1" t="str">
        <f t="shared" si="433"/>
        <v>&lt;177 micron (NGR)</v>
      </c>
      <c r="L2663">
        <v>25</v>
      </c>
      <c r="M2663" t="s">
        <v>131</v>
      </c>
      <c r="N2663">
        <v>493</v>
      </c>
      <c r="O2663" t="s">
        <v>679</v>
      </c>
      <c r="P2663" t="s">
        <v>156</v>
      </c>
      <c r="Q2663" t="s">
        <v>63</v>
      </c>
      <c r="R2663" t="s">
        <v>97</v>
      </c>
      <c r="S2663" t="s">
        <v>33</v>
      </c>
      <c r="T2663" t="s">
        <v>36</v>
      </c>
      <c r="U2663" t="s">
        <v>1432</v>
      </c>
      <c r="V2663" t="s">
        <v>65</v>
      </c>
      <c r="W2663" t="s">
        <v>66</v>
      </c>
      <c r="X2663" t="s">
        <v>82</v>
      </c>
      <c r="Y2663" t="s">
        <v>41</v>
      </c>
      <c r="Z2663" t="s">
        <v>546</v>
      </c>
    </row>
    <row r="2664" spans="1:26" hidden="1" x14ac:dyDescent="0.25">
      <c r="A2664" t="s">
        <v>10976</v>
      </c>
      <c r="B2664" t="s">
        <v>10977</v>
      </c>
      <c r="C2664" s="1" t="str">
        <f t="shared" si="427"/>
        <v>21:0242</v>
      </c>
      <c r="D2664" s="1" t="str">
        <f t="shared" si="431"/>
        <v>21:0117</v>
      </c>
      <c r="E2664" t="s">
        <v>10978</v>
      </c>
      <c r="F2664" t="s">
        <v>10979</v>
      </c>
      <c r="H2664">
        <v>58.0288787</v>
      </c>
      <c r="I2664">
        <v>-103.1229453</v>
      </c>
      <c r="J2664" s="1" t="str">
        <f t="shared" si="432"/>
        <v>NGR lake sediment grab sample</v>
      </c>
      <c r="K2664" s="1" t="str">
        <f t="shared" si="433"/>
        <v>&lt;177 micron (NGR)</v>
      </c>
      <c r="L2664">
        <v>25</v>
      </c>
      <c r="M2664" t="s">
        <v>143</v>
      </c>
      <c r="N2664">
        <v>494</v>
      </c>
      <c r="O2664" t="s">
        <v>61</v>
      </c>
      <c r="P2664" t="s">
        <v>39</v>
      </c>
      <c r="Q2664" t="s">
        <v>53</v>
      </c>
      <c r="R2664" t="s">
        <v>78</v>
      </c>
      <c r="S2664" t="s">
        <v>80</v>
      </c>
      <c r="T2664" t="s">
        <v>36</v>
      </c>
      <c r="U2664" t="s">
        <v>963</v>
      </c>
      <c r="V2664" t="s">
        <v>148</v>
      </c>
      <c r="W2664" t="s">
        <v>53</v>
      </c>
      <c r="X2664" t="s">
        <v>890</v>
      </c>
      <c r="Y2664" t="s">
        <v>41</v>
      </c>
      <c r="Z2664" t="s">
        <v>6137</v>
      </c>
    </row>
    <row r="2665" spans="1:26" hidden="1" x14ac:dyDescent="0.25">
      <c r="A2665" t="s">
        <v>10980</v>
      </c>
      <c r="B2665" t="s">
        <v>10981</v>
      </c>
      <c r="C2665" s="1" t="str">
        <f t="shared" si="427"/>
        <v>21:0242</v>
      </c>
      <c r="D2665" s="1" t="str">
        <f t="shared" si="431"/>
        <v>21:0117</v>
      </c>
      <c r="E2665" t="s">
        <v>10982</v>
      </c>
      <c r="F2665" t="s">
        <v>10983</v>
      </c>
      <c r="H2665">
        <v>58.0377486</v>
      </c>
      <c r="I2665">
        <v>-103.1427237</v>
      </c>
      <c r="J2665" s="1" t="str">
        <f t="shared" si="432"/>
        <v>NGR lake sediment grab sample</v>
      </c>
      <c r="K2665" s="1" t="str">
        <f t="shared" si="433"/>
        <v>&lt;177 micron (NGR)</v>
      </c>
      <c r="L2665">
        <v>25</v>
      </c>
      <c r="M2665" t="s">
        <v>177</v>
      </c>
      <c r="N2665">
        <v>495</v>
      </c>
      <c r="O2665" t="s">
        <v>144</v>
      </c>
      <c r="P2665" t="s">
        <v>80</v>
      </c>
      <c r="Q2665" t="s">
        <v>53</v>
      </c>
      <c r="R2665" t="s">
        <v>78</v>
      </c>
      <c r="S2665" t="s">
        <v>78</v>
      </c>
      <c r="T2665" t="s">
        <v>36</v>
      </c>
      <c r="U2665" t="s">
        <v>199</v>
      </c>
      <c r="V2665" t="s">
        <v>10984</v>
      </c>
      <c r="W2665" t="s">
        <v>53</v>
      </c>
      <c r="X2665" t="s">
        <v>79</v>
      </c>
      <c r="Y2665" t="s">
        <v>41</v>
      </c>
      <c r="Z2665" t="s">
        <v>138</v>
      </c>
    </row>
    <row r="2666" spans="1:26" hidden="1" x14ac:dyDescent="0.25">
      <c r="A2666" t="s">
        <v>10985</v>
      </c>
      <c r="B2666" t="s">
        <v>10986</v>
      </c>
      <c r="C2666" s="1" t="str">
        <f t="shared" si="427"/>
        <v>21:0242</v>
      </c>
      <c r="D2666" s="1" t="str">
        <f t="shared" si="431"/>
        <v>21:0117</v>
      </c>
      <c r="E2666" t="s">
        <v>10987</v>
      </c>
      <c r="F2666" t="s">
        <v>10988</v>
      </c>
      <c r="H2666">
        <v>58.061700299999998</v>
      </c>
      <c r="I2666">
        <v>-103.1164271</v>
      </c>
      <c r="J2666" s="1" t="str">
        <f t="shared" si="432"/>
        <v>NGR lake sediment grab sample</v>
      </c>
      <c r="K2666" s="1" t="str">
        <f t="shared" si="433"/>
        <v>&lt;177 micron (NGR)</v>
      </c>
      <c r="L2666">
        <v>25</v>
      </c>
      <c r="M2666" t="s">
        <v>187</v>
      </c>
      <c r="N2666">
        <v>496</v>
      </c>
      <c r="O2666" t="s">
        <v>298</v>
      </c>
      <c r="P2666" t="s">
        <v>39</v>
      </c>
      <c r="Q2666" t="s">
        <v>53</v>
      </c>
      <c r="R2666" t="s">
        <v>39</v>
      </c>
      <c r="S2666" t="s">
        <v>63</v>
      </c>
      <c r="T2666" t="s">
        <v>36</v>
      </c>
      <c r="U2666" t="s">
        <v>1024</v>
      </c>
      <c r="V2666" t="s">
        <v>529</v>
      </c>
      <c r="W2666" t="s">
        <v>53</v>
      </c>
      <c r="X2666" t="s">
        <v>890</v>
      </c>
      <c r="Y2666" t="s">
        <v>41</v>
      </c>
      <c r="Z2666" t="s">
        <v>1283</v>
      </c>
    </row>
    <row r="2667" spans="1:26" hidden="1" x14ac:dyDescent="0.25">
      <c r="A2667" t="s">
        <v>10989</v>
      </c>
      <c r="B2667" t="s">
        <v>10990</v>
      </c>
      <c r="C2667" s="1" t="str">
        <f t="shared" si="427"/>
        <v>21:0242</v>
      </c>
      <c r="D2667" s="1" t="str">
        <f t="shared" si="431"/>
        <v>21:0117</v>
      </c>
      <c r="E2667" t="s">
        <v>10991</v>
      </c>
      <c r="F2667" t="s">
        <v>10992</v>
      </c>
      <c r="H2667">
        <v>58.052268099999999</v>
      </c>
      <c r="I2667">
        <v>-103.0732683</v>
      </c>
      <c r="J2667" s="1" t="str">
        <f t="shared" si="432"/>
        <v>NGR lake sediment grab sample</v>
      </c>
      <c r="K2667" s="1" t="str">
        <f t="shared" si="433"/>
        <v>&lt;177 micron (NGR)</v>
      </c>
      <c r="L2667">
        <v>25</v>
      </c>
      <c r="M2667" t="s">
        <v>196</v>
      </c>
      <c r="N2667">
        <v>497</v>
      </c>
      <c r="O2667" t="s">
        <v>133</v>
      </c>
      <c r="P2667" t="s">
        <v>39</v>
      </c>
      <c r="Q2667" t="s">
        <v>53</v>
      </c>
      <c r="R2667" t="s">
        <v>181</v>
      </c>
      <c r="S2667" t="s">
        <v>66</v>
      </c>
      <c r="T2667" t="s">
        <v>36</v>
      </c>
      <c r="U2667" t="s">
        <v>1432</v>
      </c>
      <c r="V2667" t="s">
        <v>322</v>
      </c>
      <c r="W2667" t="s">
        <v>53</v>
      </c>
      <c r="X2667" t="s">
        <v>48</v>
      </c>
      <c r="Y2667" t="s">
        <v>41</v>
      </c>
      <c r="Z2667" t="s">
        <v>565</v>
      </c>
    </row>
    <row r="2668" spans="1:26" hidden="1" x14ac:dyDescent="0.25">
      <c r="A2668" t="s">
        <v>10993</v>
      </c>
      <c r="B2668" t="s">
        <v>10994</v>
      </c>
      <c r="C2668" s="1" t="str">
        <f t="shared" si="427"/>
        <v>21:0242</v>
      </c>
      <c r="D2668" s="1" t="str">
        <f t="shared" si="431"/>
        <v>21:0117</v>
      </c>
      <c r="E2668" t="s">
        <v>10995</v>
      </c>
      <c r="F2668" t="s">
        <v>10996</v>
      </c>
      <c r="H2668">
        <v>58.052954100000001</v>
      </c>
      <c r="I2668">
        <v>-103.01960990000001</v>
      </c>
      <c r="J2668" s="1" t="str">
        <f t="shared" si="432"/>
        <v>NGR lake sediment grab sample</v>
      </c>
      <c r="K2668" s="1" t="str">
        <f t="shared" si="433"/>
        <v>&lt;177 micron (NGR)</v>
      </c>
      <c r="L2668">
        <v>25</v>
      </c>
      <c r="M2668" t="s">
        <v>206</v>
      </c>
      <c r="N2668">
        <v>498</v>
      </c>
      <c r="O2668" t="s">
        <v>1048</v>
      </c>
      <c r="P2668" t="s">
        <v>39</v>
      </c>
      <c r="Q2668" t="s">
        <v>66</v>
      </c>
      <c r="R2668" t="s">
        <v>146</v>
      </c>
      <c r="S2668" t="s">
        <v>80</v>
      </c>
      <c r="T2668" t="s">
        <v>36</v>
      </c>
      <c r="U2668" t="s">
        <v>1024</v>
      </c>
      <c r="V2668" t="s">
        <v>437</v>
      </c>
      <c r="W2668" t="s">
        <v>66</v>
      </c>
      <c r="X2668" t="s">
        <v>82</v>
      </c>
      <c r="Y2668" t="s">
        <v>309</v>
      </c>
      <c r="Z2668" t="s">
        <v>941</v>
      </c>
    </row>
    <row r="2669" spans="1:26" hidden="1" x14ac:dyDescent="0.25">
      <c r="A2669" t="s">
        <v>10997</v>
      </c>
      <c r="B2669" t="s">
        <v>10998</v>
      </c>
      <c r="C2669" s="1" t="str">
        <f t="shared" si="427"/>
        <v>21:0242</v>
      </c>
      <c r="D2669" s="1" t="str">
        <f t="shared" si="431"/>
        <v>21:0117</v>
      </c>
      <c r="E2669" t="s">
        <v>10999</v>
      </c>
      <c r="F2669" t="s">
        <v>11000</v>
      </c>
      <c r="H2669">
        <v>58.064528099999997</v>
      </c>
      <c r="I2669">
        <v>-102.9848088</v>
      </c>
      <c r="J2669" s="1" t="str">
        <f t="shared" si="432"/>
        <v>NGR lake sediment grab sample</v>
      </c>
      <c r="K2669" s="1" t="str">
        <f t="shared" si="433"/>
        <v>&lt;177 micron (NGR)</v>
      </c>
      <c r="L2669">
        <v>25</v>
      </c>
      <c r="M2669" t="s">
        <v>214</v>
      </c>
      <c r="N2669">
        <v>499</v>
      </c>
      <c r="O2669" t="s">
        <v>298</v>
      </c>
      <c r="P2669" t="s">
        <v>181</v>
      </c>
      <c r="Q2669" t="s">
        <v>66</v>
      </c>
      <c r="R2669" t="s">
        <v>146</v>
      </c>
      <c r="S2669" t="s">
        <v>33</v>
      </c>
      <c r="T2669" t="s">
        <v>36</v>
      </c>
      <c r="U2669" t="s">
        <v>91</v>
      </c>
      <c r="V2669" t="s">
        <v>452</v>
      </c>
      <c r="W2669" t="s">
        <v>53</v>
      </c>
      <c r="X2669" t="s">
        <v>48</v>
      </c>
      <c r="Y2669" t="s">
        <v>63</v>
      </c>
      <c r="Z2669" t="s">
        <v>1456</v>
      </c>
    </row>
    <row r="2670" spans="1:26" hidden="1" x14ac:dyDescent="0.25">
      <c r="A2670" t="s">
        <v>11001</v>
      </c>
      <c r="B2670" t="s">
        <v>11002</v>
      </c>
      <c r="C2670" s="1" t="str">
        <f t="shared" si="427"/>
        <v>21:0242</v>
      </c>
      <c r="D2670" s="1" t="str">
        <f t="shared" si="431"/>
        <v>21:0117</v>
      </c>
      <c r="E2670" t="s">
        <v>11003</v>
      </c>
      <c r="F2670" t="s">
        <v>11004</v>
      </c>
      <c r="H2670">
        <v>58.061220499999997</v>
      </c>
      <c r="I2670">
        <v>-102.9464808</v>
      </c>
      <c r="J2670" s="1" t="str">
        <f t="shared" si="432"/>
        <v>NGR lake sediment grab sample</v>
      </c>
      <c r="K2670" s="1" t="str">
        <f t="shared" si="433"/>
        <v>&lt;177 micron (NGR)</v>
      </c>
      <c r="L2670">
        <v>25</v>
      </c>
      <c r="M2670" t="s">
        <v>234</v>
      </c>
      <c r="N2670">
        <v>500</v>
      </c>
      <c r="O2670" t="s">
        <v>81</v>
      </c>
      <c r="P2670" t="s">
        <v>109</v>
      </c>
      <c r="Q2670" t="s">
        <v>66</v>
      </c>
      <c r="R2670" t="s">
        <v>146</v>
      </c>
      <c r="S2670" t="s">
        <v>97</v>
      </c>
      <c r="T2670" t="s">
        <v>36</v>
      </c>
      <c r="U2670" t="s">
        <v>3268</v>
      </c>
      <c r="V2670" t="s">
        <v>5080</v>
      </c>
      <c r="W2670" t="s">
        <v>66</v>
      </c>
      <c r="X2670" t="s">
        <v>336</v>
      </c>
      <c r="Y2670" t="s">
        <v>41</v>
      </c>
      <c r="Z2670" t="s">
        <v>5166</v>
      </c>
    </row>
    <row r="2671" spans="1:26" hidden="1" x14ac:dyDescent="0.25">
      <c r="A2671" t="s">
        <v>11005</v>
      </c>
      <c r="B2671" t="s">
        <v>11006</v>
      </c>
      <c r="C2671" s="1" t="str">
        <f t="shared" si="427"/>
        <v>21:0242</v>
      </c>
      <c r="D2671" s="1" t="str">
        <f t="shared" si="431"/>
        <v>21:0117</v>
      </c>
      <c r="E2671" t="s">
        <v>11007</v>
      </c>
      <c r="F2671" t="s">
        <v>11008</v>
      </c>
      <c r="H2671">
        <v>58.044281900000001</v>
      </c>
      <c r="I2671">
        <v>-102.89460459999999</v>
      </c>
      <c r="J2671" s="1" t="str">
        <f t="shared" si="432"/>
        <v>NGR lake sediment grab sample</v>
      </c>
      <c r="K2671" s="1" t="str">
        <f t="shared" si="433"/>
        <v>&lt;177 micron (NGR)</v>
      </c>
      <c r="L2671">
        <v>26</v>
      </c>
      <c r="M2671" t="s">
        <v>30</v>
      </c>
      <c r="N2671">
        <v>501</v>
      </c>
      <c r="O2671" t="s">
        <v>343</v>
      </c>
      <c r="P2671" t="s">
        <v>76</v>
      </c>
      <c r="Q2671" t="s">
        <v>53</v>
      </c>
      <c r="R2671" t="s">
        <v>181</v>
      </c>
      <c r="S2671" t="s">
        <v>80</v>
      </c>
      <c r="T2671" t="s">
        <v>36</v>
      </c>
      <c r="U2671" t="s">
        <v>144</v>
      </c>
      <c r="V2671" t="s">
        <v>685</v>
      </c>
      <c r="W2671" t="s">
        <v>53</v>
      </c>
      <c r="X2671" t="s">
        <v>79</v>
      </c>
      <c r="Y2671" t="s">
        <v>41</v>
      </c>
      <c r="Z2671" t="s">
        <v>3494</v>
      </c>
    </row>
    <row r="2672" spans="1:26" hidden="1" x14ac:dyDescent="0.25">
      <c r="A2672" t="s">
        <v>11009</v>
      </c>
      <c r="B2672" t="s">
        <v>11010</v>
      </c>
      <c r="C2672" s="1" t="str">
        <f t="shared" si="427"/>
        <v>21:0242</v>
      </c>
      <c r="D2672" s="1" t="str">
        <f t="shared" si="431"/>
        <v>21:0117</v>
      </c>
      <c r="E2672" t="s">
        <v>11011</v>
      </c>
      <c r="F2672" t="s">
        <v>11012</v>
      </c>
      <c r="H2672">
        <v>58.051857800000001</v>
      </c>
      <c r="I2672">
        <v>-102.90670009999999</v>
      </c>
      <c r="J2672" s="1" t="str">
        <f t="shared" si="432"/>
        <v>NGR lake sediment grab sample</v>
      </c>
      <c r="K2672" s="1" t="str">
        <f t="shared" si="433"/>
        <v>&lt;177 micron (NGR)</v>
      </c>
      <c r="L2672">
        <v>26</v>
      </c>
      <c r="M2672" t="s">
        <v>154</v>
      </c>
      <c r="N2672">
        <v>502</v>
      </c>
      <c r="O2672" t="s">
        <v>120</v>
      </c>
      <c r="P2672" t="s">
        <v>39</v>
      </c>
      <c r="Q2672" t="s">
        <v>53</v>
      </c>
      <c r="R2672" t="s">
        <v>181</v>
      </c>
      <c r="S2672" t="s">
        <v>33</v>
      </c>
      <c r="T2672" t="s">
        <v>36</v>
      </c>
      <c r="U2672" t="s">
        <v>89</v>
      </c>
      <c r="V2672" t="s">
        <v>225</v>
      </c>
      <c r="W2672" t="s">
        <v>53</v>
      </c>
      <c r="X2672" t="s">
        <v>890</v>
      </c>
      <c r="Y2672" t="s">
        <v>41</v>
      </c>
      <c r="Z2672" t="s">
        <v>191</v>
      </c>
    </row>
    <row r="2673" spans="1:26" hidden="1" x14ac:dyDescent="0.25">
      <c r="A2673" t="s">
        <v>11013</v>
      </c>
      <c r="B2673" t="s">
        <v>11014</v>
      </c>
      <c r="C2673" s="1" t="str">
        <f t="shared" si="427"/>
        <v>21:0242</v>
      </c>
      <c r="D2673" s="1" t="str">
        <f t="shared" si="431"/>
        <v>21:0117</v>
      </c>
      <c r="E2673" t="s">
        <v>11007</v>
      </c>
      <c r="F2673" t="s">
        <v>11015</v>
      </c>
      <c r="H2673">
        <v>58.044281900000001</v>
      </c>
      <c r="I2673">
        <v>-102.89460459999999</v>
      </c>
      <c r="J2673" s="1" t="str">
        <f t="shared" si="432"/>
        <v>NGR lake sediment grab sample</v>
      </c>
      <c r="K2673" s="1" t="str">
        <f t="shared" si="433"/>
        <v>&lt;177 micron (NGR)</v>
      </c>
      <c r="L2673">
        <v>26</v>
      </c>
      <c r="M2673" t="s">
        <v>162</v>
      </c>
      <c r="N2673">
        <v>503</v>
      </c>
      <c r="O2673" t="s">
        <v>197</v>
      </c>
      <c r="P2673" t="s">
        <v>181</v>
      </c>
      <c r="Q2673" t="s">
        <v>53</v>
      </c>
      <c r="R2673" t="s">
        <v>181</v>
      </c>
      <c r="S2673" t="s">
        <v>80</v>
      </c>
      <c r="T2673" t="s">
        <v>36</v>
      </c>
      <c r="U2673" t="s">
        <v>515</v>
      </c>
      <c r="V2673" t="s">
        <v>721</v>
      </c>
      <c r="W2673" t="s">
        <v>53</v>
      </c>
      <c r="X2673" t="s">
        <v>48</v>
      </c>
      <c r="Y2673" t="s">
        <v>41</v>
      </c>
      <c r="Z2673" t="s">
        <v>596</v>
      </c>
    </row>
    <row r="2674" spans="1:26" hidden="1" x14ac:dyDescent="0.25">
      <c r="A2674" t="s">
        <v>11016</v>
      </c>
      <c r="B2674" t="s">
        <v>11017</v>
      </c>
      <c r="C2674" s="1" t="str">
        <f t="shared" si="427"/>
        <v>21:0242</v>
      </c>
      <c r="D2674" s="1" t="str">
        <f t="shared" si="431"/>
        <v>21:0117</v>
      </c>
      <c r="E2674" t="s">
        <v>11007</v>
      </c>
      <c r="F2674" t="s">
        <v>11018</v>
      </c>
      <c r="H2674">
        <v>58.044281900000001</v>
      </c>
      <c r="I2674">
        <v>-102.89460459999999</v>
      </c>
      <c r="J2674" s="1" t="str">
        <f t="shared" si="432"/>
        <v>NGR lake sediment grab sample</v>
      </c>
      <c r="K2674" s="1" t="str">
        <f t="shared" si="433"/>
        <v>&lt;177 micron (NGR)</v>
      </c>
      <c r="L2674">
        <v>26</v>
      </c>
      <c r="M2674" t="s">
        <v>169</v>
      </c>
      <c r="N2674">
        <v>504</v>
      </c>
      <c r="O2674" t="s">
        <v>289</v>
      </c>
      <c r="P2674" t="s">
        <v>156</v>
      </c>
      <c r="Q2674" t="s">
        <v>66</v>
      </c>
      <c r="R2674" t="s">
        <v>146</v>
      </c>
      <c r="S2674" t="s">
        <v>39</v>
      </c>
      <c r="T2674" t="s">
        <v>36</v>
      </c>
      <c r="U2674" t="s">
        <v>465</v>
      </c>
      <c r="V2674" t="s">
        <v>685</v>
      </c>
      <c r="W2674" t="s">
        <v>66</v>
      </c>
      <c r="X2674" t="s">
        <v>48</v>
      </c>
      <c r="Y2674" t="s">
        <v>41</v>
      </c>
      <c r="Z2674" t="s">
        <v>1980</v>
      </c>
    </row>
    <row r="2675" spans="1:26" hidden="1" x14ac:dyDescent="0.25">
      <c r="A2675" t="s">
        <v>11019</v>
      </c>
      <c r="B2675" t="s">
        <v>11020</v>
      </c>
      <c r="C2675" s="1" t="str">
        <f t="shared" si="427"/>
        <v>21:0242</v>
      </c>
      <c r="D2675" s="1" t="str">
        <f t="shared" si="431"/>
        <v>21:0117</v>
      </c>
      <c r="E2675" t="s">
        <v>11021</v>
      </c>
      <c r="F2675" t="s">
        <v>11022</v>
      </c>
      <c r="H2675">
        <v>58.052397800000001</v>
      </c>
      <c r="I2675">
        <v>-102.8634855</v>
      </c>
      <c r="J2675" s="1" t="str">
        <f t="shared" si="432"/>
        <v>NGR lake sediment grab sample</v>
      </c>
      <c r="K2675" s="1" t="str">
        <f t="shared" si="433"/>
        <v>&lt;177 micron (NGR)</v>
      </c>
      <c r="L2675">
        <v>26</v>
      </c>
      <c r="M2675" t="s">
        <v>47</v>
      </c>
      <c r="N2675">
        <v>505</v>
      </c>
      <c r="O2675" t="s">
        <v>320</v>
      </c>
      <c r="P2675" t="s">
        <v>109</v>
      </c>
      <c r="Q2675" t="s">
        <v>53</v>
      </c>
      <c r="R2675" t="s">
        <v>146</v>
      </c>
      <c r="S2675" t="s">
        <v>80</v>
      </c>
      <c r="T2675" t="s">
        <v>36</v>
      </c>
      <c r="U2675" t="s">
        <v>343</v>
      </c>
      <c r="V2675" t="s">
        <v>225</v>
      </c>
      <c r="W2675" t="s">
        <v>53</v>
      </c>
      <c r="X2675" t="s">
        <v>48</v>
      </c>
      <c r="Y2675" t="s">
        <v>41</v>
      </c>
      <c r="Z2675" t="s">
        <v>51</v>
      </c>
    </row>
    <row r="2676" spans="1:26" hidden="1" x14ac:dyDescent="0.25">
      <c r="A2676" t="s">
        <v>11023</v>
      </c>
      <c r="B2676" t="s">
        <v>11024</v>
      </c>
      <c r="C2676" s="1" t="str">
        <f t="shared" si="427"/>
        <v>21:0242</v>
      </c>
      <c r="D2676" s="1" t="str">
        <f t="shared" si="431"/>
        <v>21:0117</v>
      </c>
      <c r="E2676" t="s">
        <v>11025</v>
      </c>
      <c r="F2676" t="s">
        <v>11026</v>
      </c>
      <c r="H2676">
        <v>58.052461899999997</v>
      </c>
      <c r="I2676">
        <v>-102.8169425</v>
      </c>
      <c r="J2676" s="1" t="str">
        <f t="shared" si="432"/>
        <v>NGR lake sediment grab sample</v>
      </c>
      <c r="K2676" s="1" t="str">
        <f t="shared" si="433"/>
        <v>&lt;177 micron (NGR)</v>
      </c>
      <c r="L2676">
        <v>26</v>
      </c>
      <c r="M2676" t="s">
        <v>60</v>
      </c>
      <c r="N2676">
        <v>506</v>
      </c>
      <c r="O2676" t="s">
        <v>120</v>
      </c>
      <c r="P2676" t="s">
        <v>39</v>
      </c>
      <c r="Q2676" t="s">
        <v>66</v>
      </c>
      <c r="R2676" t="s">
        <v>39</v>
      </c>
      <c r="S2676" t="s">
        <v>80</v>
      </c>
      <c r="T2676" t="s">
        <v>36</v>
      </c>
      <c r="U2676" t="s">
        <v>766</v>
      </c>
      <c r="V2676" t="s">
        <v>590</v>
      </c>
      <c r="W2676" t="s">
        <v>66</v>
      </c>
      <c r="X2676" t="s">
        <v>890</v>
      </c>
      <c r="Y2676" t="s">
        <v>41</v>
      </c>
      <c r="Z2676" t="s">
        <v>2757</v>
      </c>
    </row>
    <row r="2677" spans="1:26" hidden="1" x14ac:dyDescent="0.25">
      <c r="A2677" t="s">
        <v>11027</v>
      </c>
      <c r="B2677" t="s">
        <v>11028</v>
      </c>
      <c r="C2677" s="1" t="str">
        <f t="shared" si="427"/>
        <v>21:0242</v>
      </c>
      <c r="D2677" s="1" t="str">
        <f t="shared" si="431"/>
        <v>21:0117</v>
      </c>
      <c r="E2677" t="s">
        <v>11029</v>
      </c>
      <c r="F2677" t="s">
        <v>11030</v>
      </c>
      <c r="H2677">
        <v>58.0597779</v>
      </c>
      <c r="I2677">
        <v>-102.78947530000001</v>
      </c>
      <c r="J2677" s="1" t="str">
        <f t="shared" si="432"/>
        <v>NGR lake sediment grab sample</v>
      </c>
      <c r="K2677" s="1" t="str">
        <f t="shared" si="433"/>
        <v>&lt;177 micron (NGR)</v>
      </c>
      <c r="L2677">
        <v>26</v>
      </c>
      <c r="M2677" t="s">
        <v>73</v>
      </c>
      <c r="N2677">
        <v>507</v>
      </c>
      <c r="O2677" t="s">
        <v>509</v>
      </c>
      <c r="P2677" t="s">
        <v>181</v>
      </c>
      <c r="Q2677" t="s">
        <v>53</v>
      </c>
      <c r="R2677" t="s">
        <v>78</v>
      </c>
      <c r="S2677" t="s">
        <v>63</v>
      </c>
      <c r="T2677" t="s">
        <v>36</v>
      </c>
      <c r="U2677" t="s">
        <v>112</v>
      </c>
      <c r="V2677" t="s">
        <v>157</v>
      </c>
      <c r="W2677" t="s">
        <v>53</v>
      </c>
      <c r="X2677" t="s">
        <v>79</v>
      </c>
      <c r="Y2677" t="s">
        <v>41</v>
      </c>
      <c r="Z2677" t="s">
        <v>904</v>
      </c>
    </row>
    <row r="2678" spans="1:26" hidden="1" x14ac:dyDescent="0.25">
      <c r="A2678" t="s">
        <v>11031</v>
      </c>
      <c r="B2678" t="s">
        <v>11032</v>
      </c>
      <c r="C2678" s="1" t="str">
        <f t="shared" si="427"/>
        <v>21:0242</v>
      </c>
      <c r="D2678" s="1" t="str">
        <f t="shared" si="431"/>
        <v>21:0117</v>
      </c>
      <c r="E2678" t="s">
        <v>11033</v>
      </c>
      <c r="F2678" t="s">
        <v>11034</v>
      </c>
      <c r="H2678">
        <v>58.050375500000001</v>
      </c>
      <c r="I2678">
        <v>-102.6910321</v>
      </c>
      <c r="J2678" s="1" t="str">
        <f t="shared" si="432"/>
        <v>NGR lake sediment grab sample</v>
      </c>
      <c r="K2678" s="1" t="str">
        <f t="shared" si="433"/>
        <v>&lt;177 micron (NGR)</v>
      </c>
      <c r="L2678">
        <v>26</v>
      </c>
      <c r="M2678" t="s">
        <v>87</v>
      </c>
      <c r="N2678">
        <v>508</v>
      </c>
      <c r="O2678" t="s">
        <v>342</v>
      </c>
      <c r="P2678" t="s">
        <v>39</v>
      </c>
      <c r="Q2678" t="s">
        <v>53</v>
      </c>
      <c r="R2678" t="s">
        <v>39</v>
      </c>
      <c r="S2678" t="s">
        <v>63</v>
      </c>
      <c r="T2678" t="s">
        <v>36</v>
      </c>
      <c r="U2678" t="s">
        <v>147</v>
      </c>
      <c r="V2678" t="s">
        <v>5519</v>
      </c>
      <c r="W2678" t="s">
        <v>63</v>
      </c>
      <c r="X2678" t="s">
        <v>890</v>
      </c>
      <c r="Y2678" t="s">
        <v>41</v>
      </c>
      <c r="Z2678" t="s">
        <v>77</v>
      </c>
    </row>
    <row r="2679" spans="1:26" hidden="1" x14ac:dyDescent="0.25">
      <c r="A2679" t="s">
        <v>11035</v>
      </c>
      <c r="B2679" t="s">
        <v>11036</v>
      </c>
      <c r="C2679" s="1" t="str">
        <f t="shared" si="427"/>
        <v>21:0242</v>
      </c>
      <c r="D2679" s="1" t="str">
        <f t="shared" si="431"/>
        <v>21:0117</v>
      </c>
      <c r="E2679" t="s">
        <v>11037</v>
      </c>
      <c r="F2679" t="s">
        <v>11038</v>
      </c>
      <c r="H2679">
        <v>58.064105499999997</v>
      </c>
      <c r="I2679">
        <v>-102.67280150000001</v>
      </c>
      <c r="J2679" s="1" t="str">
        <f t="shared" si="432"/>
        <v>NGR lake sediment grab sample</v>
      </c>
      <c r="K2679" s="1" t="str">
        <f t="shared" si="433"/>
        <v>&lt;177 micron (NGR)</v>
      </c>
      <c r="L2679">
        <v>26</v>
      </c>
      <c r="M2679" t="s">
        <v>96</v>
      </c>
      <c r="N2679">
        <v>509</v>
      </c>
      <c r="O2679" t="s">
        <v>1047</v>
      </c>
      <c r="P2679" t="s">
        <v>39</v>
      </c>
      <c r="Q2679" t="s">
        <v>53</v>
      </c>
      <c r="R2679" t="s">
        <v>39</v>
      </c>
      <c r="S2679" t="s">
        <v>33</v>
      </c>
      <c r="T2679" t="s">
        <v>36</v>
      </c>
      <c r="U2679" t="s">
        <v>521</v>
      </c>
      <c r="V2679" t="s">
        <v>548</v>
      </c>
      <c r="W2679" t="s">
        <v>80</v>
      </c>
      <c r="X2679" t="s">
        <v>890</v>
      </c>
      <c r="Y2679" t="s">
        <v>41</v>
      </c>
      <c r="Z2679" t="s">
        <v>5520</v>
      </c>
    </row>
    <row r="2680" spans="1:26" hidden="1" x14ac:dyDescent="0.25">
      <c r="A2680" t="s">
        <v>11039</v>
      </c>
      <c r="B2680" t="s">
        <v>11040</v>
      </c>
      <c r="C2680" s="1" t="str">
        <f t="shared" si="427"/>
        <v>21:0242</v>
      </c>
      <c r="D2680" s="1" t="str">
        <f t="shared" si="431"/>
        <v>21:0117</v>
      </c>
      <c r="E2680" t="s">
        <v>11041</v>
      </c>
      <c r="F2680" t="s">
        <v>11042</v>
      </c>
      <c r="H2680">
        <v>58.044790900000002</v>
      </c>
      <c r="I2680">
        <v>-102.57338420000001</v>
      </c>
      <c r="J2680" s="1" t="str">
        <f t="shared" si="432"/>
        <v>NGR lake sediment grab sample</v>
      </c>
      <c r="K2680" s="1" t="str">
        <f t="shared" si="433"/>
        <v>&lt;177 micron (NGR)</v>
      </c>
      <c r="L2680">
        <v>26</v>
      </c>
      <c r="M2680" t="s">
        <v>106</v>
      </c>
      <c r="N2680">
        <v>510</v>
      </c>
      <c r="O2680" t="s">
        <v>1047</v>
      </c>
      <c r="P2680" t="s">
        <v>181</v>
      </c>
      <c r="Q2680" t="s">
        <v>66</v>
      </c>
      <c r="R2680" t="s">
        <v>39</v>
      </c>
      <c r="S2680" t="s">
        <v>39</v>
      </c>
      <c r="T2680" t="s">
        <v>36</v>
      </c>
      <c r="U2680" t="s">
        <v>470</v>
      </c>
      <c r="V2680" t="s">
        <v>399</v>
      </c>
      <c r="W2680" t="s">
        <v>66</v>
      </c>
      <c r="X2680" t="s">
        <v>48</v>
      </c>
      <c r="Y2680" t="s">
        <v>41</v>
      </c>
      <c r="Z2680" t="s">
        <v>3958</v>
      </c>
    </row>
    <row r="2681" spans="1:26" hidden="1" x14ac:dyDescent="0.25">
      <c r="A2681" t="s">
        <v>11043</v>
      </c>
      <c r="B2681" t="s">
        <v>11044</v>
      </c>
      <c r="C2681" s="1" t="str">
        <f t="shared" si="427"/>
        <v>21:0242</v>
      </c>
      <c r="D2681" s="1" t="str">
        <f t="shared" si="431"/>
        <v>21:0117</v>
      </c>
      <c r="E2681" t="s">
        <v>11045</v>
      </c>
      <c r="F2681" t="s">
        <v>11046</v>
      </c>
      <c r="H2681">
        <v>58.059892400000003</v>
      </c>
      <c r="I2681">
        <v>-102.6309486</v>
      </c>
      <c r="J2681" s="1" t="str">
        <f t="shared" si="432"/>
        <v>NGR lake sediment grab sample</v>
      </c>
      <c r="K2681" s="1" t="str">
        <f t="shared" si="433"/>
        <v>&lt;177 micron (NGR)</v>
      </c>
      <c r="L2681">
        <v>26</v>
      </c>
      <c r="M2681" t="s">
        <v>118</v>
      </c>
      <c r="N2681">
        <v>511</v>
      </c>
      <c r="O2681" t="s">
        <v>188</v>
      </c>
      <c r="P2681" t="s">
        <v>181</v>
      </c>
      <c r="Q2681" t="s">
        <v>53</v>
      </c>
      <c r="R2681" t="s">
        <v>39</v>
      </c>
      <c r="S2681" t="s">
        <v>33</v>
      </c>
      <c r="T2681" t="s">
        <v>36</v>
      </c>
      <c r="U2681" t="s">
        <v>89</v>
      </c>
      <c r="V2681" t="s">
        <v>685</v>
      </c>
      <c r="W2681" t="s">
        <v>63</v>
      </c>
      <c r="X2681" t="s">
        <v>48</v>
      </c>
      <c r="Y2681" t="s">
        <v>41</v>
      </c>
      <c r="Z2681" t="s">
        <v>68</v>
      </c>
    </row>
    <row r="2682" spans="1:26" hidden="1" x14ac:dyDescent="0.25">
      <c r="A2682" t="s">
        <v>11047</v>
      </c>
      <c r="B2682" t="s">
        <v>11048</v>
      </c>
      <c r="C2682" s="1" t="str">
        <f t="shared" si="427"/>
        <v>21:0242</v>
      </c>
      <c r="D2682" s="1" t="str">
        <f t="shared" si="431"/>
        <v>21:0117</v>
      </c>
      <c r="E2682" t="s">
        <v>11049</v>
      </c>
      <c r="F2682" t="s">
        <v>11050</v>
      </c>
      <c r="H2682">
        <v>58.043786799999999</v>
      </c>
      <c r="I2682">
        <v>-102.6095964</v>
      </c>
      <c r="J2682" s="1" t="str">
        <f t="shared" si="432"/>
        <v>NGR lake sediment grab sample</v>
      </c>
      <c r="K2682" s="1" t="str">
        <f t="shared" si="433"/>
        <v>&lt;177 micron (NGR)</v>
      </c>
      <c r="L2682">
        <v>26</v>
      </c>
      <c r="M2682" t="s">
        <v>131</v>
      </c>
      <c r="N2682">
        <v>512</v>
      </c>
      <c r="O2682" t="s">
        <v>207</v>
      </c>
      <c r="P2682" t="s">
        <v>39</v>
      </c>
      <c r="Q2682" t="s">
        <v>53</v>
      </c>
      <c r="R2682" t="s">
        <v>33</v>
      </c>
      <c r="S2682" t="s">
        <v>33</v>
      </c>
      <c r="T2682" t="s">
        <v>36</v>
      </c>
      <c r="U2682" t="s">
        <v>1432</v>
      </c>
      <c r="V2682" t="s">
        <v>65</v>
      </c>
      <c r="W2682" t="s">
        <v>63</v>
      </c>
      <c r="X2682" t="s">
        <v>82</v>
      </c>
      <c r="Y2682" t="s">
        <v>41</v>
      </c>
      <c r="Z2682" t="s">
        <v>2762</v>
      </c>
    </row>
    <row r="2683" spans="1:26" hidden="1" x14ac:dyDescent="0.25">
      <c r="A2683" t="s">
        <v>11051</v>
      </c>
      <c r="B2683" t="s">
        <v>11052</v>
      </c>
      <c r="C2683" s="1" t="str">
        <f t="shared" ref="C2683:C2746" si="434">HYPERLINK("http://geochem.nrcan.gc.ca/cdogs/content/bdl/bdl210242_e.htm", "21:0242")</f>
        <v>21:0242</v>
      </c>
      <c r="D2683" s="1" t="str">
        <f>HYPERLINK("http://geochem.nrcan.gc.ca/cdogs/content/svy/svy_e.htm", "")</f>
        <v/>
      </c>
      <c r="G2683" s="1" t="str">
        <f>HYPERLINK("http://geochem.nrcan.gc.ca/cdogs/content/cr_/cr_00021_e.htm", "21")</f>
        <v>21</v>
      </c>
      <c r="J2683" t="s">
        <v>220</v>
      </c>
      <c r="K2683" t="s">
        <v>221</v>
      </c>
      <c r="L2683">
        <v>26</v>
      </c>
      <c r="M2683" t="s">
        <v>222</v>
      </c>
      <c r="N2683">
        <v>513</v>
      </c>
      <c r="O2683" t="s">
        <v>489</v>
      </c>
      <c r="P2683" t="s">
        <v>77</v>
      </c>
      <c r="Q2683" t="s">
        <v>50</v>
      </c>
      <c r="R2683" t="s">
        <v>39</v>
      </c>
      <c r="S2683" t="s">
        <v>80</v>
      </c>
      <c r="T2683" t="s">
        <v>36</v>
      </c>
      <c r="U2683" t="s">
        <v>2247</v>
      </c>
      <c r="V2683" t="s">
        <v>730</v>
      </c>
      <c r="W2683" t="s">
        <v>76</v>
      </c>
      <c r="X2683" t="s">
        <v>48</v>
      </c>
      <c r="Y2683" t="s">
        <v>39</v>
      </c>
      <c r="Z2683" t="s">
        <v>3838</v>
      </c>
    </row>
    <row r="2684" spans="1:26" hidden="1" x14ac:dyDescent="0.25">
      <c r="A2684" t="s">
        <v>11053</v>
      </c>
      <c r="B2684" t="s">
        <v>11054</v>
      </c>
      <c r="C2684" s="1" t="str">
        <f t="shared" si="434"/>
        <v>21:0242</v>
      </c>
      <c r="D2684" s="1" t="str">
        <f t="shared" ref="D2684:D2707" si="435">HYPERLINK("http://geochem.nrcan.gc.ca/cdogs/content/svy/svy210117_e.htm", "21:0117")</f>
        <v>21:0117</v>
      </c>
      <c r="E2684" t="s">
        <v>11055</v>
      </c>
      <c r="F2684" t="s">
        <v>11056</v>
      </c>
      <c r="H2684">
        <v>58.045885400000003</v>
      </c>
      <c r="I2684">
        <v>-102.5266058</v>
      </c>
      <c r="J2684" s="1" t="str">
        <f t="shared" ref="J2684:J2707" si="436">HYPERLINK("http://geochem.nrcan.gc.ca/cdogs/content/kwd/kwd020027_e.htm", "NGR lake sediment grab sample")</f>
        <v>NGR lake sediment grab sample</v>
      </c>
      <c r="K2684" s="1" t="str">
        <f t="shared" ref="K2684:K2707" si="437">HYPERLINK("http://geochem.nrcan.gc.ca/cdogs/content/kwd/kwd080006_e.htm", "&lt;177 micron (NGR)")</f>
        <v>&lt;177 micron (NGR)</v>
      </c>
      <c r="L2684">
        <v>26</v>
      </c>
      <c r="M2684" t="s">
        <v>143</v>
      </c>
      <c r="N2684">
        <v>514</v>
      </c>
      <c r="O2684" t="s">
        <v>320</v>
      </c>
      <c r="P2684" t="s">
        <v>109</v>
      </c>
      <c r="Q2684" t="s">
        <v>53</v>
      </c>
      <c r="R2684" t="s">
        <v>39</v>
      </c>
      <c r="S2684" t="s">
        <v>80</v>
      </c>
      <c r="T2684" t="s">
        <v>36</v>
      </c>
      <c r="U2684" t="s">
        <v>89</v>
      </c>
      <c r="V2684" t="s">
        <v>137</v>
      </c>
      <c r="W2684" t="s">
        <v>33</v>
      </c>
      <c r="X2684" t="s">
        <v>48</v>
      </c>
      <c r="Y2684" t="s">
        <v>41</v>
      </c>
      <c r="Z2684" t="s">
        <v>1529</v>
      </c>
    </row>
    <row r="2685" spans="1:26" hidden="1" x14ac:dyDescent="0.25">
      <c r="A2685" t="s">
        <v>11057</v>
      </c>
      <c r="B2685" t="s">
        <v>11058</v>
      </c>
      <c r="C2685" s="1" t="str">
        <f t="shared" si="434"/>
        <v>21:0242</v>
      </c>
      <c r="D2685" s="1" t="str">
        <f t="shared" si="435"/>
        <v>21:0117</v>
      </c>
      <c r="E2685" t="s">
        <v>11059</v>
      </c>
      <c r="F2685" t="s">
        <v>11060</v>
      </c>
      <c r="H2685">
        <v>58.059420799999998</v>
      </c>
      <c r="I2685">
        <v>-102.5374183</v>
      </c>
      <c r="J2685" s="1" t="str">
        <f t="shared" si="436"/>
        <v>NGR lake sediment grab sample</v>
      </c>
      <c r="K2685" s="1" t="str">
        <f t="shared" si="437"/>
        <v>&lt;177 micron (NGR)</v>
      </c>
      <c r="L2685">
        <v>26</v>
      </c>
      <c r="M2685" t="s">
        <v>177</v>
      </c>
      <c r="N2685">
        <v>515</v>
      </c>
      <c r="O2685" t="s">
        <v>655</v>
      </c>
      <c r="P2685" t="s">
        <v>109</v>
      </c>
      <c r="Q2685" t="s">
        <v>63</v>
      </c>
      <c r="R2685" t="s">
        <v>33</v>
      </c>
      <c r="S2685" t="s">
        <v>33</v>
      </c>
      <c r="T2685" t="s">
        <v>36</v>
      </c>
      <c r="U2685" t="s">
        <v>1869</v>
      </c>
      <c r="V2685" t="s">
        <v>2909</v>
      </c>
      <c r="W2685" t="s">
        <v>146</v>
      </c>
      <c r="X2685" t="s">
        <v>890</v>
      </c>
      <c r="Y2685" t="s">
        <v>41</v>
      </c>
      <c r="Z2685" t="s">
        <v>716</v>
      </c>
    </row>
    <row r="2686" spans="1:26" hidden="1" x14ac:dyDescent="0.25">
      <c r="A2686" t="s">
        <v>11061</v>
      </c>
      <c r="B2686" t="s">
        <v>11062</v>
      </c>
      <c r="C2686" s="1" t="str">
        <f t="shared" si="434"/>
        <v>21:0242</v>
      </c>
      <c r="D2686" s="1" t="str">
        <f t="shared" si="435"/>
        <v>21:0117</v>
      </c>
      <c r="E2686" t="s">
        <v>11063</v>
      </c>
      <c r="F2686" t="s">
        <v>11064</v>
      </c>
      <c r="H2686">
        <v>58.066344999999998</v>
      </c>
      <c r="I2686">
        <v>-102.48436</v>
      </c>
      <c r="J2686" s="1" t="str">
        <f t="shared" si="436"/>
        <v>NGR lake sediment grab sample</v>
      </c>
      <c r="K2686" s="1" t="str">
        <f t="shared" si="437"/>
        <v>&lt;177 micron (NGR)</v>
      </c>
      <c r="L2686">
        <v>26</v>
      </c>
      <c r="M2686" t="s">
        <v>187</v>
      </c>
      <c r="N2686">
        <v>516</v>
      </c>
      <c r="O2686" t="s">
        <v>199</v>
      </c>
      <c r="P2686" t="s">
        <v>156</v>
      </c>
      <c r="Q2686" t="s">
        <v>53</v>
      </c>
      <c r="R2686" t="s">
        <v>39</v>
      </c>
      <c r="S2686" t="s">
        <v>181</v>
      </c>
      <c r="T2686" t="s">
        <v>36</v>
      </c>
      <c r="U2686" t="s">
        <v>1282</v>
      </c>
      <c r="V2686" t="s">
        <v>11065</v>
      </c>
      <c r="W2686" t="s">
        <v>50</v>
      </c>
      <c r="X2686" t="s">
        <v>81</v>
      </c>
      <c r="Y2686" t="s">
        <v>41</v>
      </c>
      <c r="Z2686" t="s">
        <v>1965</v>
      </c>
    </row>
    <row r="2687" spans="1:26" hidden="1" x14ac:dyDescent="0.25">
      <c r="A2687" t="s">
        <v>11066</v>
      </c>
      <c r="B2687" t="s">
        <v>11067</v>
      </c>
      <c r="C2687" s="1" t="str">
        <f t="shared" si="434"/>
        <v>21:0242</v>
      </c>
      <c r="D2687" s="1" t="str">
        <f t="shared" si="435"/>
        <v>21:0117</v>
      </c>
      <c r="E2687" t="s">
        <v>11068</v>
      </c>
      <c r="F2687" t="s">
        <v>11069</v>
      </c>
      <c r="H2687">
        <v>58.085382299999999</v>
      </c>
      <c r="I2687">
        <v>-102.4529738</v>
      </c>
      <c r="J2687" s="1" t="str">
        <f t="shared" si="436"/>
        <v>NGR lake sediment grab sample</v>
      </c>
      <c r="K2687" s="1" t="str">
        <f t="shared" si="437"/>
        <v>&lt;177 micron (NGR)</v>
      </c>
      <c r="L2687">
        <v>26</v>
      </c>
      <c r="M2687" t="s">
        <v>196</v>
      </c>
      <c r="N2687">
        <v>517</v>
      </c>
      <c r="O2687" t="s">
        <v>465</v>
      </c>
      <c r="P2687" t="s">
        <v>134</v>
      </c>
      <c r="Q2687" t="s">
        <v>63</v>
      </c>
      <c r="R2687" t="s">
        <v>76</v>
      </c>
      <c r="S2687" t="s">
        <v>181</v>
      </c>
      <c r="T2687" t="s">
        <v>36</v>
      </c>
      <c r="U2687" t="s">
        <v>1964</v>
      </c>
      <c r="V2687" t="s">
        <v>1172</v>
      </c>
      <c r="W2687" t="s">
        <v>76</v>
      </c>
      <c r="X2687" t="s">
        <v>48</v>
      </c>
      <c r="Y2687" t="s">
        <v>41</v>
      </c>
      <c r="Z2687" t="s">
        <v>1161</v>
      </c>
    </row>
    <row r="2688" spans="1:26" hidden="1" x14ac:dyDescent="0.25">
      <c r="A2688" t="s">
        <v>11070</v>
      </c>
      <c r="B2688" t="s">
        <v>11071</v>
      </c>
      <c r="C2688" s="1" t="str">
        <f t="shared" si="434"/>
        <v>21:0242</v>
      </c>
      <c r="D2688" s="1" t="str">
        <f t="shared" si="435"/>
        <v>21:0117</v>
      </c>
      <c r="E2688" t="s">
        <v>11072</v>
      </c>
      <c r="F2688" t="s">
        <v>11073</v>
      </c>
      <c r="H2688">
        <v>58.159957900000002</v>
      </c>
      <c r="I2688">
        <v>-102.3476934</v>
      </c>
      <c r="J2688" s="1" t="str">
        <f t="shared" si="436"/>
        <v>NGR lake sediment grab sample</v>
      </c>
      <c r="K2688" s="1" t="str">
        <f t="shared" si="437"/>
        <v>&lt;177 micron (NGR)</v>
      </c>
      <c r="L2688">
        <v>26</v>
      </c>
      <c r="M2688" t="s">
        <v>206</v>
      </c>
      <c r="N2688">
        <v>518</v>
      </c>
      <c r="O2688" t="s">
        <v>515</v>
      </c>
      <c r="P2688" t="s">
        <v>50</v>
      </c>
      <c r="Q2688" t="s">
        <v>80</v>
      </c>
      <c r="R2688" t="s">
        <v>181</v>
      </c>
      <c r="S2688" t="s">
        <v>33</v>
      </c>
      <c r="T2688" t="s">
        <v>36</v>
      </c>
      <c r="U2688" t="s">
        <v>973</v>
      </c>
      <c r="V2688" t="s">
        <v>1216</v>
      </c>
      <c r="W2688" t="s">
        <v>156</v>
      </c>
      <c r="X2688" t="s">
        <v>48</v>
      </c>
      <c r="Y2688" t="s">
        <v>41</v>
      </c>
      <c r="Z2688" t="s">
        <v>335</v>
      </c>
    </row>
    <row r="2689" spans="1:26" hidden="1" x14ac:dyDescent="0.25">
      <c r="A2689" t="s">
        <v>11074</v>
      </c>
      <c r="B2689" t="s">
        <v>11075</v>
      </c>
      <c r="C2689" s="1" t="str">
        <f t="shared" si="434"/>
        <v>21:0242</v>
      </c>
      <c r="D2689" s="1" t="str">
        <f t="shared" si="435"/>
        <v>21:0117</v>
      </c>
      <c r="E2689" t="s">
        <v>11076</v>
      </c>
      <c r="F2689" t="s">
        <v>11077</v>
      </c>
      <c r="H2689">
        <v>58.150893199999999</v>
      </c>
      <c r="I2689">
        <v>-102.31218</v>
      </c>
      <c r="J2689" s="1" t="str">
        <f t="shared" si="436"/>
        <v>NGR lake sediment grab sample</v>
      </c>
      <c r="K2689" s="1" t="str">
        <f t="shared" si="437"/>
        <v>&lt;177 micron (NGR)</v>
      </c>
      <c r="L2689">
        <v>26</v>
      </c>
      <c r="M2689" t="s">
        <v>214</v>
      </c>
      <c r="N2689">
        <v>519</v>
      </c>
      <c r="O2689" t="s">
        <v>361</v>
      </c>
      <c r="P2689" t="s">
        <v>77</v>
      </c>
      <c r="Q2689" t="s">
        <v>53</v>
      </c>
      <c r="R2689" t="s">
        <v>156</v>
      </c>
      <c r="S2689" t="s">
        <v>97</v>
      </c>
      <c r="T2689" t="s">
        <v>36</v>
      </c>
      <c r="U2689" t="s">
        <v>11078</v>
      </c>
      <c r="V2689" t="s">
        <v>34</v>
      </c>
      <c r="W2689" t="s">
        <v>890</v>
      </c>
      <c r="X2689" t="s">
        <v>336</v>
      </c>
      <c r="Y2689" t="s">
        <v>41</v>
      </c>
      <c r="Z2689" t="s">
        <v>1217</v>
      </c>
    </row>
    <row r="2690" spans="1:26" hidden="1" x14ac:dyDescent="0.25">
      <c r="A2690" t="s">
        <v>11079</v>
      </c>
      <c r="B2690" t="s">
        <v>11080</v>
      </c>
      <c r="C2690" s="1" t="str">
        <f t="shared" si="434"/>
        <v>21:0242</v>
      </c>
      <c r="D2690" s="1" t="str">
        <f t="shared" si="435"/>
        <v>21:0117</v>
      </c>
      <c r="E2690" t="s">
        <v>11081</v>
      </c>
      <c r="F2690" t="s">
        <v>11082</v>
      </c>
      <c r="H2690">
        <v>58.149475700000004</v>
      </c>
      <c r="I2690">
        <v>-102.2632838</v>
      </c>
      <c r="J2690" s="1" t="str">
        <f t="shared" si="436"/>
        <v>NGR lake sediment grab sample</v>
      </c>
      <c r="K2690" s="1" t="str">
        <f t="shared" si="437"/>
        <v>&lt;177 micron (NGR)</v>
      </c>
      <c r="L2690">
        <v>26</v>
      </c>
      <c r="M2690" t="s">
        <v>234</v>
      </c>
      <c r="N2690">
        <v>520</v>
      </c>
      <c r="O2690" t="s">
        <v>702</v>
      </c>
      <c r="P2690" t="s">
        <v>156</v>
      </c>
      <c r="Q2690" t="s">
        <v>53</v>
      </c>
      <c r="R2690" t="s">
        <v>181</v>
      </c>
      <c r="S2690" t="s">
        <v>39</v>
      </c>
      <c r="T2690" t="s">
        <v>36</v>
      </c>
      <c r="U2690" t="s">
        <v>2645</v>
      </c>
      <c r="V2690" t="s">
        <v>10547</v>
      </c>
      <c r="W2690" t="s">
        <v>181</v>
      </c>
      <c r="X2690" t="s">
        <v>48</v>
      </c>
      <c r="Y2690" t="s">
        <v>41</v>
      </c>
      <c r="Z2690" t="s">
        <v>376</v>
      </c>
    </row>
    <row r="2691" spans="1:26" hidden="1" x14ac:dyDescent="0.25">
      <c r="A2691" t="s">
        <v>11083</v>
      </c>
      <c r="B2691" t="s">
        <v>11084</v>
      </c>
      <c r="C2691" s="1" t="str">
        <f t="shared" si="434"/>
        <v>21:0242</v>
      </c>
      <c r="D2691" s="1" t="str">
        <f t="shared" si="435"/>
        <v>21:0117</v>
      </c>
      <c r="E2691" t="s">
        <v>11085</v>
      </c>
      <c r="F2691" t="s">
        <v>11086</v>
      </c>
      <c r="H2691">
        <v>58.165798899999999</v>
      </c>
      <c r="I2691">
        <v>-102.19438390000001</v>
      </c>
      <c r="J2691" s="1" t="str">
        <f t="shared" si="436"/>
        <v>NGR lake sediment grab sample</v>
      </c>
      <c r="K2691" s="1" t="str">
        <f t="shared" si="437"/>
        <v>&lt;177 micron (NGR)</v>
      </c>
      <c r="L2691">
        <v>27</v>
      </c>
      <c r="M2691" t="s">
        <v>30</v>
      </c>
      <c r="N2691">
        <v>521</v>
      </c>
      <c r="O2691" t="s">
        <v>562</v>
      </c>
      <c r="P2691" t="s">
        <v>77</v>
      </c>
      <c r="Q2691" t="s">
        <v>53</v>
      </c>
      <c r="R2691" t="s">
        <v>181</v>
      </c>
      <c r="S2691" t="s">
        <v>80</v>
      </c>
      <c r="T2691" t="s">
        <v>36</v>
      </c>
      <c r="U2691" t="s">
        <v>81</v>
      </c>
      <c r="V2691" t="s">
        <v>90</v>
      </c>
      <c r="W2691" t="s">
        <v>33</v>
      </c>
      <c r="X2691" t="s">
        <v>890</v>
      </c>
      <c r="Y2691" t="s">
        <v>41</v>
      </c>
      <c r="Z2691" t="s">
        <v>3843</v>
      </c>
    </row>
    <row r="2692" spans="1:26" hidden="1" x14ac:dyDescent="0.25">
      <c r="A2692" t="s">
        <v>11087</v>
      </c>
      <c r="B2692" t="s">
        <v>11088</v>
      </c>
      <c r="C2692" s="1" t="str">
        <f t="shared" si="434"/>
        <v>21:0242</v>
      </c>
      <c r="D2692" s="1" t="str">
        <f t="shared" si="435"/>
        <v>21:0117</v>
      </c>
      <c r="E2692" t="s">
        <v>11089</v>
      </c>
      <c r="F2692" t="s">
        <v>11090</v>
      </c>
      <c r="H2692">
        <v>58.164661700000003</v>
      </c>
      <c r="I2692">
        <v>-102.2557068</v>
      </c>
      <c r="J2692" s="1" t="str">
        <f t="shared" si="436"/>
        <v>NGR lake sediment grab sample</v>
      </c>
      <c r="K2692" s="1" t="str">
        <f t="shared" si="437"/>
        <v>&lt;177 micron (NGR)</v>
      </c>
      <c r="L2692">
        <v>27</v>
      </c>
      <c r="M2692" t="s">
        <v>47</v>
      </c>
      <c r="N2692">
        <v>522</v>
      </c>
      <c r="O2692" t="s">
        <v>155</v>
      </c>
      <c r="P2692" t="s">
        <v>156</v>
      </c>
      <c r="Q2692" t="s">
        <v>53</v>
      </c>
      <c r="R2692" t="s">
        <v>181</v>
      </c>
      <c r="S2692" t="s">
        <v>146</v>
      </c>
      <c r="T2692" t="s">
        <v>36</v>
      </c>
      <c r="U2692" t="s">
        <v>2504</v>
      </c>
      <c r="V2692" t="s">
        <v>11091</v>
      </c>
      <c r="W2692" t="s">
        <v>78</v>
      </c>
      <c r="X2692" t="s">
        <v>79</v>
      </c>
      <c r="Y2692" t="s">
        <v>41</v>
      </c>
      <c r="Z2692" t="s">
        <v>483</v>
      </c>
    </row>
    <row r="2693" spans="1:26" hidden="1" x14ac:dyDescent="0.25">
      <c r="A2693" t="s">
        <v>11092</v>
      </c>
      <c r="B2693" t="s">
        <v>11093</v>
      </c>
      <c r="C2693" s="1" t="str">
        <f t="shared" si="434"/>
        <v>21:0242</v>
      </c>
      <c r="D2693" s="1" t="str">
        <f t="shared" si="435"/>
        <v>21:0117</v>
      </c>
      <c r="E2693" t="s">
        <v>11094</v>
      </c>
      <c r="F2693" t="s">
        <v>11095</v>
      </c>
      <c r="H2693">
        <v>58.1629632</v>
      </c>
      <c r="I2693">
        <v>-102.2373886</v>
      </c>
      <c r="J2693" s="1" t="str">
        <f t="shared" si="436"/>
        <v>NGR lake sediment grab sample</v>
      </c>
      <c r="K2693" s="1" t="str">
        <f t="shared" si="437"/>
        <v>&lt;177 micron (NGR)</v>
      </c>
      <c r="L2693">
        <v>27</v>
      </c>
      <c r="M2693" t="s">
        <v>60</v>
      </c>
      <c r="N2693">
        <v>523</v>
      </c>
      <c r="O2693" t="s">
        <v>91</v>
      </c>
      <c r="P2693" t="s">
        <v>50</v>
      </c>
      <c r="Q2693" t="s">
        <v>53</v>
      </c>
      <c r="R2693" t="s">
        <v>181</v>
      </c>
      <c r="S2693" t="s">
        <v>76</v>
      </c>
      <c r="T2693" t="s">
        <v>36</v>
      </c>
      <c r="U2693" t="s">
        <v>1017</v>
      </c>
      <c r="V2693" t="s">
        <v>9930</v>
      </c>
      <c r="W2693" t="s">
        <v>181</v>
      </c>
      <c r="X2693" t="s">
        <v>336</v>
      </c>
      <c r="Y2693" t="s">
        <v>41</v>
      </c>
      <c r="Z2693" t="s">
        <v>1874</v>
      </c>
    </row>
    <row r="2694" spans="1:26" hidden="1" x14ac:dyDescent="0.25">
      <c r="A2694" t="s">
        <v>11096</v>
      </c>
      <c r="B2694" t="s">
        <v>11097</v>
      </c>
      <c r="C2694" s="1" t="str">
        <f t="shared" si="434"/>
        <v>21:0242</v>
      </c>
      <c r="D2694" s="1" t="str">
        <f t="shared" si="435"/>
        <v>21:0117</v>
      </c>
      <c r="E2694" t="s">
        <v>11098</v>
      </c>
      <c r="F2694" t="s">
        <v>11099</v>
      </c>
      <c r="H2694">
        <v>58.171872100000002</v>
      </c>
      <c r="I2694">
        <v>-102.2037194</v>
      </c>
      <c r="J2694" s="1" t="str">
        <f t="shared" si="436"/>
        <v>NGR lake sediment grab sample</v>
      </c>
      <c r="K2694" s="1" t="str">
        <f t="shared" si="437"/>
        <v>&lt;177 micron (NGR)</v>
      </c>
      <c r="L2694">
        <v>27</v>
      </c>
      <c r="M2694" t="s">
        <v>154</v>
      </c>
      <c r="N2694">
        <v>524</v>
      </c>
      <c r="O2694" t="s">
        <v>497</v>
      </c>
      <c r="P2694" t="s">
        <v>77</v>
      </c>
      <c r="Q2694" t="s">
        <v>53</v>
      </c>
      <c r="R2694" t="s">
        <v>76</v>
      </c>
      <c r="S2694" t="s">
        <v>39</v>
      </c>
      <c r="T2694" t="s">
        <v>36</v>
      </c>
      <c r="U2694" t="s">
        <v>1192</v>
      </c>
      <c r="V2694" t="s">
        <v>2787</v>
      </c>
      <c r="W2694" t="s">
        <v>110</v>
      </c>
      <c r="X2694" t="s">
        <v>300</v>
      </c>
      <c r="Y2694" t="s">
        <v>41</v>
      </c>
      <c r="Z2694" t="s">
        <v>321</v>
      </c>
    </row>
    <row r="2695" spans="1:26" hidden="1" x14ac:dyDescent="0.25">
      <c r="A2695" t="s">
        <v>11100</v>
      </c>
      <c r="B2695" t="s">
        <v>11101</v>
      </c>
      <c r="C2695" s="1" t="str">
        <f t="shared" si="434"/>
        <v>21:0242</v>
      </c>
      <c r="D2695" s="1" t="str">
        <f t="shared" si="435"/>
        <v>21:0117</v>
      </c>
      <c r="E2695" t="s">
        <v>11085</v>
      </c>
      <c r="F2695" t="s">
        <v>11102</v>
      </c>
      <c r="H2695">
        <v>58.165798899999999</v>
      </c>
      <c r="I2695">
        <v>-102.19438390000001</v>
      </c>
      <c r="J2695" s="1" t="str">
        <f t="shared" si="436"/>
        <v>NGR lake sediment grab sample</v>
      </c>
      <c r="K2695" s="1" t="str">
        <f t="shared" si="437"/>
        <v>&lt;177 micron (NGR)</v>
      </c>
      <c r="L2695">
        <v>27</v>
      </c>
      <c r="M2695" t="s">
        <v>162</v>
      </c>
      <c r="N2695">
        <v>525</v>
      </c>
      <c r="O2695" t="s">
        <v>320</v>
      </c>
      <c r="P2695" t="s">
        <v>77</v>
      </c>
      <c r="Q2695" t="s">
        <v>66</v>
      </c>
      <c r="R2695" t="s">
        <v>181</v>
      </c>
      <c r="S2695" t="s">
        <v>80</v>
      </c>
      <c r="T2695" t="s">
        <v>36</v>
      </c>
      <c r="U2695" t="s">
        <v>263</v>
      </c>
      <c r="V2695" t="s">
        <v>90</v>
      </c>
      <c r="W2695" t="s">
        <v>39</v>
      </c>
      <c r="X2695" t="s">
        <v>48</v>
      </c>
      <c r="Y2695" t="s">
        <v>41</v>
      </c>
      <c r="Z2695" t="s">
        <v>335</v>
      </c>
    </row>
    <row r="2696" spans="1:26" hidden="1" x14ac:dyDescent="0.25">
      <c r="A2696" t="s">
        <v>11103</v>
      </c>
      <c r="B2696" t="s">
        <v>11104</v>
      </c>
      <c r="C2696" s="1" t="str">
        <f t="shared" si="434"/>
        <v>21:0242</v>
      </c>
      <c r="D2696" s="1" t="str">
        <f t="shared" si="435"/>
        <v>21:0117</v>
      </c>
      <c r="E2696" t="s">
        <v>11085</v>
      </c>
      <c r="F2696" t="s">
        <v>11105</v>
      </c>
      <c r="H2696">
        <v>58.165798899999999</v>
      </c>
      <c r="I2696">
        <v>-102.19438390000001</v>
      </c>
      <c r="J2696" s="1" t="str">
        <f t="shared" si="436"/>
        <v>NGR lake sediment grab sample</v>
      </c>
      <c r="K2696" s="1" t="str">
        <f t="shared" si="437"/>
        <v>&lt;177 micron (NGR)</v>
      </c>
      <c r="L2696">
        <v>27</v>
      </c>
      <c r="M2696" t="s">
        <v>169</v>
      </c>
      <c r="N2696">
        <v>526</v>
      </c>
      <c r="O2696" t="s">
        <v>188</v>
      </c>
      <c r="P2696" t="s">
        <v>198</v>
      </c>
      <c r="Q2696" t="s">
        <v>53</v>
      </c>
      <c r="R2696" t="s">
        <v>78</v>
      </c>
      <c r="S2696" t="s">
        <v>33</v>
      </c>
      <c r="T2696" t="s">
        <v>36</v>
      </c>
      <c r="U2696" t="s">
        <v>263</v>
      </c>
      <c r="V2696" t="s">
        <v>237</v>
      </c>
      <c r="W2696" t="s">
        <v>33</v>
      </c>
      <c r="X2696" t="s">
        <v>48</v>
      </c>
      <c r="Y2696" t="s">
        <v>41</v>
      </c>
      <c r="Z2696" t="s">
        <v>4471</v>
      </c>
    </row>
    <row r="2697" spans="1:26" hidden="1" x14ac:dyDescent="0.25">
      <c r="A2697" t="s">
        <v>11106</v>
      </c>
      <c r="B2697" t="s">
        <v>11107</v>
      </c>
      <c r="C2697" s="1" t="str">
        <f t="shared" si="434"/>
        <v>21:0242</v>
      </c>
      <c r="D2697" s="1" t="str">
        <f t="shared" si="435"/>
        <v>21:0117</v>
      </c>
      <c r="E2697" t="s">
        <v>11108</v>
      </c>
      <c r="F2697" t="s">
        <v>11109</v>
      </c>
      <c r="H2697">
        <v>58.160840200000003</v>
      </c>
      <c r="I2697">
        <v>-102.1826512</v>
      </c>
      <c r="J2697" s="1" t="str">
        <f t="shared" si="436"/>
        <v>NGR lake sediment grab sample</v>
      </c>
      <c r="K2697" s="1" t="str">
        <f t="shared" si="437"/>
        <v>&lt;177 micron (NGR)</v>
      </c>
      <c r="L2697">
        <v>27</v>
      </c>
      <c r="M2697" t="s">
        <v>73</v>
      </c>
      <c r="N2697">
        <v>527</v>
      </c>
      <c r="O2697" t="s">
        <v>74</v>
      </c>
      <c r="P2697" t="s">
        <v>181</v>
      </c>
      <c r="Q2697" t="s">
        <v>53</v>
      </c>
      <c r="R2697" t="s">
        <v>39</v>
      </c>
      <c r="S2697" t="s">
        <v>66</v>
      </c>
      <c r="T2697" t="s">
        <v>36</v>
      </c>
      <c r="U2697" t="s">
        <v>100</v>
      </c>
      <c r="V2697" t="s">
        <v>590</v>
      </c>
      <c r="W2697" t="s">
        <v>66</v>
      </c>
      <c r="X2697" t="s">
        <v>890</v>
      </c>
      <c r="Y2697" t="s">
        <v>41</v>
      </c>
      <c r="Z2697" t="s">
        <v>2483</v>
      </c>
    </row>
    <row r="2698" spans="1:26" hidden="1" x14ac:dyDescent="0.25">
      <c r="A2698" t="s">
        <v>11110</v>
      </c>
      <c r="B2698" t="s">
        <v>11111</v>
      </c>
      <c r="C2698" s="1" t="str">
        <f t="shared" si="434"/>
        <v>21:0242</v>
      </c>
      <c r="D2698" s="1" t="str">
        <f t="shared" si="435"/>
        <v>21:0117</v>
      </c>
      <c r="E2698" t="s">
        <v>11112</v>
      </c>
      <c r="F2698" t="s">
        <v>11113</v>
      </c>
      <c r="H2698">
        <v>58.155606200000001</v>
      </c>
      <c r="I2698">
        <v>-102.13408699999999</v>
      </c>
      <c r="J2698" s="1" t="str">
        <f t="shared" si="436"/>
        <v>NGR lake sediment grab sample</v>
      </c>
      <c r="K2698" s="1" t="str">
        <f t="shared" si="437"/>
        <v>&lt;177 micron (NGR)</v>
      </c>
      <c r="L2698">
        <v>27</v>
      </c>
      <c r="M2698" t="s">
        <v>87</v>
      </c>
      <c r="N2698">
        <v>528</v>
      </c>
      <c r="O2698" t="s">
        <v>61</v>
      </c>
      <c r="P2698" t="s">
        <v>80</v>
      </c>
      <c r="Q2698" t="s">
        <v>53</v>
      </c>
      <c r="R2698" t="s">
        <v>66</v>
      </c>
      <c r="S2698" t="s">
        <v>39</v>
      </c>
      <c r="T2698" t="s">
        <v>36</v>
      </c>
      <c r="U2698" t="s">
        <v>2330</v>
      </c>
      <c r="V2698" t="s">
        <v>6252</v>
      </c>
      <c r="W2698" t="s">
        <v>66</v>
      </c>
      <c r="X2698" t="s">
        <v>82</v>
      </c>
      <c r="Y2698" t="s">
        <v>41</v>
      </c>
      <c r="Z2698" t="s">
        <v>4726</v>
      </c>
    </row>
    <row r="2699" spans="1:26" hidden="1" x14ac:dyDescent="0.25">
      <c r="A2699" t="s">
        <v>11114</v>
      </c>
      <c r="B2699" t="s">
        <v>11115</v>
      </c>
      <c r="C2699" s="1" t="str">
        <f t="shared" si="434"/>
        <v>21:0242</v>
      </c>
      <c r="D2699" s="1" t="str">
        <f t="shared" si="435"/>
        <v>21:0117</v>
      </c>
      <c r="E2699" t="s">
        <v>11116</v>
      </c>
      <c r="F2699" t="s">
        <v>11117</v>
      </c>
      <c r="H2699">
        <v>58.159497999999999</v>
      </c>
      <c r="I2699">
        <v>-102.068485</v>
      </c>
      <c r="J2699" s="1" t="str">
        <f t="shared" si="436"/>
        <v>NGR lake sediment grab sample</v>
      </c>
      <c r="K2699" s="1" t="str">
        <f t="shared" si="437"/>
        <v>&lt;177 micron (NGR)</v>
      </c>
      <c r="L2699">
        <v>27</v>
      </c>
      <c r="M2699" t="s">
        <v>96</v>
      </c>
      <c r="N2699">
        <v>529</v>
      </c>
      <c r="O2699" t="s">
        <v>88</v>
      </c>
      <c r="P2699" t="s">
        <v>109</v>
      </c>
      <c r="Q2699" t="s">
        <v>53</v>
      </c>
      <c r="R2699" t="s">
        <v>146</v>
      </c>
      <c r="S2699" t="s">
        <v>78</v>
      </c>
      <c r="T2699" t="s">
        <v>36</v>
      </c>
      <c r="U2699" t="s">
        <v>31</v>
      </c>
      <c r="V2699" t="s">
        <v>1802</v>
      </c>
      <c r="W2699" t="s">
        <v>53</v>
      </c>
      <c r="X2699" t="s">
        <v>79</v>
      </c>
      <c r="Y2699" t="s">
        <v>41</v>
      </c>
      <c r="Z2699" t="s">
        <v>1671</v>
      </c>
    </row>
    <row r="2700" spans="1:26" hidden="1" x14ac:dyDescent="0.25">
      <c r="A2700" t="s">
        <v>11118</v>
      </c>
      <c r="B2700" t="s">
        <v>11119</v>
      </c>
      <c r="C2700" s="1" t="str">
        <f t="shared" si="434"/>
        <v>21:0242</v>
      </c>
      <c r="D2700" s="1" t="str">
        <f t="shared" si="435"/>
        <v>21:0117</v>
      </c>
      <c r="E2700" t="s">
        <v>11120</v>
      </c>
      <c r="F2700" t="s">
        <v>11121</v>
      </c>
      <c r="H2700">
        <v>58.237919699999999</v>
      </c>
      <c r="I2700">
        <v>-102.14950260000001</v>
      </c>
      <c r="J2700" s="1" t="str">
        <f t="shared" si="436"/>
        <v>NGR lake sediment grab sample</v>
      </c>
      <c r="K2700" s="1" t="str">
        <f t="shared" si="437"/>
        <v>&lt;177 micron (NGR)</v>
      </c>
      <c r="L2700">
        <v>27</v>
      </c>
      <c r="M2700" t="s">
        <v>106</v>
      </c>
      <c r="N2700">
        <v>530</v>
      </c>
      <c r="O2700" t="s">
        <v>108</v>
      </c>
      <c r="P2700" t="s">
        <v>66</v>
      </c>
      <c r="Q2700" t="s">
        <v>66</v>
      </c>
      <c r="R2700" t="s">
        <v>63</v>
      </c>
      <c r="S2700" t="s">
        <v>66</v>
      </c>
      <c r="T2700" t="s">
        <v>36</v>
      </c>
      <c r="U2700" t="s">
        <v>510</v>
      </c>
      <c r="V2700" t="s">
        <v>437</v>
      </c>
      <c r="W2700" t="s">
        <v>53</v>
      </c>
      <c r="X2700" t="s">
        <v>82</v>
      </c>
      <c r="Y2700" t="s">
        <v>41</v>
      </c>
      <c r="Z2700" t="s">
        <v>1442</v>
      </c>
    </row>
    <row r="2701" spans="1:26" hidden="1" x14ac:dyDescent="0.25">
      <c r="A2701" t="s">
        <v>11122</v>
      </c>
      <c r="B2701" t="s">
        <v>11123</v>
      </c>
      <c r="C2701" s="1" t="str">
        <f t="shared" si="434"/>
        <v>21:0242</v>
      </c>
      <c r="D2701" s="1" t="str">
        <f t="shared" si="435"/>
        <v>21:0117</v>
      </c>
      <c r="E2701" t="s">
        <v>11124</v>
      </c>
      <c r="F2701" t="s">
        <v>11125</v>
      </c>
      <c r="H2701">
        <v>58.150693599999997</v>
      </c>
      <c r="I2701">
        <v>-102.0444749</v>
      </c>
      <c r="J2701" s="1" t="str">
        <f t="shared" si="436"/>
        <v>NGR lake sediment grab sample</v>
      </c>
      <c r="K2701" s="1" t="str">
        <f t="shared" si="437"/>
        <v>&lt;177 micron (NGR)</v>
      </c>
      <c r="L2701">
        <v>27</v>
      </c>
      <c r="M2701" t="s">
        <v>118</v>
      </c>
      <c r="N2701">
        <v>531</v>
      </c>
      <c r="O2701" t="s">
        <v>81</v>
      </c>
      <c r="P2701" t="s">
        <v>109</v>
      </c>
      <c r="Q2701" t="s">
        <v>80</v>
      </c>
      <c r="R2701" t="s">
        <v>109</v>
      </c>
      <c r="S2701" t="s">
        <v>76</v>
      </c>
      <c r="T2701" t="s">
        <v>36</v>
      </c>
      <c r="U2701" t="s">
        <v>703</v>
      </c>
      <c r="V2701" t="s">
        <v>227</v>
      </c>
      <c r="W2701" t="s">
        <v>53</v>
      </c>
      <c r="X2701" t="s">
        <v>890</v>
      </c>
      <c r="Y2701" t="s">
        <v>41</v>
      </c>
      <c r="Z2701" t="s">
        <v>4729</v>
      </c>
    </row>
    <row r="2702" spans="1:26" hidden="1" x14ac:dyDescent="0.25">
      <c r="A2702" t="s">
        <v>11126</v>
      </c>
      <c r="B2702" t="s">
        <v>11127</v>
      </c>
      <c r="C2702" s="1" t="str">
        <f t="shared" si="434"/>
        <v>21:0242</v>
      </c>
      <c r="D2702" s="1" t="str">
        <f t="shared" si="435"/>
        <v>21:0117</v>
      </c>
      <c r="E2702" t="s">
        <v>11128</v>
      </c>
      <c r="F2702" t="s">
        <v>11129</v>
      </c>
      <c r="H2702">
        <v>58.172897599999999</v>
      </c>
      <c r="I2702">
        <v>-102.0548301</v>
      </c>
      <c r="J2702" s="1" t="str">
        <f t="shared" si="436"/>
        <v>NGR lake sediment grab sample</v>
      </c>
      <c r="K2702" s="1" t="str">
        <f t="shared" si="437"/>
        <v>&lt;177 micron (NGR)</v>
      </c>
      <c r="L2702">
        <v>27</v>
      </c>
      <c r="M2702" t="s">
        <v>131</v>
      </c>
      <c r="N2702">
        <v>532</v>
      </c>
      <c r="O2702" t="s">
        <v>289</v>
      </c>
      <c r="P2702" t="s">
        <v>244</v>
      </c>
      <c r="Q2702" t="s">
        <v>33</v>
      </c>
      <c r="R2702" t="s">
        <v>146</v>
      </c>
      <c r="S2702" t="s">
        <v>78</v>
      </c>
      <c r="T2702" t="s">
        <v>36</v>
      </c>
      <c r="U2702" t="s">
        <v>379</v>
      </c>
      <c r="V2702" t="s">
        <v>590</v>
      </c>
      <c r="W2702" t="s">
        <v>146</v>
      </c>
      <c r="X2702" t="s">
        <v>48</v>
      </c>
      <c r="Y2702" t="s">
        <v>41</v>
      </c>
      <c r="Z2702" t="s">
        <v>3055</v>
      </c>
    </row>
    <row r="2703" spans="1:26" hidden="1" x14ac:dyDescent="0.25">
      <c r="A2703" t="s">
        <v>11130</v>
      </c>
      <c r="B2703" t="s">
        <v>11131</v>
      </c>
      <c r="C2703" s="1" t="str">
        <f t="shared" si="434"/>
        <v>21:0242</v>
      </c>
      <c r="D2703" s="1" t="str">
        <f t="shared" si="435"/>
        <v>21:0117</v>
      </c>
      <c r="E2703" t="s">
        <v>11132</v>
      </c>
      <c r="F2703" t="s">
        <v>11133</v>
      </c>
      <c r="H2703">
        <v>58.181899399999999</v>
      </c>
      <c r="I2703">
        <v>-102.0702998</v>
      </c>
      <c r="J2703" s="1" t="str">
        <f t="shared" si="436"/>
        <v>NGR lake sediment grab sample</v>
      </c>
      <c r="K2703" s="1" t="str">
        <f t="shared" si="437"/>
        <v>&lt;177 micron (NGR)</v>
      </c>
      <c r="L2703">
        <v>27</v>
      </c>
      <c r="M2703" t="s">
        <v>143</v>
      </c>
      <c r="N2703">
        <v>533</v>
      </c>
      <c r="O2703" t="s">
        <v>336</v>
      </c>
      <c r="P2703" t="s">
        <v>39</v>
      </c>
      <c r="Q2703" t="s">
        <v>63</v>
      </c>
      <c r="R2703" t="s">
        <v>78</v>
      </c>
      <c r="S2703" t="s">
        <v>80</v>
      </c>
      <c r="T2703" t="s">
        <v>36</v>
      </c>
      <c r="U2703" t="s">
        <v>144</v>
      </c>
      <c r="V2703" t="s">
        <v>292</v>
      </c>
      <c r="W2703" t="s">
        <v>66</v>
      </c>
      <c r="X2703" t="s">
        <v>82</v>
      </c>
      <c r="Y2703" t="s">
        <v>41</v>
      </c>
      <c r="Z2703" t="s">
        <v>349</v>
      </c>
    </row>
    <row r="2704" spans="1:26" hidden="1" x14ac:dyDescent="0.25">
      <c r="A2704" t="s">
        <v>11134</v>
      </c>
      <c r="B2704" t="s">
        <v>11135</v>
      </c>
      <c r="C2704" s="1" t="str">
        <f t="shared" si="434"/>
        <v>21:0242</v>
      </c>
      <c r="D2704" s="1" t="str">
        <f t="shared" si="435"/>
        <v>21:0117</v>
      </c>
      <c r="E2704" t="s">
        <v>11136</v>
      </c>
      <c r="F2704" t="s">
        <v>11137</v>
      </c>
      <c r="H2704">
        <v>58.202431799999999</v>
      </c>
      <c r="I2704">
        <v>-102.0440617</v>
      </c>
      <c r="J2704" s="1" t="str">
        <f t="shared" si="436"/>
        <v>NGR lake sediment grab sample</v>
      </c>
      <c r="K2704" s="1" t="str">
        <f t="shared" si="437"/>
        <v>&lt;177 micron (NGR)</v>
      </c>
      <c r="L2704">
        <v>27</v>
      </c>
      <c r="M2704" t="s">
        <v>177</v>
      </c>
      <c r="N2704">
        <v>534</v>
      </c>
      <c r="O2704" t="s">
        <v>841</v>
      </c>
      <c r="P2704" t="s">
        <v>109</v>
      </c>
      <c r="Q2704" t="s">
        <v>66</v>
      </c>
      <c r="R2704" t="s">
        <v>146</v>
      </c>
      <c r="S2704" t="s">
        <v>33</v>
      </c>
      <c r="T2704" t="s">
        <v>36</v>
      </c>
      <c r="U2704" t="s">
        <v>559</v>
      </c>
      <c r="V2704" t="s">
        <v>685</v>
      </c>
      <c r="W2704" t="s">
        <v>63</v>
      </c>
      <c r="X2704" t="s">
        <v>890</v>
      </c>
      <c r="Y2704" t="s">
        <v>41</v>
      </c>
      <c r="Z2704" t="s">
        <v>511</v>
      </c>
    </row>
    <row r="2705" spans="1:26" hidden="1" x14ac:dyDescent="0.25">
      <c r="A2705" t="s">
        <v>11138</v>
      </c>
      <c r="B2705" t="s">
        <v>11139</v>
      </c>
      <c r="C2705" s="1" t="str">
        <f t="shared" si="434"/>
        <v>21:0242</v>
      </c>
      <c r="D2705" s="1" t="str">
        <f t="shared" si="435"/>
        <v>21:0117</v>
      </c>
      <c r="E2705" t="s">
        <v>11140</v>
      </c>
      <c r="F2705" t="s">
        <v>11141</v>
      </c>
      <c r="H2705">
        <v>58.202708800000003</v>
      </c>
      <c r="I2705">
        <v>-102.0728429</v>
      </c>
      <c r="J2705" s="1" t="str">
        <f t="shared" si="436"/>
        <v>NGR lake sediment grab sample</v>
      </c>
      <c r="K2705" s="1" t="str">
        <f t="shared" si="437"/>
        <v>&lt;177 micron (NGR)</v>
      </c>
      <c r="L2705">
        <v>27</v>
      </c>
      <c r="M2705" t="s">
        <v>187</v>
      </c>
      <c r="N2705">
        <v>535</v>
      </c>
      <c r="O2705" t="s">
        <v>31</v>
      </c>
      <c r="P2705" t="s">
        <v>181</v>
      </c>
      <c r="Q2705" t="s">
        <v>53</v>
      </c>
      <c r="R2705" t="s">
        <v>181</v>
      </c>
      <c r="S2705" t="s">
        <v>50</v>
      </c>
      <c r="T2705" t="s">
        <v>36</v>
      </c>
      <c r="U2705" t="s">
        <v>11142</v>
      </c>
      <c r="V2705" t="s">
        <v>11143</v>
      </c>
      <c r="W2705" t="s">
        <v>321</v>
      </c>
      <c r="X2705" t="s">
        <v>79</v>
      </c>
      <c r="Y2705" t="s">
        <v>125</v>
      </c>
      <c r="Z2705" t="s">
        <v>198</v>
      </c>
    </row>
    <row r="2706" spans="1:26" hidden="1" x14ac:dyDescent="0.25">
      <c r="A2706" t="s">
        <v>11144</v>
      </c>
      <c r="B2706" t="s">
        <v>11145</v>
      </c>
      <c r="C2706" s="1" t="str">
        <f t="shared" si="434"/>
        <v>21:0242</v>
      </c>
      <c r="D2706" s="1" t="str">
        <f t="shared" si="435"/>
        <v>21:0117</v>
      </c>
      <c r="E2706" t="s">
        <v>11146</v>
      </c>
      <c r="F2706" t="s">
        <v>11147</v>
      </c>
      <c r="H2706">
        <v>58.2150581</v>
      </c>
      <c r="I2706">
        <v>-102.0925514</v>
      </c>
      <c r="J2706" s="1" t="str">
        <f t="shared" si="436"/>
        <v>NGR lake sediment grab sample</v>
      </c>
      <c r="K2706" s="1" t="str">
        <f t="shared" si="437"/>
        <v>&lt;177 micron (NGR)</v>
      </c>
      <c r="L2706">
        <v>27</v>
      </c>
      <c r="M2706" t="s">
        <v>196</v>
      </c>
      <c r="N2706">
        <v>536</v>
      </c>
      <c r="O2706" t="s">
        <v>1048</v>
      </c>
      <c r="P2706" t="s">
        <v>39</v>
      </c>
      <c r="Q2706" t="s">
        <v>63</v>
      </c>
      <c r="R2706" t="s">
        <v>146</v>
      </c>
      <c r="S2706" t="s">
        <v>53</v>
      </c>
      <c r="T2706" t="s">
        <v>36</v>
      </c>
      <c r="U2706" t="s">
        <v>98</v>
      </c>
      <c r="V2706" t="s">
        <v>437</v>
      </c>
      <c r="W2706" t="s">
        <v>66</v>
      </c>
      <c r="X2706" t="s">
        <v>890</v>
      </c>
      <c r="Y2706" t="s">
        <v>41</v>
      </c>
      <c r="Z2706" t="s">
        <v>516</v>
      </c>
    </row>
    <row r="2707" spans="1:26" hidden="1" x14ac:dyDescent="0.25">
      <c r="A2707" t="s">
        <v>11148</v>
      </c>
      <c r="B2707" t="s">
        <v>11149</v>
      </c>
      <c r="C2707" s="1" t="str">
        <f t="shared" si="434"/>
        <v>21:0242</v>
      </c>
      <c r="D2707" s="1" t="str">
        <f t="shared" si="435"/>
        <v>21:0117</v>
      </c>
      <c r="E2707" t="s">
        <v>11150</v>
      </c>
      <c r="F2707" t="s">
        <v>11151</v>
      </c>
      <c r="H2707">
        <v>58.222644000000003</v>
      </c>
      <c r="I2707">
        <v>-102.1155723</v>
      </c>
      <c r="J2707" s="1" t="str">
        <f t="shared" si="436"/>
        <v>NGR lake sediment grab sample</v>
      </c>
      <c r="K2707" s="1" t="str">
        <f t="shared" si="437"/>
        <v>&lt;177 micron (NGR)</v>
      </c>
      <c r="L2707">
        <v>27</v>
      </c>
      <c r="M2707" t="s">
        <v>206</v>
      </c>
      <c r="N2707">
        <v>537</v>
      </c>
      <c r="O2707" t="s">
        <v>702</v>
      </c>
      <c r="P2707" t="s">
        <v>39</v>
      </c>
      <c r="Q2707" t="s">
        <v>53</v>
      </c>
      <c r="R2707" t="s">
        <v>33</v>
      </c>
      <c r="S2707" t="s">
        <v>33</v>
      </c>
      <c r="T2707" t="s">
        <v>36</v>
      </c>
      <c r="U2707" t="s">
        <v>465</v>
      </c>
      <c r="V2707" t="s">
        <v>63</v>
      </c>
      <c r="W2707" t="s">
        <v>63</v>
      </c>
      <c r="X2707" t="s">
        <v>48</v>
      </c>
      <c r="Y2707" t="s">
        <v>41</v>
      </c>
      <c r="Z2707" t="s">
        <v>419</v>
      </c>
    </row>
    <row r="2708" spans="1:26" hidden="1" x14ac:dyDescent="0.25">
      <c r="A2708" t="s">
        <v>11152</v>
      </c>
      <c r="B2708" t="s">
        <v>11153</v>
      </c>
      <c r="C2708" s="1" t="str">
        <f t="shared" si="434"/>
        <v>21:0242</v>
      </c>
      <c r="D2708" s="1" t="str">
        <f>HYPERLINK("http://geochem.nrcan.gc.ca/cdogs/content/svy/svy_e.htm", "")</f>
        <v/>
      </c>
      <c r="G2708" s="1" t="str">
        <f>HYPERLINK("http://geochem.nrcan.gc.ca/cdogs/content/cr_/cr_00007_e.htm", "7")</f>
        <v>7</v>
      </c>
      <c r="J2708" t="s">
        <v>220</v>
      </c>
      <c r="K2708" t="s">
        <v>221</v>
      </c>
      <c r="L2708">
        <v>27</v>
      </c>
      <c r="M2708" t="s">
        <v>222</v>
      </c>
      <c r="N2708">
        <v>538</v>
      </c>
      <c r="O2708" t="s">
        <v>108</v>
      </c>
      <c r="P2708" t="s">
        <v>133</v>
      </c>
      <c r="Q2708" t="s">
        <v>290</v>
      </c>
      <c r="R2708" t="s">
        <v>78</v>
      </c>
      <c r="S2708" t="s">
        <v>33</v>
      </c>
      <c r="T2708" t="s">
        <v>437</v>
      </c>
      <c r="U2708" t="s">
        <v>825</v>
      </c>
      <c r="V2708" t="s">
        <v>227</v>
      </c>
      <c r="W2708" t="s">
        <v>53</v>
      </c>
      <c r="X2708" t="s">
        <v>228</v>
      </c>
      <c r="Y2708" t="s">
        <v>50</v>
      </c>
      <c r="Z2708" t="s">
        <v>2782</v>
      </c>
    </row>
    <row r="2709" spans="1:26" hidden="1" x14ac:dyDescent="0.25">
      <c r="A2709" t="s">
        <v>11154</v>
      </c>
      <c r="B2709" t="s">
        <v>11155</v>
      </c>
      <c r="C2709" s="1" t="str">
        <f t="shared" si="434"/>
        <v>21:0242</v>
      </c>
      <c r="D2709" s="1" t="str">
        <f t="shared" ref="D2709:D2722" si="438">HYPERLINK("http://geochem.nrcan.gc.ca/cdogs/content/svy/svy210117_e.htm", "21:0117")</f>
        <v>21:0117</v>
      </c>
      <c r="E2709" t="s">
        <v>11156</v>
      </c>
      <c r="F2709" t="s">
        <v>11157</v>
      </c>
      <c r="H2709">
        <v>58.241785700000001</v>
      </c>
      <c r="I2709">
        <v>-102.12911769999999</v>
      </c>
      <c r="J2709" s="1" t="str">
        <f t="shared" ref="J2709:J2722" si="439">HYPERLINK("http://geochem.nrcan.gc.ca/cdogs/content/kwd/kwd020027_e.htm", "NGR lake sediment grab sample")</f>
        <v>NGR lake sediment grab sample</v>
      </c>
      <c r="K2709" s="1" t="str">
        <f t="shared" ref="K2709:K2722" si="440">HYPERLINK("http://geochem.nrcan.gc.ca/cdogs/content/kwd/kwd080006_e.htm", "&lt;177 micron (NGR)")</f>
        <v>&lt;177 micron (NGR)</v>
      </c>
      <c r="L2709">
        <v>27</v>
      </c>
      <c r="M2709" t="s">
        <v>214</v>
      </c>
      <c r="N2709">
        <v>539</v>
      </c>
      <c r="O2709" t="s">
        <v>667</v>
      </c>
      <c r="P2709" t="s">
        <v>109</v>
      </c>
      <c r="Q2709" t="s">
        <v>53</v>
      </c>
      <c r="R2709" t="s">
        <v>181</v>
      </c>
      <c r="S2709" t="s">
        <v>181</v>
      </c>
      <c r="T2709" t="s">
        <v>36</v>
      </c>
      <c r="U2709" t="s">
        <v>178</v>
      </c>
      <c r="V2709" t="s">
        <v>8216</v>
      </c>
      <c r="W2709" t="s">
        <v>596</v>
      </c>
      <c r="X2709" t="s">
        <v>336</v>
      </c>
      <c r="Y2709" t="s">
        <v>41</v>
      </c>
      <c r="Z2709" t="s">
        <v>3969</v>
      </c>
    </row>
    <row r="2710" spans="1:26" hidden="1" x14ac:dyDescent="0.25">
      <c r="A2710" t="s">
        <v>11158</v>
      </c>
      <c r="B2710" t="s">
        <v>11159</v>
      </c>
      <c r="C2710" s="1" t="str">
        <f t="shared" si="434"/>
        <v>21:0242</v>
      </c>
      <c r="D2710" s="1" t="str">
        <f t="shared" si="438"/>
        <v>21:0117</v>
      </c>
      <c r="E2710" t="s">
        <v>11160</v>
      </c>
      <c r="F2710" t="s">
        <v>11161</v>
      </c>
      <c r="H2710">
        <v>58.261105200000003</v>
      </c>
      <c r="I2710">
        <v>-102.0771185</v>
      </c>
      <c r="J2710" s="1" t="str">
        <f t="shared" si="439"/>
        <v>NGR lake sediment grab sample</v>
      </c>
      <c r="K2710" s="1" t="str">
        <f t="shared" si="440"/>
        <v>&lt;177 micron (NGR)</v>
      </c>
      <c r="L2710">
        <v>27</v>
      </c>
      <c r="M2710" t="s">
        <v>234</v>
      </c>
      <c r="N2710">
        <v>540</v>
      </c>
      <c r="O2710" t="s">
        <v>888</v>
      </c>
      <c r="P2710" t="s">
        <v>156</v>
      </c>
      <c r="Q2710" t="s">
        <v>53</v>
      </c>
      <c r="R2710" t="s">
        <v>39</v>
      </c>
      <c r="S2710" t="s">
        <v>63</v>
      </c>
      <c r="T2710" t="s">
        <v>36</v>
      </c>
      <c r="U2710" t="s">
        <v>67</v>
      </c>
      <c r="V2710" t="s">
        <v>911</v>
      </c>
      <c r="W2710" t="s">
        <v>63</v>
      </c>
      <c r="X2710" t="s">
        <v>890</v>
      </c>
      <c r="Y2710" t="s">
        <v>41</v>
      </c>
      <c r="Z2710" t="s">
        <v>947</v>
      </c>
    </row>
    <row r="2711" spans="1:26" hidden="1" x14ac:dyDescent="0.25">
      <c r="A2711" t="s">
        <v>11162</v>
      </c>
      <c r="B2711" t="s">
        <v>11163</v>
      </c>
      <c r="C2711" s="1" t="str">
        <f t="shared" si="434"/>
        <v>21:0242</v>
      </c>
      <c r="D2711" s="1" t="str">
        <f t="shared" si="438"/>
        <v>21:0117</v>
      </c>
      <c r="E2711" t="s">
        <v>11164</v>
      </c>
      <c r="F2711" t="s">
        <v>11165</v>
      </c>
      <c r="H2711">
        <v>58.2892473</v>
      </c>
      <c r="I2711">
        <v>-102.1739939</v>
      </c>
      <c r="J2711" s="1" t="str">
        <f t="shared" si="439"/>
        <v>NGR lake sediment grab sample</v>
      </c>
      <c r="K2711" s="1" t="str">
        <f t="shared" si="440"/>
        <v>&lt;177 micron (NGR)</v>
      </c>
      <c r="L2711">
        <v>28</v>
      </c>
      <c r="M2711" t="s">
        <v>30</v>
      </c>
      <c r="N2711">
        <v>541</v>
      </c>
      <c r="O2711" t="s">
        <v>336</v>
      </c>
      <c r="P2711" t="s">
        <v>39</v>
      </c>
      <c r="Q2711" t="s">
        <v>63</v>
      </c>
      <c r="R2711" t="s">
        <v>33</v>
      </c>
      <c r="S2711" t="s">
        <v>80</v>
      </c>
      <c r="T2711" t="s">
        <v>36</v>
      </c>
      <c r="U2711" t="s">
        <v>521</v>
      </c>
      <c r="V2711" t="s">
        <v>227</v>
      </c>
      <c r="W2711" t="s">
        <v>53</v>
      </c>
      <c r="X2711" t="s">
        <v>283</v>
      </c>
      <c r="Y2711" t="s">
        <v>41</v>
      </c>
      <c r="Z2711" t="s">
        <v>1127</v>
      </c>
    </row>
    <row r="2712" spans="1:26" hidden="1" x14ac:dyDescent="0.25">
      <c r="A2712" t="s">
        <v>11166</v>
      </c>
      <c r="B2712" t="s">
        <v>11167</v>
      </c>
      <c r="C2712" s="1" t="str">
        <f t="shared" si="434"/>
        <v>21:0242</v>
      </c>
      <c r="D2712" s="1" t="str">
        <f t="shared" si="438"/>
        <v>21:0117</v>
      </c>
      <c r="E2712" t="s">
        <v>11168</v>
      </c>
      <c r="F2712" t="s">
        <v>11169</v>
      </c>
      <c r="H2712">
        <v>58.278139500000002</v>
      </c>
      <c r="I2712">
        <v>-102.08477329999999</v>
      </c>
      <c r="J2712" s="1" t="str">
        <f t="shared" si="439"/>
        <v>NGR lake sediment grab sample</v>
      </c>
      <c r="K2712" s="1" t="str">
        <f t="shared" si="440"/>
        <v>&lt;177 micron (NGR)</v>
      </c>
      <c r="L2712">
        <v>28</v>
      </c>
      <c r="M2712" t="s">
        <v>47</v>
      </c>
      <c r="N2712">
        <v>542</v>
      </c>
      <c r="O2712" t="s">
        <v>79</v>
      </c>
      <c r="P2712" t="s">
        <v>39</v>
      </c>
      <c r="Q2712" t="s">
        <v>53</v>
      </c>
      <c r="R2712" t="s">
        <v>80</v>
      </c>
      <c r="S2712" t="s">
        <v>66</v>
      </c>
      <c r="T2712" t="s">
        <v>36</v>
      </c>
      <c r="U2712" t="s">
        <v>199</v>
      </c>
      <c r="V2712" t="s">
        <v>227</v>
      </c>
      <c r="W2712" t="s">
        <v>39</v>
      </c>
      <c r="X2712" t="s">
        <v>283</v>
      </c>
      <c r="Y2712" t="s">
        <v>41</v>
      </c>
      <c r="Z2712" t="s">
        <v>554</v>
      </c>
    </row>
    <row r="2713" spans="1:26" hidden="1" x14ac:dyDescent="0.25">
      <c r="A2713" t="s">
        <v>11170</v>
      </c>
      <c r="B2713" t="s">
        <v>11171</v>
      </c>
      <c r="C2713" s="1" t="str">
        <f t="shared" si="434"/>
        <v>21:0242</v>
      </c>
      <c r="D2713" s="1" t="str">
        <f t="shared" si="438"/>
        <v>21:0117</v>
      </c>
      <c r="E2713" t="s">
        <v>11172</v>
      </c>
      <c r="F2713" t="s">
        <v>11173</v>
      </c>
      <c r="H2713">
        <v>58.281099699999999</v>
      </c>
      <c r="I2713">
        <v>-102.1019148</v>
      </c>
      <c r="J2713" s="1" t="str">
        <f t="shared" si="439"/>
        <v>NGR lake sediment grab sample</v>
      </c>
      <c r="K2713" s="1" t="str">
        <f t="shared" si="440"/>
        <v>&lt;177 micron (NGR)</v>
      </c>
      <c r="L2713">
        <v>28</v>
      </c>
      <c r="M2713" t="s">
        <v>60</v>
      </c>
      <c r="N2713">
        <v>543</v>
      </c>
      <c r="O2713" t="s">
        <v>488</v>
      </c>
      <c r="P2713" t="s">
        <v>134</v>
      </c>
      <c r="Q2713" t="s">
        <v>80</v>
      </c>
      <c r="R2713" t="s">
        <v>97</v>
      </c>
      <c r="S2713" t="s">
        <v>63</v>
      </c>
      <c r="T2713" t="s">
        <v>122</v>
      </c>
      <c r="U2713" t="s">
        <v>79</v>
      </c>
      <c r="V2713" t="s">
        <v>1312</v>
      </c>
      <c r="W2713" t="s">
        <v>63</v>
      </c>
      <c r="X2713" t="s">
        <v>48</v>
      </c>
      <c r="Y2713" t="s">
        <v>41</v>
      </c>
      <c r="Z2713" t="s">
        <v>11174</v>
      </c>
    </row>
    <row r="2714" spans="1:26" hidden="1" x14ac:dyDescent="0.25">
      <c r="A2714" t="s">
        <v>11175</v>
      </c>
      <c r="B2714" t="s">
        <v>11176</v>
      </c>
      <c r="C2714" s="1" t="str">
        <f t="shared" si="434"/>
        <v>21:0242</v>
      </c>
      <c r="D2714" s="1" t="str">
        <f t="shared" si="438"/>
        <v>21:0117</v>
      </c>
      <c r="E2714" t="s">
        <v>11177</v>
      </c>
      <c r="F2714" t="s">
        <v>11178</v>
      </c>
      <c r="H2714">
        <v>58.270460300000003</v>
      </c>
      <c r="I2714">
        <v>-102.1174517</v>
      </c>
      <c r="J2714" s="1" t="str">
        <f t="shared" si="439"/>
        <v>NGR lake sediment grab sample</v>
      </c>
      <c r="K2714" s="1" t="str">
        <f t="shared" si="440"/>
        <v>&lt;177 micron (NGR)</v>
      </c>
      <c r="L2714">
        <v>28</v>
      </c>
      <c r="M2714" t="s">
        <v>73</v>
      </c>
      <c r="N2714">
        <v>544</v>
      </c>
      <c r="O2714" t="s">
        <v>188</v>
      </c>
      <c r="P2714" t="s">
        <v>156</v>
      </c>
      <c r="Q2714" t="s">
        <v>33</v>
      </c>
      <c r="R2714" t="s">
        <v>181</v>
      </c>
      <c r="S2714" t="s">
        <v>66</v>
      </c>
      <c r="T2714" t="s">
        <v>36</v>
      </c>
      <c r="U2714" t="s">
        <v>336</v>
      </c>
      <c r="V2714" t="s">
        <v>262</v>
      </c>
      <c r="W2714" t="s">
        <v>78</v>
      </c>
      <c r="X2714" t="s">
        <v>82</v>
      </c>
      <c r="Y2714" t="s">
        <v>41</v>
      </c>
      <c r="Z2714" t="s">
        <v>1105</v>
      </c>
    </row>
    <row r="2715" spans="1:26" hidden="1" x14ac:dyDescent="0.25">
      <c r="A2715" t="s">
        <v>11179</v>
      </c>
      <c r="B2715" t="s">
        <v>11180</v>
      </c>
      <c r="C2715" s="1" t="str">
        <f t="shared" si="434"/>
        <v>21:0242</v>
      </c>
      <c r="D2715" s="1" t="str">
        <f t="shared" si="438"/>
        <v>21:0117</v>
      </c>
      <c r="E2715" t="s">
        <v>11181</v>
      </c>
      <c r="F2715" t="s">
        <v>11182</v>
      </c>
      <c r="H2715">
        <v>58.281838399999998</v>
      </c>
      <c r="I2715">
        <v>-102.16934670000001</v>
      </c>
      <c r="J2715" s="1" t="str">
        <f t="shared" si="439"/>
        <v>NGR lake sediment grab sample</v>
      </c>
      <c r="K2715" s="1" t="str">
        <f t="shared" si="440"/>
        <v>&lt;177 micron (NGR)</v>
      </c>
      <c r="L2715">
        <v>28</v>
      </c>
      <c r="M2715" t="s">
        <v>154</v>
      </c>
      <c r="N2715">
        <v>545</v>
      </c>
      <c r="O2715" t="s">
        <v>155</v>
      </c>
      <c r="P2715" t="s">
        <v>156</v>
      </c>
      <c r="Q2715" t="s">
        <v>80</v>
      </c>
      <c r="R2715" t="s">
        <v>76</v>
      </c>
      <c r="S2715" t="s">
        <v>80</v>
      </c>
      <c r="T2715" t="s">
        <v>36</v>
      </c>
      <c r="U2715" t="s">
        <v>470</v>
      </c>
      <c r="V2715" t="s">
        <v>408</v>
      </c>
      <c r="W2715" t="s">
        <v>33</v>
      </c>
      <c r="X2715" t="s">
        <v>48</v>
      </c>
      <c r="Y2715" t="s">
        <v>41</v>
      </c>
      <c r="Z2715" t="s">
        <v>3794</v>
      </c>
    </row>
    <row r="2716" spans="1:26" hidden="1" x14ac:dyDescent="0.25">
      <c r="A2716" t="s">
        <v>11183</v>
      </c>
      <c r="B2716" t="s">
        <v>11184</v>
      </c>
      <c r="C2716" s="1" t="str">
        <f t="shared" si="434"/>
        <v>21:0242</v>
      </c>
      <c r="D2716" s="1" t="str">
        <f t="shared" si="438"/>
        <v>21:0117</v>
      </c>
      <c r="E2716" t="s">
        <v>11164</v>
      </c>
      <c r="F2716" t="s">
        <v>11185</v>
      </c>
      <c r="H2716">
        <v>58.2892473</v>
      </c>
      <c r="I2716">
        <v>-102.1739939</v>
      </c>
      <c r="J2716" s="1" t="str">
        <f t="shared" si="439"/>
        <v>NGR lake sediment grab sample</v>
      </c>
      <c r="K2716" s="1" t="str">
        <f t="shared" si="440"/>
        <v>&lt;177 micron (NGR)</v>
      </c>
      <c r="L2716">
        <v>28</v>
      </c>
      <c r="M2716" t="s">
        <v>162</v>
      </c>
      <c r="N2716">
        <v>546</v>
      </c>
      <c r="O2716" t="s">
        <v>1058</v>
      </c>
      <c r="P2716" t="s">
        <v>39</v>
      </c>
      <c r="Q2716" t="s">
        <v>63</v>
      </c>
      <c r="R2716" t="s">
        <v>33</v>
      </c>
      <c r="S2716" t="s">
        <v>33</v>
      </c>
      <c r="T2716" t="s">
        <v>36</v>
      </c>
      <c r="U2716" t="s">
        <v>503</v>
      </c>
      <c r="V2716" t="s">
        <v>148</v>
      </c>
      <c r="W2716" t="s">
        <v>53</v>
      </c>
      <c r="X2716" t="s">
        <v>283</v>
      </c>
      <c r="Y2716" t="s">
        <v>41</v>
      </c>
      <c r="Z2716" t="s">
        <v>953</v>
      </c>
    </row>
    <row r="2717" spans="1:26" hidden="1" x14ac:dyDescent="0.25">
      <c r="A2717" t="s">
        <v>11186</v>
      </c>
      <c r="B2717" t="s">
        <v>11187</v>
      </c>
      <c r="C2717" s="1" t="str">
        <f t="shared" si="434"/>
        <v>21:0242</v>
      </c>
      <c r="D2717" s="1" t="str">
        <f t="shared" si="438"/>
        <v>21:0117</v>
      </c>
      <c r="E2717" t="s">
        <v>11164</v>
      </c>
      <c r="F2717" t="s">
        <v>11188</v>
      </c>
      <c r="H2717">
        <v>58.2892473</v>
      </c>
      <c r="I2717">
        <v>-102.1739939</v>
      </c>
      <c r="J2717" s="1" t="str">
        <f t="shared" si="439"/>
        <v>NGR lake sediment grab sample</v>
      </c>
      <c r="K2717" s="1" t="str">
        <f t="shared" si="440"/>
        <v>&lt;177 micron (NGR)</v>
      </c>
      <c r="L2717">
        <v>28</v>
      </c>
      <c r="M2717" t="s">
        <v>169</v>
      </c>
      <c r="N2717">
        <v>547</v>
      </c>
      <c r="O2717" t="s">
        <v>236</v>
      </c>
      <c r="P2717" t="s">
        <v>66</v>
      </c>
      <c r="Q2717" t="s">
        <v>66</v>
      </c>
      <c r="R2717" t="s">
        <v>63</v>
      </c>
      <c r="S2717" t="s">
        <v>80</v>
      </c>
      <c r="T2717" t="s">
        <v>36</v>
      </c>
      <c r="U2717" t="s">
        <v>938</v>
      </c>
      <c r="V2717" t="s">
        <v>148</v>
      </c>
      <c r="W2717" t="s">
        <v>53</v>
      </c>
      <c r="X2717" t="s">
        <v>283</v>
      </c>
      <c r="Y2717" t="s">
        <v>41</v>
      </c>
      <c r="Z2717" t="s">
        <v>496</v>
      </c>
    </row>
    <row r="2718" spans="1:26" hidden="1" x14ac:dyDescent="0.25">
      <c r="A2718" t="s">
        <v>11189</v>
      </c>
      <c r="B2718" t="s">
        <v>11190</v>
      </c>
      <c r="C2718" s="1" t="str">
        <f t="shared" si="434"/>
        <v>21:0242</v>
      </c>
      <c r="D2718" s="1" t="str">
        <f t="shared" si="438"/>
        <v>21:0117</v>
      </c>
      <c r="E2718" t="s">
        <v>11191</v>
      </c>
      <c r="F2718" t="s">
        <v>11192</v>
      </c>
      <c r="H2718">
        <v>58.318032799999997</v>
      </c>
      <c r="I2718">
        <v>-102.20802209999999</v>
      </c>
      <c r="J2718" s="1" t="str">
        <f t="shared" si="439"/>
        <v>NGR lake sediment grab sample</v>
      </c>
      <c r="K2718" s="1" t="str">
        <f t="shared" si="440"/>
        <v>&lt;177 micron (NGR)</v>
      </c>
      <c r="L2718">
        <v>28</v>
      </c>
      <c r="M2718" t="s">
        <v>87</v>
      </c>
      <c r="N2718">
        <v>548</v>
      </c>
      <c r="O2718" t="s">
        <v>112</v>
      </c>
      <c r="P2718" t="s">
        <v>134</v>
      </c>
      <c r="Q2718" t="s">
        <v>63</v>
      </c>
      <c r="R2718" t="s">
        <v>97</v>
      </c>
      <c r="S2718" t="s">
        <v>78</v>
      </c>
      <c r="T2718" t="s">
        <v>36</v>
      </c>
      <c r="U2718" t="s">
        <v>2562</v>
      </c>
      <c r="V2718" t="s">
        <v>661</v>
      </c>
      <c r="W2718" t="s">
        <v>76</v>
      </c>
      <c r="X2718" t="s">
        <v>48</v>
      </c>
      <c r="Y2718" t="s">
        <v>41</v>
      </c>
      <c r="Z2718" t="s">
        <v>1547</v>
      </c>
    </row>
    <row r="2719" spans="1:26" hidden="1" x14ac:dyDescent="0.25">
      <c r="A2719" t="s">
        <v>11193</v>
      </c>
      <c r="B2719" t="s">
        <v>11194</v>
      </c>
      <c r="C2719" s="1" t="str">
        <f t="shared" si="434"/>
        <v>21:0242</v>
      </c>
      <c r="D2719" s="1" t="str">
        <f t="shared" si="438"/>
        <v>21:0117</v>
      </c>
      <c r="E2719" t="s">
        <v>11195</v>
      </c>
      <c r="F2719" t="s">
        <v>11196</v>
      </c>
      <c r="H2719">
        <v>58.341329199999997</v>
      </c>
      <c r="I2719">
        <v>-102.19504240000001</v>
      </c>
      <c r="J2719" s="1" t="str">
        <f t="shared" si="439"/>
        <v>NGR lake sediment grab sample</v>
      </c>
      <c r="K2719" s="1" t="str">
        <f t="shared" si="440"/>
        <v>&lt;177 micron (NGR)</v>
      </c>
      <c r="L2719">
        <v>28</v>
      </c>
      <c r="M2719" t="s">
        <v>96</v>
      </c>
      <c r="N2719">
        <v>549</v>
      </c>
      <c r="O2719" t="s">
        <v>888</v>
      </c>
      <c r="P2719" t="s">
        <v>50</v>
      </c>
      <c r="Q2719" t="s">
        <v>66</v>
      </c>
      <c r="R2719" t="s">
        <v>97</v>
      </c>
      <c r="S2719" t="s">
        <v>181</v>
      </c>
      <c r="T2719" t="s">
        <v>36</v>
      </c>
      <c r="U2719" t="s">
        <v>40</v>
      </c>
      <c r="V2719" t="s">
        <v>730</v>
      </c>
      <c r="W2719" t="s">
        <v>63</v>
      </c>
      <c r="X2719" t="s">
        <v>48</v>
      </c>
      <c r="Y2719" t="s">
        <v>41</v>
      </c>
      <c r="Z2719" t="s">
        <v>616</v>
      </c>
    </row>
    <row r="2720" spans="1:26" hidden="1" x14ac:dyDescent="0.25">
      <c r="A2720" t="s">
        <v>11197</v>
      </c>
      <c r="B2720" t="s">
        <v>11198</v>
      </c>
      <c r="C2720" s="1" t="str">
        <f t="shared" si="434"/>
        <v>21:0242</v>
      </c>
      <c r="D2720" s="1" t="str">
        <f t="shared" si="438"/>
        <v>21:0117</v>
      </c>
      <c r="E2720" t="s">
        <v>11199</v>
      </c>
      <c r="F2720" t="s">
        <v>11200</v>
      </c>
      <c r="H2720">
        <v>58.387507100000001</v>
      </c>
      <c r="I2720">
        <v>-102.0567916</v>
      </c>
      <c r="J2720" s="1" t="str">
        <f t="shared" si="439"/>
        <v>NGR lake sediment grab sample</v>
      </c>
      <c r="K2720" s="1" t="str">
        <f t="shared" si="440"/>
        <v>&lt;177 micron (NGR)</v>
      </c>
      <c r="L2720">
        <v>28</v>
      </c>
      <c r="M2720" t="s">
        <v>106</v>
      </c>
      <c r="N2720">
        <v>550</v>
      </c>
      <c r="O2720" t="s">
        <v>348</v>
      </c>
      <c r="P2720" t="s">
        <v>156</v>
      </c>
      <c r="Q2720" t="s">
        <v>63</v>
      </c>
      <c r="R2720" t="s">
        <v>97</v>
      </c>
      <c r="S2720" t="s">
        <v>80</v>
      </c>
      <c r="T2720" t="s">
        <v>36</v>
      </c>
      <c r="U2720" t="s">
        <v>766</v>
      </c>
      <c r="V2720" t="s">
        <v>337</v>
      </c>
      <c r="W2720" t="s">
        <v>63</v>
      </c>
      <c r="X2720" t="s">
        <v>48</v>
      </c>
      <c r="Y2720" t="s">
        <v>41</v>
      </c>
      <c r="Z2720" t="s">
        <v>616</v>
      </c>
    </row>
    <row r="2721" spans="1:26" hidden="1" x14ac:dyDescent="0.25">
      <c r="A2721" t="s">
        <v>11201</v>
      </c>
      <c r="B2721" t="s">
        <v>11202</v>
      </c>
      <c r="C2721" s="1" t="str">
        <f t="shared" si="434"/>
        <v>21:0242</v>
      </c>
      <c r="D2721" s="1" t="str">
        <f t="shared" si="438"/>
        <v>21:0117</v>
      </c>
      <c r="E2721" t="s">
        <v>11203</v>
      </c>
      <c r="F2721" t="s">
        <v>11204</v>
      </c>
      <c r="H2721">
        <v>58.350101700000003</v>
      </c>
      <c r="I2721">
        <v>-102.1540234</v>
      </c>
      <c r="J2721" s="1" t="str">
        <f t="shared" si="439"/>
        <v>NGR lake sediment grab sample</v>
      </c>
      <c r="K2721" s="1" t="str">
        <f t="shared" si="440"/>
        <v>&lt;177 micron (NGR)</v>
      </c>
      <c r="L2721">
        <v>28</v>
      </c>
      <c r="M2721" t="s">
        <v>118</v>
      </c>
      <c r="N2721">
        <v>551</v>
      </c>
      <c r="O2721" t="s">
        <v>348</v>
      </c>
      <c r="P2721" t="s">
        <v>283</v>
      </c>
      <c r="Q2721" t="s">
        <v>53</v>
      </c>
      <c r="R2721" t="s">
        <v>78</v>
      </c>
      <c r="S2721" t="s">
        <v>39</v>
      </c>
      <c r="T2721" t="s">
        <v>36</v>
      </c>
      <c r="U2721" t="s">
        <v>660</v>
      </c>
      <c r="V2721" t="s">
        <v>8678</v>
      </c>
      <c r="W2721" t="s">
        <v>146</v>
      </c>
      <c r="X2721" t="s">
        <v>336</v>
      </c>
      <c r="Y2721" t="s">
        <v>125</v>
      </c>
      <c r="Z2721" t="s">
        <v>1217</v>
      </c>
    </row>
    <row r="2722" spans="1:26" hidden="1" x14ac:dyDescent="0.25">
      <c r="A2722" t="s">
        <v>11205</v>
      </c>
      <c r="B2722" t="s">
        <v>11206</v>
      </c>
      <c r="C2722" s="1" t="str">
        <f t="shared" si="434"/>
        <v>21:0242</v>
      </c>
      <c r="D2722" s="1" t="str">
        <f t="shared" si="438"/>
        <v>21:0117</v>
      </c>
      <c r="E2722" t="s">
        <v>11207</v>
      </c>
      <c r="F2722" t="s">
        <v>11208</v>
      </c>
      <c r="H2722">
        <v>58.382433300000002</v>
      </c>
      <c r="I2722">
        <v>-102.1050371</v>
      </c>
      <c r="J2722" s="1" t="str">
        <f t="shared" si="439"/>
        <v>NGR lake sediment grab sample</v>
      </c>
      <c r="K2722" s="1" t="str">
        <f t="shared" si="440"/>
        <v>&lt;177 micron (NGR)</v>
      </c>
      <c r="L2722">
        <v>28</v>
      </c>
      <c r="M2722" t="s">
        <v>131</v>
      </c>
      <c r="N2722">
        <v>552</v>
      </c>
      <c r="O2722" t="s">
        <v>546</v>
      </c>
      <c r="P2722" t="s">
        <v>66</v>
      </c>
      <c r="Q2722" t="s">
        <v>66</v>
      </c>
      <c r="R2722" t="s">
        <v>63</v>
      </c>
      <c r="S2722" t="s">
        <v>66</v>
      </c>
      <c r="T2722" t="s">
        <v>36</v>
      </c>
      <c r="U2722" t="s">
        <v>766</v>
      </c>
      <c r="V2722" t="s">
        <v>237</v>
      </c>
      <c r="W2722" t="s">
        <v>53</v>
      </c>
      <c r="X2722" t="s">
        <v>283</v>
      </c>
      <c r="Y2722" t="s">
        <v>41</v>
      </c>
      <c r="Z2722" t="s">
        <v>4295</v>
      </c>
    </row>
    <row r="2723" spans="1:26" hidden="1" x14ac:dyDescent="0.25">
      <c r="A2723" t="s">
        <v>11209</v>
      </c>
      <c r="B2723" t="s">
        <v>11210</v>
      </c>
      <c r="C2723" s="1" t="str">
        <f t="shared" si="434"/>
        <v>21:0242</v>
      </c>
      <c r="D2723" s="1" t="str">
        <f>HYPERLINK("http://geochem.nrcan.gc.ca/cdogs/content/svy/svy_e.htm", "")</f>
        <v/>
      </c>
      <c r="G2723" s="1" t="str">
        <f>HYPERLINK("http://geochem.nrcan.gc.ca/cdogs/content/cr_/cr_00023_e.htm", "23")</f>
        <v>23</v>
      </c>
      <c r="J2723" t="s">
        <v>220</v>
      </c>
      <c r="K2723" t="s">
        <v>221</v>
      </c>
      <c r="L2723">
        <v>28</v>
      </c>
      <c r="M2723" t="s">
        <v>222</v>
      </c>
      <c r="N2723">
        <v>553</v>
      </c>
      <c r="O2723" t="s">
        <v>615</v>
      </c>
      <c r="P2723" t="s">
        <v>334</v>
      </c>
      <c r="Q2723" t="s">
        <v>277</v>
      </c>
      <c r="R2723" t="s">
        <v>290</v>
      </c>
      <c r="S2723" t="s">
        <v>290</v>
      </c>
      <c r="T2723" t="s">
        <v>36</v>
      </c>
      <c r="U2723" t="s">
        <v>2330</v>
      </c>
      <c r="V2723" t="s">
        <v>1193</v>
      </c>
      <c r="W2723" t="s">
        <v>39</v>
      </c>
      <c r="X2723" t="s">
        <v>300</v>
      </c>
      <c r="Y2723" t="s">
        <v>78</v>
      </c>
      <c r="Z2723" t="s">
        <v>198</v>
      </c>
    </row>
    <row r="2724" spans="1:26" hidden="1" x14ac:dyDescent="0.25">
      <c r="A2724" t="s">
        <v>11211</v>
      </c>
      <c r="B2724" t="s">
        <v>11212</v>
      </c>
      <c r="C2724" s="1" t="str">
        <f t="shared" si="434"/>
        <v>21:0242</v>
      </c>
      <c r="D2724" s="1" t="str">
        <f t="shared" ref="D2724:D2747" si="441">HYPERLINK("http://geochem.nrcan.gc.ca/cdogs/content/svy/svy210117_e.htm", "21:0117")</f>
        <v>21:0117</v>
      </c>
      <c r="E2724" t="s">
        <v>11213</v>
      </c>
      <c r="F2724" t="s">
        <v>11214</v>
      </c>
      <c r="H2724">
        <v>58.398161199999997</v>
      </c>
      <c r="I2724">
        <v>-102.1078736</v>
      </c>
      <c r="J2724" s="1" t="str">
        <f t="shared" ref="J2724:J2747" si="442">HYPERLINK("http://geochem.nrcan.gc.ca/cdogs/content/kwd/kwd020027_e.htm", "NGR lake sediment grab sample")</f>
        <v>NGR lake sediment grab sample</v>
      </c>
      <c r="K2724" s="1" t="str">
        <f t="shared" ref="K2724:K2747" si="443">HYPERLINK("http://geochem.nrcan.gc.ca/cdogs/content/kwd/kwd080006_e.htm", "&lt;177 micron (NGR)")</f>
        <v>&lt;177 micron (NGR)</v>
      </c>
      <c r="L2724">
        <v>28</v>
      </c>
      <c r="M2724" t="s">
        <v>143</v>
      </c>
      <c r="N2724">
        <v>554</v>
      </c>
      <c r="O2724" t="s">
        <v>82</v>
      </c>
      <c r="P2724" t="s">
        <v>66</v>
      </c>
      <c r="Q2724" t="s">
        <v>53</v>
      </c>
      <c r="R2724" t="s">
        <v>63</v>
      </c>
      <c r="S2724" t="s">
        <v>80</v>
      </c>
      <c r="T2724" t="s">
        <v>36</v>
      </c>
      <c r="U2724" t="s">
        <v>54</v>
      </c>
      <c r="V2724" t="s">
        <v>99</v>
      </c>
      <c r="W2724" t="s">
        <v>53</v>
      </c>
      <c r="X2724" t="s">
        <v>283</v>
      </c>
      <c r="Y2724" t="s">
        <v>41</v>
      </c>
      <c r="Z2724" t="s">
        <v>2723</v>
      </c>
    </row>
    <row r="2725" spans="1:26" hidden="1" x14ac:dyDescent="0.25">
      <c r="A2725" t="s">
        <v>11215</v>
      </c>
      <c r="B2725" t="s">
        <v>11216</v>
      </c>
      <c r="C2725" s="1" t="str">
        <f t="shared" si="434"/>
        <v>21:0242</v>
      </c>
      <c r="D2725" s="1" t="str">
        <f t="shared" si="441"/>
        <v>21:0117</v>
      </c>
      <c r="E2725" t="s">
        <v>11217</v>
      </c>
      <c r="F2725" t="s">
        <v>11218</v>
      </c>
      <c r="H2725">
        <v>58.425945400000003</v>
      </c>
      <c r="I2725">
        <v>-102.148647</v>
      </c>
      <c r="J2725" s="1" t="str">
        <f t="shared" si="442"/>
        <v>NGR lake sediment grab sample</v>
      </c>
      <c r="K2725" s="1" t="str">
        <f t="shared" si="443"/>
        <v>&lt;177 micron (NGR)</v>
      </c>
      <c r="L2725">
        <v>28</v>
      </c>
      <c r="M2725" t="s">
        <v>177</v>
      </c>
      <c r="N2725">
        <v>555</v>
      </c>
      <c r="O2725" t="s">
        <v>666</v>
      </c>
      <c r="P2725" t="s">
        <v>156</v>
      </c>
      <c r="Q2725" t="s">
        <v>66</v>
      </c>
      <c r="R2725" t="s">
        <v>78</v>
      </c>
      <c r="S2725" t="s">
        <v>39</v>
      </c>
      <c r="T2725" t="s">
        <v>36</v>
      </c>
      <c r="U2725" t="s">
        <v>933</v>
      </c>
      <c r="V2725" t="s">
        <v>517</v>
      </c>
      <c r="W2725" t="s">
        <v>39</v>
      </c>
      <c r="X2725" t="s">
        <v>890</v>
      </c>
      <c r="Y2725" t="s">
        <v>41</v>
      </c>
      <c r="Z2725" t="s">
        <v>48</v>
      </c>
    </row>
    <row r="2726" spans="1:26" hidden="1" x14ac:dyDescent="0.25">
      <c r="A2726" t="s">
        <v>11219</v>
      </c>
      <c r="B2726" t="s">
        <v>11220</v>
      </c>
      <c r="C2726" s="1" t="str">
        <f t="shared" si="434"/>
        <v>21:0242</v>
      </c>
      <c r="D2726" s="1" t="str">
        <f t="shared" si="441"/>
        <v>21:0117</v>
      </c>
      <c r="E2726" t="s">
        <v>11221</v>
      </c>
      <c r="F2726" t="s">
        <v>11222</v>
      </c>
      <c r="H2726">
        <v>58.432459199999997</v>
      </c>
      <c r="I2726">
        <v>-102.13047280000001</v>
      </c>
      <c r="J2726" s="1" t="str">
        <f t="shared" si="442"/>
        <v>NGR lake sediment grab sample</v>
      </c>
      <c r="K2726" s="1" t="str">
        <f t="shared" si="443"/>
        <v>&lt;177 micron (NGR)</v>
      </c>
      <c r="L2726">
        <v>28</v>
      </c>
      <c r="M2726" t="s">
        <v>187</v>
      </c>
      <c r="N2726">
        <v>556</v>
      </c>
      <c r="O2726" t="s">
        <v>702</v>
      </c>
      <c r="P2726" t="s">
        <v>156</v>
      </c>
      <c r="Q2726" t="s">
        <v>53</v>
      </c>
      <c r="R2726" t="s">
        <v>181</v>
      </c>
      <c r="S2726" t="s">
        <v>39</v>
      </c>
      <c r="T2726" t="s">
        <v>36</v>
      </c>
      <c r="U2726" t="s">
        <v>261</v>
      </c>
      <c r="V2726" t="s">
        <v>1006</v>
      </c>
      <c r="W2726" t="s">
        <v>33</v>
      </c>
      <c r="X2726" t="s">
        <v>48</v>
      </c>
      <c r="Y2726" t="s">
        <v>63</v>
      </c>
      <c r="Z2726" t="s">
        <v>391</v>
      </c>
    </row>
    <row r="2727" spans="1:26" hidden="1" x14ac:dyDescent="0.25">
      <c r="A2727" t="s">
        <v>11223</v>
      </c>
      <c r="B2727" t="s">
        <v>11224</v>
      </c>
      <c r="C2727" s="1" t="str">
        <f t="shared" si="434"/>
        <v>21:0242</v>
      </c>
      <c r="D2727" s="1" t="str">
        <f t="shared" si="441"/>
        <v>21:0117</v>
      </c>
      <c r="E2727" t="s">
        <v>11225</v>
      </c>
      <c r="F2727" t="s">
        <v>11226</v>
      </c>
      <c r="H2727">
        <v>58.4728779</v>
      </c>
      <c r="I2727">
        <v>-102.1355703</v>
      </c>
      <c r="J2727" s="1" t="str">
        <f t="shared" si="442"/>
        <v>NGR lake sediment grab sample</v>
      </c>
      <c r="K2727" s="1" t="str">
        <f t="shared" si="443"/>
        <v>&lt;177 micron (NGR)</v>
      </c>
      <c r="L2727">
        <v>28</v>
      </c>
      <c r="M2727" t="s">
        <v>196</v>
      </c>
      <c r="N2727">
        <v>557</v>
      </c>
      <c r="O2727" t="s">
        <v>489</v>
      </c>
      <c r="P2727" t="s">
        <v>80</v>
      </c>
      <c r="Q2727" t="s">
        <v>53</v>
      </c>
      <c r="R2727" t="s">
        <v>33</v>
      </c>
      <c r="S2727" t="s">
        <v>63</v>
      </c>
      <c r="T2727" t="s">
        <v>36</v>
      </c>
      <c r="U2727" t="s">
        <v>639</v>
      </c>
      <c r="V2727" t="s">
        <v>225</v>
      </c>
      <c r="W2727" t="s">
        <v>53</v>
      </c>
      <c r="X2727" t="s">
        <v>82</v>
      </c>
      <c r="Y2727" t="s">
        <v>41</v>
      </c>
      <c r="Z2727" t="s">
        <v>1797</v>
      </c>
    </row>
    <row r="2728" spans="1:26" hidden="1" x14ac:dyDescent="0.25">
      <c r="A2728" t="s">
        <v>11227</v>
      </c>
      <c r="B2728" t="s">
        <v>11228</v>
      </c>
      <c r="C2728" s="1" t="str">
        <f t="shared" si="434"/>
        <v>21:0242</v>
      </c>
      <c r="D2728" s="1" t="str">
        <f t="shared" si="441"/>
        <v>21:0117</v>
      </c>
      <c r="E2728" t="s">
        <v>11229</v>
      </c>
      <c r="F2728" t="s">
        <v>11230</v>
      </c>
      <c r="H2728">
        <v>58.492633599999998</v>
      </c>
      <c r="I2728">
        <v>-102.1482264</v>
      </c>
      <c r="J2728" s="1" t="str">
        <f t="shared" si="442"/>
        <v>NGR lake sediment grab sample</v>
      </c>
      <c r="K2728" s="1" t="str">
        <f t="shared" si="443"/>
        <v>&lt;177 micron (NGR)</v>
      </c>
      <c r="L2728">
        <v>28</v>
      </c>
      <c r="M2728" t="s">
        <v>206</v>
      </c>
      <c r="N2728">
        <v>558</v>
      </c>
      <c r="O2728" t="s">
        <v>348</v>
      </c>
      <c r="P2728" t="s">
        <v>80</v>
      </c>
      <c r="Q2728" t="s">
        <v>53</v>
      </c>
      <c r="R2728" t="s">
        <v>39</v>
      </c>
      <c r="S2728" t="s">
        <v>33</v>
      </c>
      <c r="T2728" t="s">
        <v>36</v>
      </c>
      <c r="U2728" t="s">
        <v>1846</v>
      </c>
      <c r="V2728" t="s">
        <v>148</v>
      </c>
      <c r="W2728" t="s">
        <v>66</v>
      </c>
      <c r="X2728" t="s">
        <v>82</v>
      </c>
      <c r="Y2728" t="s">
        <v>41</v>
      </c>
      <c r="Z2728" t="s">
        <v>596</v>
      </c>
    </row>
    <row r="2729" spans="1:26" hidden="1" x14ac:dyDescent="0.25">
      <c r="A2729" t="s">
        <v>11231</v>
      </c>
      <c r="B2729" t="s">
        <v>11232</v>
      </c>
      <c r="C2729" s="1" t="str">
        <f t="shared" si="434"/>
        <v>21:0242</v>
      </c>
      <c r="D2729" s="1" t="str">
        <f t="shared" si="441"/>
        <v>21:0117</v>
      </c>
      <c r="E2729" t="s">
        <v>11233</v>
      </c>
      <c r="F2729" t="s">
        <v>11234</v>
      </c>
      <c r="H2729">
        <v>58.503949499999997</v>
      </c>
      <c r="I2729">
        <v>-102.1366129</v>
      </c>
      <c r="J2729" s="1" t="str">
        <f t="shared" si="442"/>
        <v>NGR lake sediment grab sample</v>
      </c>
      <c r="K2729" s="1" t="str">
        <f t="shared" si="443"/>
        <v>&lt;177 micron (NGR)</v>
      </c>
      <c r="L2729">
        <v>28</v>
      </c>
      <c r="M2729" t="s">
        <v>214</v>
      </c>
      <c r="N2729">
        <v>559</v>
      </c>
      <c r="O2729" t="s">
        <v>343</v>
      </c>
      <c r="P2729" t="s">
        <v>39</v>
      </c>
      <c r="Q2729" t="s">
        <v>66</v>
      </c>
      <c r="R2729" t="s">
        <v>181</v>
      </c>
      <c r="S2729" t="s">
        <v>33</v>
      </c>
      <c r="T2729" t="s">
        <v>36</v>
      </c>
      <c r="U2729" t="s">
        <v>144</v>
      </c>
      <c r="V2729" t="s">
        <v>227</v>
      </c>
      <c r="W2729" t="s">
        <v>80</v>
      </c>
      <c r="X2729" t="s">
        <v>890</v>
      </c>
      <c r="Y2729" t="s">
        <v>41</v>
      </c>
      <c r="Z2729" t="s">
        <v>928</v>
      </c>
    </row>
    <row r="2730" spans="1:26" hidden="1" x14ac:dyDescent="0.25">
      <c r="A2730" t="s">
        <v>11235</v>
      </c>
      <c r="B2730" t="s">
        <v>11236</v>
      </c>
      <c r="C2730" s="1" t="str">
        <f t="shared" si="434"/>
        <v>21:0242</v>
      </c>
      <c r="D2730" s="1" t="str">
        <f t="shared" si="441"/>
        <v>21:0117</v>
      </c>
      <c r="E2730" t="s">
        <v>11237</v>
      </c>
      <c r="F2730" t="s">
        <v>11238</v>
      </c>
      <c r="H2730">
        <v>58.499732700000003</v>
      </c>
      <c r="I2730">
        <v>-102.1188618</v>
      </c>
      <c r="J2730" s="1" t="str">
        <f t="shared" si="442"/>
        <v>NGR lake sediment grab sample</v>
      </c>
      <c r="K2730" s="1" t="str">
        <f t="shared" si="443"/>
        <v>&lt;177 micron (NGR)</v>
      </c>
      <c r="L2730">
        <v>28</v>
      </c>
      <c r="M2730" t="s">
        <v>234</v>
      </c>
      <c r="N2730">
        <v>560</v>
      </c>
      <c r="O2730" t="s">
        <v>666</v>
      </c>
      <c r="P2730" t="s">
        <v>181</v>
      </c>
      <c r="Q2730" t="s">
        <v>53</v>
      </c>
      <c r="R2730" t="s">
        <v>78</v>
      </c>
      <c r="S2730" t="s">
        <v>33</v>
      </c>
      <c r="T2730" t="s">
        <v>36</v>
      </c>
      <c r="U2730" t="s">
        <v>199</v>
      </c>
      <c r="V2730" t="s">
        <v>337</v>
      </c>
      <c r="W2730" t="s">
        <v>33</v>
      </c>
      <c r="X2730" t="s">
        <v>82</v>
      </c>
      <c r="Y2730" t="s">
        <v>41</v>
      </c>
      <c r="Z2730" t="s">
        <v>782</v>
      </c>
    </row>
    <row r="2731" spans="1:26" hidden="1" x14ac:dyDescent="0.25">
      <c r="A2731" t="s">
        <v>11239</v>
      </c>
      <c r="B2731" t="s">
        <v>11240</v>
      </c>
      <c r="C2731" s="1" t="str">
        <f t="shared" si="434"/>
        <v>21:0242</v>
      </c>
      <c r="D2731" s="1" t="str">
        <f t="shared" si="441"/>
        <v>21:0117</v>
      </c>
      <c r="E2731" t="s">
        <v>11241</v>
      </c>
      <c r="F2731" t="s">
        <v>11242</v>
      </c>
      <c r="H2731">
        <v>58.572819899999999</v>
      </c>
      <c r="I2731">
        <v>-102.070386</v>
      </c>
      <c r="J2731" s="1" t="str">
        <f t="shared" si="442"/>
        <v>NGR lake sediment grab sample</v>
      </c>
      <c r="K2731" s="1" t="str">
        <f t="shared" si="443"/>
        <v>&lt;177 micron (NGR)</v>
      </c>
      <c r="L2731">
        <v>29</v>
      </c>
      <c r="M2731" t="s">
        <v>242</v>
      </c>
      <c r="N2731">
        <v>561</v>
      </c>
      <c r="O2731" t="s">
        <v>79</v>
      </c>
      <c r="P2731" t="s">
        <v>39</v>
      </c>
      <c r="Q2731" t="s">
        <v>66</v>
      </c>
      <c r="R2731" t="s">
        <v>146</v>
      </c>
      <c r="S2731" t="s">
        <v>76</v>
      </c>
      <c r="T2731" t="s">
        <v>36</v>
      </c>
      <c r="U2731" t="s">
        <v>571</v>
      </c>
      <c r="V2731" t="s">
        <v>180</v>
      </c>
      <c r="W2731" t="s">
        <v>66</v>
      </c>
      <c r="X2731" t="s">
        <v>77</v>
      </c>
      <c r="Y2731" t="s">
        <v>41</v>
      </c>
      <c r="Z2731" t="s">
        <v>164</v>
      </c>
    </row>
    <row r="2732" spans="1:26" hidden="1" x14ac:dyDescent="0.25">
      <c r="A2732" t="s">
        <v>11243</v>
      </c>
      <c r="B2732" t="s">
        <v>11244</v>
      </c>
      <c r="C2732" s="1" t="str">
        <f t="shared" si="434"/>
        <v>21:0242</v>
      </c>
      <c r="D2732" s="1" t="str">
        <f t="shared" si="441"/>
        <v>21:0117</v>
      </c>
      <c r="E2732" t="s">
        <v>11245</v>
      </c>
      <c r="F2732" t="s">
        <v>11246</v>
      </c>
      <c r="H2732">
        <v>58.520951799999999</v>
      </c>
      <c r="I2732">
        <v>-102.1041707</v>
      </c>
      <c r="J2732" s="1" t="str">
        <f t="shared" si="442"/>
        <v>NGR lake sediment grab sample</v>
      </c>
      <c r="K2732" s="1" t="str">
        <f t="shared" si="443"/>
        <v>&lt;177 micron (NGR)</v>
      </c>
      <c r="L2732">
        <v>29</v>
      </c>
      <c r="M2732" t="s">
        <v>251</v>
      </c>
      <c r="N2732">
        <v>562</v>
      </c>
      <c r="O2732" t="s">
        <v>609</v>
      </c>
      <c r="P2732" t="s">
        <v>181</v>
      </c>
      <c r="Q2732" t="s">
        <v>53</v>
      </c>
      <c r="R2732" t="s">
        <v>78</v>
      </c>
      <c r="S2732" t="s">
        <v>33</v>
      </c>
      <c r="T2732" t="s">
        <v>36</v>
      </c>
      <c r="U2732" t="s">
        <v>1588</v>
      </c>
      <c r="V2732" t="s">
        <v>399</v>
      </c>
      <c r="W2732" t="s">
        <v>39</v>
      </c>
      <c r="X2732" t="s">
        <v>82</v>
      </c>
      <c r="Y2732" t="s">
        <v>41</v>
      </c>
      <c r="Z2732" t="s">
        <v>511</v>
      </c>
    </row>
    <row r="2733" spans="1:26" hidden="1" x14ac:dyDescent="0.25">
      <c r="A2733" t="s">
        <v>11247</v>
      </c>
      <c r="B2733" t="s">
        <v>11248</v>
      </c>
      <c r="C2733" s="1" t="str">
        <f t="shared" si="434"/>
        <v>21:0242</v>
      </c>
      <c r="D2733" s="1" t="str">
        <f t="shared" si="441"/>
        <v>21:0117</v>
      </c>
      <c r="E2733" t="s">
        <v>11249</v>
      </c>
      <c r="F2733" t="s">
        <v>11250</v>
      </c>
      <c r="H2733">
        <v>58.537424199999997</v>
      </c>
      <c r="I2733">
        <v>-102.09542279999999</v>
      </c>
      <c r="J2733" s="1" t="str">
        <f t="shared" si="442"/>
        <v>NGR lake sediment grab sample</v>
      </c>
      <c r="K2733" s="1" t="str">
        <f t="shared" si="443"/>
        <v>&lt;177 micron (NGR)</v>
      </c>
      <c r="L2733">
        <v>29</v>
      </c>
      <c r="M2733" t="s">
        <v>259</v>
      </c>
      <c r="N2733">
        <v>563</v>
      </c>
      <c r="O2733" t="s">
        <v>577</v>
      </c>
      <c r="P2733" t="s">
        <v>181</v>
      </c>
      <c r="Q2733" t="s">
        <v>80</v>
      </c>
      <c r="R2733" t="s">
        <v>39</v>
      </c>
      <c r="S2733" t="s">
        <v>39</v>
      </c>
      <c r="T2733" t="s">
        <v>36</v>
      </c>
      <c r="U2733" t="s">
        <v>300</v>
      </c>
      <c r="V2733" t="s">
        <v>1095</v>
      </c>
      <c r="W2733" t="s">
        <v>53</v>
      </c>
      <c r="X2733" t="s">
        <v>890</v>
      </c>
      <c r="Y2733" t="s">
        <v>66</v>
      </c>
      <c r="Z2733" t="s">
        <v>1038</v>
      </c>
    </row>
    <row r="2734" spans="1:26" hidden="1" x14ac:dyDescent="0.25">
      <c r="A2734" t="s">
        <v>11251</v>
      </c>
      <c r="B2734" t="s">
        <v>11252</v>
      </c>
      <c r="C2734" s="1" t="str">
        <f t="shared" si="434"/>
        <v>21:0242</v>
      </c>
      <c r="D2734" s="1" t="str">
        <f t="shared" si="441"/>
        <v>21:0117</v>
      </c>
      <c r="E2734" t="s">
        <v>11249</v>
      </c>
      <c r="F2734" t="s">
        <v>11253</v>
      </c>
      <c r="H2734">
        <v>58.537424199999997</v>
      </c>
      <c r="I2734">
        <v>-102.09542279999999</v>
      </c>
      <c r="J2734" s="1" t="str">
        <f t="shared" si="442"/>
        <v>NGR lake sediment grab sample</v>
      </c>
      <c r="K2734" s="1" t="str">
        <f t="shared" si="443"/>
        <v>&lt;177 micron (NGR)</v>
      </c>
      <c r="L2734">
        <v>29</v>
      </c>
      <c r="M2734" t="s">
        <v>268</v>
      </c>
      <c r="N2734">
        <v>564</v>
      </c>
      <c r="O2734" t="s">
        <v>583</v>
      </c>
      <c r="P2734" t="s">
        <v>181</v>
      </c>
      <c r="Q2734" t="s">
        <v>80</v>
      </c>
      <c r="R2734" t="s">
        <v>78</v>
      </c>
      <c r="S2734" t="s">
        <v>33</v>
      </c>
      <c r="T2734" t="s">
        <v>36</v>
      </c>
      <c r="U2734" t="s">
        <v>300</v>
      </c>
      <c r="V2734" t="s">
        <v>1095</v>
      </c>
      <c r="W2734" t="s">
        <v>53</v>
      </c>
      <c r="X2734" t="s">
        <v>890</v>
      </c>
      <c r="Y2734" t="s">
        <v>41</v>
      </c>
      <c r="Z2734" t="s">
        <v>2821</v>
      </c>
    </row>
    <row r="2735" spans="1:26" hidden="1" x14ac:dyDescent="0.25">
      <c r="A2735" t="s">
        <v>11254</v>
      </c>
      <c r="B2735" t="s">
        <v>11255</v>
      </c>
      <c r="C2735" s="1" t="str">
        <f t="shared" si="434"/>
        <v>21:0242</v>
      </c>
      <c r="D2735" s="1" t="str">
        <f t="shared" si="441"/>
        <v>21:0117</v>
      </c>
      <c r="E2735" t="s">
        <v>11256</v>
      </c>
      <c r="F2735" t="s">
        <v>11257</v>
      </c>
      <c r="H2735">
        <v>58.547339899999997</v>
      </c>
      <c r="I2735">
        <v>-102.0518143</v>
      </c>
      <c r="J2735" s="1" t="str">
        <f t="shared" si="442"/>
        <v>NGR lake sediment grab sample</v>
      </c>
      <c r="K2735" s="1" t="str">
        <f t="shared" si="443"/>
        <v>&lt;177 micron (NGR)</v>
      </c>
      <c r="L2735">
        <v>29</v>
      </c>
      <c r="M2735" t="s">
        <v>47</v>
      </c>
      <c r="N2735">
        <v>565</v>
      </c>
      <c r="O2735" t="s">
        <v>197</v>
      </c>
      <c r="P2735" t="s">
        <v>76</v>
      </c>
      <c r="Q2735" t="s">
        <v>66</v>
      </c>
      <c r="R2735" t="s">
        <v>181</v>
      </c>
      <c r="S2735" t="s">
        <v>39</v>
      </c>
      <c r="T2735" t="s">
        <v>36</v>
      </c>
      <c r="U2735" t="s">
        <v>226</v>
      </c>
      <c r="V2735" t="s">
        <v>125</v>
      </c>
      <c r="W2735" t="s">
        <v>80</v>
      </c>
      <c r="X2735" t="s">
        <v>890</v>
      </c>
      <c r="Y2735" t="s">
        <v>41</v>
      </c>
      <c r="Z2735" t="s">
        <v>826</v>
      </c>
    </row>
    <row r="2736" spans="1:26" hidden="1" x14ac:dyDescent="0.25">
      <c r="A2736" t="s">
        <v>11258</v>
      </c>
      <c r="B2736" t="s">
        <v>11259</v>
      </c>
      <c r="C2736" s="1" t="str">
        <f t="shared" si="434"/>
        <v>21:0242</v>
      </c>
      <c r="D2736" s="1" t="str">
        <f t="shared" si="441"/>
        <v>21:0117</v>
      </c>
      <c r="E2736" t="s">
        <v>11241</v>
      </c>
      <c r="F2736" t="s">
        <v>11260</v>
      </c>
      <c r="H2736">
        <v>58.572819899999999</v>
      </c>
      <c r="I2736">
        <v>-102.070386</v>
      </c>
      <c r="J2736" s="1" t="str">
        <f t="shared" si="442"/>
        <v>NGR lake sediment grab sample</v>
      </c>
      <c r="K2736" s="1" t="str">
        <f t="shared" si="443"/>
        <v>&lt;177 micron (NGR)</v>
      </c>
      <c r="L2736">
        <v>29</v>
      </c>
      <c r="M2736" t="s">
        <v>366</v>
      </c>
      <c r="N2736">
        <v>566</v>
      </c>
      <c r="O2736" t="s">
        <v>79</v>
      </c>
      <c r="P2736" t="s">
        <v>39</v>
      </c>
      <c r="Q2736" t="s">
        <v>66</v>
      </c>
      <c r="R2736" t="s">
        <v>76</v>
      </c>
      <c r="S2736" t="s">
        <v>97</v>
      </c>
      <c r="T2736" t="s">
        <v>36</v>
      </c>
      <c r="U2736" t="s">
        <v>5757</v>
      </c>
      <c r="V2736" t="s">
        <v>2909</v>
      </c>
      <c r="W2736" t="s">
        <v>66</v>
      </c>
      <c r="X2736" t="s">
        <v>283</v>
      </c>
      <c r="Y2736" t="s">
        <v>41</v>
      </c>
      <c r="Z2736" t="s">
        <v>522</v>
      </c>
    </row>
    <row r="2737" spans="1:26" hidden="1" x14ac:dyDescent="0.25">
      <c r="A2737" t="s">
        <v>11261</v>
      </c>
      <c r="B2737" t="s">
        <v>11262</v>
      </c>
      <c r="C2737" s="1" t="str">
        <f t="shared" si="434"/>
        <v>21:0242</v>
      </c>
      <c r="D2737" s="1" t="str">
        <f t="shared" si="441"/>
        <v>21:0117</v>
      </c>
      <c r="E2737" t="s">
        <v>11263</v>
      </c>
      <c r="F2737" t="s">
        <v>11264</v>
      </c>
      <c r="H2737">
        <v>58.587031699999997</v>
      </c>
      <c r="I2737">
        <v>-102.0756868</v>
      </c>
      <c r="J2737" s="1" t="str">
        <f t="shared" si="442"/>
        <v>NGR lake sediment grab sample</v>
      </c>
      <c r="K2737" s="1" t="str">
        <f t="shared" si="443"/>
        <v>&lt;177 micron (NGR)</v>
      </c>
      <c r="L2737">
        <v>29</v>
      </c>
      <c r="M2737" t="s">
        <v>60</v>
      </c>
      <c r="N2737">
        <v>567</v>
      </c>
      <c r="O2737" t="s">
        <v>615</v>
      </c>
      <c r="P2737" t="s">
        <v>181</v>
      </c>
      <c r="Q2737" t="s">
        <v>80</v>
      </c>
      <c r="R2737" t="s">
        <v>156</v>
      </c>
      <c r="S2737" t="s">
        <v>33</v>
      </c>
      <c r="T2737" t="s">
        <v>36</v>
      </c>
      <c r="U2737" t="s">
        <v>390</v>
      </c>
      <c r="V2737" t="s">
        <v>125</v>
      </c>
      <c r="W2737" t="s">
        <v>53</v>
      </c>
      <c r="X2737" t="s">
        <v>82</v>
      </c>
      <c r="Y2737" t="s">
        <v>41</v>
      </c>
      <c r="Z2737" t="s">
        <v>3269</v>
      </c>
    </row>
    <row r="2738" spans="1:26" hidden="1" x14ac:dyDescent="0.25">
      <c r="A2738" t="s">
        <v>11265</v>
      </c>
      <c r="B2738" t="s">
        <v>11266</v>
      </c>
      <c r="C2738" s="1" t="str">
        <f t="shared" si="434"/>
        <v>21:0242</v>
      </c>
      <c r="D2738" s="1" t="str">
        <f t="shared" si="441"/>
        <v>21:0117</v>
      </c>
      <c r="E2738" t="s">
        <v>11267</v>
      </c>
      <c r="F2738" t="s">
        <v>11268</v>
      </c>
      <c r="H2738">
        <v>58.602532699999998</v>
      </c>
      <c r="I2738">
        <v>-102.0732739</v>
      </c>
      <c r="J2738" s="1" t="str">
        <f t="shared" si="442"/>
        <v>NGR lake sediment grab sample</v>
      </c>
      <c r="K2738" s="1" t="str">
        <f t="shared" si="443"/>
        <v>&lt;177 micron (NGR)</v>
      </c>
      <c r="L2738">
        <v>29</v>
      </c>
      <c r="M2738" t="s">
        <v>73</v>
      </c>
      <c r="N2738">
        <v>568</v>
      </c>
      <c r="O2738" t="s">
        <v>588</v>
      </c>
      <c r="P2738" t="s">
        <v>39</v>
      </c>
      <c r="Q2738" t="s">
        <v>63</v>
      </c>
      <c r="R2738" t="s">
        <v>97</v>
      </c>
      <c r="S2738" t="s">
        <v>33</v>
      </c>
      <c r="T2738" t="s">
        <v>36</v>
      </c>
      <c r="U2738" t="s">
        <v>178</v>
      </c>
      <c r="V2738" t="s">
        <v>237</v>
      </c>
      <c r="W2738" t="s">
        <v>53</v>
      </c>
      <c r="X2738" t="s">
        <v>890</v>
      </c>
      <c r="Y2738" t="s">
        <v>125</v>
      </c>
      <c r="Z2738" t="s">
        <v>335</v>
      </c>
    </row>
    <row r="2739" spans="1:26" hidden="1" x14ac:dyDescent="0.25">
      <c r="A2739" t="s">
        <v>11269</v>
      </c>
      <c r="B2739" t="s">
        <v>11270</v>
      </c>
      <c r="C2739" s="1" t="str">
        <f t="shared" si="434"/>
        <v>21:0242</v>
      </c>
      <c r="D2739" s="1" t="str">
        <f t="shared" si="441"/>
        <v>21:0117</v>
      </c>
      <c r="E2739" t="s">
        <v>11271</v>
      </c>
      <c r="F2739" t="s">
        <v>11272</v>
      </c>
      <c r="H2739">
        <v>58.618647199999998</v>
      </c>
      <c r="I2739">
        <v>-102.0509285</v>
      </c>
      <c r="J2739" s="1" t="str">
        <f t="shared" si="442"/>
        <v>NGR lake sediment grab sample</v>
      </c>
      <c r="K2739" s="1" t="str">
        <f t="shared" si="443"/>
        <v>&lt;177 micron (NGR)</v>
      </c>
      <c r="L2739">
        <v>29</v>
      </c>
      <c r="M2739" t="s">
        <v>87</v>
      </c>
      <c r="N2739">
        <v>569</v>
      </c>
      <c r="O2739" t="s">
        <v>155</v>
      </c>
      <c r="P2739" t="s">
        <v>181</v>
      </c>
      <c r="Q2739" t="s">
        <v>53</v>
      </c>
      <c r="R2739" t="s">
        <v>146</v>
      </c>
      <c r="S2739" t="s">
        <v>78</v>
      </c>
      <c r="T2739" t="s">
        <v>36</v>
      </c>
      <c r="U2739" t="s">
        <v>112</v>
      </c>
      <c r="V2739" t="s">
        <v>65</v>
      </c>
      <c r="W2739" t="s">
        <v>80</v>
      </c>
      <c r="X2739" t="s">
        <v>82</v>
      </c>
      <c r="Y2739" t="s">
        <v>41</v>
      </c>
      <c r="Z2739" t="s">
        <v>1847</v>
      </c>
    </row>
    <row r="2740" spans="1:26" hidden="1" x14ac:dyDescent="0.25">
      <c r="A2740" t="s">
        <v>11273</v>
      </c>
      <c r="B2740" t="s">
        <v>11274</v>
      </c>
      <c r="C2740" s="1" t="str">
        <f t="shared" si="434"/>
        <v>21:0242</v>
      </c>
      <c r="D2740" s="1" t="str">
        <f t="shared" si="441"/>
        <v>21:0117</v>
      </c>
      <c r="E2740" t="s">
        <v>11275</v>
      </c>
      <c r="F2740" t="s">
        <v>11276</v>
      </c>
      <c r="H2740">
        <v>58.752550399999997</v>
      </c>
      <c r="I2740">
        <v>-102.0865818</v>
      </c>
      <c r="J2740" s="1" t="str">
        <f t="shared" si="442"/>
        <v>NGR lake sediment grab sample</v>
      </c>
      <c r="K2740" s="1" t="str">
        <f t="shared" si="443"/>
        <v>&lt;177 micron (NGR)</v>
      </c>
      <c r="L2740">
        <v>29</v>
      </c>
      <c r="M2740" t="s">
        <v>96</v>
      </c>
      <c r="N2740">
        <v>570</v>
      </c>
      <c r="O2740" t="s">
        <v>289</v>
      </c>
      <c r="P2740" t="s">
        <v>181</v>
      </c>
      <c r="Q2740" t="s">
        <v>63</v>
      </c>
      <c r="R2740" t="s">
        <v>181</v>
      </c>
      <c r="S2740" t="s">
        <v>80</v>
      </c>
      <c r="T2740" t="s">
        <v>36</v>
      </c>
      <c r="U2740" t="s">
        <v>804</v>
      </c>
      <c r="V2740" t="s">
        <v>180</v>
      </c>
      <c r="W2740" t="s">
        <v>53</v>
      </c>
      <c r="X2740" t="s">
        <v>283</v>
      </c>
      <c r="Y2740" t="s">
        <v>41</v>
      </c>
      <c r="Z2740" t="s">
        <v>349</v>
      </c>
    </row>
    <row r="2741" spans="1:26" hidden="1" x14ac:dyDescent="0.25">
      <c r="A2741" t="s">
        <v>11277</v>
      </c>
      <c r="B2741" t="s">
        <v>11278</v>
      </c>
      <c r="C2741" s="1" t="str">
        <f t="shared" si="434"/>
        <v>21:0242</v>
      </c>
      <c r="D2741" s="1" t="str">
        <f t="shared" si="441"/>
        <v>21:0117</v>
      </c>
      <c r="E2741" t="s">
        <v>11279</v>
      </c>
      <c r="F2741" t="s">
        <v>11280</v>
      </c>
      <c r="H2741">
        <v>58.636688100000001</v>
      </c>
      <c r="I2741">
        <v>-102.0507351</v>
      </c>
      <c r="J2741" s="1" t="str">
        <f t="shared" si="442"/>
        <v>NGR lake sediment grab sample</v>
      </c>
      <c r="K2741" s="1" t="str">
        <f t="shared" si="443"/>
        <v>&lt;177 micron (NGR)</v>
      </c>
      <c r="L2741">
        <v>29</v>
      </c>
      <c r="M2741" t="s">
        <v>106</v>
      </c>
      <c r="N2741">
        <v>571</v>
      </c>
      <c r="O2741" t="s">
        <v>342</v>
      </c>
      <c r="P2741" t="s">
        <v>76</v>
      </c>
      <c r="Q2741" t="s">
        <v>63</v>
      </c>
      <c r="R2741" t="s">
        <v>97</v>
      </c>
      <c r="S2741" t="s">
        <v>33</v>
      </c>
      <c r="T2741" t="s">
        <v>36</v>
      </c>
      <c r="U2741" t="s">
        <v>199</v>
      </c>
      <c r="V2741" t="s">
        <v>721</v>
      </c>
      <c r="W2741" t="s">
        <v>66</v>
      </c>
      <c r="X2741" t="s">
        <v>890</v>
      </c>
      <c r="Y2741" t="s">
        <v>309</v>
      </c>
      <c r="Z2741" t="s">
        <v>668</v>
      </c>
    </row>
    <row r="2742" spans="1:26" hidden="1" x14ac:dyDescent="0.25">
      <c r="A2742" t="s">
        <v>11281</v>
      </c>
      <c r="B2742" t="s">
        <v>11282</v>
      </c>
      <c r="C2742" s="1" t="str">
        <f t="shared" si="434"/>
        <v>21:0242</v>
      </c>
      <c r="D2742" s="1" t="str">
        <f t="shared" si="441"/>
        <v>21:0117</v>
      </c>
      <c r="E2742" t="s">
        <v>11283</v>
      </c>
      <c r="F2742" t="s">
        <v>11284</v>
      </c>
      <c r="H2742">
        <v>58.6705343</v>
      </c>
      <c r="I2742">
        <v>-102.0669592</v>
      </c>
      <c r="J2742" s="1" t="str">
        <f t="shared" si="442"/>
        <v>NGR lake sediment grab sample</v>
      </c>
      <c r="K2742" s="1" t="str">
        <f t="shared" si="443"/>
        <v>&lt;177 micron (NGR)</v>
      </c>
      <c r="L2742">
        <v>29</v>
      </c>
      <c r="M2742" t="s">
        <v>118</v>
      </c>
      <c r="N2742">
        <v>572</v>
      </c>
      <c r="O2742" t="s">
        <v>40</v>
      </c>
      <c r="P2742" t="s">
        <v>76</v>
      </c>
      <c r="Q2742" t="s">
        <v>66</v>
      </c>
      <c r="R2742" t="s">
        <v>97</v>
      </c>
      <c r="S2742" t="s">
        <v>181</v>
      </c>
      <c r="T2742" t="s">
        <v>36</v>
      </c>
      <c r="U2742" t="s">
        <v>119</v>
      </c>
      <c r="V2742" t="s">
        <v>368</v>
      </c>
      <c r="W2742" t="s">
        <v>63</v>
      </c>
      <c r="X2742" t="s">
        <v>890</v>
      </c>
      <c r="Y2742" t="s">
        <v>41</v>
      </c>
      <c r="Z2742" t="s">
        <v>1073</v>
      </c>
    </row>
    <row r="2743" spans="1:26" hidden="1" x14ac:dyDescent="0.25">
      <c r="A2743" t="s">
        <v>11285</v>
      </c>
      <c r="B2743" t="s">
        <v>11286</v>
      </c>
      <c r="C2743" s="1" t="str">
        <f t="shared" si="434"/>
        <v>21:0242</v>
      </c>
      <c r="D2743" s="1" t="str">
        <f t="shared" si="441"/>
        <v>21:0117</v>
      </c>
      <c r="E2743" t="s">
        <v>11287</v>
      </c>
      <c r="F2743" t="s">
        <v>11288</v>
      </c>
      <c r="H2743">
        <v>58.681122799999997</v>
      </c>
      <c r="I2743">
        <v>-102.0513327</v>
      </c>
      <c r="J2743" s="1" t="str">
        <f t="shared" si="442"/>
        <v>NGR lake sediment grab sample</v>
      </c>
      <c r="K2743" s="1" t="str">
        <f t="shared" si="443"/>
        <v>&lt;177 micron (NGR)</v>
      </c>
      <c r="L2743">
        <v>29</v>
      </c>
      <c r="M2743" t="s">
        <v>131</v>
      </c>
      <c r="N2743">
        <v>573</v>
      </c>
      <c r="O2743" t="s">
        <v>197</v>
      </c>
      <c r="P2743" t="s">
        <v>76</v>
      </c>
      <c r="Q2743" t="s">
        <v>53</v>
      </c>
      <c r="R2743" t="s">
        <v>76</v>
      </c>
      <c r="S2743" t="s">
        <v>80</v>
      </c>
      <c r="T2743" t="s">
        <v>36</v>
      </c>
      <c r="U2743" t="s">
        <v>1842</v>
      </c>
      <c r="V2743" t="s">
        <v>1018</v>
      </c>
      <c r="W2743" t="s">
        <v>63</v>
      </c>
      <c r="X2743" t="s">
        <v>890</v>
      </c>
      <c r="Y2743" t="s">
        <v>125</v>
      </c>
      <c r="Z2743" t="s">
        <v>826</v>
      </c>
    </row>
    <row r="2744" spans="1:26" hidden="1" x14ac:dyDescent="0.25">
      <c r="A2744" t="s">
        <v>11289</v>
      </c>
      <c r="B2744" t="s">
        <v>11290</v>
      </c>
      <c r="C2744" s="1" t="str">
        <f t="shared" si="434"/>
        <v>21:0242</v>
      </c>
      <c r="D2744" s="1" t="str">
        <f t="shared" si="441"/>
        <v>21:0117</v>
      </c>
      <c r="E2744" t="s">
        <v>11291</v>
      </c>
      <c r="F2744" t="s">
        <v>11292</v>
      </c>
      <c r="H2744">
        <v>58.703517300000001</v>
      </c>
      <c r="I2744">
        <v>-102.0352807</v>
      </c>
      <c r="J2744" s="1" t="str">
        <f t="shared" si="442"/>
        <v>NGR lake sediment grab sample</v>
      </c>
      <c r="K2744" s="1" t="str">
        <f t="shared" si="443"/>
        <v>&lt;177 micron (NGR)</v>
      </c>
      <c r="L2744">
        <v>29</v>
      </c>
      <c r="M2744" t="s">
        <v>143</v>
      </c>
      <c r="N2744">
        <v>574</v>
      </c>
      <c r="O2744" t="s">
        <v>1090</v>
      </c>
      <c r="P2744" t="s">
        <v>156</v>
      </c>
      <c r="Q2744" t="s">
        <v>53</v>
      </c>
      <c r="R2744" t="s">
        <v>97</v>
      </c>
      <c r="S2744" t="s">
        <v>39</v>
      </c>
      <c r="T2744" t="s">
        <v>36</v>
      </c>
      <c r="U2744" t="s">
        <v>889</v>
      </c>
      <c r="V2744" t="s">
        <v>375</v>
      </c>
      <c r="W2744" t="s">
        <v>63</v>
      </c>
      <c r="X2744" t="s">
        <v>890</v>
      </c>
      <c r="Y2744" t="s">
        <v>41</v>
      </c>
      <c r="Z2744" t="s">
        <v>391</v>
      </c>
    </row>
    <row r="2745" spans="1:26" hidden="1" x14ac:dyDescent="0.25">
      <c r="A2745" t="s">
        <v>11293</v>
      </c>
      <c r="B2745" t="s">
        <v>11294</v>
      </c>
      <c r="C2745" s="1" t="str">
        <f t="shared" si="434"/>
        <v>21:0242</v>
      </c>
      <c r="D2745" s="1" t="str">
        <f t="shared" si="441"/>
        <v>21:0117</v>
      </c>
      <c r="E2745" t="s">
        <v>11295</v>
      </c>
      <c r="F2745" t="s">
        <v>11296</v>
      </c>
      <c r="H2745">
        <v>58.713242999999999</v>
      </c>
      <c r="I2745">
        <v>-102.0035352</v>
      </c>
      <c r="J2745" s="1" t="str">
        <f t="shared" si="442"/>
        <v>NGR lake sediment grab sample</v>
      </c>
      <c r="K2745" s="1" t="str">
        <f t="shared" si="443"/>
        <v>&lt;177 micron (NGR)</v>
      </c>
      <c r="L2745">
        <v>29</v>
      </c>
      <c r="M2745" t="s">
        <v>177</v>
      </c>
      <c r="N2745">
        <v>575</v>
      </c>
      <c r="O2745" t="s">
        <v>615</v>
      </c>
      <c r="P2745" t="s">
        <v>76</v>
      </c>
      <c r="Q2745" t="s">
        <v>53</v>
      </c>
      <c r="R2745" t="s">
        <v>97</v>
      </c>
      <c r="S2745" t="s">
        <v>33</v>
      </c>
      <c r="T2745" t="s">
        <v>36</v>
      </c>
      <c r="U2745" t="s">
        <v>2247</v>
      </c>
      <c r="V2745" t="s">
        <v>522</v>
      </c>
      <c r="W2745" t="s">
        <v>66</v>
      </c>
      <c r="X2745" t="s">
        <v>890</v>
      </c>
      <c r="Y2745" t="s">
        <v>309</v>
      </c>
      <c r="Z2745" t="s">
        <v>826</v>
      </c>
    </row>
    <row r="2746" spans="1:26" hidden="1" x14ac:dyDescent="0.25">
      <c r="A2746" t="s">
        <v>11297</v>
      </c>
      <c r="B2746" t="s">
        <v>11298</v>
      </c>
      <c r="C2746" s="1" t="str">
        <f t="shared" si="434"/>
        <v>21:0242</v>
      </c>
      <c r="D2746" s="1" t="str">
        <f t="shared" si="441"/>
        <v>21:0117</v>
      </c>
      <c r="E2746" t="s">
        <v>11299</v>
      </c>
      <c r="F2746" t="s">
        <v>11300</v>
      </c>
      <c r="H2746">
        <v>58.726511600000002</v>
      </c>
      <c r="I2746">
        <v>-102.0168753</v>
      </c>
      <c r="J2746" s="1" t="str">
        <f t="shared" si="442"/>
        <v>NGR lake sediment grab sample</v>
      </c>
      <c r="K2746" s="1" t="str">
        <f t="shared" si="443"/>
        <v>&lt;177 micron (NGR)</v>
      </c>
      <c r="L2746">
        <v>29</v>
      </c>
      <c r="M2746" t="s">
        <v>187</v>
      </c>
      <c r="N2746">
        <v>576</v>
      </c>
      <c r="O2746" t="s">
        <v>759</v>
      </c>
      <c r="P2746" t="s">
        <v>181</v>
      </c>
      <c r="Q2746" t="s">
        <v>66</v>
      </c>
      <c r="R2746" t="s">
        <v>156</v>
      </c>
      <c r="S2746" t="s">
        <v>33</v>
      </c>
      <c r="T2746" t="s">
        <v>36</v>
      </c>
      <c r="U2746" t="s">
        <v>228</v>
      </c>
      <c r="V2746" t="s">
        <v>308</v>
      </c>
      <c r="W2746" t="s">
        <v>53</v>
      </c>
      <c r="X2746" t="s">
        <v>82</v>
      </c>
      <c r="Y2746" t="s">
        <v>41</v>
      </c>
      <c r="Z2746" t="s">
        <v>198</v>
      </c>
    </row>
    <row r="2747" spans="1:26" hidden="1" x14ac:dyDescent="0.25">
      <c r="A2747" t="s">
        <v>11301</v>
      </c>
      <c r="B2747" t="s">
        <v>11302</v>
      </c>
      <c r="C2747" s="1" t="str">
        <f t="shared" ref="C2747:C2810" si="444">HYPERLINK("http://geochem.nrcan.gc.ca/cdogs/content/bdl/bdl210242_e.htm", "21:0242")</f>
        <v>21:0242</v>
      </c>
      <c r="D2747" s="1" t="str">
        <f t="shared" si="441"/>
        <v>21:0117</v>
      </c>
      <c r="E2747" t="s">
        <v>11303</v>
      </c>
      <c r="F2747" t="s">
        <v>11304</v>
      </c>
      <c r="H2747">
        <v>58.732214499999998</v>
      </c>
      <c r="I2747">
        <v>-102.05577390000001</v>
      </c>
      <c r="J2747" s="1" t="str">
        <f t="shared" si="442"/>
        <v>NGR lake sediment grab sample</v>
      </c>
      <c r="K2747" s="1" t="str">
        <f t="shared" si="443"/>
        <v>&lt;177 micron (NGR)</v>
      </c>
      <c r="L2747">
        <v>29</v>
      </c>
      <c r="M2747" t="s">
        <v>196</v>
      </c>
      <c r="N2747">
        <v>577</v>
      </c>
      <c r="O2747" t="s">
        <v>888</v>
      </c>
      <c r="P2747" t="s">
        <v>156</v>
      </c>
      <c r="Q2747" t="s">
        <v>66</v>
      </c>
      <c r="R2747" t="s">
        <v>76</v>
      </c>
      <c r="S2747" t="s">
        <v>39</v>
      </c>
      <c r="T2747" t="s">
        <v>36</v>
      </c>
      <c r="U2747" t="s">
        <v>781</v>
      </c>
      <c r="V2747" t="s">
        <v>408</v>
      </c>
      <c r="W2747" t="s">
        <v>80</v>
      </c>
      <c r="X2747" t="s">
        <v>79</v>
      </c>
      <c r="Y2747" t="s">
        <v>41</v>
      </c>
      <c r="Z2747" t="s">
        <v>947</v>
      </c>
    </row>
    <row r="2748" spans="1:26" hidden="1" x14ac:dyDescent="0.25">
      <c r="A2748" t="s">
        <v>11305</v>
      </c>
      <c r="B2748" t="s">
        <v>11306</v>
      </c>
      <c r="C2748" s="1" t="str">
        <f t="shared" si="444"/>
        <v>21:0242</v>
      </c>
      <c r="D2748" s="1" t="str">
        <f>HYPERLINK("http://geochem.nrcan.gc.ca/cdogs/content/svy/svy_e.htm", "")</f>
        <v/>
      </c>
      <c r="G2748" s="1" t="str">
        <f>HYPERLINK("http://geochem.nrcan.gc.ca/cdogs/content/cr_/cr_00023_e.htm", "23")</f>
        <v>23</v>
      </c>
      <c r="J2748" t="s">
        <v>220</v>
      </c>
      <c r="K2748" t="s">
        <v>221</v>
      </c>
      <c r="L2748">
        <v>29</v>
      </c>
      <c r="M2748" t="s">
        <v>222</v>
      </c>
      <c r="N2748">
        <v>578</v>
      </c>
      <c r="O2748" t="s">
        <v>348</v>
      </c>
      <c r="P2748" t="s">
        <v>334</v>
      </c>
      <c r="Q2748" t="s">
        <v>277</v>
      </c>
      <c r="R2748" t="s">
        <v>290</v>
      </c>
      <c r="S2748" t="s">
        <v>290</v>
      </c>
      <c r="T2748" t="s">
        <v>36</v>
      </c>
      <c r="U2748" t="s">
        <v>2330</v>
      </c>
      <c r="V2748" t="s">
        <v>504</v>
      </c>
      <c r="W2748" t="s">
        <v>33</v>
      </c>
      <c r="X2748" t="s">
        <v>300</v>
      </c>
      <c r="Y2748" t="s">
        <v>1041</v>
      </c>
      <c r="Z2748" t="s">
        <v>5028</v>
      </c>
    </row>
    <row r="2749" spans="1:26" hidden="1" x14ac:dyDescent="0.25">
      <c r="A2749" t="s">
        <v>11307</v>
      </c>
      <c r="B2749" t="s">
        <v>11308</v>
      </c>
      <c r="C2749" s="1" t="str">
        <f t="shared" si="444"/>
        <v>21:0242</v>
      </c>
      <c r="D2749" s="1" t="str">
        <f t="shared" ref="D2749:D2757" si="445">HYPERLINK("http://geochem.nrcan.gc.ca/cdogs/content/svy/svy210117_e.htm", "21:0117")</f>
        <v>21:0117</v>
      </c>
      <c r="E2749" t="s">
        <v>11309</v>
      </c>
      <c r="F2749" t="s">
        <v>11310</v>
      </c>
      <c r="H2749">
        <v>58.756495999999999</v>
      </c>
      <c r="I2749">
        <v>-102.1869021</v>
      </c>
      <c r="J2749" s="1" t="str">
        <f t="shared" ref="J2749:J2757" si="446">HYPERLINK("http://geochem.nrcan.gc.ca/cdogs/content/kwd/kwd020027_e.htm", "NGR lake sediment grab sample")</f>
        <v>NGR lake sediment grab sample</v>
      </c>
      <c r="K2749" s="1" t="str">
        <f t="shared" ref="K2749:K2757" si="447">HYPERLINK("http://geochem.nrcan.gc.ca/cdogs/content/kwd/kwd080006_e.htm", "&lt;177 micron (NGR)")</f>
        <v>&lt;177 micron (NGR)</v>
      </c>
      <c r="L2749">
        <v>29</v>
      </c>
      <c r="M2749" t="s">
        <v>206</v>
      </c>
      <c r="N2749">
        <v>579</v>
      </c>
      <c r="O2749" t="s">
        <v>49</v>
      </c>
      <c r="P2749" t="s">
        <v>39</v>
      </c>
      <c r="Q2749" t="s">
        <v>63</v>
      </c>
      <c r="R2749" t="s">
        <v>78</v>
      </c>
      <c r="S2749" t="s">
        <v>63</v>
      </c>
      <c r="T2749" t="s">
        <v>36</v>
      </c>
      <c r="U2749" t="s">
        <v>825</v>
      </c>
      <c r="V2749" t="s">
        <v>685</v>
      </c>
      <c r="W2749" t="s">
        <v>66</v>
      </c>
      <c r="X2749" t="s">
        <v>283</v>
      </c>
      <c r="Y2749" t="s">
        <v>41</v>
      </c>
      <c r="Z2749" t="s">
        <v>39</v>
      </c>
    </row>
    <row r="2750" spans="1:26" hidden="1" x14ac:dyDescent="0.25">
      <c r="A2750" t="s">
        <v>11311</v>
      </c>
      <c r="B2750" t="s">
        <v>11312</v>
      </c>
      <c r="C2750" s="1" t="str">
        <f t="shared" si="444"/>
        <v>21:0242</v>
      </c>
      <c r="D2750" s="1" t="str">
        <f t="shared" si="445"/>
        <v>21:0117</v>
      </c>
      <c r="E2750" t="s">
        <v>11313</v>
      </c>
      <c r="F2750" t="s">
        <v>11314</v>
      </c>
      <c r="H2750">
        <v>58.740288300000003</v>
      </c>
      <c r="I2750">
        <v>-102.2347769</v>
      </c>
      <c r="J2750" s="1" t="str">
        <f t="shared" si="446"/>
        <v>NGR lake sediment grab sample</v>
      </c>
      <c r="K2750" s="1" t="str">
        <f t="shared" si="447"/>
        <v>&lt;177 micron (NGR)</v>
      </c>
      <c r="L2750">
        <v>29</v>
      </c>
      <c r="M2750" t="s">
        <v>214</v>
      </c>
      <c r="N2750">
        <v>580</v>
      </c>
      <c r="O2750" t="s">
        <v>516</v>
      </c>
      <c r="P2750" t="s">
        <v>109</v>
      </c>
      <c r="Q2750" t="s">
        <v>63</v>
      </c>
      <c r="R2750" t="s">
        <v>64</v>
      </c>
      <c r="S2750" t="s">
        <v>78</v>
      </c>
      <c r="T2750" t="s">
        <v>36</v>
      </c>
      <c r="U2750" t="s">
        <v>667</v>
      </c>
      <c r="V2750" t="s">
        <v>65</v>
      </c>
      <c r="W2750" t="s">
        <v>63</v>
      </c>
      <c r="X2750" t="s">
        <v>890</v>
      </c>
      <c r="Y2750" t="s">
        <v>875</v>
      </c>
      <c r="Z2750" t="s">
        <v>42</v>
      </c>
    </row>
    <row r="2751" spans="1:26" hidden="1" x14ac:dyDescent="0.25">
      <c r="A2751" t="s">
        <v>11315</v>
      </c>
      <c r="B2751" t="s">
        <v>11316</v>
      </c>
      <c r="C2751" s="1" t="str">
        <f t="shared" si="444"/>
        <v>21:0242</v>
      </c>
      <c r="D2751" s="1" t="str">
        <f t="shared" si="445"/>
        <v>21:0117</v>
      </c>
      <c r="E2751" t="s">
        <v>11317</v>
      </c>
      <c r="F2751" t="s">
        <v>11318</v>
      </c>
      <c r="H2751">
        <v>58.758841699999998</v>
      </c>
      <c r="I2751">
        <v>-102.3188375</v>
      </c>
      <c r="J2751" s="1" t="str">
        <f t="shared" si="446"/>
        <v>NGR lake sediment grab sample</v>
      </c>
      <c r="K2751" s="1" t="str">
        <f t="shared" si="447"/>
        <v>&lt;177 micron (NGR)</v>
      </c>
      <c r="L2751">
        <v>30</v>
      </c>
      <c r="M2751" t="s">
        <v>30</v>
      </c>
      <c r="N2751">
        <v>581</v>
      </c>
      <c r="O2751" t="s">
        <v>197</v>
      </c>
      <c r="P2751" t="s">
        <v>596</v>
      </c>
      <c r="Q2751" t="s">
        <v>63</v>
      </c>
      <c r="R2751" t="s">
        <v>34</v>
      </c>
      <c r="S2751" t="s">
        <v>80</v>
      </c>
      <c r="T2751" t="s">
        <v>36</v>
      </c>
      <c r="U2751" t="s">
        <v>336</v>
      </c>
      <c r="V2751" t="s">
        <v>1095</v>
      </c>
      <c r="W2751" t="s">
        <v>66</v>
      </c>
      <c r="X2751" t="s">
        <v>890</v>
      </c>
      <c r="Y2751" t="s">
        <v>41</v>
      </c>
      <c r="Z2751" t="s">
        <v>2003</v>
      </c>
    </row>
    <row r="2752" spans="1:26" hidden="1" x14ac:dyDescent="0.25">
      <c r="A2752" t="s">
        <v>11319</v>
      </c>
      <c r="B2752" t="s">
        <v>11320</v>
      </c>
      <c r="C2752" s="1" t="str">
        <f t="shared" si="444"/>
        <v>21:0242</v>
      </c>
      <c r="D2752" s="1" t="str">
        <f t="shared" si="445"/>
        <v>21:0117</v>
      </c>
      <c r="E2752" t="s">
        <v>11321</v>
      </c>
      <c r="F2752" t="s">
        <v>11322</v>
      </c>
      <c r="H2752">
        <v>58.742266200000003</v>
      </c>
      <c r="I2752">
        <v>-102.28040919999999</v>
      </c>
      <c r="J2752" s="1" t="str">
        <f t="shared" si="446"/>
        <v>NGR lake sediment grab sample</v>
      </c>
      <c r="K2752" s="1" t="str">
        <f t="shared" si="447"/>
        <v>&lt;177 micron (NGR)</v>
      </c>
      <c r="L2752">
        <v>30</v>
      </c>
      <c r="M2752" t="s">
        <v>47</v>
      </c>
      <c r="N2752">
        <v>582</v>
      </c>
      <c r="O2752" t="s">
        <v>49</v>
      </c>
      <c r="P2752" t="s">
        <v>109</v>
      </c>
      <c r="Q2752" t="s">
        <v>66</v>
      </c>
      <c r="R2752" t="s">
        <v>290</v>
      </c>
      <c r="S2752" t="s">
        <v>80</v>
      </c>
      <c r="T2752" t="s">
        <v>36</v>
      </c>
      <c r="U2752" t="s">
        <v>31</v>
      </c>
      <c r="V2752" t="s">
        <v>200</v>
      </c>
      <c r="W2752" t="s">
        <v>66</v>
      </c>
      <c r="X2752" t="s">
        <v>79</v>
      </c>
      <c r="Y2752" t="s">
        <v>63</v>
      </c>
      <c r="Z2752" t="s">
        <v>3858</v>
      </c>
    </row>
    <row r="2753" spans="1:26" hidden="1" x14ac:dyDescent="0.25">
      <c r="A2753" t="s">
        <v>11323</v>
      </c>
      <c r="B2753" t="s">
        <v>11324</v>
      </c>
      <c r="C2753" s="1" t="str">
        <f t="shared" si="444"/>
        <v>21:0242</v>
      </c>
      <c r="D2753" s="1" t="str">
        <f t="shared" si="445"/>
        <v>21:0117</v>
      </c>
      <c r="E2753" t="s">
        <v>11325</v>
      </c>
      <c r="F2753" t="s">
        <v>11326</v>
      </c>
      <c r="H2753">
        <v>58.756521499999998</v>
      </c>
      <c r="I2753">
        <v>-102.28527920000001</v>
      </c>
      <c r="J2753" s="1" t="str">
        <f t="shared" si="446"/>
        <v>NGR lake sediment grab sample</v>
      </c>
      <c r="K2753" s="1" t="str">
        <f t="shared" si="447"/>
        <v>&lt;177 micron (NGR)</v>
      </c>
      <c r="L2753">
        <v>30</v>
      </c>
      <c r="M2753" t="s">
        <v>154</v>
      </c>
      <c r="N2753">
        <v>583</v>
      </c>
      <c r="O2753" t="s">
        <v>224</v>
      </c>
      <c r="P2753" t="s">
        <v>35</v>
      </c>
      <c r="Q2753" t="s">
        <v>53</v>
      </c>
      <c r="R2753" t="s">
        <v>349</v>
      </c>
      <c r="S2753" t="s">
        <v>33</v>
      </c>
      <c r="T2753" t="s">
        <v>36</v>
      </c>
      <c r="U2753" t="s">
        <v>235</v>
      </c>
      <c r="V2753" t="s">
        <v>730</v>
      </c>
      <c r="W2753" t="s">
        <v>39</v>
      </c>
      <c r="X2753" t="s">
        <v>890</v>
      </c>
      <c r="Y2753" t="s">
        <v>309</v>
      </c>
      <c r="Z2753" t="s">
        <v>49</v>
      </c>
    </row>
    <row r="2754" spans="1:26" hidden="1" x14ac:dyDescent="0.25">
      <c r="A2754" t="s">
        <v>11327</v>
      </c>
      <c r="B2754" t="s">
        <v>11328</v>
      </c>
      <c r="C2754" s="1" t="str">
        <f t="shared" si="444"/>
        <v>21:0242</v>
      </c>
      <c r="D2754" s="1" t="str">
        <f t="shared" si="445"/>
        <v>21:0117</v>
      </c>
      <c r="E2754" t="s">
        <v>11317</v>
      </c>
      <c r="F2754" t="s">
        <v>11329</v>
      </c>
      <c r="H2754">
        <v>58.758841699999998</v>
      </c>
      <c r="I2754">
        <v>-102.3188375</v>
      </c>
      <c r="J2754" s="1" t="str">
        <f t="shared" si="446"/>
        <v>NGR lake sediment grab sample</v>
      </c>
      <c r="K2754" s="1" t="str">
        <f t="shared" si="447"/>
        <v>&lt;177 micron (NGR)</v>
      </c>
      <c r="L2754">
        <v>30</v>
      </c>
      <c r="M2754" t="s">
        <v>162</v>
      </c>
      <c r="N2754">
        <v>584</v>
      </c>
      <c r="O2754" t="s">
        <v>197</v>
      </c>
      <c r="P2754" t="s">
        <v>596</v>
      </c>
      <c r="Q2754" t="s">
        <v>63</v>
      </c>
      <c r="R2754" t="s">
        <v>198</v>
      </c>
      <c r="S2754" t="s">
        <v>63</v>
      </c>
      <c r="T2754" t="s">
        <v>36</v>
      </c>
      <c r="U2754" t="s">
        <v>635</v>
      </c>
      <c r="V2754" t="s">
        <v>262</v>
      </c>
      <c r="W2754" t="s">
        <v>66</v>
      </c>
      <c r="X2754" t="s">
        <v>48</v>
      </c>
      <c r="Y2754" t="s">
        <v>309</v>
      </c>
      <c r="Z2754" t="s">
        <v>1710</v>
      </c>
    </row>
    <row r="2755" spans="1:26" hidden="1" x14ac:dyDescent="0.25">
      <c r="A2755" t="s">
        <v>11330</v>
      </c>
      <c r="B2755" t="s">
        <v>11331</v>
      </c>
      <c r="C2755" s="1" t="str">
        <f t="shared" si="444"/>
        <v>21:0242</v>
      </c>
      <c r="D2755" s="1" t="str">
        <f t="shared" si="445"/>
        <v>21:0117</v>
      </c>
      <c r="E2755" t="s">
        <v>11317</v>
      </c>
      <c r="F2755" t="s">
        <v>11332</v>
      </c>
      <c r="H2755">
        <v>58.758841699999998</v>
      </c>
      <c r="I2755">
        <v>-102.3188375</v>
      </c>
      <c r="J2755" s="1" t="str">
        <f t="shared" si="446"/>
        <v>NGR lake sediment grab sample</v>
      </c>
      <c r="K2755" s="1" t="str">
        <f t="shared" si="447"/>
        <v>&lt;177 micron (NGR)</v>
      </c>
      <c r="L2755">
        <v>30</v>
      </c>
      <c r="M2755" t="s">
        <v>169</v>
      </c>
      <c r="N2755">
        <v>585</v>
      </c>
      <c r="O2755" t="s">
        <v>798</v>
      </c>
      <c r="P2755" t="s">
        <v>134</v>
      </c>
      <c r="Q2755" t="s">
        <v>66</v>
      </c>
      <c r="R2755" t="s">
        <v>64</v>
      </c>
      <c r="S2755" t="s">
        <v>63</v>
      </c>
      <c r="T2755" t="s">
        <v>36</v>
      </c>
      <c r="U2755" t="s">
        <v>510</v>
      </c>
      <c r="V2755" t="s">
        <v>262</v>
      </c>
      <c r="W2755" t="s">
        <v>53</v>
      </c>
      <c r="X2755" t="s">
        <v>79</v>
      </c>
      <c r="Y2755" t="s">
        <v>125</v>
      </c>
      <c r="Z2755" t="s">
        <v>1710</v>
      </c>
    </row>
    <row r="2756" spans="1:26" hidden="1" x14ac:dyDescent="0.25">
      <c r="A2756" t="s">
        <v>11333</v>
      </c>
      <c r="B2756" t="s">
        <v>11334</v>
      </c>
      <c r="C2756" s="1" t="str">
        <f t="shared" si="444"/>
        <v>21:0242</v>
      </c>
      <c r="D2756" s="1" t="str">
        <f t="shared" si="445"/>
        <v>21:0117</v>
      </c>
      <c r="E2756" t="s">
        <v>11335</v>
      </c>
      <c r="F2756" t="s">
        <v>11336</v>
      </c>
      <c r="H2756">
        <v>58.760973200000002</v>
      </c>
      <c r="I2756">
        <v>-102.3362616</v>
      </c>
      <c r="J2756" s="1" t="str">
        <f t="shared" si="446"/>
        <v>NGR lake sediment grab sample</v>
      </c>
      <c r="K2756" s="1" t="str">
        <f t="shared" si="447"/>
        <v>&lt;177 micron (NGR)</v>
      </c>
      <c r="L2756">
        <v>30</v>
      </c>
      <c r="M2756" t="s">
        <v>60</v>
      </c>
      <c r="N2756">
        <v>586</v>
      </c>
      <c r="O2756" t="s">
        <v>82</v>
      </c>
      <c r="P2756" t="s">
        <v>50</v>
      </c>
      <c r="Q2756" t="s">
        <v>53</v>
      </c>
      <c r="R2756" t="s">
        <v>97</v>
      </c>
      <c r="S2756" t="s">
        <v>63</v>
      </c>
      <c r="T2756" t="s">
        <v>36</v>
      </c>
      <c r="U2756" t="s">
        <v>81</v>
      </c>
      <c r="V2756" t="s">
        <v>225</v>
      </c>
      <c r="W2756" t="s">
        <v>80</v>
      </c>
      <c r="X2756" t="s">
        <v>82</v>
      </c>
      <c r="Y2756" t="s">
        <v>125</v>
      </c>
      <c r="Z2756" t="s">
        <v>596</v>
      </c>
    </row>
    <row r="2757" spans="1:26" hidden="1" x14ac:dyDescent="0.25">
      <c r="A2757" t="s">
        <v>11337</v>
      </c>
      <c r="B2757" t="s">
        <v>11338</v>
      </c>
      <c r="C2757" s="1" t="str">
        <f t="shared" si="444"/>
        <v>21:0242</v>
      </c>
      <c r="D2757" s="1" t="str">
        <f t="shared" si="445"/>
        <v>21:0117</v>
      </c>
      <c r="E2757" t="s">
        <v>11339</v>
      </c>
      <c r="F2757" t="s">
        <v>11340</v>
      </c>
      <c r="H2757">
        <v>58.765402899999998</v>
      </c>
      <c r="I2757">
        <v>-102.3871537</v>
      </c>
      <c r="J2757" s="1" t="str">
        <f t="shared" si="446"/>
        <v>NGR lake sediment grab sample</v>
      </c>
      <c r="K2757" s="1" t="str">
        <f t="shared" si="447"/>
        <v>&lt;177 micron (NGR)</v>
      </c>
      <c r="L2757">
        <v>30</v>
      </c>
      <c r="M2757" t="s">
        <v>73</v>
      </c>
      <c r="N2757">
        <v>587</v>
      </c>
      <c r="O2757" t="s">
        <v>178</v>
      </c>
      <c r="P2757" t="s">
        <v>596</v>
      </c>
      <c r="Q2757" t="s">
        <v>53</v>
      </c>
      <c r="R2757" t="s">
        <v>110</v>
      </c>
      <c r="S2757" t="s">
        <v>50</v>
      </c>
      <c r="T2757" t="s">
        <v>36</v>
      </c>
      <c r="U2757" t="s">
        <v>11341</v>
      </c>
      <c r="V2757" t="s">
        <v>11342</v>
      </c>
      <c r="W2757" t="s">
        <v>39</v>
      </c>
      <c r="X2757" t="s">
        <v>890</v>
      </c>
      <c r="Y2757" t="s">
        <v>309</v>
      </c>
      <c r="Z2757" t="s">
        <v>3060</v>
      </c>
    </row>
    <row r="2758" spans="1:26" hidden="1" x14ac:dyDescent="0.25">
      <c r="A2758" t="s">
        <v>11343</v>
      </c>
      <c r="B2758" t="s">
        <v>11344</v>
      </c>
      <c r="C2758" s="1" t="str">
        <f t="shared" si="444"/>
        <v>21:0242</v>
      </c>
      <c r="D2758" s="1" t="str">
        <f>HYPERLINK("http://geochem.nrcan.gc.ca/cdogs/content/svy/svy_e.htm", "")</f>
        <v/>
      </c>
      <c r="G2758" s="1" t="str">
        <f>HYPERLINK("http://geochem.nrcan.gc.ca/cdogs/content/cr_/cr_00007_e.htm", "7")</f>
        <v>7</v>
      </c>
      <c r="J2758" t="s">
        <v>220</v>
      </c>
      <c r="K2758" t="s">
        <v>221</v>
      </c>
      <c r="L2758">
        <v>30</v>
      </c>
      <c r="M2758" t="s">
        <v>222</v>
      </c>
      <c r="N2758">
        <v>588</v>
      </c>
      <c r="O2758" t="s">
        <v>108</v>
      </c>
      <c r="P2758" t="s">
        <v>48</v>
      </c>
      <c r="Q2758" t="s">
        <v>156</v>
      </c>
      <c r="R2758" t="s">
        <v>181</v>
      </c>
      <c r="S2758" t="s">
        <v>80</v>
      </c>
      <c r="T2758" t="s">
        <v>1095</v>
      </c>
      <c r="U2758" t="s">
        <v>1829</v>
      </c>
      <c r="V2758" t="s">
        <v>227</v>
      </c>
      <c r="W2758" t="s">
        <v>53</v>
      </c>
      <c r="X2758" t="s">
        <v>100</v>
      </c>
      <c r="Y2758" t="s">
        <v>290</v>
      </c>
      <c r="Z2758" t="s">
        <v>5520</v>
      </c>
    </row>
    <row r="2759" spans="1:26" hidden="1" x14ac:dyDescent="0.25">
      <c r="A2759" t="s">
        <v>11345</v>
      </c>
      <c r="B2759" t="s">
        <v>11346</v>
      </c>
      <c r="C2759" s="1" t="str">
        <f t="shared" si="444"/>
        <v>21:0242</v>
      </c>
      <c r="D2759" s="1" t="str">
        <f t="shared" ref="D2759:D2789" si="448">HYPERLINK("http://geochem.nrcan.gc.ca/cdogs/content/svy/svy210117_e.htm", "21:0117")</f>
        <v>21:0117</v>
      </c>
      <c r="E2759" t="s">
        <v>11347</v>
      </c>
      <c r="F2759" t="s">
        <v>11348</v>
      </c>
      <c r="H2759">
        <v>58.729866600000001</v>
      </c>
      <c r="I2759">
        <v>-102.3849961</v>
      </c>
      <c r="J2759" s="1" t="str">
        <f t="shared" ref="J2759:J2789" si="449">HYPERLINK("http://geochem.nrcan.gc.ca/cdogs/content/kwd/kwd020027_e.htm", "NGR lake sediment grab sample")</f>
        <v>NGR lake sediment grab sample</v>
      </c>
      <c r="K2759" s="1" t="str">
        <f t="shared" ref="K2759:K2789" si="450">HYPERLINK("http://geochem.nrcan.gc.ca/cdogs/content/kwd/kwd080006_e.htm", "&lt;177 micron (NGR)")</f>
        <v>&lt;177 micron (NGR)</v>
      </c>
      <c r="L2759">
        <v>30</v>
      </c>
      <c r="M2759" t="s">
        <v>87</v>
      </c>
      <c r="N2759">
        <v>589</v>
      </c>
      <c r="O2759" t="s">
        <v>133</v>
      </c>
      <c r="P2759" t="s">
        <v>77</v>
      </c>
      <c r="Q2759" t="s">
        <v>66</v>
      </c>
      <c r="R2759" t="s">
        <v>64</v>
      </c>
      <c r="S2759" t="s">
        <v>33</v>
      </c>
      <c r="T2759" t="s">
        <v>36</v>
      </c>
      <c r="U2759" t="s">
        <v>1785</v>
      </c>
      <c r="V2759" t="s">
        <v>322</v>
      </c>
      <c r="W2759" t="s">
        <v>80</v>
      </c>
      <c r="X2759" t="s">
        <v>48</v>
      </c>
      <c r="Y2759" t="s">
        <v>41</v>
      </c>
      <c r="Z2759" t="s">
        <v>591</v>
      </c>
    </row>
    <row r="2760" spans="1:26" hidden="1" x14ac:dyDescent="0.25">
      <c r="A2760" t="s">
        <v>11349</v>
      </c>
      <c r="B2760" t="s">
        <v>11350</v>
      </c>
      <c r="C2760" s="1" t="str">
        <f t="shared" si="444"/>
        <v>21:0242</v>
      </c>
      <c r="D2760" s="1" t="str">
        <f t="shared" si="448"/>
        <v>21:0117</v>
      </c>
      <c r="E2760" t="s">
        <v>11351</v>
      </c>
      <c r="F2760" t="s">
        <v>11352</v>
      </c>
      <c r="H2760">
        <v>58.772334299999997</v>
      </c>
      <c r="I2760">
        <v>-102.4230312</v>
      </c>
      <c r="J2760" s="1" t="str">
        <f t="shared" si="449"/>
        <v>NGR lake sediment grab sample</v>
      </c>
      <c r="K2760" s="1" t="str">
        <f t="shared" si="450"/>
        <v>&lt;177 micron (NGR)</v>
      </c>
      <c r="L2760">
        <v>30</v>
      </c>
      <c r="M2760" t="s">
        <v>96</v>
      </c>
      <c r="N2760">
        <v>590</v>
      </c>
      <c r="O2760" t="s">
        <v>253</v>
      </c>
      <c r="P2760" t="s">
        <v>76</v>
      </c>
      <c r="Q2760" t="s">
        <v>66</v>
      </c>
      <c r="R2760" t="s">
        <v>156</v>
      </c>
      <c r="S2760" t="s">
        <v>80</v>
      </c>
      <c r="T2760" t="s">
        <v>36</v>
      </c>
      <c r="U2760" t="s">
        <v>163</v>
      </c>
      <c r="V2760" t="s">
        <v>308</v>
      </c>
      <c r="W2760" t="s">
        <v>66</v>
      </c>
      <c r="X2760" t="s">
        <v>890</v>
      </c>
      <c r="Y2760" t="s">
        <v>41</v>
      </c>
      <c r="Z2760" t="s">
        <v>356</v>
      </c>
    </row>
    <row r="2761" spans="1:26" hidden="1" x14ac:dyDescent="0.25">
      <c r="A2761" t="s">
        <v>11353</v>
      </c>
      <c r="B2761" t="s">
        <v>11354</v>
      </c>
      <c r="C2761" s="1" t="str">
        <f t="shared" si="444"/>
        <v>21:0242</v>
      </c>
      <c r="D2761" s="1" t="str">
        <f t="shared" si="448"/>
        <v>21:0117</v>
      </c>
      <c r="E2761" t="s">
        <v>11355</v>
      </c>
      <c r="F2761" t="s">
        <v>11356</v>
      </c>
      <c r="H2761">
        <v>58.736862600000002</v>
      </c>
      <c r="I2761">
        <v>-102.3270438</v>
      </c>
      <c r="J2761" s="1" t="str">
        <f t="shared" si="449"/>
        <v>NGR lake sediment grab sample</v>
      </c>
      <c r="K2761" s="1" t="str">
        <f t="shared" si="450"/>
        <v>&lt;177 micron (NGR)</v>
      </c>
      <c r="L2761">
        <v>30</v>
      </c>
      <c r="M2761" t="s">
        <v>106</v>
      </c>
      <c r="N2761">
        <v>591</v>
      </c>
      <c r="O2761" t="s">
        <v>253</v>
      </c>
      <c r="P2761" t="s">
        <v>198</v>
      </c>
      <c r="Q2761" t="s">
        <v>53</v>
      </c>
      <c r="R2761" t="s">
        <v>64</v>
      </c>
      <c r="S2761" t="s">
        <v>33</v>
      </c>
      <c r="T2761" t="s">
        <v>36</v>
      </c>
      <c r="U2761" t="s">
        <v>766</v>
      </c>
      <c r="V2761" t="s">
        <v>2451</v>
      </c>
      <c r="W2761" t="s">
        <v>39</v>
      </c>
      <c r="X2761" t="s">
        <v>79</v>
      </c>
      <c r="Y2761" t="s">
        <v>41</v>
      </c>
      <c r="Z2761" t="s">
        <v>2603</v>
      </c>
    </row>
    <row r="2762" spans="1:26" hidden="1" x14ac:dyDescent="0.25">
      <c r="A2762" t="s">
        <v>11357</v>
      </c>
      <c r="B2762" t="s">
        <v>11358</v>
      </c>
      <c r="C2762" s="1" t="str">
        <f t="shared" si="444"/>
        <v>21:0242</v>
      </c>
      <c r="D2762" s="1" t="str">
        <f t="shared" si="448"/>
        <v>21:0117</v>
      </c>
      <c r="E2762" t="s">
        <v>11359</v>
      </c>
      <c r="F2762" t="s">
        <v>11360</v>
      </c>
      <c r="H2762">
        <v>58.733497499999999</v>
      </c>
      <c r="I2762">
        <v>-102.3052691</v>
      </c>
      <c r="J2762" s="1" t="str">
        <f t="shared" si="449"/>
        <v>NGR lake sediment grab sample</v>
      </c>
      <c r="K2762" s="1" t="str">
        <f t="shared" si="450"/>
        <v>&lt;177 micron (NGR)</v>
      </c>
      <c r="L2762">
        <v>30</v>
      </c>
      <c r="M2762" t="s">
        <v>118</v>
      </c>
      <c r="N2762">
        <v>592</v>
      </c>
      <c r="O2762" t="s">
        <v>74</v>
      </c>
      <c r="P2762" t="s">
        <v>181</v>
      </c>
      <c r="Q2762" t="s">
        <v>53</v>
      </c>
      <c r="R2762" t="s">
        <v>97</v>
      </c>
      <c r="S2762" t="s">
        <v>33</v>
      </c>
      <c r="T2762" t="s">
        <v>36</v>
      </c>
      <c r="U2762" t="s">
        <v>781</v>
      </c>
      <c r="V2762" t="s">
        <v>308</v>
      </c>
      <c r="W2762" t="s">
        <v>66</v>
      </c>
      <c r="X2762" t="s">
        <v>48</v>
      </c>
      <c r="Y2762" t="s">
        <v>41</v>
      </c>
      <c r="Z2762" t="s">
        <v>2796</v>
      </c>
    </row>
    <row r="2763" spans="1:26" hidden="1" x14ac:dyDescent="0.25">
      <c r="A2763" t="s">
        <v>11361</v>
      </c>
      <c r="B2763" t="s">
        <v>11362</v>
      </c>
      <c r="C2763" s="1" t="str">
        <f t="shared" si="444"/>
        <v>21:0242</v>
      </c>
      <c r="D2763" s="1" t="str">
        <f t="shared" si="448"/>
        <v>21:0117</v>
      </c>
      <c r="E2763" t="s">
        <v>11363</v>
      </c>
      <c r="F2763" t="s">
        <v>11364</v>
      </c>
      <c r="H2763">
        <v>58.716371199999998</v>
      </c>
      <c r="I2763">
        <v>-102.2563644</v>
      </c>
      <c r="J2763" s="1" t="str">
        <f t="shared" si="449"/>
        <v>NGR lake sediment grab sample</v>
      </c>
      <c r="K2763" s="1" t="str">
        <f t="shared" si="450"/>
        <v>&lt;177 micron (NGR)</v>
      </c>
      <c r="L2763">
        <v>30</v>
      </c>
      <c r="M2763" t="s">
        <v>131</v>
      </c>
      <c r="N2763">
        <v>593</v>
      </c>
      <c r="O2763" t="s">
        <v>120</v>
      </c>
      <c r="P2763" t="s">
        <v>76</v>
      </c>
      <c r="Q2763" t="s">
        <v>53</v>
      </c>
      <c r="R2763" t="s">
        <v>76</v>
      </c>
      <c r="S2763" t="s">
        <v>39</v>
      </c>
      <c r="T2763" t="s">
        <v>36</v>
      </c>
      <c r="U2763" t="s">
        <v>1192</v>
      </c>
      <c r="V2763" t="s">
        <v>1223</v>
      </c>
      <c r="W2763" t="s">
        <v>39</v>
      </c>
      <c r="X2763" t="s">
        <v>82</v>
      </c>
      <c r="Y2763" t="s">
        <v>41</v>
      </c>
      <c r="Z2763" t="s">
        <v>1442</v>
      </c>
    </row>
    <row r="2764" spans="1:26" hidden="1" x14ac:dyDescent="0.25">
      <c r="A2764" t="s">
        <v>11365</v>
      </c>
      <c r="B2764" t="s">
        <v>11366</v>
      </c>
      <c r="C2764" s="1" t="str">
        <f t="shared" si="444"/>
        <v>21:0242</v>
      </c>
      <c r="D2764" s="1" t="str">
        <f t="shared" si="448"/>
        <v>21:0117</v>
      </c>
      <c r="E2764" t="s">
        <v>11367</v>
      </c>
      <c r="F2764" t="s">
        <v>11368</v>
      </c>
      <c r="H2764">
        <v>58.7139667</v>
      </c>
      <c r="I2764">
        <v>-102.1689494</v>
      </c>
      <c r="J2764" s="1" t="str">
        <f t="shared" si="449"/>
        <v>NGR lake sediment grab sample</v>
      </c>
      <c r="K2764" s="1" t="str">
        <f t="shared" si="450"/>
        <v>&lt;177 micron (NGR)</v>
      </c>
      <c r="L2764">
        <v>30</v>
      </c>
      <c r="M2764" t="s">
        <v>143</v>
      </c>
      <c r="N2764">
        <v>594</v>
      </c>
      <c r="O2764" t="s">
        <v>516</v>
      </c>
      <c r="P2764" t="s">
        <v>181</v>
      </c>
      <c r="Q2764" t="s">
        <v>53</v>
      </c>
      <c r="R2764" t="s">
        <v>146</v>
      </c>
      <c r="S2764" t="s">
        <v>80</v>
      </c>
      <c r="T2764" t="s">
        <v>36</v>
      </c>
      <c r="U2764" t="s">
        <v>263</v>
      </c>
      <c r="V2764" t="s">
        <v>292</v>
      </c>
      <c r="W2764" t="s">
        <v>66</v>
      </c>
      <c r="X2764" t="s">
        <v>890</v>
      </c>
      <c r="Y2764" t="s">
        <v>125</v>
      </c>
      <c r="Z2764" t="s">
        <v>68</v>
      </c>
    </row>
    <row r="2765" spans="1:26" hidden="1" x14ac:dyDescent="0.25">
      <c r="A2765" t="s">
        <v>11369</v>
      </c>
      <c r="B2765" t="s">
        <v>11370</v>
      </c>
      <c r="C2765" s="1" t="str">
        <f t="shared" si="444"/>
        <v>21:0242</v>
      </c>
      <c r="D2765" s="1" t="str">
        <f t="shared" si="448"/>
        <v>21:0117</v>
      </c>
      <c r="E2765" t="s">
        <v>11371</v>
      </c>
      <c r="F2765" t="s">
        <v>11372</v>
      </c>
      <c r="H2765">
        <v>58.7439933</v>
      </c>
      <c r="I2765">
        <v>-102.17444500000001</v>
      </c>
      <c r="J2765" s="1" t="str">
        <f t="shared" si="449"/>
        <v>NGR lake sediment grab sample</v>
      </c>
      <c r="K2765" s="1" t="str">
        <f t="shared" si="450"/>
        <v>&lt;177 micron (NGR)</v>
      </c>
      <c r="L2765">
        <v>30</v>
      </c>
      <c r="M2765" t="s">
        <v>177</v>
      </c>
      <c r="N2765">
        <v>595</v>
      </c>
      <c r="O2765" t="s">
        <v>48</v>
      </c>
      <c r="P2765" t="s">
        <v>50</v>
      </c>
      <c r="Q2765" t="s">
        <v>66</v>
      </c>
      <c r="R2765" t="s">
        <v>76</v>
      </c>
      <c r="S2765" t="s">
        <v>80</v>
      </c>
      <c r="T2765" t="s">
        <v>36</v>
      </c>
      <c r="U2765" t="s">
        <v>4834</v>
      </c>
      <c r="V2765" t="s">
        <v>721</v>
      </c>
      <c r="W2765" t="s">
        <v>80</v>
      </c>
      <c r="X2765" t="s">
        <v>79</v>
      </c>
      <c r="Y2765" t="s">
        <v>41</v>
      </c>
      <c r="Z2765" t="s">
        <v>947</v>
      </c>
    </row>
    <row r="2766" spans="1:26" hidden="1" x14ac:dyDescent="0.25">
      <c r="A2766" t="s">
        <v>11373</v>
      </c>
      <c r="B2766" t="s">
        <v>11374</v>
      </c>
      <c r="C2766" s="1" t="str">
        <f t="shared" si="444"/>
        <v>21:0242</v>
      </c>
      <c r="D2766" s="1" t="str">
        <f t="shared" si="448"/>
        <v>21:0117</v>
      </c>
      <c r="E2766" t="s">
        <v>11375</v>
      </c>
      <c r="F2766" t="s">
        <v>11376</v>
      </c>
      <c r="H2766">
        <v>58.735621799999997</v>
      </c>
      <c r="I2766">
        <v>-102.12023139999999</v>
      </c>
      <c r="J2766" s="1" t="str">
        <f t="shared" si="449"/>
        <v>NGR lake sediment grab sample</v>
      </c>
      <c r="K2766" s="1" t="str">
        <f t="shared" si="450"/>
        <v>&lt;177 micron (NGR)</v>
      </c>
      <c r="L2766">
        <v>30</v>
      </c>
      <c r="M2766" t="s">
        <v>187</v>
      </c>
      <c r="N2766">
        <v>596</v>
      </c>
      <c r="O2766" t="s">
        <v>49</v>
      </c>
      <c r="P2766" t="s">
        <v>39</v>
      </c>
      <c r="Q2766" t="s">
        <v>66</v>
      </c>
      <c r="R2766" t="s">
        <v>146</v>
      </c>
      <c r="S2766" t="s">
        <v>33</v>
      </c>
      <c r="T2766" t="s">
        <v>36</v>
      </c>
      <c r="U2766" t="s">
        <v>263</v>
      </c>
      <c r="V2766" t="s">
        <v>308</v>
      </c>
      <c r="W2766" t="s">
        <v>53</v>
      </c>
      <c r="X2766" t="s">
        <v>82</v>
      </c>
      <c r="Y2766" t="s">
        <v>41</v>
      </c>
      <c r="Z2766" t="s">
        <v>77</v>
      </c>
    </row>
    <row r="2767" spans="1:26" hidden="1" x14ac:dyDescent="0.25">
      <c r="A2767" t="s">
        <v>11377</v>
      </c>
      <c r="B2767" t="s">
        <v>11378</v>
      </c>
      <c r="C2767" s="1" t="str">
        <f t="shared" si="444"/>
        <v>21:0242</v>
      </c>
      <c r="D2767" s="1" t="str">
        <f t="shared" si="448"/>
        <v>21:0117</v>
      </c>
      <c r="E2767" t="s">
        <v>11379</v>
      </c>
      <c r="F2767" t="s">
        <v>11380</v>
      </c>
      <c r="H2767">
        <v>58.736571400000003</v>
      </c>
      <c r="I2767">
        <v>-102.09329320000001</v>
      </c>
      <c r="J2767" s="1" t="str">
        <f t="shared" si="449"/>
        <v>NGR lake sediment grab sample</v>
      </c>
      <c r="K2767" s="1" t="str">
        <f t="shared" si="450"/>
        <v>&lt;177 micron (NGR)</v>
      </c>
      <c r="L2767">
        <v>30</v>
      </c>
      <c r="M2767" t="s">
        <v>196</v>
      </c>
      <c r="N2767">
        <v>597</v>
      </c>
      <c r="O2767" t="s">
        <v>300</v>
      </c>
      <c r="P2767" t="s">
        <v>109</v>
      </c>
      <c r="Q2767" t="s">
        <v>53</v>
      </c>
      <c r="R2767" t="s">
        <v>146</v>
      </c>
      <c r="S2767" t="s">
        <v>146</v>
      </c>
      <c r="T2767" t="s">
        <v>36</v>
      </c>
      <c r="U2767" t="s">
        <v>804</v>
      </c>
      <c r="V2767" t="s">
        <v>7446</v>
      </c>
      <c r="W2767" t="s">
        <v>181</v>
      </c>
      <c r="X2767" t="s">
        <v>336</v>
      </c>
      <c r="Y2767" t="s">
        <v>125</v>
      </c>
      <c r="Z2767" t="s">
        <v>1965</v>
      </c>
    </row>
    <row r="2768" spans="1:26" hidden="1" x14ac:dyDescent="0.25">
      <c r="A2768" t="s">
        <v>11381</v>
      </c>
      <c r="B2768" t="s">
        <v>11382</v>
      </c>
      <c r="C2768" s="1" t="str">
        <f t="shared" si="444"/>
        <v>21:0242</v>
      </c>
      <c r="D2768" s="1" t="str">
        <f t="shared" si="448"/>
        <v>21:0117</v>
      </c>
      <c r="E2768" t="s">
        <v>11383</v>
      </c>
      <c r="F2768" t="s">
        <v>11384</v>
      </c>
      <c r="H2768">
        <v>58.710793299999999</v>
      </c>
      <c r="I2768">
        <v>-102.12107210000001</v>
      </c>
      <c r="J2768" s="1" t="str">
        <f t="shared" si="449"/>
        <v>NGR lake sediment grab sample</v>
      </c>
      <c r="K2768" s="1" t="str">
        <f t="shared" si="450"/>
        <v>&lt;177 micron (NGR)</v>
      </c>
      <c r="L2768">
        <v>30</v>
      </c>
      <c r="M2768" t="s">
        <v>206</v>
      </c>
      <c r="N2768">
        <v>598</v>
      </c>
      <c r="O2768" t="s">
        <v>236</v>
      </c>
      <c r="P2768" t="s">
        <v>109</v>
      </c>
      <c r="Q2768" t="s">
        <v>53</v>
      </c>
      <c r="R2768" t="s">
        <v>76</v>
      </c>
      <c r="S2768" t="s">
        <v>39</v>
      </c>
      <c r="T2768" t="s">
        <v>36</v>
      </c>
      <c r="U2768" t="s">
        <v>91</v>
      </c>
      <c r="V2768" t="s">
        <v>308</v>
      </c>
      <c r="W2768" t="s">
        <v>39</v>
      </c>
      <c r="X2768" t="s">
        <v>890</v>
      </c>
      <c r="Y2768" t="s">
        <v>125</v>
      </c>
      <c r="Z2768" t="s">
        <v>323</v>
      </c>
    </row>
    <row r="2769" spans="1:26" hidden="1" x14ac:dyDescent="0.25">
      <c r="A2769" t="s">
        <v>11385</v>
      </c>
      <c r="B2769" t="s">
        <v>11386</v>
      </c>
      <c r="C2769" s="1" t="str">
        <f t="shared" si="444"/>
        <v>21:0242</v>
      </c>
      <c r="D2769" s="1" t="str">
        <f t="shared" si="448"/>
        <v>21:0117</v>
      </c>
      <c r="E2769" t="s">
        <v>11387</v>
      </c>
      <c r="F2769" t="s">
        <v>11388</v>
      </c>
      <c r="H2769">
        <v>58.690267200000001</v>
      </c>
      <c r="I2769">
        <v>-102.08786240000001</v>
      </c>
      <c r="J2769" s="1" t="str">
        <f t="shared" si="449"/>
        <v>NGR lake sediment grab sample</v>
      </c>
      <c r="K2769" s="1" t="str">
        <f t="shared" si="450"/>
        <v>&lt;177 micron (NGR)</v>
      </c>
      <c r="L2769">
        <v>30</v>
      </c>
      <c r="M2769" t="s">
        <v>214</v>
      </c>
      <c r="N2769">
        <v>599</v>
      </c>
      <c r="O2769" t="s">
        <v>297</v>
      </c>
      <c r="P2769" t="s">
        <v>109</v>
      </c>
      <c r="Q2769" t="s">
        <v>53</v>
      </c>
      <c r="R2769" t="s">
        <v>156</v>
      </c>
      <c r="S2769" t="s">
        <v>78</v>
      </c>
      <c r="T2769" t="s">
        <v>36</v>
      </c>
      <c r="U2769" t="s">
        <v>260</v>
      </c>
      <c r="V2769" t="s">
        <v>597</v>
      </c>
      <c r="W2769" t="s">
        <v>66</v>
      </c>
      <c r="X2769" t="s">
        <v>890</v>
      </c>
      <c r="Y2769" t="s">
        <v>41</v>
      </c>
      <c r="Z2769" t="s">
        <v>4471</v>
      </c>
    </row>
    <row r="2770" spans="1:26" hidden="1" x14ac:dyDescent="0.25">
      <c r="A2770" t="s">
        <v>11389</v>
      </c>
      <c r="B2770" t="s">
        <v>11390</v>
      </c>
      <c r="C2770" s="1" t="str">
        <f t="shared" si="444"/>
        <v>21:0242</v>
      </c>
      <c r="D2770" s="1" t="str">
        <f t="shared" si="448"/>
        <v>21:0117</v>
      </c>
      <c r="E2770" t="s">
        <v>11391</v>
      </c>
      <c r="F2770" t="s">
        <v>11392</v>
      </c>
      <c r="H2770">
        <v>58.677557299999997</v>
      </c>
      <c r="I2770">
        <v>-102.1148563</v>
      </c>
      <c r="J2770" s="1" t="str">
        <f t="shared" si="449"/>
        <v>NGR lake sediment grab sample</v>
      </c>
      <c r="K2770" s="1" t="str">
        <f t="shared" si="450"/>
        <v>&lt;177 micron (NGR)</v>
      </c>
      <c r="L2770">
        <v>30</v>
      </c>
      <c r="M2770" t="s">
        <v>234</v>
      </c>
      <c r="N2770">
        <v>600</v>
      </c>
      <c r="O2770" t="s">
        <v>546</v>
      </c>
      <c r="P2770" t="s">
        <v>39</v>
      </c>
      <c r="Q2770" t="s">
        <v>53</v>
      </c>
      <c r="R2770" t="s">
        <v>146</v>
      </c>
      <c r="S2770" t="s">
        <v>63</v>
      </c>
      <c r="T2770" t="s">
        <v>36</v>
      </c>
      <c r="U2770" t="s">
        <v>81</v>
      </c>
      <c r="V2770" t="s">
        <v>157</v>
      </c>
      <c r="W2770" t="s">
        <v>53</v>
      </c>
      <c r="X2770" t="s">
        <v>82</v>
      </c>
      <c r="Y2770" t="s">
        <v>41</v>
      </c>
      <c r="Z2770" t="s">
        <v>2692</v>
      </c>
    </row>
    <row r="2771" spans="1:26" hidden="1" x14ac:dyDescent="0.25">
      <c r="A2771" t="s">
        <v>11393</v>
      </c>
      <c r="B2771" t="s">
        <v>11394</v>
      </c>
      <c r="C2771" s="1" t="str">
        <f t="shared" si="444"/>
        <v>21:0242</v>
      </c>
      <c r="D2771" s="1" t="str">
        <f t="shared" si="448"/>
        <v>21:0117</v>
      </c>
      <c r="E2771" t="s">
        <v>11395</v>
      </c>
      <c r="F2771" t="s">
        <v>11396</v>
      </c>
      <c r="H2771">
        <v>58.642958100000001</v>
      </c>
      <c r="I2771">
        <v>-102.12763940000001</v>
      </c>
      <c r="J2771" s="1" t="str">
        <f t="shared" si="449"/>
        <v>NGR lake sediment grab sample</v>
      </c>
      <c r="K2771" s="1" t="str">
        <f t="shared" si="450"/>
        <v>&lt;177 micron (NGR)</v>
      </c>
      <c r="L2771">
        <v>31</v>
      </c>
      <c r="M2771" t="s">
        <v>30</v>
      </c>
      <c r="N2771">
        <v>601</v>
      </c>
      <c r="O2771" t="s">
        <v>108</v>
      </c>
      <c r="P2771" t="s">
        <v>80</v>
      </c>
      <c r="Q2771" t="s">
        <v>53</v>
      </c>
      <c r="R2771" t="s">
        <v>63</v>
      </c>
      <c r="S2771" t="s">
        <v>53</v>
      </c>
      <c r="T2771" t="s">
        <v>36</v>
      </c>
      <c r="U2771" t="s">
        <v>2164</v>
      </c>
      <c r="V2771" t="s">
        <v>237</v>
      </c>
      <c r="W2771" t="s">
        <v>53</v>
      </c>
      <c r="X2771" t="s">
        <v>300</v>
      </c>
      <c r="Y2771" t="s">
        <v>41</v>
      </c>
      <c r="Z2771" t="s">
        <v>11397</v>
      </c>
    </row>
    <row r="2772" spans="1:26" hidden="1" x14ac:dyDescent="0.25">
      <c r="A2772" t="s">
        <v>11398</v>
      </c>
      <c r="B2772" t="s">
        <v>11399</v>
      </c>
      <c r="C2772" s="1" t="str">
        <f t="shared" si="444"/>
        <v>21:0242</v>
      </c>
      <c r="D2772" s="1" t="str">
        <f t="shared" si="448"/>
        <v>21:0117</v>
      </c>
      <c r="E2772" t="s">
        <v>11400</v>
      </c>
      <c r="F2772" t="s">
        <v>11401</v>
      </c>
      <c r="H2772">
        <v>58.6679034</v>
      </c>
      <c r="I2772">
        <v>-102.10794249999999</v>
      </c>
      <c r="J2772" s="1" t="str">
        <f t="shared" si="449"/>
        <v>NGR lake sediment grab sample</v>
      </c>
      <c r="K2772" s="1" t="str">
        <f t="shared" si="450"/>
        <v>&lt;177 micron (NGR)</v>
      </c>
      <c r="L2772">
        <v>31</v>
      </c>
      <c r="M2772" t="s">
        <v>47</v>
      </c>
      <c r="N2772">
        <v>602</v>
      </c>
      <c r="O2772" t="s">
        <v>417</v>
      </c>
      <c r="P2772" t="s">
        <v>76</v>
      </c>
      <c r="Q2772" t="s">
        <v>66</v>
      </c>
      <c r="R2772" t="s">
        <v>156</v>
      </c>
      <c r="S2772" t="s">
        <v>146</v>
      </c>
      <c r="T2772" t="s">
        <v>36</v>
      </c>
      <c r="U2772" t="s">
        <v>67</v>
      </c>
      <c r="V2772" t="s">
        <v>157</v>
      </c>
      <c r="W2772" t="s">
        <v>53</v>
      </c>
      <c r="X2772" t="s">
        <v>82</v>
      </c>
      <c r="Y2772" t="s">
        <v>41</v>
      </c>
      <c r="Z2772" t="s">
        <v>536</v>
      </c>
    </row>
    <row r="2773" spans="1:26" hidden="1" x14ac:dyDescent="0.25">
      <c r="A2773" t="s">
        <v>11402</v>
      </c>
      <c r="B2773" t="s">
        <v>11403</v>
      </c>
      <c r="C2773" s="1" t="str">
        <f t="shared" si="444"/>
        <v>21:0242</v>
      </c>
      <c r="D2773" s="1" t="str">
        <f t="shared" si="448"/>
        <v>21:0117</v>
      </c>
      <c r="E2773" t="s">
        <v>11404</v>
      </c>
      <c r="F2773" t="s">
        <v>11405</v>
      </c>
      <c r="H2773">
        <v>58.6579354</v>
      </c>
      <c r="I2773">
        <v>-102.1230807</v>
      </c>
      <c r="J2773" s="1" t="str">
        <f t="shared" si="449"/>
        <v>NGR lake sediment grab sample</v>
      </c>
      <c r="K2773" s="1" t="str">
        <f t="shared" si="450"/>
        <v>&lt;177 micron (NGR)</v>
      </c>
      <c r="L2773">
        <v>31</v>
      </c>
      <c r="M2773" t="s">
        <v>60</v>
      </c>
      <c r="N2773">
        <v>603</v>
      </c>
      <c r="O2773" t="s">
        <v>455</v>
      </c>
      <c r="P2773" t="s">
        <v>156</v>
      </c>
      <c r="Q2773" t="s">
        <v>53</v>
      </c>
      <c r="R2773" t="s">
        <v>76</v>
      </c>
      <c r="S2773" t="s">
        <v>78</v>
      </c>
      <c r="T2773" t="s">
        <v>36</v>
      </c>
      <c r="U2773" t="s">
        <v>163</v>
      </c>
      <c r="V2773" t="s">
        <v>227</v>
      </c>
      <c r="W2773" t="s">
        <v>63</v>
      </c>
      <c r="X2773" t="s">
        <v>890</v>
      </c>
      <c r="Y2773" t="s">
        <v>41</v>
      </c>
      <c r="Z2773" t="s">
        <v>570</v>
      </c>
    </row>
    <row r="2774" spans="1:26" hidden="1" x14ac:dyDescent="0.25">
      <c r="A2774" t="s">
        <v>11406</v>
      </c>
      <c r="B2774" t="s">
        <v>11407</v>
      </c>
      <c r="C2774" s="1" t="str">
        <f t="shared" si="444"/>
        <v>21:0242</v>
      </c>
      <c r="D2774" s="1" t="str">
        <f t="shared" si="448"/>
        <v>21:0117</v>
      </c>
      <c r="E2774" t="s">
        <v>11408</v>
      </c>
      <c r="F2774" t="s">
        <v>11409</v>
      </c>
      <c r="H2774">
        <v>58.648386199999997</v>
      </c>
      <c r="I2774">
        <v>-102.11560799999999</v>
      </c>
      <c r="J2774" s="1" t="str">
        <f t="shared" si="449"/>
        <v>NGR lake sediment grab sample</v>
      </c>
      <c r="K2774" s="1" t="str">
        <f t="shared" si="450"/>
        <v>&lt;177 micron (NGR)</v>
      </c>
      <c r="L2774">
        <v>31</v>
      </c>
      <c r="M2774" t="s">
        <v>154</v>
      </c>
      <c r="N2774">
        <v>604</v>
      </c>
      <c r="O2774" t="s">
        <v>562</v>
      </c>
      <c r="P2774" t="s">
        <v>76</v>
      </c>
      <c r="Q2774" t="s">
        <v>66</v>
      </c>
      <c r="R2774" t="s">
        <v>76</v>
      </c>
      <c r="S2774" t="s">
        <v>181</v>
      </c>
      <c r="T2774" t="s">
        <v>36</v>
      </c>
      <c r="U2774" t="s">
        <v>361</v>
      </c>
      <c r="V2774" t="s">
        <v>1121</v>
      </c>
      <c r="W2774" t="s">
        <v>66</v>
      </c>
      <c r="X2774" t="s">
        <v>890</v>
      </c>
      <c r="Y2774" t="s">
        <v>41</v>
      </c>
      <c r="Z2774" t="s">
        <v>3015</v>
      </c>
    </row>
    <row r="2775" spans="1:26" hidden="1" x14ac:dyDescent="0.25">
      <c r="A2775" t="s">
        <v>11410</v>
      </c>
      <c r="B2775" t="s">
        <v>11411</v>
      </c>
      <c r="C2775" s="1" t="str">
        <f t="shared" si="444"/>
        <v>21:0242</v>
      </c>
      <c r="D2775" s="1" t="str">
        <f t="shared" si="448"/>
        <v>21:0117</v>
      </c>
      <c r="E2775" t="s">
        <v>11395</v>
      </c>
      <c r="F2775" t="s">
        <v>11412</v>
      </c>
      <c r="H2775">
        <v>58.642958100000001</v>
      </c>
      <c r="I2775">
        <v>-102.12763940000001</v>
      </c>
      <c r="J2775" s="1" t="str">
        <f t="shared" si="449"/>
        <v>NGR lake sediment grab sample</v>
      </c>
      <c r="K2775" s="1" t="str">
        <f t="shared" si="450"/>
        <v>&lt;177 micron (NGR)</v>
      </c>
      <c r="L2775">
        <v>31</v>
      </c>
      <c r="M2775" t="s">
        <v>162</v>
      </c>
      <c r="N2775">
        <v>605</v>
      </c>
      <c r="O2775" t="s">
        <v>133</v>
      </c>
      <c r="P2775" t="s">
        <v>80</v>
      </c>
      <c r="Q2775" t="s">
        <v>53</v>
      </c>
      <c r="R2775" t="s">
        <v>80</v>
      </c>
      <c r="S2775" t="s">
        <v>53</v>
      </c>
      <c r="T2775" t="s">
        <v>36</v>
      </c>
      <c r="U2775" t="s">
        <v>7302</v>
      </c>
      <c r="V2775" t="s">
        <v>99</v>
      </c>
      <c r="W2775" t="s">
        <v>53</v>
      </c>
      <c r="X2775" t="s">
        <v>300</v>
      </c>
      <c r="Y2775" t="s">
        <v>41</v>
      </c>
      <c r="Z2775" t="s">
        <v>11413</v>
      </c>
    </row>
    <row r="2776" spans="1:26" hidden="1" x14ac:dyDescent="0.25">
      <c r="A2776" t="s">
        <v>11414</v>
      </c>
      <c r="B2776" t="s">
        <v>11415</v>
      </c>
      <c r="C2776" s="1" t="str">
        <f t="shared" si="444"/>
        <v>21:0242</v>
      </c>
      <c r="D2776" s="1" t="str">
        <f t="shared" si="448"/>
        <v>21:0117</v>
      </c>
      <c r="E2776" t="s">
        <v>11395</v>
      </c>
      <c r="F2776" t="s">
        <v>11416</v>
      </c>
      <c r="H2776">
        <v>58.642958100000001</v>
      </c>
      <c r="I2776">
        <v>-102.12763940000001</v>
      </c>
      <c r="J2776" s="1" t="str">
        <f t="shared" si="449"/>
        <v>NGR lake sediment grab sample</v>
      </c>
      <c r="K2776" s="1" t="str">
        <f t="shared" si="450"/>
        <v>&lt;177 micron (NGR)</v>
      </c>
      <c r="L2776">
        <v>31</v>
      </c>
      <c r="M2776" t="s">
        <v>169</v>
      </c>
      <c r="N2776">
        <v>606</v>
      </c>
      <c r="O2776" t="s">
        <v>298</v>
      </c>
      <c r="P2776" t="s">
        <v>80</v>
      </c>
      <c r="Q2776" t="s">
        <v>53</v>
      </c>
      <c r="R2776" t="s">
        <v>63</v>
      </c>
      <c r="S2776" t="s">
        <v>53</v>
      </c>
      <c r="T2776" t="s">
        <v>36</v>
      </c>
      <c r="U2776" t="s">
        <v>3622</v>
      </c>
      <c r="V2776" t="s">
        <v>237</v>
      </c>
      <c r="W2776" t="s">
        <v>53</v>
      </c>
      <c r="X2776" t="s">
        <v>336</v>
      </c>
      <c r="Y2776" t="s">
        <v>41</v>
      </c>
      <c r="Z2776" t="s">
        <v>11417</v>
      </c>
    </row>
    <row r="2777" spans="1:26" hidden="1" x14ac:dyDescent="0.25">
      <c r="A2777" t="s">
        <v>11418</v>
      </c>
      <c r="B2777" t="s">
        <v>11419</v>
      </c>
      <c r="C2777" s="1" t="str">
        <f t="shared" si="444"/>
        <v>21:0242</v>
      </c>
      <c r="D2777" s="1" t="str">
        <f t="shared" si="448"/>
        <v>21:0117</v>
      </c>
      <c r="E2777" t="s">
        <v>11420</v>
      </c>
      <c r="F2777" t="s">
        <v>11421</v>
      </c>
      <c r="H2777">
        <v>58.634639300000003</v>
      </c>
      <c r="I2777">
        <v>-102.08661650000001</v>
      </c>
      <c r="J2777" s="1" t="str">
        <f t="shared" si="449"/>
        <v>NGR lake sediment grab sample</v>
      </c>
      <c r="K2777" s="1" t="str">
        <f t="shared" si="450"/>
        <v>&lt;177 micron (NGR)</v>
      </c>
      <c r="L2777">
        <v>31</v>
      </c>
      <c r="M2777" t="s">
        <v>73</v>
      </c>
      <c r="N2777">
        <v>607</v>
      </c>
      <c r="O2777" t="s">
        <v>890</v>
      </c>
      <c r="P2777" t="s">
        <v>80</v>
      </c>
      <c r="Q2777" t="s">
        <v>53</v>
      </c>
      <c r="R2777" t="s">
        <v>33</v>
      </c>
      <c r="S2777" t="s">
        <v>63</v>
      </c>
      <c r="T2777" t="s">
        <v>36</v>
      </c>
      <c r="U2777" t="s">
        <v>112</v>
      </c>
      <c r="V2777" t="s">
        <v>125</v>
      </c>
      <c r="W2777" t="s">
        <v>53</v>
      </c>
      <c r="X2777" t="s">
        <v>283</v>
      </c>
      <c r="Y2777" t="s">
        <v>41</v>
      </c>
      <c r="Z2777" t="s">
        <v>865</v>
      </c>
    </row>
    <row r="2778" spans="1:26" hidden="1" x14ac:dyDescent="0.25">
      <c r="A2778" t="s">
        <v>11422</v>
      </c>
      <c r="B2778" t="s">
        <v>11423</v>
      </c>
      <c r="C2778" s="1" t="str">
        <f t="shared" si="444"/>
        <v>21:0242</v>
      </c>
      <c r="D2778" s="1" t="str">
        <f t="shared" si="448"/>
        <v>21:0117</v>
      </c>
      <c r="E2778" t="s">
        <v>11424</v>
      </c>
      <c r="F2778" t="s">
        <v>11425</v>
      </c>
      <c r="H2778">
        <v>58.615091999999997</v>
      </c>
      <c r="I2778">
        <v>-102.0909126</v>
      </c>
      <c r="J2778" s="1" t="str">
        <f t="shared" si="449"/>
        <v>NGR lake sediment grab sample</v>
      </c>
      <c r="K2778" s="1" t="str">
        <f t="shared" si="450"/>
        <v>&lt;177 micron (NGR)</v>
      </c>
      <c r="L2778">
        <v>31</v>
      </c>
      <c r="M2778" t="s">
        <v>87</v>
      </c>
      <c r="N2778">
        <v>608</v>
      </c>
      <c r="O2778" t="s">
        <v>798</v>
      </c>
      <c r="P2778" t="s">
        <v>39</v>
      </c>
      <c r="Q2778" t="s">
        <v>53</v>
      </c>
      <c r="R2778" t="s">
        <v>181</v>
      </c>
      <c r="S2778" t="s">
        <v>80</v>
      </c>
      <c r="T2778" t="s">
        <v>36</v>
      </c>
      <c r="U2778" t="s">
        <v>583</v>
      </c>
      <c r="V2778" t="s">
        <v>99</v>
      </c>
      <c r="W2778" t="s">
        <v>53</v>
      </c>
      <c r="X2778" t="s">
        <v>82</v>
      </c>
      <c r="Y2778" t="s">
        <v>41</v>
      </c>
      <c r="Z2778" t="s">
        <v>3060</v>
      </c>
    </row>
    <row r="2779" spans="1:26" hidden="1" x14ac:dyDescent="0.25">
      <c r="A2779" t="s">
        <v>11426</v>
      </c>
      <c r="B2779" t="s">
        <v>11427</v>
      </c>
      <c r="C2779" s="1" t="str">
        <f t="shared" si="444"/>
        <v>21:0242</v>
      </c>
      <c r="D2779" s="1" t="str">
        <f t="shared" si="448"/>
        <v>21:0117</v>
      </c>
      <c r="E2779" t="s">
        <v>11428</v>
      </c>
      <c r="F2779" t="s">
        <v>11429</v>
      </c>
      <c r="H2779">
        <v>58.600265399999998</v>
      </c>
      <c r="I2779">
        <v>-102.1414182</v>
      </c>
      <c r="J2779" s="1" t="str">
        <f t="shared" si="449"/>
        <v>NGR lake sediment grab sample</v>
      </c>
      <c r="K2779" s="1" t="str">
        <f t="shared" si="450"/>
        <v>&lt;177 micron (NGR)</v>
      </c>
      <c r="L2779">
        <v>31</v>
      </c>
      <c r="M2779" t="s">
        <v>96</v>
      </c>
      <c r="N2779">
        <v>609</v>
      </c>
      <c r="O2779" t="s">
        <v>348</v>
      </c>
      <c r="P2779" t="s">
        <v>80</v>
      </c>
      <c r="Q2779" t="s">
        <v>53</v>
      </c>
      <c r="R2779" t="s">
        <v>181</v>
      </c>
      <c r="S2779" t="s">
        <v>80</v>
      </c>
      <c r="T2779" t="s">
        <v>36</v>
      </c>
      <c r="U2779" t="s">
        <v>235</v>
      </c>
      <c r="V2779" t="s">
        <v>322</v>
      </c>
      <c r="W2779" t="s">
        <v>53</v>
      </c>
      <c r="X2779" t="s">
        <v>890</v>
      </c>
      <c r="Y2779" t="s">
        <v>309</v>
      </c>
      <c r="Z2779" t="s">
        <v>1773</v>
      </c>
    </row>
    <row r="2780" spans="1:26" hidden="1" x14ac:dyDescent="0.25">
      <c r="A2780" t="s">
        <v>11430</v>
      </c>
      <c r="B2780" t="s">
        <v>11431</v>
      </c>
      <c r="C2780" s="1" t="str">
        <f t="shared" si="444"/>
        <v>21:0242</v>
      </c>
      <c r="D2780" s="1" t="str">
        <f t="shared" si="448"/>
        <v>21:0117</v>
      </c>
      <c r="E2780" t="s">
        <v>11432</v>
      </c>
      <c r="F2780" t="s">
        <v>11433</v>
      </c>
      <c r="H2780">
        <v>58.576984199999998</v>
      </c>
      <c r="I2780">
        <v>-102.1250268</v>
      </c>
      <c r="J2780" s="1" t="str">
        <f t="shared" si="449"/>
        <v>NGR lake sediment grab sample</v>
      </c>
      <c r="K2780" s="1" t="str">
        <f t="shared" si="450"/>
        <v>&lt;177 micron (NGR)</v>
      </c>
      <c r="L2780">
        <v>31</v>
      </c>
      <c r="M2780" t="s">
        <v>106</v>
      </c>
      <c r="N2780">
        <v>610</v>
      </c>
      <c r="O2780" t="s">
        <v>1254</v>
      </c>
      <c r="P2780" t="s">
        <v>181</v>
      </c>
      <c r="Q2780" t="s">
        <v>66</v>
      </c>
      <c r="R2780" t="s">
        <v>146</v>
      </c>
      <c r="S2780" t="s">
        <v>80</v>
      </c>
      <c r="T2780" t="s">
        <v>36</v>
      </c>
      <c r="U2780" t="s">
        <v>119</v>
      </c>
      <c r="V2780" t="s">
        <v>90</v>
      </c>
      <c r="W2780" t="s">
        <v>66</v>
      </c>
      <c r="X2780" t="s">
        <v>890</v>
      </c>
      <c r="Y2780" t="s">
        <v>41</v>
      </c>
      <c r="Z2780" t="s">
        <v>3073</v>
      </c>
    </row>
    <row r="2781" spans="1:26" hidden="1" x14ac:dyDescent="0.25">
      <c r="A2781" t="s">
        <v>11434</v>
      </c>
      <c r="B2781" t="s">
        <v>11435</v>
      </c>
      <c r="C2781" s="1" t="str">
        <f t="shared" si="444"/>
        <v>21:0242</v>
      </c>
      <c r="D2781" s="1" t="str">
        <f t="shared" si="448"/>
        <v>21:0117</v>
      </c>
      <c r="E2781" t="s">
        <v>11436</v>
      </c>
      <c r="F2781" t="s">
        <v>11437</v>
      </c>
      <c r="H2781">
        <v>58.567436899999997</v>
      </c>
      <c r="I2781">
        <v>-102.09889</v>
      </c>
      <c r="J2781" s="1" t="str">
        <f t="shared" si="449"/>
        <v>NGR lake sediment grab sample</v>
      </c>
      <c r="K2781" s="1" t="str">
        <f t="shared" si="450"/>
        <v>&lt;177 micron (NGR)</v>
      </c>
      <c r="L2781">
        <v>31</v>
      </c>
      <c r="M2781" t="s">
        <v>118</v>
      </c>
      <c r="N2781">
        <v>611</v>
      </c>
      <c r="O2781" t="s">
        <v>120</v>
      </c>
      <c r="P2781" t="s">
        <v>39</v>
      </c>
      <c r="Q2781" t="s">
        <v>53</v>
      </c>
      <c r="R2781" t="s">
        <v>76</v>
      </c>
      <c r="S2781" t="s">
        <v>78</v>
      </c>
      <c r="T2781" t="s">
        <v>36</v>
      </c>
      <c r="U2781" t="s">
        <v>284</v>
      </c>
      <c r="V2781" t="s">
        <v>52</v>
      </c>
      <c r="W2781" t="s">
        <v>66</v>
      </c>
      <c r="X2781" t="s">
        <v>82</v>
      </c>
      <c r="Y2781" t="s">
        <v>41</v>
      </c>
      <c r="Z2781" t="s">
        <v>432</v>
      </c>
    </row>
    <row r="2782" spans="1:26" hidden="1" x14ac:dyDescent="0.25">
      <c r="A2782" t="s">
        <v>11438</v>
      </c>
      <c r="B2782" t="s">
        <v>11439</v>
      </c>
      <c r="C2782" s="1" t="str">
        <f t="shared" si="444"/>
        <v>21:0242</v>
      </c>
      <c r="D2782" s="1" t="str">
        <f t="shared" si="448"/>
        <v>21:0117</v>
      </c>
      <c r="E2782" t="s">
        <v>11440</v>
      </c>
      <c r="F2782" t="s">
        <v>11441</v>
      </c>
      <c r="H2782">
        <v>58.552575099999999</v>
      </c>
      <c r="I2782">
        <v>-102.109334</v>
      </c>
      <c r="J2782" s="1" t="str">
        <f t="shared" si="449"/>
        <v>NGR lake sediment grab sample</v>
      </c>
      <c r="K2782" s="1" t="str">
        <f t="shared" si="450"/>
        <v>&lt;177 micron (NGR)</v>
      </c>
      <c r="L2782">
        <v>31</v>
      </c>
      <c r="M2782" t="s">
        <v>131</v>
      </c>
      <c r="N2782">
        <v>612</v>
      </c>
      <c r="O2782" t="s">
        <v>48</v>
      </c>
      <c r="P2782" t="s">
        <v>80</v>
      </c>
      <c r="Q2782" t="s">
        <v>53</v>
      </c>
      <c r="R2782" t="s">
        <v>80</v>
      </c>
      <c r="S2782" t="s">
        <v>33</v>
      </c>
      <c r="T2782" t="s">
        <v>36</v>
      </c>
      <c r="U2782" t="s">
        <v>471</v>
      </c>
      <c r="V2782" t="s">
        <v>90</v>
      </c>
      <c r="W2782" t="s">
        <v>66</v>
      </c>
      <c r="X2782" t="s">
        <v>82</v>
      </c>
      <c r="Y2782" t="s">
        <v>41</v>
      </c>
      <c r="Z2782" t="s">
        <v>3945</v>
      </c>
    </row>
    <row r="2783" spans="1:26" hidden="1" x14ac:dyDescent="0.25">
      <c r="A2783" t="s">
        <v>11442</v>
      </c>
      <c r="B2783" t="s">
        <v>11443</v>
      </c>
      <c r="C2783" s="1" t="str">
        <f t="shared" si="444"/>
        <v>21:0242</v>
      </c>
      <c r="D2783" s="1" t="str">
        <f t="shared" si="448"/>
        <v>21:0117</v>
      </c>
      <c r="E2783" t="s">
        <v>11444</v>
      </c>
      <c r="F2783" t="s">
        <v>11445</v>
      </c>
      <c r="H2783">
        <v>58.545964699999999</v>
      </c>
      <c r="I2783">
        <v>-102.13556010000001</v>
      </c>
      <c r="J2783" s="1" t="str">
        <f t="shared" si="449"/>
        <v>NGR lake sediment grab sample</v>
      </c>
      <c r="K2783" s="1" t="str">
        <f t="shared" si="450"/>
        <v>&lt;177 micron (NGR)</v>
      </c>
      <c r="L2783">
        <v>31</v>
      </c>
      <c r="M2783" t="s">
        <v>143</v>
      </c>
      <c r="N2783">
        <v>613</v>
      </c>
      <c r="O2783" t="s">
        <v>62</v>
      </c>
      <c r="P2783" t="s">
        <v>181</v>
      </c>
      <c r="Q2783" t="s">
        <v>53</v>
      </c>
      <c r="R2783" t="s">
        <v>39</v>
      </c>
      <c r="S2783" t="s">
        <v>80</v>
      </c>
      <c r="T2783" t="s">
        <v>36</v>
      </c>
      <c r="U2783" t="s">
        <v>40</v>
      </c>
      <c r="V2783" t="s">
        <v>308</v>
      </c>
      <c r="W2783" t="s">
        <v>66</v>
      </c>
      <c r="X2783" t="s">
        <v>890</v>
      </c>
      <c r="Y2783" t="s">
        <v>41</v>
      </c>
      <c r="Z2783" t="s">
        <v>4267</v>
      </c>
    </row>
    <row r="2784" spans="1:26" hidden="1" x14ac:dyDescent="0.25">
      <c r="A2784" t="s">
        <v>11446</v>
      </c>
      <c r="B2784" t="s">
        <v>11447</v>
      </c>
      <c r="C2784" s="1" t="str">
        <f t="shared" si="444"/>
        <v>21:0242</v>
      </c>
      <c r="D2784" s="1" t="str">
        <f t="shared" si="448"/>
        <v>21:0117</v>
      </c>
      <c r="E2784" t="s">
        <v>11448</v>
      </c>
      <c r="F2784" t="s">
        <v>11449</v>
      </c>
      <c r="H2784">
        <v>58.537743200000001</v>
      </c>
      <c r="I2784">
        <v>-102.123152</v>
      </c>
      <c r="J2784" s="1" t="str">
        <f t="shared" si="449"/>
        <v>NGR lake sediment grab sample</v>
      </c>
      <c r="K2784" s="1" t="str">
        <f t="shared" si="450"/>
        <v>&lt;177 micron (NGR)</v>
      </c>
      <c r="L2784">
        <v>31</v>
      </c>
      <c r="M2784" t="s">
        <v>177</v>
      </c>
      <c r="N2784">
        <v>614</v>
      </c>
      <c r="O2784" t="s">
        <v>82</v>
      </c>
      <c r="P2784" t="s">
        <v>80</v>
      </c>
      <c r="Q2784" t="s">
        <v>53</v>
      </c>
      <c r="R2784" t="s">
        <v>39</v>
      </c>
      <c r="S2784" t="s">
        <v>63</v>
      </c>
      <c r="T2784" t="s">
        <v>36</v>
      </c>
      <c r="U2784" t="s">
        <v>299</v>
      </c>
      <c r="V2784" t="s">
        <v>225</v>
      </c>
      <c r="W2784" t="s">
        <v>63</v>
      </c>
      <c r="X2784" t="s">
        <v>48</v>
      </c>
      <c r="Y2784" t="s">
        <v>41</v>
      </c>
      <c r="Z2784" t="s">
        <v>335</v>
      </c>
    </row>
    <row r="2785" spans="1:26" hidden="1" x14ac:dyDescent="0.25">
      <c r="A2785" t="s">
        <v>11450</v>
      </c>
      <c r="B2785" t="s">
        <v>11451</v>
      </c>
      <c r="C2785" s="1" t="str">
        <f t="shared" si="444"/>
        <v>21:0242</v>
      </c>
      <c r="D2785" s="1" t="str">
        <f t="shared" si="448"/>
        <v>21:0117</v>
      </c>
      <c r="E2785" t="s">
        <v>11452</v>
      </c>
      <c r="F2785" t="s">
        <v>11453</v>
      </c>
      <c r="H2785">
        <v>58.532765599999998</v>
      </c>
      <c r="I2785">
        <v>-102.20535080000001</v>
      </c>
      <c r="J2785" s="1" t="str">
        <f t="shared" si="449"/>
        <v>NGR lake sediment grab sample</v>
      </c>
      <c r="K2785" s="1" t="str">
        <f t="shared" si="450"/>
        <v>&lt;177 micron (NGR)</v>
      </c>
      <c r="L2785">
        <v>31</v>
      </c>
      <c r="M2785" t="s">
        <v>187</v>
      </c>
      <c r="N2785">
        <v>615</v>
      </c>
      <c r="O2785" t="s">
        <v>298</v>
      </c>
      <c r="P2785" t="s">
        <v>39</v>
      </c>
      <c r="Q2785" t="s">
        <v>66</v>
      </c>
      <c r="R2785" t="s">
        <v>39</v>
      </c>
      <c r="S2785" t="s">
        <v>63</v>
      </c>
      <c r="T2785" t="s">
        <v>36</v>
      </c>
      <c r="U2785" t="s">
        <v>291</v>
      </c>
      <c r="V2785" t="s">
        <v>225</v>
      </c>
      <c r="W2785" t="s">
        <v>53</v>
      </c>
      <c r="X2785" t="s">
        <v>890</v>
      </c>
      <c r="Y2785" t="s">
        <v>41</v>
      </c>
      <c r="Z2785" t="s">
        <v>616</v>
      </c>
    </row>
    <row r="2786" spans="1:26" hidden="1" x14ac:dyDescent="0.25">
      <c r="A2786" t="s">
        <v>11454</v>
      </c>
      <c r="B2786" t="s">
        <v>11455</v>
      </c>
      <c r="C2786" s="1" t="str">
        <f t="shared" si="444"/>
        <v>21:0242</v>
      </c>
      <c r="D2786" s="1" t="str">
        <f t="shared" si="448"/>
        <v>21:0117</v>
      </c>
      <c r="E2786" t="s">
        <v>11456</v>
      </c>
      <c r="F2786" t="s">
        <v>11457</v>
      </c>
      <c r="H2786">
        <v>58.551670100000003</v>
      </c>
      <c r="I2786">
        <v>-102.22595509999999</v>
      </c>
      <c r="J2786" s="1" t="str">
        <f t="shared" si="449"/>
        <v>NGR lake sediment grab sample</v>
      </c>
      <c r="K2786" s="1" t="str">
        <f t="shared" si="450"/>
        <v>&lt;177 micron (NGR)</v>
      </c>
      <c r="L2786">
        <v>31</v>
      </c>
      <c r="M2786" t="s">
        <v>196</v>
      </c>
      <c r="N2786">
        <v>616</v>
      </c>
      <c r="O2786" t="s">
        <v>48</v>
      </c>
      <c r="P2786" t="s">
        <v>80</v>
      </c>
      <c r="Q2786" t="s">
        <v>53</v>
      </c>
      <c r="R2786" t="s">
        <v>39</v>
      </c>
      <c r="S2786" t="s">
        <v>63</v>
      </c>
      <c r="T2786" t="s">
        <v>36</v>
      </c>
      <c r="U2786" t="s">
        <v>1501</v>
      </c>
      <c r="V2786" t="s">
        <v>65</v>
      </c>
      <c r="W2786" t="s">
        <v>53</v>
      </c>
      <c r="X2786" t="s">
        <v>48</v>
      </c>
      <c r="Y2786" t="s">
        <v>41</v>
      </c>
      <c r="Z2786" t="s">
        <v>1980</v>
      </c>
    </row>
    <row r="2787" spans="1:26" hidden="1" x14ac:dyDescent="0.25">
      <c r="A2787" t="s">
        <v>11458</v>
      </c>
      <c r="B2787" t="s">
        <v>11459</v>
      </c>
      <c r="C2787" s="1" t="str">
        <f t="shared" si="444"/>
        <v>21:0242</v>
      </c>
      <c r="D2787" s="1" t="str">
        <f t="shared" si="448"/>
        <v>21:0117</v>
      </c>
      <c r="E2787" t="s">
        <v>11460</v>
      </c>
      <c r="F2787" t="s">
        <v>11461</v>
      </c>
      <c r="H2787">
        <v>58.5694303</v>
      </c>
      <c r="I2787">
        <v>-102.2128379</v>
      </c>
      <c r="J2787" s="1" t="str">
        <f t="shared" si="449"/>
        <v>NGR lake sediment grab sample</v>
      </c>
      <c r="K2787" s="1" t="str">
        <f t="shared" si="450"/>
        <v>&lt;177 micron (NGR)</v>
      </c>
      <c r="L2787">
        <v>31</v>
      </c>
      <c r="M2787" t="s">
        <v>206</v>
      </c>
      <c r="N2787">
        <v>617</v>
      </c>
      <c r="O2787" t="s">
        <v>236</v>
      </c>
      <c r="P2787" t="s">
        <v>80</v>
      </c>
      <c r="Q2787" t="s">
        <v>53</v>
      </c>
      <c r="R2787" t="s">
        <v>78</v>
      </c>
      <c r="S2787" t="s">
        <v>80</v>
      </c>
      <c r="T2787" t="s">
        <v>36</v>
      </c>
      <c r="U2787" t="s">
        <v>40</v>
      </c>
      <c r="V2787" t="s">
        <v>225</v>
      </c>
      <c r="W2787" t="s">
        <v>53</v>
      </c>
      <c r="X2787" t="s">
        <v>890</v>
      </c>
      <c r="Y2787" t="s">
        <v>41</v>
      </c>
      <c r="Z2787" t="s">
        <v>1547</v>
      </c>
    </row>
    <row r="2788" spans="1:26" hidden="1" x14ac:dyDescent="0.25">
      <c r="A2788" t="s">
        <v>11462</v>
      </c>
      <c r="B2788" t="s">
        <v>11463</v>
      </c>
      <c r="C2788" s="1" t="str">
        <f t="shared" si="444"/>
        <v>21:0242</v>
      </c>
      <c r="D2788" s="1" t="str">
        <f t="shared" si="448"/>
        <v>21:0117</v>
      </c>
      <c r="E2788" t="s">
        <v>11464</v>
      </c>
      <c r="F2788" t="s">
        <v>11465</v>
      </c>
      <c r="H2788">
        <v>58.562327000000003</v>
      </c>
      <c r="I2788">
        <v>-102.170323</v>
      </c>
      <c r="J2788" s="1" t="str">
        <f t="shared" si="449"/>
        <v>NGR lake sediment grab sample</v>
      </c>
      <c r="K2788" s="1" t="str">
        <f t="shared" si="450"/>
        <v>&lt;177 micron (NGR)</v>
      </c>
      <c r="L2788">
        <v>31</v>
      </c>
      <c r="M2788" t="s">
        <v>214</v>
      </c>
      <c r="N2788">
        <v>618</v>
      </c>
      <c r="O2788" t="s">
        <v>890</v>
      </c>
      <c r="P2788" t="s">
        <v>39</v>
      </c>
      <c r="Q2788" t="s">
        <v>53</v>
      </c>
      <c r="R2788" t="s">
        <v>78</v>
      </c>
      <c r="S2788" t="s">
        <v>63</v>
      </c>
      <c r="T2788" t="s">
        <v>36</v>
      </c>
      <c r="U2788" t="s">
        <v>208</v>
      </c>
      <c r="V2788" t="s">
        <v>437</v>
      </c>
      <c r="W2788" t="s">
        <v>66</v>
      </c>
      <c r="X2788" t="s">
        <v>890</v>
      </c>
      <c r="Y2788" t="s">
        <v>41</v>
      </c>
      <c r="Z2788" t="s">
        <v>1417</v>
      </c>
    </row>
    <row r="2789" spans="1:26" hidden="1" x14ac:dyDescent="0.25">
      <c r="A2789" t="s">
        <v>11466</v>
      </c>
      <c r="B2789" t="s">
        <v>11467</v>
      </c>
      <c r="C2789" s="1" t="str">
        <f t="shared" si="444"/>
        <v>21:0242</v>
      </c>
      <c r="D2789" s="1" t="str">
        <f t="shared" si="448"/>
        <v>21:0117</v>
      </c>
      <c r="E2789" t="s">
        <v>11468</v>
      </c>
      <c r="F2789" t="s">
        <v>11469</v>
      </c>
      <c r="H2789">
        <v>58.586960099999999</v>
      </c>
      <c r="I2789">
        <v>-102.17325719999999</v>
      </c>
      <c r="J2789" s="1" t="str">
        <f t="shared" si="449"/>
        <v>NGR lake sediment grab sample</v>
      </c>
      <c r="K2789" s="1" t="str">
        <f t="shared" si="450"/>
        <v>&lt;177 micron (NGR)</v>
      </c>
      <c r="L2789">
        <v>31</v>
      </c>
      <c r="M2789" t="s">
        <v>234</v>
      </c>
      <c r="N2789">
        <v>619</v>
      </c>
      <c r="O2789" t="s">
        <v>79</v>
      </c>
      <c r="P2789" t="s">
        <v>80</v>
      </c>
      <c r="Q2789" t="s">
        <v>53</v>
      </c>
      <c r="R2789" t="s">
        <v>39</v>
      </c>
      <c r="S2789" t="s">
        <v>33</v>
      </c>
      <c r="T2789" t="s">
        <v>36</v>
      </c>
      <c r="U2789" t="s">
        <v>535</v>
      </c>
      <c r="V2789" t="s">
        <v>225</v>
      </c>
      <c r="W2789" t="s">
        <v>53</v>
      </c>
      <c r="X2789" t="s">
        <v>890</v>
      </c>
      <c r="Y2789" t="s">
        <v>41</v>
      </c>
      <c r="Z2789" t="s">
        <v>2491</v>
      </c>
    </row>
    <row r="2790" spans="1:26" hidden="1" x14ac:dyDescent="0.25">
      <c r="A2790" t="s">
        <v>11470</v>
      </c>
      <c r="B2790" t="s">
        <v>11471</v>
      </c>
      <c r="C2790" s="1" t="str">
        <f t="shared" si="444"/>
        <v>21:0242</v>
      </c>
      <c r="D2790" s="1" t="str">
        <f>HYPERLINK("http://geochem.nrcan.gc.ca/cdogs/content/svy/svy_e.htm", "")</f>
        <v/>
      </c>
      <c r="G2790" s="1" t="str">
        <f>HYPERLINK("http://geochem.nrcan.gc.ca/cdogs/content/cr_/cr_00007_e.htm", "7")</f>
        <v>7</v>
      </c>
      <c r="J2790" t="s">
        <v>220</v>
      </c>
      <c r="K2790" t="s">
        <v>221</v>
      </c>
      <c r="L2790">
        <v>31</v>
      </c>
      <c r="M2790" t="s">
        <v>222</v>
      </c>
      <c r="N2790">
        <v>620</v>
      </c>
      <c r="O2790" t="s">
        <v>108</v>
      </c>
      <c r="P2790" t="s">
        <v>224</v>
      </c>
      <c r="Q2790" t="s">
        <v>156</v>
      </c>
      <c r="R2790" t="s">
        <v>78</v>
      </c>
      <c r="S2790" t="s">
        <v>33</v>
      </c>
      <c r="T2790" t="s">
        <v>225</v>
      </c>
      <c r="U2790" t="s">
        <v>703</v>
      </c>
      <c r="V2790" t="s">
        <v>730</v>
      </c>
      <c r="W2790" t="s">
        <v>53</v>
      </c>
      <c r="X2790" t="s">
        <v>40</v>
      </c>
      <c r="Y2790" t="s">
        <v>134</v>
      </c>
      <c r="Z2790" t="s">
        <v>2656</v>
      </c>
    </row>
    <row r="2791" spans="1:26" hidden="1" x14ac:dyDescent="0.25">
      <c r="A2791" t="s">
        <v>11472</v>
      </c>
      <c r="B2791" t="s">
        <v>11473</v>
      </c>
      <c r="C2791" s="1" t="str">
        <f t="shared" si="444"/>
        <v>21:0242</v>
      </c>
      <c r="D2791" s="1" t="str">
        <f t="shared" ref="D2791:D2803" si="451">HYPERLINK("http://geochem.nrcan.gc.ca/cdogs/content/svy/svy210117_e.htm", "21:0117")</f>
        <v>21:0117</v>
      </c>
      <c r="E2791" t="s">
        <v>11474</v>
      </c>
      <c r="F2791" t="s">
        <v>11475</v>
      </c>
      <c r="H2791">
        <v>58.626674600000001</v>
      </c>
      <c r="I2791">
        <v>-102.157956</v>
      </c>
      <c r="J2791" s="1" t="str">
        <f t="shared" ref="J2791:J2803" si="452">HYPERLINK("http://geochem.nrcan.gc.ca/cdogs/content/kwd/kwd020027_e.htm", "NGR lake sediment grab sample")</f>
        <v>NGR lake sediment grab sample</v>
      </c>
      <c r="K2791" s="1" t="str">
        <f t="shared" ref="K2791:K2803" si="453">HYPERLINK("http://geochem.nrcan.gc.ca/cdogs/content/kwd/kwd080006_e.htm", "&lt;177 micron (NGR)")</f>
        <v>&lt;177 micron (NGR)</v>
      </c>
      <c r="L2791">
        <v>32</v>
      </c>
      <c r="M2791" t="s">
        <v>30</v>
      </c>
      <c r="N2791">
        <v>621</v>
      </c>
      <c r="O2791" t="s">
        <v>133</v>
      </c>
      <c r="P2791" t="s">
        <v>181</v>
      </c>
      <c r="Q2791" t="s">
        <v>53</v>
      </c>
      <c r="R2791" t="s">
        <v>146</v>
      </c>
      <c r="S2791" t="s">
        <v>39</v>
      </c>
      <c r="T2791" t="s">
        <v>36</v>
      </c>
      <c r="U2791" t="s">
        <v>208</v>
      </c>
      <c r="V2791" t="s">
        <v>308</v>
      </c>
      <c r="W2791" t="s">
        <v>63</v>
      </c>
      <c r="X2791" t="s">
        <v>890</v>
      </c>
      <c r="Y2791" t="s">
        <v>309</v>
      </c>
      <c r="Z2791" t="s">
        <v>2612</v>
      </c>
    </row>
    <row r="2792" spans="1:26" hidden="1" x14ac:dyDescent="0.25">
      <c r="A2792" t="s">
        <v>11476</v>
      </c>
      <c r="B2792" t="s">
        <v>11477</v>
      </c>
      <c r="C2792" s="1" t="str">
        <f t="shared" si="444"/>
        <v>21:0242</v>
      </c>
      <c r="D2792" s="1" t="str">
        <f t="shared" si="451"/>
        <v>21:0117</v>
      </c>
      <c r="E2792" t="s">
        <v>11478</v>
      </c>
      <c r="F2792" t="s">
        <v>11479</v>
      </c>
      <c r="H2792">
        <v>58.593876899999998</v>
      </c>
      <c r="I2792">
        <v>-102.1874681</v>
      </c>
      <c r="J2792" s="1" t="str">
        <f t="shared" si="452"/>
        <v>NGR lake sediment grab sample</v>
      </c>
      <c r="K2792" s="1" t="str">
        <f t="shared" si="453"/>
        <v>&lt;177 micron (NGR)</v>
      </c>
      <c r="L2792">
        <v>32</v>
      </c>
      <c r="M2792" t="s">
        <v>47</v>
      </c>
      <c r="N2792">
        <v>622</v>
      </c>
      <c r="O2792" t="s">
        <v>342</v>
      </c>
      <c r="P2792" t="s">
        <v>181</v>
      </c>
      <c r="Q2792" t="s">
        <v>53</v>
      </c>
      <c r="R2792" t="s">
        <v>76</v>
      </c>
      <c r="S2792" t="s">
        <v>181</v>
      </c>
      <c r="T2792" t="s">
        <v>36</v>
      </c>
      <c r="U2792" t="s">
        <v>2645</v>
      </c>
      <c r="V2792" t="s">
        <v>853</v>
      </c>
      <c r="W2792" t="s">
        <v>66</v>
      </c>
      <c r="X2792" t="s">
        <v>48</v>
      </c>
      <c r="Y2792" t="s">
        <v>41</v>
      </c>
      <c r="Z2792" t="s">
        <v>315</v>
      </c>
    </row>
    <row r="2793" spans="1:26" hidden="1" x14ac:dyDescent="0.25">
      <c r="A2793" t="s">
        <v>11480</v>
      </c>
      <c r="B2793" t="s">
        <v>11481</v>
      </c>
      <c r="C2793" s="1" t="str">
        <f t="shared" si="444"/>
        <v>21:0242</v>
      </c>
      <c r="D2793" s="1" t="str">
        <f t="shared" si="451"/>
        <v>21:0117</v>
      </c>
      <c r="E2793" t="s">
        <v>11482</v>
      </c>
      <c r="F2793" t="s">
        <v>11483</v>
      </c>
      <c r="H2793">
        <v>58.592252100000003</v>
      </c>
      <c r="I2793">
        <v>-102.2168415</v>
      </c>
      <c r="J2793" s="1" t="str">
        <f t="shared" si="452"/>
        <v>NGR lake sediment grab sample</v>
      </c>
      <c r="K2793" s="1" t="str">
        <f t="shared" si="453"/>
        <v>&lt;177 micron (NGR)</v>
      </c>
      <c r="L2793">
        <v>32</v>
      </c>
      <c r="M2793" t="s">
        <v>60</v>
      </c>
      <c r="N2793">
        <v>623</v>
      </c>
      <c r="O2793" t="s">
        <v>74</v>
      </c>
      <c r="P2793" t="s">
        <v>181</v>
      </c>
      <c r="Q2793" t="s">
        <v>53</v>
      </c>
      <c r="R2793" t="s">
        <v>78</v>
      </c>
      <c r="S2793" t="s">
        <v>80</v>
      </c>
      <c r="T2793" t="s">
        <v>122</v>
      </c>
      <c r="U2793" t="s">
        <v>390</v>
      </c>
      <c r="V2793" t="s">
        <v>137</v>
      </c>
      <c r="W2793" t="s">
        <v>53</v>
      </c>
      <c r="X2793" t="s">
        <v>82</v>
      </c>
      <c r="Y2793" t="s">
        <v>41</v>
      </c>
      <c r="Z2793" t="s">
        <v>1377</v>
      </c>
    </row>
    <row r="2794" spans="1:26" hidden="1" x14ac:dyDescent="0.25">
      <c r="A2794" t="s">
        <v>11484</v>
      </c>
      <c r="B2794" t="s">
        <v>11485</v>
      </c>
      <c r="C2794" s="1" t="str">
        <f t="shared" si="444"/>
        <v>21:0242</v>
      </c>
      <c r="D2794" s="1" t="str">
        <f t="shared" si="451"/>
        <v>21:0117</v>
      </c>
      <c r="E2794" t="s">
        <v>11486</v>
      </c>
      <c r="F2794" t="s">
        <v>11487</v>
      </c>
      <c r="H2794">
        <v>58.623824900000002</v>
      </c>
      <c r="I2794">
        <v>-102.216641</v>
      </c>
      <c r="J2794" s="1" t="str">
        <f t="shared" si="452"/>
        <v>NGR lake sediment grab sample</v>
      </c>
      <c r="K2794" s="1" t="str">
        <f t="shared" si="453"/>
        <v>&lt;177 micron (NGR)</v>
      </c>
      <c r="L2794">
        <v>32</v>
      </c>
      <c r="M2794" t="s">
        <v>73</v>
      </c>
      <c r="N2794">
        <v>624</v>
      </c>
      <c r="O2794" t="s">
        <v>1047</v>
      </c>
      <c r="P2794" t="s">
        <v>181</v>
      </c>
      <c r="Q2794" t="s">
        <v>53</v>
      </c>
      <c r="R2794" t="s">
        <v>39</v>
      </c>
      <c r="S2794" t="s">
        <v>66</v>
      </c>
      <c r="T2794" t="s">
        <v>36</v>
      </c>
      <c r="U2794" t="s">
        <v>79</v>
      </c>
      <c r="V2794" t="s">
        <v>1121</v>
      </c>
      <c r="W2794" t="s">
        <v>53</v>
      </c>
      <c r="X2794" t="s">
        <v>890</v>
      </c>
      <c r="Y2794" t="s">
        <v>41</v>
      </c>
      <c r="Z2794" t="s">
        <v>1488</v>
      </c>
    </row>
    <row r="2795" spans="1:26" hidden="1" x14ac:dyDescent="0.25">
      <c r="A2795" t="s">
        <v>11488</v>
      </c>
      <c r="B2795" t="s">
        <v>11489</v>
      </c>
      <c r="C2795" s="1" t="str">
        <f t="shared" si="444"/>
        <v>21:0242</v>
      </c>
      <c r="D2795" s="1" t="str">
        <f t="shared" si="451"/>
        <v>21:0117</v>
      </c>
      <c r="E2795" t="s">
        <v>11490</v>
      </c>
      <c r="F2795" t="s">
        <v>11491</v>
      </c>
      <c r="H2795">
        <v>58.623829399999998</v>
      </c>
      <c r="I2795">
        <v>-102.19123</v>
      </c>
      <c r="J2795" s="1" t="str">
        <f t="shared" si="452"/>
        <v>NGR lake sediment grab sample</v>
      </c>
      <c r="K2795" s="1" t="str">
        <f t="shared" si="453"/>
        <v>&lt;177 micron (NGR)</v>
      </c>
      <c r="L2795">
        <v>32</v>
      </c>
      <c r="M2795" t="s">
        <v>154</v>
      </c>
      <c r="N2795">
        <v>625</v>
      </c>
      <c r="O2795" t="s">
        <v>35</v>
      </c>
      <c r="P2795" t="s">
        <v>80</v>
      </c>
      <c r="Q2795" t="s">
        <v>53</v>
      </c>
      <c r="R2795" t="s">
        <v>39</v>
      </c>
      <c r="S2795" t="s">
        <v>80</v>
      </c>
      <c r="T2795" t="s">
        <v>122</v>
      </c>
      <c r="U2795" t="s">
        <v>291</v>
      </c>
      <c r="V2795" t="s">
        <v>200</v>
      </c>
      <c r="W2795" t="s">
        <v>53</v>
      </c>
      <c r="X2795" t="s">
        <v>82</v>
      </c>
      <c r="Y2795" t="s">
        <v>41</v>
      </c>
      <c r="Z2795" t="s">
        <v>1980</v>
      </c>
    </row>
    <row r="2796" spans="1:26" hidden="1" x14ac:dyDescent="0.25">
      <c r="A2796" t="s">
        <v>11492</v>
      </c>
      <c r="B2796" t="s">
        <v>11493</v>
      </c>
      <c r="C2796" s="1" t="str">
        <f t="shared" si="444"/>
        <v>21:0242</v>
      </c>
      <c r="D2796" s="1" t="str">
        <f t="shared" si="451"/>
        <v>21:0117</v>
      </c>
      <c r="E2796" t="s">
        <v>11474</v>
      </c>
      <c r="F2796" t="s">
        <v>11494</v>
      </c>
      <c r="H2796">
        <v>58.626674600000001</v>
      </c>
      <c r="I2796">
        <v>-102.157956</v>
      </c>
      <c r="J2796" s="1" t="str">
        <f t="shared" si="452"/>
        <v>NGR lake sediment grab sample</v>
      </c>
      <c r="K2796" s="1" t="str">
        <f t="shared" si="453"/>
        <v>&lt;177 micron (NGR)</v>
      </c>
      <c r="L2796">
        <v>32</v>
      </c>
      <c r="M2796" t="s">
        <v>169</v>
      </c>
      <c r="N2796">
        <v>626</v>
      </c>
      <c r="O2796" t="s">
        <v>74</v>
      </c>
      <c r="P2796" t="s">
        <v>76</v>
      </c>
      <c r="Q2796" t="s">
        <v>53</v>
      </c>
      <c r="R2796" t="s">
        <v>78</v>
      </c>
      <c r="S2796" t="s">
        <v>33</v>
      </c>
      <c r="T2796" t="s">
        <v>36</v>
      </c>
      <c r="U2796" t="s">
        <v>112</v>
      </c>
      <c r="V2796" t="s">
        <v>721</v>
      </c>
      <c r="W2796" t="s">
        <v>63</v>
      </c>
      <c r="X2796" t="s">
        <v>82</v>
      </c>
      <c r="Y2796" t="s">
        <v>41</v>
      </c>
      <c r="Z2796" t="s">
        <v>3843</v>
      </c>
    </row>
    <row r="2797" spans="1:26" hidden="1" x14ac:dyDescent="0.25">
      <c r="A2797" t="s">
        <v>11495</v>
      </c>
      <c r="B2797" t="s">
        <v>11496</v>
      </c>
      <c r="C2797" s="1" t="str">
        <f t="shared" si="444"/>
        <v>21:0242</v>
      </c>
      <c r="D2797" s="1" t="str">
        <f t="shared" si="451"/>
        <v>21:0117</v>
      </c>
      <c r="E2797" t="s">
        <v>11474</v>
      </c>
      <c r="F2797" t="s">
        <v>11497</v>
      </c>
      <c r="H2797">
        <v>58.626674600000001</v>
      </c>
      <c r="I2797">
        <v>-102.157956</v>
      </c>
      <c r="J2797" s="1" t="str">
        <f t="shared" si="452"/>
        <v>NGR lake sediment grab sample</v>
      </c>
      <c r="K2797" s="1" t="str">
        <f t="shared" si="453"/>
        <v>&lt;177 micron (NGR)</v>
      </c>
      <c r="L2797">
        <v>32</v>
      </c>
      <c r="M2797" t="s">
        <v>162</v>
      </c>
      <c r="N2797">
        <v>627</v>
      </c>
      <c r="O2797" t="s">
        <v>48</v>
      </c>
      <c r="P2797" t="s">
        <v>76</v>
      </c>
      <c r="Q2797" t="s">
        <v>53</v>
      </c>
      <c r="R2797" t="s">
        <v>146</v>
      </c>
      <c r="S2797" t="s">
        <v>39</v>
      </c>
      <c r="T2797" t="s">
        <v>36</v>
      </c>
      <c r="U2797" t="s">
        <v>208</v>
      </c>
      <c r="V2797" t="s">
        <v>125</v>
      </c>
      <c r="W2797" t="s">
        <v>63</v>
      </c>
      <c r="X2797" t="s">
        <v>283</v>
      </c>
      <c r="Y2797" t="s">
        <v>41</v>
      </c>
      <c r="Z2797" t="s">
        <v>5166</v>
      </c>
    </row>
    <row r="2798" spans="1:26" hidden="1" x14ac:dyDescent="0.25">
      <c r="A2798" t="s">
        <v>11498</v>
      </c>
      <c r="B2798" t="s">
        <v>11499</v>
      </c>
      <c r="C2798" s="1" t="str">
        <f t="shared" si="444"/>
        <v>21:0242</v>
      </c>
      <c r="D2798" s="1" t="str">
        <f t="shared" si="451"/>
        <v>21:0117</v>
      </c>
      <c r="E2798" t="s">
        <v>11500</v>
      </c>
      <c r="F2798" t="s">
        <v>11501</v>
      </c>
      <c r="H2798">
        <v>58.623135499999997</v>
      </c>
      <c r="I2798">
        <v>-102.1450468</v>
      </c>
      <c r="J2798" s="1" t="str">
        <f t="shared" si="452"/>
        <v>NGR lake sediment grab sample</v>
      </c>
      <c r="K2798" s="1" t="str">
        <f t="shared" si="453"/>
        <v>&lt;177 micron (NGR)</v>
      </c>
      <c r="L2798">
        <v>32</v>
      </c>
      <c r="M2798" t="s">
        <v>87</v>
      </c>
      <c r="N2798">
        <v>628</v>
      </c>
      <c r="O2798" t="s">
        <v>236</v>
      </c>
      <c r="P2798" t="s">
        <v>181</v>
      </c>
      <c r="Q2798" t="s">
        <v>53</v>
      </c>
      <c r="R2798" t="s">
        <v>146</v>
      </c>
      <c r="S2798" t="s">
        <v>33</v>
      </c>
      <c r="T2798" t="s">
        <v>36</v>
      </c>
      <c r="U2798" t="s">
        <v>31</v>
      </c>
      <c r="V2798" t="s">
        <v>1121</v>
      </c>
      <c r="W2798" t="s">
        <v>53</v>
      </c>
      <c r="X2798" t="s">
        <v>79</v>
      </c>
      <c r="Y2798" t="s">
        <v>41</v>
      </c>
      <c r="Z2798" t="s">
        <v>48</v>
      </c>
    </row>
    <row r="2799" spans="1:26" hidden="1" x14ac:dyDescent="0.25">
      <c r="A2799" t="s">
        <v>11502</v>
      </c>
      <c r="B2799" t="s">
        <v>11503</v>
      </c>
      <c r="C2799" s="1" t="str">
        <f t="shared" si="444"/>
        <v>21:0242</v>
      </c>
      <c r="D2799" s="1" t="str">
        <f t="shared" si="451"/>
        <v>21:0117</v>
      </c>
      <c r="E2799" t="s">
        <v>11504</v>
      </c>
      <c r="F2799" t="s">
        <v>11505</v>
      </c>
      <c r="H2799">
        <v>58.639659999999999</v>
      </c>
      <c r="I2799">
        <v>-102.1665189</v>
      </c>
      <c r="J2799" s="1" t="str">
        <f t="shared" si="452"/>
        <v>NGR lake sediment grab sample</v>
      </c>
      <c r="K2799" s="1" t="str">
        <f t="shared" si="453"/>
        <v>&lt;177 micron (NGR)</v>
      </c>
      <c r="L2799">
        <v>32</v>
      </c>
      <c r="M2799" t="s">
        <v>96</v>
      </c>
      <c r="N2799">
        <v>629</v>
      </c>
      <c r="O2799" t="s">
        <v>133</v>
      </c>
      <c r="P2799" t="s">
        <v>80</v>
      </c>
      <c r="Q2799" t="s">
        <v>66</v>
      </c>
      <c r="R2799" t="s">
        <v>33</v>
      </c>
      <c r="S2799" t="s">
        <v>80</v>
      </c>
      <c r="T2799" t="s">
        <v>36</v>
      </c>
      <c r="U2799" t="s">
        <v>2579</v>
      </c>
      <c r="V2799" t="s">
        <v>517</v>
      </c>
      <c r="W2799" t="s">
        <v>53</v>
      </c>
      <c r="X2799" t="s">
        <v>82</v>
      </c>
      <c r="Y2799" t="s">
        <v>41</v>
      </c>
      <c r="Z2799" t="s">
        <v>859</v>
      </c>
    </row>
    <row r="2800" spans="1:26" hidden="1" x14ac:dyDescent="0.25">
      <c r="A2800" t="s">
        <v>11506</v>
      </c>
      <c r="B2800" t="s">
        <v>11507</v>
      </c>
      <c r="C2800" s="1" t="str">
        <f t="shared" si="444"/>
        <v>21:0242</v>
      </c>
      <c r="D2800" s="1" t="str">
        <f t="shared" si="451"/>
        <v>21:0117</v>
      </c>
      <c r="E2800" t="s">
        <v>11508</v>
      </c>
      <c r="F2800" t="s">
        <v>11509</v>
      </c>
      <c r="H2800">
        <v>58.659564799999998</v>
      </c>
      <c r="I2800">
        <v>-102.1833068</v>
      </c>
      <c r="J2800" s="1" t="str">
        <f t="shared" si="452"/>
        <v>NGR lake sediment grab sample</v>
      </c>
      <c r="K2800" s="1" t="str">
        <f t="shared" si="453"/>
        <v>&lt;177 micron (NGR)</v>
      </c>
      <c r="L2800">
        <v>32</v>
      </c>
      <c r="M2800" t="s">
        <v>106</v>
      </c>
      <c r="N2800">
        <v>630</v>
      </c>
      <c r="O2800" t="s">
        <v>145</v>
      </c>
      <c r="P2800" t="s">
        <v>66</v>
      </c>
      <c r="Q2800" t="s">
        <v>66</v>
      </c>
      <c r="R2800" t="s">
        <v>80</v>
      </c>
      <c r="S2800" t="s">
        <v>39</v>
      </c>
      <c r="T2800" t="s">
        <v>36</v>
      </c>
      <c r="U2800" t="s">
        <v>144</v>
      </c>
      <c r="V2800" t="s">
        <v>157</v>
      </c>
      <c r="W2800" t="s">
        <v>53</v>
      </c>
      <c r="X2800" t="s">
        <v>283</v>
      </c>
      <c r="Y2800" t="s">
        <v>41</v>
      </c>
      <c r="Z2800" t="s">
        <v>146</v>
      </c>
    </row>
    <row r="2801" spans="1:26" hidden="1" x14ac:dyDescent="0.25">
      <c r="A2801" t="s">
        <v>11510</v>
      </c>
      <c r="B2801" t="s">
        <v>11511</v>
      </c>
      <c r="C2801" s="1" t="str">
        <f t="shared" si="444"/>
        <v>21:0242</v>
      </c>
      <c r="D2801" s="1" t="str">
        <f t="shared" si="451"/>
        <v>21:0117</v>
      </c>
      <c r="E2801" t="s">
        <v>11512</v>
      </c>
      <c r="F2801" t="s">
        <v>11513</v>
      </c>
      <c r="H2801">
        <v>58.6753079</v>
      </c>
      <c r="I2801">
        <v>-102.20056769999999</v>
      </c>
      <c r="J2801" s="1" t="str">
        <f t="shared" si="452"/>
        <v>NGR lake sediment grab sample</v>
      </c>
      <c r="K2801" s="1" t="str">
        <f t="shared" si="453"/>
        <v>&lt;177 micron (NGR)</v>
      </c>
      <c r="L2801">
        <v>32</v>
      </c>
      <c r="M2801" t="s">
        <v>118</v>
      </c>
      <c r="N2801">
        <v>631</v>
      </c>
      <c r="O2801" t="s">
        <v>35</v>
      </c>
      <c r="P2801" t="s">
        <v>181</v>
      </c>
      <c r="Q2801" t="s">
        <v>53</v>
      </c>
      <c r="R2801" t="s">
        <v>97</v>
      </c>
      <c r="S2801" t="s">
        <v>80</v>
      </c>
      <c r="T2801" t="s">
        <v>36</v>
      </c>
      <c r="U2801" t="s">
        <v>390</v>
      </c>
      <c r="V2801" t="s">
        <v>99</v>
      </c>
      <c r="W2801" t="s">
        <v>66</v>
      </c>
      <c r="X2801" t="s">
        <v>283</v>
      </c>
      <c r="Y2801" t="s">
        <v>41</v>
      </c>
      <c r="Z2801" t="s">
        <v>596</v>
      </c>
    </row>
    <row r="2802" spans="1:26" hidden="1" x14ac:dyDescent="0.25">
      <c r="A2802" t="s">
        <v>11514</v>
      </c>
      <c r="B2802" t="s">
        <v>11515</v>
      </c>
      <c r="C2802" s="1" t="str">
        <f t="shared" si="444"/>
        <v>21:0242</v>
      </c>
      <c r="D2802" s="1" t="str">
        <f t="shared" si="451"/>
        <v>21:0117</v>
      </c>
      <c r="E2802" t="s">
        <v>11516</v>
      </c>
      <c r="F2802" t="s">
        <v>11517</v>
      </c>
      <c r="H2802">
        <v>58.684417000000003</v>
      </c>
      <c r="I2802">
        <v>-102.2240845</v>
      </c>
      <c r="J2802" s="1" t="str">
        <f t="shared" si="452"/>
        <v>NGR lake sediment grab sample</v>
      </c>
      <c r="K2802" s="1" t="str">
        <f t="shared" si="453"/>
        <v>&lt;177 micron (NGR)</v>
      </c>
      <c r="L2802">
        <v>32</v>
      </c>
      <c r="M2802" t="s">
        <v>131</v>
      </c>
      <c r="N2802">
        <v>632</v>
      </c>
      <c r="O2802" t="s">
        <v>49</v>
      </c>
      <c r="P2802" t="s">
        <v>76</v>
      </c>
      <c r="Q2802" t="s">
        <v>66</v>
      </c>
      <c r="R2802" t="s">
        <v>97</v>
      </c>
      <c r="S2802" t="s">
        <v>80</v>
      </c>
      <c r="T2802" t="s">
        <v>36</v>
      </c>
      <c r="U2802" t="s">
        <v>470</v>
      </c>
      <c r="V2802" t="s">
        <v>399</v>
      </c>
      <c r="W2802" t="s">
        <v>66</v>
      </c>
      <c r="X2802" t="s">
        <v>82</v>
      </c>
      <c r="Y2802" t="s">
        <v>41</v>
      </c>
      <c r="Z2802" t="s">
        <v>1183</v>
      </c>
    </row>
    <row r="2803" spans="1:26" hidden="1" x14ac:dyDescent="0.25">
      <c r="A2803" t="s">
        <v>11518</v>
      </c>
      <c r="B2803" t="s">
        <v>11519</v>
      </c>
      <c r="C2803" s="1" t="str">
        <f t="shared" si="444"/>
        <v>21:0242</v>
      </c>
      <c r="D2803" s="1" t="str">
        <f t="shared" si="451"/>
        <v>21:0117</v>
      </c>
      <c r="E2803" t="s">
        <v>11520</v>
      </c>
      <c r="F2803" t="s">
        <v>11521</v>
      </c>
      <c r="H2803">
        <v>58.696871899999998</v>
      </c>
      <c r="I2803">
        <v>-102.2529945</v>
      </c>
      <c r="J2803" s="1" t="str">
        <f t="shared" si="452"/>
        <v>NGR lake sediment grab sample</v>
      </c>
      <c r="K2803" s="1" t="str">
        <f t="shared" si="453"/>
        <v>&lt;177 micron (NGR)</v>
      </c>
      <c r="L2803">
        <v>32</v>
      </c>
      <c r="M2803" t="s">
        <v>143</v>
      </c>
      <c r="N2803">
        <v>633</v>
      </c>
      <c r="O2803" t="s">
        <v>1047</v>
      </c>
      <c r="P2803" t="s">
        <v>156</v>
      </c>
      <c r="Q2803" t="s">
        <v>53</v>
      </c>
      <c r="R2803" t="s">
        <v>181</v>
      </c>
      <c r="S2803" t="s">
        <v>33</v>
      </c>
      <c r="T2803" t="s">
        <v>36</v>
      </c>
      <c r="U2803" t="s">
        <v>5542</v>
      </c>
      <c r="V2803" t="s">
        <v>1589</v>
      </c>
      <c r="W2803" t="s">
        <v>39</v>
      </c>
      <c r="X2803" t="s">
        <v>890</v>
      </c>
      <c r="Y2803" t="s">
        <v>41</v>
      </c>
      <c r="Z2803" t="s">
        <v>7612</v>
      </c>
    </row>
    <row r="2804" spans="1:26" hidden="1" x14ac:dyDescent="0.25">
      <c r="A2804" t="s">
        <v>11522</v>
      </c>
      <c r="B2804" t="s">
        <v>11523</v>
      </c>
      <c r="C2804" s="1" t="str">
        <f t="shared" si="444"/>
        <v>21:0242</v>
      </c>
      <c r="D2804" s="1" t="str">
        <f>HYPERLINK("http://geochem.nrcan.gc.ca/cdogs/content/svy/svy_e.htm", "")</f>
        <v/>
      </c>
      <c r="G2804" s="1" t="str">
        <f>HYPERLINK("http://geochem.nrcan.gc.ca/cdogs/content/cr_/cr_00007_e.htm", "7")</f>
        <v>7</v>
      </c>
      <c r="J2804" t="s">
        <v>220</v>
      </c>
      <c r="K2804" t="s">
        <v>221</v>
      </c>
      <c r="L2804">
        <v>32</v>
      </c>
      <c r="M2804" t="s">
        <v>222</v>
      </c>
      <c r="N2804">
        <v>634</v>
      </c>
      <c r="O2804" t="s">
        <v>223</v>
      </c>
      <c r="P2804" t="s">
        <v>223</v>
      </c>
      <c r="Q2804" t="s">
        <v>109</v>
      </c>
      <c r="R2804" t="s">
        <v>181</v>
      </c>
      <c r="S2804" t="s">
        <v>63</v>
      </c>
      <c r="T2804" t="s">
        <v>292</v>
      </c>
      <c r="U2804" t="s">
        <v>1470</v>
      </c>
      <c r="V2804" t="s">
        <v>137</v>
      </c>
      <c r="W2804" t="s">
        <v>53</v>
      </c>
      <c r="X2804" t="s">
        <v>40</v>
      </c>
      <c r="Y2804" t="s">
        <v>596</v>
      </c>
      <c r="Z2804" t="s">
        <v>229</v>
      </c>
    </row>
    <row r="2805" spans="1:26" hidden="1" x14ac:dyDescent="0.25">
      <c r="A2805" t="s">
        <v>11524</v>
      </c>
      <c r="B2805" t="s">
        <v>11525</v>
      </c>
      <c r="C2805" s="1" t="str">
        <f t="shared" si="444"/>
        <v>21:0242</v>
      </c>
      <c r="D2805" s="1" t="str">
        <f t="shared" ref="D2805:D2821" si="454">HYPERLINK("http://geochem.nrcan.gc.ca/cdogs/content/svy/svy210117_e.htm", "21:0117")</f>
        <v>21:0117</v>
      </c>
      <c r="E2805" t="s">
        <v>11526</v>
      </c>
      <c r="F2805" t="s">
        <v>11527</v>
      </c>
      <c r="H2805">
        <v>58.698762100000003</v>
      </c>
      <c r="I2805">
        <v>-102.30285809999999</v>
      </c>
      <c r="J2805" s="1" t="str">
        <f t="shared" ref="J2805:J2821" si="455">HYPERLINK("http://geochem.nrcan.gc.ca/cdogs/content/kwd/kwd020027_e.htm", "NGR lake sediment grab sample")</f>
        <v>NGR lake sediment grab sample</v>
      </c>
      <c r="K2805" s="1" t="str">
        <f t="shared" ref="K2805:K2821" si="456">HYPERLINK("http://geochem.nrcan.gc.ca/cdogs/content/kwd/kwd080006_e.htm", "&lt;177 micron (NGR)")</f>
        <v>&lt;177 micron (NGR)</v>
      </c>
      <c r="L2805">
        <v>32</v>
      </c>
      <c r="M2805" t="s">
        <v>177</v>
      </c>
      <c r="N2805">
        <v>635</v>
      </c>
      <c r="O2805" t="s">
        <v>223</v>
      </c>
      <c r="P2805" t="s">
        <v>156</v>
      </c>
      <c r="Q2805" t="s">
        <v>66</v>
      </c>
      <c r="R2805" t="s">
        <v>109</v>
      </c>
      <c r="S2805" t="s">
        <v>33</v>
      </c>
      <c r="T2805" t="s">
        <v>36</v>
      </c>
      <c r="U2805" t="s">
        <v>465</v>
      </c>
      <c r="V2805" t="s">
        <v>90</v>
      </c>
      <c r="W2805" t="s">
        <v>53</v>
      </c>
      <c r="X2805" t="s">
        <v>48</v>
      </c>
      <c r="Y2805" t="s">
        <v>41</v>
      </c>
      <c r="Z2805" t="s">
        <v>546</v>
      </c>
    </row>
    <row r="2806" spans="1:26" hidden="1" x14ac:dyDescent="0.25">
      <c r="A2806" t="s">
        <v>11528</v>
      </c>
      <c r="B2806" t="s">
        <v>11529</v>
      </c>
      <c r="C2806" s="1" t="str">
        <f t="shared" si="444"/>
        <v>21:0242</v>
      </c>
      <c r="D2806" s="1" t="str">
        <f t="shared" si="454"/>
        <v>21:0117</v>
      </c>
      <c r="E2806" t="s">
        <v>11530</v>
      </c>
      <c r="F2806" t="s">
        <v>11531</v>
      </c>
      <c r="H2806">
        <v>58.7164517</v>
      </c>
      <c r="I2806">
        <v>-102.3468122</v>
      </c>
      <c r="J2806" s="1" t="str">
        <f t="shared" si="455"/>
        <v>NGR lake sediment grab sample</v>
      </c>
      <c r="K2806" s="1" t="str">
        <f t="shared" si="456"/>
        <v>&lt;177 micron (NGR)</v>
      </c>
      <c r="L2806">
        <v>32</v>
      </c>
      <c r="M2806" t="s">
        <v>187</v>
      </c>
      <c r="N2806">
        <v>636</v>
      </c>
      <c r="O2806" t="s">
        <v>79</v>
      </c>
      <c r="P2806" t="s">
        <v>109</v>
      </c>
      <c r="Q2806" t="s">
        <v>53</v>
      </c>
      <c r="R2806" t="s">
        <v>97</v>
      </c>
      <c r="S2806" t="s">
        <v>80</v>
      </c>
      <c r="T2806" t="s">
        <v>36</v>
      </c>
      <c r="U2806" t="s">
        <v>980</v>
      </c>
      <c r="V2806" t="s">
        <v>597</v>
      </c>
      <c r="W2806" t="s">
        <v>63</v>
      </c>
      <c r="X2806" t="s">
        <v>336</v>
      </c>
      <c r="Y2806" t="s">
        <v>41</v>
      </c>
      <c r="Z2806" t="s">
        <v>134</v>
      </c>
    </row>
    <row r="2807" spans="1:26" hidden="1" x14ac:dyDescent="0.25">
      <c r="A2807" t="s">
        <v>11532</v>
      </c>
      <c r="B2807" t="s">
        <v>11533</v>
      </c>
      <c r="C2807" s="1" t="str">
        <f t="shared" si="444"/>
        <v>21:0242</v>
      </c>
      <c r="D2807" s="1" t="str">
        <f t="shared" si="454"/>
        <v>21:0117</v>
      </c>
      <c r="E2807" t="s">
        <v>11534</v>
      </c>
      <c r="F2807" t="s">
        <v>11535</v>
      </c>
      <c r="H2807">
        <v>58.719237</v>
      </c>
      <c r="I2807">
        <v>-102.3907674</v>
      </c>
      <c r="J2807" s="1" t="str">
        <f t="shared" si="455"/>
        <v>NGR lake sediment grab sample</v>
      </c>
      <c r="K2807" s="1" t="str">
        <f t="shared" si="456"/>
        <v>&lt;177 micron (NGR)</v>
      </c>
      <c r="L2807">
        <v>32</v>
      </c>
      <c r="M2807" t="s">
        <v>196</v>
      </c>
      <c r="N2807">
        <v>637</v>
      </c>
      <c r="O2807" t="s">
        <v>798</v>
      </c>
      <c r="P2807" t="s">
        <v>198</v>
      </c>
      <c r="Q2807" t="s">
        <v>66</v>
      </c>
      <c r="R2807" t="s">
        <v>109</v>
      </c>
      <c r="S2807" t="s">
        <v>39</v>
      </c>
      <c r="T2807" t="s">
        <v>36</v>
      </c>
      <c r="U2807" t="s">
        <v>6285</v>
      </c>
      <c r="V2807" t="s">
        <v>137</v>
      </c>
      <c r="W2807" t="s">
        <v>80</v>
      </c>
      <c r="X2807" t="s">
        <v>79</v>
      </c>
      <c r="Y2807" t="s">
        <v>41</v>
      </c>
      <c r="Z2807" t="s">
        <v>394</v>
      </c>
    </row>
    <row r="2808" spans="1:26" hidden="1" x14ac:dyDescent="0.25">
      <c r="A2808" t="s">
        <v>11536</v>
      </c>
      <c r="B2808" t="s">
        <v>11537</v>
      </c>
      <c r="C2808" s="1" t="str">
        <f t="shared" si="444"/>
        <v>21:0242</v>
      </c>
      <c r="D2808" s="1" t="str">
        <f t="shared" si="454"/>
        <v>21:0117</v>
      </c>
      <c r="E2808" t="s">
        <v>11538</v>
      </c>
      <c r="F2808" t="s">
        <v>11539</v>
      </c>
      <c r="H2808">
        <v>58.353086699999999</v>
      </c>
      <c r="I2808">
        <v>-102.462067</v>
      </c>
      <c r="J2808" s="1" t="str">
        <f t="shared" si="455"/>
        <v>NGR lake sediment grab sample</v>
      </c>
      <c r="K2808" s="1" t="str">
        <f t="shared" si="456"/>
        <v>&lt;177 micron (NGR)</v>
      </c>
      <c r="L2808">
        <v>32</v>
      </c>
      <c r="M2808" t="s">
        <v>206</v>
      </c>
      <c r="N2808">
        <v>638</v>
      </c>
      <c r="O2808" t="s">
        <v>343</v>
      </c>
      <c r="P2808" t="s">
        <v>181</v>
      </c>
      <c r="Q2808" t="s">
        <v>80</v>
      </c>
      <c r="R2808" t="s">
        <v>181</v>
      </c>
      <c r="S2808" t="s">
        <v>53</v>
      </c>
      <c r="T2808" t="s">
        <v>36</v>
      </c>
      <c r="U2808" t="s">
        <v>81</v>
      </c>
      <c r="V2808" t="s">
        <v>65</v>
      </c>
      <c r="W2808" t="s">
        <v>53</v>
      </c>
      <c r="X2808" t="s">
        <v>890</v>
      </c>
      <c r="Y2808" t="s">
        <v>41</v>
      </c>
      <c r="Z2808" t="s">
        <v>224</v>
      </c>
    </row>
    <row r="2809" spans="1:26" hidden="1" x14ac:dyDescent="0.25">
      <c r="A2809" t="s">
        <v>11540</v>
      </c>
      <c r="B2809" t="s">
        <v>11541</v>
      </c>
      <c r="C2809" s="1" t="str">
        <f t="shared" si="444"/>
        <v>21:0242</v>
      </c>
      <c r="D2809" s="1" t="str">
        <f t="shared" si="454"/>
        <v>21:0117</v>
      </c>
      <c r="E2809" t="s">
        <v>11542</v>
      </c>
      <c r="F2809" t="s">
        <v>11543</v>
      </c>
      <c r="H2809">
        <v>58.359348900000001</v>
      </c>
      <c r="I2809">
        <v>-102.4345367</v>
      </c>
      <c r="J2809" s="1" t="str">
        <f t="shared" si="455"/>
        <v>NGR lake sediment grab sample</v>
      </c>
      <c r="K2809" s="1" t="str">
        <f t="shared" si="456"/>
        <v>&lt;177 micron (NGR)</v>
      </c>
      <c r="L2809">
        <v>32</v>
      </c>
      <c r="M2809" t="s">
        <v>214</v>
      </c>
      <c r="N2809">
        <v>639</v>
      </c>
      <c r="O2809" t="s">
        <v>417</v>
      </c>
      <c r="P2809" t="s">
        <v>156</v>
      </c>
      <c r="Q2809" t="s">
        <v>53</v>
      </c>
      <c r="R2809" t="s">
        <v>109</v>
      </c>
      <c r="S2809" t="s">
        <v>181</v>
      </c>
      <c r="T2809" t="s">
        <v>36</v>
      </c>
      <c r="U2809" t="s">
        <v>495</v>
      </c>
      <c r="V2809" t="s">
        <v>1006</v>
      </c>
      <c r="W2809" t="s">
        <v>63</v>
      </c>
      <c r="X2809" t="s">
        <v>79</v>
      </c>
      <c r="Y2809" t="s">
        <v>41</v>
      </c>
      <c r="Z2809" t="s">
        <v>805</v>
      </c>
    </row>
    <row r="2810" spans="1:26" hidden="1" x14ac:dyDescent="0.25">
      <c r="A2810" t="s">
        <v>11544</v>
      </c>
      <c r="B2810" t="s">
        <v>11545</v>
      </c>
      <c r="C2810" s="1" t="str">
        <f t="shared" si="444"/>
        <v>21:0242</v>
      </c>
      <c r="D2810" s="1" t="str">
        <f t="shared" si="454"/>
        <v>21:0117</v>
      </c>
      <c r="E2810" t="s">
        <v>11546</v>
      </c>
      <c r="F2810" t="s">
        <v>11547</v>
      </c>
      <c r="H2810">
        <v>58.355431299999999</v>
      </c>
      <c r="I2810">
        <v>-102.38878320000001</v>
      </c>
      <c r="J2810" s="1" t="str">
        <f t="shared" si="455"/>
        <v>NGR lake sediment grab sample</v>
      </c>
      <c r="K2810" s="1" t="str">
        <f t="shared" si="456"/>
        <v>&lt;177 micron (NGR)</v>
      </c>
      <c r="L2810">
        <v>32</v>
      </c>
      <c r="M2810" t="s">
        <v>234</v>
      </c>
      <c r="N2810">
        <v>640</v>
      </c>
      <c r="O2810" t="s">
        <v>236</v>
      </c>
      <c r="P2810" t="s">
        <v>80</v>
      </c>
      <c r="Q2810" t="s">
        <v>53</v>
      </c>
      <c r="R2810" t="s">
        <v>33</v>
      </c>
      <c r="S2810" t="s">
        <v>63</v>
      </c>
      <c r="T2810" t="s">
        <v>36</v>
      </c>
      <c r="U2810" t="s">
        <v>284</v>
      </c>
      <c r="V2810" t="s">
        <v>200</v>
      </c>
      <c r="W2810" t="s">
        <v>63</v>
      </c>
      <c r="X2810" t="s">
        <v>890</v>
      </c>
      <c r="Y2810" t="s">
        <v>41</v>
      </c>
      <c r="Z2810" t="s">
        <v>1318</v>
      </c>
    </row>
    <row r="2811" spans="1:26" hidden="1" x14ac:dyDescent="0.25">
      <c r="A2811" t="s">
        <v>11548</v>
      </c>
      <c r="B2811" t="s">
        <v>11549</v>
      </c>
      <c r="C2811" s="1" t="str">
        <f t="shared" ref="C2811:C2874" si="457">HYPERLINK("http://geochem.nrcan.gc.ca/cdogs/content/bdl/bdl210242_e.htm", "21:0242")</f>
        <v>21:0242</v>
      </c>
      <c r="D2811" s="1" t="str">
        <f t="shared" si="454"/>
        <v>21:0117</v>
      </c>
      <c r="E2811" t="s">
        <v>11550</v>
      </c>
      <c r="F2811" t="s">
        <v>11551</v>
      </c>
      <c r="H2811">
        <v>58.346624499999997</v>
      </c>
      <c r="I2811">
        <v>-102.3256647</v>
      </c>
      <c r="J2811" s="1" t="str">
        <f t="shared" si="455"/>
        <v>NGR lake sediment grab sample</v>
      </c>
      <c r="K2811" s="1" t="str">
        <f t="shared" si="456"/>
        <v>&lt;177 micron (NGR)</v>
      </c>
      <c r="L2811">
        <v>33</v>
      </c>
      <c r="M2811" t="s">
        <v>30</v>
      </c>
      <c r="N2811">
        <v>641</v>
      </c>
      <c r="O2811" t="s">
        <v>759</v>
      </c>
      <c r="P2811" t="s">
        <v>80</v>
      </c>
      <c r="Q2811" t="s">
        <v>53</v>
      </c>
      <c r="R2811" t="s">
        <v>181</v>
      </c>
      <c r="S2811" t="s">
        <v>80</v>
      </c>
      <c r="T2811" t="s">
        <v>36</v>
      </c>
      <c r="U2811" t="s">
        <v>946</v>
      </c>
      <c r="V2811" t="s">
        <v>529</v>
      </c>
      <c r="W2811" t="s">
        <v>53</v>
      </c>
      <c r="X2811" t="s">
        <v>79</v>
      </c>
      <c r="Y2811" t="s">
        <v>41</v>
      </c>
      <c r="Z2811" t="s">
        <v>11552</v>
      </c>
    </row>
    <row r="2812" spans="1:26" hidden="1" x14ac:dyDescent="0.25">
      <c r="A2812" t="s">
        <v>11553</v>
      </c>
      <c r="B2812" t="s">
        <v>11554</v>
      </c>
      <c r="C2812" s="1" t="str">
        <f t="shared" si="457"/>
        <v>21:0242</v>
      </c>
      <c r="D2812" s="1" t="str">
        <f t="shared" si="454"/>
        <v>21:0117</v>
      </c>
      <c r="E2812" t="s">
        <v>11555</v>
      </c>
      <c r="F2812" t="s">
        <v>11556</v>
      </c>
      <c r="H2812">
        <v>58.352192299999999</v>
      </c>
      <c r="I2812">
        <v>-102.3362697</v>
      </c>
      <c r="J2812" s="1" t="str">
        <f t="shared" si="455"/>
        <v>NGR lake sediment grab sample</v>
      </c>
      <c r="K2812" s="1" t="str">
        <f t="shared" si="456"/>
        <v>&lt;177 micron (NGR)</v>
      </c>
      <c r="L2812">
        <v>33</v>
      </c>
      <c r="M2812" t="s">
        <v>154</v>
      </c>
      <c r="N2812">
        <v>642</v>
      </c>
      <c r="O2812" t="s">
        <v>298</v>
      </c>
      <c r="P2812" t="s">
        <v>39</v>
      </c>
      <c r="Q2812" t="s">
        <v>53</v>
      </c>
      <c r="R2812" t="s">
        <v>181</v>
      </c>
      <c r="S2812" t="s">
        <v>33</v>
      </c>
      <c r="T2812" t="s">
        <v>36</v>
      </c>
      <c r="U2812" t="s">
        <v>390</v>
      </c>
      <c r="V2812" t="s">
        <v>308</v>
      </c>
      <c r="W2812" t="s">
        <v>53</v>
      </c>
      <c r="X2812" t="s">
        <v>890</v>
      </c>
      <c r="Y2812" t="s">
        <v>41</v>
      </c>
      <c r="Z2812" t="s">
        <v>217</v>
      </c>
    </row>
    <row r="2813" spans="1:26" hidden="1" x14ac:dyDescent="0.25">
      <c r="A2813" t="s">
        <v>11557</v>
      </c>
      <c r="B2813" t="s">
        <v>11558</v>
      </c>
      <c r="C2813" s="1" t="str">
        <f t="shared" si="457"/>
        <v>21:0242</v>
      </c>
      <c r="D2813" s="1" t="str">
        <f t="shared" si="454"/>
        <v>21:0117</v>
      </c>
      <c r="E2813" t="s">
        <v>11550</v>
      </c>
      <c r="F2813" t="s">
        <v>11559</v>
      </c>
      <c r="H2813">
        <v>58.346624499999997</v>
      </c>
      <c r="I2813">
        <v>-102.3256647</v>
      </c>
      <c r="J2813" s="1" t="str">
        <f t="shared" si="455"/>
        <v>NGR lake sediment grab sample</v>
      </c>
      <c r="K2813" s="1" t="str">
        <f t="shared" si="456"/>
        <v>&lt;177 micron (NGR)</v>
      </c>
      <c r="L2813">
        <v>33</v>
      </c>
      <c r="M2813" t="s">
        <v>169</v>
      </c>
      <c r="N2813">
        <v>643</v>
      </c>
      <c r="O2813" t="s">
        <v>455</v>
      </c>
      <c r="P2813" t="s">
        <v>39</v>
      </c>
      <c r="Q2813" t="s">
        <v>53</v>
      </c>
      <c r="R2813" t="s">
        <v>146</v>
      </c>
      <c r="S2813" t="s">
        <v>39</v>
      </c>
      <c r="T2813" t="s">
        <v>36</v>
      </c>
      <c r="U2813" t="s">
        <v>1588</v>
      </c>
      <c r="V2813" t="s">
        <v>66</v>
      </c>
      <c r="W2813" t="s">
        <v>66</v>
      </c>
      <c r="X2813" t="s">
        <v>48</v>
      </c>
      <c r="Y2813" t="s">
        <v>41</v>
      </c>
      <c r="Z2813" t="s">
        <v>947</v>
      </c>
    </row>
    <row r="2814" spans="1:26" hidden="1" x14ac:dyDescent="0.25">
      <c r="A2814" t="s">
        <v>11560</v>
      </c>
      <c r="B2814" t="s">
        <v>11561</v>
      </c>
      <c r="C2814" s="1" t="str">
        <f t="shared" si="457"/>
        <v>21:0242</v>
      </c>
      <c r="D2814" s="1" t="str">
        <f t="shared" si="454"/>
        <v>21:0117</v>
      </c>
      <c r="E2814" t="s">
        <v>11550</v>
      </c>
      <c r="F2814" t="s">
        <v>11562</v>
      </c>
      <c r="H2814">
        <v>58.346624499999997</v>
      </c>
      <c r="I2814">
        <v>-102.3256647</v>
      </c>
      <c r="J2814" s="1" t="str">
        <f t="shared" si="455"/>
        <v>NGR lake sediment grab sample</v>
      </c>
      <c r="K2814" s="1" t="str">
        <f t="shared" si="456"/>
        <v>&lt;177 micron (NGR)</v>
      </c>
      <c r="L2814">
        <v>33</v>
      </c>
      <c r="M2814" t="s">
        <v>162</v>
      </c>
      <c r="N2814">
        <v>644</v>
      </c>
      <c r="O2814" t="s">
        <v>342</v>
      </c>
      <c r="P2814" t="s">
        <v>39</v>
      </c>
      <c r="Q2814" t="s">
        <v>53</v>
      </c>
      <c r="R2814" t="s">
        <v>78</v>
      </c>
      <c r="S2814" t="s">
        <v>33</v>
      </c>
      <c r="T2814" t="s">
        <v>36</v>
      </c>
      <c r="U2814" t="s">
        <v>2504</v>
      </c>
      <c r="V2814" t="s">
        <v>190</v>
      </c>
      <c r="W2814" t="s">
        <v>66</v>
      </c>
      <c r="X2814" t="s">
        <v>890</v>
      </c>
      <c r="Y2814" t="s">
        <v>41</v>
      </c>
      <c r="Z2814" t="s">
        <v>947</v>
      </c>
    </row>
    <row r="2815" spans="1:26" hidden="1" x14ac:dyDescent="0.25">
      <c r="A2815" t="s">
        <v>11563</v>
      </c>
      <c r="B2815" t="s">
        <v>11564</v>
      </c>
      <c r="C2815" s="1" t="str">
        <f t="shared" si="457"/>
        <v>21:0242</v>
      </c>
      <c r="D2815" s="1" t="str">
        <f t="shared" si="454"/>
        <v>21:0117</v>
      </c>
      <c r="E2815" t="s">
        <v>11565</v>
      </c>
      <c r="F2815" t="s">
        <v>11566</v>
      </c>
      <c r="H2815">
        <v>58.350601900000001</v>
      </c>
      <c r="I2815">
        <v>-102.2866647</v>
      </c>
      <c r="J2815" s="1" t="str">
        <f t="shared" si="455"/>
        <v>NGR lake sediment grab sample</v>
      </c>
      <c r="K2815" s="1" t="str">
        <f t="shared" si="456"/>
        <v>&lt;177 micron (NGR)</v>
      </c>
      <c r="L2815">
        <v>33</v>
      </c>
      <c r="M2815" t="s">
        <v>47</v>
      </c>
      <c r="N2815">
        <v>645</v>
      </c>
      <c r="O2815" t="s">
        <v>91</v>
      </c>
      <c r="P2815" t="s">
        <v>181</v>
      </c>
      <c r="Q2815" t="s">
        <v>53</v>
      </c>
      <c r="R2815" t="s">
        <v>78</v>
      </c>
      <c r="S2815" t="s">
        <v>181</v>
      </c>
      <c r="T2815" t="s">
        <v>36</v>
      </c>
      <c r="U2815" t="s">
        <v>5886</v>
      </c>
      <c r="V2815" t="s">
        <v>5730</v>
      </c>
      <c r="W2815" t="s">
        <v>156</v>
      </c>
      <c r="X2815" t="s">
        <v>336</v>
      </c>
      <c r="Y2815" t="s">
        <v>41</v>
      </c>
      <c r="Z2815" t="s">
        <v>750</v>
      </c>
    </row>
    <row r="2816" spans="1:26" hidden="1" x14ac:dyDescent="0.25">
      <c r="A2816" t="s">
        <v>11567</v>
      </c>
      <c r="B2816" t="s">
        <v>11568</v>
      </c>
      <c r="C2816" s="1" t="str">
        <f t="shared" si="457"/>
        <v>21:0242</v>
      </c>
      <c r="D2816" s="1" t="str">
        <f t="shared" si="454"/>
        <v>21:0117</v>
      </c>
      <c r="E2816" t="s">
        <v>11569</v>
      </c>
      <c r="F2816" t="s">
        <v>11570</v>
      </c>
      <c r="H2816">
        <v>58.341769399999997</v>
      </c>
      <c r="I2816">
        <v>-102.27486639999999</v>
      </c>
      <c r="J2816" s="1" t="str">
        <f t="shared" si="455"/>
        <v>NGR lake sediment grab sample</v>
      </c>
      <c r="K2816" s="1" t="str">
        <f t="shared" si="456"/>
        <v>&lt;177 micron (NGR)</v>
      </c>
      <c r="L2816">
        <v>33</v>
      </c>
      <c r="M2816" t="s">
        <v>60</v>
      </c>
      <c r="N2816">
        <v>646</v>
      </c>
      <c r="O2816" t="s">
        <v>197</v>
      </c>
      <c r="P2816" t="s">
        <v>76</v>
      </c>
      <c r="Q2816" t="s">
        <v>66</v>
      </c>
      <c r="R2816" t="s">
        <v>146</v>
      </c>
      <c r="S2816" t="s">
        <v>80</v>
      </c>
      <c r="T2816" t="s">
        <v>36</v>
      </c>
      <c r="U2816" t="s">
        <v>189</v>
      </c>
      <c r="V2816" t="s">
        <v>1703</v>
      </c>
      <c r="W2816" t="s">
        <v>80</v>
      </c>
      <c r="X2816" t="s">
        <v>82</v>
      </c>
      <c r="Y2816" t="s">
        <v>41</v>
      </c>
      <c r="Z2816" t="s">
        <v>3060</v>
      </c>
    </row>
    <row r="2817" spans="1:26" hidden="1" x14ac:dyDescent="0.25">
      <c r="A2817" t="s">
        <v>11571</v>
      </c>
      <c r="B2817" t="s">
        <v>11572</v>
      </c>
      <c r="C2817" s="1" t="str">
        <f t="shared" si="457"/>
        <v>21:0242</v>
      </c>
      <c r="D2817" s="1" t="str">
        <f t="shared" si="454"/>
        <v>21:0117</v>
      </c>
      <c r="E2817" t="s">
        <v>11573</v>
      </c>
      <c r="F2817" t="s">
        <v>11574</v>
      </c>
      <c r="H2817">
        <v>58.310565599999997</v>
      </c>
      <c r="I2817">
        <v>-102.2920354</v>
      </c>
      <c r="J2817" s="1" t="str">
        <f t="shared" si="455"/>
        <v>NGR lake sediment grab sample</v>
      </c>
      <c r="K2817" s="1" t="str">
        <f t="shared" si="456"/>
        <v>&lt;177 micron (NGR)</v>
      </c>
      <c r="L2817">
        <v>33</v>
      </c>
      <c r="M2817" t="s">
        <v>73</v>
      </c>
      <c r="N2817">
        <v>647</v>
      </c>
      <c r="O2817" t="s">
        <v>236</v>
      </c>
      <c r="P2817" t="s">
        <v>66</v>
      </c>
      <c r="Q2817" t="s">
        <v>53</v>
      </c>
      <c r="R2817" t="s">
        <v>80</v>
      </c>
      <c r="S2817" t="s">
        <v>39</v>
      </c>
      <c r="T2817" t="s">
        <v>36</v>
      </c>
      <c r="U2817" t="s">
        <v>456</v>
      </c>
      <c r="V2817" t="s">
        <v>1193</v>
      </c>
      <c r="W2817" t="s">
        <v>63</v>
      </c>
      <c r="X2817" t="s">
        <v>283</v>
      </c>
      <c r="Y2817" t="s">
        <v>41</v>
      </c>
      <c r="Z2817" t="s">
        <v>3853</v>
      </c>
    </row>
    <row r="2818" spans="1:26" hidden="1" x14ac:dyDescent="0.25">
      <c r="A2818" t="s">
        <v>11575</v>
      </c>
      <c r="B2818" t="s">
        <v>11576</v>
      </c>
      <c r="C2818" s="1" t="str">
        <f t="shared" si="457"/>
        <v>21:0242</v>
      </c>
      <c r="D2818" s="1" t="str">
        <f t="shared" si="454"/>
        <v>21:0117</v>
      </c>
      <c r="E2818" t="s">
        <v>11577</v>
      </c>
      <c r="F2818" t="s">
        <v>11578</v>
      </c>
      <c r="H2818">
        <v>58.313846300000002</v>
      </c>
      <c r="I2818">
        <v>-102.3249455</v>
      </c>
      <c r="J2818" s="1" t="str">
        <f t="shared" si="455"/>
        <v>NGR lake sediment grab sample</v>
      </c>
      <c r="K2818" s="1" t="str">
        <f t="shared" si="456"/>
        <v>&lt;177 micron (NGR)</v>
      </c>
      <c r="L2818">
        <v>33</v>
      </c>
      <c r="M2818" t="s">
        <v>87</v>
      </c>
      <c r="N2818">
        <v>648</v>
      </c>
      <c r="O2818" t="s">
        <v>208</v>
      </c>
      <c r="P2818" t="s">
        <v>156</v>
      </c>
      <c r="Q2818" t="s">
        <v>53</v>
      </c>
      <c r="R2818" t="s">
        <v>146</v>
      </c>
      <c r="S2818" t="s">
        <v>39</v>
      </c>
      <c r="T2818" t="s">
        <v>36</v>
      </c>
      <c r="U2818" t="s">
        <v>8030</v>
      </c>
      <c r="V2818" t="s">
        <v>33</v>
      </c>
      <c r="W2818" t="s">
        <v>146</v>
      </c>
      <c r="X2818" t="s">
        <v>48</v>
      </c>
      <c r="Y2818" t="s">
        <v>41</v>
      </c>
      <c r="Z2818" t="s">
        <v>1211</v>
      </c>
    </row>
    <row r="2819" spans="1:26" hidden="1" x14ac:dyDescent="0.25">
      <c r="A2819" t="s">
        <v>11579</v>
      </c>
      <c r="B2819" t="s">
        <v>11580</v>
      </c>
      <c r="C2819" s="1" t="str">
        <f t="shared" si="457"/>
        <v>21:0242</v>
      </c>
      <c r="D2819" s="1" t="str">
        <f t="shared" si="454"/>
        <v>21:0117</v>
      </c>
      <c r="E2819" t="s">
        <v>11581</v>
      </c>
      <c r="F2819" t="s">
        <v>11582</v>
      </c>
      <c r="H2819">
        <v>58.323011100000002</v>
      </c>
      <c r="I2819">
        <v>-102.3360899</v>
      </c>
      <c r="J2819" s="1" t="str">
        <f t="shared" si="455"/>
        <v>NGR lake sediment grab sample</v>
      </c>
      <c r="K2819" s="1" t="str">
        <f t="shared" si="456"/>
        <v>&lt;177 micron (NGR)</v>
      </c>
      <c r="L2819">
        <v>33</v>
      </c>
      <c r="M2819" t="s">
        <v>96</v>
      </c>
      <c r="N2819">
        <v>649</v>
      </c>
      <c r="O2819" t="s">
        <v>253</v>
      </c>
      <c r="P2819" t="s">
        <v>80</v>
      </c>
      <c r="Q2819" t="s">
        <v>66</v>
      </c>
      <c r="R2819" t="s">
        <v>146</v>
      </c>
      <c r="S2819" t="s">
        <v>33</v>
      </c>
      <c r="T2819" t="s">
        <v>36</v>
      </c>
      <c r="U2819" t="s">
        <v>2956</v>
      </c>
      <c r="V2819" t="s">
        <v>1018</v>
      </c>
      <c r="W2819" t="s">
        <v>66</v>
      </c>
      <c r="X2819" t="s">
        <v>82</v>
      </c>
      <c r="Y2819" t="s">
        <v>41</v>
      </c>
      <c r="Z2819" t="s">
        <v>4687</v>
      </c>
    </row>
    <row r="2820" spans="1:26" hidden="1" x14ac:dyDescent="0.25">
      <c r="A2820" t="s">
        <v>11583</v>
      </c>
      <c r="B2820" t="s">
        <v>11584</v>
      </c>
      <c r="C2820" s="1" t="str">
        <f t="shared" si="457"/>
        <v>21:0242</v>
      </c>
      <c r="D2820" s="1" t="str">
        <f t="shared" si="454"/>
        <v>21:0117</v>
      </c>
      <c r="E2820" t="s">
        <v>11585</v>
      </c>
      <c r="F2820" t="s">
        <v>11586</v>
      </c>
      <c r="H2820">
        <v>58.339276400000003</v>
      </c>
      <c r="I2820">
        <v>-102.3888638</v>
      </c>
      <c r="J2820" s="1" t="str">
        <f t="shared" si="455"/>
        <v>NGR lake sediment grab sample</v>
      </c>
      <c r="K2820" s="1" t="str">
        <f t="shared" si="456"/>
        <v>&lt;177 micron (NGR)</v>
      </c>
      <c r="L2820">
        <v>33</v>
      </c>
      <c r="M2820" t="s">
        <v>106</v>
      </c>
      <c r="N2820">
        <v>650</v>
      </c>
      <c r="O2820" t="s">
        <v>120</v>
      </c>
      <c r="P2820" t="s">
        <v>66</v>
      </c>
      <c r="Q2820" t="s">
        <v>53</v>
      </c>
      <c r="R2820" t="s">
        <v>39</v>
      </c>
      <c r="S2820" t="s">
        <v>53</v>
      </c>
      <c r="T2820" t="s">
        <v>36</v>
      </c>
      <c r="U2820" t="s">
        <v>228</v>
      </c>
      <c r="V2820" t="s">
        <v>157</v>
      </c>
      <c r="W2820" t="s">
        <v>53</v>
      </c>
      <c r="X2820" t="s">
        <v>890</v>
      </c>
      <c r="Y2820" t="s">
        <v>41</v>
      </c>
      <c r="Z2820" t="s">
        <v>7612</v>
      </c>
    </row>
    <row r="2821" spans="1:26" hidden="1" x14ac:dyDescent="0.25">
      <c r="A2821" t="s">
        <v>11587</v>
      </c>
      <c r="B2821" t="s">
        <v>11588</v>
      </c>
      <c r="C2821" s="1" t="str">
        <f t="shared" si="457"/>
        <v>21:0242</v>
      </c>
      <c r="D2821" s="1" t="str">
        <f t="shared" si="454"/>
        <v>21:0117</v>
      </c>
      <c r="E2821" t="s">
        <v>11589</v>
      </c>
      <c r="F2821" t="s">
        <v>11590</v>
      </c>
      <c r="H2821">
        <v>58.337598900000003</v>
      </c>
      <c r="I2821">
        <v>-102.4186673</v>
      </c>
      <c r="J2821" s="1" t="str">
        <f t="shared" si="455"/>
        <v>NGR lake sediment grab sample</v>
      </c>
      <c r="K2821" s="1" t="str">
        <f t="shared" si="456"/>
        <v>&lt;177 micron (NGR)</v>
      </c>
      <c r="L2821">
        <v>33</v>
      </c>
      <c r="M2821" t="s">
        <v>118</v>
      </c>
      <c r="N2821">
        <v>651</v>
      </c>
      <c r="O2821" t="s">
        <v>61</v>
      </c>
      <c r="P2821" t="s">
        <v>181</v>
      </c>
      <c r="Q2821" t="s">
        <v>53</v>
      </c>
      <c r="R2821" t="s">
        <v>78</v>
      </c>
      <c r="S2821" t="s">
        <v>80</v>
      </c>
      <c r="T2821" t="s">
        <v>36</v>
      </c>
      <c r="U2821" t="s">
        <v>245</v>
      </c>
      <c r="V2821" t="s">
        <v>2451</v>
      </c>
      <c r="W2821" t="s">
        <v>66</v>
      </c>
      <c r="X2821" t="s">
        <v>336</v>
      </c>
      <c r="Y2821" t="s">
        <v>41</v>
      </c>
      <c r="Z2821" t="s">
        <v>335</v>
      </c>
    </row>
    <row r="2822" spans="1:26" hidden="1" x14ac:dyDescent="0.25">
      <c r="A2822" t="s">
        <v>11591</v>
      </c>
      <c r="B2822" t="s">
        <v>11592</v>
      </c>
      <c r="C2822" s="1" t="str">
        <f t="shared" si="457"/>
        <v>21:0242</v>
      </c>
      <c r="D2822" s="1" t="str">
        <f>HYPERLINK("http://geochem.nrcan.gc.ca/cdogs/content/svy/svy_e.htm", "")</f>
        <v/>
      </c>
      <c r="G2822" s="1" t="str">
        <f>HYPERLINK("http://geochem.nrcan.gc.ca/cdogs/content/cr_/cr_00021_e.htm", "21")</f>
        <v>21</v>
      </c>
      <c r="J2822" t="s">
        <v>220</v>
      </c>
      <c r="K2822" t="s">
        <v>221</v>
      </c>
      <c r="L2822">
        <v>33</v>
      </c>
      <c r="M2822" t="s">
        <v>222</v>
      </c>
      <c r="N2822">
        <v>652</v>
      </c>
      <c r="O2822" t="s">
        <v>133</v>
      </c>
      <c r="P2822" t="s">
        <v>77</v>
      </c>
      <c r="Q2822" t="s">
        <v>34</v>
      </c>
      <c r="R2822" t="s">
        <v>146</v>
      </c>
      <c r="S2822" t="s">
        <v>33</v>
      </c>
      <c r="T2822" t="s">
        <v>36</v>
      </c>
      <c r="U2822" t="s">
        <v>269</v>
      </c>
      <c r="V2822" t="s">
        <v>227</v>
      </c>
      <c r="W2822" t="s">
        <v>97</v>
      </c>
      <c r="X2822" t="s">
        <v>48</v>
      </c>
      <c r="Y2822" t="s">
        <v>3466</v>
      </c>
      <c r="Z2822" t="s">
        <v>1558</v>
      </c>
    </row>
    <row r="2823" spans="1:26" hidden="1" x14ac:dyDescent="0.25">
      <c r="A2823" t="s">
        <v>11593</v>
      </c>
      <c r="B2823" t="s">
        <v>11594</v>
      </c>
      <c r="C2823" s="1" t="str">
        <f t="shared" si="457"/>
        <v>21:0242</v>
      </c>
      <c r="D2823" s="1" t="str">
        <f t="shared" ref="D2823:D2840" si="458">HYPERLINK("http://geochem.nrcan.gc.ca/cdogs/content/svy/svy210117_e.htm", "21:0117")</f>
        <v>21:0117</v>
      </c>
      <c r="E2823" t="s">
        <v>11595</v>
      </c>
      <c r="F2823" t="s">
        <v>11596</v>
      </c>
      <c r="H2823">
        <v>58.338352800000003</v>
      </c>
      <c r="I2823">
        <v>-102.4540499</v>
      </c>
      <c r="J2823" s="1" t="str">
        <f t="shared" ref="J2823:J2840" si="459">HYPERLINK("http://geochem.nrcan.gc.ca/cdogs/content/kwd/kwd020027_e.htm", "NGR lake sediment grab sample")</f>
        <v>NGR lake sediment grab sample</v>
      </c>
      <c r="K2823" s="1" t="str">
        <f t="shared" ref="K2823:K2840" si="460">HYPERLINK("http://geochem.nrcan.gc.ca/cdogs/content/kwd/kwd080006_e.htm", "&lt;177 micron (NGR)")</f>
        <v>&lt;177 micron (NGR)</v>
      </c>
      <c r="L2823">
        <v>33</v>
      </c>
      <c r="M2823" t="s">
        <v>131</v>
      </c>
      <c r="N2823">
        <v>653</v>
      </c>
      <c r="O2823" t="s">
        <v>336</v>
      </c>
      <c r="P2823" t="s">
        <v>39</v>
      </c>
      <c r="Q2823" t="s">
        <v>53</v>
      </c>
      <c r="R2823" t="s">
        <v>78</v>
      </c>
      <c r="S2823" t="s">
        <v>63</v>
      </c>
      <c r="T2823" t="s">
        <v>122</v>
      </c>
      <c r="U2823" t="s">
        <v>98</v>
      </c>
      <c r="V2823" t="s">
        <v>1121</v>
      </c>
      <c r="W2823" t="s">
        <v>66</v>
      </c>
      <c r="X2823" t="s">
        <v>82</v>
      </c>
      <c r="Y2823" t="s">
        <v>41</v>
      </c>
      <c r="Z2823" t="s">
        <v>1860</v>
      </c>
    </row>
    <row r="2824" spans="1:26" hidden="1" x14ac:dyDescent="0.25">
      <c r="A2824" t="s">
        <v>11597</v>
      </c>
      <c r="B2824" t="s">
        <v>11598</v>
      </c>
      <c r="C2824" s="1" t="str">
        <f t="shared" si="457"/>
        <v>21:0242</v>
      </c>
      <c r="D2824" s="1" t="str">
        <f t="shared" si="458"/>
        <v>21:0117</v>
      </c>
      <c r="E2824" t="s">
        <v>11599</v>
      </c>
      <c r="F2824" t="s">
        <v>11600</v>
      </c>
      <c r="H2824">
        <v>58.319397600000002</v>
      </c>
      <c r="I2824">
        <v>-102.4206423</v>
      </c>
      <c r="J2824" s="1" t="str">
        <f t="shared" si="459"/>
        <v>NGR lake sediment grab sample</v>
      </c>
      <c r="K2824" s="1" t="str">
        <f t="shared" si="460"/>
        <v>&lt;177 micron (NGR)</v>
      </c>
      <c r="L2824">
        <v>33</v>
      </c>
      <c r="M2824" t="s">
        <v>143</v>
      </c>
      <c r="N2824">
        <v>654</v>
      </c>
      <c r="O2824" t="s">
        <v>297</v>
      </c>
      <c r="P2824" t="s">
        <v>109</v>
      </c>
      <c r="Q2824" t="s">
        <v>53</v>
      </c>
      <c r="R2824" t="s">
        <v>146</v>
      </c>
      <c r="S2824" t="s">
        <v>39</v>
      </c>
      <c r="T2824" t="s">
        <v>36</v>
      </c>
      <c r="U2824" t="s">
        <v>208</v>
      </c>
      <c r="V2824" t="s">
        <v>399</v>
      </c>
      <c r="W2824" t="s">
        <v>63</v>
      </c>
      <c r="X2824" t="s">
        <v>890</v>
      </c>
      <c r="Y2824" t="s">
        <v>41</v>
      </c>
      <c r="Z2824" t="s">
        <v>145</v>
      </c>
    </row>
    <row r="2825" spans="1:26" hidden="1" x14ac:dyDescent="0.25">
      <c r="A2825" t="s">
        <v>11601</v>
      </c>
      <c r="B2825" t="s">
        <v>11602</v>
      </c>
      <c r="C2825" s="1" t="str">
        <f t="shared" si="457"/>
        <v>21:0242</v>
      </c>
      <c r="D2825" s="1" t="str">
        <f t="shared" si="458"/>
        <v>21:0117</v>
      </c>
      <c r="E2825" t="s">
        <v>11603</v>
      </c>
      <c r="F2825" t="s">
        <v>11604</v>
      </c>
      <c r="H2825">
        <v>58.302956799999997</v>
      </c>
      <c r="I2825">
        <v>-102.36526809999999</v>
      </c>
      <c r="J2825" s="1" t="str">
        <f t="shared" si="459"/>
        <v>NGR lake sediment grab sample</v>
      </c>
      <c r="K2825" s="1" t="str">
        <f t="shared" si="460"/>
        <v>&lt;177 micron (NGR)</v>
      </c>
      <c r="L2825">
        <v>33</v>
      </c>
      <c r="M2825" t="s">
        <v>177</v>
      </c>
      <c r="N2825">
        <v>655</v>
      </c>
      <c r="O2825" t="s">
        <v>188</v>
      </c>
      <c r="P2825" t="s">
        <v>181</v>
      </c>
      <c r="Q2825" t="s">
        <v>53</v>
      </c>
      <c r="R2825" t="s">
        <v>78</v>
      </c>
      <c r="S2825" t="s">
        <v>39</v>
      </c>
      <c r="T2825" t="s">
        <v>36</v>
      </c>
      <c r="U2825" t="s">
        <v>4842</v>
      </c>
      <c r="V2825" t="s">
        <v>9909</v>
      </c>
      <c r="W2825" t="s">
        <v>33</v>
      </c>
      <c r="X2825" t="s">
        <v>336</v>
      </c>
      <c r="Y2825" t="s">
        <v>41</v>
      </c>
      <c r="Z2825" t="s">
        <v>3838</v>
      </c>
    </row>
    <row r="2826" spans="1:26" hidden="1" x14ac:dyDescent="0.25">
      <c r="A2826" t="s">
        <v>11605</v>
      </c>
      <c r="B2826" t="s">
        <v>11606</v>
      </c>
      <c r="C2826" s="1" t="str">
        <f t="shared" si="457"/>
        <v>21:0242</v>
      </c>
      <c r="D2826" s="1" t="str">
        <f t="shared" si="458"/>
        <v>21:0117</v>
      </c>
      <c r="E2826" t="s">
        <v>11607</v>
      </c>
      <c r="F2826" t="s">
        <v>11608</v>
      </c>
      <c r="H2826">
        <v>58.296154399999999</v>
      </c>
      <c r="I2826">
        <v>-102.348314</v>
      </c>
      <c r="J2826" s="1" t="str">
        <f t="shared" si="459"/>
        <v>NGR lake sediment grab sample</v>
      </c>
      <c r="K2826" s="1" t="str">
        <f t="shared" si="460"/>
        <v>&lt;177 micron (NGR)</v>
      </c>
      <c r="L2826">
        <v>33</v>
      </c>
      <c r="M2826" t="s">
        <v>187</v>
      </c>
      <c r="N2826">
        <v>656</v>
      </c>
      <c r="O2826" t="s">
        <v>306</v>
      </c>
      <c r="P2826" t="s">
        <v>156</v>
      </c>
      <c r="Q2826" t="s">
        <v>53</v>
      </c>
      <c r="R2826" t="s">
        <v>146</v>
      </c>
      <c r="S2826" t="s">
        <v>33</v>
      </c>
      <c r="T2826" t="s">
        <v>36</v>
      </c>
      <c r="U2826" t="s">
        <v>3698</v>
      </c>
      <c r="V2826" t="s">
        <v>33</v>
      </c>
      <c r="W2826" t="s">
        <v>78</v>
      </c>
      <c r="X2826" t="s">
        <v>48</v>
      </c>
      <c r="Y2826" t="s">
        <v>125</v>
      </c>
      <c r="Z2826" t="s">
        <v>329</v>
      </c>
    </row>
    <row r="2827" spans="1:26" hidden="1" x14ac:dyDescent="0.25">
      <c r="A2827" t="s">
        <v>11609</v>
      </c>
      <c r="B2827" t="s">
        <v>11610</v>
      </c>
      <c r="C2827" s="1" t="str">
        <f t="shared" si="457"/>
        <v>21:0242</v>
      </c>
      <c r="D2827" s="1" t="str">
        <f t="shared" si="458"/>
        <v>21:0117</v>
      </c>
      <c r="E2827" t="s">
        <v>11611</v>
      </c>
      <c r="F2827" t="s">
        <v>11612</v>
      </c>
      <c r="H2827">
        <v>58.292857400000003</v>
      </c>
      <c r="I2827">
        <v>-102.36661580000001</v>
      </c>
      <c r="J2827" s="1" t="str">
        <f t="shared" si="459"/>
        <v>NGR lake sediment grab sample</v>
      </c>
      <c r="K2827" s="1" t="str">
        <f t="shared" si="460"/>
        <v>&lt;177 micron (NGR)</v>
      </c>
      <c r="L2827">
        <v>33</v>
      </c>
      <c r="M2827" t="s">
        <v>196</v>
      </c>
      <c r="N2827">
        <v>657</v>
      </c>
      <c r="O2827" t="s">
        <v>252</v>
      </c>
      <c r="P2827" t="s">
        <v>181</v>
      </c>
      <c r="Q2827" t="s">
        <v>53</v>
      </c>
      <c r="R2827" t="s">
        <v>76</v>
      </c>
      <c r="S2827" t="s">
        <v>33</v>
      </c>
      <c r="T2827" t="s">
        <v>36</v>
      </c>
      <c r="U2827" t="s">
        <v>1692</v>
      </c>
      <c r="V2827" t="s">
        <v>200</v>
      </c>
      <c r="W2827" t="s">
        <v>53</v>
      </c>
      <c r="X2827" t="s">
        <v>48</v>
      </c>
      <c r="Y2827" t="s">
        <v>41</v>
      </c>
      <c r="Z2827" t="s">
        <v>138</v>
      </c>
    </row>
    <row r="2828" spans="1:26" hidden="1" x14ac:dyDescent="0.25">
      <c r="A2828" t="s">
        <v>11613</v>
      </c>
      <c r="B2828" t="s">
        <v>11614</v>
      </c>
      <c r="C2828" s="1" t="str">
        <f t="shared" si="457"/>
        <v>21:0242</v>
      </c>
      <c r="D2828" s="1" t="str">
        <f t="shared" si="458"/>
        <v>21:0117</v>
      </c>
      <c r="E2828" t="s">
        <v>11615</v>
      </c>
      <c r="F2828" t="s">
        <v>11616</v>
      </c>
      <c r="H2828">
        <v>58.295799899999999</v>
      </c>
      <c r="I2828">
        <v>-102.4103611</v>
      </c>
      <c r="J2828" s="1" t="str">
        <f t="shared" si="459"/>
        <v>NGR lake sediment grab sample</v>
      </c>
      <c r="K2828" s="1" t="str">
        <f t="shared" si="460"/>
        <v>&lt;177 micron (NGR)</v>
      </c>
      <c r="L2828">
        <v>33</v>
      </c>
      <c r="M2828" t="s">
        <v>206</v>
      </c>
      <c r="N2828">
        <v>658</v>
      </c>
      <c r="O2828" t="s">
        <v>1090</v>
      </c>
      <c r="P2828" t="s">
        <v>76</v>
      </c>
      <c r="Q2828" t="s">
        <v>53</v>
      </c>
      <c r="R2828" t="s">
        <v>76</v>
      </c>
      <c r="S2828" t="s">
        <v>63</v>
      </c>
      <c r="T2828" t="s">
        <v>36</v>
      </c>
      <c r="U2828" t="s">
        <v>40</v>
      </c>
      <c r="V2828" t="s">
        <v>90</v>
      </c>
      <c r="W2828" t="s">
        <v>53</v>
      </c>
      <c r="X2828" t="s">
        <v>336</v>
      </c>
      <c r="Y2828" t="s">
        <v>125</v>
      </c>
      <c r="Z2828" t="s">
        <v>2439</v>
      </c>
    </row>
    <row r="2829" spans="1:26" hidden="1" x14ac:dyDescent="0.25">
      <c r="A2829" t="s">
        <v>11617</v>
      </c>
      <c r="B2829" t="s">
        <v>11618</v>
      </c>
      <c r="C2829" s="1" t="str">
        <f t="shared" si="457"/>
        <v>21:0242</v>
      </c>
      <c r="D2829" s="1" t="str">
        <f t="shared" si="458"/>
        <v>21:0117</v>
      </c>
      <c r="E2829" t="s">
        <v>11619</v>
      </c>
      <c r="F2829" t="s">
        <v>11620</v>
      </c>
      <c r="H2829">
        <v>58.281364799999999</v>
      </c>
      <c r="I2829">
        <v>-102.41994440000001</v>
      </c>
      <c r="J2829" s="1" t="str">
        <f t="shared" si="459"/>
        <v>NGR lake sediment grab sample</v>
      </c>
      <c r="K2829" s="1" t="str">
        <f t="shared" si="460"/>
        <v>&lt;177 micron (NGR)</v>
      </c>
      <c r="L2829">
        <v>33</v>
      </c>
      <c r="M2829" t="s">
        <v>214</v>
      </c>
      <c r="N2829">
        <v>659</v>
      </c>
      <c r="O2829" t="s">
        <v>348</v>
      </c>
      <c r="P2829" t="s">
        <v>181</v>
      </c>
      <c r="Q2829" t="s">
        <v>53</v>
      </c>
      <c r="R2829" t="s">
        <v>76</v>
      </c>
      <c r="S2829" t="s">
        <v>80</v>
      </c>
      <c r="T2829" t="s">
        <v>36</v>
      </c>
      <c r="U2829" t="s">
        <v>235</v>
      </c>
      <c r="V2829" t="s">
        <v>227</v>
      </c>
      <c r="W2829" t="s">
        <v>66</v>
      </c>
      <c r="X2829" t="s">
        <v>48</v>
      </c>
      <c r="Y2829" t="s">
        <v>125</v>
      </c>
      <c r="Z2829" t="s">
        <v>432</v>
      </c>
    </row>
    <row r="2830" spans="1:26" hidden="1" x14ac:dyDescent="0.25">
      <c r="A2830" t="s">
        <v>11621</v>
      </c>
      <c r="B2830" t="s">
        <v>11622</v>
      </c>
      <c r="C2830" s="1" t="str">
        <f t="shared" si="457"/>
        <v>21:0242</v>
      </c>
      <c r="D2830" s="1" t="str">
        <f t="shared" si="458"/>
        <v>21:0117</v>
      </c>
      <c r="E2830" t="s">
        <v>11623</v>
      </c>
      <c r="F2830" t="s">
        <v>11624</v>
      </c>
      <c r="H2830">
        <v>58.259011100000002</v>
      </c>
      <c r="I2830">
        <v>-102.3922104</v>
      </c>
      <c r="J2830" s="1" t="str">
        <f t="shared" si="459"/>
        <v>NGR lake sediment grab sample</v>
      </c>
      <c r="K2830" s="1" t="str">
        <f t="shared" si="460"/>
        <v>&lt;177 micron (NGR)</v>
      </c>
      <c r="L2830">
        <v>33</v>
      </c>
      <c r="M2830" t="s">
        <v>234</v>
      </c>
      <c r="N2830">
        <v>660</v>
      </c>
      <c r="O2830" t="s">
        <v>298</v>
      </c>
      <c r="P2830" t="s">
        <v>39</v>
      </c>
      <c r="Q2830" t="s">
        <v>53</v>
      </c>
      <c r="R2830" t="s">
        <v>78</v>
      </c>
      <c r="S2830" t="s">
        <v>63</v>
      </c>
      <c r="T2830" t="s">
        <v>36</v>
      </c>
      <c r="U2830" t="s">
        <v>1432</v>
      </c>
      <c r="V2830" t="s">
        <v>225</v>
      </c>
      <c r="W2830" t="s">
        <v>66</v>
      </c>
      <c r="X2830" t="s">
        <v>890</v>
      </c>
      <c r="Y2830" t="s">
        <v>41</v>
      </c>
      <c r="Z2830" t="s">
        <v>616</v>
      </c>
    </row>
    <row r="2831" spans="1:26" hidden="1" x14ac:dyDescent="0.25">
      <c r="A2831" t="s">
        <v>11625</v>
      </c>
      <c r="B2831" t="s">
        <v>11626</v>
      </c>
      <c r="C2831" s="1" t="str">
        <f t="shared" si="457"/>
        <v>21:0242</v>
      </c>
      <c r="D2831" s="1" t="str">
        <f t="shared" si="458"/>
        <v>21:0117</v>
      </c>
      <c r="E2831" t="s">
        <v>11627</v>
      </c>
      <c r="F2831" t="s">
        <v>11628</v>
      </c>
      <c r="H2831">
        <v>58.209745699999999</v>
      </c>
      <c r="I2831">
        <v>-102.28762639999999</v>
      </c>
      <c r="J2831" s="1" t="str">
        <f t="shared" si="459"/>
        <v>NGR lake sediment grab sample</v>
      </c>
      <c r="K2831" s="1" t="str">
        <f t="shared" si="460"/>
        <v>&lt;177 micron (NGR)</v>
      </c>
      <c r="L2831">
        <v>34</v>
      </c>
      <c r="M2831" t="s">
        <v>30</v>
      </c>
      <c r="N2831">
        <v>661</v>
      </c>
      <c r="O2831" t="s">
        <v>155</v>
      </c>
      <c r="P2831" t="s">
        <v>50</v>
      </c>
      <c r="Q2831" t="s">
        <v>80</v>
      </c>
      <c r="R2831" t="s">
        <v>76</v>
      </c>
      <c r="S2831" t="s">
        <v>80</v>
      </c>
      <c r="T2831" t="s">
        <v>36</v>
      </c>
      <c r="U2831" t="s">
        <v>639</v>
      </c>
      <c r="V2831" t="s">
        <v>216</v>
      </c>
      <c r="W2831" t="s">
        <v>39</v>
      </c>
      <c r="X2831" t="s">
        <v>79</v>
      </c>
      <c r="Y2831" t="s">
        <v>41</v>
      </c>
      <c r="Z2831" t="s">
        <v>321</v>
      </c>
    </row>
    <row r="2832" spans="1:26" hidden="1" x14ac:dyDescent="0.25">
      <c r="A2832" t="s">
        <v>11629</v>
      </c>
      <c r="B2832" t="s">
        <v>11630</v>
      </c>
      <c r="C2832" s="1" t="str">
        <f t="shared" si="457"/>
        <v>21:0242</v>
      </c>
      <c r="D2832" s="1" t="str">
        <f t="shared" si="458"/>
        <v>21:0117</v>
      </c>
      <c r="E2832" t="s">
        <v>11631</v>
      </c>
      <c r="F2832" t="s">
        <v>11632</v>
      </c>
      <c r="H2832">
        <v>58.2532335</v>
      </c>
      <c r="I2832">
        <v>-102.3438141</v>
      </c>
      <c r="J2832" s="1" t="str">
        <f t="shared" si="459"/>
        <v>NGR lake sediment grab sample</v>
      </c>
      <c r="K2832" s="1" t="str">
        <f t="shared" si="460"/>
        <v>&lt;177 micron (NGR)</v>
      </c>
      <c r="L2832">
        <v>34</v>
      </c>
      <c r="M2832" t="s">
        <v>47</v>
      </c>
      <c r="N2832">
        <v>662</v>
      </c>
      <c r="O2832" t="s">
        <v>48</v>
      </c>
      <c r="P2832" t="s">
        <v>80</v>
      </c>
      <c r="Q2832" t="s">
        <v>53</v>
      </c>
      <c r="R2832" t="s">
        <v>39</v>
      </c>
      <c r="S2832" t="s">
        <v>66</v>
      </c>
      <c r="T2832" t="s">
        <v>36</v>
      </c>
      <c r="U2832" t="s">
        <v>260</v>
      </c>
      <c r="V2832" t="s">
        <v>337</v>
      </c>
      <c r="W2832" t="s">
        <v>66</v>
      </c>
      <c r="X2832" t="s">
        <v>79</v>
      </c>
      <c r="Y2832" t="s">
        <v>41</v>
      </c>
      <c r="Z2832" t="s">
        <v>4267</v>
      </c>
    </row>
    <row r="2833" spans="1:26" hidden="1" x14ac:dyDescent="0.25">
      <c r="A2833" t="s">
        <v>11633</v>
      </c>
      <c r="B2833" t="s">
        <v>11634</v>
      </c>
      <c r="C2833" s="1" t="str">
        <f t="shared" si="457"/>
        <v>21:0242</v>
      </c>
      <c r="D2833" s="1" t="str">
        <f t="shared" si="458"/>
        <v>21:0117</v>
      </c>
      <c r="E2833" t="s">
        <v>11635</v>
      </c>
      <c r="F2833" t="s">
        <v>11636</v>
      </c>
      <c r="H2833">
        <v>58.2606228</v>
      </c>
      <c r="I2833">
        <v>-102.30276790000001</v>
      </c>
      <c r="J2833" s="1" t="str">
        <f t="shared" si="459"/>
        <v>NGR lake sediment grab sample</v>
      </c>
      <c r="K2833" s="1" t="str">
        <f t="shared" si="460"/>
        <v>&lt;177 micron (NGR)</v>
      </c>
      <c r="L2833">
        <v>34</v>
      </c>
      <c r="M2833" t="s">
        <v>60</v>
      </c>
      <c r="N2833">
        <v>663</v>
      </c>
      <c r="O2833" t="s">
        <v>74</v>
      </c>
      <c r="P2833" t="s">
        <v>39</v>
      </c>
      <c r="Q2833" t="s">
        <v>53</v>
      </c>
      <c r="R2833" t="s">
        <v>33</v>
      </c>
      <c r="S2833" t="s">
        <v>63</v>
      </c>
      <c r="T2833" t="s">
        <v>36</v>
      </c>
      <c r="U2833" t="s">
        <v>235</v>
      </c>
      <c r="V2833" t="s">
        <v>148</v>
      </c>
      <c r="W2833" t="s">
        <v>53</v>
      </c>
      <c r="X2833" t="s">
        <v>48</v>
      </c>
      <c r="Y2833" t="s">
        <v>41</v>
      </c>
      <c r="Z2833" t="s">
        <v>3060</v>
      </c>
    </row>
    <row r="2834" spans="1:26" hidden="1" x14ac:dyDescent="0.25">
      <c r="A2834" t="s">
        <v>11637</v>
      </c>
      <c r="B2834" t="s">
        <v>11638</v>
      </c>
      <c r="C2834" s="1" t="str">
        <f t="shared" si="457"/>
        <v>21:0242</v>
      </c>
      <c r="D2834" s="1" t="str">
        <f t="shared" si="458"/>
        <v>21:0117</v>
      </c>
      <c r="E2834" t="s">
        <v>11639</v>
      </c>
      <c r="F2834" t="s">
        <v>11640</v>
      </c>
      <c r="H2834">
        <v>58.2429025</v>
      </c>
      <c r="I2834">
        <v>-102.3143041</v>
      </c>
      <c r="J2834" s="1" t="str">
        <f t="shared" si="459"/>
        <v>NGR lake sediment grab sample</v>
      </c>
      <c r="K2834" s="1" t="str">
        <f t="shared" si="460"/>
        <v>&lt;177 micron (NGR)</v>
      </c>
      <c r="L2834">
        <v>34</v>
      </c>
      <c r="M2834" t="s">
        <v>73</v>
      </c>
      <c r="N2834">
        <v>664</v>
      </c>
      <c r="O2834" t="s">
        <v>1047</v>
      </c>
      <c r="P2834" t="s">
        <v>76</v>
      </c>
      <c r="Q2834" t="s">
        <v>53</v>
      </c>
      <c r="R2834" t="s">
        <v>156</v>
      </c>
      <c r="S2834" t="s">
        <v>39</v>
      </c>
      <c r="T2834" t="s">
        <v>36</v>
      </c>
      <c r="U2834" t="s">
        <v>112</v>
      </c>
      <c r="V2834" t="s">
        <v>99</v>
      </c>
      <c r="W2834" t="s">
        <v>53</v>
      </c>
      <c r="X2834" t="s">
        <v>79</v>
      </c>
      <c r="Y2834" t="s">
        <v>41</v>
      </c>
      <c r="Z2834" t="s">
        <v>1704</v>
      </c>
    </row>
    <row r="2835" spans="1:26" hidden="1" x14ac:dyDescent="0.25">
      <c r="A2835" t="s">
        <v>11641</v>
      </c>
      <c r="B2835" t="s">
        <v>11642</v>
      </c>
      <c r="C2835" s="1" t="str">
        <f t="shared" si="457"/>
        <v>21:0242</v>
      </c>
      <c r="D2835" s="1" t="str">
        <f t="shared" si="458"/>
        <v>21:0117</v>
      </c>
      <c r="E2835" t="s">
        <v>11643</v>
      </c>
      <c r="F2835" t="s">
        <v>11644</v>
      </c>
      <c r="H2835">
        <v>58.233784399999998</v>
      </c>
      <c r="I2835">
        <v>-102.2733035</v>
      </c>
      <c r="J2835" s="1" t="str">
        <f t="shared" si="459"/>
        <v>NGR lake sediment grab sample</v>
      </c>
      <c r="K2835" s="1" t="str">
        <f t="shared" si="460"/>
        <v>&lt;177 micron (NGR)</v>
      </c>
      <c r="L2835">
        <v>34</v>
      </c>
      <c r="M2835" t="s">
        <v>87</v>
      </c>
      <c r="N2835">
        <v>665</v>
      </c>
      <c r="O2835" t="s">
        <v>488</v>
      </c>
      <c r="P2835" t="s">
        <v>109</v>
      </c>
      <c r="Q2835" t="s">
        <v>63</v>
      </c>
      <c r="R2835" t="s">
        <v>76</v>
      </c>
      <c r="S2835" t="s">
        <v>39</v>
      </c>
      <c r="T2835" t="s">
        <v>36</v>
      </c>
      <c r="U2835" t="s">
        <v>4842</v>
      </c>
      <c r="V2835" t="s">
        <v>1193</v>
      </c>
      <c r="W2835" t="s">
        <v>66</v>
      </c>
      <c r="X2835" t="s">
        <v>48</v>
      </c>
      <c r="Y2835" t="s">
        <v>41</v>
      </c>
      <c r="Z2835" t="s">
        <v>2335</v>
      </c>
    </row>
    <row r="2836" spans="1:26" hidden="1" x14ac:dyDescent="0.25">
      <c r="A2836" t="s">
        <v>11645</v>
      </c>
      <c r="B2836" t="s">
        <v>11646</v>
      </c>
      <c r="C2836" s="1" t="str">
        <f t="shared" si="457"/>
        <v>21:0242</v>
      </c>
      <c r="D2836" s="1" t="str">
        <f t="shared" si="458"/>
        <v>21:0117</v>
      </c>
      <c r="E2836" t="s">
        <v>11647</v>
      </c>
      <c r="F2836" t="s">
        <v>11648</v>
      </c>
      <c r="H2836">
        <v>58.221032600000001</v>
      </c>
      <c r="I2836">
        <v>-102.2716076</v>
      </c>
      <c r="J2836" s="1" t="str">
        <f t="shared" si="459"/>
        <v>NGR lake sediment grab sample</v>
      </c>
      <c r="K2836" s="1" t="str">
        <f t="shared" si="460"/>
        <v>&lt;177 micron (NGR)</v>
      </c>
      <c r="L2836">
        <v>34</v>
      </c>
      <c r="M2836" t="s">
        <v>96</v>
      </c>
      <c r="N2836">
        <v>666</v>
      </c>
      <c r="O2836" t="s">
        <v>509</v>
      </c>
      <c r="P2836" t="s">
        <v>156</v>
      </c>
      <c r="Q2836" t="s">
        <v>63</v>
      </c>
      <c r="R2836" t="s">
        <v>181</v>
      </c>
      <c r="S2836" t="s">
        <v>78</v>
      </c>
      <c r="T2836" t="s">
        <v>122</v>
      </c>
      <c r="U2836" t="s">
        <v>497</v>
      </c>
      <c r="V2836" t="s">
        <v>564</v>
      </c>
      <c r="W2836" t="s">
        <v>39</v>
      </c>
      <c r="X2836" t="s">
        <v>48</v>
      </c>
      <c r="Y2836" t="s">
        <v>41</v>
      </c>
      <c r="Z2836" t="s">
        <v>158</v>
      </c>
    </row>
    <row r="2837" spans="1:26" hidden="1" x14ac:dyDescent="0.25">
      <c r="A2837" t="s">
        <v>11649</v>
      </c>
      <c r="B2837" t="s">
        <v>11650</v>
      </c>
      <c r="C2837" s="1" t="str">
        <f t="shared" si="457"/>
        <v>21:0242</v>
      </c>
      <c r="D2837" s="1" t="str">
        <f t="shared" si="458"/>
        <v>21:0117</v>
      </c>
      <c r="E2837" t="s">
        <v>11651</v>
      </c>
      <c r="F2837" t="s">
        <v>11652</v>
      </c>
      <c r="H2837">
        <v>58.2202652</v>
      </c>
      <c r="I2837">
        <v>-102.2891571</v>
      </c>
      <c r="J2837" s="1" t="str">
        <f t="shared" si="459"/>
        <v>NGR lake sediment grab sample</v>
      </c>
      <c r="K2837" s="1" t="str">
        <f t="shared" si="460"/>
        <v>&lt;177 micron (NGR)</v>
      </c>
      <c r="L2837">
        <v>34</v>
      </c>
      <c r="M2837" t="s">
        <v>154</v>
      </c>
      <c r="N2837">
        <v>667</v>
      </c>
      <c r="O2837" t="s">
        <v>79</v>
      </c>
      <c r="P2837" t="s">
        <v>80</v>
      </c>
      <c r="Q2837" t="s">
        <v>53</v>
      </c>
      <c r="R2837" t="s">
        <v>80</v>
      </c>
      <c r="S2837" t="s">
        <v>33</v>
      </c>
      <c r="T2837" t="s">
        <v>36</v>
      </c>
      <c r="U2837" t="s">
        <v>1480</v>
      </c>
      <c r="V2837" t="s">
        <v>2909</v>
      </c>
      <c r="W2837" t="s">
        <v>63</v>
      </c>
      <c r="X2837" t="s">
        <v>283</v>
      </c>
      <c r="Y2837" t="s">
        <v>41</v>
      </c>
      <c r="Z2837" t="s">
        <v>11653</v>
      </c>
    </row>
    <row r="2838" spans="1:26" hidden="1" x14ac:dyDescent="0.25">
      <c r="A2838" t="s">
        <v>11654</v>
      </c>
      <c r="B2838" t="s">
        <v>11655</v>
      </c>
      <c r="C2838" s="1" t="str">
        <f t="shared" si="457"/>
        <v>21:0242</v>
      </c>
      <c r="D2838" s="1" t="str">
        <f t="shared" si="458"/>
        <v>21:0117</v>
      </c>
      <c r="E2838" t="s">
        <v>11627</v>
      </c>
      <c r="F2838" t="s">
        <v>11656</v>
      </c>
      <c r="H2838">
        <v>58.209745699999999</v>
      </c>
      <c r="I2838">
        <v>-102.28762639999999</v>
      </c>
      <c r="J2838" s="1" t="str">
        <f t="shared" si="459"/>
        <v>NGR lake sediment grab sample</v>
      </c>
      <c r="K2838" s="1" t="str">
        <f t="shared" si="460"/>
        <v>&lt;177 micron (NGR)</v>
      </c>
      <c r="L2838">
        <v>34</v>
      </c>
      <c r="M2838" t="s">
        <v>162</v>
      </c>
      <c r="N2838">
        <v>668</v>
      </c>
      <c r="O2838" t="s">
        <v>306</v>
      </c>
      <c r="P2838" t="s">
        <v>77</v>
      </c>
      <c r="Q2838" t="s">
        <v>53</v>
      </c>
      <c r="R2838" t="s">
        <v>76</v>
      </c>
      <c r="S2838" t="s">
        <v>80</v>
      </c>
      <c r="T2838" t="s">
        <v>36</v>
      </c>
      <c r="U2838" t="s">
        <v>497</v>
      </c>
      <c r="V2838" t="s">
        <v>216</v>
      </c>
      <c r="W2838" t="s">
        <v>181</v>
      </c>
      <c r="X2838" t="s">
        <v>48</v>
      </c>
      <c r="Y2838" t="s">
        <v>41</v>
      </c>
      <c r="Z2838" t="s">
        <v>2043</v>
      </c>
    </row>
    <row r="2839" spans="1:26" hidden="1" x14ac:dyDescent="0.25">
      <c r="A2839" t="s">
        <v>11657</v>
      </c>
      <c r="B2839" t="s">
        <v>11658</v>
      </c>
      <c r="C2839" s="1" t="str">
        <f t="shared" si="457"/>
        <v>21:0242</v>
      </c>
      <c r="D2839" s="1" t="str">
        <f t="shared" si="458"/>
        <v>21:0117</v>
      </c>
      <c r="E2839" t="s">
        <v>11627</v>
      </c>
      <c r="F2839" t="s">
        <v>11659</v>
      </c>
      <c r="H2839">
        <v>58.209745699999999</v>
      </c>
      <c r="I2839">
        <v>-102.28762639999999</v>
      </c>
      <c r="J2839" s="1" t="str">
        <f t="shared" si="459"/>
        <v>NGR lake sediment grab sample</v>
      </c>
      <c r="K2839" s="1" t="str">
        <f t="shared" si="460"/>
        <v>&lt;177 micron (NGR)</v>
      </c>
      <c r="L2839">
        <v>34</v>
      </c>
      <c r="M2839" t="s">
        <v>169</v>
      </c>
      <c r="N2839">
        <v>669</v>
      </c>
      <c r="O2839" t="s">
        <v>888</v>
      </c>
      <c r="P2839" t="s">
        <v>50</v>
      </c>
      <c r="Q2839" t="s">
        <v>66</v>
      </c>
      <c r="R2839" t="s">
        <v>181</v>
      </c>
      <c r="S2839" t="s">
        <v>63</v>
      </c>
      <c r="T2839" t="s">
        <v>36</v>
      </c>
      <c r="U2839" t="s">
        <v>465</v>
      </c>
      <c r="V2839" t="s">
        <v>457</v>
      </c>
      <c r="W2839" t="s">
        <v>39</v>
      </c>
      <c r="X2839" t="s">
        <v>48</v>
      </c>
      <c r="Y2839" t="s">
        <v>41</v>
      </c>
      <c r="Z2839" t="s">
        <v>335</v>
      </c>
    </row>
    <row r="2840" spans="1:26" hidden="1" x14ac:dyDescent="0.25">
      <c r="A2840" t="s">
        <v>11660</v>
      </c>
      <c r="B2840" t="s">
        <v>11661</v>
      </c>
      <c r="C2840" s="1" t="str">
        <f t="shared" si="457"/>
        <v>21:0242</v>
      </c>
      <c r="D2840" s="1" t="str">
        <f t="shared" si="458"/>
        <v>21:0117</v>
      </c>
      <c r="E2840" t="s">
        <v>11662</v>
      </c>
      <c r="F2840" t="s">
        <v>11663</v>
      </c>
      <c r="H2840">
        <v>58.221896999999998</v>
      </c>
      <c r="I2840">
        <v>-102.3299251</v>
      </c>
      <c r="J2840" s="1" t="str">
        <f t="shared" si="459"/>
        <v>NGR lake sediment grab sample</v>
      </c>
      <c r="K2840" s="1" t="str">
        <f t="shared" si="460"/>
        <v>&lt;177 micron (NGR)</v>
      </c>
      <c r="L2840">
        <v>34</v>
      </c>
      <c r="M2840" t="s">
        <v>106</v>
      </c>
      <c r="N2840">
        <v>670</v>
      </c>
      <c r="O2840" t="s">
        <v>289</v>
      </c>
      <c r="P2840" t="s">
        <v>109</v>
      </c>
      <c r="Q2840" t="s">
        <v>63</v>
      </c>
      <c r="R2840" t="s">
        <v>156</v>
      </c>
      <c r="S2840" t="s">
        <v>78</v>
      </c>
      <c r="T2840" t="s">
        <v>36</v>
      </c>
      <c r="U2840" t="s">
        <v>144</v>
      </c>
      <c r="V2840" t="s">
        <v>99</v>
      </c>
      <c r="W2840" t="s">
        <v>63</v>
      </c>
      <c r="X2840" t="s">
        <v>48</v>
      </c>
      <c r="Y2840" t="s">
        <v>41</v>
      </c>
      <c r="Z2840" t="s">
        <v>536</v>
      </c>
    </row>
    <row r="2841" spans="1:26" hidden="1" x14ac:dyDescent="0.25">
      <c r="A2841" t="s">
        <v>11664</v>
      </c>
      <c r="B2841" t="s">
        <v>11665</v>
      </c>
      <c r="C2841" s="1" t="str">
        <f t="shared" si="457"/>
        <v>21:0242</v>
      </c>
      <c r="D2841" s="1" t="str">
        <f>HYPERLINK("http://geochem.nrcan.gc.ca/cdogs/content/svy/svy_e.htm", "")</f>
        <v/>
      </c>
      <c r="G2841" s="1" t="str">
        <f>HYPERLINK("http://geochem.nrcan.gc.ca/cdogs/content/cr_/cr_00022_e.htm", "22")</f>
        <v>22</v>
      </c>
      <c r="J2841" t="s">
        <v>220</v>
      </c>
      <c r="K2841" t="s">
        <v>221</v>
      </c>
      <c r="L2841">
        <v>34</v>
      </c>
      <c r="M2841" t="s">
        <v>222</v>
      </c>
      <c r="N2841">
        <v>671</v>
      </c>
      <c r="O2841" t="s">
        <v>61</v>
      </c>
      <c r="P2841" t="s">
        <v>77</v>
      </c>
      <c r="Q2841" t="s">
        <v>77</v>
      </c>
      <c r="R2841" t="s">
        <v>97</v>
      </c>
      <c r="S2841" t="s">
        <v>78</v>
      </c>
      <c r="T2841" t="s">
        <v>36</v>
      </c>
      <c r="U2841" t="s">
        <v>1192</v>
      </c>
      <c r="V2841" t="s">
        <v>590</v>
      </c>
      <c r="W2841" t="s">
        <v>181</v>
      </c>
      <c r="X2841" t="s">
        <v>79</v>
      </c>
      <c r="Y2841" t="s">
        <v>41</v>
      </c>
      <c r="Z2841" t="s">
        <v>1797</v>
      </c>
    </row>
    <row r="2842" spans="1:26" hidden="1" x14ac:dyDescent="0.25">
      <c r="A2842" t="s">
        <v>11666</v>
      </c>
      <c r="B2842" t="s">
        <v>11667</v>
      </c>
      <c r="C2842" s="1" t="str">
        <f t="shared" si="457"/>
        <v>21:0242</v>
      </c>
      <c r="D2842" s="1" t="str">
        <f t="shared" ref="D2842:D2868" si="461">HYPERLINK("http://geochem.nrcan.gc.ca/cdogs/content/svy/svy210117_e.htm", "21:0117")</f>
        <v>21:0117</v>
      </c>
      <c r="E2842" t="s">
        <v>11668</v>
      </c>
      <c r="F2842" t="s">
        <v>11669</v>
      </c>
      <c r="H2842">
        <v>58.202236499999998</v>
      </c>
      <c r="I2842">
        <v>-102.3584829</v>
      </c>
      <c r="J2842" s="1" t="str">
        <f t="shared" ref="J2842:J2868" si="462">HYPERLINK("http://geochem.nrcan.gc.ca/cdogs/content/kwd/kwd020027_e.htm", "NGR lake sediment grab sample")</f>
        <v>NGR lake sediment grab sample</v>
      </c>
      <c r="K2842" s="1" t="str">
        <f t="shared" ref="K2842:K2868" si="463">HYPERLINK("http://geochem.nrcan.gc.ca/cdogs/content/kwd/kwd080006_e.htm", "&lt;177 micron (NGR)")</f>
        <v>&lt;177 micron (NGR)</v>
      </c>
      <c r="L2842">
        <v>34</v>
      </c>
      <c r="M2842" t="s">
        <v>118</v>
      </c>
      <c r="N2842">
        <v>672</v>
      </c>
      <c r="O2842" t="s">
        <v>228</v>
      </c>
      <c r="P2842" t="s">
        <v>156</v>
      </c>
      <c r="Q2842" t="s">
        <v>63</v>
      </c>
      <c r="R2842" t="s">
        <v>97</v>
      </c>
      <c r="S2842" t="s">
        <v>39</v>
      </c>
      <c r="T2842" t="s">
        <v>36</v>
      </c>
      <c r="U2842" t="s">
        <v>144</v>
      </c>
      <c r="V2842" t="s">
        <v>730</v>
      </c>
      <c r="W2842" t="s">
        <v>181</v>
      </c>
      <c r="X2842" t="s">
        <v>283</v>
      </c>
      <c r="Y2842" t="s">
        <v>41</v>
      </c>
      <c r="Z2842" t="s">
        <v>419</v>
      </c>
    </row>
    <row r="2843" spans="1:26" hidden="1" x14ac:dyDescent="0.25">
      <c r="A2843" t="s">
        <v>11670</v>
      </c>
      <c r="B2843" t="s">
        <v>11671</v>
      </c>
      <c r="C2843" s="1" t="str">
        <f t="shared" si="457"/>
        <v>21:0242</v>
      </c>
      <c r="D2843" s="1" t="str">
        <f t="shared" si="461"/>
        <v>21:0117</v>
      </c>
      <c r="E2843" t="s">
        <v>11672</v>
      </c>
      <c r="F2843" t="s">
        <v>11673</v>
      </c>
      <c r="H2843">
        <v>58.2029535</v>
      </c>
      <c r="I2843">
        <v>-102.3701409</v>
      </c>
      <c r="J2843" s="1" t="str">
        <f t="shared" si="462"/>
        <v>NGR lake sediment grab sample</v>
      </c>
      <c r="K2843" s="1" t="str">
        <f t="shared" si="463"/>
        <v>&lt;177 micron (NGR)</v>
      </c>
      <c r="L2843">
        <v>34</v>
      </c>
      <c r="M2843" t="s">
        <v>131</v>
      </c>
      <c r="N2843">
        <v>673</v>
      </c>
      <c r="O2843" t="s">
        <v>888</v>
      </c>
      <c r="P2843" t="s">
        <v>76</v>
      </c>
      <c r="Q2843" t="s">
        <v>53</v>
      </c>
      <c r="R2843" t="s">
        <v>80</v>
      </c>
      <c r="S2843" t="s">
        <v>80</v>
      </c>
      <c r="T2843" t="s">
        <v>36</v>
      </c>
      <c r="U2843" t="s">
        <v>2645</v>
      </c>
      <c r="V2843" t="s">
        <v>11674</v>
      </c>
      <c r="W2843" t="s">
        <v>135</v>
      </c>
      <c r="X2843" t="s">
        <v>283</v>
      </c>
      <c r="Y2843" t="s">
        <v>41</v>
      </c>
      <c r="Z2843" t="s">
        <v>546</v>
      </c>
    </row>
    <row r="2844" spans="1:26" hidden="1" x14ac:dyDescent="0.25">
      <c r="A2844" t="s">
        <v>11675</v>
      </c>
      <c r="B2844" t="s">
        <v>11676</v>
      </c>
      <c r="C2844" s="1" t="str">
        <f t="shared" si="457"/>
        <v>21:0242</v>
      </c>
      <c r="D2844" s="1" t="str">
        <f t="shared" si="461"/>
        <v>21:0117</v>
      </c>
      <c r="E2844" t="s">
        <v>11677</v>
      </c>
      <c r="F2844" t="s">
        <v>11678</v>
      </c>
      <c r="H2844">
        <v>58.227796300000001</v>
      </c>
      <c r="I2844">
        <v>-102.39451800000001</v>
      </c>
      <c r="J2844" s="1" t="str">
        <f t="shared" si="462"/>
        <v>NGR lake sediment grab sample</v>
      </c>
      <c r="K2844" s="1" t="str">
        <f t="shared" si="463"/>
        <v>&lt;177 micron (NGR)</v>
      </c>
      <c r="L2844">
        <v>34</v>
      </c>
      <c r="M2844" t="s">
        <v>143</v>
      </c>
      <c r="N2844">
        <v>674</v>
      </c>
      <c r="O2844" t="s">
        <v>298</v>
      </c>
      <c r="P2844" t="s">
        <v>76</v>
      </c>
      <c r="Q2844" t="s">
        <v>66</v>
      </c>
      <c r="R2844" t="s">
        <v>78</v>
      </c>
      <c r="S2844" t="s">
        <v>53</v>
      </c>
      <c r="T2844" t="s">
        <v>36</v>
      </c>
      <c r="U2844" t="s">
        <v>81</v>
      </c>
      <c r="V2844" t="s">
        <v>200</v>
      </c>
      <c r="W2844" t="s">
        <v>66</v>
      </c>
      <c r="X2844" t="s">
        <v>300</v>
      </c>
      <c r="Y2844" t="s">
        <v>41</v>
      </c>
      <c r="Z2844" t="s">
        <v>400</v>
      </c>
    </row>
    <row r="2845" spans="1:26" hidden="1" x14ac:dyDescent="0.25">
      <c r="A2845" t="s">
        <v>11679</v>
      </c>
      <c r="B2845" t="s">
        <v>11680</v>
      </c>
      <c r="C2845" s="1" t="str">
        <f t="shared" si="457"/>
        <v>21:0242</v>
      </c>
      <c r="D2845" s="1" t="str">
        <f t="shared" si="461"/>
        <v>21:0117</v>
      </c>
      <c r="E2845" t="s">
        <v>11681</v>
      </c>
      <c r="F2845" t="s">
        <v>11682</v>
      </c>
      <c r="H2845">
        <v>58.235977400000003</v>
      </c>
      <c r="I2845">
        <v>-102.4013295</v>
      </c>
      <c r="J2845" s="1" t="str">
        <f t="shared" si="462"/>
        <v>NGR lake sediment grab sample</v>
      </c>
      <c r="K2845" s="1" t="str">
        <f t="shared" si="463"/>
        <v>&lt;177 micron (NGR)</v>
      </c>
      <c r="L2845">
        <v>34</v>
      </c>
      <c r="M2845" t="s">
        <v>177</v>
      </c>
      <c r="N2845">
        <v>675</v>
      </c>
      <c r="O2845" t="s">
        <v>320</v>
      </c>
      <c r="P2845" t="s">
        <v>76</v>
      </c>
      <c r="Q2845" t="s">
        <v>53</v>
      </c>
      <c r="R2845" t="s">
        <v>146</v>
      </c>
      <c r="S2845" t="s">
        <v>33</v>
      </c>
      <c r="T2845" t="s">
        <v>36</v>
      </c>
      <c r="U2845" t="s">
        <v>889</v>
      </c>
      <c r="V2845" t="s">
        <v>721</v>
      </c>
      <c r="W2845" t="s">
        <v>66</v>
      </c>
      <c r="X2845" t="s">
        <v>79</v>
      </c>
      <c r="Y2845" t="s">
        <v>41</v>
      </c>
      <c r="Z2845" t="s">
        <v>2439</v>
      </c>
    </row>
    <row r="2846" spans="1:26" hidden="1" x14ac:dyDescent="0.25">
      <c r="A2846" t="s">
        <v>11683</v>
      </c>
      <c r="B2846" t="s">
        <v>11684</v>
      </c>
      <c r="C2846" s="1" t="str">
        <f t="shared" si="457"/>
        <v>21:0242</v>
      </c>
      <c r="D2846" s="1" t="str">
        <f t="shared" si="461"/>
        <v>21:0117</v>
      </c>
      <c r="E2846" t="s">
        <v>11685</v>
      </c>
      <c r="F2846" t="s">
        <v>11686</v>
      </c>
      <c r="H2846">
        <v>58.236005300000002</v>
      </c>
      <c r="I2846">
        <v>-102.4253337</v>
      </c>
      <c r="J2846" s="1" t="str">
        <f t="shared" si="462"/>
        <v>NGR lake sediment grab sample</v>
      </c>
      <c r="K2846" s="1" t="str">
        <f t="shared" si="463"/>
        <v>&lt;177 micron (NGR)</v>
      </c>
      <c r="L2846">
        <v>34</v>
      </c>
      <c r="M2846" t="s">
        <v>187</v>
      </c>
      <c r="N2846">
        <v>676</v>
      </c>
      <c r="O2846" t="s">
        <v>62</v>
      </c>
      <c r="P2846" t="s">
        <v>80</v>
      </c>
      <c r="Q2846" t="s">
        <v>66</v>
      </c>
      <c r="R2846" t="s">
        <v>33</v>
      </c>
      <c r="S2846" t="s">
        <v>63</v>
      </c>
      <c r="T2846" t="s">
        <v>36</v>
      </c>
      <c r="U2846" t="s">
        <v>260</v>
      </c>
      <c r="V2846" t="s">
        <v>337</v>
      </c>
      <c r="W2846" t="s">
        <v>66</v>
      </c>
      <c r="X2846" t="s">
        <v>82</v>
      </c>
      <c r="Y2846" t="s">
        <v>41</v>
      </c>
      <c r="Z2846" t="s">
        <v>3958</v>
      </c>
    </row>
    <row r="2847" spans="1:26" hidden="1" x14ac:dyDescent="0.25">
      <c r="A2847" t="s">
        <v>11687</v>
      </c>
      <c r="B2847" t="s">
        <v>11688</v>
      </c>
      <c r="C2847" s="1" t="str">
        <f t="shared" si="457"/>
        <v>21:0242</v>
      </c>
      <c r="D2847" s="1" t="str">
        <f t="shared" si="461"/>
        <v>21:0117</v>
      </c>
      <c r="E2847" t="s">
        <v>11689</v>
      </c>
      <c r="F2847" t="s">
        <v>11690</v>
      </c>
      <c r="H2847">
        <v>58.2175145</v>
      </c>
      <c r="I2847">
        <v>-102.4352555</v>
      </c>
      <c r="J2847" s="1" t="str">
        <f t="shared" si="462"/>
        <v>NGR lake sediment grab sample</v>
      </c>
      <c r="K2847" s="1" t="str">
        <f t="shared" si="463"/>
        <v>&lt;177 micron (NGR)</v>
      </c>
      <c r="L2847">
        <v>34</v>
      </c>
      <c r="M2847" t="s">
        <v>196</v>
      </c>
      <c r="N2847">
        <v>677</v>
      </c>
      <c r="O2847" t="s">
        <v>343</v>
      </c>
      <c r="P2847" t="s">
        <v>76</v>
      </c>
      <c r="Q2847" t="s">
        <v>53</v>
      </c>
      <c r="R2847" t="s">
        <v>78</v>
      </c>
      <c r="S2847" t="s">
        <v>63</v>
      </c>
      <c r="T2847" t="s">
        <v>36</v>
      </c>
      <c r="U2847" t="s">
        <v>1785</v>
      </c>
      <c r="V2847" t="s">
        <v>216</v>
      </c>
      <c r="W2847" t="s">
        <v>66</v>
      </c>
      <c r="X2847" t="s">
        <v>79</v>
      </c>
      <c r="Y2847" t="s">
        <v>125</v>
      </c>
      <c r="Z2847" t="s">
        <v>334</v>
      </c>
    </row>
    <row r="2848" spans="1:26" hidden="1" x14ac:dyDescent="0.25">
      <c r="A2848" t="s">
        <v>11691</v>
      </c>
      <c r="B2848" t="s">
        <v>11692</v>
      </c>
      <c r="C2848" s="1" t="str">
        <f t="shared" si="457"/>
        <v>21:0242</v>
      </c>
      <c r="D2848" s="1" t="str">
        <f t="shared" si="461"/>
        <v>21:0117</v>
      </c>
      <c r="E2848" t="s">
        <v>11693</v>
      </c>
      <c r="F2848" t="s">
        <v>11694</v>
      </c>
      <c r="H2848">
        <v>58.206954899999999</v>
      </c>
      <c r="I2848">
        <v>-102.4612631</v>
      </c>
      <c r="J2848" s="1" t="str">
        <f t="shared" si="462"/>
        <v>NGR lake sediment grab sample</v>
      </c>
      <c r="K2848" s="1" t="str">
        <f t="shared" si="463"/>
        <v>&lt;177 micron (NGR)</v>
      </c>
      <c r="L2848">
        <v>34</v>
      </c>
      <c r="M2848" t="s">
        <v>206</v>
      </c>
      <c r="N2848">
        <v>678</v>
      </c>
      <c r="O2848" t="s">
        <v>197</v>
      </c>
      <c r="P2848" t="s">
        <v>76</v>
      </c>
      <c r="Q2848" t="s">
        <v>66</v>
      </c>
      <c r="R2848" t="s">
        <v>78</v>
      </c>
      <c r="S2848" t="s">
        <v>33</v>
      </c>
      <c r="T2848" t="s">
        <v>36</v>
      </c>
      <c r="U2848" t="s">
        <v>4778</v>
      </c>
      <c r="V2848" t="s">
        <v>2451</v>
      </c>
      <c r="W2848" t="s">
        <v>80</v>
      </c>
      <c r="X2848" t="s">
        <v>300</v>
      </c>
      <c r="Y2848" t="s">
        <v>41</v>
      </c>
      <c r="Z2848" t="s">
        <v>3487</v>
      </c>
    </row>
    <row r="2849" spans="1:26" hidden="1" x14ac:dyDescent="0.25">
      <c r="A2849" t="s">
        <v>11695</v>
      </c>
      <c r="B2849" t="s">
        <v>11696</v>
      </c>
      <c r="C2849" s="1" t="str">
        <f t="shared" si="457"/>
        <v>21:0242</v>
      </c>
      <c r="D2849" s="1" t="str">
        <f t="shared" si="461"/>
        <v>21:0117</v>
      </c>
      <c r="E2849" t="s">
        <v>11697</v>
      </c>
      <c r="F2849" t="s">
        <v>11698</v>
      </c>
      <c r="H2849">
        <v>58.168290399999997</v>
      </c>
      <c r="I2849">
        <v>-102.46087319999999</v>
      </c>
      <c r="J2849" s="1" t="str">
        <f t="shared" si="462"/>
        <v>NGR lake sediment grab sample</v>
      </c>
      <c r="K2849" s="1" t="str">
        <f t="shared" si="463"/>
        <v>&lt;177 micron (NGR)</v>
      </c>
      <c r="L2849">
        <v>34</v>
      </c>
      <c r="M2849" t="s">
        <v>214</v>
      </c>
      <c r="N2849">
        <v>679</v>
      </c>
      <c r="O2849" t="s">
        <v>67</v>
      </c>
      <c r="P2849" t="s">
        <v>156</v>
      </c>
      <c r="Q2849" t="s">
        <v>53</v>
      </c>
      <c r="R2849" t="s">
        <v>146</v>
      </c>
      <c r="S2849" t="s">
        <v>33</v>
      </c>
      <c r="T2849" t="s">
        <v>36</v>
      </c>
      <c r="U2849" t="s">
        <v>136</v>
      </c>
      <c r="V2849" t="s">
        <v>216</v>
      </c>
      <c r="W2849" t="s">
        <v>33</v>
      </c>
      <c r="X2849" t="s">
        <v>283</v>
      </c>
      <c r="Y2849" t="s">
        <v>41</v>
      </c>
      <c r="Z2849" t="s">
        <v>1067</v>
      </c>
    </row>
    <row r="2850" spans="1:26" hidden="1" x14ac:dyDescent="0.25">
      <c r="A2850" t="s">
        <v>11699</v>
      </c>
      <c r="B2850" t="s">
        <v>11700</v>
      </c>
      <c r="C2850" s="1" t="str">
        <f t="shared" si="457"/>
        <v>21:0242</v>
      </c>
      <c r="D2850" s="1" t="str">
        <f t="shared" si="461"/>
        <v>21:0117</v>
      </c>
      <c r="E2850" t="s">
        <v>11701</v>
      </c>
      <c r="F2850" t="s">
        <v>11702</v>
      </c>
      <c r="H2850">
        <v>58.1552358</v>
      </c>
      <c r="I2850">
        <v>-102.48181099999999</v>
      </c>
      <c r="J2850" s="1" t="str">
        <f t="shared" si="462"/>
        <v>NGR lake sediment grab sample</v>
      </c>
      <c r="K2850" s="1" t="str">
        <f t="shared" si="463"/>
        <v>&lt;177 micron (NGR)</v>
      </c>
      <c r="L2850">
        <v>34</v>
      </c>
      <c r="M2850" t="s">
        <v>234</v>
      </c>
      <c r="N2850">
        <v>680</v>
      </c>
      <c r="O2850" t="s">
        <v>1047</v>
      </c>
      <c r="P2850" t="s">
        <v>39</v>
      </c>
      <c r="Q2850" t="s">
        <v>66</v>
      </c>
      <c r="R2850" t="s">
        <v>33</v>
      </c>
      <c r="S2850" t="s">
        <v>80</v>
      </c>
      <c r="T2850" t="s">
        <v>36</v>
      </c>
      <c r="U2850" t="s">
        <v>235</v>
      </c>
      <c r="V2850" t="s">
        <v>590</v>
      </c>
      <c r="W2850" t="s">
        <v>39</v>
      </c>
      <c r="X2850" t="s">
        <v>890</v>
      </c>
      <c r="Y2850" t="s">
        <v>41</v>
      </c>
      <c r="Z2850" t="s">
        <v>805</v>
      </c>
    </row>
    <row r="2851" spans="1:26" hidden="1" x14ac:dyDescent="0.25">
      <c r="A2851" t="s">
        <v>11703</v>
      </c>
      <c r="B2851" t="s">
        <v>11704</v>
      </c>
      <c r="C2851" s="1" t="str">
        <f t="shared" si="457"/>
        <v>21:0242</v>
      </c>
      <c r="D2851" s="1" t="str">
        <f t="shared" si="461"/>
        <v>21:0117</v>
      </c>
      <c r="E2851" t="s">
        <v>11705</v>
      </c>
      <c r="F2851" t="s">
        <v>11706</v>
      </c>
      <c r="H2851">
        <v>58.114857499999999</v>
      </c>
      <c r="I2851">
        <v>-102.7429418</v>
      </c>
      <c r="J2851" s="1" t="str">
        <f t="shared" si="462"/>
        <v>NGR lake sediment grab sample</v>
      </c>
      <c r="K2851" s="1" t="str">
        <f t="shared" si="463"/>
        <v>&lt;177 micron (NGR)</v>
      </c>
      <c r="L2851">
        <v>35</v>
      </c>
      <c r="M2851" t="s">
        <v>30</v>
      </c>
      <c r="N2851">
        <v>681</v>
      </c>
      <c r="O2851" t="s">
        <v>108</v>
      </c>
      <c r="P2851" t="s">
        <v>181</v>
      </c>
      <c r="Q2851" t="s">
        <v>66</v>
      </c>
      <c r="R2851" t="s">
        <v>181</v>
      </c>
      <c r="S2851" t="s">
        <v>66</v>
      </c>
      <c r="T2851" t="s">
        <v>36</v>
      </c>
      <c r="U2851" t="s">
        <v>390</v>
      </c>
      <c r="V2851" t="s">
        <v>308</v>
      </c>
      <c r="W2851" t="s">
        <v>66</v>
      </c>
      <c r="X2851" t="s">
        <v>890</v>
      </c>
      <c r="Y2851" t="s">
        <v>41</v>
      </c>
      <c r="Z2851" t="s">
        <v>1224</v>
      </c>
    </row>
    <row r="2852" spans="1:26" hidden="1" x14ac:dyDescent="0.25">
      <c r="A2852" t="s">
        <v>11707</v>
      </c>
      <c r="B2852" t="s">
        <v>11708</v>
      </c>
      <c r="C2852" s="1" t="str">
        <f t="shared" si="457"/>
        <v>21:0242</v>
      </c>
      <c r="D2852" s="1" t="str">
        <f t="shared" si="461"/>
        <v>21:0117</v>
      </c>
      <c r="E2852" t="s">
        <v>11709</v>
      </c>
      <c r="F2852" t="s">
        <v>11710</v>
      </c>
      <c r="H2852">
        <v>58.096218700000001</v>
      </c>
      <c r="I2852">
        <v>-102.5505625</v>
      </c>
      <c r="J2852" s="1" t="str">
        <f t="shared" si="462"/>
        <v>NGR lake sediment grab sample</v>
      </c>
      <c r="K2852" s="1" t="str">
        <f t="shared" si="463"/>
        <v>&lt;177 micron (NGR)</v>
      </c>
      <c r="L2852">
        <v>35</v>
      </c>
      <c r="M2852" t="s">
        <v>47</v>
      </c>
      <c r="N2852">
        <v>682</v>
      </c>
      <c r="O2852" t="s">
        <v>297</v>
      </c>
      <c r="P2852" t="s">
        <v>76</v>
      </c>
      <c r="Q2852" t="s">
        <v>63</v>
      </c>
      <c r="R2852" t="s">
        <v>181</v>
      </c>
      <c r="S2852" t="s">
        <v>78</v>
      </c>
      <c r="T2852" t="s">
        <v>36</v>
      </c>
      <c r="U2852" t="s">
        <v>119</v>
      </c>
      <c r="V2852" t="s">
        <v>529</v>
      </c>
      <c r="W2852" t="s">
        <v>66</v>
      </c>
      <c r="X2852" t="s">
        <v>48</v>
      </c>
      <c r="Y2852" t="s">
        <v>41</v>
      </c>
      <c r="Z2852" t="s">
        <v>1019</v>
      </c>
    </row>
    <row r="2853" spans="1:26" hidden="1" x14ac:dyDescent="0.25">
      <c r="A2853" t="s">
        <v>11711</v>
      </c>
      <c r="B2853" t="s">
        <v>11712</v>
      </c>
      <c r="C2853" s="1" t="str">
        <f t="shared" si="457"/>
        <v>21:0242</v>
      </c>
      <c r="D2853" s="1" t="str">
        <f t="shared" si="461"/>
        <v>21:0117</v>
      </c>
      <c r="E2853" t="s">
        <v>11713</v>
      </c>
      <c r="F2853" t="s">
        <v>11714</v>
      </c>
      <c r="H2853">
        <v>58.098657799999998</v>
      </c>
      <c r="I2853">
        <v>-102.5970152</v>
      </c>
      <c r="J2853" s="1" t="str">
        <f t="shared" si="462"/>
        <v>NGR lake sediment grab sample</v>
      </c>
      <c r="K2853" s="1" t="str">
        <f t="shared" si="463"/>
        <v>&lt;177 micron (NGR)</v>
      </c>
      <c r="L2853">
        <v>35</v>
      </c>
      <c r="M2853" t="s">
        <v>60</v>
      </c>
      <c r="N2853">
        <v>683</v>
      </c>
      <c r="O2853" t="s">
        <v>1058</v>
      </c>
      <c r="P2853" t="s">
        <v>181</v>
      </c>
      <c r="Q2853" t="s">
        <v>66</v>
      </c>
      <c r="R2853" t="s">
        <v>39</v>
      </c>
      <c r="S2853" t="s">
        <v>33</v>
      </c>
      <c r="T2853" t="s">
        <v>36</v>
      </c>
      <c r="U2853" t="s">
        <v>2504</v>
      </c>
      <c r="V2853" t="s">
        <v>1018</v>
      </c>
      <c r="W2853" t="s">
        <v>63</v>
      </c>
      <c r="X2853" t="s">
        <v>283</v>
      </c>
      <c r="Y2853" t="s">
        <v>41</v>
      </c>
      <c r="Z2853" t="s">
        <v>738</v>
      </c>
    </row>
    <row r="2854" spans="1:26" hidden="1" x14ac:dyDescent="0.25">
      <c r="A2854" t="s">
        <v>11715</v>
      </c>
      <c r="B2854" t="s">
        <v>11716</v>
      </c>
      <c r="C2854" s="1" t="str">
        <f t="shared" si="457"/>
        <v>21:0242</v>
      </c>
      <c r="D2854" s="1" t="str">
        <f t="shared" si="461"/>
        <v>21:0117</v>
      </c>
      <c r="E2854" t="s">
        <v>11717</v>
      </c>
      <c r="F2854" t="s">
        <v>11718</v>
      </c>
      <c r="H2854">
        <v>58.1067714</v>
      </c>
      <c r="I2854">
        <v>-102.6992516</v>
      </c>
      <c r="J2854" s="1" t="str">
        <f t="shared" si="462"/>
        <v>NGR lake sediment grab sample</v>
      </c>
      <c r="K2854" s="1" t="str">
        <f t="shared" si="463"/>
        <v>&lt;177 micron (NGR)</v>
      </c>
      <c r="L2854">
        <v>35</v>
      </c>
      <c r="M2854" t="s">
        <v>73</v>
      </c>
      <c r="N2854">
        <v>684</v>
      </c>
      <c r="O2854" t="s">
        <v>32</v>
      </c>
      <c r="P2854" t="s">
        <v>39</v>
      </c>
      <c r="Q2854" t="s">
        <v>63</v>
      </c>
      <c r="R2854" t="s">
        <v>39</v>
      </c>
      <c r="S2854" t="s">
        <v>66</v>
      </c>
      <c r="T2854" t="s">
        <v>36</v>
      </c>
      <c r="U2854" t="s">
        <v>284</v>
      </c>
      <c r="V2854" t="s">
        <v>237</v>
      </c>
      <c r="W2854" t="s">
        <v>33</v>
      </c>
      <c r="X2854" t="s">
        <v>77</v>
      </c>
      <c r="Y2854" t="s">
        <v>41</v>
      </c>
      <c r="Z2854" t="s">
        <v>146</v>
      </c>
    </row>
    <row r="2855" spans="1:26" hidden="1" x14ac:dyDescent="0.25">
      <c r="A2855" t="s">
        <v>11719</v>
      </c>
      <c r="B2855" t="s">
        <v>11720</v>
      </c>
      <c r="C2855" s="1" t="str">
        <f t="shared" si="457"/>
        <v>21:0242</v>
      </c>
      <c r="D2855" s="1" t="str">
        <f t="shared" si="461"/>
        <v>21:0117</v>
      </c>
      <c r="E2855" t="s">
        <v>11721</v>
      </c>
      <c r="F2855" t="s">
        <v>11722</v>
      </c>
      <c r="H2855">
        <v>58.111359999999998</v>
      </c>
      <c r="I2855">
        <v>-102.72713709999999</v>
      </c>
      <c r="J2855" s="1" t="str">
        <f t="shared" si="462"/>
        <v>NGR lake sediment grab sample</v>
      </c>
      <c r="K2855" s="1" t="str">
        <f t="shared" si="463"/>
        <v>&lt;177 micron (NGR)</v>
      </c>
      <c r="L2855">
        <v>35</v>
      </c>
      <c r="M2855" t="s">
        <v>154</v>
      </c>
      <c r="N2855">
        <v>685</v>
      </c>
      <c r="O2855" t="s">
        <v>1058</v>
      </c>
      <c r="P2855" t="s">
        <v>50</v>
      </c>
      <c r="Q2855" t="s">
        <v>53</v>
      </c>
      <c r="R2855" t="s">
        <v>146</v>
      </c>
      <c r="S2855" t="s">
        <v>80</v>
      </c>
      <c r="T2855" t="s">
        <v>36</v>
      </c>
      <c r="U2855" t="s">
        <v>497</v>
      </c>
      <c r="V2855" t="s">
        <v>200</v>
      </c>
      <c r="W2855" t="s">
        <v>78</v>
      </c>
      <c r="X2855" t="s">
        <v>82</v>
      </c>
      <c r="Y2855" t="s">
        <v>41</v>
      </c>
      <c r="Z2855" t="s">
        <v>711</v>
      </c>
    </row>
    <row r="2856" spans="1:26" hidden="1" x14ac:dyDescent="0.25">
      <c r="A2856" t="s">
        <v>11723</v>
      </c>
      <c r="B2856" t="s">
        <v>11724</v>
      </c>
      <c r="C2856" s="1" t="str">
        <f t="shared" si="457"/>
        <v>21:0242</v>
      </c>
      <c r="D2856" s="1" t="str">
        <f t="shared" si="461"/>
        <v>21:0117</v>
      </c>
      <c r="E2856" t="s">
        <v>11705</v>
      </c>
      <c r="F2856" t="s">
        <v>11725</v>
      </c>
      <c r="H2856">
        <v>58.114857499999999</v>
      </c>
      <c r="I2856">
        <v>-102.7429418</v>
      </c>
      <c r="J2856" s="1" t="str">
        <f t="shared" si="462"/>
        <v>NGR lake sediment grab sample</v>
      </c>
      <c r="K2856" s="1" t="str">
        <f t="shared" si="463"/>
        <v>&lt;177 micron (NGR)</v>
      </c>
      <c r="L2856">
        <v>35</v>
      </c>
      <c r="M2856" t="s">
        <v>162</v>
      </c>
      <c r="N2856">
        <v>686</v>
      </c>
      <c r="O2856" t="s">
        <v>108</v>
      </c>
      <c r="P2856" t="s">
        <v>181</v>
      </c>
      <c r="Q2856" t="s">
        <v>53</v>
      </c>
      <c r="R2856" t="s">
        <v>181</v>
      </c>
      <c r="S2856" t="s">
        <v>63</v>
      </c>
      <c r="T2856" t="s">
        <v>36</v>
      </c>
      <c r="U2856" t="s">
        <v>1842</v>
      </c>
      <c r="V2856" t="s">
        <v>292</v>
      </c>
      <c r="W2856" t="s">
        <v>66</v>
      </c>
      <c r="X2856" t="s">
        <v>48</v>
      </c>
      <c r="Y2856" t="s">
        <v>875</v>
      </c>
      <c r="Z2856" t="s">
        <v>145</v>
      </c>
    </row>
    <row r="2857" spans="1:26" hidden="1" x14ac:dyDescent="0.25">
      <c r="A2857" t="s">
        <v>11726</v>
      </c>
      <c r="B2857" t="s">
        <v>11727</v>
      </c>
      <c r="C2857" s="1" t="str">
        <f t="shared" si="457"/>
        <v>21:0242</v>
      </c>
      <c r="D2857" s="1" t="str">
        <f t="shared" si="461"/>
        <v>21:0117</v>
      </c>
      <c r="E2857" t="s">
        <v>11705</v>
      </c>
      <c r="F2857" t="s">
        <v>11728</v>
      </c>
      <c r="H2857">
        <v>58.114857499999999</v>
      </c>
      <c r="I2857">
        <v>-102.7429418</v>
      </c>
      <c r="J2857" s="1" t="str">
        <f t="shared" si="462"/>
        <v>NGR lake sediment grab sample</v>
      </c>
      <c r="K2857" s="1" t="str">
        <f t="shared" si="463"/>
        <v>&lt;177 micron (NGR)</v>
      </c>
      <c r="L2857">
        <v>35</v>
      </c>
      <c r="M2857" t="s">
        <v>169</v>
      </c>
      <c r="N2857">
        <v>687</v>
      </c>
      <c r="O2857" t="s">
        <v>489</v>
      </c>
      <c r="P2857" t="s">
        <v>181</v>
      </c>
      <c r="Q2857" t="s">
        <v>53</v>
      </c>
      <c r="R2857" t="s">
        <v>181</v>
      </c>
      <c r="S2857" t="s">
        <v>63</v>
      </c>
      <c r="T2857" t="s">
        <v>36</v>
      </c>
      <c r="U2857" t="s">
        <v>639</v>
      </c>
      <c r="V2857" t="s">
        <v>292</v>
      </c>
      <c r="W2857" t="s">
        <v>53</v>
      </c>
      <c r="X2857" t="s">
        <v>48</v>
      </c>
      <c r="Y2857" t="s">
        <v>41</v>
      </c>
      <c r="Z2857" t="s">
        <v>145</v>
      </c>
    </row>
    <row r="2858" spans="1:26" hidden="1" x14ac:dyDescent="0.25">
      <c r="A2858" t="s">
        <v>11729</v>
      </c>
      <c r="B2858" t="s">
        <v>11730</v>
      </c>
      <c r="C2858" s="1" t="str">
        <f t="shared" si="457"/>
        <v>21:0242</v>
      </c>
      <c r="D2858" s="1" t="str">
        <f t="shared" si="461"/>
        <v>21:0117</v>
      </c>
      <c r="E2858" t="s">
        <v>11731</v>
      </c>
      <c r="F2858" t="s">
        <v>11732</v>
      </c>
      <c r="H2858">
        <v>58.132268099999997</v>
      </c>
      <c r="I2858">
        <v>-102.78326989999999</v>
      </c>
      <c r="J2858" s="1" t="str">
        <f t="shared" si="462"/>
        <v>NGR lake sediment grab sample</v>
      </c>
      <c r="K2858" s="1" t="str">
        <f t="shared" si="463"/>
        <v>&lt;177 micron (NGR)</v>
      </c>
      <c r="L2858">
        <v>35</v>
      </c>
      <c r="M2858" t="s">
        <v>87</v>
      </c>
      <c r="N2858">
        <v>688</v>
      </c>
      <c r="O2858" t="s">
        <v>516</v>
      </c>
      <c r="P2858" t="s">
        <v>39</v>
      </c>
      <c r="Q2858" t="s">
        <v>66</v>
      </c>
      <c r="R2858" t="s">
        <v>146</v>
      </c>
      <c r="S2858" t="s">
        <v>80</v>
      </c>
      <c r="T2858" t="s">
        <v>36</v>
      </c>
      <c r="U2858" t="s">
        <v>655</v>
      </c>
      <c r="V2858" t="s">
        <v>452</v>
      </c>
      <c r="W2858" t="s">
        <v>66</v>
      </c>
      <c r="X2858" t="s">
        <v>890</v>
      </c>
      <c r="Y2858" t="s">
        <v>41</v>
      </c>
      <c r="Z2858" t="s">
        <v>5864</v>
      </c>
    </row>
    <row r="2859" spans="1:26" hidden="1" x14ac:dyDescent="0.25">
      <c r="A2859" t="s">
        <v>11733</v>
      </c>
      <c r="B2859" t="s">
        <v>11734</v>
      </c>
      <c r="C2859" s="1" t="str">
        <f t="shared" si="457"/>
        <v>21:0242</v>
      </c>
      <c r="D2859" s="1" t="str">
        <f t="shared" si="461"/>
        <v>21:0117</v>
      </c>
      <c r="E2859" t="s">
        <v>11735</v>
      </c>
      <c r="F2859" t="s">
        <v>11736</v>
      </c>
      <c r="H2859">
        <v>58.116637400000002</v>
      </c>
      <c r="I2859">
        <v>-102.78705909999999</v>
      </c>
      <c r="J2859" s="1" t="str">
        <f t="shared" si="462"/>
        <v>NGR lake sediment grab sample</v>
      </c>
      <c r="K2859" s="1" t="str">
        <f t="shared" si="463"/>
        <v>&lt;177 micron (NGR)</v>
      </c>
      <c r="L2859">
        <v>35</v>
      </c>
      <c r="M2859" t="s">
        <v>96</v>
      </c>
      <c r="N2859">
        <v>689</v>
      </c>
      <c r="O2859" t="s">
        <v>516</v>
      </c>
      <c r="P2859" t="s">
        <v>39</v>
      </c>
      <c r="Q2859" t="s">
        <v>53</v>
      </c>
      <c r="R2859" t="s">
        <v>78</v>
      </c>
      <c r="S2859" t="s">
        <v>63</v>
      </c>
      <c r="T2859" t="s">
        <v>36</v>
      </c>
      <c r="U2859" t="s">
        <v>163</v>
      </c>
      <c r="V2859" t="s">
        <v>122</v>
      </c>
      <c r="W2859" t="s">
        <v>66</v>
      </c>
      <c r="X2859" t="s">
        <v>82</v>
      </c>
      <c r="Y2859" t="s">
        <v>41</v>
      </c>
      <c r="Z2859" t="s">
        <v>145</v>
      </c>
    </row>
    <row r="2860" spans="1:26" hidden="1" x14ac:dyDescent="0.25">
      <c r="A2860" t="s">
        <v>11737</v>
      </c>
      <c r="B2860" t="s">
        <v>11738</v>
      </c>
      <c r="C2860" s="1" t="str">
        <f t="shared" si="457"/>
        <v>21:0242</v>
      </c>
      <c r="D2860" s="1" t="str">
        <f t="shared" si="461"/>
        <v>21:0117</v>
      </c>
      <c r="E2860" t="s">
        <v>11739</v>
      </c>
      <c r="F2860" t="s">
        <v>11740</v>
      </c>
      <c r="H2860">
        <v>58.110700700000002</v>
      </c>
      <c r="I2860">
        <v>-102.8153183</v>
      </c>
      <c r="J2860" s="1" t="str">
        <f t="shared" si="462"/>
        <v>NGR lake sediment grab sample</v>
      </c>
      <c r="K2860" s="1" t="str">
        <f t="shared" si="463"/>
        <v>&lt;177 micron (NGR)</v>
      </c>
      <c r="L2860">
        <v>35</v>
      </c>
      <c r="M2860" t="s">
        <v>106</v>
      </c>
      <c r="N2860">
        <v>690</v>
      </c>
      <c r="O2860" t="s">
        <v>35</v>
      </c>
      <c r="P2860" t="s">
        <v>39</v>
      </c>
      <c r="Q2860" t="s">
        <v>66</v>
      </c>
      <c r="R2860" t="s">
        <v>78</v>
      </c>
      <c r="S2860" t="s">
        <v>63</v>
      </c>
      <c r="T2860" t="s">
        <v>36</v>
      </c>
      <c r="U2860" t="s">
        <v>119</v>
      </c>
      <c r="V2860" t="s">
        <v>437</v>
      </c>
      <c r="W2860" t="s">
        <v>53</v>
      </c>
      <c r="X2860" t="s">
        <v>890</v>
      </c>
      <c r="Y2860" t="s">
        <v>41</v>
      </c>
      <c r="Z2860" t="s">
        <v>4267</v>
      </c>
    </row>
    <row r="2861" spans="1:26" hidden="1" x14ac:dyDescent="0.25">
      <c r="A2861" t="s">
        <v>11741</v>
      </c>
      <c r="B2861" t="s">
        <v>11742</v>
      </c>
      <c r="C2861" s="1" t="str">
        <f t="shared" si="457"/>
        <v>21:0242</v>
      </c>
      <c r="D2861" s="1" t="str">
        <f t="shared" si="461"/>
        <v>21:0117</v>
      </c>
      <c r="E2861" t="s">
        <v>11743</v>
      </c>
      <c r="F2861" t="s">
        <v>11744</v>
      </c>
      <c r="H2861">
        <v>58.122781600000003</v>
      </c>
      <c r="I2861">
        <v>-102.8724685</v>
      </c>
      <c r="J2861" s="1" t="str">
        <f t="shared" si="462"/>
        <v>NGR lake sediment grab sample</v>
      </c>
      <c r="K2861" s="1" t="str">
        <f t="shared" si="463"/>
        <v>&lt;177 micron (NGR)</v>
      </c>
      <c r="L2861">
        <v>35</v>
      </c>
      <c r="M2861" t="s">
        <v>118</v>
      </c>
      <c r="N2861">
        <v>691</v>
      </c>
      <c r="O2861" t="s">
        <v>223</v>
      </c>
      <c r="P2861" t="s">
        <v>76</v>
      </c>
      <c r="Q2861" t="s">
        <v>53</v>
      </c>
      <c r="R2861" t="s">
        <v>97</v>
      </c>
      <c r="S2861" t="s">
        <v>33</v>
      </c>
      <c r="T2861" t="s">
        <v>36</v>
      </c>
      <c r="U2861" t="s">
        <v>980</v>
      </c>
      <c r="V2861" t="s">
        <v>237</v>
      </c>
      <c r="W2861" t="s">
        <v>53</v>
      </c>
      <c r="X2861" t="s">
        <v>82</v>
      </c>
      <c r="Y2861" t="s">
        <v>41</v>
      </c>
      <c r="Z2861" t="s">
        <v>271</v>
      </c>
    </row>
    <row r="2862" spans="1:26" hidden="1" x14ac:dyDescent="0.25">
      <c r="A2862" t="s">
        <v>11745</v>
      </c>
      <c r="B2862" t="s">
        <v>11746</v>
      </c>
      <c r="C2862" s="1" t="str">
        <f t="shared" si="457"/>
        <v>21:0242</v>
      </c>
      <c r="D2862" s="1" t="str">
        <f t="shared" si="461"/>
        <v>21:0117</v>
      </c>
      <c r="E2862" t="s">
        <v>11747</v>
      </c>
      <c r="F2862" t="s">
        <v>11748</v>
      </c>
      <c r="H2862">
        <v>58.1334515</v>
      </c>
      <c r="I2862">
        <v>-102.8857441</v>
      </c>
      <c r="J2862" s="1" t="str">
        <f t="shared" si="462"/>
        <v>NGR lake sediment grab sample</v>
      </c>
      <c r="K2862" s="1" t="str">
        <f t="shared" si="463"/>
        <v>&lt;177 micron (NGR)</v>
      </c>
      <c r="L2862">
        <v>35</v>
      </c>
      <c r="M2862" t="s">
        <v>131</v>
      </c>
      <c r="N2862">
        <v>692</v>
      </c>
      <c r="O2862" t="s">
        <v>300</v>
      </c>
      <c r="P2862" t="s">
        <v>76</v>
      </c>
      <c r="Q2862" t="s">
        <v>53</v>
      </c>
      <c r="R2862" t="s">
        <v>76</v>
      </c>
      <c r="S2862" t="s">
        <v>80</v>
      </c>
      <c r="T2862" t="s">
        <v>36</v>
      </c>
      <c r="U2862" t="s">
        <v>2645</v>
      </c>
      <c r="V2862" t="s">
        <v>721</v>
      </c>
      <c r="W2862" t="s">
        <v>66</v>
      </c>
      <c r="X2862" t="s">
        <v>82</v>
      </c>
      <c r="Y2862" t="s">
        <v>41</v>
      </c>
      <c r="Z2862" t="s">
        <v>3958</v>
      </c>
    </row>
    <row r="2863" spans="1:26" hidden="1" x14ac:dyDescent="0.25">
      <c r="A2863" t="s">
        <v>11749</v>
      </c>
      <c r="B2863" t="s">
        <v>11750</v>
      </c>
      <c r="C2863" s="1" t="str">
        <f t="shared" si="457"/>
        <v>21:0242</v>
      </c>
      <c r="D2863" s="1" t="str">
        <f t="shared" si="461"/>
        <v>21:0117</v>
      </c>
      <c r="E2863" t="s">
        <v>11751</v>
      </c>
      <c r="F2863" t="s">
        <v>11752</v>
      </c>
      <c r="H2863">
        <v>58.137014899999997</v>
      </c>
      <c r="I2863">
        <v>-102.8272805</v>
      </c>
      <c r="J2863" s="1" t="str">
        <f t="shared" si="462"/>
        <v>NGR lake sediment grab sample</v>
      </c>
      <c r="K2863" s="1" t="str">
        <f t="shared" si="463"/>
        <v>&lt;177 micron (NGR)</v>
      </c>
      <c r="L2863">
        <v>35</v>
      </c>
      <c r="M2863" t="s">
        <v>143</v>
      </c>
      <c r="N2863">
        <v>693</v>
      </c>
      <c r="O2863" t="s">
        <v>74</v>
      </c>
      <c r="P2863" t="s">
        <v>76</v>
      </c>
      <c r="Q2863" t="s">
        <v>53</v>
      </c>
      <c r="R2863" t="s">
        <v>97</v>
      </c>
      <c r="S2863" t="s">
        <v>80</v>
      </c>
      <c r="T2863" t="s">
        <v>36</v>
      </c>
      <c r="U2863" t="s">
        <v>868</v>
      </c>
      <c r="V2863" t="s">
        <v>399</v>
      </c>
      <c r="W2863" t="s">
        <v>53</v>
      </c>
      <c r="X2863" t="s">
        <v>890</v>
      </c>
      <c r="Y2863" t="s">
        <v>41</v>
      </c>
      <c r="Z2863" t="s">
        <v>349</v>
      </c>
    </row>
    <row r="2864" spans="1:26" hidden="1" x14ac:dyDescent="0.25">
      <c r="A2864" t="s">
        <v>11753</v>
      </c>
      <c r="B2864" t="s">
        <v>11754</v>
      </c>
      <c r="C2864" s="1" t="str">
        <f t="shared" si="457"/>
        <v>21:0242</v>
      </c>
      <c r="D2864" s="1" t="str">
        <f t="shared" si="461"/>
        <v>21:0117</v>
      </c>
      <c r="E2864" t="s">
        <v>11755</v>
      </c>
      <c r="F2864" t="s">
        <v>11756</v>
      </c>
      <c r="H2864">
        <v>58.153717800000003</v>
      </c>
      <c r="I2864">
        <v>-102.819923</v>
      </c>
      <c r="J2864" s="1" t="str">
        <f t="shared" si="462"/>
        <v>NGR lake sediment grab sample</v>
      </c>
      <c r="K2864" s="1" t="str">
        <f t="shared" si="463"/>
        <v>&lt;177 micron (NGR)</v>
      </c>
      <c r="L2864">
        <v>35</v>
      </c>
      <c r="M2864" t="s">
        <v>177</v>
      </c>
      <c r="N2864">
        <v>694</v>
      </c>
      <c r="O2864" t="s">
        <v>108</v>
      </c>
      <c r="P2864" t="s">
        <v>39</v>
      </c>
      <c r="Q2864" t="s">
        <v>66</v>
      </c>
      <c r="R2864" t="s">
        <v>76</v>
      </c>
      <c r="S2864" t="s">
        <v>63</v>
      </c>
      <c r="T2864" t="s">
        <v>36</v>
      </c>
      <c r="U2864" t="s">
        <v>299</v>
      </c>
      <c r="V2864" t="s">
        <v>225</v>
      </c>
      <c r="W2864" t="s">
        <v>53</v>
      </c>
      <c r="X2864" t="s">
        <v>890</v>
      </c>
      <c r="Y2864" t="s">
        <v>41</v>
      </c>
      <c r="Z2864" t="s">
        <v>5166</v>
      </c>
    </row>
    <row r="2865" spans="1:26" hidden="1" x14ac:dyDescent="0.25">
      <c r="A2865" t="s">
        <v>11757</v>
      </c>
      <c r="B2865" t="s">
        <v>11758</v>
      </c>
      <c r="C2865" s="1" t="str">
        <f t="shared" si="457"/>
        <v>21:0242</v>
      </c>
      <c r="D2865" s="1" t="str">
        <f t="shared" si="461"/>
        <v>21:0117</v>
      </c>
      <c r="E2865" t="s">
        <v>11759</v>
      </c>
      <c r="F2865" t="s">
        <v>11760</v>
      </c>
      <c r="H2865">
        <v>58.14714</v>
      </c>
      <c r="I2865">
        <v>-102.8495023</v>
      </c>
      <c r="J2865" s="1" t="str">
        <f t="shared" si="462"/>
        <v>NGR lake sediment grab sample</v>
      </c>
      <c r="K2865" s="1" t="str">
        <f t="shared" si="463"/>
        <v>&lt;177 micron (NGR)</v>
      </c>
      <c r="L2865">
        <v>35</v>
      </c>
      <c r="M2865" t="s">
        <v>187</v>
      </c>
      <c r="N2865">
        <v>695</v>
      </c>
      <c r="O2865" t="s">
        <v>224</v>
      </c>
      <c r="P2865" t="s">
        <v>181</v>
      </c>
      <c r="Q2865" t="s">
        <v>66</v>
      </c>
      <c r="R2865" t="s">
        <v>97</v>
      </c>
      <c r="S2865" t="s">
        <v>33</v>
      </c>
      <c r="T2865" t="s">
        <v>36</v>
      </c>
      <c r="U2865" t="s">
        <v>909</v>
      </c>
      <c r="V2865" t="s">
        <v>721</v>
      </c>
      <c r="W2865" t="s">
        <v>66</v>
      </c>
      <c r="X2865" t="s">
        <v>82</v>
      </c>
      <c r="Y2865" t="s">
        <v>80</v>
      </c>
      <c r="Z2865" t="s">
        <v>2757</v>
      </c>
    </row>
    <row r="2866" spans="1:26" hidden="1" x14ac:dyDescent="0.25">
      <c r="A2866" t="s">
        <v>11761</v>
      </c>
      <c r="B2866" t="s">
        <v>11762</v>
      </c>
      <c r="C2866" s="1" t="str">
        <f t="shared" si="457"/>
        <v>21:0242</v>
      </c>
      <c r="D2866" s="1" t="str">
        <f t="shared" si="461"/>
        <v>21:0117</v>
      </c>
      <c r="E2866" t="s">
        <v>11763</v>
      </c>
      <c r="F2866" t="s">
        <v>11764</v>
      </c>
      <c r="H2866">
        <v>58.160487000000003</v>
      </c>
      <c r="I2866">
        <v>-102.85993360000001</v>
      </c>
      <c r="J2866" s="1" t="str">
        <f t="shared" si="462"/>
        <v>NGR lake sediment grab sample</v>
      </c>
      <c r="K2866" s="1" t="str">
        <f t="shared" si="463"/>
        <v>&lt;177 micron (NGR)</v>
      </c>
      <c r="L2866">
        <v>35</v>
      </c>
      <c r="M2866" t="s">
        <v>196</v>
      </c>
      <c r="N2866">
        <v>696</v>
      </c>
      <c r="O2866" t="s">
        <v>108</v>
      </c>
      <c r="P2866" t="s">
        <v>39</v>
      </c>
      <c r="Q2866" t="s">
        <v>66</v>
      </c>
      <c r="R2866" t="s">
        <v>76</v>
      </c>
      <c r="S2866" t="s">
        <v>63</v>
      </c>
      <c r="T2866" t="s">
        <v>36</v>
      </c>
      <c r="U2866" t="s">
        <v>163</v>
      </c>
      <c r="V2866" t="s">
        <v>292</v>
      </c>
      <c r="W2866" t="s">
        <v>53</v>
      </c>
      <c r="X2866" t="s">
        <v>283</v>
      </c>
      <c r="Y2866" t="s">
        <v>66</v>
      </c>
      <c r="Z2866" t="s">
        <v>3073</v>
      </c>
    </row>
    <row r="2867" spans="1:26" hidden="1" x14ac:dyDescent="0.25">
      <c r="A2867" t="s">
        <v>11765</v>
      </c>
      <c r="B2867" t="s">
        <v>11766</v>
      </c>
      <c r="C2867" s="1" t="str">
        <f t="shared" si="457"/>
        <v>21:0242</v>
      </c>
      <c r="D2867" s="1" t="str">
        <f t="shared" si="461"/>
        <v>21:0117</v>
      </c>
      <c r="E2867" t="s">
        <v>11767</v>
      </c>
      <c r="F2867" t="s">
        <v>11768</v>
      </c>
      <c r="H2867">
        <v>58.164118299999998</v>
      </c>
      <c r="I2867">
        <v>-102.90604329999999</v>
      </c>
      <c r="J2867" s="1" t="str">
        <f t="shared" si="462"/>
        <v>NGR lake sediment grab sample</v>
      </c>
      <c r="K2867" s="1" t="str">
        <f t="shared" si="463"/>
        <v>&lt;177 micron (NGR)</v>
      </c>
      <c r="L2867">
        <v>35</v>
      </c>
      <c r="M2867" t="s">
        <v>206</v>
      </c>
      <c r="N2867">
        <v>697</v>
      </c>
      <c r="O2867" t="s">
        <v>224</v>
      </c>
      <c r="P2867" t="s">
        <v>39</v>
      </c>
      <c r="Q2867" t="s">
        <v>53</v>
      </c>
      <c r="R2867" t="s">
        <v>181</v>
      </c>
      <c r="S2867" t="s">
        <v>80</v>
      </c>
      <c r="T2867" t="s">
        <v>36</v>
      </c>
      <c r="U2867" t="s">
        <v>119</v>
      </c>
      <c r="V2867" t="s">
        <v>65</v>
      </c>
      <c r="W2867" t="s">
        <v>66</v>
      </c>
      <c r="X2867" t="s">
        <v>82</v>
      </c>
      <c r="Y2867" t="s">
        <v>66</v>
      </c>
      <c r="Z2867" t="s">
        <v>49</v>
      </c>
    </row>
    <row r="2868" spans="1:26" hidden="1" x14ac:dyDescent="0.25">
      <c r="A2868" t="s">
        <v>11769</v>
      </c>
      <c r="B2868" t="s">
        <v>11770</v>
      </c>
      <c r="C2868" s="1" t="str">
        <f t="shared" si="457"/>
        <v>21:0242</v>
      </c>
      <c r="D2868" s="1" t="str">
        <f t="shared" si="461"/>
        <v>21:0117</v>
      </c>
      <c r="E2868" t="s">
        <v>11771</v>
      </c>
      <c r="F2868" t="s">
        <v>11772</v>
      </c>
      <c r="H2868">
        <v>58.182421699999999</v>
      </c>
      <c r="I2868">
        <v>-102.8617285</v>
      </c>
      <c r="J2868" s="1" t="str">
        <f t="shared" si="462"/>
        <v>NGR lake sediment grab sample</v>
      </c>
      <c r="K2868" s="1" t="str">
        <f t="shared" si="463"/>
        <v>&lt;177 micron (NGR)</v>
      </c>
      <c r="L2868">
        <v>35</v>
      </c>
      <c r="M2868" t="s">
        <v>214</v>
      </c>
      <c r="N2868">
        <v>698</v>
      </c>
      <c r="O2868" t="s">
        <v>145</v>
      </c>
      <c r="P2868" t="s">
        <v>80</v>
      </c>
      <c r="Q2868" t="s">
        <v>53</v>
      </c>
      <c r="R2868" t="s">
        <v>78</v>
      </c>
      <c r="S2868" t="s">
        <v>63</v>
      </c>
      <c r="T2868" t="s">
        <v>36</v>
      </c>
      <c r="U2868" t="s">
        <v>67</v>
      </c>
      <c r="V2868" t="s">
        <v>337</v>
      </c>
      <c r="W2868" t="s">
        <v>53</v>
      </c>
      <c r="X2868" t="s">
        <v>77</v>
      </c>
      <c r="Y2868" t="s">
        <v>33</v>
      </c>
      <c r="Z2868" t="s">
        <v>109</v>
      </c>
    </row>
    <row r="2869" spans="1:26" hidden="1" x14ac:dyDescent="0.25">
      <c r="A2869" t="s">
        <v>11773</v>
      </c>
      <c r="B2869" t="s">
        <v>11774</v>
      </c>
      <c r="C2869" s="1" t="str">
        <f t="shared" si="457"/>
        <v>21:0242</v>
      </c>
      <c r="D2869" s="1" t="str">
        <f>HYPERLINK("http://geochem.nrcan.gc.ca/cdogs/content/svy/svy_e.htm", "")</f>
        <v/>
      </c>
      <c r="G2869" s="1" t="str">
        <f>HYPERLINK("http://geochem.nrcan.gc.ca/cdogs/content/cr_/cr_00021_e.htm", "21")</f>
        <v>21</v>
      </c>
      <c r="J2869" t="s">
        <v>220</v>
      </c>
      <c r="K2869" t="s">
        <v>221</v>
      </c>
      <c r="L2869">
        <v>35</v>
      </c>
      <c r="M2869" t="s">
        <v>222</v>
      </c>
      <c r="N2869">
        <v>699</v>
      </c>
      <c r="O2869" t="s">
        <v>62</v>
      </c>
      <c r="P2869" t="s">
        <v>198</v>
      </c>
      <c r="Q2869" t="s">
        <v>77</v>
      </c>
      <c r="R2869" t="s">
        <v>146</v>
      </c>
      <c r="S2869" t="s">
        <v>33</v>
      </c>
      <c r="T2869" t="s">
        <v>36</v>
      </c>
      <c r="U2869" t="s">
        <v>781</v>
      </c>
      <c r="V2869" t="s">
        <v>685</v>
      </c>
      <c r="W2869" t="s">
        <v>76</v>
      </c>
      <c r="X2869" t="s">
        <v>51</v>
      </c>
      <c r="Y2869" t="s">
        <v>33</v>
      </c>
      <c r="Z2869" t="s">
        <v>3417</v>
      </c>
    </row>
    <row r="2870" spans="1:26" hidden="1" x14ac:dyDescent="0.25">
      <c r="A2870" t="s">
        <v>11775</v>
      </c>
      <c r="B2870" t="s">
        <v>11776</v>
      </c>
      <c r="C2870" s="1" t="str">
        <f t="shared" si="457"/>
        <v>21:0242</v>
      </c>
      <c r="D2870" s="1" t="str">
        <f t="shared" ref="D2870:D2881" si="464">HYPERLINK("http://geochem.nrcan.gc.ca/cdogs/content/svy/svy210117_e.htm", "21:0117")</f>
        <v>21:0117</v>
      </c>
      <c r="E2870" t="s">
        <v>11777</v>
      </c>
      <c r="F2870" t="s">
        <v>11778</v>
      </c>
      <c r="H2870">
        <v>58.189339500000003</v>
      </c>
      <c r="I2870">
        <v>-102.8810994</v>
      </c>
      <c r="J2870" s="1" t="str">
        <f t="shared" ref="J2870:J2881" si="465">HYPERLINK("http://geochem.nrcan.gc.ca/cdogs/content/kwd/kwd020027_e.htm", "NGR lake sediment grab sample")</f>
        <v>NGR lake sediment grab sample</v>
      </c>
      <c r="K2870" s="1" t="str">
        <f t="shared" ref="K2870:K2881" si="466">HYPERLINK("http://geochem.nrcan.gc.ca/cdogs/content/kwd/kwd080006_e.htm", "&lt;177 micron (NGR)")</f>
        <v>&lt;177 micron (NGR)</v>
      </c>
      <c r="L2870">
        <v>35</v>
      </c>
      <c r="M2870" t="s">
        <v>234</v>
      </c>
      <c r="N2870">
        <v>700</v>
      </c>
      <c r="O2870" t="s">
        <v>297</v>
      </c>
      <c r="P2870" t="s">
        <v>50</v>
      </c>
      <c r="Q2870" t="s">
        <v>53</v>
      </c>
      <c r="R2870" t="s">
        <v>109</v>
      </c>
      <c r="S2870" t="s">
        <v>39</v>
      </c>
      <c r="T2870" t="s">
        <v>36</v>
      </c>
      <c r="U2870" t="s">
        <v>91</v>
      </c>
      <c r="V2870" t="s">
        <v>11779</v>
      </c>
      <c r="W2870" t="s">
        <v>63</v>
      </c>
      <c r="X2870" t="s">
        <v>890</v>
      </c>
      <c r="Y2870" t="s">
        <v>1607</v>
      </c>
      <c r="Z2870" t="s">
        <v>101</v>
      </c>
    </row>
    <row r="2871" spans="1:26" hidden="1" x14ac:dyDescent="0.25">
      <c r="A2871" t="s">
        <v>11780</v>
      </c>
      <c r="B2871" t="s">
        <v>11781</v>
      </c>
      <c r="C2871" s="1" t="str">
        <f t="shared" si="457"/>
        <v>21:0242</v>
      </c>
      <c r="D2871" s="1" t="str">
        <f t="shared" si="464"/>
        <v>21:0117</v>
      </c>
      <c r="E2871" t="s">
        <v>11782</v>
      </c>
      <c r="F2871" t="s">
        <v>11783</v>
      </c>
      <c r="H2871">
        <v>58.145368900000001</v>
      </c>
      <c r="I2871">
        <v>-103.08265059999999</v>
      </c>
      <c r="J2871" s="1" t="str">
        <f t="shared" si="465"/>
        <v>NGR lake sediment grab sample</v>
      </c>
      <c r="K2871" s="1" t="str">
        <f t="shared" si="466"/>
        <v>&lt;177 micron (NGR)</v>
      </c>
      <c r="L2871">
        <v>36</v>
      </c>
      <c r="M2871" t="s">
        <v>30</v>
      </c>
      <c r="N2871">
        <v>701</v>
      </c>
      <c r="O2871" t="s">
        <v>79</v>
      </c>
      <c r="P2871" t="s">
        <v>39</v>
      </c>
      <c r="Q2871" t="s">
        <v>53</v>
      </c>
      <c r="R2871" t="s">
        <v>97</v>
      </c>
      <c r="S2871" t="s">
        <v>181</v>
      </c>
      <c r="T2871" t="s">
        <v>122</v>
      </c>
      <c r="U2871" t="s">
        <v>471</v>
      </c>
      <c r="V2871" t="s">
        <v>517</v>
      </c>
      <c r="W2871" t="s">
        <v>66</v>
      </c>
      <c r="X2871" t="s">
        <v>48</v>
      </c>
      <c r="Y2871" t="s">
        <v>41</v>
      </c>
      <c r="Z2871" t="s">
        <v>1671</v>
      </c>
    </row>
    <row r="2872" spans="1:26" hidden="1" x14ac:dyDescent="0.25">
      <c r="A2872" t="s">
        <v>11784</v>
      </c>
      <c r="B2872" t="s">
        <v>11785</v>
      </c>
      <c r="C2872" s="1" t="str">
        <f t="shared" si="457"/>
        <v>21:0242</v>
      </c>
      <c r="D2872" s="1" t="str">
        <f t="shared" si="464"/>
        <v>21:0117</v>
      </c>
      <c r="E2872" t="s">
        <v>11786</v>
      </c>
      <c r="F2872" t="s">
        <v>11787</v>
      </c>
      <c r="H2872">
        <v>58.209724399999999</v>
      </c>
      <c r="I2872">
        <v>-102.955977</v>
      </c>
      <c r="J2872" s="1" t="str">
        <f t="shared" si="465"/>
        <v>NGR lake sediment grab sample</v>
      </c>
      <c r="K2872" s="1" t="str">
        <f t="shared" si="466"/>
        <v>&lt;177 micron (NGR)</v>
      </c>
      <c r="L2872">
        <v>36</v>
      </c>
      <c r="M2872" t="s">
        <v>47</v>
      </c>
      <c r="N2872">
        <v>702</v>
      </c>
      <c r="O2872" t="s">
        <v>79</v>
      </c>
      <c r="P2872" t="s">
        <v>39</v>
      </c>
      <c r="Q2872" t="s">
        <v>66</v>
      </c>
      <c r="R2872" t="s">
        <v>146</v>
      </c>
      <c r="S2872" t="s">
        <v>80</v>
      </c>
      <c r="T2872" t="s">
        <v>36</v>
      </c>
      <c r="U2872" t="s">
        <v>343</v>
      </c>
      <c r="V2872" t="s">
        <v>1072</v>
      </c>
      <c r="W2872" t="s">
        <v>66</v>
      </c>
      <c r="X2872" t="s">
        <v>890</v>
      </c>
      <c r="Y2872" t="s">
        <v>41</v>
      </c>
      <c r="Z2872" t="s">
        <v>1067</v>
      </c>
    </row>
    <row r="2873" spans="1:26" hidden="1" x14ac:dyDescent="0.25">
      <c r="A2873" t="s">
        <v>11788</v>
      </c>
      <c r="B2873" t="s">
        <v>11789</v>
      </c>
      <c r="C2873" s="1" t="str">
        <f t="shared" si="457"/>
        <v>21:0242</v>
      </c>
      <c r="D2873" s="1" t="str">
        <f t="shared" si="464"/>
        <v>21:0117</v>
      </c>
      <c r="E2873" t="s">
        <v>11790</v>
      </c>
      <c r="F2873" t="s">
        <v>11791</v>
      </c>
      <c r="H2873">
        <v>58.225948799999998</v>
      </c>
      <c r="I2873">
        <v>-102.95702</v>
      </c>
      <c r="J2873" s="1" t="str">
        <f t="shared" si="465"/>
        <v>NGR lake sediment grab sample</v>
      </c>
      <c r="K2873" s="1" t="str">
        <f t="shared" si="466"/>
        <v>&lt;177 micron (NGR)</v>
      </c>
      <c r="L2873">
        <v>36</v>
      </c>
      <c r="M2873" t="s">
        <v>60</v>
      </c>
      <c r="N2873">
        <v>703</v>
      </c>
      <c r="O2873" t="s">
        <v>79</v>
      </c>
      <c r="P2873" t="s">
        <v>39</v>
      </c>
      <c r="Q2873" t="s">
        <v>53</v>
      </c>
      <c r="R2873" t="s">
        <v>181</v>
      </c>
      <c r="S2873" t="s">
        <v>39</v>
      </c>
      <c r="T2873" t="s">
        <v>36</v>
      </c>
      <c r="U2873" t="s">
        <v>991</v>
      </c>
      <c r="V2873" t="s">
        <v>309</v>
      </c>
      <c r="W2873" t="s">
        <v>78</v>
      </c>
      <c r="X2873" t="s">
        <v>890</v>
      </c>
      <c r="Y2873" t="s">
        <v>41</v>
      </c>
      <c r="Z2873" t="s">
        <v>761</v>
      </c>
    </row>
    <row r="2874" spans="1:26" hidden="1" x14ac:dyDescent="0.25">
      <c r="A2874" t="s">
        <v>11792</v>
      </c>
      <c r="B2874" t="s">
        <v>11793</v>
      </c>
      <c r="C2874" s="1" t="str">
        <f t="shared" si="457"/>
        <v>21:0242</v>
      </c>
      <c r="D2874" s="1" t="str">
        <f t="shared" si="464"/>
        <v>21:0117</v>
      </c>
      <c r="E2874" t="s">
        <v>11794</v>
      </c>
      <c r="F2874" t="s">
        <v>11795</v>
      </c>
      <c r="H2874">
        <v>58.2261065</v>
      </c>
      <c r="I2874">
        <v>-102.9736836</v>
      </c>
      <c r="J2874" s="1" t="str">
        <f t="shared" si="465"/>
        <v>NGR lake sediment grab sample</v>
      </c>
      <c r="K2874" s="1" t="str">
        <f t="shared" si="466"/>
        <v>&lt;177 micron (NGR)</v>
      </c>
      <c r="L2874">
        <v>36</v>
      </c>
      <c r="M2874" t="s">
        <v>73</v>
      </c>
      <c r="N2874">
        <v>704</v>
      </c>
      <c r="O2874" t="s">
        <v>297</v>
      </c>
      <c r="P2874" t="s">
        <v>181</v>
      </c>
      <c r="Q2874" t="s">
        <v>53</v>
      </c>
      <c r="R2874" t="s">
        <v>97</v>
      </c>
      <c r="S2874" t="s">
        <v>78</v>
      </c>
      <c r="T2874" t="s">
        <v>36</v>
      </c>
      <c r="U2874" t="s">
        <v>963</v>
      </c>
      <c r="V2874" t="s">
        <v>408</v>
      </c>
      <c r="W2874" t="s">
        <v>53</v>
      </c>
      <c r="X2874" t="s">
        <v>79</v>
      </c>
      <c r="Y2874" t="s">
        <v>41</v>
      </c>
      <c r="Z2874" t="s">
        <v>546</v>
      </c>
    </row>
    <row r="2875" spans="1:26" hidden="1" x14ac:dyDescent="0.25">
      <c r="A2875" t="s">
        <v>11796</v>
      </c>
      <c r="B2875" t="s">
        <v>11797</v>
      </c>
      <c r="C2875" s="1" t="str">
        <f t="shared" ref="C2875:C2938" si="467">HYPERLINK("http://geochem.nrcan.gc.ca/cdogs/content/bdl/bdl210242_e.htm", "21:0242")</f>
        <v>21:0242</v>
      </c>
      <c r="D2875" s="1" t="str">
        <f t="shared" si="464"/>
        <v>21:0117</v>
      </c>
      <c r="E2875" t="s">
        <v>11798</v>
      </c>
      <c r="F2875" t="s">
        <v>11799</v>
      </c>
      <c r="H2875">
        <v>58.203017000000003</v>
      </c>
      <c r="I2875">
        <v>-102.98903919999999</v>
      </c>
      <c r="J2875" s="1" t="str">
        <f t="shared" si="465"/>
        <v>NGR lake sediment grab sample</v>
      </c>
      <c r="K2875" s="1" t="str">
        <f t="shared" si="466"/>
        <v>&lt;177 micron (NGR)</v>
      </c>
      <c r="L2875">
        <v>36</v>
      </c>
      <c r="M2875" t="s">
        <v>87</v>
      </c>
      <c r="N2875">
        <v>705</v>
      </c>
      <c r="O2875" t="s">
        <v>49</v>
      </c>
      <c r="P2875" t="s">
        <v>39</v>
      </c>
      <c r="Q2875" t="s">
        <v>53</v>
      </c>
      <c r="R2875" t="s">
        <v>33</v>
      </c>
      <c r="S2875" t="s">
        <v>53</v>
      </c>
      <c r="T2875" t="s">
        <v>36</v>
      </c>
      <c r="U2875" t="s">
        <v>1846</v>
      </c>
      <c r="V2875" t="s">
        <v>65</v>
      </c>
      <c r="W2875" t="s">
        <v>66</v>
      </c>
      <c r="X2875" t="s">
        <v>82</v>
      </c>
      <c r="Y2875" t="s">
        <v>41</v>
      </c>
      <c r="Z2875" t="s">
        <v>11800</v>
      </c>
    </row>
    <row r="2876" spans="1:26" hidden="1" x14ac:dyDescent="0.25">
      <c r="A2876" t="s">
        <v>11801</v>
      </c>
      <c r="B2876" t="s">
        <v>11802</v>
      </c>
      <c r="C2876" s="1" t="str">
        <f t="shared" si="467"/>
        <v>21:0242</v>
      </c>
      <c r="D2876" s="1" t="str">
        <f t="shared" si="464"/>
        <v>21:0117</v>
      </c>
      <c r="E2876" t="s">
        <v>11803</v>
      </c>
      <c r="F2876" t="s">
        <v>11804</v>
      </c>
      <c r="H2876">
        <v>58.161879999999996</v>
      </c>
      <c r="I2876">
        <v>-103.00635389999999</v>
      </c>
      <c r="J2876" s="1" t="str">
        <f t="shared" si="465"/>
        <v>NGR lake sediment grab sample</v>
      </c>
      <c r="K2876" s="1" t="str">
        <f t="shared" si="466"/>
        <v>&lt;177 micron (NGR)</v>
      </c>
      <c r="L2876">
        <v>36</v>
      </c>
      <c r="M2876" t="s">
        <v>96</v>
      </c>
      <c r="N2876">
        <v>706</v>
      </c>
      <c r="O2876" t="s">
        <v>62</v>
      </c>
      <c r="P2876" t="s">
        <v>39</v>
      </c>
      <c r="Q2876" t="s">
        <v>66</v>
      </c>
      <c r="R2876" t="s">
        <v>146</v>
      </c>
      <c r="S2876" t="s">
        <v>63</v>
      </c>
      <c r="T2876" t="s">
        <v>36</v>
      </c>
      <c r="U2876" t="s">
        <v>307</v>
      </c>
      <c r="V2876" t="s">
        <v>337</v>
      </c>
      <c r="W2876" t="s">
        <v>66</v>
      </c>
      <c r="X2876" t="s">
        <v>283</v>
      </c>
      <c r="Y2876" t="s">
        <v>41</v>
      </c>
      <c r="Z2876" t="s">
        <v>1007</v>
      </c>
    </row>
    <row r="2877" spans="1:26" hidden="1" x14ac:dyDescent="0.25">
      <c r="A2877" t="s">
        <v>11805</v>
      </c>
      <c r="B2877" t="s">
        <v>11806</v>
      </c>
      <c r="C2877" s="1" t="str">
        <f t="shared" si="467"/>
        <v>21:0242</v>
      </c>
      <c r="D2877" s="1" t="str">
        <f t="shared" si="464"/>
        <v>21:0117</v>
      </c>
      <c r="E2877" t="s">
        <v>11807</v>
      </c>
      <c r="F2877" t="s">
        <v>11808</v>
      </c>
      <c r="H2877">
        <v>58.155169700000002</v>
      </c>
      <c r="I2877">
        <v>-103.0167909</v>
      </c>
      <c r="J2877" s="1" t="str">
        <f t="shared" si="465"/>
        <v>NGR lake sediment grab sample</v>
      </c>
      <c r="K2877" s="1" t="str">
        <f t="shared" si="466"/>
        <v>&lt;177 micron (NGR)</v>
      </c>
      <c r="L2877">
        <v>36</v>
      </c>
      <c r="M2877" t="s">
        <v>106</v>
      </c>
      <c r="N2877">
        <v>707</v>
      </c>
      <c r="O2877" t="s">
        <v>342</v>
      </c>
      <c r="P2877" t="s">
        <v>76</v>
      </c>
      <c r="Q2877" t="s">
        <v>66</v>
      </c>
      <c r="R2877" t="s">
        <v>156</v>
      </c>
      <c r="S2877" t="s">
        <v>181</v>
      </c>
      <c r="T2877" t="s">
        <v>36</v>
      </c>
      <c r="U2877" t="s">
        <v>973</v>
      </c>
      <c r="V2877" t="s">
        <v>730</v>
      </c>
      <c r="W2877" t="s">
        <v>66</v>
      </c>
      <c r="X2877" t="s">
        <v>48</v>
      </c>
      <c r="Y2877" t="s">
        <v>41</v>
      </c>
      <c r="Z2877" t="s">
        <v>1086</v>
      </c>
    </row>
    <row r="2878" spans="1:26" hidden="1" x14ac:dyDescent="0.25">
      <c r="A2878" t="s">
        <v>11809</v>
      </c>
      <c r="B2878" t="s">
        <v>11810</v>
      </c>
      <c r="C2878" s="1" t="str">
        <f t="shared" si="467"/>
        <v>21:0242</v>
      </c>
      <c r="D2878" s="1" t="str">
        <f t="shared" si="464"/>
        <v>21:0117</v>
      </c>
      <c r="E2878" t="s">
        <v>11811</v>
      </c>
      <c r="F2878" t="s">
        <v>11812</v>
      </c>
      <c r="H2878">
        <v>58.148413400000003</v>
      </c>
      <c r="I2878">
        <v>-103.0617728</v>
      </c>
      <c r="J2878" s="1" t="str">
        <f t="shared" si="465"/>
        <v>NGR lake sediment grab sample</v>
      </c>
      <c r="K2878" s="1" t="str">
        <f t="shared" si="466"/>
        <v>&lt;177 micron (NGR)</v>
      </c>
      <c r="L2878">
        <v>36</v>
      </c>
      <c r="M2878" t="s">
        <v>154</v>
      </c>
      <c r="N2878">
        <v>708</v>
      </c>
      <c r="O2878" t="s">
        <v>120</v>
      </c>
      <c r="P2878" t="s">
        <v>39</v>
      </c>
      <c r="Q2878" t="s">
        <v>53</v>
      </c>
      <c r="R2878" t="s">
        <v>156</v>
      </c>
      <c r="S2878" t="s">
        <v>39</v>
      </c>
      <c r="T2878" t="s">
        <v>36</v>
      </c>
      <c r="U2878" t="s">
        <v>328</v>
      </c>
      <c r="V2878" t="s">
        <v>216</v>
      </c>
      <c r="W2878" t="s">
        <v>66</v>
      </c>
      <c r="X2878" t="s">
        <v>82</v>
      </c>
      <c r="Y2878" t="s">
        <v>41</v>
      </c>
      <c r="Z2878" t="s">
        <v>5864</v>
      </c>
    </row>
    <row r="2879" spans="1:26" hidden="1" x14ac:dyDescent="0.25">
      <c r="A2879" t="s">
        <v>11813</v>
      </c>
      <c r="B2879" t="s">
        <v>11814</v>
      </c>
      <c r="C2879" s="1" t="str">
        <f t="shared" si="467"/>
        <v>21:0242</v>
      </c>
      <c r="D2879" s="1" t="str">
        <f t="shared" si="464"/>
        <v>21:0117</v>
      </c>
      <c r="E2879" t="s">
        <v>11782</v>
      </c>
      <c r="F2879" t="s">
        <v>11815</v>
      </c>
      <c r="H2879">
        <v>58.145368900000001</v>
      </c>
      <c r="I2879">
        <v>-103.08265059999999</v>
      </c>
      <c r="J2879" s="1" t="str">
        <f t="shared" si="465"/>
        <v>NGR lake sediment grab sample</v>
      </c>
      <c r="K2879" s="1" t="str">
        <f t="shared" si="466"/>
        <v>&lt;177 micron (NGR)</v>
      </c>
      <c r="L2879">
        <v>36</v>
      </c>
      <c r="M2879" t="s">
        <v>162</v>
      </c>
      <c r="N2879">
        <v>709</v>
      </c>
      <c r="O2879" t="s">
        <v>336</v>
      </c>
      <c r="P2879" t="s">
        <v>181</v>
      </c>
      <c r="Q2879" t="s">
        <v>53</v>
      </c>
      <c r="R2879" t="s">
        <v>146</v>
      </c>
      <c r="S2879" t="s">
        <v>181</v>
      </c>
      <c r="T2879" t="s">
        <v>36</v>
      </c>
      <c r="U2879" t="s">
        <v>379</v>
      </c>
      <c r="V2879" t="s">
        <v>1121</v>
      </c>
      <c r="W2879" t="s">
        <v>53</v>
      </c>
      <c r="X2879" t="s">
        <v>48</v>
      </c>
      <c r="Y2879" t="s">
        <v>41</v>
      </c>
      <c r="Z2879" t="s">
        <v>849</v>
      </c>
    </row>
    <row r="2880" spans="1:26" hidden="1" x14ac:dyDescent="0.25">
      <c r="A2880" t="s">
        <v>11816</v>
      </c>
      <c r="B2880" t="s">
        <v>11817</v>
      </c>
      <c r="C2880" s="1" t="str">
        <f t="shared" si="467"/>
        <v>21:0242</v>
      </c>
      <c r="D2880" s="1" t="str">
        <f t="shared" si="464"/>
        <v>21:0117</v>
      </c>
      <c r="E2880" t="s">
        <v>11782</v>
      </c>
      <c r="F2880" t="s">
        <v>11818</v>
      </c>
      <c r="H2880">
        <v>58.145368900000001</v>
      </c>
      <c r="I2880">
        <v>-103.08265059999999</v>
      </c>
      <c r="J2880" s="1" t="str">
        <f t="shared" si="465"/>
        <v>NGR lake sediment grab sample</v>
      </c>
      <c r="K2880" s="1" t="str">
        <f t="shared" si="466"/>
        <v>&lt;177 micron (NGR)</v>
      </c>
      <c r="L2880">
        <v>36</v>
      </c>
      <c r="M2880" t="s">
        <v>169</v>
      </c>
      <c r="N2880">
        <v>710</v>
      </c>
      <c r="O2880" t="s">
        <v>79</v>
      </c>
      <c r="P2880" t="s">
        <v>39</v>
      </c>
      <c r="Q2880" t="s">
        <v>53</v>
      </c>
      <c r="R2880" t="s">
        <v>146</v>
      </c>
      <c r="S2880" t="s">
        <v>78</v>
      </c>
      <c r="T2880" t="s">
        <v>36</v>
      </c>
      <c r="U2880" t="s">
        <v>535</v>
      </c>
      <c r="V2880" t="s">
        <v>1121</v>
      </c>
      <c r="W2880" t="s">
        <v>66</v>
      </c>
      <c r="X2880" t="s">
        <v>890</v>
      </c>
      <c r="Y2880" t="s">
        <v>309</v>
      </c>
      <c r="Z2880" t="s">
        <v>419</v>
      </c>
    </row>
    <row r="2881" spans="1:26" hidden="1" x14ac:dyDescent="0.25">
      <c r="A2881" t="s">
        <v>11819</v>
      </c>
      <c r="B2881" t="s">
        <v>11820</v>
      </c>
      <c r="C2881" s="1" t="str">
        <f t="shared" si="467"/>
        <v>21:0242</v>
      </c>
      <c r="D2881" s="1" t="str">
        <f t="shared" si="464"/>
        <v>21:0117</v>
      </c>
      <c r="E2881" t="s">
        <v>11821</v>
      </c>
      <c r="F2881" t="s">
        <v>11822</v>
      </c>
      <c r="H2881">
        <v>58.139963899999998</v>
      </c>
      <c r="I2881">
        <v>-103.09607320000001</v>
      </c>
      <c r="J2881" s="1" t="str">
        <f t="shared" si="465"/>
        <v>NGR lake sediment grab sample</v>
      </c>
      <c r="K2881" s="1" t="str">
        <f t="shared" si="466"/>
        <v>&lt;177 micron (NGR)</v>
      </c>
      <c r="L2881">
        <v>36</v>
      </c>
      <c r="M2881" t="s">
        <v>118</v>
      </c>
      <c r="N2881">
        <v>711</v>
      </c>
      <c r="O2881" t="s">
        <v>336</v>
      </c>
      <c r="P2881" t="s">
        <v>109</v>
      </c>
      <c r="Q2881" t="s">
        <v>66</v>
      </c>
      <c r="R2881" t="s">
        <v>290</v>
      </c>
      <c r="S2881" t="s">
        <v>39</v>
      </c>
      <c r="T2881" t="s">
        <v>36</v>
      </c>
      <c r="U2881" t="s">
        <v>119</v>
      </c>
      <c r="V2881" t="s">
        <v>65</v>
      </c>
      <c r="W2881" t="s">
        <v>66</v>
      </c>
      <c r="X2881" t="s">
        <v>79</v>
      </c>
      <c r="Y2881" t="s">
        <v>309</v>
      </c>
      <c r="Z2881" t="s">
        <v>158</v>
      </c>
    </row>
    <row r="2882" spans="1:26" hidden="1" x14ac:dyDescent="0.25">
      <c r="A2882" t="s">
        <v>11823</v>
      </c>
      <c r="B2882" t="s">
        <v>11824</v>
      </c>
      <c r="C2882" s="1" t="str">
        <f t="shared" si="467"/>
        <v>21:0242</v>
      </c>
      <c r="D2882" s="1" t="str">
        <f>HYPERLINK("http://geochem.nrcan.gc.ca/cdogs/content/svy/svy_e.htm", "")</f>
        <v/>
      </c>
      <c r="G2882" s="1" t="str">
        <f>HYPERLINK("http://geochem.nrcan.gc.ca/cdogs/content/cr_/cr_00021_e.htm", "21")</f>
        <v>21</v>
      </c>
      <c r="J2882" t="s">
        <v>220</v>
      </c>
      <c r="K2882" t="s">
        <v>221</v>
      </c>
      <c r="L2882">
        <v>36</v>
      </c>
      <c r="M2882" t="s">
        <v>222</v>
      </c>
      <c r="N2882">
        <v>712</v>
      </c>
      <c r="O2882" t="s">
        <v>62</v>
      </c>
      <c r="P2882" t="s">
        <v>77</v>
      </c>
      <c r="Q2882" t="s">
        <v>198</v>
      </c>
      <c r="R2882" t="s">
        <v>181</v>
      </c>
      <c r="S2882" t="s">
        <v>33</v>
      </c>
      <c r="T2882" t="s">
        <v>36</v>
      </c>
      <c r="U2882" t="s">
        <v>781</v>
      </c>
      <c r="V2882" t="s">
        <v>730</v>
      </c>
      <c r="W2882" t="s">
        <v>76</v>
      </c>
      <c r="X2882" t="s">
        <v>48</v>
      </c>
      <c r="Y2882" t="s">
        <v>39</v>
      </c>
      <c r="Z2882" t="s">
        <v>271</v>
      </c>
    </row>
    <row r="2883" spans="1:26" hidden="1" x14ac:dyDescent="0.25">
      <c r="A2883" t="s">
        <v>11825</v>
      </c>
      <c r="B2883" t="s">
        <v>11826</v>
      </c>
      <c r="C2883" s="1" t="str">
        <f t="shared" si="467"/>
        <v>21:0242</v>
      </c>
      <c r="D2883" s="1" t="str">
        <f t="shared" ref="D2883:D2905" si="468">HYPERLINK("http://geochem.nrcan.gc.ca/cdogs/content/svy/svy210117_e.htm", "21:0117")</f>
        <v>21:0117</v>
      </c>
      <c r="E2883" t="s">
        <v>11827</v>
      </c>
      <c r="F2883" t="s">
        <v>11828</v>
      </c>
      <c r="H2883">
        <v>58.128050299999998</v>
      </c>
      <c r="I2883">
        <v>-103.0762783</v>
      </c>
      <c r="J2883" s="1" t="str">
        <f t="shared" ref="J2883:J2905" si="469">HYPERLINK("http://geochem.nrcan.gc.ca/cdogs/content/kwd/kwd020027_e.htm", "NGR lake sediment grab sample")</f>
        <v>NGR lake sediment grab sample</v>
      </c>
      <c r="K2883" s="1" t="str">
        <f t="shared" ref="K2883:K2905" si="470">HYPERLINK("http://geochem.nrcan.gc.ca/cdogs/content/kwd/kwd080006_e.htm", "&lt;177 micron (NGR)")</f>
        <v>&lt;177 micron (NGR)</v>
      </c>
      <c r="L2883">
        <v>36</v>
      </c>
      <c r="M2883" t="s">
        <v>131</v>
      </c>
      <c r="N2883">
        <v>713</v>
      </c>
      <c r="O2883" t="s">
        <v>49</v>
      </c>
      <c r="P2883" t="s">
        <v>80</v>
      </c>
      <c r="Q2883" t="s">
        <v>66</v>
      </c>
      <c r="R2883" t="s">
        <v>50</v>
      </c>
      <c r="S2883" t="s">
        <v>33</v>
      </c>
      <c r="T2883" t="s">
        <v>36</v>
      </c>
      <c r="U2883" t="s">
        <v>54</v>
      </c>
      <c r="V2883" t="s">
        <v>65</v>
      </c>
      <c r="W2883" t="s">
        <v>66</v>
      </c>
      <c r="X2883" t="s">
        <v>82</v>
      </c>
      <c r="Y2883" t="s">
        <v>41</v>
      </c>
      <c r="Z2883" t="s">
        <v>2020</v>
      </c>
    </row>
    <row r="2884" spans="1:26" hidden="1" x14ac:dyDescent="0.25">
      <c r="A2884" t="s">
        <v>11829</v>
      </c>
      <c r="B2884" t="s">
        <v>11830</v>
      </c>
      <c r="C2884" s="1" t="str">
        <f t="shared" si="467"/>
        <v>21:0242</v>
      </c>
      <c r="D2884" s="1" t="str">
        <f t="shared" si="468"/>
        <v>21:0117</v>
      </c>
      <c r="E2884" t="s">
        <v>11831</v>
      </c>
      <c r="F2884" t="s">
        <v>11832</v>
      </c>
      <c r="H2884">
        <v>58.098694199999997</v>
      </c>
      <c r="I2884">
        <v>-103.07180099999999</v>
      </c>
      <c r="J2884" s="1" t="str">
        <f t="shared" si="469"/>
        <v>NGR lake sediment grab sample</v>
      </c>
      <c r="K2884" s="1" t="str">
        <f t="shared" si="470"/>
        <v>&lt;177 micron (NGR)</v>
      </c>
      <c r="L2884">
        <v>36</v>
      </c>
      <c r="M2884" t="s">
        <v>143</v>
      </c>
      <c r="N2884">
        <v>714</v>
      </c>
      <c r="O2884" t="s">
        <v>334</v>
      </c>
      <c r="P2884" t="s">
        <v>66</v>
      </c>
      <c r="Q2884" t="s">
        <v>53</v>
      </c>
      <c r="R2884" t="s">
        <v>66</v>
      </c>
      <c r="S2884" t="s">
        <v>66</v>
      </c>
      <c r="T2884" t="s">
        <v>36</v>
      </c>
      <c r="U2884" t="s">
        <v>465</v>
      </c>
      <c r="V2884" t="s">
        <v>1703</v>
      </c>
      <c r="W2884" t="s">
        <v>53</v>
      </c>
      <c r="X2884" t="s">
        <v>77</v>
      </c>
      <c r="Y2884" t="s">
        <v>41</v>
      </c>
      <c r="Z2884" t="s">
        <v>992</v>
      </c>
    </row>
    <row r="2885" spans="1:26" hidden="1" x14ac:dyDescent="0.25">
      <c r="A2885" t="s">
        <v>11833</v>
      </c>
      <c r="B2885" t="s">
        <v>11834</v>
      </c>
      <c r="C2885" s="1" t="str">
        <f t="shared" si="467"/>
        <v>21:0242</v>
      </c>
      <c r="D2885" s="1" t="str">
        <f t="shared" si="468"/>
        <v>21:0117</v>
      </c>
      <c r="E2885" t="s">
        <v>11835</v>
      </c>
      <c r="F2885" t="s">
        <v>11836</v>
      </c>
      <c r="H2885">
        <v>58.096248199999998</v>
      </c>
      <c r="I2885">
        <v>-103.11184110000001</v>
      </c>
      <c r="J2885" s="1" t="str">
        <f t="shared" si="469"/>
        <v>NGR lake sediment grab sample</v>
      </c>
      <c r="K2885" s="1" t="str">
        <f t="shared" si="470"/>
        <v>&lt;177 micron (NGR)</v>
      </c>
      <c r="L2885">
        <v>36</v>
      </c>
      <c r="M2885" t="s">
        <v>177</v>
      </c>
      <c r="N2885">
        <v>715</v>
      </c>
      <c r="O2885" t="s">
        <v>300</v>
      </c>
      <c r="P2885" t="s">
        <v>39</v>
      </c>
      <c r="Q2885" t="s">
        <v>53</v>
      </c>
      <c r="R2885" t="s">
        <v>78</v>
      </c>
      <c r="S2885" t="s">
        <v>63</v>
      </c>
      <c r="T2885" t="s">
        <v>36</v>
      </c>
      <c r="U2885" t="s">
        <v>336</v>
      </c>
      <c r="V2885" t="s">
        <v>125</v>
      </c>
      <c r="W2885" t="s">
        <v>53</v>
      </c>
      <c r="X2885" t="s">
        <v>48</v>
      </c>
      <c r="Y2885" t="s">
        <v>41</v>
      </c>
      <c r="Z2885" t="s">
        <v>423</v>
      </c>
    </row>
    <row r="2886" spans="1:26" hidden="1" x14ac:dyDescent="0.25">
      <c r="A2886" t="s">
        <v>11837</v>
      </c>
      <c r="B2886" t="s">
        <v>11838</v>
      </c>
      <c r="C2886" s="1" t="str">
        <f t="shared" si="467"/>
        <v>21:0242</v>
      </c>
      <c r="D2886" s="1" t="str">
        <f t="shared" si="468"/>
        <v>21:0117</v>
      </c>
      <c r="E2886" t="s">
        <v>11839</v>
      </c>
      <c r="F2886" t="s">
        <v>11840</v>
      </c>
      <c r="H2886">
        <v>58.091745600000003</v>
      </c>
      <c r="I2886">
        <v>-103.16774220000001</v>
      </c>
      <c r="J2886" s="1" t="str">
        <f t="shared" si="469"/>
        <v>NGR lake sediment grab sample</v>
      </c>
      <c r="K2886" s="1" t="str">
        <f t="shared" si="470"/>
        <v>&lt;177 micron (NGR)</v>
      </c>
      <c r="L2886">
        <v>36</v>
      </c>
      <c r="M2886" t="s">
        <v>187</v>
      </c>
      <c r="N2886">
        <v>716</v>
      </c>
      <c r="O2886" t="s">
        <v>283</v>
      </c>
      <c r="P2886" t="s">
        <v>80</v>
      </c>
      <c r="Q2886" t="s">
        <v>53</v>
      </c>
      <c r="R2886" t="s">
        <v>78</v>
      </c>
      <c r="S2886" t="s">
        <v>80</v>
      </c>
      <c r="T2886" t="s">
        <v>36</v>
      </c>
      <c r="U2886" t="s">
        <v>82</v>
      </c>
      <c r="V2886" t="s">
        <v>308</v>
      </c>
      <c r="W2886" t="s">
        <v>146</v>
      </c>
      <c r="X2886" t="s">
        <v>283</v>
      </c>
      <c r="Y2886" t="s">
        <v>41</v>
      </c>
      <c r="Z2886" t="s">
        <v>742</v>
      </c>
    </row>
    <row r="2887" spans="1:26" hidden="1" x14ac:dyDescent="0.25">
      <c r="A2887" t="s">
        <v>11841</v>
      </c>
      <c r="B2887" t="s">
        <v>11842</v>
      </c>
      <c r="C2887" s="1" t="str">
        <f t="shared" si="467"/>
        <v>21:0242</v>
      </c>
      <c r="D2887" s="1" t="str">
        <f t="shared" si="468"/>
        <v>21:0117</v>
      </c>
      <c r="E2887" t="s">
        <v>11843</v>
      </c>
      <c r="F2887" t="s">
        <v>11844</v>
      </c>
      <c r="H2887">
        <v>58.075671999999997</v>
      </c>
      <c r="I2887">
        <v>-103.141603</v>
      </c>
      <c r="J2887" s="1" t="str">
        <f t="shared" si="469"/>
        <v>NGR lake sediment grab sample</v>
      </c>
      <c r="K2887" s="1" t="str">
        <f t="shared" si="470"/>
        <v>&lt;177 micron (NGR)</v>
      </c>
      <c r="L2887">
        <v>36</v>
      </c>
      <c r="M2887" t="s">
        <v>196</v>
      </c>
      <c r="N2887">
        <v>717</v>
      </c>
      <c r="O2887" t="s">
        <v>343</v>
      </c>
      <c r="P2887" t="s">
        <v>156</v>
      </c>
      <c r="Q2887" t="s">
        <v>66</v>
      </c>
      <c r="R2887" t="s">
        <v>64</v>
      </c>
      <c r="S2887" t="s">
        <v>146</v>
      </c>
      <c r="T2887" t="s">
        <v>36</v>
      </c>
      <c r="U2887" t="s">
        <v>260</v>
      </c>
      <c r="V2887" t="s">
        <v>408</v>
      </c>
      <c r="W2887" t="s">
        <v>63</v>
      </c>
      <c r="X2887" t="s">
        <v>48</v>
      </c>
      <c r="Y2887" t="s">
        <v>41</v>
      </c>
      <c r="Z2887" t="s">
        <v>35</v>
      </c>
    </row>
    <row r="2888" spans="1:26" hidden="1" x14ac:dyDescent="0.25">
      <c r="A2888" t="s">
        <v>11845</v>
      </c>
      <c r="B2888" t="s">
        <v>11846</v>
      </c>
      <c r="C2888" s="1" t="str">
        <f t="shared" si="467"/>
        <v>21:0242</v>
      </c>
      <c r="D2888" s="1" t="str">
        <f t="shared" si="468"/>
        <v>21:0117</v>
      </c>
      <c r="E2888" t="s">
        <v>11847</v>
      </c>
      <c r="F2888" t="s">
        <v>11848</v>
      </c>
      <c r="H2888">
        <v>58.079095799999997</v>
      </c>
      <c r="I2888">
        <v>-103.10265579999999</v>
      </c>
      <c r="J2888" s="1" t="str">
        <f t="shared" si="469"/>
        <v>NGR lake sediment grab sample</v>
      </c>
      <c r="K2888" s="1" t="str">
        <f t="shared" si="470"/>
        <v>&lt;177 micron (NGR)</v>
      </c>
      <c r="L2888">
        <v>36</v>
      </c>
      <c r="M2888" t="s">
        <v>206</v>
      </c>
      <c r="N2888">
        <v>718</v>
      </c>
      <c r="O2888" t="s">
        <v>49</v>
      </c>
      <c r="P2888" t="s">
        <v>80</v>
      </c>
      <c r="Q2888" t="s">
        <v>53</v>
      </c>
      <c r="R2888" t="s">
        <v>39</v>
      </c>
      <c r="S2888" t="s">
        <v>80</v>
      </c>
      <c r="T2888" t="s">
        <v>36</v>
      </c>
      <c r="U2888" t="s">
        <v>1480</v>
      </c>
      <c r="V2888" t="s">
        <v>216</v>
      </c>
      <c r="W2888" t="s">
        <v>53</v>
      </c>
      <c r="X2888" t="s">
        <v>283</v>
      </c>
      <c r="Y2888" t="s">
        <v>41</v>
      </c>
      <c r="Z2888" t="s">
        <v>3162</v>
      </c>
    </row>
    <row r="2889" spans="1:26" hidden="1" x14ac:dyDescent="0.25">
      <c r="A2889" t="s">
        <v>11849</v>
      </c>
      <c r="B2889" t="s">
        <v>11850</v>
      </c>
      <c r="C2889" s="1" t="str">
        <f t="shared" si="467"/>
        <v>21:0242</v>
      </c>
      <c r="D2889" s="1" t="str">
        <f t="shared" si="468"/>
        <v>21:0117</v>
      </c>
      <c r="E2889" t="s">
        <v>11851</v>
      </c>
      <c r="F2889" t="s">
        <v>11852</v>
      </c>
      <c r="H2889">
        <v>58.077211800000001</v>
      </c>
      <c r="I2889">
        <v>-103.0693471</v>
      </c>
      <c r="J2889" s="1" t="str">
        <f t="shared" si="469"/>
        <v>NGR lake sediment grab sample</v>
      </c>
      <c r="K2889" s="1" t="str">
        <f t="shared" si="470"/>
        <v>&lt;177 micron (NGR)</v>
      </c>
      <c r="L2889">
        <v>36</v>
      </c>
      <c r="M2889" t="s">
        <v>214</v>
      </c>
      <c r="N2889">
        <v>719</v>
      </c>
      <c r="O2889" t="s">
        <v>283</v>
      </c>
      <c r="P2889" t="s">
        <v>80</v>
      </c>
      <c r="Q2889" t="s">
        <v>53</v>
      </c>
      <c r="R2889" t="s">
        <v>39</v>
      </c>
      <c r="S2889" t="s">
        <v>63</v>
      </c>
      <c r="T2889" t="s">
        <v>36</v>
      </c>
      <c r="U2889" t="s">
        <v>655</v>
      </c>
      <c r="V2889" t="s">
        <v>517</v>
      </c>
      <c r="W2889" t="s">
        <v>53</v>
      </c>
      <c r="X2889" t="s">
        <v>283</v>
      </c>
      <c r="Y2889" t="s">
        <v>41</v>
      </c>
      <c r="Z2889" t="s">
        <v>2309</v>
      </c>
    </row>
    <row r="2890" spans="1:26" hidden="1" x14ac:dyDescent="0.25">
      <c r="A2890" t="s">
        <v>11853</v>
      </c>
      <c r="B2890" t="s">
        <v>11854</v>
      </c>
      <c r="C2890" s="1" t="str">
        <f t="shared" si="467"/>
        <v>21:0242</v>
      </c>
      <c r="D2890" s="1" t="str">
        <f t="shared" si="468"/>
        <v>21:0117</v>
      </c>
      <c r="E2890" t="s">
        <v>11855</v>
      </c>
      <c r="F2890" t="s">
        <v>11856</v>
      </c>
      <c r="H2890">
        <v>58.081145900000003</v>
      </c>
      <c r="I2890">
        <v>-103.0357899</v>
      </c>
      <c r="J2890" s="1" t="str">
        <f t="shared" si="469"/>
        <v>NGR lake sediment grab sample</v>
      </c>
      <c r="K2890" s="1" t="str">
        <f t="shared" si="470"/>
        <v>&lt;177 micron (NGR)</v>
      </c>
      <c r="L2890">
        <v>36</v>
      </c>
      <c r="M2890" t="s">
        <v>234</v>
      </c>
      <c r="N2890">
        <v>720</v>
      </c>
      <c r="O2890" t="s">
        <v>253</v>
      </c>
      <c r="P2890" t="s">
        <v>76</v>
      </c>
      <c r="Q2890" t="s">
        <v>53</v>
      </c>
      <c r="R2890" t="s">
        <v>290</v>
      </c>
      <c r="S2890" t="s">
        <v>181</v>
      </c>
      <c r="T2890" t="s">
        <v>36</v>
      </c>
      <c r="U2890" t="s">
        <v>673</v>
      </c>
      <c r="V2890" t="s">
        <v>125</v>
      </c>
      <c r="W2890" t="s">
        <v>63</v>
      </c>
      <c r="X2890" t="s">
        <v>82</v>
      </c>
      <c r="Y2890" t="s">
        <v>41</v>
      </c>
      <c r="Z2890" t="s">
        <v>126</v>
      </c>
    </row>
    <row r="2891" spans="1:26" hidden="1" x14ac:dyDescent="0.25">
      <c r="A2891" t="s">
        <v>11857</v>
      </c>
      <c r="B2891" t="s">
        <v>11858</v>
      </c>
      <c r="C2891" s="1" t="str">
        <f t="shared" si="467"/>
        <v>21:0242</v>
      </c>
      <c r="D2891" s="1" t="str">
        <f t="shared" si="468"/>
        <v>21:0117</v>
      </c>
      <c r="E2891" t="s">
        <v>11859</v>
      </c>
      <c r="F2891" t="s">
        <v>11860</v>
      </c>
      <c r="H2891">
        <v>58.1133478</v>
      </c>
      <c r="I2891">
        <v>-102.9830053</v>
      </c>
      <c r="J2891" s="1" t="str">
        <f t="shared" si="469"/>
        <v>NGR lake sediment grab sample</v>
      </c>
      <c r="K2891" s="1" t="str">
        <f t="shared" si="470"/>
        <v>&lt;177 micron (NGR)</v>
      </c>
      <c r="L2891">
        <v>37</v>
      </c>
      <c r="M2891" t="s">
        <v>242</v>
      </c>
      <c r="N2891">
        <v>721</v>
      </c>
      <c r="O2891" t="s">
        <v>336</v>
      </c>
      <c r="P2891" t="s">
        <v>39</v>
      </c>
      <c r="Q2891" t="s">
        <v>66</v>
      </c>
      <c r="R2891" t="s">
        <v>146</v>
      </c>
      <c r="S2891" t="s">
        <v>80</v>
      </c>
      <c r="T2891" t="s">
        <v>36</v>
      </c>
      <c r="U2891" t="s">
        <v>119</v>
      </c>
      <c r="V2891" t="s">
        <v>875</v>
      </c>
      <c r="W2891" t="s">
        <v>66</v>
      </c>
      <c r="X2891" t="s">
        <v>82</v>
      </c>
      <c r="Y2891" t="s">
        <v>41</v>
      </c>
      <c r="Z2891" t="s">
        <v>82</v>
      </c>
    </row>
    <row r="2892" spans="1:26" hidden="1" x14ac:dyDescent="0.25">
      <c r="A2892" t="s">
        <v>11861</v>
      </c>
      <c r="B2892" t="s">
        <v>11862</v>
      </c>
      <c r="C2892" s="1" t="str">
        <f t="shared" si="467"/>
        <v>21:0242</v>
      </c>
      <c r="D2892" s="1" t="str">
        <f t="shared" si="468"/>
        <v>21:0117</v>
      </c>
      <c r="E2892" t="s">
        <v>11863</v>
      </c>
      <c r="F2892" t="s">
        <v>11864</v>
      </c>
      <c r="H2892">
        <v>58.075132699999997</v>
      </c>
      <c r="I2892">
        <v>-103.00154259999999</v>
      </c>
      <c r="J2892" s="1" t="str">
        <f t="shared" si="469"/>
        <v>NGR lake sediment grab sample</v>
      </c>
      <c r="K2892" s="1" t="str">
        <f t="shared" si="470"/>
        <v>&lt;177 micron (NGR)</v>
      </c>
      <c r="L2892">
        <v>37</v>
      </c>
      <c r="M2892" t="s">
        <v>251</v>
      </c>
      <c r="N2892">
        <v>722</v>
      </c>
      <c r="O2892" t="s">
        <v>489</v>
      </c>
      <c r="P2892" t="s">
        <v>80</v>
      </c>
      <c r="Q2892" t="s">
        <v>66</v>
      </c>
      <c r="R2892" t="s">
        <v>181</v>
      </c>
      <c r="S2892" t="s">
        <v>39</v>
      </c>
      <c r="T2892" t="s">
        <v>36</v>
      </c>
      <c r="U2892" t="s">
        <v>963</v>
      </c>
      <c r="V2892" t="s">
        <v>262</v>
      </c>
      <c r="W2892" t="s">
        <v>63</v>
      </c>
      <c r="X2892" t="s">
        <v>82</v>
      </c>
      <c r="Y2892" t="s">
        <v>41</v>
      </c>
      <c r="Z2892" t="s">
        <v>1359</v>
      </c>
    </row>
    <row r="2893" spans="1:26" hidden="1" x14ac:dyDescent="0.25">
      <c r="A2893" t="s">
        <v>11865</v>
      </c>
      <c r="B2893" t="s">
        <v>11866</v>
      </c>
      <c r="C2893" s="1" t="str">
        <f t="shared" si="467"/>
        <v>21:0242</v>
      </c>
      <c r="D2893" s="1" t="str">
        <f t="shared" si="468"/>
        <v>21:0117</v>
      </c>
      <c r="E2893" t="s">
        <v>11867</v>
      </c>
      <c r="F2893" t="s">
        <v>11868</v>
      </c>
      <c r="H2893">
        <v>58.0844266</v>
      </c>
      <c r="I2893">
        <v>-102.9750532</v>
      </c>
      <c r="J2893" s="1" t="str">
        <f t="shared" si="469"/>
        <v>NGR lake sediment grab sample</v>
      </c>
      <c r="K2893" s="1" t="str">
        <f t="shared" si="470"/>
        <v>&lt;177 micron (NGR)</v>
      </c>
      <c r="L2893">
        <v>37</v>
      </c>
      <c r="M2893" t="s">
        <v>259</v>
      </c>
      <c r="N2893">
        <v>723</v>
      </c>
      <c r="O2893" t="s">
        <v>455</v>
      </c>
      <c r="P2893" t="s">
        <v>181</v>
      </c>
      <c r="Q2893" t="s">
        <v>66</v>
      </c>
      <c r="R2893" t="s">
        <v>156</v>
      </c>
      <c r="S2893" t="s">
        <v>78</v>
      </c>
      <c r="T2893" t="s">
        <v>36</v>
      </c>
      <c r="U2893" t="s">
        <v>470</v>
      </c>
      <c r="V2893" t="s">
        <v>125</v>
      </c>
      <c r="W2893" t="s">
        <v>63</v>
      </c>
      <c r="X2893" t="s">
        <v>890</v>
      </c>
      <c r="Y2893" t="s">
        <v>41</v>
      </c>
      <c r="Z2893" t="s">
        <v>1860</v>
      </c>
    </row>
    <row r="2894" spans="1:26" hidden="1" x14ac:dyDescent="0.25">
      <c r="A2894" t="s">
        <v>11869</v>
      </c>
      <c r="B2894" t="s">
        <v>11870</v>
      </c>
      <c r="C2894" s="1" t="str">
        <f t="shared" si="467"/>
        <v>21:0242</v>
      </c>
      <c r="D2894" s="1" t="str">
        <f t="shared" si="468"/>
        <v>21:0117</v>
      </c>
      <c r="E2894" t="s">
        <v>11867</v>
      </c>
      <c r="F2894" t="s">
        <v>11871</v>
      </c>
      <c r="H2894">
        <v>58.0844266</v>
      </c>
      <c r="I2894">
        <v>-102.9750532</v>
      </c>
      <c r="J2894" s="1" t="str">
        <f t="shared" si="469"/>
        <v>NGR lake sediment grab sample</v>
      </c>
      <c r="K2894" s="1" t="str">
        <f t="shared" si="470"/>
        <v>&lt;177 micron (NGR)</v>
      </c>
      <c r="L2894">
        <v>37</v>
      </c>
      <c r="M2894" t="s">
        <v>268</v>
      </c>
      <c r="N2894">
        <v>724</v>
      </c>
      <c r="O2894" t="s">
        <v>343</v>
      </c>
      <c r="P2894" t="s">
        <v>181</v>
      </c>
      <c r="Q2894" t="s">
        <v>63</v>
      </c>
      <c r="R2894" t="s">
        <v>290</v>
      </c>
      <c r="S2894" t="s">
        <v>78</v>
      </c>
      <c r="T2894" t="s">
        <v>36</v>
      </c>
      <c r="U2894" t="s">
        <v>163</v>
      </c>
      <c r="V2894" t="s">
        <v>125</v>
      </c>
      <c r="W2894" t="s">
        <v>66</v>
      </c>
      <c r="X2894" t="s">
        <v>48</v>
      </c>
      <c r="Y2894" t="s">
        <v>41</v>
      </c>
      <c r="Z2894" t="s">
        <v>217</v>
      </c>
    </row>
    <row r="2895" spans="1:26" hidden="1" x14ac:dyDescent="0.25">
      <c r="A2895" t="s">
        <v>11872</v>
      </c>
      <c r="B2895" t="s">
        <v>11873</v>
      </c>
      <c r="C2895" s="1" t="str">
        <f t="shared" si="467"/>
        <v>21:0242</v>
      </c>
      <c r="D2895" s="1" t="str">
        <f t="shared" si="468"/>
        <v>21:0117</v>
      </c>
      <c r="E2895" t="s">
        <v>11874</v>
      </c>
      <c r="F2895" t="s">
        <v>11875</v>
      </c>
      <c r="H2895">
        <v>58.078718700000003</v>
      </c>
      <c r="I2895">
        <v>-102.9540746</v>
      </c>
      <c r="J2895" s="1" t="str">
        <f t="shared" si="469"/>
        <v>NGR lake sediment grab sample</v>
      </c>
      <c r="K2895" s="1" t="str">
        <f t="shared" si="470"/>
        <v>&lt;177 micron (NGR)</v>
      </c>
      <c r="L2895">
        <v>37</v>
      </c>
      <c r="M2895" t="s">
        <v>47</v>
      </c>
      <c r="N2895">
        <v>725</v>
      </c>
      <c r="O2895" t="s">
        <v>298</v>
      </c>
      <c r="P2895" t="s">
        <v>181</v>
      </c>
      <c r="Q2895" t="s">
        <v>66</v>
      </c>
      <c r="R2895" t="s">
        <v>146</v>
      </c>
      <c r="S2895" t="s">
        <v>39</v>
      </c>
      <c r="T2895" t="s">
        <v>36</v>
      </c>
      <c r="U2895" t="s">
        <v>456</v>
      </c>
      <c r="V2895" t="s">
        <v>309</v>
      </c>
      <c r="W2895" t="s">
        <v>53</v>
      </c>
      <c r="X2895" t="s">
        <v>79</v>
      </c>
      <c r="Y2895" t="s">
        <v>41</v>
      </c>
      <c r="Z2895" t="s">
        <v>2603</v>
      </c>
    </row>
    <row r="2896" spans="1:26" hidden="1" x14ac:dyDescent="0.25">
      <c r="A2896" t="s">
        <v>11876</v>
      </c>
      <c r="B2896" t="s">
        <v>11877</v>
      </c>
      <c r="C2896" s="1" t="str">
        <f t="shared" si="467"/>
        <v>21:0242</v>
      </c>
      <c r="D2896" s="1" t="str">
        <f t="shared" si="468"/>
        <v>21:0117</v>
      </c>
      <c r="E2896" t="s">
        <v>11878</v>
      </c>
      <c r="F2896" t="s">
        <v>11879</v>
      </c>
      <c r="H2896">
        <v>58.098377900000003</v>
      </c>
      <c r="I2896">
        <v>-102.9811862</v>
      </c>
      <c r="J2896" s="1" t="str">
        <f t="shared" si="469"/>
        <v>NGR lake sediment grab sample</v>
      </c>
      <c r="K2896" s="1" t="str">
        <f t="shared" si="470"/>
        <v>&lt;177 micron (NGR)</v>
      </c>
      <c r="L2896">
        <v>37</v>
      </c>
      <c r="M2896" t="s">
        <v>60</v>
      </c>
      <c r="N2896">
        <v>726</v>
      </c>
      <c r="O2896" t="s">
        <v>343</v>
      </c>
      <c r="P2896" t="s">
        <v>76</v>
      </c>
      <c r="Q2896" t="s">
        <v>66</v>
      </c>
      <c r="R2896" t="s">
        <v>290</v>
      </c>
      <c r="S2896" t="s">
        <v>39</v>
      </c>
      <c r="T2896" t="s">
        <v>36</v>
      </c>
      <c r="U2896" t="s">
        <v>144</v>
      </c>
      <c r="V2896" t="s">
        <v>322</v>
      </c>
      <c r="W2896" t="s">
        <v>80</v>
      </c>
      <c r="X2896" t="s">
        <v>82</v>
      </c>
      <c r="Y2896" t="s">
        <v>41</v>
      </c>
      <c r="Z2896" t="s">
        <v>1590</v>
      </c>
    </row>
    <row r="2897" spans="1:26" hidden="1" x14ac:dyDescent="0.25">
      <c r="A2897" t="s">
        <v>11880</v>
      </c>
      <c r="B2897" t="s">
        <v>11881</v>
      </c>
      <c r="C2897" s="1" t="str">
        <f t="shared" si="467"/>
        <v>21:0242</v>
      </c>
      <c r="D2897" s="1" t="str">
        <f t="shared" si="468"/>
        <v>21:0117</v>
      </c>
      <c r="E2897" t="s">
        <v>11882</v>
      </c>
      <c r="F2897" t="s">
        <v>11883</v>
      </c>
      <c r="H2897">
        <v>58.092976800000002</v>
      </c>
      <c r="I2897">
        <v>-102.9675276</v>
      </c>
      <c r="J2897" s="1" t="str">
        <f t="shared" si="469"/>
        <v>NGR lake sediment grab sample</v>
      </c>
      <c r="K2897" s="1" t="str">
        <f t="shared" si="470"/>
        <v>&lt;177 micron (NGR)</v>
      </c>
      <c r="L2897">
        <v>37</v>
      </c>
      <c r="M2897" t="s">
        <v>73</v>
      </c>
      <c r="N2897">
        <v>727</v>
      </c>
      <c r="O2897" t="s">
        <v>207</v>
      </c>
      <c r="P2897" t="s">
        <v>156</v>
      </c>
      <c r="Q2897" t="s">
        <v>53</v>
      </c>
      <c r="R2897" t="s">
        <v>290</v>
      </c>
      <c r="S2897" t="s">
        <v>181</v>
      </c>
      <c r="T2897" t="s">
        <v>36</v>
      </c>
      <c r="U2897" t="s">
        <v>938</v>
      </c>
      <c r="V2897" t="s">
        <v>99</v>
      </c>
      <c r="W2897" t="s">
        <v>80</v>
      </c>
      <c r="X2897" t="s">
        <v>890</v>
      </c>
      <c r="Y2897" t="s">
        <v>41</v>
      </c>
      <c r="Z2897" t="s">
        <v>120</v>
      </c>
    </row>
    <row r="2898" spans="1:26" hidden="1" x14ac:dyDescent="0.25">
      <c r="A2898" t="s">
        <v>11884</v>
      </c>
      <c r="B2898" t="s">
        <v>11885</v>
      </c>
      <c r="C2898" s="1" t="str">
        <f t="shared" si="467"/>
        <v>21:0242</v>
      </c>
      <c r="D2898" s="1" t="str">
        <f t="shared" si="468"/>
        <v>21:0117</v>
      </c>
      <c r="E2898" t="s">
        <v>11886</v>
      </c>
      <c r="F2898" t="s">
        <v>11887</v>
      </c>
      <c r="H2898">
        <v>58.100563399999999</v>
      </c>
      <c r="I2898">
        <v>-103.0093182</v>
      </c>
      <c r="J2898" s="1" t="str">
        <f t="shared" si="469"/>
        <v>NGR lake sediment grab sample</v>
      </c>
      <c r="K2898" s="1" t="str">
        <f t="shared" si="470"/>
        <v>&lt;177 micron (NGR)</v>
      </c>
      <c r="L2898">
        <v>37</v>
      </c>
      <c r="M2898" t="s">
        <v>87</v>
      </c>
      <c r="N2898">
        <v>728</v>
      </c>
      <c r="O2898" t="s">
        <v>489</v>
      </c>
      <c r="P2898" t="s">
        <v>80</v>
      </c>
      <c r="Q2898" t="s">
        <v>53</v>
      </c>
      <c r="R2898" t="s">
        <v>181</v>
      </c>
      <c r="S2898" t="s">
        <v>66</v>
      </c>
      <c r="T2898" t="s">
        <v>36</v>
      </c>
      <c r="U2898" t="s">
        <v>100</v>
      </c>
      <c r="V2898" t="s">
        <v>452</v>
      </c>
      <c r="W2898" t="s">
        <v>53</v>
      </c>
      <c r="X2898" t="s">
        <v>82</v>
      </c>
      <c r="Y2898" t="s">
        <v>41</v>
      </c>
      <c r="Z2898" t="s">
        <v>849</v>
      </c>
    </row>
    <row r="2899" spans="1:26" hidden="1" x14ac:dyDescent="0.25">
      <c r="A2899" t="s">
        <v>11888</v>
      </c>
      <c r="B2899" t="s">
        <v>11889</v>
      </c>
      <c r="C2899" s="1" t="str">
        <f t="shared" si="467"/>
        <v>21:0242</v>
      </c>
      <c r="D2899" s="1" t="str">
        <f t="shared" si="468"/>
        <v>21:0117</v>
      </c>
      <c r="E2899" t="s">
        <v>11859</v>
      </c>
      <c r="F2899" t="s">
        <v>11890</v>
      </c>
      <c r="H2899">
        <v>58.1133478</v>
      </c>
      <c r="I2899">
        <v>-102.9830053</v>
      </c>
      <c r="J2899" s="1" t="str">
        <f t="shared" si="469"/>
        <v>NGR lake sediment grab sample</v>
      </c>
      <c r="K2899" s="1" t="str">
        <f t="shared" si="470"/>
        <v>&lt;177 micron (NGR)</v>
      </c>
      <c r="L2899">
        <v>37</v>
      </c>
      <c r="M2899" t="s">
        <v>366</v>
      </c>
      <c r="N2899">
        <v>729</v>
      </c>
      <c r="O2899" t="s">
        <v>297</v>
      </c>
      <c r="P2899" t="s">
        <v>39</v>
      </c>
      <c r="Q2899" t="s">
        <v>53</v>
      </c>
      <c r="R2899" t="s">
        <v>97</v>
      </c>
      <c r="S2899" t="s">
        <v>39</v>
      </c>
      <c r="T2899" t="s">
        <v>36</v>
      </c>
      <c r="U2899" t="s">
        <v>163</v>
      </c>
      <c r="V2899" t="s">
        <v>875</v>
      </c>
      <c r="W2899" t="s">
        <v>66</v>
      </c>
      <c r="X2899" t="s">
        <v>283</v>
      </c>
      <c r="Y2899" t="s">
        <v>41</v>
      </c>
      <c r="Z2899" t="s">
        <v>82</v>
      </c>
    </row>
    <row r="2900" spans="1:26" hidden="1" x14ac:dyDescent="0.25">
      <c r="A2900" t="s">
        <v>11891</v>
      </c>
      <c r="B2900" t="s">
        <v>11892</v>
      </c>
      <c r="C2900" s="1" t="str">
        <f t="shared" si="467"/>
        <v>21:0242</v>
      </c>
      <c r="D2900" s="1" t="str">
        <f t="shared" si="468"/>
        <v>21:0117</v>
      </c>
      <c r="E2900" t="s">
        <v>11893</v>
      </c>
      <c r="F2900" t="s">
        <v>11894</v>
      </c>
      <c r="H2900">
        <v>58.139707799999996</v>
      </c>
      <c r="I2900">
        <v>-102.9341665</v>
      </c>
      <c r="J2900" s="1" t="str">
        <f t="shared" si="469"/>
        <v>NGR lake sediment grab sample</v>
      </c>
      <c r="K2900" s="1" t="str">
        <f t="shared" si="470"/>
        <v>&lt;177 micron (NGR)</v>
      </c>
      <c r="L2900">
        <v>37</v>
      </c>
      <c r="M2900" t="s">
        <v>96</v>
      </c>
      <c r="N2900">
        <v>730</v>
      </c>
      <c r="O2900" t="s">
        <v>289</v>
      </c>
      <c r="P2900" t="s">
        <v>76</v>
      </c>
      <c r="Q2900" t="s">
        <v>53</v>
      </c>
      <c r="R2900" t="s">
        <v>156</v>
      </c>
      <c r="S2900" t="s">
        <v>78</v>
      </c>
      <c r="T2900" t="s">
        <v>36</v>
      </c>
      <c r="U2900" t="s">
        <v>497</v>
      </c>
      <c r="V2900" t="s">
        <v>437</v>
      </c>
      <c r="W2900" t="s">
        <v>80</v>
      </c>
      <c r="X2900" t="s">
        <v>82</v>
      </c>
      <c r="Y2900" t="s">
        <v>41</v>
      </c>
      <c r="Z2900" t="s">
        <v>523</v>
      </c>
    </row>
    <row r="2901" spans="1:26" hidden="1" x14ac:dyDescent="0.25">
      <c r="A2901" t="s">
        <v>11895</v>
      </c>
      <c r="B2901" t="s">
        <v>11896</v>
      </c>
      <c r="C2901" s="1" t="str">
        <f t="shared" si="467"/>
        <v>21:0242</v>
      </c>
      <c r="D2901" s="1" t="str">
        <f t="shared" si="468"/>
        <v>21:0117</v>
      </c>
      <c r="E2901" t="s">
        <v>11897</v>
      </c>
      <c r="F2901" t="s">
        <v>11898</v>
      </c>
      <c r="H2901">
        <v>58.1173024</v>
      </c>
      <c r="I2901">
        <v>-102.9254286</v>
      </c>
      <c r="J2901" s="1" t="str">
        <f t="shared" si="469"/>
        <v>NGR lake sediment grab sample</v>
      </c>
      <c r="K2901" s="1" t="str">
        <f t="shared" si="470"/>
        <v>&lt;177 micron (NGR)</v>
      </c>
      <c r="L2901">
        <v>37</v>
      </c>
      <c r="M2901" t="s">
        <v>106</v>
      </c>
      <c r="N2901">
        <v>731</v>
      </c>
      <c r="O2901" t="s">
        <v>1058</v>
      </c>
      <c r="P2901" t="s">
        <v>181</v>
      </c>
      <c r="Q2901" t="s">
        <v>66</v>
      </c>
      <c r="R2901" t="s">
        <v>290</v>
      </c>
      <c r="S2901" t="s">
        <v>181</v>
      </c>
      <c r="T2901" t="s">
        <v>36</v>
      </c>
      <c r="U2901" t="s">
        <v>973</v>
      </c>
      <c r="V2901" t="s">
        <v>2451</v>
      </c>
      <c r="W2901" t="s">
        <v>63</v>
      </c>
      <c r="X2901" t="s">
        <v>82</v>
      </c>
      <c r="Y2901" t="s">
        <v>41</v>
      </c>
      <c r="Z2901" t="s">
        <v>981</v>
      </c>
    </row>
    <row r="2902" spans="1:26" hidden="1" x14ac:dyDescent="0.25">
      <c r="A2902" t="s">
        <v>11899</v>
      </c>
      <c r="B2902" t="s">
        <v>11900</v>
      </c>
      <c r="C2902" s="1" t="str">
        <f t="shared" si="467"/>
        <v>21:0242</v>
      </c>
      <c r="D2902" s="1" t="str">
        <f t="shared" si="468"/>
        <v>21:0117</v>
      </c>
      <c r="E2902" t="s">
        <v>11901</v>
      </c>
      <c r="F2902" t="s">
        <v>11902</v>
      </c>
      <c r="H2902">
        <v>58.112715199999997</v>
      </c>
      <c r="I2902">
        <v>-102.9015208</v>
      </c>
      <c r="J2902" s="1" t="str">
        <f t="shared" si="469"/>
        <v>NGR lake sediment grab sample</v>
      </c>
      <c r="K2902" s="1" t="str">
        <f t="shared" si="470"/>
        <v>&lt;177 micron (NGR)</v>
      </c>
      <c r="L2902">
        <v>37</v>
      </c>
      <c r="M2902" t="s">
        <v>118</v>
      </c>
      <c r="N2902">
        <v>732</v>
      </c>
      <c r="O2902" t="s">
        <v>343</v>
      </c>
      <c r="P2902" t="s">
        <v>156</v>
      </c>
      <c r="Q2902" t="s">
        <v>63</v>
      </c>
      <c r="R2902" t="s">
        <v>156</v>
      </c>
      <c r="S2902" t="s">
        <v>39</v>
      </c>
      <c r="T2902" t="s">
        <v>36</v>
      </c>
      <c r="U2902" t="s">
        <v>11903</v>
      </c>
      <c r="V2902" t="s">
        <v>216</v>
      </c>
      <c r="W2902" t="s">
        <v>66</v>
      </c>
      <c r="X2902" t="s">
        <v>79</v>
      </c>
      <c r="Y2902" t="s">
        <v>41</v>
      </c>
      <c r="Z2902" t="s">
        <v>329</v>
      </c>
    </row>
    <row r="2903" spans="1:26" hidden="1" x14ac:dyDescent="0.25">
      <c r="A2903" t="s">
        <v>11904</v>
      </c>
      <c r="B2903" t="s">
        <v>11905</v>
      </c>
      <c r="C2903" s="1" t="str">
        <f t="shared" si="467"/>
        <v>21:0242</v>
      </c>
      <c r="D2903" s="1" t="str">
        <f t="shared" si="468"/>
        <v>21:0117</v>
      </c>
      <c r="E2903" t="s">
        <v>11906</v>
      </c>
      <c r="F2903" t="s">
        <v>11907</v>
      </c>
      <c r="H2903">
        <v>58.088930599999998</v>
      </c>
      <c r="I2903">
        <v>-102.8764348</v>
      </c>
      <c r="J2903" s="1" t="str">
        <f t="shared" si="469"/>
        <v>NGR lake sediment grab sample</v>
      </c>
      <c r="K2903" s="1" t="str">
        <f t="shared" si="470"/>
        <v>&lt;177 micron (NGR)</v>
      </c>
      <c r="L2903">
        <v>37</v>
      </c>
      <c r="M2903" t="s">
        <v>131</v>
      </c>
      <c r="N2903">
        <v>733</v>
      </c>
      <c r="O2903" t="s">
        <v>197</v>
      </c>
      <c r="P2903" t="s">
        <v>181</v>
      </c>
      <c r="Q2903" t="s">
        <v>53</v>
      </c>
      <c r="R2903" t="s">
        <v>76</v>
      </c>
      <c r="S2903" t="s">
        <v>78</v>
      </c>
      <c r="T2903" t="s">
        <v>36</v>
      </c>
      <c r="U2903" t="s">
        <v>497</v>
      </c>
      <c r="V2903" t="s">
        <v>125</v>
      </c>
      <c r="W2903" t="s">
        <v>66</v>
      </c>
      <c r="X2903" t="s">
        <v>82</v>
      </c>
      <c r="Y2903" t="s">
        <v>41</v>
      </c>
      <c r="Z2903" t="s">
        <v>4267</v>
      </c>
    </row>
    <row r="2904" spans="1:26" hidden="1" x14ac:dyDescent="0.25">
      <c r="A2904" t="s">
        <v>11908</v>
      </c>
      <c r="B2904" t="s">
        <v>11909</v>
      </c>
      <c r="C2904" s="1" t="str">
        <f t="shared" si="467"/>
        <v>21:0242</v>
      </c>
      <c r="D2904" s="1" t="str">
        <f t="shared" si="468"/>
        <v>21:0117</v>
      </c>
      <c r="E2904" t="s">
        <v>11910</v>
      </c>
      <c r="F2904" t="s">
        <v>11911</v>
      </c>
      <c r="H2904">
        <v>58.086409199999999</v>
      </c>
      <c r="I2904">
        <v>-102.8901558</v>
      </c>
      <c r="J2904" s="1" t="str">
        <f t="shared" si="469"/>
        <v>NGR lake sediment grab sample</v>
      </c>
      <c r="K2904" s="1" t="str">
        <f t="shared" si="470"/>
        <v>&lt;177 micron (NGR)</v>
      </c>
      <c r="L2904">
        <v>37</v>
      </c>
      <c r="M2904" t="s">
        <v>143</v>
      </c>
      <c r="N2904">
        <v>734</v>
      </c>
      <c r="O2904" t="s">
        <v>62</v>
      </c>
      <c r="P2904" t="s">
        <v>39</v>
      </c>
      <c r="Q2904" t="s">
        <v>66</v>
      </c>
      <c r="R2904" t="s">
        <v>97</v>
      </c>
      <c r="S2904" t="s">
        <v>39</v>
      </c>
      <c r="T2904" t="s">
        <v>36</v>
      </c>
      <c r="U2904" t="s">
        <v>655</v>
      </c>
      <c r="V2904" t="s">
        <v>225</v>
      </c>
      <c r="W2904" t="s">
        <v>53</v>
      </c>
      <c r="X2904" t="s">
        <v>82</v>
      </c>
      <c r="Y2904" t="s">
        <v>41</v>
      </c>
      <c r="Z2904" t="s">
        <v>191</v>
      </c>
    </row>
    <row r="2905" spans="1:26" hidden="1" x14ac:dyDescent="0.25">
      <c r="A2905" t="s">
        <v>11912</v>
      </c>
      <c r="B2905" t="s">
        <v>11913</v>
      </c>
      <c r="C2905" s="1" t="str">
        <f t="shared" si="467"/>
        <v>21:0242</v>
      </c>
      <c r="D2905" s="1" t="str">
        <f t="shared" si="468"/>
        <v>21:0117</v>
      </c>
      <c r="E2905" t="s">
        <v>11914</v>
      </c>
      <c r="F2905" t="s">
        <v>11915</v>
      </c>
      <c r="H2905">
        <v>58.067975500000003</v>
      </c>
      <c r="I2905">
        <v>-102.8946682</v>
      </c>
      <c r="J2905" s="1" t="str">
        <f t="shared" si="469"/>
        <v>NGR lake sediment grab sample</v>
      </c>
      <c r="K2905" s="1" t="str">
        <f t="shared" si="470"/>
        <v>&lt;177 micron (NGR)</v>
      </c>
      <c r="L2905">
        <v>37</v>
      </c>
      <c r="M2905" t="s">
        <v>177</v>
      </c>
      <c r="N2905">
        <v>735</v>
      </c>
      <c r="O2905" t="s">
        <v>74</v>
      </c>
      <c r="P2905" t="s">
        <v>76</v>
      </c>
      <c r="Q2905" t="s">
        <v>66</v>
      </c>
      <c r="R2905" t="s">
        <v>97</v>
      </c>
      <c r="S2905" t="s">
        <v>78</v>
      </c>
      <c r="T2905" t="s">
        <v>36</v>
      </c>
      <c r="U2905" t="s">
        <v>503</v>
      </c>
      <c r="V2905" t="s">
        <v>125</v>
      </c>
      <c r="W2905" t="s">
        <v>66</v>
      </c>
      <c r="X2905" t="s">
        <v>82</v>
      </c>
      <c r="Y2905" t="s">
        <v>41</v>
      </c>
      <c r="Z2905" t="s">
        <v>1897</v>
      </c>
    </row>
    <row r="2906" spans="1:26" hidden="1" x14ac:dyDescent="0.25">
      <c r="A2906" t="s">
        <v>11916</v>
      </c>
      <c r="B2906" t="s">
        <v>11917</v>
      </c>
      <c r="C2906" s="1" t="str">
        <f t="shared" si="467"/>
        <v>21:0242</v>
      </c>
      <c r="D2906" s="1" t="str">
        <f>HYPERLINK("http://geochem.nrcan.gc.ca/cdogs/content/svy/svy_e.htm", "")</f>
        <v/>
      </c>
      <c r="G2906" s="1" t="str">
        <f>HYPERLINK("http://geochem.nrcan.gc.ca/cdogs/content/cr_/cr_00022_e.htm", "22")</f>
        <v>22</v>
      </c>
      <c r="J2906" t="s">
        <v>220</v>
      </c>
      <c r="K2906" t="s">
        <v>221</v>
      </c>
      <c r="L2906">
        <v>37</v>
      </c>
      <c r="M2906" t="s">
        <v>222</v>
      </c>
      <c r="N2906">
        <v>736</v>
      </c>
      <c r="O2906" t="s">
        <v>61</v>
      </c>
      <c r="P2906" t="s">
        <v>77</v>
      </c>
      <c r="Q2906" t="s">
        <v>110</v>
      </c>
      <c r="R2906" t="s">
        <v>76</v>
      </c>
      <c r="S2906" t="s">
        <v>78</v>
      </c>
      <c r="T2906" t="s">
        <v>36</v>
      </c>
      <c r="U2906" t="s">
        <v>1192</v>
      </c>
      <c r="V2906" t="s">
        <v>1216</v>
      </c>
      <c r="W2906" t="s">
        <v>78</v>
      </c>
      <c r="X2906" t="s">
        <v>79</v>
      </c>
      <c r="Y2906" t="s">
        <v>80</v>
      </c>
      <c r="Z2906" t="s">
        <v>2782</v>
      </c>
    </row>
    <row r="2907" spans="1:26" hidden="1" x14ac:dyDescent="0.25">
      <c r="A2907" t="s">
        <v>11918</v>
      </c>
      <c r="B2907" t="s">
        <v>11919</v>
      </c>
      <c r="C2907" s="1" t="str">
        <f t="shared" si="467"/>
        <v>21:0242</v>
      </c>
      <c r="D2907" s="1" t="str">
        <f t="shared" ref="D2907:D2927" si="471">HYPERLINK("http://geochem.nrcan.gc.ca/cdogs/content/svy/svy210117_e.htm", "21:0117")</f>
        <v>21:0117</v>
      </c>
      <c r="E2907" t="s">
        <v>11920</v>
      </c>
      <c r="F2907" t="s">
        <v>11921</v>
      </c>
      <c r="H2907">
        <v>58.066806900000003</v>
      </c>
      <c r="I2907">
        <v>-102.8526555</v>
      </c>
      <c r="J2907" s="1" t="str">
        <f t="shared" ref="J2907:J2927" si="472">HYPERLINK("http://geochem.nrcan.gc.ca/cdogs/content/kwd/kwd020027_e.htm", "NGR lake sediment grab sample")</f>
        <v>NGR lake sediment grab sample</v>
      </c>
      <c r="K2907" s="1" t="str">
        <f t="shared" ref="K2907:K2927" si="473">HYPERLINK("http://geochem.nrcan.gc.ca/cdogs/content/kwd/kwd080006_e.htm", "&lt;177 micron (NGR)")</f>
        <v>&lt;177 micron (NGR)</v>
      </c>
      <c r="L2907">
        <v>37</v>
      </c>
      <c r="M2907" t="s">
        <v>187</v>
      </c>
      <c r="N2907">
        <v>737</v>
      </c>
      <c r="O2907" t="s">
        <v>489</v>
      </c>
      <c r="P2907" t="s">
        <v>109</v>
      </c>
      <c r="Q2907" t="s">
        <v>66</v>
      </c>
      <c r="R2907" t="s">
        <v>146</v>
      </c>
      <c r="S2907" t="s">
        <v>63</v>
      </c>
      <c r="T2907" t="s">
        <v>36</v>
      </c>
      <c r="U2907" t="s">
        <v>667</v>
      </c>
      <c r="V2907" t="s">
        <v>685</v>
      </c>
      <c r="W2907" t="s">
        <v>80</v>
      </c>
      <c r="X2907" t="s">
        <v>48</v>
      </c>
      <c r="Y2907" t="s">
        <v>41</v>
      </c>
      <c r="Z2907" t="s">
        <v>349</v>
      </c>
    </row>
    <row r="2908" spans="1:26" hidden="1" x14ac:dyDescent="0.25">
      <c r="A2908" t="s">
        <v>11922</v>
      </c>
      <c r="B2908" t="s">
        <v>11923</v>
      </c>
      <c r="C2908" s="1" t="str">
        <f t="shared" si="467"/>
        <v>21:0242</v>
      </c>
      <c r="D2908" s="1" t="str">
        <f t="shared" si="471"/>
        <v>21:0117</v>
      </c>
      <c r="E2908" t="s">
        <v>11924</v>
      </c>
      <c r="F2908" t="s">
        <v>11925</v>
      </c>
      <c r="H2908">
        <v>58.075072400000003</v>
      </c>
      <c r="I2908">
        <v>-102.7875293</v>
      </c>
      <c r="J2908" s="1" t="str">
        <f t="shared" si="472"/>
        <v>NGR lake sediment grab sample</v>
      </c>
      <c r="K2908" s="1" t="str">
        <f t="shared" si="473"/>
        <v>&lt;177 micron (NGR)</v>
      </c>
      <c r="L2908">
        <v>37</v>
      </c>
      <c r="M2908" t="s">
        <v>196</v>
      </c>
      <c r="N2908">
        <v>738</v>
      </c>
      <c r="O2908" t="s">
        <v>321</v>
      </c>
      <c r="P2908" t="s">
        <v>66</v>
      </c>
      <c r="Q2908" t="s">
        <v>53</v>
      </c>
      <c r="R2908" t="s">
        <v>33</v>
      </c>
      <c r="S2908" t="s">
        <v>66</v>
      </c>
      <c r="T2908" t="s">
        <v>36</v>
      </c>
      <c r="U2908" t="s">
        <v>559</v>
      </c>
      <c r="V2908" t="s">
        <v>1072</v>
      </c>
      <c r="W2908" t="s">
        <v>53</v>
      </c>
      <c r="X2908" t="s">
        <v>82</v>
      </c>
      <c r="Y2908" t="s">
        <v>41</v>
      </c>
      <c r="Z2908" t="s">
        <v>271</v>
      </c>
    </row>
    <row r="2909" spans="1:26" hidden="1" x14ac:dyDescent="0.25">
      <c r="A2909" t="s">
        <v>11926</v>
      </c>
      <c r="B2909" t="s">
        <v>11927</v>
      </c>
      <c r="C2909" s="1" t="str">
        <f t="shared" si="467"/>
        <v>21:0242</v>
      </c>
      <c r="D2909" s="1" t="str">
        <f t="shared" si="471"/>
        <v>21:0117</v>
      </c>
      <c r="E2909" t="s">
        <v>11928</v>
      </c>
      <c r="F2909" t="s">
        <v>11929</v>
      </c>
      <c r="H2909">
        <v>58.082601799999999</v>
      </c>
      <c r="I2909">
        <v>-102.830894</v>
      </c>
      <c r="J2909" s="1" t="str">
        <f t="shared" si="472"/>
        <v>NGR lake sediment grab sample</v>
      </c>
      <c r="K2909" s="1" t="str">
        <f t="shared" si="473"/>
        <v>&lt;177 micron (NGR)</v>
      </c>
      <c r="L2909">
        <v>37</v>
      </c>
      <c r="M2909" t="s">
        <v>206</v>
      </c>
      <c r="N2909">
        <v>739</v>
      </c>
      <c r="O2909" t="s">
        <v>1254</v>
      </c>
      <c r="P2909" t="s">
        <v>181</v>
      </c>
      <c r="Q2909" t="s">
        <v>66</v>
      </c>
      <c r="R2909" t="s">
        <v>181</v>
      </c>
      <c r="S2909" t="s">
        <v>80</v>
      </c>
      <c r="T2909" t="s">
        <v>36</v>
      </c>
      <c r="U2909" t="s">
        <v>991</v>
      </c>
      <c r="V2909" t="s">
        <v>308</v>
      </c>
      <c r="W2909" t="s">
        <v>66</v>
      </c>
      <c r="X2909" t="s">
        <v>283</v>
      </c>
      <c r="Y2909" t="s">
        <v>41</v>
      </c>
      <c r="Z2909" t="s">
        <v>42</v>
      </c>
    </row>
    <row r="2910" spans="1:26" hidden="1" x14ac:dyDescent="0.25">
      <c r="A2910" t="s">
        <v>11930</v>
      </c>
      <c r="B2910" t="s">
        <v>11931</v>
      </c>
      <c r="C2910" s="1" t="str">
        <f t="shared" si="467"/>
        <v>21:0242</v>
      </c>
      <c r="D2910" s="1" t="str">
        <f t="shared" si="471"/>
        <v>21:0117</v>
      </c>
      <c r="E2910" t="s">
        <v>11932</v>
      </c>
      <c r="F2910" t="s">
        <v>11933</v>
      </c>
      <c r="H2910">
        <v>58.096231099999997</v>
      </c>
      <c r="I2910">
        <v>-102.7962986</v>
      </c>
      <c r="J2910" s="1" t="str">
        <f t="shared" si="472"/>
        <v>NGR lake sediment grab sample</v>
      </c>
      <c r="K2910" s="1" t="str">
        <f t="shared" si="473"/>
        <v>&lt;177 micron (NGR)</v>
      </c>
      <c r="L2910">
        <v>37</v>
      </c>
      <c r="M2910" t="s">
        <v>214</v>
      </c>
      <c r="N2910">
        <v>740</v>
      </c>
      <c r="O2910" t="s">
        <v>49</v>
      </c>
      <c r="P2910" t="s">
        <v>80</v>
      </c>
      <c r="Q2910" t="s">
        <v>66</v>
      </c>
      <c r="R2910" t="s">
        <v>181</v>
      </c>
      <c r="S2910" t="s">
        <v>66</v>
      </c>
      <c r="T2910" t="s">
        <v>36</v>
      </c>
      <c r="U2910" t="s">
        <v>291</v>
      </c>
      <c r="V2910" t="s">
        <v>1072</v>
      </c>
      <c r="W2910" t="s">
        <v>53</v>
      </c>
      <c r="X2910" t="s">
        <v>82</v>
      </c>
      <c r="Y2910" t="s">
        <v>41</v>
      </c>
      <c r="Z2910" t="s">
        <v>2495</v>
      </c>
    </row>
    <row r="2911" spans="1:26" hidden="1" x14ac:dyDescent="0.25">
      <c r="A2911" t="s">
        <v>11934</v>
      </c>
      <c r="B2911" t="s">
        <v>11935</v>
      </c>
      <c r="C2911" s="1" t="str">
        <f t="shared" si="467"/>
        <v>21:0242</v>
      </c>
      <c r="D2911" s="1" t="str">
        <f t="shared" si="471"/>
        <v>21:0117</v>
      </c>
      <c r="E2911" t="s">
        <v>11936</v>
      </c>
      <c r="F2911" t="s">
        <v>11937</v>
      </c>
      <c r="H2911">
        <v>58.065261</v>
      </c>
      <c r="I2911">
        <v>-102.73691700000001</v>
      </c>
      <c r="J2911" s="1" t="str">
        <f t="shared" si="472"/>
        <v>NGR lake sediment grab sample</v>
      </c>
      <c r="K2911" s="1" t="str">
        <f t="shared" si="473"/>
        <v>&lt;177 micron (NGR)</v>
      </c>
      <c r="L2911">
        <v>38</v>
      </c>
      <c r="M2911" t="s">
        <v>30</v>
      </c>
      <c r="N2911">
        <v>741</v>
      </c>
      <c r="O2911" t="s">
        <v>1047</v>
      </c>
      <c r="P2911" t="s">
        <v>181</v>
      </c>
      <c r="Q2911" t="s">
        <v>53</v>
      </c>
      <c r="R2911" t="s">
        <v>78</v>
      </c>
      <c r="S2911" t="s">
        <v>76</v>
      </c>
      <c r="T2911" t="s">
        <v>36</v>
      </c>
      <c r="U2911" t="s">
        <v>456</v>
      </c>
      <c r="V2911" t="s">
        <v>11938</v>
      </c>
      <c r="W2911" t="s">
        <v>80</v>
      </c>
      <c r="X2911" t="s">
        <v>890</v>
      </c>
      <c r="Y2911" t="s">
        <v>41</v>
      </c>
      <c r="Z2911" t="s">
        <v>5028</v>
      </c>
    </row>
    <row r="2912" spans="1:26" hidden="1" x14ac:dyDescent="0.25">
      <c r="A2912" t="s">
        <v>11939</v>
      </c>
      <c r="B2912" t="s">
        <v>11940</v>
      </c>
      <c r="C2912" s="1" t="str">
        <f t="shared" si="467"/>
        <v>21:0242</v>
      </c>
      <c r="D2912" s="1" t="str">
        <f t="shared" si="471"/>
        <v>21:0117</v>
      </c>
      <c r="E2912" t="s">
        <v>11941</v>
      </c>
      <c r="F2912" t="s">
        <v>11942</v>
      </c>
      <c r="H2912">
        <v>58.099543599999997</v>
      </c>
      <c r="I2912">
        <v>-102.7672273</v>
      </c>
      <c r="J2912" s="1" t="str">
        <f t="shared" si="472"/>
        <v>NGR lake sediment grab sample</v>
      </c>
      <c r="K2912" s="1" t="str">
        <f t="shared" si="473"/>
        <v>&lt;177 micron (NGR)</v>
      </c>
      <c r="L2912">
        <v>38</v>
      </c>
      <c r="M2912" t="s">
        <v>47</v>
      </c>
      <c r="N2912">
        <v>742</v>
      </c>
      <c r="O2912" t="s">
        <v>253</v>
      </c>
      <c r="P2912" t="s">
        <v>156</v>
      </c>
      <c r="Q2912" t="s">
        <v>66</v>
      </c>
      <c r="R2912" t="s">
        <v>156</v>
      </c>
      <c r="S2912" t="s">
        <v>78</v>
      </c>
      <c r="T2912" t="s">
        <v>36</v>
      </c>
      <c r="U2912" t="s">
        <v>4243</v>
      </c>
      <c r="V2912" t="s">
        <v>457</v>
      </c>
      <c r="W2912" t="s">
        <v>63</v>
      </c>
      <c r="X2912" t="s">
        <v>890</v>
      </c>
      <c r="Y2912" t="s">
        <v>41</v>
      </c>
      <c r="Z2912" t="s">
        <v>2408</v>
      </c>
    </row>
    <row r="2913" spans="1:26" hidden="1" x14ac:dyDescent="0.25">
      <c r="A2913" t="s">
        <v>11943</v>
      </c>
      <c r="B2913" t="s">
        <v>11944</v>
      </c>
      <c r="C2913" s="1" t="str">
        <f t="shared" si="467"/>
        <v>21:0242</v>
      </c>
      <c r="D2913" s="1" t="str">
        <f t="shared" si="471"/>
        <v>21:0117</v>
      </c>
      <c r="E2913" t="s">
        <v>11945</v>
      </c>
      <c r="F2913" t="s">
        <v>11946</v>
      </c>
      <c r="H2913">
        <v>58.080367699999996</v>
      </c>
      <c r="I2913">
        <v>-102.7431524</v>
      </c>
      <c r="J2913" s="1" t="str">
        <f t="shared" si="472"/>
        <v>NGR lake sediment grab sample</v>
      </c>
      <c r="K2913" s="1" t="str">
        <f t="shared" si="473"/>
        <v>&lt;177 micron (NGR)</v>
      </c>
      <c r="L2913">
        <v>38</v>
      </c>
      <c r="M2913" t="s">
        <v>154</v>
      </c>
      <c r="N2913">
        <v>743</v>
      </c>
      <c r="O2913" t="s">
        <v>771</v>
      </c>
      <c r="P2913" t="s">
        <v>50</v>
      </c>
      <c r="Q2913" t="s">
        <v>66</v>
      </c>
      <c r="R2913" t="s">
        <v>97</v>
      </c>
      <c r="S2913" t="s">
        <v>39</v>
      </c>
      <c r="T2913" t="s">
        <v>36</v>
      </c>
      <c r="U2913" t="s">
        <v>3118</v>
      </c>
      <c r="V2913" t="s">
        <v>710</v>
      </c>
      <c r="W2913" t="s">
        <v>66</v>
      </c>
      <c r="X2913" t="s">
        <v>336</v>
      </c>
      <c r="Y2913" t="s">
        <v>41</v>
      </c>
      <c r="Z2913" t="s">
        <v>350</v>
      </c>
    </row>
    <row r="2914" spans="1:26" hidden="1" x14ac:dyDescent="0.25">
      <c r="A2914" t="s">
        <v>11947</v>
      </c>
      <c r="B2914" t="s">
        <v>11948</v>
      </c>
      <c r="C2914" s="1" t="str">
        <f t="shared" si="467"/>
        <v>21:0242</v>
      </c>
      <c r="D2914" s="1" t="str">
        <f t="shared" si="471"/>
        <v>21:0117</v>
      </c>
      <c r="E2914" t="s">
        <v>11936</v>
      </c>
      <c r="F2914" t="s">
        <v>11949</v>
      </c>
      <c r="H2914">
        <v>58.065261</v>
      </c>
      <c r="I2914">
        <v>-102.73691700000001</v>
      </c>
      <c r="J2914" s="1" t="str">
        <f t="shared" si="472"/>
        <v>NGR lake sediment grab sample</v>
      </c>
      <c r="K2914" s="1" t="str">
        <f t="shared" si="473"/>
        <v>&lt;177 micron (NGR)</v>
      </c>
      <c r="L2914">
        <v>38</v>
      </c>
      <c r="M2914" t="s">
        <v>162</v>
      </c>
      <c r="N2914">
        <v>744</v>
      </c>
      <c r="O2914" t="s">
        <v>342</v>
      </c>
      <c r="P2914" t="s">
        <v>39</v>
      </c>
      <c r="Q2914" t="s">
        <v>53</v>
      </c>
      <c r="R2914" t="s">
        <v>78</v>
      </c>
      <c r="S2914" t="s">
        <v>76</v>
      </c>
      <c r="T2914" t="s">
        <v>36</v>
      </c>
      <c r="U2914" t="s">
        <v>456</v>
      </c>
      <c r="V2914" t="s">
        <v>11950</v>
      </c>
      <c r="W2914" t="s">
        <v>63</v>
      </c>
      <c r="X2914" t="s">
        <v>48</v>
      </c>
      <c r="Y2914" t="s">
        <v>41</v>
      </c>
      <c r="Z2914" t="s">
        <v>5028</v>
      </c>
    </row>
    <row r="2915" spans="1:26" hidden="1" x14ac:dyDescent="0.25">
      <c r="A2915" t="s">
        <v>11951</v>
      </c>
      <c r="B2915" t="s">
        <v>11952</v>
      </c>
      <c r="C2915" s="1" t="str">
        <f t="shared" si="467"/>
        <v>21:0242</v>
      </c>
      <c r="D2915" s="1" t="str">
        <f t="shared" si="471"/>
        <v>21:0117</v>
      </c>
      <c r="E2915" t="s">
        <v>11936</v>
      </c>
      <c r="F2915" t="s">
        <v>11953</v>
      </c>
      <c r="H2915">
        <v>58.065261</v>
      </c>
      <c r="I2915">
        <v>-102.73691700000001</v>
      </c>
      <c r="J2915" s="1" t="str">
        <f t="shared" si="472"/>
        <v>NGR lake sediment grab sample</v>
      </c>
      <c r="K2915" s="1" t="str">
        <f t="shared" si="473"/>
        <v>&lt;177 micron (NGR)</v>
      </c>
      <c r="L2915">
        <v>38</v>
      </c>
      <c r="M2915" t="s">
        <v>169</v>
      </c>
      <c r="N2915">
        <v>745</v>
      </c>
      <c r="O2915" t="s">
        <v>1047</v>
      </c>
      <c r="P2915" t="s">
        <v>39</v>
      </c>
      <c r="Q2915" t="s">
        <v>53</v>
      </c>
      <c r="R2915" t="s">
        <v>78</v>
      </c>
      <c r="S2915" t="s">
        <v>76</v>
      </c>
      <c r="T2915" t="s">
        <v>36</v>
      </c>
      <c r="U2915" t="s">
        <v>1896</v>
      </c>
      <c r="V2915" t="s">
        <v>11938</v>
      </c>
      <c r="W2915" t="s">
        <v>80</v>
      </c>
      <c r="X2915" t="s">
        <v>890</v>
      </c>
      <c r="Y2915" t="s">
        <v>41</v>
      </c>
      <c r="Z2915" t="s">
        <v>742</v>
      </c>
    </row>
    <row r="2916" spans="1:26" hidden="1" x14ac:dyDescent="0.25">
      <c r="A2916" t="s">
        <v>11954</v>
      </c>
      <c r="B2916" t="s">
        <v>11955</v>
      </c>
      <c r="C2916" s="1" t="str">
        <f t="shared" si="467"/>
        <v>21:0242</v>
      </c>
      <c r="D2916" s="1" t="str">
        <f t="shared" si="471"/>
        <v>21:0117</v>
      </c>
      <c r="E2916" t="s">
        <v>11956</v>
      </c>
      <c r="F2916" t="s">
        <v>11957</v>
      </c>
      <c r="H2916">
        <v>58.091810099999996</v>
      </c>
      <c r="I2916">
        <v>-102.72269679999999</v>
      </c>
      <c r="J2916" s="1" t="str">
        <f t="shared" si="472"/>
        <v>NGR lake sediment grab sample</v>
      </c>
      <c r="K2916" s="1" t="str">
        <f t="shared" si="473"/>
        <v>&lt;177 micron (NGR)</v>
      </c>
      <c r="L2916">
        <v>38</v>
      </c>
      <c r="M2916" t="s">
        <v>60</v>
      </c>
      <c r="N2916">
        <v>746</v>
      </c>
      <c r="O2916" t="s">
        <v>74</v>
      </c>
      <c r="P2916" t="s">
        <v>181</v>
      </c>
      <c r="Q2916" t="s">
        <v>53</v>
      </c>
      <c r="R2916" t="s">
        <v>181</v>
      </c>
      <c r="S2916" t="s">
        <v>39</v>
      </c>
      <c r="T2916" t="s">
        <v>36</v>
      </c>
      <c r="U2916" t="s">
        <v>503</v>
      </c>
      <c r="V2916" t="s">
        <v>38</v>
      </c>
      <c r="W2916" t="s">
        <v>63</v>
      </c>
      <c r="X2916" t="s">
        <v>48</v>
      </c>
      <c r="Y2916" t="s">
        <v>41</v>
      </c>
      <c r="Z2916" t="s">
        <v>2779</v>
      </c>
    </row>
    <row r="2917" spans="1:26" hidden="1" x14ac:dyDescent="0.25">
      <c r="A2917" t="s">
        <v>11958</v>
      </c>
      <c r="B2917" t="s">
        <v>11959</v>
      </c>
      <c r="C2917" s="1" t="str">
        <f t="shared" si="467"/>
        <v>21:0242</v>
      </c>
      <c r="D2917" s="1" t="str">
        <f t="shared" si="471"/>
        <v>21:0117</v>
      </c>
      <c r="E2917" t="s">
        <v>11960</v>
      </c>
      <c r="F2917" t="s">
        <v>11961</v>
      </c>
      <c r="H2917">
        <v>58.086417400000002</v>
      </c>
      <c r="I2917">
        <v>-102.6353147</v>
      </c>
      <c r="J2917" s="1" t="str">
        <f t="shared" si="472"/>
        <v>NGR lake sediment grab sample</v>
      </c>
      <c r="K2917" s="1" t="str">
        <f t="shared" si="473"/>
        <v>&lt;177 micron (NGR)</v>
      </c>
      <c r="L2917">
        <v>38</v>
      </c>
      <c r="M2917" t="s">
        <v>73</v>
      </c>
      <c r="N2917">
        <v>747</v>
      </c>
      <c r="O2917" t="s">
        <v>224</v>
      </c>
      <c r="P2917" t="s">
        <v>181</v>
      </c>
      <c r="Q2917" t="s">
        <v>53</v>
      </c>
      <c r="R2917" t="s">
        <v>146</v>
      </c>
      <c r="S2917" t="s">
        <v>39</v>
      </c>
      <c r="T2917" t="s">
        <v>36</v>
      </c>
      <c r="U2917" t="s">
        <v>986</v>
      </c>
      <c r="V2917" t="s">
        <v>457</v>
      </c>
      <c r="W2917" t="s">
        <v>66</v>
      </c>
      <c r="X2917" t="s">
        <v>283</v>
      </c>
      <c r="Y2917" t="s">
        <v>41</v>
      </c>
      <c r="Z2917" t="s">
        <v>750</v>
      </c>
    </row>
    <row r="2918" spans="1:26" hidden="1" x14ac:dyDescent="0.25">
      <c r="A2918" t="s">
        <v>11962</v>
      </c>
      <c r="B2918" t="s">
        <v>11963</v>
      </c>
      <c r="C2918" s="1" t="str">
        <f t="shared" si="467"/>
        <v>21:0242</v>
      </c>
      <c r="D2918" s="1" t="str">
        <f t="shared" si="471"/>
        <v>21:0117</v>
      </c>
      <c r="E2918" t="s">
        <v>11964</v>
      </c>
      <c r="F2918" t="s">
        <v>11965</v>
      </c>
      <c r="H2918">
        <v>58.075590599999998</v>
      </c>
      <c r="I2918">
        <v>-102.607911</v>
      </c>
      <c r="J2918" s="1" t="str">
        <f t="shared" si="472"/>
        <v>NGR lake sediment grab sample</v>
      </c>
      <c r="K2918" s="1" t="str">
        <f t="shared" si="473"/>
        <v>&lt;177 micron (NGR)</v>
      </c>
      <c r="L2918">
        <v>38</v>
      </c>
      <c r="M2918" t="s">
        <v>87</v>
      </c>
      <c r="N2918">
        <v>748</v>
      </c>
      <c r="O2918" t="s">
        <v>562</v>
      </c>
      <c r="P2918" t="s">
        <v>39</v>
      </c>
      <c r="Q2918" t="s">
        <v>66</v>
      </c>
      <c r="R2918" t="s">
        <v>146</v>
      </c>
      <c r="S2918" t="s">
        <v>78</v>
      </c>
      <c r="T2918" t="s">
        <v>36</v>
      </c>
      <c r="U2918" t="s">
        <v>1869</v>
      </c>
      <c r="V2918" t="s">
        <v>478</v>
      </c>
      <c r="W2918" t="s">
        <v>181</v>
      </c>
      <c r="X2918" t="s">
        <v>890</v>
      </c>
      <c r="Y2918" t="s">
        <v>41</v>
      </c>
      <c r="Z2918" t="s">
        <v>1359</v>
      </c>
    </row>
    <row r="2919" spans="1:26" hidden="1" x14ac:dyDescent="0.25">
      <c r="A2919" t="s">
        <v>11966</v>
      </c>
      <c r="B2919" t="s">
        <v>11967</v>
      </c>
      <c r="C2919" s="1" t="str">
        <f t="shared" si="467"/>
        <v>21:0242</v>
      </c>
      <c r="D2919" s="1" t="str">
        <f t="shared" si="471"/>
        <v>21:0117</v>
      </c>
      <c r="E2919" t="s">
        <v>11968</v>
      </c>
      <c r="F2919" t="s">
        <v>11969</v>
      </c>
      <c r="H2919">
        <v>58.074714200000003</v>
      </c>
      <c r="I2919">
        <v>-102.56404360000001</v>
      </c>
      <c r="J2919" s="1" t="str">
        <f t="shared" si="472"/>
        <v>NGR lake sediment grab sample</v>
      </c>
      <c r="K2919" s="1" t="str">
        <f t="shared" si="473"/>
        <v>&lt;177 micron (NGR)</v>
      </c>
      <c r="L2919">
        <v>38</v>
      </c>
      <c r="M2919" t="s">
        <v>96</v>
      </c>
      <c r="N2919">
        <v>749</v>
      </c>
      <c r="O2919" t="s">
        <v>417</v>
      </c>
      <c r="P2919" t="s">
        <v>156</v>
      </c>
      <c r="Q2919" t="s">
        <v>53</v>
      </c>
      <c r="R2919" t="s">
        <v>181</v>
      </c>
      <c r="S2919" t="s">
        <v>80</v>
      </c>
      <c r="T2919" t="s">
        <v>36</v>
      </c>
      <c r="U2919" t="s">
        <v>465</v>
      </c>
      <c r="V2919" t="s">
        <v>309</v>
      </c>
      <c r="W2919" t="s">
        <v>181</v>
      </c>
      <c r="X2919" t="s">
        <v>283</v>
      </c>
      <c r="Y2919" t="s">
        <v>41</v>
      </c>
      <c r="Z2919" t="s">
        <v>2439</v>
      </c>
    </row>
    <row r="2920" spans="1:26" hidden="1" x14ac:dyDescent="0.25">
      <c r="A2920" t="s">
        <v>11970</v>
      </c>
      <c r="B2920" t="s">
        <v>11971</v>
      </c>
      <c r="C2920" s="1" t="str">
        <f t="shared" si="467"/>
        <v>21:0242</v>
      </c>
      <c r="D2920" s="1" t="str">
        <f t="shared" si="471"/>
        <v>21:0117</v>
      </c>
      <c r="E2920" t="s">
        <v>11972</v>
      </c>
      <c r="F2920" t="s">
        <v>11973</v>
      </c>
      <c r="H2920">
        <v>58.083636599999998</v>
      </c>
      <c r="I2920">
        <v>-102.50920069999999</v>
      </c>
      <c r="J2920" s="1" t="str">
        <f t="shared" si="472"/>
        <v>NGR lake sediment grab sample</v>
      </c>
      <c r="K2920" s="1" t="str">
        <f t="shared" si="473"/>
        <v>&lt;177 micron (NGR)</v>
      </c>
      <c r="L2920">
        <v>38</v>
      </c>
      <c r="M2920" t="s">
        <v>106</v>
      </c>
      <c r="N2920">
        <v>750</v>
      </c>
      <c r="O2920" t="s">
        <v>3158</v>
      </c>
      <c r="P2920" t="s">
        <v>77</v>
      </c>
      <c r="Q2920" t="s">
        <v>53</v>
      </c>
      <c r="R2920" t="s">
        <v>146</v>
      </c>
      <c r="S2920" t="s">
        <v>39</v>
      </c>
      <c r="T2920" t="s">
        <v>36</v>
      </c>
      <c r="U2920" t="s">
        <v>2543</v>
      </c>
      <c r="V2920" t="s">
        <v>11974</v>
      </c>
      <c r="W2920" t="s">
        <v>146</v>
      </c>
      <c r="X2920" t="s">
        <v>300</v>
      </c>
      <c r="Y2920" t="s">
        <v>41</v>
      </c>
      <c r="Z2920" t="s">
        <v>406</v>
      </c>
    </row>
    <row r="2921" spans="1:26" hidden="1" x14ac:dyDescent="0.25">
      <c r="A2921" t="s">
        <v>11975</v>
      </c>
      <c r="B2921" t="s">
        <v>11976</v>
      </c>
      <c r="C2921" s="1" t="str">
        <f t="shared" si="467"/>
        <v>21:0242</v>
      </c>
      <c r="D2921" s="1" t="str">
        <f t="shared" si="471"/>
        <v>21:0117</v>
      </c>
      <c r="E2921" t="s">
        <v>11977</v>
      </c>
      <c r="F2921" t="s">
        <v>11978</v>
      </c>
      <c r="H2921">
        <v>58.091484399999999</v>
      </c>
      <c r="I2921">
        <v>-102.4864929</v>
      </c>
      <c r="J2921" s="1" t="str">
        <f t="shared" si="472"/>
        <v>NGR lake sediment grab sample</v>
      </c>
      <c r="K2921" s="1" t="str">
        <f t="shared" si="473"/>
        <v>&lt;177 micron (NGR)</v>
      </c>
      <c r="L2921">
        <v>38</v>
      </c>
      <c r="M2921" t="s">
        <v>118</v>
      </c>
      <c r="N2921">
        <v>751</v>
      </c>
      <c r="O2921" t="s">
        <v>1047</v>
      </c>
      <c r="P2921" t="s">
        <v>181</v>
      </c>
      <c r="Q2921" t="s">
        <v>53</v>
      </c>
      <c r="R2921" t="s">
        <v>78</v>
      </c>
      <c r="S2921" t="s">
        <v>33</v>
      </c>
      <c r="T2921" t="s">
        <v>36</v>
      </c>
      <c r="U2921" t="s">
        <v>766</v>
      </c>
      <c r="V2921" t="s">
        <v>1475</v>
      </c>
      <c r="W2921" t="s">
        <v>39</v>
      </c>
      <c r="X2921" t="s">
        <v>82</v>
      </c>
      <c r="Y2921" t="s">
        <v>41</v>
      </c>
      <c r="Z2921" t="s">
        <v>826</v>
      </c>
    </row>
    <row r="2922" spans="1:26" hidden="1" x14ac:dyDescent="0.25">
      <c r="A2922" t="s">
        <v>11979</v>
      </c>
      <c r="B2922" t="s">
        <v>11980</v>
      </c>
      <c r="C2922" s="1" t="str">
        <f t="shared" si="467"/>
        <v>21:0242</v>
      </c>
      <c r="D2922" s="1" t="str">
        <f t="shared" si="471"/>
        <v>21:0117</v>
      </c>
      <c r="E2922" t="s">
        <v>11981</v>
      </c>
      <c r="F2922" t="s">
        <v>11982</v>
      </c>
      <c r="H2922">
        <v>58.178118599999998</v>
      </c>
      <c r="I2922">
        <v>-102.4191106</v>
      </c>
      <c r="J2922" s="1" t="str">
        <f t="shared" si="472"/>
        <v>NGR lake sediment grab sample</v>
      </c>
      <c r="K2922" s="1" t="str">
        <f t="shared" si="473"/>
        <v>&lt;177 micron (NGR)</v>
      </c>
      <c r="L2922">
        <v>38</v>
      </c>
      <c r="M2922" t="s">
        <v>131</v>
      </c>
      <c r="N2922">
        <v>752</v>
      </c>
      <c r="O2922" t="s">
        <v>1047</v>
      </c>
      <c r="P2922" t="s">
        <v>76</v>
      </c>
      <c r="Q2922" t="s">
        <v>66</v>
      </c>
      <c r="R2922" t="s">
        <v>156</v>
      </c>
      <c r="S2922" t="s">
        <v>78</v>
      </c>
      <c r="T2922" t="s">
        <v>36</v>
      </c>
      <c r="U2922" t="s">
        <v>163</v>
      </c>
      <c r="V2922" t="s">
        <v>590</v>
      </c>
      <c r="W2922" t="s">
        <v>33</v>
      </c>
      <c r="X2922" t="s">
        <v>890</v>
      </c>
      <c r="Y2922" t="s">
        <v>41</v>
      </c>
      <c r="Z2922" t="s">
        <v>472</v>
      </c>
    </row>
    <row r="2923" spans="1:26" hidden="1" x14ac:dyDescent="0.25">
      <c r="A2923" t="s">
        <v>11983</v>
      </c>
      <c r="B2923" t="s">
        <v>11984</v>
      </c>
      <c r="C2923" s="1" t="str">
        <f t="shared" si="467"/>
        <v>21:0242</v>
      </c>
      <c r="D2923" s="1" t="str">
        <f t="shared" si="471"/>
        <v>21:0117</v>
      </c>
      <c r="E2923" t="s">
        <v>11985</v>
      </c>
      <c r="F2923" t="s">
        <v>11986</v>
      </c>
      <c r="H2923">
        <v>58.189150900000001</v>
      </c>
      <c r="I2923">
        <v>-102.413223</v>
      </c>
      <c r="J2923" s="1" t="str">
        <f t="shared" si="472"/>
        <v>NGR lake sediment grab sample</v>
      </c>
      <c r="K2923" s="1" t="str">
        <f t="shared" si="473"/>
        <v>&lt;177 micron (NGR)</v>
      </c>
      <c r="L2923">
        <v>38</v>
      </c>
      <c r="M2923" t="s">
        <v>143</v>
      </c>
      <c r="N2923">
        <v>753</v>
      </c>
      <c r="O2923" t="s">
        <v>297</v>
      </c>
      <c r="P2923" t="s">
        <v>181</v>
      </c>
      <c r="Q2923" t="s">
        <v>66</v>
      </c>
      <c r="R2923" t="s">
        <v>97</v>
      </c>
      <c r="S2923" t="s">
        <v>33</v>
      </c>
      <c r="T2923" t="s">
        <v>36</v>
      </c>
      <c r="U2923" t="s">
        <v>89</v>
      </c>
      <c r="V2923" t="s">
        <v>308</v>
      </c>
      <c r="W2923" t="s">
        <v>63</v>
      </c>
      <c r="X2923" t="s">
        <v>890</v>
      </c>
      <c r="Y2923" t="s">
        <v>41</v>
      </c>
      <c r="Z2923" t="s">
        <v>1224</v>
      </c>
    </row>
    <row r="2924" spans="1:26" hidden="1" x14ac:dyDescent="0.25">
      <c r="A2924" t="s">
        <v>11987</v>
      </c>
      <c r="B2924" t="s">
        <v>11988</v>
      </c>
      <c r="C2924" s="1" t="str">
        <f t="shared" si="467"/>
        <v>21:0242</v>
      </c>
      <c r="D2924" s="1" t="str">
        <f t="shared" si="471"/>
        <v>21:0117</v>
      </c>
      <c r="E2924" t="s">
        <v>11989</v>
      </c>
      <c r="F2924" t="s">
        <v>11990</v>
      </c>
      <c r="H2924">
        <v>58.183290700000001</v>
      </c>
      <c r="I2924">
        <v>-102.37574480000001</v>
      </c>
      <c r="J2924" s="1" t="str">
        <f t="shared" si="472"/>
        <v>NGR lake sediment grab sample</v>
      </c>
      <c r="K2924" s="1" t="str">
        <f t="shared" si="473"/>
        <v>&lt;177 micron (NGR)</v>
      </c>
      <c r="L2924">
        <v>38</v>
      </c>
      <c r="M2924" t="s">
        <v>177</v>
      </c>
      <c r="N2924">
        <v>754</v>
      </c>
      <c r="O2924" t="s">
        <v>1058</v>
      </c>
      <c r="P2924" t="s">
        <v>39</v>
      </c>
      <c r="Q2924" t="s">
        <v>53</v>
      </c>
      <c r="R2924" t="s">
        <v>78</v>
      </c>
      <c r="S2924" t="s">
        <v>80</v>
      </c>
      <c r="T2924" t="s">
        <v>36</v>
      </c>
      <c r="U2924" t="s">
        <v>299</v>
      </c>
      <c r="V2924" t="s">
        <v>597</v>
      </c>
      <c r="W2924" t="s">
        <v>53</v>
      </c>
      <c r="X2924" t="s">
        <v>890</v>
      </c>
      <c r="Y2924" t="s">
        <v>41</v>
      </c>
      <c r="Z2924" t="s">
        <v>472</v>
      </c>
    </row>
    <row r="2925" spans="1:26" hidden="1" x14ac:dyDescent="0.25">
      <c r="A2925" t="s">
        <v>11991</v>
      </c>
      <c r="B2925" t="s">
        <v>11992</v>
      </c>
      <c r="C2925" s="1" t="str">
        <f t="shared" si="467"/>
        <v>21:0242</v>
      </c>
      <c r="D2925" s="1" t="str">
        <f t="shared" si="471"/>
        <v>21:0117</v>
      </c>
      <c r="E2925" t="s">
        <v>11993</v>
      </c>
      <c r="F2925" t="s">
        <v>11994</v>
      </c>
      <c r="H2925">
        <v>58.1727135</v>
      </c>
      <c r="I2925">
        <v>-102.3509275</v>
      </c>
      <c r="J2925" s="1" t="str">
        <f t="shared" si="472"/>
        <v>NGR lake sediment grab sample</v>
      </c>
      <c r="K2925" s="1" t="str">
        <f t="shared" si="473"/>
        <v>&lt;177 micron (NGR)</v>
      </c>
      <c r="L2925">
        <v>38</v>
      </c>
      <c r="M2925" t="s">
        <v>187</v>
      </c>
      <c r="N2925">
        <v>755</v>
      </c>
      <c r="O2925" t="s">
        <v>35</v>
      </c>
      <c r="P2925" t="s">
        <v>66</v>
      </c>
      <c r="Q2925" t="s">
        <v>53</v>
      </c>
      <c r="R2925" t="s">
        <v>80</v>
      </c>
      <c r="S2925" t="s">
        <v>80</v>
      </c>
      <c r="T2925" t="s">
        <v>36</v>
      </c>
      <c r="U2925" t="s">
        <v>235</v>
      </c>
      <c r="V2925" t="s">
        <v>227</v>
      </c>
      <c r="W2925" t="s">
        <v>181</v>
      </c>
      <c r="X2925" t="s">
        <v>283</v>
      </c>
      <c r="Y2925" t="s">
        <v>125</v>
      </c>
      <c r="Z2925" t="s">
        <v>2257</v>
      </c>
    </row>
    <row r="2926" spans="1:26" hidden="1" x14ac:dyDescent="0.25">
      <c r="A2926" t="s">
        <v>11995</v>
      </c>
      <c r="B2926" t="s">
        <v>11996</v>
      </c>
      <c r="C2926" s="1" t="str">
        <f t="shared" si="467"/>
        <v>21:0242</v>
      </c>
      <c r="D2926" s="1" t="str">
        <f t="shared" si="471"/>
        <v>21:0117</v>
      </c>
      <c r="E2926" t="s">
        <v>11997</v>
      </c>
      <c r="F2926" t="s">
        <v>11998</v>
      </c>
      <c r="H2926">
        <v>58.177064399999999</v>
      </c>
      <c r="I2926">
        <v>-102.2995736</v>
      </c>
      <c r="J2926" s="1" t="str">
        <f t="shared" si="472"/>
        <v>NGR lake sediment grab sample</v>
      </c>
      <c r="K2926" s="1" t="str">
        <f t="shared" si="473"/>
        <v>&lt;177 micron (NGR)</v>
      </c>
      <c r="L2926">
        <v>38</v>
      </c>
      <c r="M2926" t="s">
        <v>196</v>
      </c>
      <c r="N2926">
        <v>756</v>
      </c>
      <c r="O2926" t="s">
        <v>100</v>
      </c>
      <c r="P2926" t="s">
        <v>198</v>
      </c>
      <c r="Q2926" t="s">
        <v>66</v>
      </c>
      <c r="R2926" t="s">
        <v>146</v>
      </c>
      <c r="S2926" t="s">
        <v>80</v>
      </c>
      <c r="T2926" t="s">
        <v>36</v>
      </c>
      <c r="U2926" t="s">
        <v>471</v>
      </c>
      <c r="V2926" t="s">
        <v>63</v>
      </c>
      <c r="W2926" t="s">
        <v>156</v>
      </c>
      <c r="X2926" t="s">
        <v>890</v>
      </c>
      <c r="Y2926" t="s">
        <v>41</v>
      </c>
      <c r="Z2926" t="s">
        <v>1025</v>
      </c>
    </row>
    <row r="2927" spans="1:26" hidden="1" x14ac:dyDescent="0.25">
      <c r="A2927" t="s">
        <v>11999</v>
      </c>
      <c r="B2927" t="s">
        <v>12000</v>
      </c>
      <c r="C2927" s="1" t="str">
        <f t="shared" si="467"/>
        <v>21:0242</v>
      </c>
      <c r="D2927" s="1" t="str">
        <f t="shared" si="471"/>
        <v>21:0117</v>
      </c>
      <c r="E2927" t="s">
        <v>12001</v>
      </c>
      <c r="F2927" t="s">
        <v>12002</v>
      </c>
      <c r="H2927">
        <v>58.191433400000001</v>
      </c>
      <c r="I2927">
        <v>-102.29787090000001</v>
      </c>
      <c r="J2927" s="1" t="str">
        <f t="shared" si="472"/>
        <v>NGR lake sediment grab sample</v>
      </c>
      <c r="K2927" s="1" t="str">
        <f t="shared" si="473"/>
        <v>&lt;177 micron (NGR)</v>
      </c>
      <c r="L2927">
        <v>38</v>
      </c>
      <c r="M2927" t="s">
        <v>206</v>
      </c>
      <c r="N2927">
        <v>757</v>
      </c>
      <c r="O2927" t="s">
        <v>224</v>
      </c>
      <c r="P2927" t="s">
        <v>39</v>
      </c>
      <c r="Q2927" t="s">
        <v>63</v>
      </c>
      <c r="R2927" t="s">
        <v>39</v>
      </c>
      <c r="S2927" t="s">
        <v>66</v>
      </c>
      <c r="T2927" t="s">
        <v>36</v>
      </c>
      <c r="U2927" t="s">
        <v>639</v>
      </c>
      <c r="V2927" t="s">
        <v>137</v>
      </c>
      <c r="W2927" t="s">
        <v>33</v>
      </c>
      <c r="X2927" t="s">
        <v>283</v>
      </c>
      <c r="Y2927" t="s">
        <v>41</v>
      </c>
      <c r="Z2927" t="s">
        <v>4196</v>
      </c>
    </row>
    <row r="2928" spans="1:26" hidden="1" x14ac:dyDescent="0.25">
      <c r="A2928" t="s">
        <v>12003</v>
      </c>
      <c r="B2928" t="s">
        <v>12004</v>
      </c>
      <c r="C2928" s="1" t="str">
        <f t="shared" si="467"/>
        <v>21:0242</v>
      </c>
      <c r="D2928" s="1" t="str">
        <f>HYPERLINK("http://geochem.nrcan.gc.ca/cdogs/content/svy/svy_e.htm", "")</f>
        <v/>
      </c>
      <c r="G2928" s="1" t="str">
        <f>HYPERLINK("http://geochem.nrcan.gc.ca/cdogs/content/cr_/cr_00007_e.htm", "7")</f>
        <v>7</v>
      </c>
      <c r="J2928" t="s">
        <v>220</v>
      </c>
      <c r="K2928" t="s">
        <v>221</v>
      </c>
      <c r="L2928">
        <v>38</v>
      </c>
      <c r="M2928" t="s">
        <v>222</v>
      </c>
      <c r="N2928">
        <v>758</v>
      </c>
      <c r="O2928" t="s">
        <v>48</v>
      </c>
      <c r="P2928" t="s">
        <v>108</v>
      </c>
      <c r="Q2928" t="s">
        <v>109</v>
      </c>
      <c r="R2928" t="s">
        <v>76</v>
      </c>
      <c r="S2928" t="s">
        <v>80</v>
      </c>
      <c r="T2928" t="s">
        <v>225</v>
      </c>
      <c r="U2928" t="s">
        <v>1470</v>
      </c>
      <c r="V2928" t="s">
        <v>227</v>
      </c>
      <c r="W2928" t="s">
        <v>53</v>
      </c>
      <c r="X2928" t="s">
        <v>208</v>
      </c>
      <c r="Y2928" t="s">
        <v>290</v>
      </c>
      <c r="Z2928" t="s">
        <v>110</v>
      </c>
    </row>
    <row r="2929" spans="1:26" hidden="1" x14ac:dyDescent="0.25">
      <c r="A2929" t="s">
        <v>12005</v>
      </c>
      <c r="B2929" t="s">
        <v>12006</v>
      </c>
      <c r="C2929" s="1" t="str">
        <f t="shared" si="467"/>
        <v>21:0242</v>
      </c>
      <c r="D2929" s="1" t="str">
        <f t="shared" ref="D2929:D2946" si="474">HYPERLINK("http://geochem.nrcan.gc.ca/cdogs/content/svy/svy210117_e.htm", "21:0117")</f>
        <v>21:0117</v>
      </c>
      <c r="E2929" t="s">
        <v>12007</v>
      </c>
      <c r="F2929" t="s">
        <v>12008</v>
      </c>
      <c r="H2929">
        <v>58.193843000000001</v>
      </c>
      <c r="I2929">
        <v>-102.24956</v>
      </c>
      <c r="J2929" s="1" t="str">
        <f t="shared" ref="J2929:J2946" si="475">HYPERLINK("http://geochem.nrcan.gc.ca/cdogs/content/kwd/kwd020027_e.htm", "NGR lake sediment grab sample")</f>
        <v>NGR lake sediment grab sample</v>
      </c>
      <c r="K2929" s="1" t="str">
        <f t="shared" ref="K2929:K2946" si="476">HYPERLINK("http://geochem.nrcan.gc.ca/cdogs/content/kwd/kwd080006_e.htm", "&lt;177 micron (NGR)")</f>
        <v>&lt;177 micron (NGR)</v>
      </c>
      <c r="L2929">
        <v>38</v>
      </c>
      <c r="M2929" t="s">
        <v>214</v>
      </c>
      <c r="N2929">
        <v>759</v>
      </c>
      <c r="O2929" t="s">
        <v>289</v>
      </c>
      <c r="P2929" t="s">
        <v>109</v>
      </c>
      <c r="Q2929" t="s">
        <v>66</v>
      </c>
      <c r="R2929" t="s">
        <v>146</v>
      </c>
      <c r="S2929" t="s">
        <v>80</v>
      </c>
      <c r="T2929" t="s">
        <v>36</v>
      </c>
      <c r="U2929" t="s">
        <v>673</v>
      </c>
      <c r="V2929" t="s">
        <v>12009</v>
      </c>
      <c r="W2929" t="s">
        <v>290</v>
      </c>
      <c r="X2929" t="s">
        <v>890</v>
      </c>
      <c r="Y2929" t="s">
        <v>309</v>
      </c>
      <c r="Z2929" t="s">
        <v>2603</v>
      </c>
    </row>
    <row r="2930" spans="1:26" hidden="1" x14ac:dyDescent="0.25">
      <c r="A2930" t="s">
        <v>12010</v>
      </c>
      <c r="B2930" t="s">
        <v>12011</v>
      </c>
      <c r="C2930" s="1" t="str">
        <f t="shared" si="467"/>
        <v>21:0242</v>
      </c>
      <c r="D2930" s="1" t="str">
        <f t="shared" si="474"/>
        <v>21:0117</v>
      </c>
      <c r="E2930" t="s">
        <v>12012</v>
      </c>
      <c r="F2930" t="s">
        <v>12013</v>
      </c>
      <c r="H2930">
        <v>58.187042099999999</v>
      </c>
      <c r="I2930">
        <v>-102.2152557</v>
      </c>
      <c r="J2930" s="1" t="str">
        <f t="shared" si="475"/>
        <v>NGR lake sediment grab sample</v>
      </c>
      <c r="K2930" s="1" t="str">
        <f t="shared" si="476"/>
        <v>&lt;177 micron (NGR)</v>
      </c>
      <c r="L2930">
        <v>38</v>
      </c>
      <c r="M2930" t="s">
        <v>234</v>
      </c>
      <c r="N2930">
        <v>760</v>
      </c>
      <c r="O2930" t="s">
        <v>615</v>
      </c>
      <c r="P2930" t="s">
        <v>50</v>
      </c>
      <c r="Q2930" t="s">
        <v>66</v>
      </c>
      <c r="R2930" t="s">
        <v>97</v>
      </c>
      <c r="S2930" t="s">
        <v>146</v>
      </c>
      <c r="T2930" t="s">
        <v>36</v>
      </c>
      <c r="U2930" t="s">
        <v>963</v>
      </c>
      <c r="V2930" t="s">
        <v>875</v>
      </c>
      <c r="W2930" t="s">
        <v>181</v>
      </c>
      <c r="X2930" t="s">
        <v>890</v>
      </c>
      <c r="Y2930" t="s">
        <v>41</v>
      </c>
      <c r="Z2930" t="s">
        <v>1704</v>
      </c>
    </row>
    <row r="2931" spans="1:26" hidden="1" x14ac:dyDescent="0.25">
      <c r="A2931" t="s">
        <v>12014</v>
      </c>
      <c r="B2931" t="s">
        <v>12015</v>
      </c>
      <c r="C2931" s="1" t="str">
        <f t="shared" si="467"/>
        <v>21:0242</v>
      </c>
      <c r="D2931" s="1" t="str">
        <f t="shared" si="474"/>
        <v>21:0117</v>
      </c>
      <c r="E2931" t="s">
        <v>12016</v>
      </c>
      <c r="F2931" t="s">
        <v>12017</v>
      </c>
      <c r="H2931">
        <v>58.246793500000003</v>
      </c>
      <c r="I2931">
        <v>-102.21691389999999</v>
      </c>
      <c r="J2931" s="1" t="str">
        <f t="shared" si="475"/>
        <v>NGR lake sediment grab sample</v>
      </c>
      <c r="K2931" s="1" t="str">
        <f t="shared" si="476"/>
        <v>&lt;177 micron (NGR)</v>
      </c>
      <c r="L2931">
        <v>39</v>
      </c>
      <c r="M2931" t="s">
        <v>30</v>
      </c>
      <c r="N2931">
        <v>761</v>
      </c>
      <c r="O2931" t="s">
        <v>336</v>
      </c>
      <c r="P2931" t="s">
        <v>80</v>
      </c>
      <c r="Q2931" t="s">
        <v>53</v>
      </c>
      <c r="R2931" t="s">
        <v>39</v>
      </c>
      <c r="S2931" t="s">
        <v>53</v>
      </c>
      <c r="T2931" t="s">
        <v>36</v>
      </c>
      <c r="U2931" t="s">
        <v>1416</v>
      </c>
      <c r="V2931" t="s">
        <v>227</v>
      </c>
      <c r="W2931" t="s">
        <v>53</v>
      </c>
      <c r="X2931" t="s">
        <v>343</v>
      </c>
      <c r="Y2931" t="s">
        <v>66</v>
      </c>
      <c r="Z2931" t="s">
        <v>3269</v>
      </c>
    </row>
    <row r="2932" spans="1:26" hidden="1" x14ac:dyDescent="0.25">
      <c r="A2932" t="s">
        <v>12018</v>
      </c>
      <c r="B2932" t="s">
        <v>12019</v>
      </c>
      <c r="C2932" s="1" t="str">
        <f t="shared" si="467"/>
        <v>21:0242</v>
      </c>
      <c r="D2932" s="1" t="str">
        <f t="shared" si="474"/>
        <v>21:0117</v>
      </c>
      <c r="E2932" t="s">
        <v>12020</v>
      </c>
      <c r="F2932" t="s">
        <v>12021</v>
      </c>
      <c r="H2932">
        <v>58.195548000000002</v>
      </c>
      <c r="I2932">
        <v>-102.1749865</v>
      </c>
      <c r="J2932" s="1" t="str">
        <f t="shared" si="475"/>
        <v>NGR lake sediment grab sample</v>
      </c>
      <c r="K2932" s="1" t="str">
        <f t="shared" si="476"/>
        <v>&lt;177 micron (NGR)</v>
      </c>
      <c r="L2932">
        <v>39</v>
      </c>
      <c r="M2932" t="s">
        <v>47</v>
      </c>
      <c r="N2932">
        <v>762</v>
      </c>
      <c r="O2932" t="s">
        <v>197</v>
      </c>
      <c r="P2932" t="s">
        <v>76</v>
      </c>
      <c r="Q2932" t="s">
        <v>66</v>
      </c>
      <c r="R2932" t="s">
        <v>181</v>
      </c>
      <c r="S2932" t="s">
        <v>39</v>
      </c>
      <c r="T2932" t="s">
        <v>36</v>
      </c>
      <c r="U2932" t="s">
        <v>3652</v>
      </c>
      <c r="V2932" t="s">
        <v>10471</v>
      </c>
      <c r="W2932" t="s">
        <v>181</v>
      </c>
      <c r="X2932" t="s">
        <v>48</v>
      </c>
      <c r="Y2932" t="s">
        <v>125</v>
      </c>
      <c r="Z2932" t="s">
        <v>1417</v>
      </c>
    </row>
    <row r="2933" spans="1:26" hidden="1" x14ac:dyDescent="0.25">
      <c r="A2933" t="s">
        <v>12022</v>
      </c>
      <c r="B2933" t="s">
        <v>12023</v>
      </c>
      <c r="C2933" s="1" t="str">
        <f t="shared" si="467"/>
        <v>21:0242</v>
      </c>
      <c r="D2933" s="1" t="str">
        <f t="shared" si="474"/>
        <v>21:0117</v>
      </c>
      <c r="E2933" t="s">
        <v>12024</v>
      </c>
      <c r="F2933" t="s">
        <v>12025</v>
      </c>
      <c r="H2933">
        <v>58.212850400000001</v>
      </c>
      <c r="I2933">
        <v>-102.18774569999999</v>
      </c>
      <c r="J2933" s="1" t="str">
        <f t="shared" si="475"/>
        <v>NGR lake sediment grab sample</v>
      </c>
      <c r="K2933" s="1" t="str">
        <f t="shared" si="476"/>
        <v>&lt;177 micron (NGR)</v>
      </c>
      <c r="L2933">
        <v>39</v>
      </c>
      <c r="M2933" t="s">
        <v>60</v>
      </c>
      <c r="N2933">
        <v>763</v>
      </c>
      <c r="O2933" t="s">
        <v>79</v>
      </c>
      <c r="P2933" t="s">
        <v>39</v>
      </c>
      <c r="Q2933" t="s">
        <v>53</v>
      </c>
      <c r="R2933" t="s">
        <v>146</v>
      </c>
      <c r="S2933" t="s">
        <v>33</v>
      </c>
      <c r="T2933" t="s">
        <v>36</v>
      </c>
      <c r="U2933" t="s">
        <v>463</v>
      </c>
      <c r="V2933" t="s">
        <v>157</v>
      </c>
      <c r="W2933" t="s">
        <v>80</v>
      </c>
      <c r="X2933" t="s">
        <v>82</v>
      </c>
      <c r="Y2933" t="s">
        <v>125</v>
      </c>
      <c r="Z2933" t="s">
        <v>697</v>
      </c>
    </row>
    <row r="2934" spans="1:26" hidden="1" x14ac:dyDescent="0.25">
      <c r="A2934" t="s">
        <v>12026</v>
      </c>
      <c r="B2934" t="s">
        <v>12027</v>
      </c>
      <c r="C2934" s="1" t="str">
        <f t="shared" si="467"/>
        <v>21:0242</v>
      </c>
      <c r="D2934" s="1" t="str">
        <f t="shared" si="474"/>
        <v>21:0117</v>
      </c>
      <c r="E2934" t="s">
        <v>12028</v>
      </c>
      <c r="F2934" t="s">
        <v>12029</v>
      </c>
      <c r="H2934">
        <v>58.214634699999998</v>
      </c>
      <c r="I2934">
        <v>-102.2162632</v>
      </c>
      <c r="J2934" s="1" t="str">
        <f t="shared" si="475"/>
        <v>NGR lake sediment grab sample</v>
      </c>
      <c r="K2934" s="1" t="str">
        <f t="shared" si="476"/>
        <v>&lt;177 micron (NGR)</v>
      </c>
      <c r="L2934">
        <v>39</v>
      </c>
      <c r="M2934" t="s">
        <v>73</v>
      </c>
      <c r="N2934">
        <v>764</v>
      </c>
      <c r="O2934" t="s">
        <v>1047</v>
      </c>
      <c r="P2934" t="s">
        <v>76</v>
      </c>
      <c r="Q2934" t="s">
        <v>53</v>
      </c>
      <c r="R2934" t="s">
        <v>146</v>
      </c>
      <c r="S2934" t="s">
        <v>39</v>
      </c>
      <c r="T2934" t="s">
        <v>36</v>
      </c>
      <c r="U2934" t="s">
        <v>2579</v>
      </c>
      <c r="V2934" t="s">
        <v>10398</v>
      </c>
      <c r="W2934" t="s">
        <v>33</v>
      </c>
      <c r="X2934" t="s">
        <v>890</v>
      </c>
      <c r="Y2934" t="s">
        <v>41</v>
      </c>
      <c r="Z2934" t="s">
        <v>1283</v>
      </c>
    </row>
    <row r="2935" spans="1:26" hidden="1" x14ac:dyDescent="0.25">
      <c r="A2935" t="s">
        <v>12030</v>
      </c>
      <c r="B2935" t="s">
        <v>12031</v>
      </c>
      <c r="C2935" s="1" t="str">
        <f t="shared" si="467"/>
        <v>21:0242</v>
      </c>
      <c r="D2935" s="1" t="str">
        <f t="shared" si="474"/>
        <v>21:0117</v>
      </c>
      <c r="E2935" t="s">
        <v>12032</v>
      </c>
      <c r="F2935" t="s">
        <v>12033</v>
      </c>
      <c r="H2935">
        <v>58.2331577</v>
      </c>
      <c r="I2935">
        <v>-102.2184075</v>
      </c>
      <c r="J2935" s="1" t="str">
        <f t="shared" si="475"/>
        <v>NGR lake sediment grab sample</v>
      </c>
      <c r="K2935" s="1" t="str">
        <f t="shared" si="476"/>
        <v>&lt;177 micron (NGR)</v>
      </c>
      <c r="L2935">
        <v>39</v>
      </c>
      <c r="M2935" t="s">
        <v>154</v>
      </c>
      <c r="N2935">
        <v>765</v>
      </c>
      <c r="O2935" t="s">
        <v>1709</v>
      </c>
      <c r="P2935" t="s">
        <v>39</v>
      </c>
      <c r="Q2935" t="s">
        <v>53</v>
      </c>
      <c r="R2935" t="s">
        <v>146</v>
      </c>
      <c r="S2935" t="s">
        <v>77</v>
      </c>
      <c r="T2935" t="s">
        <v>36</v>
      </c>
      <c r="U2935" t="s">
        <v>12034</v>
      </c>
      <c r="V2935" t="s">
        <v>6137</v>
      </c>
      <c r="W2935" t="s">
        <v>570</v>
      </c>
      <c r="X2935" t="s">
        <v>82</v>
      </c>
      <c r="Y2935" t="s">
        <v>63</v>
      </c>
      <c r="Z2935" t="s">
        <v>134</v>
      </c>
    </row>
    <row r="2936" spans="1:26" hidden="1" x14ac:dyDescent="0.25">
      <c r="A2936" t="s">
        <v>12035</v>
      </c>
      <c r="B2936" t="s">
        <v>12036</v>
      </c>
      <c r="C2936" s="1" t="str">
        <f t="shared" si="467"/>
        <v>21:0242</v>
      </c>
      <c r="D2936" s="1" t="str">
        <f t="shared" si="474"/>
        <v>21:0117</v>
      </c>
      <c r="E2936" t="s">
        <v>12016</v>
      </c>
      <c r="F2936" t="s">
        <v>12037</v>
      </c>
      <c r="H2936">
        <v>58.246793500000003</v>
      </c>
      <c r="I2936">
        <v>-102.21691389999999</v>
      </c>
      <c r="J2936" s="1" t="str">
        <f t="shared" si="475"/>
        <v>NGR lake sediment grab sample</v>
      </c>
      <c r="K2936" s="1" t="str">
        <f t="shared" si="476"/>
        <v>&lt;177 micron (NGR)</v>
      </c>
      <c r="L2936">
        <v>39</v>
      </c>
      <c r="M2936" t="s">
        <v>162</v>
      </c>
      <c r="N2936">
        <v>766</v>
      </c>
      <c r="O2936" t="s">
        <v>298</v>
      </c>
      <c r="P2936" t="s">
        <v>39</v>
      </c>
      <c r="Q2936" t="s">
        <v>53</v>
      </c>
      <c r="R2936" t="s">
        <v>33</v>
      </c>
      <c r="S2936" t="s">
        <v>80</v>
      </c>
      <c r="T2936" t="s">
        <v>36</v>
      </c>
      <c r="U2936" t="s">
        <v>189</v>
      </c>
      <c r="V2936" t="s">
        <v>137</v>
      </c>
      <c r="W2936" t="s">
        <v>53</v>
      </c>
      <c r="X2936" t="s">
        <v>300</v>
      </c>
      <c r="Y2936" t="s">
        <v>41</v>
      </c>
      <c r="Z2936" t="s">
        <v>191</v>
      </c>
    </row>
    <row r="2937" spans="1:26" hidden="1" x14ac:dyDescent="0.25">
      <c r="A2937" t="s">
        <v>12038</v>
      </c>
      <c r="B2937" t="s">
        <v>12039</v>
      </c>
      <c r="C2937" s="1" t="str">
        <f t="shared" si="467"/>
        <v>21:0242</v>
      </c>
      <c r="D2937" s="1" t="str">
        <f t="shared" si="474"/>
        <v>21:0117</v>
      </c>
      <c r="E2937" t="s">
        <v>12016</v>
      </c>
      <c r="F2937" t="s">
        <v>12040</v>
      </c>
      <c r="H2937">
        <v>58.246793500000003</v>
      </c>
      <c r="I2937">
        <v>-102.21691389999999</v>
      </c>
      <c r="J2937" s="1" t="str">
        <f t="shared" si="475"/>
        <v>NGR lake sediment grab sample</v>
      </c>
      <c r="K2937" s="1" t="str">
        <f t="shared" si="476"/>
        <v>&lt;177 micron (NGR)</v>
      </c>
      <c r="L2937">
        <v>39</v>
      </c>
      <c r="M2937" t="s">
        <v>169</v>
      </c>
      <c r="N2937">
        <v>767</v>
      </c>
      <c r="O2937" t="s">
        <v>1048</v>
      </c>
      <c r="P2937" t="s">
        <v>39</v>
      </c>
      <c r="Q2937" t="s">
        <v>53</v>
      </c>
      <c r="R2937" t="s">
        <v>39</v>
      </c>
      <c r="S2937" t="s">
        <v>80</v>
      </c>
      <c r="T2937" t="s">
        <v>36</v>
      </c>
      <c r="U2937" t="s">
        <v>1846</v>
      </c>
      <c r="V2937" t="s">
        <v>137</v>
      </c>
      <c r="W2937" t="s">
        <v>66</v>
      </c>
      <c r="X2937" t="s">
        <v>79</v>
      </c>
      <c r="Y2937" t="s">
        <v>41</v>
      </c>
      <c r="Z2937" t="s">
        <v>4471</v>
      </c>
    </row>
    <row r="2938" spans="1:26" hidden="1" x14ac:dyDescent="0.25">
      <c r="A2938" t="s">
        <v>12041</v>
      </c>
      <c r="B2938" t="s">
        <v>12042</v>
      </c>
      <c r="C2938" s="1" t="str">
        <f t="shared" si="467"/>
        <v>21:0242</v>
      </c>
      <c r="D2938" s="1" t="str">
        <f t="shared" si="474"/>
        <v>21:0117</v>
      </c>
      <c r="E2938" t="s">
        <v>12043</v>
      </c>
      <c r="F2938" t="s">
        <v>12044</v>
      </c>
      <c r="H2938">
        <v>58.254118499999997</v>
      </c>
      <c r="I2938">
        <v>-102.18008089999999</v>
      </c>
      <c r="J2938" s="1" t="str">
        <f t="shared" si="475"/>
        <v>NGR lake sediment grab sample</v>
      </c>
      <c r="K2938" s="1" t="str">
        <f t="shared" si="476"/>
        <v>&lt;177 micron (NGR)</v>
      </c>
      <c r="L2938">
        <v>39</v>
      </c>
      <c r="M2938" t="s">
        <v>87</v>
      </c>
      <c r="N2938">
        <v>768</v>
      </c>
      <c r="O2938" t="s">
        <v>798</v>
      </c>
      <c r="P2938" t="s">
        <v>39</v>
      </c>
      <c r="Q2938" t="s">
        <v>53</v>
      </c>
      <c r="R2938" t="s">
        <v>181</v>
      </c>
      <c r="S2938" t="s">
        <v>63</v>
      </c>
      <c r="T2938" t="s">
        <v>36</v>
      </c>
      <c r="U2938" t="s">
        <v>497</v>
      </c>
      <c r="V2938" t="s">
        <v>564</v>
      </c>
      <c r="W2938" t="s">
        <v>66</v>
      </c>
      <c r="X2938" t="s">
        <v>890</v>
      </c>
      <c r="Y2938" t="s">
        <v>41</v>
      </c>
      <c r="Z2938" t="s">
        <v>947</v>
      </c>
    </row>
    <row r="2939" spans="1:26" hidden="1" x14ac:dyDescent="0.25">
      <c r="A2939" t="s">
        <v>12045</v>
      </c>
      <c r="B2939" t="s">
        <v>12046</v>
      </c>
      <c r="C2939" s="1" t="str">
        <f t="shared" ref="C2939:C3002" si="477">HYPERLINK("http://geochem.nrcan.gc.ca/cdogs/content/bdl/bdl210242_e.htm", "21:0242")</f>
        <v>21:0242</v>
      </c>
      <c r="D2939" s="1" t="str">
        <f t="shared" si="474"/>
        <v>21:0117</v>
      </c>
      <c r="E2939" t="s">
        <v>12047</v>
      </c>
      <c r="F2939" t="s">
        <v>12048</v>
      </c>
      <c r="H2939">
        <v>58.257369300000001</v>
      </c>
      <c r="I2939">
        <v>-102.2053274</v>
      </c>
      <c r="J2939" s="1" t="str">
        <f t="shared" si="475"/>
        <v>NGR lake sediment grab sample</v>
      </c>
      <c r="K2939" s="1" t="str">
        <f t="shared" si="476"/>
        <v>&lt;177 micron (NGR)</v>
      </c>
      <c r="L2939">
        <v>39</v>
      </c>
      <c r="M2939" t="s">
        <v>96</v>
      </c>
      <c r="N2939">
        <v>769</v>
      </c>
      <c r="O2939" t="s">
        <v>178</v>
      </c>
      <c r="P2939" t="s">
        <v>109</v>
      </c>
      <c r="Q2939" t="s">
        <v>33</v>
      </c>
      <c r="R2939" t="s">
        <v>97</v>
      </c>
      <c r="S2939" t="s">
        <v>78</v>
      </c>
      <c r="T2939" t="s">
        <v>36</v>
      </c>
      <c r="U2939" t="s">
        <v>100</v>
      </c>
      <c r="V2939" t="s">
        <v>308</v>
      </c>
      <c r="W2939" t="s">
        <v>97</v>
      </c>
      <c r="X2939" t="s">
        <v>283</v>
      </c>
      <c r="Y2939" t="s">
        <v>41</v>
      </c>
      <c r="Z2939" t="s">
        <v>832</v>
      </c>
    </row>
    <row r="2940" spans="1:26" hidden="1" x14ac:dyDescent="0.25">
      <c r="A2940" t="s">
        <v>12049</v>
      </c>
      <c r="B2940" t="s">
        <v>12050</v>
      </c>
      <c r="C2940" s="1" t="str">
        <f t="shared" si="477"/>
        <v>21:0242</v>
      </c>
      <c r="D2940" s="1" t="str">
        <f t="shared" si="474"/>
        <v>21:0117</v>
      </c>
      <c r="E2940" t="s">
        <v>12051</v>
      </c>
      <c r="F2940" t="s">
        <v>12052</v>
      </c>
      <c r="H2940">
        <v>58.277228800000003</v>
      </c>
      <c r="I2940">
        <v>-102.20407</v>
      </c>
      <c r="J2940" s="1" t="str">
        <f t="shared" si="475"/>
        <v>NGR lake sediment grab sample</v>
      </c>
      <c r="K2940" s="1" t="str">
        <f t="shared" si="476"/>
        <v>&lt;177 micron (NGR)</v>
      </c>
      <c r="L2940">
        <v>39</v>
      </c>
      <c r="M2940" t="s">
        <v>106</v>
      </c>
      <c r="N2940">
        <v>770</v>
      </c>
      <c r="O2940" t="s">
        <v>488</v>
      </c>
      <c r="P2940" t="s">
        <v>76</v>
      </c>
      <c r="Q2940" t="s">
        <v>63</v>
      </c>
      <c r="R2940" t="s">
        <v>146</v>
      </c>
      <c r="S2940" t="s">
        <v>80</v>
      </c>
      <c r="T2940" t="s">
        <v>36</v>
      </c>
      <c r="U2940" t="s">
        <v>4778</v>
      </c>
      <c r="V2940" t="s">
        <v>478</v>
      </c>
      <c r="W2940" t="s">
        <v>76</v>
      </c>
      <c r="X2940" t="s">
        <v>890</v>
      </c>
      <c r="Y2940" t="s">
        <v>125</v>
      </c>
      <c r="Z2940" t="s">
        <v>6799</v>
      </c>
    </row>
    <row r="2941" spans="1:26" hidden="1" x14ac:dyDescent="0.25">
      <c r="A2941" t="s">
        <v>12053</v>
      </c>
      <c r="B2941" t="s">
        <v>12054</v>
      </c>
      <c r="C2941" s="1" t="str">
        <f t="shared" si="477"/>
        <v>21:0242</v>
      </c>
      <c r="D2941" s="1" t="str">
        <f t="shared" si="474"/>
        <v>21:0117</v>
      </c>
      <c r="E2941" t="s">
        <v>12055</v>
      </c>
      <c r="F2941" t="s">
        <v>12056</v>
      </c>
      <c r="H2941">
        <v>58.2760161</v>
      </c>
      <c r="I2941">
        <v>-102.2496407</v>
      </c>
      <c r="J2941" s="1" t="str">
        <f t="shared" si="475"/>
        <v>NGR lake sediment grab sample</v>
      </c>
      <c r="K2941" s="1" t="str">
        <f t="shared" si="476"/>
        <v>&lt;177 micron (NGR)</v>
      </c>
      <c r="L2941">
        <v>39</v>
      </c>
      <c r="M2941" t="s">
        <v>118</v>
      </c>
      <c r="N2941">
        <v>771</v>
      </c>
      <c r="O2941" t="s">
        <v>224</v>
      </c>
      <c r="P2941" t="s">
        <v>80</v>
      </c>
      <c r="Q2941" t="s">
        <v>63</v>
      </c>
      <c r="R2941" t="s">
        <v>33</v>
      </c>
      <c r="S2941" t="s">
        <v>66</v>
      </c>
      <c r="T2941" t="s">
        <v>36</v>
      </c>
      <c r="U2941" t="s">
        <v>463</v>
      </c>
      <c r="V2941" t="s">
        <v>308</v>
      </c>
      <c r="W2941" t="s">
        <v>33</v>
      </c>
      <c r="X2941" t="s">
        <v>890</v>
      </c>
      <c r="Y2941" t="s">
        <v>41</v>
      </c>
      <c r="Z2941" t="s">
        <v>334</v>
      </c>
    </row>
    <row r="2942" spans="1:26" hidden="1" x14ac:dyDescent="0.25">
      <c r="A2942" t="s">
        <v>12057</v>
      </c>
      <c r="B2942" t="s">
        <v>12058</v>
      </c>
      <c r="C2942" s="1" t="str">
        <f t="shared" si="477"/>
        <v>21:0242</v>
      </c>
      <c r="D2942" s="1" t="str">
        <f t="shared" si="474"/>
        <v>21:0117</v>
      </c>
      <c r="E2942" t="s">
        <v>12059</v>
      </c>
      <c r="F2942" t="s">
        <v>12060</v>
      </c>
      <c r="H2942">
        <v>58.289917299999999</v>
      </c>
      <c r="I2942">
        <v>-102.24543989999999</v>
      </c>
      <c r="J2942" s="1" t="str">
        <f t="shared" si="475"/>
        <v>NGR lake sediment grab sample</v>
      </c>
      <c r="K2942" s="1" t="str">
        <f t="shared" si="476"/>
        <v>&lt;177 micron (NGR)</v>
      </c>
      <c r="L2942">
        <v>39</v>
      </c>
      <c r="M2942" t="s">
        <v>131</v>
      </c>
      <c r="N2942">
        <v>772</v>
      </c>
      <c r="O2942" t="s">
        <v>631</v>
      </c>
      <c r="P2942" t="s">
        <v>181</v>
      </c>
      <c r="Q2942" t="s">
        <v>53</v>
      </c>
      <c r="R2942" t="s">
        <v>78</v>
      </c>
      <c r="S2942" t="s">
        <v>146</v>
      </c>
      <c r="T2942" t="s">
        <v>36</v>
      </c>
      <c r="U2942" t="s">
        <v>12061</v>
      </c>
      <c r="V2942" t="s">
        <v>12062</v>
      </c>
      <c r="W2942" t="s">
        <v>78</v>
      </c>
      <c r="X2942" t="s">
        <v>81</v>
      </c>
      <c r="Y2942" t="s">
        <v>41</v>
      </c>
      <c r="Z2942" t="s">
        <v>1506</v>
      </c>
    </row>
    <row r="2943" spans="1:26" hidden="1" x14ac:dyDescent="0.25">
      <c r="A2943" t="s">
        <v>12063</v>
      </c>
      <c r="B2943" t="s">
        <v>12064</v>
      </c>
      <c r="C2943" s="1" t="str">
        <f t="shared" si="477"/>
        <v>21:0242</v>
      </c>
      <c r="D2943" s="1" t="str">
        <f t="shared" si="474"/>
        <v>21:0117</v>
      </c>
      <c r="E2943" t="s">
        <v>12065</v>
      </c>
      <c r="F2943" t="s">
        <v>12066</v>
      </c>
      <c r="H2943">
        <v>58.299830900000003</v>
      </c>
      <c r="I2943">
        <v>-102.27150210000001</v>
      </c>
      <c r="J2943" s="1" t="str">
        <f t="shared" si="475"/>
        <v>NGR lake sediment grab sample</v>
      </c>
      <c r="K2943" s="1" t="str">
        <f t="shared" si="476"/>
        <v>&lt;177 micron (NGR)</v>
      </c>
      <c r="L2943">
        <v>39</v>
      </c>
      <c r="M2943" t="s">
        <v>143</v>
      </c>
      <c r="N2943">
        <v>773</v>
      </c>
      <c r="O2943" t="s">
        <v>54</v>
      </c>
      <c r="P2943" t="s">
        <v>181</v>
      </c>
      <c r="Q2943" t="s">
        <v>53</v>
      </c>
      <c r="R2943" t="s">
        <v>181</v>
      </c>
      <c r="S2943" t="s">
        <v>39</v>
      </c>
      <c r="T2943" t="s">
        <v>36</v>
      </c>
      <c r="U2943" t="s">
        <v>3652</v>
      </c>
      <c r="V2943" t="s">
        <v>2553</v>
      </c>
      <c r="W2943" t="s">
        <v>39</v>
      </c>
      <c r="X2943" t="s">
        <v>48</v>
      </c>
      <c r="Y2943" t="s">
        <v>41</v>
      </c>
      <c r="Z2943" t="s">
        <v>376</v>
      </c>
    </row>
    <row r="2944" spans="1:26" hidden="1" x14ac:dyDescent="0.25">
      <c r="A2944" t="s">
        <v>12067</v>
      </c>
      <c r="B2944" t="s">
        <v>12068</v>
      </c>
      <c r="C2944" s="1" t="str">
        <f t="shared" si="477"/>
        <v>21:0242</v>
      </c>
      <c r="D2944" s="1" t="str">
        <f t="shared" si="474"/>
        <v>21:0117</v>
      </c>
      <c r="E2944" t="s">
        <v>12069</v>
      </c>
      <c r="F2944" t="s">
        <v>12070</v>
      </c>
      <c r="H2944">
        <v>58.3072011</v>
      </c>
      <c r="I2944">
        <v>-102.2306092</v>
      </c>
      <c r="J2944" s="1" t="str">
        <f t="shared" si="475"/>
        <v>NGR lake sediment grab sample</v>
      </c>
      <c r="K2944" s="1" t="str">
        <f t="shared" si="476"/>
        <v>&lt;177 micron (NGR)</v>
      </c>
      <c r="L2944">
        <v>39</v>
      </c>
      <c r="M2944" t="s">
        <v>177</v>
      </c>
      <c r="N2944">
        <v>774</v>
      </c>
      <c r="O2944" t="s">
        <v>253</v>
      </c>
      <c r="P2944" t="s">
        <v>181</v>
      </c>
      <c r="Q2944" t="s">
        <v>63</v>
      </c>
      <c r="R2944" t="s">
        <v>181</v>
      </c>
      <c r="S2944" t="s">
        <v>63</v>
      </c>
      <c r="T2944" t="s">
        <v>36</v>
      </c>
      <c r="U2944" t="s">
        <v>1024</v>
      </c>
      <c r="V2944" t="s">
        <v>237</v>
      </c>
      <c r="W2944" t="s">
        <v>66</v>
      </c>
      <c r="X2944" t="s">
        <v>300</v>
      </c>
      <c r="Y2944" t="s">
        <v>41</v>
      </c>
      <c r="Z2944" t="s">
        <v>126</v>
      </c>
    </row>
    <row r="2945" spans="1:26" hidden="1" x14ac:dyDescent="0.25">
      <c r="A2945" t="s">
        <v>12071</v>
      </c>
      <c r="B2945" t="s">
        <v>12072</v>
      </c>
      <c r="C2945" s="1" t="str">
        <f t="shared" si="477"/>
        <v>21:0242</v>
      </c>
      <c r="D2945" s="1" t="str">
        <f t="shared" si="474"/>
        <v>21:0117</v>
      </c>
      <c r="E2945" t="s">
        <v>12073</v>
      </c>
      <c r="F2945" t="s">
        <v>12074</v>
      </c>
      <c r="H2945">
        <v>58.3412401</v>
      </c>
      <c r="I2945">
        <v>-102.2376187</v>
      </c>
      <c r="J2945" s="1" t="str">
        <f t="shared" si="475"/>
        <v>NGR lake sediment grab sample</v>
      </c>
      <c r="K2945" s="1" t="str">
        <f t="shared" si="476"/>
        <v>&lt;177 micron (NGR)</v>
      </c>
      <c r="L2945">
        <v>39</v>
      </c>
      <c r="M2945" t="s">
        <v>187</v>
      </c>
      <c r="N2945">
        <v>775</v>
      </c>
      <c r="O2945" t="s">
        <v>283</v>
      </c>
      <c r="P2945" t="s">
        <v>80</v>
      </c>
      <c r="Q2945" t="s">
        <v>63</v>
      </c>
      <c r="R2945" t="s">
        <v>39</v>
      </c>
      <c r="S2945" t="s">
        <v>66</v>
      </c>
      <c r="T2945" t="s">
        <v>36</v>
      </c>
      <c r="U2945" t="s">
        <v>291</v>
      </c>
      <c r="V2945" t="s">
        <v>308</v>
      </c>
      <c r="W2945" t="s">
        <v>53</v>
      </c>
      <c r="X2945" t="s">
        <v>77</v>
      </c>
      <c r="Y2945" t="s">
        <v>41</v>
      </c>
      <c r="Z2945" t="s">
        <v>710</v>
      </c>
    </row>
    <row r="2946" spans="1:26" hidden="1" x14ac:dyDescent="0.25">
      <c r="A2946" t="s">
        <v>12075</v>
      </c>
      <c r="B2946" t="s">
        <v>12076</v>
      </c>
      <c r="C2946" s="1" t="str">
        <f t="shared" si="477"/>
        <v>21:0242</v>
      </c>
      <c r="D2946" s="1" t="str">
        <f t="shared" si="474"/>
        <v>21:0117</v>
      </c>
      <c r="E2946" t="s">
        <v>12077</v>
      </c>
      <c r="F2946" t="s">
        <v>12078</v>
      </c>
      <c r="H2946">
        <v>58.361168300000003</v>
      </c>
      <c r="I2946">
        <v>-102.210945</v>
      </c>
      <c r="J2946" s="1" t="str">
        <f t="shared" si="475"/>
        <v>NGR lake sediment grab sample</v>
      </c>
      <c r="K2946" s="1" t="str">
        <f t="shared" si="476"/>
        <v>&lt;177 micron (NGR)</v>
      </c>
      <c r="L2946">
        <v>39</v>
      </c>
      <c r="M2946" t="s">
        <v>196</v>
      </c>
      <c r="N2946">
        <v>776</v>
      </c>
      <c r="O2946" t="s">
        <v>81</v>
      </c>
      <c r="P2946" t="s">
        <v>76</v>
      </c>
      <c r="Q2946" t="s">
        <v>53</v>
      </c>
      <c r="R2946" t="s">
        <v>181</v>
      </c>
      <c r="S2946" t="s">
        <v>39</v>
      </c>
      <c r="T2946" t="s">
        <v>36</v>
      </c>
      <c r="U2946" t="s">
        <v>3622</v>
      </c>
      <c r="V2946" t="s">
        <v>6290</v>
      </c>
      <c r="W2946" t="s">
        <v>80</v>
      </c>
      <c r="X2946" t="s">
        <v>890</v>
      </c>
      <c r="Y2946" t="s">
        <v>41</v>
      </c>
      <c r="Z2946" t="s">
        <v>975</v>
      </c>
    </row>
    <row r="2947" spans="1:26" hidden="1" x14ac:dyDescent="0.25">
      <c r="A2947" t="s">
        <v>12079</v>
      </c>
      <c r="B2947" t="s">
        <v>12080</v>
      </c>
      <c r="C2947" s="1" t="str">
        <f t="shared" si="477"/>
        <v>21:0242</v>
      </c>
      <c r="D2947" s="1" t="str">
        <f>HYPERLINK("http://geochem.nrcan.gc.ca/cdogs/content/svy/svy_e.htm", "")</f>
        <v/>
      </c>
      <c r="G2947" s="1" t="str">
        <f>HYPERLINK("http://geochem.nrcan.gc.ca/cdogs/content/cr_/cr_00007_e.htm", "7")</f>
        <v>7</v>
      </c>
      <c r="J2947" t="s">
        <v>220</v>
      </c>
      <c r="K2947" t="s">
        <v>221</v>
      </c>
      <c r="L2947">
        <v>39</v>
      </c>
      <c r="M2947" t="s">
        <v>222</v>
      </c>
      <c r="N2947">
        <v>777</v>
      </c>
      <c r="O2947" t="s">
        <v>108</v>
      </c>
      <c r="P2947" t="s">
        <v>108</v>
      </c>
      <c r="Q2947" t="s">
        <v>109</v>
      </c>
      <c r="R2947" t="s">
        <v>76</v>
      </c>
      <c r="S2947" t="s">
        <v>80</v>
      </c>
      <c r="T2947" t="s">
        <v>225</v>
      </c>
      <c r="U2947" t="s">
        <v>6285</v>
      </c>
      <c r="V2947" t="s">
        <v>137</v>
      </c>
      <c r="W2947" t="s">
        <v>53</v>
      </c>
      <c r="X2947" t="s">
        <v>81</v>
      </c>
      <c r="Y2947" t="s">
        <v>109</v>
      </c>
      <c r="Z2947" t="s">
        <v>7612</v>
      </c>
    </row>
    <row r="2948" spans="1:26" hidden="1" x14ac:dyDescent="0.25">
      <c r="A2948" t="s">
        <v>12081</v>
      </c>
      <c r="B2948" t="s">
        <v>12082</v>
      </c>
      <c r="C2948" s="1" t="str">
        <f t="shared" si="477"/>
        <v>21:0242</v>
      </c>
      <c r="D2948" s="1" t="str">
        <f t="shared" ref="D2948:D2969" si="478">HYPERLINK("http://geochem.nrcan.gc.ca/cdogs/content/svy/svy210117_e.htm", "21:0117")</f>
        <v>21:0117</v>
      </c>
      <c r="E2948" t="s">
        <v>12083</v>
      </c>
      <c r="F2948" t="s">
        <v>12084</v>
      </c>
      <c r="H2948">
        <v>58.365116100000002</v>
      </c>
      <c r="I2948">
        <v>-102.2459295</v>
      </c>
      <c r="J2948" s="1" t="str">
        <f t="shared" ref="J2948:J2969" si="479">HYPERLINK("http://geochem.nrcan.gc.ca/cdogs/content/kwd/kwd020027_e.htm", "NGR lake sediment grab sample")</f>
        <v>NGR lake sediment grab sample</v>
      </c>
      <c r="K2948" s="1" t="str">
        <f t="shared" ref="K2948:K2969" si="480">HYPERLINK("http://geochem.nrcan.gc.ca/cdogs/content/kwd/kwd080006_e.htm", "&lt;177 micron (NGR)")</f>
        <v>&lt;177 micron (NGR)</v>
      </c>
      <c r="L2948">
        <v>39</v>
      </c>
      <c r="M2948" t="s">
        <v>206</v>
      </c>
      <c r="N2948">
        <v>778</v>
      </c>
      <c r="O2948" t="s">
        <v>1254</v>
      </c>
      <c r="P2948" t="s">
        <v>39</v>
      </c>
      <c r="Q2948" t="s">
        <v>53</v>
      </c>
      <c r="R2948" t="s">
        <v>181</v>
      </c>
      <c r="S2948" t="s">
        <v>80</v>
      </c>
      <c r="T2948" t="s">
        <v>36</v>
      </c>
      <c r="U2948" t="s">
        <v>178</v>
      </c>
      <c r="V2948" t="s">
        <v>216</v>
      </c>
      <c r="W2948" t="s">
        <v>63</v>
      </c>
      <c r="X2948" t="s">
        <v>82</v>
      </c>
      <c r="Y2948" t="s">
        <v>41</v>
      </c>
      <c r="Z2948" t="s">
        <v>1200</v>
      </c>
    </row>
    <row r="2949" spans="1:26" hidden="1" x14ac:dyDescent="0.25">
      <c r="A2949" t="s">
        <v>12085</v>
      </c>
      <c r="B2949" t="s">
        <v>12086</v>
      </c>
      <c r="C2949" s="1" t="str">
        <f t="shared" si="477"/>
        <v>21:0242</v>
      </c>
      <c r="D2949" s="1" t="str">
        <f t="shared" si="478"/>
        <v>21:0117</v>
      </c>
      <c r="E2949" t="s">
        <v>12087</v>
      </c>
      <c r="F2949" t="s">
        <v>12088</v>
      </c>
      <c r="H2949">
        <v>58.366483700000003</v>
      </c>
      <c r="I2949">
        <v>-102.2732877</v>
      </c>
      <c r="J2949" s="1" t="str">
        <f t="shared" si="479"/>
        <v>NGR lake sediment grab sample</v>
      </c>
      <c r="K2949" s="1" t="str">
        <f t="shared" si="480"/>
        <v>&lt;177 micron (NGR)</v>
      </c>
      <c r="L2949">
        <v>39</v>
      </c>
      <c r="M2949" t="s">
        <v>214</v>
      </c>
      <c r="N2949">
        <v>779</v>
      </c>
      <c r="O2949" t="s">
        <v>224</v>
      </c>
      <c r="P2949" t="s">
        <v>39</v>
      </c>
      <c r="Q2949" t="s">
        <v>53</v>
      </c>
      <c r="R2949" t="s">
        <v>76</v>
      </c>
      <c r="S2949" t="s">
        <v>39</v>
      </c>
      <c r="T2949" t="s">
        <v>36</v>
      </c>
      <c r="U2949" t="s">
        <v>112</v>
      </c>
      <c r="V2949" t="s">
        <v>292</v>
      </c>
      <c r="W2949" t="s">
        <v>66</v>
      </c>
      <c r="X2949" t="s">
        <v>890</v>
      </c>
      <c r="Y2949" t="s">
        <v>41</v>
      </c>
      <c r="Z2949" t="s">
        <v>1704</v>
      </c>
    </row>
    <row r="2950" spans="1:26" hidden="1" x14ac:dyDescent="0.25">
      <c r="A2950" t="s">
        <v>12089</v>
      </c>
      <c r="B2950" t="s">
        <v>12090</v>
      </c>
      <c r="C2950" s="1" t="str">
        <f t="shared" si="477"/>
        <v>21:0242</v>
      </c>
      <c r="D2950" s="1" t="str">
        <f t="shared" si="478"/>
        <v>21:0117</v>
      </c>
      <c r="E2950" t="s">
        <v>12091</v>
      </c>
      <c r="F2950" t="s">
        <v>12092</v>
      </c>
      <c r="H2950">
        <v>58.379385599999999</v>
      </c>
      <c r="I2950">
        <v>-102.34587139999999</v>
      </c>
      <c r="J2950" s="1" t="str">
        <f t="shared" si="479"/>
        <v>NGR lake sediment grab sample</v>
      </c>
      <c r="K2950" s="1" t="str">
        <f t="shared" si="480"/>
        <v>&lt;177 micron (NGR)</v>
      </c>
      <c r="L2950">
        <v>39</v>
      </c>
      <c r="M2950" t="s">
        <v>234</v>
      </c>
      <c r="N2950">
        <v>780</v>
      </c>
      <c r="O2950" t="s">
        <v>62</v>
      </c>
      <c r="P2950" t="s">
        <v>181</v>
      </c>
      <c r="Q2950" t="s">
        <v>66</v>
      </c>
      <c r="R2950" t="s">
        <v>181</v>
      </c>
      <c r="S2950" t="s">
        <v>80</v>
      </c>
      <c r="T2950" t="s">
        <v>36</v>
      </c>
      <c r="U2950" t="s">
        <v>119</v>
      </c>
      <c r="V2950" t="s">
        <v>308</v>
      </c>
      <c r="W2950" t="s">
        <v>66</v>
      </c>
      <c r="X2950" t="s">
        <v>48</v>
      </c>
      <c r="Y2950" t="s">
        <v>41</v>
      </c>
      <c r="Z2950" t="s">
        <v>472</v>
      </c>
    </row>
    <row r="2951" spans="1:26" hidden="1" x14ac:dyDescent="0.25">
      <c r="A2951" t="s">
        <v>12093</v>
      </c>
      <c r="B2951" t="s">
        <v>12094</v>
      </c>
      <c r="C2951" s="1" t="str">
        <f t="shared" si="477"/>
        <v>21:0242</v>
      </c>
      <c r="D2951" s="1" t="str">
        <f t="shared" si="478"/>
        <v>21:0117</v>
      </c>
      <c r="E2951" t="s">
        <v>12095</v>
      </c>
      <c r="F2951" t="s">
        <v>12096</v>
      </c>
      <c r="H2951">
        <v>58.897149400000004</v>
      </c>
      <c r="I2951">
        <v>-102.3358832</v>
      </c>
      <c r="J2951" s="1" t="str">
        <f t="shared" si="479"/>
        <v>NGR lake sediment grab sample</v>
      </c>
      <c r="K2951" s="1" t="str">
        <f t="shared" si="480"/>
        <v>&lt;177 micron (NGR)</v>
      </c>
      <c r="L2951">
        <v>40</v>
      </c>
      <c r="M2951" t="s">
        <v>30</v>
      </c>
      <c r="N2951">
        <v>781</v>
      </c>
      <c r="O2951" t="s">
        <v>336</v>
      </c>
      <c r="P2951" t="s">
        <v>109</v>
      </c>
      <c r="Q2951" t="s">
        <v>53</v>
      </c>
      <c r="R2951" t="s">
        <v>50</v>
      </c>
      <c r="S2951" t="s">
        <v>181</v>
      </c>
      <c r="T2951" t="s">
        <v>36</v>
      </c>
      <c r="U2951" t="s">
        <v>456</v>
      </c>
      <c r="V2951" t="s">
        <v>953</v>
      </c>
      <c r="W2951" t="s">
        <v>33</v>
      </c>
      <c r="X2951" t="s">
        <v>890</v>
      </c>
      <c r="Y2951" t="s">
        <v>41</v>
      </c>
      <c r="Z2951" t="s">
        <v>2782</v>
      </c>
    </row>
    <row r="2952" spans="1:26" hidden="1" x14ac:dyDescent="0.25">
      <c r="A2952" t="s">
        <v>12097</v>
      </c>
      <c r="B2952" t="s">
        <v>12098</v>
      </c>
      <c r="C2952" s="1" t="str">
        <f t="shared" si="477"/>
        <v>21:0242</v>
      </c>
      <c r="D2952" s="1" t="str">
        <f t="shared" si="478"/>
        <v>21:0117</v>
      </c>
      <c r="E2952" t="s">
        <v>12099</v>
      </c>
      <c r="F2952" t="s">
        <v>12100</v>
      </c>
      <c r="H2952">
        <v>58.381102400000003</v>
      </c>
      <c r="I2952">
        <v>-102.3851937</v>
      </c>
      <c r="J2952" s="1" t="str">
        <f t="shared" si="479"/>
        <v>NGR lake sediment grab sample</v>
      </c>
      <c r="K2952" s="1" t="str">
        <f t="shared" si="480"/>
        <v>&lt;177 micron (NGR)</v>
      </c>
      <c r="L2952">
        <v>40</v>
      </c>
      <c r="M2952" t="s">
        <v>47</v>
      </c>
      <c r="N2952">
        <v>782</v>
      </c>
      <c r="O2952" t="s">
        <v>35</v>
      </c>
      <c r="P2952" t="s">
        <v>181</v>
      </c>
      <c r="Q2952" t="s">
        <v>80</v>
      </c>
      <c r="R2952" t="s">
        <v>33</v>
      </c>
      <c r="S2952" t="s">
        <v>80</v>
      </c>
      <c r="T2952" t="s">
        <v>36</v>
      </c>
      <c r="U2952" t="s">
        <v>766</v>
      </c>
      <c r="V2952" t="s">
        <v>237</v>
      </c>
      <c r="W2952" t="s">
        <v>80</v>
      </c>
      <c r="X2952" t="s">
        <v>82</v>
      </c>
      <c r="Y2952" t="s">
        <v>41</v>
      </c>
      <c r="Z2952" t="s">
        <v>1019</v>
      </c>
    </row>
    <row r="2953" spans="1:26" hidden="1" x14ac:dyDescent="0.25">
      <c r="A2953" t="s">
        <v>12101</v>
      </c>
      <c r="B2953" t="s">
        <v>12102</v>
      </c>
      <c r="C2953" s="1" t="str">
        <f t="shared" si="477"/>
        <v>21:0242</v>
      </c>
      <c r="D2953" s="1" t="str">
        <f t="shared" si="478"/>
        <v>21:0117</v>
      </c>
      <c r="E2953" t="s">
        <v>12103</v>
      </c>
      <c r="F2953" t="s">
        <v>12104</v>
      </c>
      <c r="H2953">
        <v>58.374338600000002</v>
      </c>
      <c r="I2953">
        <v>-102.4140704</v>
      </c>
      <c r="J2953" s="1" t="str">
        <f t="shared" si="479"/>
        <v>NGR lake sediment grab sample</v>
      </c>
      <c r="K2953" s="1" t="str">
        <f t="shared" si="480"/>
        <v>&lt;177 micron (NGR)</v>
      </c>
      <c r="L2953">
        <v>40</v>
      </c>
      <c r="M2953" t="s">
        <v>60</v>
      </c>
      <c r="N2953">
        <v>783</v>
      </c>
      <c r="O2953" t="s">
        <v>74</v>
      </c>
      <c r="P2953" t="s">
        <v>50</v>
      </c>
      <c r="Q2953" t="s">
        <v>63</v>
      </c>
      <c r="R2953" t="s">
        <v>146</v>
      </c>
      <c r="S2953" t="s">
        <v>39</v>
      </c>
      <c r="T2953" t="s">
        <v>36</v>
      </c>
      <c r="U2953" t="s">
        <v>5542</v>
      </c>
      <c r="V2953" t="s">
        <v>853</v>
      </c>
      <c r="W2953" t="s">
        <v>80</v>
      </c>
      <c r="X2953" t="s">
        <v>300</v>
      </c>
      <c r="Y2953" t="s">
        <v>309</v>
      </c>
      <c r="Z2953" t="s">
        <v>2603</v>
      </c>
    </row>
    <row r="2954" spans="1:26" hidden="1" x14ac:dyDescent="0.25">
      <c r="A2954" t="s">
        <v>12105</v>
      </c>
      <c r="B2954" t="s">
        <v>12106</v>
      </c>
      <c r="C2954" s="1" t="str">
        <f t="shared" si="477"/>
        <v>21:0242</v>
      </c>
      <c r="D2954" s="1" t="str">
        <f t="shared" si="478"/>
        <v>21:0117</v>
      </c>
      <c r="E2954" t="s">
        <v>12107</v>
      </c>
      <c r="F2954" t="s">
        <v>12108</v>
      </c>
      <c r="H2954">
        <v>58.862875699999996</v>
      </c>
      <c r="I2954">
        <v>-102.3418119</v>
      </c>
      <c r="J2954" s="1" t="str">
        <f t="shared" si="479"/>
        <v>NGR lake sediment grab sample</v>
      </c>
      <c r="K2954" s="1" t="str">
        <f t="shared" si="480"/>
        <v>&lt;177 micron (NGR)</v>
      </c>
      <c r="L2954">
        <v>40</v>
      </c>
      <c r="M2954" t="s">
        <v>73</v>
      </c>
      <c r="N2954">
        <v>784</v>
      </c>
      <c r="O2954" t="s">
        <v>236</v>
      </c>
      <c r="P2954" t="s">
        <v>50</v>
      </c>
      <c r="Q2954" t="s">
        <v>63</v>
      </c>
      <c r="R2954" t="s">
        <v>76</v>
      </c>
      <c r="S2954" t="s">
        <v>33</v>
      </c>
      <c r="T2954" t="s">
        <v>36</v>
      </c>
      <c r="U2954" t="s">
        <v>112</v>
      </c>
      <c r="V2954" t="s">
        <v>309</v>
      </c>
      <c r="W2954" t="s">
        <v>80</v>
      </c>
      <c r="X2954" t="s">
        <v>82</v>
      </c>
      <c r="Y2954" t="s">
        <v>41</v>
      </c>
      <c r="Z2954" t="s">
        <v>2779</v>
      </c>
    </row>
    <row r="2955" spans="1:26" hidden="1" x14ac:dyDescent="0.25">
      <c r="A2955" t="s">
        <v>12109</v>
      </c>
      <c r="B2955" t="s">
        <v>12110</v>
      </c>
      <c r="C2955" s="1" t="str">
        <f t="shared" si="477"/>
        <v>21:0242</v>
      </c>
      <c r="D2955" s="1" t="str">
        <f t="shared" si="478"/>
        <v>21:0117</v>
      </c>
      <c r="E2955" t="s">
        <v>12111</v>
      </c>
      <c r="F2955" t="s">
        <v>12112</v>
      </c>
      <c r="H2955">
        <v>58.876727099999997</v>
      </c>
      <c r="I2955">
        <v>-102.33856350000001</v>
      </c>
      <c r="J2955" s="1" t="str">
        <f t="shared" si="479"/>
        <v>NGR lake sediment grab sample</v>
      </c>
      <c r="K2955" s="1" t="str">
        <f t="shared" si="480"/>
        <v>&lt;177 micron (NGR)</v>
      </c>
      <c r="L2955">
        <v>40</v>
      </c>
      <c r="M2955" t="s">
        <v>87</v>
      </c>
      <c r="N2955">
        <v>785</v>
      </c>
      <c r="O2955" t="s">
        <v>298</v>
      </c>
      <c r="P2955" t="s">
        <v>134</v>
      </c>
      <c r="Q2955" t="s">
        <v>66</v>
      </c>
      <c r="R2955" t="s">
        <v>134</v>
      </c>
      <c r="S2955" t="s">
        <v>156</v>
      </c>
      <c r="T2955" t="s">
        <v>36</v>
      </c>
      <c r="U2955" t="s">
        <v>361</v>
      </c>
      <c r="V2955" t="s">
        <v>99</v>
      </c>
      <c r="W2955" t="s">
        <v>80</v>
      </c>
      <c r="X2955" t="s">
        <v>48</v>
      </c>
      <c r="Y2955" t="s">
        <v>125</v>
      </c>
      <c r="Z2955" t="s">
        <v>101</v>
      </c>
    </row>
    <row r="2956" spans="1:26" hidden="1" x14ac:dyDescent="0.25">
      <c r="A2956" t="s">
        <v>12113</v>
      </c>
      <c r="B2956" t="s">
        <v>12114</v>
      </c>
      <c r="C2956" s="1" t="str">
        <f t="shared" si="477"/>
        <v>21:0242</v>
      </c>
      <c r="D2956" s="1" t="str">
        <f t="shared" si="478"/>
        <v>21:0117</v>
      </c>
      <c r="E2956" t="s">
        <v>12115</v>
      </c>
      <c r="F2956" t="s">
        <v>12116</v>
      </c>
      <c r="H2956">
        <v>58.889700900000001</v>
      </c>
      <c r="I2956">
        <v>-102.34812100000001</v>
      </c>
      <c r="J2956" s="1" t="str">
        <f t="shared" si="479"/>
        <v>NGR lake sediment grab sample</v>
      </c>
      <c r="K2956" s="1" t="str">
        <f t="shared" si="480"/>
        <v>&lt;177 micron (NGR)</v>
      </c>
      <c r="L2956">
        <v>40</v>
      </c>
      <c r="M2956" t="s">
        <v>154</v>
      </c>
      <c r="N2956">
        <v>786</v>
      </c>
      <c r="O2956" t="s">
        <v>1047</v>
      </c>
      <c r="P2956" t="s">
        <v>77</v>
      </c>
      <c r="Q2956" t="s">
        <v>53</v>
      </c>
      <c r="R2956" t="s">
        <v>64</v>
      </c>
      <c r="S2956" t="s">
        <v>76</v>
      </c>
      <c r="T2956" t="s">
        <v>36</v>
      </c>
      <c r="U2956" t="s">
        <v>1205</v>
      </c>
      <c r="V2956" t="s">
        <v>146</v>
      </c>
      <c r="W2956" t="s">
        <v>76</v>
      </c>
      <c r="X2956" t="s">
        <v>48</v>
      </c>
      <c r="Y2956" t="s">
        <v>41</v>
      </c>
      <c r="Z2956" t="s">
        <v>334</v>
      </c>
    </row>
    <row r="2957" spans="1:26" hidden="1" x14ac:dyDescent="0.25">
      <c r="A2957" t="s">
        <v>12117</v>
      </c>
      <c r="B2957" t="s">
        <v>12118</v>
      </c>
      <c r="C2957" s="1" t="str">
        <f t="shared" si="477"/>
        <v>21:0242</v>
      </c>
      <c r="D2957" s="1" t="str">
        <f t="shared" si="478"/>
        <v>21:0117</v>
      </c>
      <c r="E2957" t="s">
        <v>12095</v>
      </c>
      <c r="F2957" t="s">
        <v>12119</v>
      </c>
      <c r="H2957">
        <v>58.897149400000004</v>
      </c>
      <c r="I2957">
        <v>-102.3358832</v>
      </c>
      <c r="J2957" s="1" t="str">
        <f t="shared" si="479"/>
        <v>NGR lake sediment grab sample</v>
      </c>
      <c r="K2957" s="1" t="str">
        <f t="shared" si="480"/>
        <v>&lt;177 micron (NGR)</v>
      </c>
      <c r="L2957">
        <v>40</v>
      </c>
      <c r="M2957" t="s">
        <v>162</v>
      </c>
      <c r="N2957">
        <v>787</v>
      </c>
      <c r="O2957" t="s">
        <v>74</v>
      </c>
      <c r="P2957" t="s">
        <v>50</v>
      </c>
      <c r="Q2957" t="s">
        <v>53</v>
      </c>
      <c r="R2957" t="s">
        <v>64</v>
      </c>
      <c r="S2957" t="s">
        <v>146</v>
      </c>
      <c r="T2957" t="s">
        <v>36</v>
      </c>
      <c r="U2957" t="s">
        <v>456</v>
      </c>
      <c r="V2957" t="s">
        <v>11779</v>
      </c>
      <c r="W2957" t="s">
        <v>33</v>
      </c>
      <c r="X2957" t="s">
        <v>890</v>
      </c>
      <c r="Y2957" t="s">
        <v>41</v>
      </c>
      <c r="Z2957" t="s">
        <v>5520</v>
      </c>
    </row>
    <row r="2958" spans="1:26" hidden="1" x14ac:dyDescent="0.25">
      <c r="A2958" t="s">
        <v>12120</v>
      </c>
      <c r="B2958" t="s">
        <v>12121</v>
      </c>
      <c r="C2958" s="1" t="str">
        <f t="shared" si="477"/>
        <v>21:0242</v>
      </c>
      <c r="D2958" s="1" t="str">
        <f t="shared" si="478"/>
        <v>21:0117</v>
      </c>
      <c r="E2958" t="s">
        <v>12095</v>
      </c>
      <c r="F2958" t="s">
        <v>12122</v>
      </c>
      <c r="H2958">
        <v>58.897149400000004</v>
      </c>
      <c r="I2958">
        <v>-102.3358832</v>
      </c>
      <c r="J2958" s="1" t="str">
        <f t="shared" si="479"/>
        <v>NGR lake sediment grab sample</v>
      </c>
      <c r="K2958" s="1" t="str">
        <f t="shared" si="480"/>
        <v>&lt;177 micron (NGR)</v>
      </c>
      <c r="L2958">
        <v>40</v>
      </c>
      <c r="M2958" t="s">
        <v>169</v>
      </c>
      <c r="N2958">
        <v>788</v>
      </c>
      <c r="O2958" t="s">
        <v>1058</v>
      </c>
      <c r="P2958" t="s">
        <v>198</v>
      </c>
      <c r="Q2958" t="s">
        <v>53</v>
      </c>
      <c r="R2958" t="s">
        <v>50</v>
      </c>
      <c r="S2958" t="s">
        <v>146</v>
      </c>
      <c r="T2958" t="s">
        <v>36</v>
      </c>
      <c r="U2958" t="s">
        <v>1192</v>
      </c>
      <c r="V2958" t="s">
        <v>2590</v>
      </c>
      <c r="W2958" t="s">
        <v>39</v>
      </c>
      <c r="X2958" t="s">
        <v>890</v>
      </c>
      <c r="Y2958" t="s">
        <v>125</v>
      </c>
      <c r="Z2958" t="s">
        <v>2656</v>
      </c>
    </row>
    <row r="2959" spans="1:26" hidden="1" x14ac:dyDescent="0.25">
      <c r="A2959" t="s">
        <v>12123</v>
      </c>
      <c r="B2959" t="s">
        <v>12124</v>
      </c>
      <c r="C2959" s="1" t="str">
        <f t="shared" si="477"/>
        <v>21:0242</v>
      </c>
      <c r="D2959" s="1" t="str">
        <f t="shared" si="478"/>
        <v>21:0117</v>
      </c>
      <c r="E2959" t="s">
        <v>12125</v>
      </c>
      <c r="F2959" t="s">
        <v>12126</v>
      </c>
      <c r="H2959">
        <v>58.920386299999997</v>
      </c>
      <c r="I2959">
        <v>-102.3820642</v>
      </c>
      <c r="J2959" s="1" t="str">
        <f t="shared" si="479"/>
        <v>NGR lake sediment grab sample</v>
      </c>
      <c r="K2959" s="1" t="str">
        <f t="shared" si="480"/>
        <v>&lt;177 micron (NGR)</v>
      </c>
      <c r="L2959">
        <v>40</v>
      </c>
      <c r="M2959" t="s">
        <v>96</v>
      </c>
      <c r="N2959">
        <v>789</v>
      </c>
      <c r="O2959" t="s">
        <v>252</v>
      </c>
      <c r="P2959" t="s">
        <v>62</v>
      </c>
      <c r="Q2959" t="s">
        <v>80</v>
      </c>
      <c r="R2959" t="s">
        <v>668</v>
      </c>
      <c r="S2959" t="s">
        <v>290</v>
      </c>
      <c r="T2959" t="s">
        <v>36</v>
      </c>
      <c r="U2959" t="s">
        <v>361</v>
      </c>
      <c r="V2959" t="s">
        <v>1121</v>
      </c>
      <c r="W2959" t="s">
        <v>39</v>
      </c>
      <c r="X2959" t="s">
        <v>48</v>
      </c>
      <c r="Y2959" t="s">
        <v>41</v>
      </c>
      <c r="Z2959" t="s">
        <v>523</v>
      </c>
    </row>
    <row r="2960" spans="1:26" hidden="1" x14ac:dyDescent="0.25">
      <c r="A2960" t="s">
        <v>12127</v>
      </c>
      <c r="B2960" t="s">
        <v>12128</v>
      </c>
      <c r="C2960" s="1" t="str">
        <f t="shared" si="477"/>
        <v>21:0242</v>
      </c>
      <c r="D2960" s="1" t="str">
        <f t="shared" si="478"/>
        <v>21:0117</v>
      </c>
      <c r="E2960" t="s">
        <v>12129</v>
      </c>
      <c r="F2960" t="s">
        <v>12130</v>
      </c>
      <c r="H2960">
        <v>58.911488200000001</v>
      </c>
      <c r="I2960">
        <v>-102.4230338</v>
      </c>
      <c r="J2960" s="1" t="str">
        <f t="shared" si="479"/>
        <v>NGR lake sediment grab sample</v>
      </c>
      <c r="K2960" s="1" t="str">
        <f t="shared" si="480"/>
        <v>&lt;177 micron (NGR)</v>
      </c>
      <c r="L2960">
        <v>40</v>
      </c>
      <c r="M2960" t="s">
        <v>106</v>
      </c>
      <c r="N2960">
        <v>790</v>
      </c>
      <c r="O2960" t="s">
        <v>289</v>
      </c>
      <c r="P2960" t="s">
        <v>596</v>
      </c>
      <c r="Q2960" t="s">
        <v>63</v>
      </c>
      <c r="R2960" t="s">
        <v>64</v>
      </c>
      <c r="S2960" t="s">
        <v>78</v>
      </c>
      <c r="T2960" t="s">
        <v>36</v>
      </c>
      <c r="U2960" t="s">
        <v>261</v>
      </c>
      <c r="V2960" t="s">
        <v>522</v>
      </c>
      <c r="W2960" t="s">
        <v>39</v>
      </c>
      <c r="X2960" t="s">
        <v>48</v>
      </c>
      <c r="Y2960" t="s">
        <v>41</v>
      </c>
      <c r="Z2960" t="s">
        <v>1042</v>
      </c>
    </row>
    <row r="2961" spans="1:26" hidden="1" x14ac:dyDescent="0.25">
      <c r="A2961" t="s">
        <v>12131</v>
      </c>
      <c r="B2961" t="s">
        <v>12132</v>
      </c>
      <c r="C2961" s="1" t="str">
        <f t="shared" si="477"/>
        <v>21:0242</v>
      </c>
      <c r="D2961" s="1" t="str">
        <f t="shared" si="478"/>
        <v>21:0117</v>
      </c>
      <c r="E2961" t="s">
        <v>12133</v>
      </c>
      <c r="F2961" t="s">
        <v>12134</v>
      </c>
      <c r="H2961">
        <v>58.941716</v>
      </c>
      <c r="I2961">
        <v>-102.4439371</v>
      </c>
      <c r="J2961" s="1" t="str">
        <f t="shared" si="479"/>
        <v>NGR lake sediment grab sample</v>
      </c>
      <c r="K2961" s="1" t="str">
        <f t="shared" si="480"/>
        <v>&lt;177 micron (NGR)</v>
      </c>
      <c r="L2961">
        <v>40</v>
      </c>
      <c r="M2961" t="s">
        <v>118</v>
      </c>
      <c r="N2961">
        <v>791</v>
      </c>
      <c r="O2961" t="s">
        <v>81</v>
      </c>
      <c r="P2961" t="s">
        <v>516</v>
      </c>
      <c r="Q2961" t="s">
        <v>63</v>
      </c>
      <c r="R2961" t="s">
        <v>244</v>
      </c>
      <c r="S2961" t="s">
        <v>146</v>
      </c>
      <c r="T2961" t="s">
        <v>36</v>
      </c>
      <c r="U2961" t="s">
        <v>938</v>
      </c>
      <c r="V2961" t="s">
        <v>517</v>
      </c>
      <c r="W2961" t="s">
        <v>39</v>
      </c>
      <c r="X2961" t="s">
        <v>48</v>
      </c>
      <c r="Y2961" t="s">
        <v>125</v>
      </c>
      <c r="Z2961" t="s">
        <v>747</v>
      </c>
    </row>
    <row r="2962" spans="1:26" hidden="1" x14ac:dyDescent="0.25">
      <c r="A2962" t="s">
        <v>12135</v>
      </c>
      <c r="B2962" t="s">
        <v>12136</v>
      </c>
      <c r="C2962" s="1" t="str">
        <f t="shared" si="477"/>
        <v>21:0242</v>
      </c>
      <c r="D2962" s="1" t="str">
        <f t="shared" si="478"/>
        <v>21:0117</v>
      </c>
      <c r="E2962" t="s">
        <v>12137</v>
      </c>
      <c r="F2962" t="s">
        <v>12138</v>
      </c>
      <c r="H2962">
        <v>58.938879900000003</v>
      </c>
      <c r="I2962">
        <v>-102.490402</v>
      </c>
      <c r="J2962" s="1" t="str">
        <f t="shared" si="479"/>
        <v>NGR lake sediment grab sample</v>
      </c>
      <c r="K2962" s="1" t="str">
        <f t="shared" si="480"/>
        <v>&lt;177 micron (NGR)</v>
      </c>
      <c r="L2962">
        <v>40</v>
      </c>
      <c r="M2962" t="s">
        <v>131</v>
      </c>
      <c r="N2962">
        <v>792</v>
      </c>
      <c r="O2962" t="s">
        <v>297</v>
      </c>
      <c r="P2962" t="s">
        <v>546</v>
      </c>
      <c r="Q2962" t="s">
        <v>63</v>
      </c>
      <c r="R2962" t="s">
        <v>77</v>
      </c>
      <c r="S2962" t="s">
        <v>181</v>
      </c>
      <c r="T2962" t="s">
        <v>36</v>
      </c>
      <c r="U2962" t="s">
        <v>909</v>
      </c>
      <c r="V2962" t="s">
        <v>721</v>
      </c>
      <c r="W2962" t="s">
        <v>39</v>
      </c>
      <c r="X2962" t="s">
        <v>48</v>
      </c>
      <c r="Y2962" t="s">
        <v>41</v>
      </c>
      <c r="Z2962" t="s">
        <v>391</v>
      </c>
    </row>
    <row r="2963" spans="1:26" hidden="1" x14ac:dyDescent="0.25">
      <c r="A2963" t="s">
        <v>12139</v>
      </c>
      <c r="B2963" t="s">
        <v>12140</v>
      </c>
      <c r="C2963" s="1" t="str">
        <f t="shared" si="477"/>
        <v>21:0242</v>
      </c>
      <c r="D2963" s="1" t="str">
        <f t="shared" si="478"/>
        <v>21:0117</v>
      </c>
      <c r="E2963" t="s">
        <v>12141</v>
      </c>
      <c r="F2963" t="s">
        <v>12142</v>
      </c>
      <c r="H2963">
        <v>58.932825800000003</v>
      </c>
      <c r="I2963">
        <v>-102.59350000000001</v>
      </c>
      <c r="J2963" s="1" t="str">
        <f t="shared" si="479"/>
        <v>NGR lake sediment grab sample</v>
      </c>
      <c r="K2963" s="1" t="str">
        <f t="shared" si="480"/>
        <v>&lt;177 micron (NGR)</v>
      </c>
      <c r="L2963">
        <v>40</v>
      </c>
      <c r="M2963" t="s">
        <v>143</v>
      </c>
      <c r="N2963">
        <v>793</v>
      </c>
      <c r="O2963" t="s">
        <v>798</v>
      </c>
      <c r="P2963" t="s">
        <v>32</v>
      </c>
      <c r="Q2963" t="s">
        <v>33</v>
      </c>
      <c r="R2963" t="s">
        <v>198</v>
      </c>
      <c r="S2963" t="s">
        <v>78</v>
      </c>
      <c r="T2963" t="s">
        <v>36</v>
      </c>
      <c r="U2963" t="s">
        <v>515</v>
      </c>
      <c r="V2963" t="s">
        <v>721</v>
      </c>
      <c r="W2963" t="s">
        <v>66</v>
      </c>
      <c r="X2963" t="s">
        <v>67</v>
      </c>
      <c r="Y2963" t="s">
        <v>41</v>
      </c>
      <c r="Z2963" t="s">
        <v>674</v>
      </c>
    </row>
    <row r="2964" spans="1:26" hidden="1" x14ac:dyDescent="0.25">
      <c r="A2964" t="s">
        <v>12143</v>
      </c>
      <c r="B2964" t="s">
        <v>12144</v>
      </c>
      <c r="C2964" s="1" t="str">
        <f t="shared" si="477"/>
        <v>21:0242</v>
      </c>
      <c r="D2964" s="1" t="str">
        <f t="shared" si="478"/>
        <v>21:0117</v>
      </c>
      <c r="E2964" t="s">
        <v>12145</v>
      </c>
      <c r="F2964" t="s">
        <v>12146</v>
      </c>
      <c r="H2964">
        <v>58.939459999999997</v>
      </c>
      <c r="I2964">
        <v>-102.5951417</v>
      </c>
      <c r="J2964" s="1" t="str">
        <f t="shared" si="479"/>
        <v>NGR lake sediment grab sample</v>
      </c>
      <c r="K2964" s="1" t="str">
        <f t="shared" si="480"/>
        <v>&lt;177 micron (NGR)</v>
      </c>
      <c r="L2964">
        <v>40</v>
      </c>
      <c r="M2964" t="s">
        <v>177</v>
      </c>
      <c r="N2964">
        <v>794</v>
      </c>
      <c r="O2964" t="s">
        <v>61</v>
      </c>
      <c r="P2964" t="s">
        <v>32</v>
      </c>
      <c r="Q2964" t="s">
        <v>66</v>
      </c>
      <c r="R2964" t="s">
        <v>271</v>
      </c>
      <c r="S2964" t="s">
        <v>181</v>
      </c>
      <c r="T2964" t="s">
        <v>36</v>
      </c>
      <c r="U2964" t="s">
        <v>343</v>
      </c>
      <c r="V2964" t="s">
        <v>90</v>
      </c>
      <c r="W2964" t="s">
        <v>53</v>
      </c>
      <c r="X2964" t="s">
        <v>48</v>
      </c>
      <c r="Y2964" t="s">
        <v>41</v>
      </c>
      <c r="Z2964" t="s">
        <v>1152</v>
      </c>
    </row>
    <row r="2965" spans="1:26" hidden="1" x14ac:dyDescent="0.25">
      <c r="A2965" t="s">
        <v>12147</v>
      </c>
      <c r="B2965" t="s">
        <v>12148</v>
      </c>
      <c r="C2965" s="1" t="str">
        <f t="shared" si="477"/>
        <v>21:0242</v>
      </c>
      <c r="D2965" s="1" t="str">
        <f t="shared" si="478"/>
        <v>21:0117</v>
      </c>
      <c r="E2965" t="s">
        <v>12149</v>
      </c>
      <c r="F2965" t="s">
        <v>12150</v>
      </c>
      <c r="H2965">
        <v>58.951224500000002</v>
      </c>
      <c r="I2965">
        <v>-102.6269605</v>
      </c>
      <c r="J2965" s="1" t="str">
        <f t="shared" si="479"/>
        <v>NGR lake sediment grab sample</v>
      </c>
      <c r="K2965" s="1" t="str">
        <f t="shared" si="480"/>
        <v>&lt;177 micron (NGR)</v>
      </c>
      <c r="L2965">
        <v>40</v>
      </c>
      <c r="M2965" t="s">
        <v>187</v>
      </c>
      <c r="N2965">
        <v>795</v>
      </c>
      <c r="O2965" t="s">
        <v>1047</v>
      </c>
      <c r="P2965" t="s">
        <v>321</v>
      </c>
      <c r="Q2965" t="s">
        <v>63</v>
      </c>
      <c r="R2965" t="s">
        <v>110</v>
      </c>
      <c r="S2965" t="s">
        <v>78</v>
      </c>
      <c r="T2965" t="s">
        <v>36</v>
      </c>
      <c r="U2965" t="s">
        <v>991</v>
      </c>
      <c r="V2965" t="s">
        <v>308</v>
      </c>
      <c r="W2965" t="s">
        <v>63</v>
      </c>
      <c r="X2965" t="s">
        <v>890</v>
      </c>
      <c r="Y2965" t="s">
        <v>41</v>
      </c>
      <c r="Z2965" t="s">
        <v>1237</v>
      </c>
    </row>
    <row r="2966" spans="1:26" hidden="1" x14ac:dyDescent="0.25">
      <c r="A2966" t="s">
        <v>12151</v>
      </c>
      <c r="B2966" t="s">
        <v>12152</v>
      </c>
      <c r="C2966" s="1" t="str">
        <f t="shared" si="477"/>
        <v>21:0242</v>
      </c>
      <c r="D2966" s="1" t="str">
        <f t="shared" si="478"/>
        <v>21:0117</v>
      </c>
      <c r="E2966" t="s">
        <v>12153</v>
      </c>
      <c r="F2966" t="s">
        <v>12154</v>
      </c>
      <c r="H2966">
        <v>58.963457900000002</v>
      </c>
      <c r="I2966">
        <v>-102.6204151</v>
      </c>
      <c r="J2966" s="1" t="str">
        <f t="shared" si="479"/>
        <v>NGR lake sediment grab sample</v>
      </c>
      <c r="K2966" s="1" t="str">
        <f t="shared" si="480"/>
        <v>&lt;177 micron (NGR)</v>
      </c>
      <c r="L2966">
        <v>40</v>
      </c>
      <c r="M2966" t="s">
        <v>196</v>
      </c>
      <c r="N2966">
        <v>796</v>
      </c>
      <c r="O2966" t="s">
        <v>197</v>
      </c>
      <c r="P2966" t="s">
        <v>32</v>
      </c>
      <c r="Q2966" t="s">
        <v>63</v>
      </c>
      <c r="R2966" t="s">
        <v>244</v>
      </c>
      <c r="S2966" t="s">
        <v>146</v>
      </c>
      <c r="T2966" t="s">
        <v>36</v>
      </c>
      <c r="U2966" t="s">
        <v>163</v>
      </c>
      <c r="V2966" t="s">
        <v>90</v>
      </c>
      <c r="W2966" t="s">
        <v>63</v>
      </c>
      <c r="X2966" t="s">
        <v>82</v>
      </c>
      <c r="Y2966" t="s">
        <v>125</v>
      </c>
      <c r="Z2966" t="s">
        <v>472</v>
      </c>
    </row>
    <row r="2967" spans="1:26" hidden="1" x14ac:dyDescent="0.25">
      <c r="A2967" t="s">
        <v>12155</v>
      </c>
      <c r="B2967" t="s">
        <v>12156</v>
      </c>
      <c r="C2967" s="1" t="str">
        <f t="shared" si="477"/>
        <v>21:0242</v>
      </c>
      <c r="D2967" s="1" t="str">
        <f t="shared" si="478"/>
        <v>21:0117</v>
      </c>
      <c r="E2967" t="s">
        <v>12157</v>
      </c>
      <c r="F2967" t="s">
        <v>12158</v>
      </c>
      <c r="H2967">
        <v>58.969180899999998</v>
      </c>
      <c r="I2967">
        <v>-102.5811562</v>
      </c>
      <c r="J2967" s="1" t="str">
        <f t="shared" si="479"/>
        <v>NGR lake sediment grab sample</v>
      </c>
      <c r="K2967" s="1" t="str">
        <f t="shared" si="480"/>
        <v>&lt;177 micron (NGR)</v>
      </c>
      <c r="L2967">
        <v>40</v>
      </c>
      <c r="M2967" t="s">
        <v>206</v>
      </c>
      <c r="N2967">
        <v>797</v>
      </c>
      <c r="O2967" t="s">
        <v>679</v>
      </c>
      <c r="P2967" t="s">
        <v>77</v>
      </c>
      <c r="Q2967" t="s">
        <v>53</v>
      </c>
      <c r="R2967" t="s">
        <v>290</v>
      </c>
      <c r="S2967" t="s">
        <v>290</v>
      </c>
      <c r="T2967" t="s">
        <v>122</v>
      </c>
      <c r="U2967" t="s">
        <v>974</v>
      </c>
      <c r="V2967" t="s">
        <v>9148</v>
      </c>
      <c r="W2967" t="s">
        <v>33</v>
      </c>
      <c r="X2967" t="s">
        <v>336</v>
      </c>
      <c r="Y2967" t="s">
        <v>41</v>
      </c>
      <c r="Z2967" t="s">
        <v>1965</v>
      </c>
    </row>
    <row r="2968" spans="1:26" hidden="1" x14ac:dyDescent="0.25">
      <c r="A2968" t="s">
        <v>12159</v>
      </c>
      <c r="B2968" t="s">
        <v>12160</v>
      </c>
      <c r="C2968" s="1" t="str">
        <f t="shared" si="477"/>
        <v>21:0242</v>
      </c>
      <c r="D2968" s="1" t="str">
        <f t="shared" si="478"/>
        <v>21:0117</v>
      </c>
      <c r="E2968" t="s">
        <v>12161</v>
      </c>
      <c r="F2968" t="s">
        <v>12162</v>
      </c>
      <c r="H2968">
        <v>58.983360099999999</v>
      </c>
      <c r="I2968">
        <v>-102.5749938</v>
      </c>
      <c r="J2968" s="1" t="str">
        <f t="shared" si="479"/>
        <v>NGR lake sediment grab sample</v>
      </c>
      <c r="K2968" s="1" t="str">
        <f t="shared" si="480"/>
        <v>&lt;177 micron (NGR)</v>
      </c>
      <c r="L2968">
        <v>40</v>
      </c>
      <c r="M2968" t="s">
        <v>214</v>
      </c>
      <c r="N2968">
        <v>798</v>
      </c>
      <c r="O2968" t="s">
        <v>541</v>
      </c>
      <c r="P2968" t="s">
        <v>134</v>
      </c>
      <c r="Q2968" t="s">
        <v>53</v>
      </c>
      <c r="R2968" t="s">
        <v>34</v>
      </c>
      <c r="S2968" t="s">
        <v>109</v>
      </c>
      <c r="T2968" t="s">
        <v>36</v>
      </c>
      <c r="U2968" t="s">
        <v>2164</v>
      </c>
      <c r="V2968" t="s">
        <v>5525</v>
      </c>
      <c r="W2968" t="s">
        <v>33</v>
      </c>
      <c r="X2968" t="s">
        <v>890</v>
      </c>
      <c r="Y2968" t="s">
        <v>41</v>
      </c>
      <c r="Z2968" t="s">
        <v>1874</v>
      </c>
    </row>
    <row r="2969" spans="1:26" hidden="1" x14ac:dyDescent="0.25">
      <c r="A2969" t="s">
        <v>12163</v>
      </c>
      <c r="B2969" t="s">
        <v>12164</v>
      </c>
      <c r="C2969" s="1" t="str">
        <f t="shared" si="477"/>
        <v>21:0242</v>
      </c>
      <c r="D2969" s="1" t="str">
        <f t="shared" si="478"/>
        <v>21:0117</v>
      </c>
      <c r="E2969" t="s">
        <v>12165</v>
      </c>
      <c r="F2969" t="s">
        <v>12166</v>
      </c>
      <c r="H2969">
        <v>58.994054300000002</v>
      </c>
      <c r="I2969">
        <v>-102.5484234</v>
      </c>
      <c r="J2969" s="1" t="str">
        <f t="shared" si="479"/>
        <v>NGR lake sediment grab sample</v>
      </c>
      <c r="K2969" s="1" t="str">
        <f t="shared" si="480"/>
        <v>&lt;177 micron (NGR)</v>
      </c>
      <c r="L2969">
        <v>40</v>
      </c>
      <c r="M2969" t="s">
        <v>234</v>
      </c>
      <c r="N2969">
        <v>799</v>
      </c>
      <c r="O2969" t="s">
        <v>528</v>
      </c>
      <c r="P2969" t="s">
        <v>49</v>
      </c>
      <c r="Q2969" t="s">
        <v>66</v>
      </c>
      <c r="R2969" t="s">
        <v>75</v>
      </c>
      <c r="S2969" t="s">
        <v>50</v>
      </c>
      <c r="T2969" t="s">
        <v>122</v>
      </c>
      <c r="U2969" t="s">
        <v>2019</v>
      </c>
      <c r="V2969" t="s">
        <v>78</v>
      </c>
      <c r="W2969" t="s">
        <v>76</v>
      </c>
      <c r="X2969" t="s">
        <v>343</v>
      </c>
      <c r="Y2969" t="s">
        <v>125</v>
      </c>
      <c r="Z2969" t="s">
        <v>350</v>
      </c>
    </row>
    <row r="2970" spans="1:26" hidden="1" x14ac:dyDescent="0.25">
      <c r="A2970" t="s">
        <v>12167</v>
      </c>
      <c r="B2970" t="s">
        <v>12168</v>
      </c>
      <c r="C2970" s="1" t="str">
        <f t="shared" si="477"/>
        <v>21:0242</v>
      </c>
      <c r="D2970" s="1" t="str">
        <f>HYPERLINK("http://geochem.nrcan.gc.ca/cdogs/content/svy/svy_e.htm", "")</f>
        <v/>
      </c>
      <c r="G2970" s="1" t="str">
        <f>HYPERLINK("http://geochem.nrcan.gc.ca/cdogs/content/cr_/cr_00023_e.htm", "23")</f>
        <v>23</v>
      </c>
      <c r="J2970" t="s">
        <v>220</v>
      </c>
      <c r="K2970" t="s">
        <v>221</v>
      </c>
      <c r="L2970">
        <v>40</v>
      </c>
      <c r="M2970" t="s">
        <v>222</v>
      </c>
      <c r="N2970">
        <v>800</v>
      </c>
      <c r="O2970" t="s">
        <v>342</v>
      </c>
      <c r="P2970" t="s">
        <v>334</v>
      </c>
      <c r="Q2970" t="s">
        <v>283</v>
      </c>
      <c r="R2970" t="s">
        <v>64</v>
      </c>
      <c r="S2970" t="s">
        <v>109</v>
      </c>
      <c r="T2970" t="s">
        <v>122</v>
      </c>
      <c r="U2970" t="s">
        <v>1282</v>
      </c>
      <c r="V2970" t="s">
        <v>1193</v>
      </c>
      <c r="W2970" t="s">
        <v>39</v>
      </c>
      <c r="X2970" t="s">
        <v>300</v>
      </c>
      <c r="Y2970" t="s">
        <v>76</v>
      </c>
      <c r="Z2970" t="s">
        <v>135</v>
      </c>
    </row>
    <row r="2971" spans="1:26" hidden="1" x14ac:dyDescent="0.25">
      <c r="A2971" t="s">
        <v>12169</v>
      </c>
      <c r="B2971" t="s">
        <v>12170</v>
      </c>
      <c r="C2971" s="1" t="str">
        <f t="shared" si="477"/>
        <v>21:0242</v>
      </c>
      <c r="D2971" s="1" t="str">
        <f t="shared" ref="D2971:D2988" si="481">HYPERLINK("http://geochem.nrcan.gc.ca/cdogs/content/svy/svy210117_e.htm", "21:0117")</f>
        <v>21:0117</v>
      </c>
      <c r="E2971" t="s">
        <v>12171</v>
      </c>
      <c r="F2971" t="s">
        <v>12172</v>
      </c>
      <c r="H2971">
        <v>58.9412941</v>
      </c>
      <c r="I2971">
        <v>-102.40026450000001</v>
      </c>
      <c r="J2971" s="1" t="str">
        <f t="shared" ref="J2971:J2988" si="482">HYPERLINK("http://geochem.nrcan.gc.ca/cdogs/content/kwd/kwd020027_e.htm", "NGR lake sediment grab sample")</f>
        <v>NGR lake sediment grab sample</v>
      </c>
      <c r="K2971" s="1" t="str">
        <f t="shared" ref="K2971:K2988" si="483">HYPERLINK("http://geochem.nrcan.gc.ca/cdogs/content/kwd/kwd080006_e.htm", "&lt;177 micron (NGR)")</f>
        <v>&lt;177 micron (NGR)</v>
      </c>
      <c r="L2971">
        <v>41</v>
      </c>
      <c r="M2971" t="s">
        <v>30</v>
      </c>
      <c r="N2971">
        <v>801</v>
      </c>
      <c r="O2971" t="s">
        <v>61</v>
      </c>
      <c r="P2971" t="s">
        <v>134</v>
      </c>
      <c r="Q2971" t="s">
        <v>80</v>
      </c>
      <c r="R2971" t="s">
        <v>64</v>
      </c>
      <c r="S2971" t="s">
        <v>33</v>
      </c>
      <c r="T2971" t="s">
        <v>36</v>
      </c>
      <c r="U2971" t="s">
        <v>40</v>
      </c>
      <c r="V2971" t="s">
        <v>225</v>
      </c>
      <c r="W2971" t="s">
        <v>39</v>
      </c>
      <c r="X2971" t="s">
        <v>48</v>
      </c>
      <c r="Y2971" t="s">
        <v>41</v>
      </c>
      <c r="Z2971" t="s">
        <v>483</v>
      </c>
    </row>
    <row r="2972" spans="1:26" hidden="1" x14ac:dyDescent="0.25">
      <c r="A2972" t="s">
        <v>12173</v>
      </c>
      <c r="B2972" t="s">
        <v>12174</v>
      </c>
      <c r="C2972" s="1" t="str">
        <f t="shared" si="477"/>
        <v>21:0242</v>
      </c>
      <c r="D2972" s="1" t="str">
        <f t="shared" si="481"/>
        <v>21:0117</v>
      </c>
      <c r="E2972" t="s">
        <v>12175</v>
      </c>
      <c r="F2972" t="s">
        <v>12176</v>
      </c>
      <c r="H2972">
        <v>58.993713100000001</v>
      </c>
      <c r="I2972">
        <v>-102.5070465</v>
      </c>
      <c r="J2972" s="1" t="str">
        <f t="shared" si="482"/>
        <v>NGR lake sediment grab sample</v>
      </c>
      <c r="K2972" s="1" t="str">
        <f t="shared" si="483"/>
        <v>&lt;177 micron (NGR)</v>
      </c>
      <c r="L2972">
        <v>41</v>
      </c>
      <c r="M2972" t="s">
        <v>47</v>
      </c>
      <c r="N2972">
        <v>802</v>
      </c>
      <c r="O2972" t="s">
        <v>88</v>
      </c>
      <c r="P2972" t="s">
        <v>546</v>
      </c>
      <c r="Q2972" t="s">
        <v>66</v>
      </c>
      <c r="R2972" t="s">
        <v>77</v>
      </c>
      <c r="S2972" t="s">
        <v>156</v>
      </c>
      <c r="T2972" t="s">
        <v>36</v>
      </c>
      <c r="U2972" t="s">
        <v>465</v>
      </c>
      <c r="V2972" t="s">
        <v>164</v>
      </c>
      <c r="W2972" t="s">
        <v>39</v>
      </c>
      <c r="X2972" t="s">
        <v>890</v>
      </c>
      <c r="Y2972" t="s">
        <v>41</v>
      </c>
      <c r="Z2972" t="s">
        <v>1769</v>
      </c>
    </row>
    <row r="2973" spans="1:26" hidden="1" x14ac:dyDescent="0.25">
      <c r="A2973" t="s">
        <v>12177</v>
      </c>
      <c r="B2973" t="s">
        <v>12178</v>
      </c>
      <c r="C2973" s="1" t="str">
        <f t="shared" si="477"/>
        <v>21:0242</v>
      </c>
      <c r="D2973" s="1" t="str">
        <f t="shared" si="481"/>
        <v>21:0117</v>
      </c>
      <c r="E2973" t="s">
        <v>12179</v>
      </c>
      <c r="F2973" t="s">
        <v>12180</v>
      </c>
      <c r="H2973">
        <v>58.980536999999998</v>
      </c>
      <c r="I2973">
        <v>-102.50822410000001</v>
      </c>
      <c r="J2973" s="1" t="str">
        <f t="shared" si="482"/>
        <v>NGR lake sediment grab sample</v>
      </c>
      <c r="K2973" s="1" t="str">
        <f t="shared" si="483"/>
        <v>&lt;177 micron (NGR)</v>
      </c>
      <c r="L2973">
        <v>41</v>
      </c>
      <c r="M2973" t="s">
        <v>60</v>
      </c>
      <c r="N2973">
        <v>803</v>
      </c>
      <c r="O2973" t="s">
        <v>888</v>
      </c>
      <c r="P2973" t="s">
        <v>50</v>
      </c>
      <c r="Q2973" t="s">
        <v>80</v>
      </c>
      <c r="R2973" t="s">
        <v>198</v>
      </c>
      <c r="S2973" t="s">
        <v>78</v>
      </c>
      <c r="T2973" t="s">
        <v>122</v>
      </c>
      <c r="U2973" t="s">
        <v>1829</v>
      </c>
      <c r="V2973" t="s">
        <v>1216</v>
      </c>
      <c r="W2973" t="s">
        <v>63</v>
      </c>
      <c r="X2973" t="s">
        <v>300</v>
      </c>
      <c r="Y2973" t="s">
        <v>41</v>
      </c>
      <c r="Z2973" t="s">
        <v>530</v>
      </c>
    </row>
    <row r="2974" spans="1:26" hidden="1" x14ac:dyDescent="0.25">
      <c r="A2974" t="s">
        <v>12181</v>
      </c>
      <c r="B2974" t="s">
        <v>12182</v>
      </c>
      <c r="C2974" s="1" t="str">
        <f t="shared" si="477"/>
        <v>21:0242</v>
      </c>
      <c r="D2974" s="1" t="str">
        <f t="shared" si="481"/>
        <v>21:0117</v>
      </c>
      <c r="E2974" t="s">
        <v>12183</v>
      </c>
      <c r="F2974" t="s">
        <v>12184</v>
      </c>
      <c r="H2974">
        <v>58.976442900000002</v>
      </c>
      <c r="I2974">
        <v>-102.4131931</v>
      </c>
      <c r="J2974" s="1" t="str">
        <f t="shared" si="482"/>
        <v>NGR lake sediment grab sample</v>
      </c>
      <c r="K2974" s="1" t="str">
        <f t="shared" si="483"/>
        <v>&lt;177 micron (NGR)</v>
      </c>
      <c r="L2974">
        <v>41</v>
      </c>
      <c r="M2974" t="s">
        <v>73</v>
      </c>
      <c r="N2974">
        <v>804</v>
      </c>
      <c r="O2974" t="s">
        <v>40</v>
      </c>
      <c r="P2974" t="s">
        <v>334</v>
      </c>
      <c r="Q2974" t="s">
        <v>63</v>
      </c>
      <c r="R2974" t="s">
        <v>596</v>
      </c>
      <c r="S2974" t="s">
        <v>181</v>
      </c>
      <c r="T2974" t="s">
        <v>36</v>
      </c>
      <c r="U2974" t="s">
        <v>119</v>
      </c>
      <c r="V2974" t="s">
        <v>730</v>
      </c>
      <c r="W2974" t="s">
        <v>80</v>
      </c>
      <c r="X2974" t="s">
        <v>890</v>
      </c>
      <c r="Y2974" t="s">
        <v>41</v>
      </c>
      <c r="Z2974" t="s">
        <v>321</v>
      </c>
    </row>
    <row r="2975" spans="1:26" hidden="1" x14ac:dyDescent="0.25">
      <c r="A2975" t="s">
        <v>12185</v>
      </c>
      <c r="B2975" t="s">
        <v>12186</v>
      </c>
      <c r="C2975" s="1" t="str">
        <f t="shared" si="477"/>
        <v>21:0242</v>
      </c>
      <c r="D2975" s="1" t="str">
        <f t="shared" si="481"/>
        <v>21:0117</v>
      </c>
      <c r="E2975" t="s">
        <v>12187</v>
      </c>
      <c r="F2975" t="s">
        <v>12188</v>
      </c>
      <c r="H2975">
        <v>58.957171500000001</v>
      </c>
      <c r="I2975">
        <v>-102.44308959999999</v>
      </c>
      <c r="J2975" s="1" t="str">
        <f t="shared" si="482"/>
        <v>NGR lake sediment grab sample</v>
      </c>
      <c r="K2975" s="1" t="str">
        <f t="shared" si="483"/>
        <v>&lt;177 micron (NGR)</v>
      </c>
      <c r="L2975">
        <v>41</v>
      </c>
      <c r="M2975" t="s">
        <v>87</v>
      </c>
      <c r="N2975">
        <v>805</v>
      </c>
      <c r="O2975" t="s">
        <v>40</v>
      </c>
      <c r="P2975" t="s">
        <v>48</v>
      </c>
      <c r="Q2975" t="s">
        <v>53</v>
      </c>
      <c r="R2975" t="s">
        <v>145</v>
      </c>
      <c r="S2975" t="s">
        <v>50</v>
      </c>
      <c r="T2975" t="s">
        <v>36</v>
      </c>
      <c r="U2975" t="s">
        <v>804</v>
      </c>
      <c r="V2975" t="s">
        <v>875</v>
      </c>
      <c r="W2975" t="s">
        <v>76</v>
      </c>
      <c r="X2975" t="s">
        <v>336</v>
      </c>
      <c r="Y2975" t="s">
        <v>41</v>
      </c>
      <c r="Z2975" t="s">
        <v>516</v>
      </c>
    </row>
    <row r="2976" spans="1:26" hidden="1" x14ac:dyDescent="0.25">
      <c r="A2976" t="s">
        <v>12189</v>
      </c>
      <c r="B2976" t="s">
        <v>12190</v>
      </c>
      <c r="C2976" s="1" t="str">
        <f t="shared" si="477"/>
        <v>21:0242</v>
      </c>
      <c r="D2976" s="1" t="str">
        <f t="shared" si="481"/>
        <v>21:0117</v>
      </c>
      <c r="E2976" t="s">
        <v>12191</v>
      </c>
      <c r="F2976" t="s">
        <v>12192</v>
      </c>
      <c r="H2976">
        <v>58.9533354</v>
      </c>
      <c r="I2976">
        <v>-102.40748000000001</v>
      </c>
      <c r="J2976" s="1" t="str">
        <f t="shared" si="482"/>
        <v>NGR lake sediment grab sample</v>
      </c>
      <c r="K2976" s="1" t="str">
        <f t="shared" si="483"/>
        <v>&lt;177 micron (NGR)</v>
      </c>
      <c r="L2976">
        <v>41</v>
      </c>
      <c r="M2976" t="s">
        <v>96</v>
      </c>
      <c r="N2976">
        <v>806</v>
      </c>
      <c r="O2976" t="s">
        <v>188</v>
      </c>
      <c r="P2976" t="s">
        <v>62</v>
      </c>
      <c r="Q2976" t="s">
        <v>76</v>
      </c>
      <c r="R2976" t="s">
        <v>271</v>
      </c>
      <c r="S2976" t="s">
        <v>290</v>
      </c>
      <c r="T2976" t="s">
        <v>36</v>
      </c>
      <c r="U2976" t="s">
        <v>1575</v>
      </c>
      <c r="V2976" t="s">
        <v>190</v>
      </c>
      <c r="W2976" t="s">
        <v>76</v>
      </c>
      <c r="X2976" t="s">
        <v>100</v>
      </c>
      <c r="Y2976" t="s">
        <v>125</v>
      </c>
      <c r="Z2976" t="s">
        <v>121</v>
      </c>
    </row>
    <row r="2977" spans="1:26" hidden="1" x14ac:dyDescent="0.25">
      <c r="A2977" t="s">
        <v>12193</v>
      </c>
      <c r="B2977" t="s">
        <v>12194</v>
      </c>
      <c r="C2977" s="1" t="str">
        <f t="shared" si="477"/>
        <v>21:0242</v>
      </c>
      <c r="D2977" s="1" t="str">
        <f t="shared" si="481"/>
        <v>21:0117</v>
      </c>
      <c r="E2977" t="s">
        <v>12195</v>
      </c>
      <c r="F2977" t="s">
        <v>12196</v>
      </c>
      <c r="H2977">
        <v>58.950682999999998</v>
      </c>
      <c r="I2977">
        <v>-102.4294325</v>
      </c>
      <c r="J2977" s="1" t="str">
        <f t="shared" si="482"/>
        <v>NGR lake sediment grab sample</v>
      </c>
      <c r="K2977" s="1" t="str">
        <f t="shared" si="483"/>
        <v>&lt;177 micron (NGR)</v>
      </c>
      <c r="L2977">
        <v>41</v>
      </c>
      <c r="M2977" t="s">
        <v>154</v>
      </c>
      <c r="N2977">
        <v>807</v>
      </c>
      <c r="O2977" t="s">
        <v>100</v>
      </c>
      <c r="P2977" t="s">
        <v>244</v>
      </c>
      <c r="Q2977" t="s">
        <v>66</v>
      </c>
      <c r="R2977" t="s">
        <v>50</v>
      </c>
      <c r="S2977" t="s">
        <v>33</v>
      </c>
      <c r="T2977" t="s">
        <v>36</v>
      </c>
      <c r="U2977" t="s">
        <v>284</v>
      </c>
      <c r="V2977" t="s">
        <v>65</v>
      </c>
      <c r="W2977" t="s">
        <v>78</v>
      </c>
      <c r="X2977" t="s">
        <v>890</v>
      </c>
      <c r="Y2977" t="s">
        <v>125</v>
      </c>
      <c r="Z2977" t="s">
        <v>1710</v>
      </c>
    </row>
    <row r="2978" spans="1:26" hidden="1" x14ac:dyDescent="0.25">
      <c r="A2978" t="s">
        <v>12197</v>
      </c>
      <c r="B2978" t="s">
        <v>12198</v>
      </c>
      <c r="C2978" s="1" t="str">
        <f t="shared" si="477"/>
        <v>21:0242</v>
      </c>
      <c r="D2978" s="1" t="str">
        <f t="shared" si="481"/>
        <v>21:0117</v>
      </c>
      <c r="E2978" t="s">
        <v>12171</v>
      </c>
      <c r="F2978" t="s">
        <v>12199</v>
      </c>
      <c r="H2978">
        <v>58.9412941</v>
      </c>
      <c r="I2978">
        <v>-102.40026450000001</v>
      </c>
      <c r="J2978" s="1" t="str">
        <f t="shared" si="482"/>
        <v>NGR lake sediment grab sample</v>
      </c>
      <c r="K2978" s="1" t="str">
        <f t="shared" si="483"/>
        <v>&lt;177 micron (NGR)</v>
      </c>
      <c r="L2978">
        <v>41</v>
      </c>
      <c r="M2978" t="s">
        <v>162</v>
      </c>
      <c r="N2978">
        <v>808</v>
      </c>
      <c r="O2978" t="s">
        <v>74</v>
      </c>
      <c r="P2978" t="s">
        <v>134</v>
      </c>
      <c r="Q2978" t="s">
        <v>63</v>
      </c>
      <c r="R2978" t="s">
        <v>109</v>
      </c>
      <c r="S2978" t="s">
        <v>80</v>
      </c>
      <c r="T2978" t="s">
        <v>36</v>
      </c>
      <c r="U2978" t="s">
        <v>208</v>
      </c>
      <c r="V2978" t="s">
        <v>225</v>
      </c>
      <c r="W2978" t="s">
        <v>33</v>
      </c>
      <c r="X2978" t="s">
        <v>82</v>
      </c>
      <c r="Y2978" t="s">
        <v>41</v>
      </c>
      <c r="Z2978" t="s">
        <v>2603</v>
      </c>
    </row>
    <row r="2979" spans="1:26" hidden="1" x14ac:dyDescent="0.25">
      <c r="A2979" t="s">
        <v>12200</v>
      </c>
      <c r="B2979" t="s">
        <v>12201</v>
      </c>
      <c r="C2979" s="1" t="str">
        <f t="shared" si="477"/>
        <v>21:0242</v>
      </c>
      <c r="D2979" s="1" t="str">
        <f t="shared" si="481"/>
        <v>21:0117</v>
      </c>
      <c r="E2979" t="s">
        <v>12171</v>
      </c>
      <c r="F2979" t="s">
        <v>12202</v>
      </c>
      <c r="H2979">
        <v>58.9412941</v>
      </c>
      <c r="I2979">
        <v>-102.40026450000001</v>
      </c>
      <c r="J2979" s="1" t="str">
        <f t="shared" si="482"/>
        <v>NGR lake sediment grab sample</v>
      </c>
      <c r="K2979" s="1" t="str">
        <f t="shared" si="483"/>
        <v>&lt;177 micron (NGR)</v>
      </c>
      <c r="L2979">
        <v>41</v>
      </c>
      <c r="M2979" t="s">
        <v>169</v>
      </c>
      <c r="N2979">
        <v>809</v>
      </c>
      <c r="O2979" t="s">
        <v>79</v>
      </c>
      <c r="P2979" t="s">
        <v>198</v>
      </c>
      <c r="Q2979" t="s">
        <v>63</v>
      </c>
      <c r="R2979" t="s">
        <v>109</v>
      </c>
      <c r="S2979" t="s">
        <v>63</v>
      </c>
      <c r="T2979" t="s">
        <v>36</v>
      </c>
      <c r="U2979" t="s">
        <v>100</v>
      </c>
      <c r="V2979" t="s">
        <v>437</v>
      </c>
      <c r="W2979" t="s">
        <v>80</v>
      </c>
      <c r="X2979" t="s">
        <v>82</v>
      </c>
      <c r="Y2979" t="s">
        <v>41</v>
      </c>
      <c r="Z2979" t="s">
        <v>2603</v>
      </c>
    </row>
    <row r="2980" spans="1:26" hidden="1" x14ac:dyDescent="0.25">
      <c r="A2980" t="s">
        <v>12203</v>
      </c>
      <c r="B2980" t="s">
        <v>12204</v>
      </c>
      <c r="C2980" s="1" t="str">
        <f t="shared" si="477"/>
        <v>21:0242</v>
      </c>
      <c r="D2980" s="1" t="str">
        <f t="shared" si="481"/>
        <v>21:0117</v>
      </c>
      <c r="E2980" t="s">
        <v>12205</v>
      </c>
      <c r="F2980" t="s">
        <v>12206</v>
      </c>
      <c r="H2980">
        <v>58.933441000000002</v>
      </c>
      <c r="I2980">
        <v>-102.3789208</v>
      </c>
      <c r="J2980" s="1" t="str">
        <f t="shared" si="482"/>
        <v>NGR lake sediment grab sample</v>
      </c>
      <c r="K2980" s="1" t="str">
        <f t="shared" si="483"/>
        <v>&lt;177 micron (NGR)</v>
      </c>
      <c r="L2980">
        <v>41</v>
      </c>
      <c r="M2980" t="s">
        <v>106</v>
      </c>
      <c r="N2980">
        <v>810</v>
      </c>
      <c r="O2980" t="s">
        <v>1709</v>
      </c>
      <c r="P2980" t="s">
        <v>321</v>
      </c>
      <c r="Q2980" t="s">
        <v>63</v>
      </c>
      <c r="R2980" t="s">
        <v>75</v>
      </c>
      <c r="S2980" t="s">
        <v>97</v>
      </c>
      <c r="T2980" t="s">
        <v>36</v>
      </c>
      <c r="U2980" t="s">
        <v>299</v>
      </c>
      <c r="V2980" t="s">
        <v>65</v>
      </c>
      <c r="W2980" t="s">
        <v>80</v>
      </c>
      <c r="X2980" t="s">
        <v>48</v>
      </c>
      <c r="Y2980" t="s">
        <v>41</v>
      </c>
      <c r="Z2980" t="s">
        <v>815</v>
      </c>
    </row>
    <row r="2981" spans="1:26" hidden="1" x14ac:dyDescent="0.25">
      <c r="A2981" t="s">
        <v>12207</v>
      </c>
      <c r="B2981" t="s">
        <v>12208</v>
      </c>
      <c r="C2981" s="1" t="str">
        <f t="shared" si="477"/>
        <v>21:0242</v>
      </c>
      <c r="D2981" s="1" t="str">
        <f t="shared" si="481"/>
        <v>21:0117</v>
      </c>
      <c r="E2981" t="s">
        <v>12209</v>
      </c>
      <c r="F2981" t="s">
        <v>12210</v>
      </c>
      <c r="H2981">
        <v>58.918424199999997</v>
      </c>
      <c r="I2981">
        <v>-102.3322824</v>
      </c>
      <c r="J2981" s="1" t="str">
        <f t="shared" si="482"/>
        <v>NGR lake sediment grab sample</v>
      </c>
      <c r="K2981" s="1" t="str">
        <f t="shared" si="483"/>
        <v>&lt;177 micron (NGR)</v>
      </c>
      <c r="L2981">
        <v>41</v>
      </c>
      <c r="M2981" t="s">
        <v>118</v>
      </c>
      <c r="N2981">
        <v>811</v>
      </c>
      <c r="O2981" t="s">
        <v>639</v>
      </c>
      <c r="P2981" t="s">
        <v>516</v>
      </c>
      <c r="Q2981" t="s">
        <v>63</v>
      </c>
      <c r="R2981" t="s">
        <v>516</v>
      </c>
      <c r="S2981" t="s">
        <v>50</v>
      </c>
      <c r="T2981" t="s">
        <v>36</v>
      </c>
      <c r="U2981" t="s">
        <v>464</v>
      </c>
      <c r="V2981" t="s">
        <v>66</v>
      </c>
      <c r="W2981" t="s">
        <v>76</v>
      </c>
      <c r="X2981" t="s">
        <v>890</v>
      </c>
      <c r="Y2981" t="s">
        <v>41</v>
      </c>
      <c r="Z2981" t="s">
        <v>2020</v>
      </c>
    </row>
    <row r="2982" spans="1:26" hidden="1" x14ac:dyDescent="0.25">
      <c r="A2982" t="s">
        <v>12211</v>
      </c>
      <c r="B2982" t="s">
        <v>12212</v>
      </c>
      <c r="C2982" s="1" t="str">
        <f t="shared" si="477"/>
        <v>21:0242</v>
      </c>
      <c r="D2982" s="1" t="str">
        <f t="shared" si="481"/>
        <v>21:0117</v>
      </c>
      <c r="E2982" t="s">
        <v>12213</v>
      </c>
      <c r="F2982" t="s">
        <v>12214</v>
      </c>
      <c r="H2982">
        <v>58.906451099999998</v>
      </c>
      <c r="I2982">
        <v>-102.2820577</v>
      </c>
      <c r="J2982" s="1" t="str">
        <f t="shared" si="482"/>
        <v>NGR lake sediment grab sample</v>
      </c>
      <c r="K2982" s="1" t="str">
        <f t="shared" si="483"/>
        <v>&lt;177 micron (NGR)</v>
      </c>
      <c r="L2982">
        <v>41</v>
      </c>
      <c r="M2982" t="s">
        <v>131</v>
      </c>
      <c r="N2982">
        <v>812</v>
      </c>
      <c r="O2982" t="s">
        <v>1047</v>
      </c>
      <c r="P2982" t="s">
        <v>109</v>
      </c>
      <c r="Q2982" t="s">
        <v>66</v>
      </c>
      <c r="R2982" t="s">
        <v>64</v>
      </c>
      <c r="S2982" t="s">
        <v>181</v>
      </c>
      <c r="T2982" t="s">
        <v>36</v>
      </c>
      <c r="U2982" t="s">
        <v>178</v>
      </c>
      <c r="V2982" t="s">
        <v>721</v>
      </c>
      <c r="W2982" t="s">
        <v>80</v>
      </c>
      <c r="X2982" t="s">
        <v>890</v>
      </c>
      <c r="Y2982" t="s">
        <v>41</v>
      </c>
      <c r="Z2982" t="s">
        <v>1506</v>
      </c>
    </row>
    <row r="2983" spans="1:26" hidden="1" x14ac:dyDescent="0.25">
      <c r="A2983" t="s">
        <v>12215</v>
      </c>
      <c r="B2983" t="s">
        <v>12216</v>
      </c>
      <c r="C2983" s="1" t="str">
        <f t="shared" si="477"/>
        <v>21:0242</v>
      </c>
      <c r="D2983" s="1" t="str">
        <f t="shared" si="481"/>
        <v>21:0117</v>
      </c>
      <c r="E2983" t="s">
        <v>12217</v>
      </c>
      <c r="F2983" t="s">
        <v>12218</v>
      </c>
      <c r="H2983">
        <v>58.889905499999998</v>
      </c>
      <c r="I2983">
        <v>-102.29774690000001</v>
      </c>
      <c r="J2983" s="1" t="str">
        <f t="shared" si="482"/>
        <v>NGR lake sediment grab sample</v>
      </c>
      <c r="K2983" s="1" t="str">
        <f t="shared" si="483"/>
        <v>&lt;177 micron (NGR)</v>
      </c>
      <c r="L2983">
        <v>41</v>
      </c>
      <c r="M2983" t="s">
        <v>143</v>
      </c>
      <c r="N2983">
        <v>813</v>
      </c>
      <c r="O2983" t="s">
        <v>771</v>
      </c>
      <c r="P2983" t="s">
        <v>50</v>
      </c>
      <c r="Q2983" t="s">
        <v>63</v>
      </c>
      <c r="R2983" t="s">
        <v>156</v>
      </c>
      <c r="S2983" t="s">
        <v>39</v>
      </c>
      <c r="T2983" t="s">
        <v>36</v>
      </c>
      <c r="U2983" t="s">
        <v>766</v>
      </c>
      <c r="V2983" t="s">
        <v>99</v>
      </c>
      <c r="W2983" t="s">
        <v>78</v>
      </c>
      <c r="X2983" t="s">
        <v>890</v>
      </c>
      <c r="Y2983" t="s">
        <v>41</v>
      </c>
      <c r="Z2983" t="s">
        <v>776</v>
      </c>
    </row>
    <row r="2984" spans="1:26" hidden="1" x14ac:dyDescent="0.25">
      <c r="A2984" t="s">
        <v>12219</v>
      </c>
      <c r="B2984" t="s">
        <v>12220</v>
      </c>
      <c r="C2984" s="1" t="str">
        <f t="shared" si="477"/>
        <v>21:0242</v>
      </c>
      <c r="D2984" s="1" t="str">
        <f t="shared" si="481"/>
        <v>21:0117</v>
      </c>
      <c r="E2984" t="s">
        <v>12221</v>
      </c>
      <c r="F2984" t="s">
        <v>12222</v>
      </c>
      <c r="H2984">
        <v>58.879817099999997</v>
      </c>
      <c r="I2984">
        <v>-102.3077486</v>
      </c>
      <c r="J2984" s="1" t="str">
        <f t="shared" si="482"/>
        <v>NGR lake sediment grab sample</v>
      </c>
      <c r="K2984" s="1" t="str">
        <f t="shared" si="483"/>
        <v>&lt;177 micron (NGR)</v>
      </c>
      <c r="L2984">
        <v>41</v>
      </c>
      <c r="M2984" t="s">
        <v>177</v>
      </c>
      <c r="N2984">
        <v>814</v>
      </c>
      <c r="O2984" t="s">
        <v>798</v>
      </c>
      <c r="P2984" t="s">
        <v>76</v>
      </c>
      <c r="Q2984" t="s">
        <v>53</v>
      </c>
      <c r="R2984" t="s">
        <v>97</v>
      </c>
      <c r="S2984" t="s">
        <v>33</v>
      </c>
      <c r="T2984" t="s">
        <v>36</v>
      </c>
      <c r="U2984" t="s">
        <v>673</v>
      </c>
      <c r="V2984" t="s">
        <v>496</v>
      </c>
      <c r="W2984" t="s">
        <v>66</v>
      </c>
      <c r="X2984" t="s">
        <v>82</v>
      </c>
      <c r="Y2984" t="s">
        <v>41</v>
      </c>
      <c r="Z2984" t="s">
        <v>458</v>
      </c>
    </row>
    <row r="2985" spans="1:26" hidden="1" x14ac:dyDescent="0.25">
      <c r="A2985" t="s">
        <v>12223</v>
      </c>
      <c r="B2985" t="s">
        <v>12224</v>
      </c>
      <c r="C2985" s="1" t="str">
        <f t="shared" si="477"/>
        <v>21:0242</v>
      </c>
      <c r="D2985" s="1" t="str">
        <f t="shared" si="481"/>
        <v>21:0117</v>
      </c>
      <c r="E2985" t="s">
        <v>12225</v>
      </c>
      <c r="F2985" t="s">
        <v>12226</v>
      </c>
      <c r="H2985">
        <v>58.997732200000002</v>
      </c>
      <c r="I2985">
        <v>-102.33940200000001</v>
      </c>
      <c r="J2985" s="1" t="str">
        <f t="shared" si="482"/>
        <v>NGR lake sediment grab sample</v>
      </c>
      <c r="K2985" s="1" t="str">
        <f t="shared" si="483"/>
        <v>&lt;177 micron (NGR)</v>
      </c>
      <c r="L2985">
        <v>41</v>
      </c>
      <c r="M2985" t="s">
        <v>187</v>
      </c>
      <c r="N2985">
        <v>815</v>
      </c>
      <c r="O2985" t="s">
        <v>61</v>
      </c>
      <c r="P2985" t="s">
        <v>244</v>
      </c>
      <c r="Q2985" t="s">
        <v>39</v>
      </c>
      <c r="R2985" t="s">
        <v>596</v>
      </c>
      <c r="S2985" t="s">
        <v>39</v>
      </c>
      <c r="T2985" t="s">
        <v>36</v>
      </c>
      <c r="U2985" t="s">
        <v>67</v>
      </c>
      <c r="V2985" t="s">
        <v>322</v>
      </c>
      <c r="W2985" t="s">
        <v>63</v>
      </c>
      <c r="X2985" t="s">
        <v>82</v>
      </c>
      <c r="Y2985" t="s">
        <v>41</v>
      </c>
      <c r="Z2985" t="s">
        <v>1920</v>
      </c>
    </row>
    <row r="2986" spans="1:26" hidden="1" x14ac:dyDescent="0.25">
      <c r="A2986" t="s">
        <v>12227</v>
      </c>
      <c r="B2986" t="s">
        <v>12228</v>
      </c>
      <c r="C2986" s="1" t="str">
        <f t="shared" si="477"/>
        <v>21:0242</v>
      </c>
      <c r="D2986" s="1" t="str">
        <f t="shared" si="481"/>
        <v>21:0117</v>
      </c>
      <c r="E2986" t="s">
        <v>12229</v>
      </c>
      <c r="F2986" t="s">
        <v>12230</v>
      </c>
      <c r="H2986">
        <v>58.9876249</v>
      </c>
      <c r="I2986">
        <v>-102.3702104</v>
      </c>
      <c r="J2986" s="1" t="str">
        <f t="shared" si="482"/>
        <v>NGR lake sediment grab sample</v>
      </c>
      <c r="K2986" s="1" t="str">
        <f t="shared" si="483"/>
        <v>&lt;177 micron (NGR)</v>
      </c>
      <c r="L2986">
        <v>41</v>
      </c>
      <c r="M2986" t="s">
        <v>196</v>
      </c>
      <c r="N2986">
        <v>816</v>
      </c>
      <c r="O2986" t="s">
        <v>1024</v>
      </c>
      <c r="P2986" t="s">
        <v>198</v>
      </c>
      <c r="Q2986" t="s">
        <v>97</v>
      </c>
      <c r="R2986" t="s">
        <v>391</v>
      </c>
      <c r="S2986" t="s">
        <v>271</v>
      </c>
      <c r="T2986" t="s">
        <v>36</v>
      </c>
      <c r="U2986" t="s">
        <v>1192</v>
      </c>
      <c r="V2986" t="s">
        <v>12231</v>
      </c>
      <c r="W2986" t="s">
        <v>271</v>
      </c>
      <c r="X2986" t="s">
        <v>300</v>
      </c>
      <c r="Y2986" t="s">
        <v>41</v>
      </c>
      <c r="Z2986" t="s">
        <v>271</v>
      </c>
    </row>
    <row r="2987" spans="1:26" hidden="1" x14ac:dyDescent="0.25">
      <c r="A2987" t="s">
        <v>12232</v>
      </c>
      <c r="B2987" t="s">
        <v>12233</v>
      </c>
      <c r="C2987" s="1" t="str">
        <f t="shared" si="477"/>
        <v>21:0242</v>
      </c>
      <c r="D2987" s="1" t="str">
        <f t="shared" si="481"/>
        <v>21:0117</v>
      </c>
      <c r="E2987" t="s">
        <v>12234</v>
      </c>
      <c r="F2987" t="s">
        <v>12235</v>
      </c>
      <c r="H2987">
        <v>58.9664614</v>
      </c>
      <c r="I2987">
        <v>-102.357713</v>
      </c>
      <c r="J2987" s="1" t="str">
        <f t="shared" si="482"/>
        <v>NGR lake sediment grab sample</v>
      </c>
      <c r="K2987" s="1" t="str">
        <f t="shared" si="483"/>
        <v>&lt;177 micron (NGR)</v>
      </c>
      <c r="L2987">
        <v>41</v>
      </c>
      <c r="M2987" t="s">
        <v>206</v>
      </c>
      <c r="N2987">
        <v>817</v>
      </c>
      <c r="O2987" t="s">
        <v>342</v>
      </c>
      <c r="P2987" t="s">
        <v>145</v>
      </c>
      <c r="Q2987" t="s">
        <v>80</v>
      </c>
      <c r="R2987" t="s">
        <v>134</v>
      </c>
      <c r="S2987" t="s">
        <v>181</v>
      </c>
      <c r="T2987" t="s">
        <v>36</v>
      </c>
      <c r="U2987" t="s">
        <v>390</v>
      </c>
      <c r="V2987" t="s">
        <v>685</v>
      </c>
      <c r="W2987" t="s">
        <v>181</v>
      </c>
      <c r="X2987" t="s">
        <v>82</v>
      </c>
      <c r="Y2987" t="s">
        <v>41</v>
      </c>
      <c r="Z2987" t="s">
        <v>3858</v>
      </c>
    </row>
    <row r="2988" spans="1:26" hidden="1" x14ac:dyDescent="0.25">
      <c r="A2988" t="s">
        <v>12236</v>
      </c>
      <c r="B2988" t="s">
        <v>12237</v>
      </c>
      <c r="C2988" s="1" t="str">
        <f t="shared" si="477"/>
        <v>21:0242</v>
      </c>
      <c r="D2988" s="1" t="str">
        <f t="shared" si="481"/>
        <v>21:0117</v>
      </c>
      <c r="E2988" t="s">
        <v>12238</v>
      </c>
      <c r="F2988" t="s">
        <v>12239</v>
      </c>
      <c r="H2988">
        <v>58.970227999999999</v>
      </c>
      <c r="I2988">
        <v>-102.33372679999999</v>
      </c>
      <c r="J2988" s="1" t="str">
        <f t="shared" si="482"/>
        <v>NGR lake sediment grab sample</v>
      </c>
      <c r="K2988" s="1" t="str">
        <f t="shared" si="483"/>
        <v>&lt;177 micron (NGR)</v>
      </c>
      <c r="L2988">
        <v>41</v>
      </c>
      <c r="M2988" t="s">
        <v>214</v>
      </c>
      <c r="N2988">
        <v>818</v>
      </c>
      <c r="O2988" t="s">
        <v>289</v>
      </c>
      <c r="P2988" t="s">
        <v>134</v>
      </c>
      <c r="Q2988" t="s">
        <v>33</v>
      </c>
      <c r="R2988" t="s">
        <v>290</v>
      </c>
      <c r="S2988" t="s">
        <v>33</v>
      </c>
      <c r="T2988" t="s">
        <v>36</v>
      </c>
      <c r="U2988" t="s">
        <v>284</v>
      </c>
      <c r="V2988" t="s">
        <v>337</v>
      </c>
      <c r="W2988" t="s">
        <v>39</v>
      </c>
      <c r="X2988" t="s">
        <v>48</v>
      </c>
      <c r="Y2988" t="s">
        <v>41</v>
      </c>
      <c r="Z2988" t="s">
        <v>832</v>
      </c>
    </row>
    <row r="2989" spans="1:26" hidden="1" x14ac:dyDescent="0.25">
      <c r="A2989" t="s">
        <v>12240</v>
      </c>
      <c r="B2989" t="s">
        <v>12241</v>
      </c>
      <c r="C2989" s="1" t="str">
        <f t="shared" si="477"/>
        <v>21:0242</v>
      </c>
      <c r="D2989" s="1" t="str">
        <f>HYPERLINK("http://geochem.nrcan.gc.ca/cdogs/content/svy/svy_e.htm", "")</f>
        <v/>
      </c>
      <c r="G2989" s="1" t="str">
        <f>HYPERLINK("http://geochem.nrcan.gc.ca/cdogs/content/cr_/cr_00022_e.htm", "22")</f>
        <v>22</v>
      </c>
      <c r="J2989" t="s">
        <v>220</v>
      </c>
      <c r="K2989" t="s">
        <v>221</v>
      </c>
      <c r="L2989">
        <v>41</v>
      </c>
      <c r="M2989" t="s">
        <v>222</v>
      </c>
      <c r="N2989">
        <v>819</v>
      </c>
      <c r="O2989" t="s">
        <v>74</v>
      </c>
      <c r="P2989" t="s">
        <v>198</v>
      </c>
      <c r="Q2989" t="s">
        <v>277</v>
      </c>
      <c r="R2989" t="s">
        <v>146</v>
      </c>
      <c r="S2989" t="s">
        <v>78</v>
      </c>
      <c r="T2989" t="s">
        <v>36</v>
      </c>
      <c r="U2989" t="s">
        <v>12242</v>
      </c>
      <c r="V2989" t="s">
        <v>1216</v>
      </c>
      <c r="W2989" t="s">
        <v>181</v>
      </c>
      <c r="X2989" t="s">
        <v>79</v>
      </c>
      <c r="Y2989" t="s">
        <v>63</v>
      </c>
      <c r="Z2989" t="s">
        <v>1183</v>
      </c>
    </row>
    <row r="2990" spans="1:26" hidden="1" x14ac:dyDescent="0.25">
      <c r="A2990" t="s">
        <v>12243</v>
      </c>
      <c r="B2990" t="s">
        <v>12244</v>
      </c>
      <c r="C2990" s="1" t="str">
        <f t="shared" si="477"/>
        <v>21:0242</v>
      </c>
      <c r="D2990" s="1" t="str">
        <f t="shared" ref="D2990:D3000" si="484">HYPERLINK("http://geochem.nrcan.gc.ca/cdogs/content/svy/svy210117_e.htm", "21:0117")</f>
        <v>21:0117</v>
      </c>
      <c r="E2990" t="s">
        <v>12245</v>
      </c>
      <c r="F2990" t="s">
        <v>12246</v>
      </c>
      <c r="H2990">
        <v>58.9495364</v>
      </c>
      <c r="I2990">
        <v>-102.3307677</v>
      </c>
      <c r="J2990" s="1" t="str">
        <f t="shared" ref="J2990:J3000" si="485">HYPERLINK("http://geochem.nrcan.gc.ca/cdogs/content/kwd/kwd020027_e.htm", "NGR lake sediment grab sample")</f>
        <v>NGR lake sediment grab sample</v>
      </c>
      <c r="K2990" s="1" t="str">
        <f t="shared" ref="K2990:K3000" si="486">HYPERLINK("http://geochem.nrcan.gc.ca/cdogs/content/kwd/kwd080006_e.htm", "&lt;177 micron (NGR)")</f>
        <v>&lt;177 micron (NGR)</v>
      </c>
      <c r="L2990">
        <v>41</v>
      </c>
      <c r="M2990" t="s">
        <v>234</v>
      </c>
      <c r="N2990">
        <v>820</v>
      </c>
      <c r="O2990" t="s">
        <v>100</v>
      </c>
      <c r="P2990" t="s">
        <v>223</v>
      </c>
      <c r="Q2990" t="s">
        <v>80</v>
      </c>
      <c r="R2990" t="s">
        <v>283</v>
      </c>
      <c r="S2990" t="s">
        <v>290</v>
      </c>
      <c r="T2990" t="s">
        <v>36</v>
      </c>
      <c r="U2990" t="s">
        <v>463</v>
      </c>
      <c r="V2990" t="s">
        <v>721</v>
      </c>
      <c r="W2990" t="s">
        <v>80</v>
      </c>
      <c r="X2990" t="s">
        <v>48</v>
      </c>
      <c r="Y2990" t="s">
        <v>41</v>
      </c>
      <c r="Z2990" t="s">
        <v>68</v>
      </c>
    </row>
    <row r="2991" spans="1:26" hidden="1" x14ac:dyDescent="0.25">
      <c r="A2991" t="s">
        <v>12247</v>
      </c>
      <c r="B2991" t="s">
        <v>12248</v>
      </c>
      <c r="C2991" s="1" t="str">
        <f t="shared" si="477"/>
        <v>21:0242</v>
      </c>
      <c r="D2991" s="1" t="str">
        <f t="shared" si="484"/>
        <v>21:0117</v>
      </c>
      <c r="E2991" t="s">
        <v>12249</v>
      </c>
      <c r="F2991" t="s">
        <v>12250</v>
      </c>
      <c r="H2991">
        <v>58.673245199999997</v>
      </c>
      <c r="I2991">
        <v>-102.373346</v>
      </c>
      <c r="J2991" s="1" t="str">
        <f t="shared" si="485"/>
        <v>NGR lake sediment grab sample</v>
      </c>
      <c r="K2991" s="1" t="str">
        <f t="shared" si="486"/>
        <v>&lt;177 micron (NGR)</v>
      </c>
      <c r="L2991">
        <v>42</v>
      </c>
      <c r="M2991" t="s">
        <v>30</v>
      </c>
      <c r="N2991">
        <v>821</v>
      </c>
      <c r="O2991" t="s">
        <v>223</v>
      </c>
      <c r="P2991" t="s">
        <v>109</v>
      </c>
      <c r="Q2991" t="s">
        <v>63</v>
      </c>
      <c r="R2991" t="s">
        <v>109</v>
      </c>
      <c r="S2991" t="s">
        <v>39</v>
      </c>
      <c r="T2991" t="s">
        <v>36</v>
      </c>
      <c r="U2991" t="s">
        <v>379</v>
      </c>
      <c r="V2991" t="s">
        <v>309</v>
      </c>
      <c r="W2991" t="s">
        <v>66</v>
      </c>
      <c r="X2991" t="s">
        <v>890</v>
      </c>
      <c r="Y2991" t="s">
        <v>41</v>
      </c>
      <c r="Z2991" t="s">
        <v>1224</v>
      </c>
    </row>
    <row r="2992" spans="1:26" hidden="1" x14ac:dyDescent="0.25">
      <c r="A2992" t="s">
        <v>12251</v>
      </c>
      <c r="B2992" t="s">
        <v>12252</v>
      </c>
      <c r="C2992" s="1" t="str">
        <f t="shared" si="477"/>
        <v>21:0242</v>
      </c>
      <c r="D2992" s="1" t="str">
        <f t="shared" si="484"/>
        <v>21:0117</v>
      </c>
      <c r="E2992" t="s">
        <v>12253</v>
      </c>
      <c r="F2992" t="s">
        <v>12254</v>
      </c>
      <c r="H2992">
        <v>58.683640500000003</v>
      </c>
      <c r="I2992">
        <v>-102.3900785</v>
      </c>
      <c r="J2992" s="1" t="str">
        <f t="shared" si="485"/>
        <v>NGR lake sediment grab sample</v>
      </c>
      <c r="K2992" s="1" t="str">
        <f t="shared" si="486"/>
        <v>&lt;177 micron (NGR)</v>
      </c>
      <c r="L2992">
        <v>42</v>
      </c>
      <c r="M2992" t="s">
        <v>154</v>
      </c>
      <c r="N2992">
        <v>822</v>
      </c>
      <c r="O2992" t="s">
        <v>82</v>
      </c>
      <c r="P2992" t="s">
        <v>181</v>
      </c>
      <c r="Q2992" t="s">
        <v>80</v>
      </c>
      <c r="R2992" t="s">
        <v>156</v>
      </c>
      <c r="S2992" t="s">
        <v>80</v>
      </c>
      <c r="T2992" t="s">
        <v>36</v>
      </c>
      <c r="U2992" t="s">
        <v>228</v>
      </c>
      <c r="V2992" t="s">
        <v>65</v>
      </c>
      <c r="W2992" t="s">
        <v>66</v>
      </c>
      <c r="X2992" t="s">
        <v>82</v>
      </c>
      <c r="Y2992" t="s">
        <v>41</v>
      </c>
      <c r="Z2992" t="s">
        <v>947</v>
      </c>
    </row>
    <row r="2993" spans="1:26" hidden="1" x14ac:dyDescent="0.25">
      <c r="A2993" t="s">
        <v>12255</v>
      </c>
      <c r="B2993" t="s">
        <v>12256</v>
      </c>
      <c r="C2993" s="1" t="str">
        <f t="shared" si="477"/>
        <v>21:0242</v>
      </c>
      <c r="D2993" s="1" t="str">
        <f t="shared" si="484"/>
        <v>21:0117</v>
      </c>
      <c r="E2993" t="s">
        <v>12249</v>
      </c>
      <c r="F2993" t="s">
        <v>12257</v>
      </c>
      <c r="H2993">
        <v>58.673245199999997</v>
      </c>
      <c r="I2993">
        <v>-102.373346</v>
      </c>
      <c r="J2993" s="1" t="str">
        <f t="shared" si="485"/>
        <v>NGR lake sediment grab sample</v>
      </c>
      <c r="K2993" s="1" t="str">
        <f t="shared" si="486"/>
        <v>&lt;177 micron (NGR)</v>
      </c>
      <c r="L2993">
        <v>42</v>
      </c>
      <c r="M2993" t="s">
        <v>162</v>
      </c>
      <c r="N2993">
        <v>823</v>
      </c>
      <c r="O2993" t="s">
        <v>224</v>
      </c>
      <c r="P2993" t="s">
        <v>109</v>
      </c>
      <c r="Q2993" t="s">
        <v>63</v>
      </c>
      <c r="R2993" t="s">
        <v>290</v>
      </c>
      <c r="S2993" t="s">
        <v>39</v>
      </c>
      <c r="T2993" t="s">
        <v>36</v>
      </c>
      <c r="U2993" t="s">
        <v>2645</v>
      </c>
      <c r="V2993" t="s">
        <v>730</v>
      </c>
      <c r="W2993" t="s">
        <v>63</v>
      </c>
      <c r="X2993" t="s">
        <v>48</v>
      </c>
      <c r="Y2993" t="s">
        <v>41</v>
      </c>
      <c r="Z2993" t="s">
        <v>4471</v>
      </c>
    </row>
    <row r="2994" spans="1:26" hidden="1" x14ac:dyDescent="0.25">
      <c r="A2994" t="s">
        <v>12258</v>
      </c>
      <c r="B2994" t="s">
        <v>12259</v>
      </c>
      <c r="C2994" s="1" t="str">
        <f t="shared" si="477"/>
        <v>21:0242</v>
      </c>
      <c r="D2994" s="1" t="str">
        <f t="shared" si="484"/>
        <v>21:0117</v>
      </c>
      <c r="E2994" t="s">
        <v>12249</v>
      </c>
      <c r="F2994" t="s">
        <v>12260</v>
      </c>
      <c r="H2994">
        <v>58.673245199999997</v>
      </c>
      <c r="I2994">
        <v>-102.373346</v>
      </c>
      <c r="J2994" s="1" t="str">
        <f t="shared" si="485"/>
        <v>NGR lake sediment grab sample</v>
      </c>
      <c r="K2994" s="1" t="str">
        <f t="shared" si="486"/>
        <v>&lt;177 micron (NGR)</v>
      </c>
      <c r="L2994">
        <v>42</v>
      </c>
      <c r="M2994" t="s">
        <v>169</v>
      </c>
      <c r="N2994">
        <v>824</v>
      </c>
      <c r="O2994" t="s">
        <v>120</v>
      </c>
      <c r="P2994" t="s">
        <v>109</v>
      </c>
      <c r="Q2994" t="s">
        <v>66</v>
      </c>
      <c r="R2994" t="s">
        <v>290</v>
      </c>
      <c r="S2994" t="s">
        <v>39</v>
      </c>
      <c r="T2994" t="s">
        <v>36</v>
      </c>
      <c r="U2994" t="s">
        <v>535</v>
      </c>
      <c r="V2994" t="s">
        <v>309</v>
      </c>
      <c r="W2994" t="s">
        <v>66</v>
      </c>
      <c r="X2994" t="s">
        <v>890</v>
      </c>
      <c r="Y2994" t="s">
        <v>41</v>
      </c>
      <c r="Z2994" t="s">
        <v>947</v>
      </c>
    </row>
    <row r="2995" spans="1:26" hidden="1" x14ac:dyDescent="0.25">
      <c r="A2995" t="s">
        <v>12261</v>
      </c>
      <c r="B2995" t="s">
        <v>12262</v>
      </c>
      <c r="C2995" s="1" t="str">
        <f t="shared" si="477"/>
        <v>21:0242</v>
      </c>
      <c r="D2995" s="1" t="str">
        <f t="shared" si="484"/>
        <v>21:0117</v>
      </c>
      <c r="E2995" t="s">
        <v>12263</v>
      </c>
      <c r="F2995" t="s">
        <v>12264</v>
      </c>
      <c r="H2995">
        <v>58.654569700000003</v>
      </c>
      <c r="I2995">
        <v>-102.42291899999999</v>
      </c>
      <c r="J2995" s="1" t="str">
        <f t="shared" si="485"/>
        <v>NGR lake sediment grab sample</v>
      </c>
      <c r="K2995" s="1" t="str">
        <f t="shared" si="486"/>
        <v>&lt;177 micron (NGR)</v>
      </c>
      <c r="L2995">
        <v>42</v>
      </c>
      <c r="M2995" t="s">
        <v>47</v>
      </c>
      <c r="N2995">
        <v>825</v>
      </c>
      <c r="O2995" t="s">
        <v>120</v>
      </c>
      <c r="P2995" t="s">
        <v>77</v>
      </c>
      <c r="Q2995" t="s">
        <v>66</v>
      </c>
      <c r="R2995" t="s">
        <v>50</v>
      </c>
      <c r="S2995" t="s">
        <v>156</v>
      </c>
      <c r="T2995" t="s">
        <v>36</v>
      </c>
      <c r="U2995" t="s">
        <v>463</v>
      </c>
      <c r="V2995" t="s">
        <v>10398</v>
      </c>
      <c r="W2995" t="s">
        <v>53</v>
      </c>
      <c r="X2995" t="s">
        <v>79</v>
      </c>
      <c r="Y2995" t="s">
        <v>41</v>
      </c>
      <c r="Z2995" t="s">
        <v>419</v>
      </c>
    </row>
    <row r="2996" spans="1:26" hidden="1" x14ac:dyDescent="0.25">
      <c r="A2996" t="s">
        <v>12265</v>
      </c>
      <c r="B2996" t="s">
        <v>12266</v>
      </c>
      <c r="C2996" s="1" t="str">
        <f t="shared" si="477"/>
        <v>21:0242</v>
      </c>
      <c r="D2996" s="1" t="str">
        <f t="shared" si="484"/>
        <v>21:0117</v>
      </c>
      <c r="E2996" t="s">
        <v>12267</v>
      </c>
      <c r="F2996" t="s">
        <v>12268</v>
      </c>
      <c r="H2996">
        <v>58.631907599999998</v>
      </c>
      <c r="I2996">
        <v>-102.4413175</v>
      </c>
      <c r="J2996" s="1" t="str">
        <f t="shared" si="485"/>
        <v>NGR lake sediment grab sample</v>
      </c>
      <c r="K2996" s="1" t="str">
        <f t="shared" si="486"/>
        <v>&lt;177 micron (NGR)</v>
      </c>
      <c r="L2996">
        <v>42</v>
      </c>
      <c r="M2996" t="s">
        <v>60</v>
      </c>
      <c r="N2996">
        <v>826</v>
      </c>
      <c r="O2996" t="s">
        <v>297</v>
      </c>
      <c r="P2996" t="s">
        <v>50</v>
      </c>
      <c r="Q2996" t="s">
        <v>66</v>
      </c>
      <c r="R2996" t="s">
        <v>198</v>
      </c>
      <c r="S2996" t="s">
        <v>290</v>
      </c>
      <c r="T2996" t="s">
        <v>36</v>
      </c>
      <c r="U2996" t="s">
        <v>390</v>
      </c>
      <c r="V2996" t="s">
        <v>1216</v>
      </c>
      <c r="W2996" t="s">
        <v>80</v>
      </c>
      <c r="X2996" t="s">
        <v>82</v>
      </c>
      <c r="Y2996" t="s">
        <v>41</v>
      </c>
      <c r="Z2996" t="s">
        <v>121</v>
      </c>
    </row>
    <row r="2997" spans="1:26" hidden="1" x14ac:dyDescent="0.25">
      <c r="A2997" t="s">
        <v>12269</v>
      </c>
      <c r="B2997" t="s">
        <v>12270</v>
      </c>
      <c r="C2997" s="1" t="str">
        <f t="shared" si="477"/>
        <v>21:0242</v>
      </c>
      <c r="D2997" s="1" t="str">
        <f t="shared" si="484"/>
        <v>21:0117</v>
      </c>
      <c r="E2997" t="s">
        <v>12271</v>
      </c>
      <c r="F2997" t="s">
        <v>12272</v>
      </c>
      <c r="H2997">
        <v>58.627122499999999</v>
      </c>
      <c r="I2997">
        <v>-102.47012650000001</v>
      </c>
      <c r="J2997" s="1" t="str">
        <f t="shared" si="485"/>
        <v>NGR lake sediment grab sample</v>
      </c>
      <c r="K2997" s="1" t="str">
        <f t="shared" si="486"/>
        <v>&lt;177 micron (NGR)</v>
      </c>
      <c r="L2997">
        <v>42</v>
      </c>
      <c r="M2997" t="s">
        <v>73</v>
      </c>
      <c r="N2997">
        <v>827</v>
      </c>
      <c r="O2997" t="s">
        <v>74</v>
      </c>
      <c r="P2997" t="s">
        <v>156</v>
      </c>
      <c r="Q2997" t="s">
        <v>66</v>
      </c>
      <c r="R2997" t="s">
        <v>50</v>
      </c>
      <c r="S2997" t="s">
        <v>146</v>
      </c>
      <c r="T2997" t="s">
        <v>36</v>
      </c>
      <c r="U2997" t="s">
        <v>208</v>
      </c>
      <c r="V2997" t="s">
        <v>200</v>
      </c>
      <c r="W2997" t="s">
        <v>63</v>
      </c>
      <c r="X2997" t="s">
        <v>890</v>
      </c>
      <c r="Y2997" t="s">
        <v>41</v>
      </c>
      <c r="Z2997" t="s">
        <v>1318</v>
      </c>
    </row>
    <row r="2998" spans="1:26" hidden="1" x14ac:dyDescent="0.25">
      <c r="A2998" t="s">
        <v>12273</v>
      </c>
      <c r="B2998" t="s">
        <v>12274</v>
      </c>
      <c r="C2998" s="1" t="str">
        <f t="shared" si="477"/>
        <v>21:0242</v>
      </c>
      <c r="D2998" s="1" t="str">
        <f t="shared" si="484"/>
        <v>21:0117</v>
      </c>
      <c r="E2998" t="s">
        <v>12275</v>
      </c>
      <c r="F2998" t="s">
        <v>12276</v>
      </c>
      <c r="H2998">
        <v>58.612073299999999</v>
      </c>
      <c r="I2998">
        <v>-102.4931167</v>
      </c>
      <c r="J2998" s="1" t="str">
        <f t="shared" si="485"/>
        <v>NGR lake sediment grab sample</v>
      </c>
      <c r="K2998" s="1" t="str">
        <f t="shared" si="486"/>
        <v>&lt;177 micron (NGR)</v>
      </c>
      <c r="L2998">
        <v>42</v>
      </c>
      <c r="M2998" t="s">
        <v>87</v>
      </c>
      <c r="N2998">
        <v>828</v>
      </c>
      <c r="O2998" t="s">
        <v>546</v>
      </c>
      <c r="P2998" t="s">
        <v>156</v>
      </c>
      <c r="Q2998" t="s">
        <v>66</v>
      </c>
      <c r="R2998" t="s">
        <v>156</v>
      </c>
      <c r="S2998" t="s">
        <v>39</v>
      </c>
      <c r="T2998" t="s">
        <v>36</v>
      </c>
      <c r="U2998" t="s">
        <v>559</v>
      </c>
      <c r="V2998" t="s">
        <v>292</v>
      </c>
      <c r="W2998" t="s">
        <v>63</v>
      </c>
      <c r="X2998" t="s">
        <v>82</v>
      </c>
      <c r="Y2998" t="s">
        <v>41</v>
      </c>
      <c r="Z2998" t="s">
        <v>145</v>
      </c>
    </row>
    <row r="2999" spans="1:26" hidden="1" x14ac:dyDescent="0.25">
      <c r="A2999" t="s">
        <v>12277</v>
      </c>
      <c r="B2999" t="s">
        <v>12278</v>
      </c>
      <c r="C2999" s="1" t="str">
        <f t="shared" si="477"/>
        <v>21:0242</v>
      </c>
      <c r="D2999" s="1" t="str">
        <f t="shared" si="484"/>
        <v>21:0117</v>
      </c>
      <c r="E2999" t="s">
        <v>12279</v>
      </c>
      <c r="F2999" t="s">
        <v>12280</v>
      </c>
      <c r="H2999">
        <v>58.580586099999998</v>
      </c>
      <c r="I2999">
        <v>-102.4989628</v>
      </c>
      <c r="J2999" s="1" t="str">
        <f t="shared" si="485"/>
        <v>NGR lake sediment grab sample</v>
      </c>
      <c r="K2999" s="1" t="str">
        <f t="shared" si="486"/>
        <v>&lt;177 micron (NGR)</v>
      </c>
      <c r="L2999">
        <v>42</v>
      </c>
      <c r="M2999" t="s">
        <v>96</v>
      </c>
      <c r="N2999">
        <v>829</v>
      </c>
      <c r="O2999" t="s">
        <v>62</v>
      </c>
      <c r="P2999" t="s">
        <v>76</v>
      </c>
      <c r="Q2999" t="s">
        <v>66</v>
      </c>
      <c r="R2999" t="s">
        <v>156</v>
      </c>
      <c r="S2999" t="s">
        <v>39</v>
      </c>
      <c r="T2999" t="s">
        <v>36</v>
      </c>
      <c r="U2999" t="s">
        <v>67</v>
      </c>
      <c r="V2999" t="s">
        <v>721</v>
      </c>
      <c r="W2999" t="s">
        <v>80</v>
      </c>
      <c r="X2999" t="s">
        <v>48</v>
      </c>
      <c r="Y2999" t="s">
        <v>41</v>
      </c>
      <c r="Z2999" t="s">
        <v>113</v>
      </c>
    </row>
    <row r="3000" spans="1:26" hidden="1" x14ac:dyDescent="0.25">
      <c r="A3000" t="s">
        <v>12281</v>
      </c>
      <c r="B3000" t="s">
        <v>12282</v>
      </c>
      <c r="C3000" s="1" t="str">
        <f t="shared" si="477"/>
        <v>21:0242</v>
      </c>
      <c r="D3000" s="1" t="str">
        <f t="shared" si="484"/>
        <v>21:0117</v>
      </c>
      <c r="E3000" t="s">
        <v>12283</v>
      </c>
      <c r="F3000" t="s">
        <v>12284</v>
      </c>
      <c r="H3000">
        <v>58.586697399999998</v>
      </c>
      <c r="I3000">
        <v>-102.5278136</v>
      </c>
      <c r="J3000" s="1" t="str">
        <f t="shared" si="485"/>
        <v>NGR lake sediment grab sample</v>
      </c>
      <c r="K3000" s="1" t="str">
        <f t="shared" si="486"/>
        <v>&lt;177 micron (NGR)</v>
      </c>
      <c r="L3000">
        <v>42</v>
      </c>
      <c r="M3000" t="s">
        <v>106</v>
      </c>
      <c r="N3000">
        <v>830</v>
      </c>
      <c r="O3000" t="s">
        <v>321</v>
      </c>
      <c r="P3000" t="s">
        <v>80</v>
      </c>
      <c r="Q3000" t="s">
        <v>66</v>
      </c>
      <c r="R3000" t="s">
        <v>181</v>
      </c>
      <c r="S3000" t="s">
        <v>80</v>
      </c>
      <c r="T3000" t="s">
        <v>36</v>
      </c>
      <c r="U3000" t="s">
        <v>91</v>
      </c>
      <c r="V3000" t="s">
        <v>452</v>
      </c>
      <c r="W3000" t="s">
        <v>66</v>
      </c>
      <c r="X3000" t="s">
        <v>82</v>
      </c>
      <c r="Y3000" t="s">
        <v>41</v>
      </c>
      <c r="Z3000" t="s">
        <v>869</v>
      </c>
    </row>
    <row r="3001" spans="1:26" hidden="1" x14ac:dyDescent="0.25">
      <c r="A3001" t="s">
        <v>12285</v>
      </c>
      <c r="B3001" t="s">
        <v>12286</v>
      </c>
      <c r="C3001" s="1" t="str">
        <f t="shared" si="477"/>
        <v>21:0242</v>
      </c>
      <c r="D3001" s="1" t="str">
        <f>HYPERLINK("http://geochem.nrcan.gc.ca/cdogs/content/svy/svy_e.htm", "")</f>
        <v/>
      </c>
      <c r="G3001" s="1" t="str">
        <f>HYPERLINK("http://geochem.nrcan.gc.ca/cdogs/content/cr_/cr_00021_e.htm", "21")</f>
        <v>21</v>
      </c>
      <c r="J3001" t="s">
        <v>220</v>
      </c>
      <c r="K3001" t="s">
        <v>221</v>
      </c>
      <c r="L3001">
        <v>42</v>
      </c>
      <c r="M3001" t="s">
        <v>222</v>
      </c>
      <c r="N3001">
        <v>831</v>
      </c>
      <c r="O3001" t="s">
        <v>489</v>
      </c>
      <c r="P3001" t="s">
        <v>77</v>
      </c>
      <c r="Q3001" t="s">
        <v>34</v>
      </c>
      <c r="R3001" t="s">
        <v>181</v>
      </c>
      <c r="S3001" t="s">
        <v>33</v>
      </c>
      <c r="T3001" t="s">
        <v>36</v>
      </c>
      <c r="U3001" t="s">
        <v>973</v>
      </c>
      <c r="V3001" t="s">
        <v>685</v>
      </c>
      <c r="W3001" t="s">
        <v>76</v>
      </c>
      <c r="X3001" t="s">
        <v>79</v>
      </c>
      <c r="Y3001" t="s">
        <v>33</v>
      </c>
      <c r="Z3001" t="s">
        <v>4675</v>
      </c>
    </row>
    <row r="3002" spans="1:26" hidden="1" x14ac:dyDescent="0.25">
      <c r="A3002" t="s">
        <v>12287</v>
      </c>
      <c r="B3002" t="s">
        <v>12288</v>
      </c>
      <c r="C3002" s="1" t="str">
        <f t="shared" si="477"/>
        <v>21:0242</v>
      </c>
      <c r="D3002" s="1" t="str">
        <f t="shared" ref="D3002:D3017" si="487">HYPERLINK("http://geochem.nrcan.gc.ca/cdogs/content/svy/svy210117_e.htm", "21:0117")</f>
        <v>21:0117</v>
      </c>
      <c r="E3002" t="s">
        <v>12289</v>
      </c>
      <c r="F3002" t="s">
        <v>12290</v>
      </c>
      <c r="H3002">
        <v>58.589562100000002</v>
      </c>
      <c r="I3002">
        <v>-102.5696518</v>
      </c>
      <c r="J3002" s="1" t="str">
        <f t="shared" ref="J3002:J3017" si="488">HYPERLINK("http://geochem.nrcan.gc.ca/cdogs/content/kwd/kwd020027_e.htm", "NGR lake sediment grab sample")</f>
        <v>NGR lake sediment grab sample</v>
      </c>
      <c r="K3002" s="1" t="str">
        <f t="shared" ref="K3002:K3017" si="489">HYPERLINK("http://geochem.nrcan.gc.ca/cdogs/content/kwd/kwd080006_e.htm", "&lt;177 micron (NGR)")</f>
        <v>&lt;177 micron (NGR)</v>
      </c>
      <c r="L3002">
        <v>42</v>
      </c>
      <c r="M3002" t="s">
        <v>118</v>
      </c>
      <c r="N3002">
        <v>832</v>
      </c>
      <c r="O3002" t="s">
        <v>253</v>
      </c>
      <c r="P3002" t="s">
        <v>244</v>
      </c>
      <c r="Q3002" t="s">
        <v>66</v>
      </c>
      <c r="R3002" t="s">
        <v>109</v>
      </c>
      <c r="S3002" t="s">
        <v>33</v>
      </c>
      <c r="T3002" t="s">
        <v>36</v>
      </c>
      <c r="U3002" t="s">
        <v>874</v>
      </c>
      <c r="V3002" t="s">
        <v>1475</v>
      </c>
      <c r="W3002" t="s">
        <v>146</v>
      </c>
      <c r="X3002" t="s">
        <v>890</v>
      </c>
      <c r="Y3002" t="s">
        <v>41</v>
      </c>
      <c r="Z3002" t="s">
        <v>6453</v>
      </c>
    </row>
    <row r="3003" spans="1:26" hidden="1" x14ac:dyDescent="0.25">
      <c r="A3003" t="s">
        <v>12291</v>
      </c>
      <c r="B3003" t="s">
        <v>12292</v>
      </c>
      <c r="C3003" s="1" t="str">
        <f t="shared" ref="C3003:C3066" si="490">HYPERLINK("http://geochem.nrcan.gc.ca/cdogs/content/bdl/bdl210242_e.htm", "21:0242")</f>
        <v>21:0242</v>
      </c>
      <c r="D3003" s="1" t="str">
        <f t="shared" si="487"/>
        <v>21:0117</v>
      </c>
      <c r="E3003" t="s">
        <v>12293</v>
      </c>
      <c r="F3003" t="s">
        <v>12294</v>
      </c>
      <c r="H3003">
        <v>58.563351699999998</v>
      </c>
      <c r="I3003">
        <v>-102.510491</v>
      </c>
      <c r="J3003" s="1" t="str">
        <f t="shared" si="488"/>
        <v>NGR lake sediment grab sample</v>
      </c>
      <c r="K3003" s="1" t="str">
        <f t="shared" si="489"/>
        <v>&lt;177 micron (NGR)</v>
      </c>
      <c r="L3003">
        <v>42</v>
      </c>
      <c r="M3003" t="s">
        <v>131</v>
      </c>
      <c r="N3003">
        <v>833</v>
      </c>
      <c r="O3003" t="s">
        <v>133</v>
      </c>
      <c r="P3003" t="s">
        <v>156</v>
      </c>
      <c r="Q3003" t="s">
        <v>53</v>
      </c>
      <c r="R3003" t="s">
        <v>156</v>
      </c>
      <c r="S3003" t="s">
        <v>78</v>
      </c>
      <c r="T3003" t="s">
        <v>36</v>
      </c>
      <c r="U3003" t="s">
        <v>178</v>
      </c>
      <c r="V3003" t="s">
        <v>322</v>
      </c>
      <c r="W3003" t="s">
        <v>80</v>
      </c>
      <c r="X3003" t="s">
        <v>82</v>
      </c>
      <c r="Y3003" t="s">
        <v>41</v>
      </c>
      <c r="Z3003" t="s">
        <v>697</v>
      </c>
    </row>
    <row r="3004" spans="1:26" hidden="1" x14ac:dyDescent="0.25">
      <c r="A3004" t="s">
        <v>12295</v>
      </c>
      <c r="B3004" t="s">
        <v>12296</v>
      </c>
      <c r="C3004" s="1" t="str">
        <f t="shared" si="490"/>
        <v>21:0242</v>
      </c>
      <c r="D3004" s="1" t="str">
        <f t="shared" si="487"/>
        <v>21:0117</v>
      </c>
      <c r="E3004" t="s">
        <v>12297</v>
      </c>
      <c r="F3004" t="s">
        <v>12298</v>
      </c>
      <c r="H3004">
        <v>58.548434800000003</v>
      </c>
      <c r="I3004">
        <v>-102.47956050000001</v>
      </c>
      <c r="J3004" s="1" t="str">
        <f t="shared" si="488"/>
        <v>NGR lake sediment grab sample</v>
      </c>
      <c r="K3004" s="1" t="str">
        <f t="shared" si="489"/>
        <v>&lt;177 micron (NGR)</v>
      </c>
      <c r="L3004">
        <v>42</v>
      </c>
      <c r="M3004" t="s">
        <v>143</v>
      </c>
      <c r="N3004">
        <v>834</v>
      </c>
      <c r="O3004" t="s">
        <v>343</v>
      </c>
      <c r="P3004" t="s">
        <v>39</v>
      </c>
      <c r="Q3004" t="s">
        <v>53</v>
      </c>
      <c r="R3004" t="s">
        <v>181</v>
      </c>
      <c r="S3004" t="s">
        <v>39</v>
      </c>
      <c r="T3004" t="s">
        <v>36</v>
      </c>
      <c r="U3004" t="s">
        <v>766</v>
      </c>
      <c r="V3004" t="s">
        <v>375</v>
      </c>
      <c r="W3004" t="s">
        <v>63</v>
      </c>
      <c r="X3004" t="s">
        <v>283</v>
      </c>
      <c r="Y3004" t="s">
        <v>41</v>
      </c>
      <c r="Z3004" t="s">
        <v>483</v>
      </c>
    </row>
    <row r="3005" spans="1:26" hidden="1" x14ac:dyDescent="0.25">
      <c r="A3005" t="s">
        <v>12299</v>
      </c>
      <c r="B3005" t="s">
        <v>12300</v>
      </c>
      <c r="C3005" s="1" t="str">
        <f t="shared" si="490"/>
        <v>21:0242</v>
      </c>
      <c r="D3005" s="1" t="str">
        <f t="shared" si="487"/>
        <v>21:0117</v>
      </c>
      <c r="E3005" t="s">
        <v>12301</v>
      </c>
      <c r="F3005" t="s">
        <v>12302</v>
      </c>
      <c r="H3005">
        <v>58.545431299999997</v>
      </c>
      <c r="I3005">
        <v>-102.4381314</v>
      </c>
      <c r="J3005" s="1" t="str">
        <f t="shared" si="488"/>
        <v>NGR lake sediment grab sample</v>
      </c>
      <c r="K3005" s="1" t="str">
        <f t="shared" si="489"/>
        <v>&lt;177 micron (NGR)</v>
      </c>
      <c r="L3005">
        <v>42</v>
      </c>
      <c r="M3005" t="s">
        <v>177</v>
      </c>
      <c r="N3005">
        <v>835</v>
      </c>
      <c r="O3005" t="s">
        <v>74</v>
      </c>
      <c r="P3005" t="s">
        <v>156</v>
      </c>
      <c r="Q3005" t="s">
        <v>53</v>
      </c>
      <c r="R3005" t="s">
        <v>146</v>
      </c>
      <c r="S3005" t="s">
        <v>33</v>
      </c>
      <c r="T3005" t="s">
        <v>36</v>
      </c>
      <c r="U3005" t="s">
        <v>559</v>
      </c>
      <c r="V3005" t="s">
        <v>590</v>
      </c>
      <c r="W3005" t="s">
        <v>33</v>
      </c>
      <c r="X3005" t="s">
        <v>283</v>
      </c>
      <c r="Y3005" t="s">
        <v>41</v>
      </c>
      <c r="Z3005" t="s">
        <v>1481</v>
      </c>
    </row>
    <row r="3006" spans="1:26" hidden="1" x14ac:dyDescent="0.25">
      <c r="A3006" t="s">
        <v>12303</v>
      </c>
      <c r="B3006" t="s">
        <v>12304</v>
      </c>
      <c r="C3006" s="1" t="str">
        <f t="shared" si="490"/>
        <v>21:0242</v>
      </c>
      <c r="D3006" s="1" t="str">
        <f t="shared" si="487"/>
        <v>21:0117</v>
      </c>
      <c r="E3006" t="s">
        <v>12305</v>
      </c>
      <c r="F3006" t="s">
        <v>12306</v>
      </c>
      <c r="H3006">
        <v>58.522302799999999</v>
      </c>
      <c r="I3006">
        <v>-102.4210947</v>
      </c>
      <c r="J3006" s="1" t="str">
        <f t="shared" si="488"/>
        <v>NGR lake sediment grab sample</v>
      </c>
      <c r="K3006" s="1" t="str">
        <f t="shared" si="489"/>
        <v>&lt;177 micron (NGR)</v>
      </c>
      <c r="L3006">
        <v>42</v>
      </c>
      <c r="M3006" t="s">
        <v>187</v>
      </c>
      <c r="N3006">
        <v>836</v>
      </c>
      <c r="O3006" t="s">
        <v>298</v>
      </c>
      <c r="P3006" t="s">
        <v>156</v>
      </c>
      <c r="Q3006" t="s">
        <v>66</v>
      </c>
      <c r="R3006" t="s">
        <v>146</v>
      </c>
      <c r="S3006" t="s">
        <v>181</v>
      </c>
      <c r="T3006" t="s">
        <v>36</v>
      </c>
      <c r="U3006" t="s">
        <v>464</v>
      </c>
      <c r="V3006" t="s">
        <v>504</v>
      </c>
      <c r="W3006" t="s">
        <v>156</v>
      </c>
      <c r="X3006" t="s">
        <v>48</v>
      </c>
      <c r="Y3006" t="s">
        <v>125</v>
      </c>
      <c r="Z3006" t="s">
        <v>483</v>
      </c>
    </row>
    <row r="3007" spans="1:26" hidden="1" x14ac:dyDescent="0.25">
      <c r="A3007" t="s">
        <v>12307</v>
      </c>
      <c r="B3007" t="s">
        <v>12308</v>
      </c>
      <c r="C3007" s="1" t="str">
        <f t="shared" si="490"/>
        <v>21:0242</v>
      </c>
      <c r="D3007" s="1" t="str">
        <f t="shared" si="487"/>
        <v>21:0117</v>
      </c>
      <c r="E3007" t="s">
        <v>12309</v>
      </c>
      <c r="F3007" t="s">
        <v>12310</v>
      </c>
      <c r="H3007">
        <v>58.506039000000001</v>
      </c>
      <c r="I3007">
        <v>-102.43948930000001</v>
      </c>
      <c r="J3007" s="1" t="str">
        <f t="shared" si="488"/>
        <v>NGR lake sediment grab sample</v>
      </c>
      <c r="K3007" s="1" t="str">
        <f t="shared" si="489"/>
        <v>&lt;177 micron (NGR)</v>
      </c>
      <c r="L3007">
        <v>42</v>
      </c>
      <c r="M3007" t="s">
        <v>196</v>
      </c>
      <c r="N3007">
        <v>837</v>
      </c>
      <c r="O3007" t="s">
        <v>343</v>
      </c>
      <c r="P3007" t="s">
        <v>76</v>
      </c>
      <c r="Q3007" t="s">
        <v>53</v>
      </c>
      <c r="R3007" t="s">
        <v>146</v>
      </c>
      <c r="S3007" t="s">
        <v>181</v>
      </c>
      <c r="T3007" t="s">
        <v>36</v>
      </c>
      <c r="U3007" t="s">
        <v>12311</v>
      </c>
      <c r="V3007" t="s">
        <v>1259</v>
      </c>
      <c r="W3007" t="s">
        <v>76</v>
      </c>
      <c r="X3007" t="s">
        <v>283</v>
      </c>
      <c r="Y3007" t="s">
        <v>125</v>
      </c>
      <c r="Z3007" t="s">
        <v>283</v>
      </c>
    </row>
    <row r="3008" spans="1:26" hidden="1" x14ac:dyDescent="0.25">
      <c r="A3008" t="s">
        <v>12312</v>
      </c>
      <c r="B3008" t="s">
        <v>12313</v>
      </c>
      <c r="C3008" s="1" t="str">
        <f t="shared" si="490"/>
        <v>21:0242</v>
      </c>
      <c r="D3008" s="1" t="str">
        <f t="shared" si="487"/>
        <v>21:0117</v>
      </c>
      <c r="E3008" t="s">
        <v>12314</v>
      </c>
      <c r="F3008" t="s">
        <v>12315</v>
      </c>
      <c r="H3008">
        <v>58.491942199999997</v>
      </c>
      <c r="I3008">
        <v>-102.39848670000001</v>
      </c>
      <c r="J3008" s="1" t="str">
        <f t="shared" si="488"/>
        <v>NGR lake sediment grab sample</v>
      </c>
      <c r="K3008" s="1" t="str">
        <f t="shared" si="489"/>
        <v>&lt;177 micron (NGR)</v>
      </c>
      <c r="L3008">
        <v>42</v>
      </c>
      <c r="M3008" t="s">
        <v>206</v>
      </c>
      <c r="N3008">
        <v>838</v>
      </c>
      <c r="O3008" t="s">
        <v>336</v>
      </c>
      <c r="P3008" t="s">
        <v>39</v>
      </c>
      <c r="Q3008" t="s">
        <v>53</v>
      </c>
      <c r="R3008" t="s">
        <v>78</v>
      </c>
      <c r="S3008" t="s">
        <v>33</v>
      </c>
      <c r="T3008" t="s">
        <v>36</v>
      </c>
      <c r="U3008" t="s">
        <v>1785</v>
      </c>
      <c r="V3008" t="s">
        <v>408</v>
      </c>
      <c r="W3008" t="s">
        <v>66</v>
      </c>
      <c r="X3008" t="s">
        <v>283</v>
      </c>
      <c r="Y3008" t="s">
        <v>41</v>
      </c>
      <c r="Z3008" t="s">
        <v>498</v>
      </c>
    </row>
    <row r="3009" spans="1:26" hidden="1" x14ac:dyDescent="0.25">
      <c r="A3009" t="s">
        <v>12316</v>
      </c>
      <c r="B3009" t="s">
        <v>12317</v>
      </c>
      <c r="C3009" s="1" t="str">
        <f t="shared" si="490"/>
        <v>21:0242</v>
      </c>
      <c r="D3009" s="1" t="str">
        <f t="shared" si="487"/>
        <v>21:0117</v>
      </c>
      <c r="E3009" t="s">
        <v>12318</v>
      </c>
      <c r="F3009" t="s">
        <v>12319</v>
      </c>
      <c r="H3009">
        <v>58.479314899999999</v>
      </c>
      <c r="I3009">
        <v>-102.405458</v>
      </c>
      <c r="J3009" s="1" t="str">
        <f t="shared" si="488"/>
        <v>NGR lake sediment grab sample</v>
      </c>
      <c r="K3009" s="1" t="str">
        <f t="shared" si="489"/>
        <v>&lt;177 micron (NGR)</v>
      </c>
      <c r="L3009">
        <v>42</v>
      </c>
      <c r="M3009" t="s">
        <v>214</v>
      </c>
      <c r="N3009">
        <v>839</v>
      </c>
      <c r="O3009" t="s">
        <v>61</v>
      </c>
      <c r="P3009" t="s">
        <v>181</v>
      </c>
      <c r="Q3009" t="s">
        <v>66</v>
      </c>
      <c r="R3009" t="s">
        <v>78</v>
      </c>
      <c r="S3009" t="s">
        <v>33</v>
      </c>
      <c r="T3009" t="s">
        <v>36</v>
      </c>
      <c r="U3009" t="s">
        <v>307</v>
      </c>
      <c r="V3009" t="s">
        <v>292</v>
      </c>
      <c r="W3009" t="s">
        <v>53</v>
      </c>
      <c r="X3009" t="s">
        <v>283</v>
      </c>
      <c r="Y3009" t="s">
        <v>41</v>
      </c>
      <c r="Z3009" t="s">
        <v>1279</v>
      </c>
    </row>
    <row r="3010" spans="1:26" hidden="1" x14ac:dyDescent="0.25">
      <c r="A3010" t="s">
        <v>12320</v>
      </c>
      <c r="B3010" t="s">
        <v>12321</v>
      </c>
      <c r="C3010" s="1" t="str">
        <f t="shared" si="490"/>
        <v>21:0242</v>
      </c>
      <c r="D3010" s="1" t="str">
        <f t="shared" si="487"/>
        <v>21:0117</v>
      </c>
      <c r="E3010" t="s">
        <v>12322</v>
      </c>
      <c r="F3010" t="s">
        <v>12323</v>
      </c>
      <c r="H3010">
        <v>58.4191948</v>
      </c>
      <c r="I3010">
        <v>-102.4503637</v>
      </c>
      <c r="J3010" s="1" t="str">
        <f t="shared" si="488"/>
        <v>NGR lake sediment grab sample</v>
      </c>
      <c r="K3010" s="1" t="str">
        <f t="shared" si="489"/>
        <v>&lt;177 micron (NGR)</v>
      </c>
      <c r="L3010">
        <v>42</v>
      </c>
      <c r="M3010" t="s">
        <v>234</v>
      </c>
      <c r="N3010">
        <v>840</v>
      </c>
      <c r="O3010" t="s">
        <v>62</v>
      </c>
      <c r="P3010" t="s">
        <v>39</v>
      </c>
      <c r="Q3010" t="s">
        <v>66</v>
      </c>
      <c r="R3010" t="s">
        <v>39</v>
      </c>
      <c r="S3010" t="s">
        <v>33</v>
      </c>
      <c r="T3010" t="s">
        <v>36</v>
      </c>
      <c r="U3010" t="s">
        <v>178</v>
      </c>
      <c r="V3010" t="s">
        <v>1095</v>
      </c>
      <c r="W3010" t="s">
        <v>53</v>
      </c>
      <c r="X3010" t="s">
        <v>890</v>
      </c>
      <c r="Y3010" t="s">
        <v>41</v>
      </c>
      <c r="Z3010" t="s">
        <v>1704</v>
      </c>
    </row>
    <row r="3011" spans="1:26" hidden="1" x14ac:dyDescent="0.25">
      <c r="A3011" t="s">
        <v>12324</v>
      </c>
      <c r="B3011" t="s">
        <v>12325</v>
      </c>
      <c r="C3011" s="1" t="str">
        <f t="shared" si="490"/>
        <v>21:0242</v>
      </c>
      <c r="D3011" s="1" t="str">
        <f t="shared" si="487"/>
        <v>21:0117</v>
      </c>
      <c r="E3011" t="s">
        <v>12326</v>
      </c>
      <c r="F3011" t="s">
        <v>12327</v>
      </c>
      <c r="H3011">
        <v>58.416845199999997</v>
      </c>
      <c r="I3011">
        <v>-102.4142799</v>
      </c>
      <c r="J3011" s="1" t="str">
        <f t="shared" si="488"/>
        <v>NGR lake sediment grab sample</v>
      </c>
      <c r="K3011" s="1" t="str">
        <f t="shared" si="489"/>
        <v>&lt;177 micron (NGR)</v>
      </c>
      <c r="L3011">
        <v>43</v>
      </c>
      <c r="M3011" t="s">
        <v>30</v>
      </c>
      <c r="N3011">
        <v>841</v>
      </c>
      <c r="O3011" t="s">
        <v>890</v>
      </c>
      <c r="P3011" t="s">
        <v>39</v>
      </c>
      <c r="Q3011" t="s">
        <v>66</v>
      </c>
      <c r="R3011" t="s">
        <v>78</v>
      </c>
      <c r="S3011" t="s">
        <v>80</v>
      </c>
      <c r="T3011" t="s">
        <v>36</v>
      </c>
      <c r="U3011" t="s">
        <v>299</v>
      </c>
      <c r="V3011" t="s">
        <v>1072</v>
      </c>
      <c r="W3011" t="s">
        <v>53</v>
      </c>
      <c r="X3011" t="s">
        <v>283</v>
      </c>
      <c r="Y3011" t="s">
        <v>41</v>
      </c>
      <c r="Z3011" t="s">
        <v>928</v>
      </c>
    </row>
    <row r="3012" spans="1:26" hidden="1" x14ac:dyDescent="0.25">
      <c r="A3012" t="s">
        <v>12328</v>
      </c>
      <c r="B3012" t="s">
        <v>12329</v>
      </c>
      <c r="C3012" s="1" t="str">
        <f t="shared" si="490"/>
        <v>21:0242</v>
      </c>
      <c r="D3012" s="1" t="str">
        <f t="shared" si="487"/>
        <v>21:0117</v>
      </c>
      <c r="E3012" t="s">
        <v>12330</v>
      </c>
      <c r="F3012" t="s">
        <v>12331</v>
      </c>
      <c r="H3012">
        <v>58.427615600000003</v>
      </c>
      <c r="I3012">
        <v>-102.4279488</v>
      </c>
      <c r="J3012" s="1" t="str">
        <f t="shared" si="488"/>
        <v>NGR lake sediment grab sample</v>
      </c>
      <c r="K3012" s="1" t="str">
        <f t="shared" si="489"/>
        <v>&lt;177 micron (NGR)</v>
      </c>
      <c r="L3012">
        <v>43</v>
      </c>
      <c r="M3012" t="s">
        <v>154</v>
      </c>
      <c r="N3012">
        <v>842</v>
      </c>
      <c r="O3012" t="s">
        <v>49</v>
      </c>
      <c r="P3012" t="s">
        <v>39</v>
      </c>
      <c r="Q3012" t="s">
        <v>53</v>
      </c>
      <c r="R3012" t="s">
        <v>33</v>
      </c>
      <c r="S3012" t="s">
        <v>80</v>
      </c>
      <c r="T3012" t="s">
        <v>36</v>
      </c>
      <c r="U3012" t="s">
        <v>583</v>
      </c>
      <c r="V3012" t="s">
        <v>1121</v>
      </c>
      <c r="W3012" t="s">
        <v>33</v>
      </c>
      <c r="X3012" t="s">
        <v>79</v>
      </c>
      <c r="Y3012" t="s">
        <v>41</v>
      </c>
      <c r="Z3012" t="s">
        <v>917</v>
      </c>
    </row>
    <row r="3013" spans="1:26" hidden="1" x14ac:dyDescent="0.25">
      <c r="A3013" t="s">
        <v>12332</v>
      </c>
      <c r="B3013" t="s">
        <v>12333</v>
      </c>
      <c r="C3013" s="1" t="str">
        <f t="shared" si="490"/>
        <v>21:0242</v>
      </c>
      <c r="D3013" s="1" t="str">
        <f t="shared" si="487"/>
        <v>21:0117</v>
      </c>
      <c r="E3013" t="s">
        <v>12326</v>
      </c>
      <c r="F3013" t="s">
        <v>12334</v>
      </c>
      <c r="H3013">
        <v>58.416845199999997</v>
      </c>
      <c r="I3013">
        <v>-102.4142799</v>
      </c>
      <c r="J3013" s="1" t="str">
        <f t="shared" si="488"/>
        <v>NGR lake sediment grab sample</v>
      </c>
      <c r="K3013" s="1" t="str">
        <f t="shared" si="489"/>
        <v>&lt;177 micron (NGR)</v>
      </c>
      <c r="L3013">
        <v>43</v>
      </c>
      <c r="M3013" t="s">
        <v>162</v>
      </c>
      <c r="N3013">
        <v>843</v>
      </c>
      <c r="O3013" t="s">
        <v>49</v>
      </c>
      <c r="P3013" t="s">
        <v>39</v>
      </c>
      <c r="Q3013" t="s">
        <v>53</v>
      </c>
      <c r="R3013" t="s">
        <v>39</v>
      </c>
      <c r="S3013" t="s">
        <v>63</v>
      </c>
      <c r="T3013" t="s">
        <v>36</v>
      </c>
      <c r="U3013" t="s">
        <v>559</v>
      </c>
      <c r="V3013" t="s">
        <v>1095</v>
      </c>
      <c r="W3013" t="s">
        <v>53</v>
      </c>
      <c r="X3013" t="s">
        <v>890</v>
      </c>
      <c r="Y3013" t="s">
        <v>41</v>
      </c>
      <c r="Z3013" t="s">
        <v>708</v>
      </c>
    </row>
    <row r="3014" spans="1:26" hidden="1" x14ac:dyDescent="0.25">
      <c r="A3014" t="s">
        <v>12335</v>
      </c>
      <c r="B3014" t="s">
        <v>12336</v>
      </c>
      <c r="C3014" s="1" t="str">
        <f t="shared" si="490"/>
        <v>21:0242</v>
      </c>
      <c r="D3014" s="1" t="str">
        <f t="shared" si="487"/>
        <v>21:0117</v>
      </c>
      <c r="E3014" t="s">
        <v>12326</v>
      </c>
      <c r="F3014" t="s">
        <v>12337</v>
      </c>
      <c r="H3014">
        <v>58.416845199999997</v>
      </c>
      <c r="I3014">
        <v>-102.4142799</v>
      </c>
      <c r="J3014" s="1" t="str">
        <f t="shared" si="488"/>
        <v>NGR lake sediment grab sample</v>
      </c>
      <c r="K3014" s="1" t="str">
        <f t="shared" si="489"/>
        <v>&lt;177 micron (NGR)</v>
      </c>
      <c r="L3014">
        <v>43</v>
      </c>
      <c r="M3014" t="s">
        <v>169</v>
      </c>
      <c r="N3014">
        <v>844</v>
      </c>
      <c r="O3014" t="s">
        <v>108</v>
      </c>
      <c r="P3014" t="s">
        <v>39</v>
      </c>
      <c r="Q3014" t="s">
        <v>53</v>
      </c>
      <c r="R3014" t="s">
        <v>78</v>
      </c>
      <c r="S3014" t="s">
        <v>33</v>
      </c>
      <c r="T3014" t="s">
        <v>36</v>
      </c>
      <c r="U3014" t="s">
        <v>470</v>
      </c>
      <c r="V3014" t="s">
        <v>1095</v>
      </c>
      <c r="W3014" t="s">
        <v>53</v>
      </c>
      <c r="X3014" t="s">
        <v>890</v>
      </c>
      <c r="Y3014" t="s">
        <v>41</v>
      </c>
      <c r="Z3014" t="s">
        <v>1237</v>
      </c>
    </row>
    <row r="3015" spans="1:26" hidden="1" x14ac:dyDescent="0.25">
      <c r="A3015" t="s">
        <v>12338</v>
      </c>
      <c r="B3015" t="s">
        <v>12339</v>
      </c>
      <c r="C3015" s="1" t="str">
        <f t="shared" si="490"/>
        <v>21:0242</v>
      </c>
      <c r="D3015" s="1" t="str">
        <f t="shared" si="487"/>
        <v>21:0117</v>
      </c>
      <c r="E3015" t="s">
        <v>12340</v>
      </c>
      <c r="F3015" t="s">
        <v>12341</v>
      </c>
      <c r="H3015">
        <v>58.432425899999998</v>
      </c>
      <c r="I3015">
        <v>-102.3714202</v>
      </c>
      <c r="J3015" s="1" t="str">
        <f t="shared" si="488"/>
        <v>NGR lake sediment grab sample</v>
      </c>
      <c r="K3015" s="1" t="str">
        <f t="shared" si="489"/>
        <v>&lt;177 micron (NGR)</v>
      </c>
      <c r="L3015">
        <v>43</v>
      </c>
      <c r="M3015" t="s">
        <v>47</v>
      </c>
      <c r="N3015">
        <v>845</v>
      </c>
      <c r="O3015" t="s">
        <v>49</v>
      </c>
      <c r="P3015" t="s">
        <v>181</v>
      </c>
      <c r="Q3015" t="s">
        <v>66</v>
      </c>
      <c r="R3015" t="s">
        <v>146</v>
      </c>
      <c r="S3015" t="s">
        <v>80</v>
      </c>
      <c r="T3015" t="s">
        <v>36</v>
      </c>
      <c r="U3015" t="s">
        <v>766</v>
      </c>
      <c r="V3015" t="s">
        <v>452</v>
      </c>
      <c r="W3015" t="s">
        <v>53</v>
      </c>
      <c r="X3015" t="s">
        <v>48</v>
      </c>
      <c r="Y3015" t="s">
        <v>41</v>
      </c>
      <c r="Z3015" t="s">
        <v>2408</v>
      </c>
    </row>
    <row r="3016" spans="1:26" hidden="1" x14ac:dyDescent="0.25">
      <c r="A3016" t="s">
        <v>12342</v>
      </c>
      <c r="B3016" t="s">
        <v>12343</v>
      </c>
      <c r="C3016" s="1" t="str">
        <f t="shared" si="490"/>
        <v>21:0242</v>
      </c>
      <c r="D3016" s="1" t="str">
        <f t="shared" si="487"/>
        <v>21:0117</v>
      </c>
      <c r="E3016" t="s">
        <v>12344</v>
      </c>
      <c r="F3016" t="s">
        <v>12345</v>
      </c>
      <c r="H3016">
        <v>58.432632599999998</v>
      </c>
      <c r="I3016">
        <v>-102.3065222</v>
      </c>
      <c r="J3016" s="1" t="str">
        <f t="shared" si="488"/>
        <v>NGR lake sediment grab sample</v>
      </c>
      <c r="K3016" s="1" t="str">
        <f t="shared" si="489"/>
        <v>&lt;177 micron (NGR)</v>
      </c>
      <c r="L3016">
        <v>43</v>
      </c>
      <c r="M3016" t="s">
        <v>60</v>
      </c>
      <c r="N3016">
        <v>846</v>
      </c>
      <c r="O3016" t="s">
        <v>120</v>
      </c>
      <c r="P3016" t="s">
        <v>198</v>
      </c>
      <c r="Q3016" t="s">
        <v>53</v>
      </c>
      <c r="R3016" t="s">
        <v>78</v>
      </c>
      <c r="S3016" t="s">
        <v>80</v>
      </c>
      <c r="T3016" t="s">
        <v>36</v>
      </c>
      <c r="U3016" t="s">
        <v>3652</v>
      </c>
      <c r="V3016" t="s">
        <v>262</v>
      </c>
      <c r="W3016" t="s">
        <v>63</v>
      </c>
      <c r="X3016" t="s">
        <v>336</v>
      </c>
      <c r="Y3016" t="s">
        <v>41</v>
      </c>
      <c r="Z3016" t="s">
        <v>244</v>
      </c>
    </row>
    <row r="3017" spans="1:26" hidden="1" x14ac:dyDescent="0.25">
      <c r="A3017" t="s">
        <v>12346</v>
      </c>
      <c r="B3017" t="s">
        <v>12347</v>
      </c>
      <c r="C3017" s="1" t="str">
        <f t="shared" si="490"/>
        <v>21:0242</v>
      </c>
      <c r="D3017" s="1" t="str">
        <f t="shared" si="487"/>
        <v>21:0117</v>
      </c>
      <c r="E3017" t="s">
        <v>12348</v>
      </c>
      <c r="F3017" t="s">
        <v>12349</v>
      </c>
      <c r="H3017">
        <v>58.426177199999998</v>
      </c>
      <c r="I3017">
        <v>-102.29101540000001</v>
      </c>
      <c r="J3017" s="1" t="str">
        <f t="shared" si="488"/>
        <v>NGR lake sediment grab sample</v>
      </c>
      <c r="K3017" s="1" t="str">
        <f t="shared" si="489"/>
        <v>&lt;177 micron (NGR)</v>
      </c>
      <c r="L3017">
        <v>43</v>
      </c>
      <c r="M3017" t="s">
        <v>73</v>
      </c>
      <c r="N3017">
        <v>847</v>
      </c>
      <c r="O3017" t="s">
        <v>223</v>
      </c>
      <c r="P3017" t="s">
        <v>181</v>
      </c>
      <c r="Q3017" t="s">
        <v>66</v>
      </c>
      <c r="R3017" t="s">
        <v>33</v>
      </c>
      <c r="S3017" t="s">
        <v>66</v>
      </c>
      <c r="T3017" t="s">
        <v>36</v>
      </c>
      <c r="U3017" t="s">
        <v>336</v>
      </c>
      <c r="V3017" t="s">
        <v>262</v>
      </c>
      <c r="W3017" t="s">
        <v>63</v>
      </c>
      <c r="X3017" t="s">
        <v>890</v>
      </c>
      <c r="Y3017" t="s">
        <v>41</v>
      </c>
      <c r="Z3017" t="s">
        <v>4759</v>
      </c>
    </row>
    <row r="3018" spans="1:26" hidden="1" x14ac:dyDescent="0.25">
      <c r="A3018" t="s">
        <v>12350</v>
      </c>
      <c r="B3018" t="s">
        <v>12351</v>
      </c>
      <c r="C3018" s="1" t="str">
        <f t="shared" si="490"/>
        <v>21:0242</v>
      </c>
      <c r="D3018" s="1" t="str">
        <f>HYPERLINK("http://geochem.nrcan.gc.ca/cdogs/content/svy/svy_e.htm", "")</f>
        <v/>
      </c>
      <c r="G3018" s="1" t="str">
        <f>HYPERLINK("http://geochem.nrcan.gc.ca/cdogs/content/cr_/cr_00007_e.htm", "7")</f>
        <v>7</v>
      </c>
      <c r="J3018" t="s">
        <v>220</v>
      </c>
      <c r="K3018" t="s">
        <v>221</v>
      </c>
      <c r="L3018">
        <v>43</v>
      </c>
      <c r="M3018" t="s">
        <v>222</v>
      </c>
      <c r="N3018">
        <v>848</v>
      </c>
      <c r="O3018" t="s">
        <v>62</v>
      </c>
      <c r="P3018" t="s">
        <v>48</v>
      </c>
      <c r="Q3018" t="s">
        <v>64</v>
      </c>
      <c r="R3018" t="s">
        <v>78</v>
      </c>
      <c r="S3018" t="s">
        <v>33</v>
      </c>
      <c r="T3018" t="s">
        <v>225</v>
      </c>
      <c r="U3018" t="s">
        <v>1588</v>
      </c>
      <c r="V3018" t="s">
        <v>457</v>
      </c>
      <c r="W3018" t="s">
        <v>53</v>
      </c>
      <c r="X3018" t="s">
        <v>100</v>
      </c>
      <c r="Y3018" t="s">
        <v>77</v>
      </c>
      <c r="Z3018" t="s">
        <v>5520</v>
      </c>
    </row>
    <row r="3019" spans="1:26" hidden="1" x14ac:dyDescent="0.25">
      <c r="A3019" t="s">
        <v>12352</v>
      </c>
      <c r="B3019" t="s">
        <v>12353</v>
      </c>
      <c r="C3019" s="1" t="str">
        <f t="shared" si="490"/>
        <v>21:0242</v>
      </c>
      <c r="D3019" s="1" t="str">
        <f t="shared" ref="D3019:D3048" si="491">HYPERLINK("http://geochem.nrcan.gc.ca/cdogs/content/svy/svy210117_e.htm", "21:0117")</f>
        <v>21:0117</v>
      </c>
      <c r="E3019" t="s">
        <v>12354</v>
      </c>
      <c r="F3019" t="s">
        <v>12355</v>
      </c>
      <c r="H3019">
        <v>58.425987800000001</v>
      </c>
      <c r="I3019">
        <v>-102.252162</v>
      </c>
      <c r="J3019" s="1" t="str">
        <f t="shared" ref="J3019:J3048" si="492">HYPERLINK("http://geochem.nrcan.gc.ca/cdogs/content/kwd/kwd020027_e.htm", "NGR lake sediment grab sample")</f>
        <v>NGR lake sediment grab sample</v>
      </c>
      <c r="K3019" s="1" t="str">
        <f t="shared" ref="K3019:K3048" si="493">HYPERLINK("http://geochem.nrcan.gc.ca/cdogs/content/kwd/kwd080006_e.htm", "&lt;177 micron (NGR)")</f>
        <v>&lt;177 micron (NGR)</v>
      </c>
      <c r="L3019">
        <v>43</v>
      </c>
      <c r="M3019" t="s">
        <v>87</v>
      </c>
      <c r="N3019">
        <v>849</v>
      </c>
      <c r="O3019" t="s">
        <v>516</v>
      </c>
      <c r="P3019" t="s">
        <v>76</v>
      </c>
      <c r="Q3019" t="s">
        <v>53</v>
      </c>
      <c r="R3019" t="s">
        <v>78</v>
      </c>
      <c r="S3019" t="s">
        <v>63</v>
      </c>
      <c r="T3019" t="s">
        <v>36</v>
      </c>
      <c r="U3019" t="s">
        <v>655</v>
      </c>
      <c r="V3019" t="s">
        <v>1703</v>
      </c>
      <c r="W3019" t="s">
        <v>78</v>
      </c>
      <c r="X3019" t="s">
        <v>48</v>
      </c>
      <c r="Y3019" t="s">
        <v>41</v>
      </c>
      <c r="Z3019" t="s">
        <v>1897</v>
      </c>
    </row>
    <row r="3020" spans="1:26" hidden="1" x14ac:dyDescent="0.25">
      <c r="A3020" t="s">
        <v>12356</v>
      </c>
      <c r="B3020" t="s">
        <v>12357</v>
      </c>
      <c r="C3020" s="1" t="str">
        <f t="shared" si="490"/>
        <v>21:0242</v>
      </c>
      <c r="D3020" s="1" t="str">
        <f t="shared" si="491"/>
        <v>21:0117</v>
      </c>
      <c r="E3020" t="s">
        <v>12358</v>
      </c>
      <c r="F3020" t="s">
        <v>12359</v>
      </c>
      <c r="H3020">
        <v>58.386053799999999</v>
      </c>
      <c r="I3020">
        <v>-102.2222086</v>
      </c>
      <c r="J3020" s="1" t="str">
        <f t="shared" si="492"/>
        <v>NGR lake sediment grab sample</v>
      </c>
      <c r="K3020" s="1" t="str">
        <f t="shared" si="493"/>
        <v>&lt;177 micron (NGR)</v>
      </c>
      <c r="L3020">
        <v>43</v>
      </c>
      <c r="M3020" t="s">
        <v>96</v>
      </c>
      <c r="N3020">
        <v>850</v>
      </c>
      <c r="O3020" t="s">
        <v>343</v>
      </c>
      <c r="P3020" t="s">
        <v>76</v>
      </c>
      <c r="Q3020" t="s">
        <v>53</v>
      </c>
      <c r="R3020" t="s">
        <v>146</v>
      </c>
      <c r="S3020" t="s">
        <v>39</v>
      </c>
      <c r="T3020" t="s">
        <v>36</v>
      </c>
      <c r="U3020" t="s">
        <v>781</v>
      </c>
      <c r="V3020" t="s">
        <v>457</v>
      </c>
      <c r="W3020" t="s">
        <v>63</v>
      </c>
      <c r="X3020" t="s">
        <v>79</v>
      </c>
      <c r="Y3020" t="s">
        <v>41</v>
      </c>
      <c r="Z3020" t="s">
        <v>947</v>
      </c>
    </row>
    <row r="3021" spans="1:26" hidden="1" x14ac:dyDescent="0.25">
      <c r="A3021" t="s">
        <v>12360</v>
      </c>
      <c r="B3021" t="s">
        <v>12361</v>
      </c>
      <c r="C3021" s="1" t="str">
        <f t="shared" si="490"/>
        <v>21:0242</v>
      </c>
      <c r="D3021" s="1" t="str">
        <f t="shared" si="491"/>
        <v>21:0117</v>
      </c>
      <c r="E3021" t="s">
        <v>12362</v>
      </c>
      <c r="F3021" t="s">
        <v>12363</v>
      </c>
      <c r="H3021">
        <v>58.373225699999999</v>
      </c>
      <c r="I3021">
        <v>-102.1833451</v>
      </c>
      <c r="J3021" s="1" t="str">
        <f t="shared" si="492"/>
        <v>NGR lake sediment grab sample</v>
      </c>
      <c r="K3021" s="1" t="str">
        <f t="shared" si="493"/>
        <v>&lt;177 micron (NGR)</v>
      </c>
      <c r="L3021">
        <v>43</v>
      </c>
      <c r="M3021" t="s">
        <v>106</v>
      </c>
      <c r="N3021">
        <v>851</v>
      </c>
      <c r="O3021" t="s">
        <v>120</v>
      </c>
      <c r="P3021" t="s">
        <v>181</v>
      </c>
      <c r="Q3021" t="s">
        <v>53</v>
      </c>
      <c r="R3021" t="s">
        <v>33</v>
      </c>
      <c r="S3021" t="s">
        <v>66</v>
      </c>
      <c r="T3021" t="s">
        <v>36</v>
      </c>
      <c r="U3021" t="s">
        <v>1785</v>
      </c>
      <c r="V3021" t="s">
        <v>190</v>
      </c>
      <c r="W3021" t="s">
        <v>63</v>
      </c>
      <c r="X3021" t="s">
        <v>48</v>
      </c>
      <c r="Y3021" t="s">
        <v>41</v>
      </c>
      <c r="Z3021" t="s">
        <v>1108</v>
      </c>
    </row>
    <row r="3022" spans="1:26" hidden="1" x14ac:dyDescent="0.25">
      <c r="A3022" t="s">
        <v>12364</v>
      </c>
      <c r="B3022" t="s">
        <v>12365</v>
      </c>
      <c r="C3022" s="1" t="str">
        <f t="shared" si="490"/>
        <v>21:0242</v>
      </c>
      <c r="D3022" s="1" t="str">
        <f t="shared" si="491"/>
        <v>21:0117</v>
      </c>
      <c r="E3022" t="s">
        <v>12366</v>
      </c>
      <c r="F3022" t="s">
        <v>12367</v>
      </c>
      <c r="H3022">
        <v>58.385973700000001</v>
      </c>
      <c r="I3022">
        <v>-102.1656632</v>
      </c>
      <c r="J3022" s="1" t="str">
        <f t="shared" si="492"/>
        <v>NGR lake sediment grab sample</v>
      </c>
      <c r="K3022" s="1" t="str">
        <f t="shared" si="493"/>
        <v>&lt;177 micron (NGR)</v>
      </c>
      <c r="L3022">
        <v>43</v>
      </c>
      <c r="M3022" t="s">
        <v>118</v>
      </c>
      <c r="N3022">
        <v>852</v>
      </c>
      <c r="O3022" t="s">
        <v>320</v>
      </c>
      <c r="P3022" t="s">
        <v>156</v>
      </c>
      <c r="Q3022" t="s">
        <v>66</v>
      </c>
      <c r="R3022" t="s">
        <v>146</v>
      </c>
      <c r="S3022" t="s">
        <v>78</v>
      </c>
      <c r="T3022" t="s">
        <v>36</v>
      </c>
      <c r="U3022" t="s">
        <v>938</v>
      </c>
      <c r="V3022" t="s">
        <v>1216</v>
      </c>
      <c r="W3022" t="s">
        <v>53</v>
      </c>
      <c r="X3022" t="s">
        <v>300</v>
      </c>
      <c r="Y3022" t="s">
        <v>41</v>
      </c>
      <c r="Z3022" t="s">
        <v>62</v>
      </c>
    </row>
    <row r="3023" spans="1:26" hidden="1" x14ac:dyDescent="0.25">
      <c r="A3023" t="s">
        <v>12368</v>
      </c>
      <c r="B3023" t="s">
        <v>12369</v>
      </c>
      <c r="C3023" s="1" t="str">
        <f t="shared" si="490"/>
        <v>21:0242</v>
      </c>
      <c r="D3023" s="1" t="str">
        <f t="shared" si="491"/>
        <v>21:0117</v>
      </c>
      <c r="E3023" t="s">
        <v>12370</v>
      </c>
      <c r="F3023" t="s">
        <v>12371</v>
      </c>
      <c r="H3023">
        <v>58.393881499999999</v>
      </c>
      <c r="I3023">
        <v>-102.168897</v>
      </c>
      <c r="J3023" s="1" t="str">
        <f t="shared" si="492"/>
        <v>NGR lake sediment grab sample</v>
      </c>
      <c r="K3023" s="1" t="str">
        <f t="shared" si="493"/>
        <v>&lt;177 micron (NGR)</v>
      </c>
      <c r="L3023">
        <v>43</v>
      </c>
      <c r="M3023" t="s">
        <v>131</v>
      </c>
      <c r="N3023">
        <v>853</v>
      </c>
      <c r="O3023" t="s">
        <v>35</v>
      </c>
      <c r="P3023" t="s">
        <v>39</v>
      </c>
      <c r="Q3023" t="s">
        <v>63</v>
      </c>
      <c r="R3023" t="s">
        <v>33</v>
      </c>
      <c r="S3023" t="s">
        <v>53</v>
      </c>
      <c r="T3023" t="s">
        <v>36</v>
      </c>
      <c r="U3023" t="s">
        <v>336</v>
      </c>
      <c r="V3023" t="s">
        <v>452</v>
      </c>
      <c r="W3023" t="s">
        <v>53</v>
      </c>
      <c r="X3023" t="s">
        <v>336</v>
      </c>
      <c r="Y3023" t="s">
        <v>41</v>
      </c>
      <c r="Z3023" t="s">
        <v>108</v>
      </c>
    </row>
    <row r="3024" spans="1:26" hidden="1" x14ac:dyDescent="0.25">
      <c r="A3024" t="s">
        <v>12372</v>
      </c>
      <c r="B3024" t="s">
        <v>12373</v>
      </c>
      <c r="C3024" s="1" t="str">
        <f t="shared" si="490"/>
        <v>21:0242</v>
      </c>
      <c r="D3024" s="1" t="str">
        <f t="shared" si="491"/>
        <v>21:0117</v>
      </c>
      <c r="E3024" t="s">
        <v>12374</v>
      </c>
      <c r="F3024" t="s">
        <v>12375</v>
      </c>
      <c r="H3024">
        <v>58.422578399999999</v>
      </c>
      <c r="I3024">
        <v>-102.1984726</v>
      </c>
      <c r="J3024" s="1" t="str">
        <f t="shared" si="492"/>
        <v>NGR lake sediment grab sample</v>
      </c>
      <c r="K3024" s="1" t="str">
        <f t="shared" si="493"/>
        <v>&lt;177 micron (NGR)</v>
      </c>
      <c r="L3024">
        <v>43</v>
      </c>
      <c r="M3024" t="s">
        <v>143</v>
      </c>
      <c r="N3024">
        <v>854</v>
      </c>
      <c r="O3024" t="s">
        <v>82</v>
      </c>
      <c r="P3024" t="s">
        <v>181</v>
      </c>
      <c r="Q3024" t="s">
        <v>66</v>
      </c>
      <c r="R3024" t="s">
        <v>78</v>
      </c>
      <c r="S3024" t="s">
        <v>80</v>
      </c>
      <c r="T3024" t="s">
        <v>36</v>
      </c>
      <c r="U3024" t="s">
        <v>299</v>
      </c>
      <c r="V3024" t="s">
        <v>65</v>
      </c>
      <c r="W3024" t="s">
        <v>53</v>
      </c>
      <c r="X3024" t="s">
        <v>48</v>
      </c>
      <c r="Y3024" t="s">
        <v>41</v>
      </c>
      <c r="Z3024" t="s">
        <v>591</v>
      </c>
    </row>
    <row r="3025" spans="1:26" hidden="1" x14ac:dyDescent="0.25">
      <c r="A3025" t="s">
        <v>12376</v>
      </c>
      <c r="B3025" t="s">
        <v>12377</v>
      </c>
      <c r="C3025" s="1" t="str">
        <f t="shared" si="490"/>
        <v>21:0242</v>
      </c>
      <c r="D3025" s="1" t="str">
        <f t="shared" si="491"/>
        <v>21:0117</v>
      </c>
      <c r="E3025" t="s">
        <v>12378</v>
      </c>
      <c r="F3025" t="s">
        <v>12379</v>
      </c>
      <c r="H3025">
        <v>58.459310799999997</v>
      </c>
      <c r="I3025">
        <v>-102.1872219</v>
      </c>
      <c r="J3025" s="1" t="str">
        <f t="shared" si="492"/>
        <v>NGR lake sediment grab sample</v>
      </c>
      <c r="K3025" s="1" t="str">
        <f t="shared" si="493"/>
        <v>&lt;177 micron (NGR)</v>
      </c>
      <c r="L3025">
        <v>43</v>
      </c>
      <c r="M3025" t="s">
        <v>177</v>
      </c>
      <c r="N3025">
        <v>855</v>
      </c>
      <c r="O3025" t="s">
        <v>35</v>
      </c>
      <c r="P3025" t="s">
        <v>39</v>
      </c>
      <c r="Q3025" t="s">
        <v>53</v>
      </c>
      <c r="R3025" t="s">
        <v>33</v>
      </c>
      <c r="S3025" t="s">
        <v>80</v>
      </c>
      <c r="T3025" t="s">
        <v>36</v>
      </c>
      <c r="U3025" t="s">
        <v>515</v>
      </c>
      <c r="V3025" t="s">
        <v>225</v>
      </c>
      <c r="W3025" t="s">
        <v>53</v>
      </c>
      <c r="X3025" t="s">
        <v>890</v>
      </c>
      <c r="Y3025" t="s">
        <v>41</v>
      </c>
      <c r="Z3025" t="s">
        <v>1019</v>
      </c>
    </row>
    <row r="3026" spans="1:26" hidden="1" x14ac:dyDescent="0.25">
      <c r="A3026" t="s">
        <v>12380</v>
      </c>
      <c r="B3026" t="s">
        <v>12381</v>
      </c>
      <c r="C3026" s="1" t="str">
        <f t="shared" si="490"/>
        <v>21:0242</v>
      </c>
      <c r="D3026" s="1" t="str">
        <f t="shared" si="491"/>
        <v>21:0117</v>
      </c>
      <c r="E3026" t="s">
        <v>12382</v>
      </c>
      <c r="F3026" t="s">
        <v>12383</v>
      </c>
      <c r="H3026">
        <v>58.498528499999999</v>
      </c>
      <c r="I3026">
        <v>-102.1917971</v>
      </c>
      <c r="J3026" s="1" t="str">
        <f t="shared" si="492"/>
        <v>NGR lake sediment grab sample</v>
      </c>
      <c r="K3026" s="1" t="str">
        <f t="shared" si="493"/>
        <v>&lt;177 micron (NGR)</v>
      </c>
      <c r="L3026">
        <v>43</v>
      </c>
      <c r="M3026" t="s">
        <v>187</v>
      </c>
      <c r="N3026">
        <v>856</v>
      </c>
      <c r="O3026" t="s">
        <v>546</v>
      </c>
      <c r="P3026" t="s">
        <v>181</v>
      </c>
      <c r="Q3026" t="s">
        <v>66</v>
      </c>
      <c r="R3026" t="s">
        <v>33</v>
      </c>
      <c r="S3026" t="s">
        <v>33</v>
      </c>
      <c r="T3026" t="s">
        <v>36</v>
      </c>
      <c r="U3026" t="s">
        <v>79</v>
      </c>
      <c r="V3026" t="s">
        <v>452</v>
      </c>
      <c r="W3026" t="s">
        <v>63</v>
      </c>
      <c r="X3026" t="s">
        <v>82</v>
      </c>
      <c r="Y3026" t="s">
        <v>41</v>
      </c>
      <c r="Z3026" t="s">
        <v>1506</v>
      </c>
    </row>
    <row r="3027" spans="1:26" hidden="1" x14ac:dyDescent="0.25">
      <c r="A3027" t="s">
        <v>12384</v>
      </c>
      <c r="B3027" t="s">
        <v>12385</v>
      </c>
      <c r="C3027" s="1" t="str">
        <f t="shared" si="490"/>
        <v>21:0242</v>
      </c>
      <c r="D3027" s="1" t="str">
        <f t="shared" si="491"/>
        <v>21:0117</v>
      </c>
      <c r="E3027" t="s">
        <v>12386</v>
      </c>
      <c r="F3027" t="s">
        <v>12387</v>
      </c>
      <c r="H3027">
        <v>58.502821400000002</v>
      </c>
      <c r="I3027">
        <v>-102.20072519999999</v>
      </c>
      <c r="J3027" s="1" t="str">
        <f t="shared" si="492"/>
        <v>NGR lake sediment grab sample</v>
      </c>
      <c r="K3027" s="1" t="str">
        <f t="shared" si="493"/>
        <v>&lt;177 micron (NGR)</v>
      </c>
      <c r="L3027">
        <v>43</v>
      </c>
      <c r="M3027" t="s">
        <v>196</v>
      </c>
      <c r="N3027">
        <v>857</v>
      </c>
      <c r="O3027" t="s">
        <v>223</v>
      </c>
      <c r="P3027" t="s">
        <v>181</v>
      </c>
      <c r="Q3027" t="s">
        <v>66</v>
      </c>
      <c r="R3027" t="s">
        <v>78</v>
      </c>
      <c r="S3027" t="s">
        <v>80</v>
      </c>
      <c r="T3027" t="s">
        <v>36</v>
      </c>
      <c r="U3027" t="s">
        <v>1829</v>
      </c>
      <c r="V3027" t="s">
        <v>216</v>
      </c>
      <c r="W3027" t="s">
        <v>80</v>
      </c>
      <c r="X3027" t="s">
        <v>336</v>
      </c>
      <c r="Y3027" t="s">
        <v>63</v>
      </c>
      <c r="Z3027" t="s">
        <v>2370</v>
      </c>
    </row>
    <row r="3028" spans="1:26" hidden="1" x14ac:dyDescent="0.25">
      <c r="A3028" t="s">
        <v>12388</v>
      </c>
      <c r="B3028" t="s">
        <v>12389</v>
      </c>
      <c r="C3028" s="1" t="str">
        <f t="shared" si="490"/>
        <v>21:0242</v>
      </c>
      <c r="D3028" s="1" t="str">
        <f t="shared" si="491"/>
        <v>21:0117</v>
      </c>
      <c r="E3028" t="s">
        <v>12390</v>
      </c>
      <c r="F3028" t="s">
        <v>12391</v>
      </c>
      <c r="H3028">
        <v>58.514396900000001</v>
      </c>
      <c r="I3028">
        <v>-102.2607344</v>
      </c>
      <c r="J3028" s="1" t="str">
        <f t="shared" si="492"/>
        <v>NGR lake sediment grab sample</v>
      </c>
      <c r="K3028" s="1" t="str">
        <f t="shared" si="493"/>
        <v>&lt;177 micron (NGR)</v>
      </c>
      <c r="L3028">
        <v>43</v>
      </c>
      <c r="M3028" t="s">
        <v>206</v>
      </c>
      <c r="N3028">
        <v>858</v>
      </c>
      <c r="O3028" t="s">
        <v>35</v>
      </c>
      <c r="P3028" t="s">
        <v>80</v>
      </c>
      <c r="Q3028" t="s">
        <v>66</v>
      </c>
      <c r="R3028" t="s">
        <v>33</v>
      </c>
      <c r="S3028" t="s">
        <v>80</v>
      </c>
      <c r="T3028" t="s">
        <v>36</v>
      </c>
      <c r="U3028" t="s">
        <v>119</v>
      </c>
      <c r="V3028" t="s">
        <v>452</v>
      </c>
      <c r="W3028" t="s">
        <v>53</v>
      </c>
      <c r="X3028" t="s">
        <v>890</v>
      </c>
      <c r="Y3028" t="s">
        <v>41</v>
      </c>
      <c r="Z3028" t="s">
        <v>4675</v>
      </c>
    </row>
    <row r="3029" spans="1:26" hidden="1" x14ac:dyDescent="0.25">
      <c r="A3029" t="s">
        <v>12392</v>
      </c>
      <c r="B3029" t="s">
        <v>12393</v>
      </c>
      <c r="C3029" s="1" t="str">
        <f t="shared" si="490"/>
        <v>21:0242</v>
      </c>
      <c r="D3029" s="1" t="str">
        <f t="shared" si="491"/>
        <v>21:0117</v>
      </c>
      <c r="E3029" t="s">
        <v>12394</v>
      </c>
      <c r="F3029" t="s">
        <v>12395</v>
      </c>
      <c r="H3029">
        <v>58.519759800000003</v>
      </c>
      <c r="I3029">
        <v>-102.245958</v>
      </c>
      <c r="J3029" s="1" t="str">
        <f t="shared" si="492"/>
        <v>NGR lake sediment grab sample</v>
      </c>
      <c r="K3029" s="1" t="str">
        <f t="shared" si="493"/>
        <v>&lt;177 micron (NGR)</v>
      </c>
      <c r="L3029">
        <v>43</v>
      </c>
      <c r="M3029" t="s">
        <v>214</v>
      </c>
      <c r="N3029">
        <v>859</v>
      </c>
      <c r="O3029" t="s">
        <v>546</v>
      </c>
      <c r="P3029" t="s">
        <v>39</v>
      </c>
      <c r="Q3029" t="s">
        <v>66</v>
      </c>
      <c r="R3029" t="s">
        <v>39</v>
      </c>
      <c r="S3029" t="s">
        <v>63</v>
      </c>
      <c r="T3029" t="s">
        <v>36</v>
      </c>
      <c r="U3029" t="s">
        <v>40</v>
      </c>
      <c r="V3029" t="s">
        <v>225</v>
      </c>
      <c r="W3029" t="s">
        <v>53</v>
      </c>
      <c r="X3029" t="s">
        <v>890</v>
      </c>
      <c r="Y3029" t="s">
        <v>41</v>
      </c>
      <c r="Z3029" t="s">
        <v>1042</v>
      </c>
    </row>
    <row r="3030" spans="1:26" hidden="1" x14ac:dyDescent="0.25">
      <c r="A3030" t="s">
        <v>12396</v>
      </c>
      <c r="B3030" t="s">
        <v>12397</v>
      </c>
      <c r="C3030" s="1" t="str">
        <f t="shared" si="490"/>
        <v>21:0242</v>
      </c>
      <c r="D3030" s="1" t="str">
        <f t="shared" si="491"/>
        <v>21:0117</v>
      </c>
      <c r="E3030" t="s">
        <v>12398</v>
      </c>
      <c r="F3030" t="s">
        <v>12399</v>
      </c>
      <c r="H3030">
        <v>58.527610699999997</v>
      </c>
      <c r="I3030">
        <v>-102.23579100000001</v>
      </c>
      <c r="J3030" s="1" t="str">
        <f t="shared" si="492"/>
        <v>NGR lake sediment grab sample</v>
      </c>
      <c r="K3030" s="1" t="str">
        <f t="shared" si="493"/>
        <v>&lt;177 micron (NGR)</v>
      </c>
      <c r="L3030">
        <v>43</v>
      </c>
      <c r="M3030" t="s">
        <v>234</v>
      </c>
      <c r="N3030">
        <v>860</v>
      </c>
      <c r="O3030" t="s">
        <v>62</v>
      </c>
      <c r="P3030" t="s">
        <v>39</v>
      </c>
      <c r="Q3030" t="s">
        <v>66</v>
      </c>
      <c r="R3030" t="s">
        <v>39</v>
      </c>
      <c r="S3030" t="s">
        <v>63</v>
      </c>
      <c r="T3030" t="s">
        <v>36</v>
      </c>
      <c r="U3030" t="s">
        <v>119</v>
      </c>
      <c r="V3030" t="s">
        <v>225</v>
      </c>
      <c r="W3030" t="s">
        <v>53</v>
      </c>
      <c r="X3030" t="s">
        <v>82</v>
      </c>
      <c r="Y3030" t="s">
        <v>41</v>
      </c>
      <c r="Z3030" t="s">
        <v>391</v>
      </c>
    </row>
    <row r="3031" spans="1:26" hidden="1" x14ac:dyDescent="0.25">
      <c r="A3031" t="s">
        <v>12400</v>
      </c>
      <c r="B3031" t="s">
        <v>12401</v>
      </c>
      <c r="C3031" s="1" t="str">
        <f t="shared" si="490"/>
        <v>21:0242</v>
      </c>
      <c r="D3031" s="1" t="str">
        <f t="shared" si="491"/>
        <v>21:0117</v>
      </c>
      <c r="E3031" t="s">
        <v>12402</v>
      </c>
      <c r="F3031" t="s">
        <v>12403</v>
      </c>
      <c r="H3031">
        <v>58.641399</v>
      </c>
      <c r="I3031">
        <v>-102.2688983</v>
      </c>
      <c r="J3031" s="1" t="str">
        <f t="shared" si="492"/>
        <v>NGR lake sediment grab sample</v>
      </c>
      <c r="K3031" s="1" t="str">
        <f t="shared" si="493"/>
        <v>&lt;177 micron (NGR)</v>
      </c>
      <c r="L3031">
        <v>44</v>
      </c>
      <c r="M3031" t="s">
        <v>30</v>
      </c>
      <c r="N3031">
        <v>861</v>
      </c>
      <c r="O3031" t="s">
        <v>120</v>
      </c>
      <c r="P3031" t="s">
        <v>198</v>
      </c>
      <c r="Q3031" t="s">
        <v>66</v>
      </c>
      <c r="R3031" t="s">
        <v>76</v>
      </c>
      <c r="S3031" t="s">
        <v>39</v>
      </c>
      <c r="T3031" t="s">
        <v>36</v>
      </c>
      <c r="U3031" t="s">
        <v>804</v>
      </c>
      <c r="V3031" t="s">
        <v>564</v>
      </c>
      <c r="W3031" t="s">
        <v>80</v>
      </c>
      <c r="X3031" t="s">
        <v>300</v>
      </c>
      <c r="Y3031" t="s">
        <v>41</v>
      </c>
      <c r="Z3031" t="s">
        <v>1328</v>
      </c>
    </row>
    <row r="3032" spans="1:26" hidden="1" x14ac:dyDescent="0.25">
      <c r="A3032" t="s">
        <v>12404</v>
      </c>
      <c r="B3032" t="s">
        <v>12405</v>
      </c>
      <c r="C3032" s="1" t="str">
        <f t="shared" si="490"/>
        <v>21:0242</v>
      </c>
      <c r="D3032" s="1" t="str">
        <f t="shared" si="491"/>
        <v>21:0117</v>
      </c>
      <c r="E3032" t="s">
        <v>12406</v>
      </c>
      <c r="F3032" t="s">
        <v>12407</v>
      </c>
      <c r="H3032">
        <v>58.548864600000002</v>
      </c>
      <c r="I3032">
        <v>-102.27961999999999</v>
      </c>
      <c r="J3032" s="1" t="str">
        <f t="shared" si="492"/>
        <v>NGR lake sediment grab sample</v>
      </c>
      <c r="K3032" s="1" t="str">
        <f t="shared" si="493"/>
        <v>&lt;177 micron (NGR)</v>
      </c>
      <c r="L3032">
        <v>44</v>
      </c>
      <c r="M3032" t="s">
        <v>47</v>
      </c>
      <c r="N3032">
        <v>862</v>
      </c>
      <c r="O3032" t="s">
        <v>334</v>
      </c>
      <c r="P3032" t="s">
        <v>76</v>
      </c>
      <c r="Q3032" t="s">
        <v>63</v>
      </c>
      <c r="R3032" t="s">
        <v>156</v>
      </c>
      <c r="S3032" t="s">
        <v>63</v>
      </c>
      <c r="T3032" t="s">
        <v>36</v>
      </c>
      <c r="U3032" t="s">
        <v>89</v>
      </c>
      <c r="V3032" t="s">
        <v>225</v>
      </c>
      <c r="W3032" t="s">
        <v>53</v>
      </c>
      <c r="X3032" t="s">
        <v>79</v>
      </c>
      <c r="Y3032" t="s">
        <v>41</v>
      </c>
      <c r="Z3032" t="s">
        <v>912</v>
      </c>
    </row>
    <row r="3033" spans="1:26" hidden="1" x14ac:dyDescent="0.25">
      <c r="A3033" t="s">
        <v>12408</v>
      </c>
      <c r="B3033" t="s">
        <v>12409</v>
      </c>
      <c r="C3033" s="1" t="str">
        <f t="shared" si="490"/>
        <v>21:0242</v>
      </c>
      <c r="D3033" s="1" t="str">
        <f t="shared" si="491"/>
        <v>21:0117</v>
      </c>
      <c r="E3033" t="s">
        <v>12410</v>
      </c>
      <c r="F3033" t="s">
        <v>12411</v>
      </c>
      <c r="H3033">
        <v>58.583635700000002</v>
      </c>
      <c r="I3033">
        <v>-102.2866286</v>
      </c>
      <c r="J3033" s="1" t="str">
        <f t="shared" si="492"/>
        <v>NGR lake sediment grab sample</v>
      </c>
      <c r="K3033" s="1" t="str">
        <f t="shared" si="493"/>
        <v>&lt;177 micron (NGR)</v>
      </c>
      <c r="L3033">
        <v>44</v>
      </c>
      <c r="M3033" t="s">
        <v>60</v>
      </c>
      <c r="N3033">
        <v>863</v>
      </c>
      <c r="O3033" t="s">
        <v>343</v>
      </c>
      <c r="P3033" t="s">
        <v>80</v>
      </c>
      <c r="Q3033" t="s">
        <v>63</v>
      </c>
      <c r="R3033" t="s">
        <v>33</v>
      </c>
      <c r="S3033" t="s">
        <v>80</v>
      </c>
      <c r="T3033" t="s">
        <v>36</v>
      </c>
      <c r="U3033" t="s">
        <v>510</v>
      </c>
      <c r="V3033" t="s">
        <v>437</v>
      </c>
      <c r="W3033" t="s">
        <v>53</v>
      </c>
      <c r="X3033" t="s">
        <v>890</v>
      </c>
      <c r="Y3033" t="s">
        <v>41</v>
      </c>
      <c r="Z3033" t="s">
        <v>49</v>
      </c>
    </row>
    <row r="3034" spans="1:26" hidden="1" x14ac:dyDescent="0.25">
      <c r="A3034" t="s">
        <v>12412</v>
      </c>
      <c r="B3034" t="s">
        <v>12413</v>
      </c>
      <c r="C3034" s="1" t="str">
        <f t="shared" si="490"/>
        <v>21:0242</v>
      </c>
      <c r="D3034" s="1" t="str">
        <f t="shared" si="491"/>
        <v>21:0117</v>
      </c>
      <c r="E3034" t="s">
        <v>12414</v>
      </c>
      <c r="F3034" t="s">
        <v>12415</v>
      </c>
      <c r="H3034">
        <v>58.619905299999999</v>
      </c>
      <c r="I3034">
        <v>-102.28845320000001</v>
      </c>
      <c r="J3034" s="1" t="str">
        <f t="shared" si="492"/>
        <v>NGR lake sediment grab sample</v>
      </c>
      <c r="K3034" s="1" t="str">
        <f t="shared" si="493"/>
        <v>&lt;177 micron (NGR)</v>
      </c>
      <c r="L3034">
        <v>44</v>
      </c>
      <c r="M3034" t="s">
        <v>73</v>
      </c>
      <c r="N3034">
        <v>864</v>
      </c>
      <c r="O3034" t="s">
        <v>1058</v>
      </c>
      <c r="P3034" t="s">
        <v>76</v>
      </c>
      <c r="Q3034" t="s">
        <v>66</v>
      </c>
      <c r="R3034" t="s">
        <v>146</v>
      </c>
      <c r="S3034" t="s">
        <v>39</v>
      </c>
      <c r="T3034" t="s">
        <v>36</v>
      </c>
      <c r="U3034" t="s">
        <v>235</v>
      </c>
      <c r="V3034" t="s">
        <v>685</v>
      </c>
      <c r="W3034" t="s">
        <v>53</v>
      </c>
      <c r="X3034" t="s">
        <v>890</v>
      </c>
      <c r="Y3034" t="s">
        <v>41</v>
      </c>
      <c r="Z3034" t="s">
        <v>2603</v>
      </c>
    </row>
    <row r="3035" spans="1:26" hidden="1" x14ac:dyDescent="0.25">
      <c r="A3035" t="s">
        <v>12416</v>
      </c>
      <c r="B3035" t="s">
        <v>12417</v>
      </c>
      <c r="C3035" s="1" t="str">
        <f t="shared" si="490"/>
        <v>21:0242</v>
      </c>
      <c r="D3035" s="1" t="str">
        <f t="shared" si="491"/>
        <v>21:0117</v>
      </c>
      <c r="E3035" t="s">
        <v>12418</v>
      </c>
      <c r="F3035" t="s">
        <v>12419</v>
      </c>
      <c r="H3035">
        <v>58.639671800000002</v>
      </c>
      <c r="I3035">
        <v>-102.2595197</v>
      </c>
      <c r="J3035" s="1" t="str">
        <f t="shared" si="492"/>
        <v>NGR lake sediment grab sample</v>
      </c>
      <c r="K3035" s="1" t="str">
        <f t="shared" si="493"/>
        <v>&lt;177 micron (NGR)</v>
      </c>
      <c r="L3035">
        <v>44</v>
      </c>
      <c r="M3035" t="s">
        <v>154</v>
      </c>
      <c r="N3035">
        <v>865</v>
      </c>
      <c r="O3035" t="s">
        <v>61</v>
      </c>
      <c r="P3035" t="s">
        <v>156</v>
      </c>
      <c r="Q3035" t="s">
        <v>66</v>
      </c>
      <c r="R3035" t="s">
        <v>146</v>
      </c>
      <c r="S3035" t="s">
        <v>63</v>
      </c>
      <c r="T3035" t="s">
        <v>36</v>
      </c>
      <c r="U3035" t="s">
        <v>946</v>
      </c>
      <c r="V3035" t="s">
        <v>227</v>
      </c>
      <c r="W3035" t="s">
        <v>66</v>
      </c>
      <c r="X3035" t="s">
        <v>48</v>
      </c>
      <c r="Y3035" t="s">
        <v>41</v>
      </c>
      <c r="Z3035" t="s">
        <v>668</v>
      </c>
    </row>
    <row r="3036" spans="1:26" hidden="1" x14ac:dyDescent="0.25">
      <c r="A3036" t="s">
        <v>12420</v>
      </c>
      <c r="B3036" t="s">
        <v>12421</v>
      </c>
      <c r="C3036" s="1" t="str">
        <f t="shared" si="490"/>
        <v>21:0242</v>
      </c>
      <c r="D3036" s="1" t="str">
        <f t="shared" si="491"/>
        <v>21:0117</v>
      </c>
      <c r="E3036" t="s">
        <v>12402</v>
      </c>
      <c r="F3036" t="s">
        <v>12422</v>
      </c>
      <c r="H3036">
        <v>58.641399</v>
      </c>
      <c r="I3036">
        <v>-102.2688983</v>
      </c>
      <c r="J3036" s="1" t="str">
        <f t="shared" si="492"/>
        <v>NGR lake sediment grab sample</v>
      </c>
      <c r="K3036" s="1" t="str">
        <f t="shared" si="493"/>
        <v>&lt;177 micron (NGR)</v>
      </c>
      <c r="L3036">
        <v>44</v>
      </c>
      <c r="M3036" t="s">
        <v>162</v>
      </c>
      <c r="N3036">
        <v>866</v>
      </c>
      <c r="O3036" t="s">
        <v>236</v>
      </c>
      <c r="P3036" t="s">
        <v>198</v>
      </c>
      <c r="Q3036" t="s">
        <v>66</v>
      </c>
      <c r="R3036" t="s">
        <v>76</v>
      </c>
      <c r="S3036" t="s">
        <v>78</v>
      </c>
      <c r="T3036" t="s">
        <v>36</v>
      </c>
      <c r="U3036" t="s">
        <v>1470</v>
      </c>
      <c r="V3036" t="s">
        <v>875</v>
      </c>
      <c r="W3036" t="s">
        <v>63</v>
      </c>
      <c r="X3036" t="s">
        <v>48</v>
      </c>
      <c r="Y3036" t="s">
        <v>41</v>
      </c>
      <c r="Z3036" t="s">
        <v>145</v>
      </c>
    </row>
    <row r="3037" spans="1:26" hidden="1" x14ac:dyDescent="0.25">
      <c r="A3037" t="s">
        <v>12423</v>
      </c>
      <c r="B3037" t="s">
        <v>12424</v>
      </c>
      <c r="C3037" s="1" t="str">
        <f t="shared" si="490"/>
        <v>21:0242</v>
      </c>
      <c r="D3037" s="1" t="str">
        <f t="shared" si="491"/>
        <v>21:0117</v>
      </c>
      <c r="E3037" t="s">
        <v>12402</v>
      </c>
      <c r="F3037" t="s">
        <v>12425</v>
      </c>
      <c r="H3037">
        <v>58.641399</v>
      </c>
      <c r="I3037">
        <v>-102.2688983</v>
      </c>
      <c r="J3037" s="1" t="str">
        <f t="shared" si="492"/>
        <v>NGR lake sediment grab sample</v>
      </c>
      <c r="K3037" s="1" t="str">
        <f t="shared" si="493"/>
        <v>&lt;177 micron (NGR)</v>
      </c>
      <c r="L3037">
        <v>44</v>
      </c>
      <c r="M3037" t="s">
        <v>169</v>
      </c>
      <c r="N3037">
        <v>867</v>
      </c>
      <c r="O3037" t="s">
        <v>120</v>
      </c>
      <c r="P3037" t="s">
        <v>198</v>
      </c>
      <c r="Q3037" t="s">
        <v>63</v>
      </c>
      <c r="R3037" t="s">
        <v>76</v>
      </c>
      <c r="S3037" t="s">
        <v>39</v>
      </c>
      <c r="T3037" t="s">
        <v>36</v>
      </c>
      <c r="U3037" t="s">
        <v>946</v>
      </c>
      <c r="V3037" t="s">
        <v>597</v>
      </c>
      <c r="W3037" t="s">
        <v>63</v>
      </c>
      <c r="X3037" t="s">
        <v>336</v>
      </c>
      <c r="Y3037" t="s">
        <v>41</v>
      </c>
      <c r="Z3037" t="s">
        <v>947</v>
      </c>
    </row>
    <row r="3038" spans="1:26" hidden="1" x14ac:dyDescent="0.25">
      <c r="A3038" t="s">
        <v>12426</v>
      </c>
      <c r="B3038" t="s">
        <v>12427</v>
      </c>
      <c r="C3038" s="1" t="str">
        <f t="shared" si="490"/>
        <v>21:0242</v>
      </c>
      <c r="D3038" s="1" t="str">
        <f t="shared" si="491"/>
        <v>21:0117</v>
      </c>
      <c r="E3038" t="s">
        <v>12428</v>
      </c>
      <c r="F3038" t="s">
        <v>12429</v>
      </c>
      <c r="H3038">
        <v>58.674135499999998</v>
      </c>
      <c r="I3038">
        <v>-102.2495378</v>
      </c>
      <c r="J3038" s="1" t="str">
        <f t="shared" si="492"/>
        <v>NGR lake sediment grab sample</v>
      </c>
      <c r="K3038" s="1" t="str">
        <f t="shared" si="493"/>
        <v>&lt;177 micron (NGR)</v>
      </c>
      <c r="L3038">
        <v>44</v>
      </c>
      <c r="M3038" t="s">
        <v>87</v>
      </c>
      <c r="N3038">
        <v>868</v>
      </c>
      <c r="O3038" t="s">
        <v>82</v>
      </c>
      <c r="P3038" t="s">
        <v>76</v>
      </c>
      <c r="Q3038" t="s">
        <v>66</v>
      </c>
      <c r="R3038" t="s">
        <v>156</v>
      </c>
      <c r="S3038" t="s">
        <v>33</v>
      </c>
      <c r="T3038" t="s">
        <v>36</v>
      </c>
      <c r="U3038" t="s">
        <v>307</v>
      </c>
      <c r="V3038" t="s">
        <v>337</v>
      </c>
      <c r="W3038" t="s">
        <v>53</v>
      </c>
      <c r="X3038" t="s">
        <v>82</v>
      </c>
      <c r="Y3038" t="s">
        <v>41</v>
      </c>
      <c r="Z3038" t="s">
        <v>1161</v>
      </c>
    </row>
    <row r="3039" spans="1:26" hidden="1" x14ac:dyDescent="0.25">
      <c r="A3039" t="s">
        <v>12430</v>
      </c>
      <c r="B3039" t="s">
        <v>12431</v>
      </c>
      <c r="C3039" s="1" t="str">
        <f t="shared" si="490"/>
        <v>21:0242</v>
      </c>
      <c r="D3039" s="1" t="str">
        <f t="shared" si="491"/>
        <v>21:0117</v>
      </c>
      <c r="E3039" t="s">
        <v>12432</v>
      </c>
      <c r="F3039" t="s">
        <v>12433</v>
      </c>
      <c r="H3039">
        <v>58.667848200000002</v>
      </c>
      <c r="I3039">
        <v>-102.2920319</v>
      </c>
      <c r="J3039" s="1" t="str">
        <f t="shared" si="492"/>
        <v>NGR lake sediment grab sample</v>
      </c>
      <c r="K3039" s="1" t="str">
        <f t="shared" si="493"/>
        <v>&lt;177 micron (NGR)</v>
      </c>
      <c r="L3039">
        <v>44</v>
      </c>
      <c r="M3039" t="s">
        <v>96</v>
      </c>
      <c r="N3039">
        <v>869</v>
      </c>
      <c r="O3039" t="s">
        <v>546</v>
      </c>
      <c r="P3039" t="s">
        <v>109</v>
      </c>
      <c r="Q3039" t="s">
        <v>63</v>
      </c>
      <c r="R3039" t="s">
        <v>156</v>
      </c>
      <c r="S3039" t="s">
        <v>63</v>
      </c>
      <c r="T3039" t="s">
        <v>36</v>
      </c>
      <c r="U3039" t="s">
        <v>655</v>
      </c>
      <c r="V3039" t="s">
        <v>157</v>
      </c>
      <c r="W3039" t="s">
        <v>66</v>
      </c>
      <c r="X3039" t="s">
        <v>890</v>
      </c>
      <c r="Y3039" t="s">
        <v>41</v>
      </c>
      <c r="Z3039" t="s">
        <v>4267</v>
      </c>
    </row>
    <row r="3040" spans="1:26" hidden="1" x14ac:dyDescent="0.25">
      <c r="A3040" t="s">
        <v>12434</v>
      </c>
      <c r="B3040" t="s">
        <v>12435</v>
      </c>
      <c r="C3040" s="1" t="str">
        <f t="shared" si="490"/>
        <v>21:0242</v>
      </c>
      <c r="D3040" s="1" t="str">
        <f t="shared" si="491"/>
        <v>21:0117</v>
      </c>
      <c r="E3040" t="s">
        <v>12436</v>
      </c>
      <c r="F3040" t="s">
        <v>12437</v>
      </c>
      <c r="H3040">
        <v>58.691188500000003</v>
      </c>
      <c r="I3040">
        <v>-102.351821</v>
      </c>
      <c r="J3040" s="1" t="str">
        <f t="shared" si="492"/>
        <v>NGR lake sediment grab sample</v>
      </c>
      <c r="K3040" s="1" t="str">
        <f t="shared" si="493"/>
        <v>&lt;177 micron (NGR)</v>
      </c>
      <c r="L3040">
        <v>44</v>
      </c>
      <c r="M3040" t="s">
        <v>106</v>
      </c>
      <c r="N3040">
        <v>870</v>
      </c>
      <c r="O3040" t="s">
        <v>334</v>
      </c>
      <c r="P3040" t="s">
        <v>181</v>
      </c>
      <c r="Q3040" t="s">
        <v>63</v>
      </c>
      <c r="R3040" t="s">
        <v>78</v>
      </c>
      <c r="S3040" t="s">
        <v>33</v>
      </c>
      <c r="T3040" t="s">
        <v>36</v>
      </c>
      <c r="U3040" t="s">
        <v>463</v>
      </c>
      <c r="V3040" t="s">
        <v>200</v>
      </c>
      <c r="W3040" t="s">
        <v>53</v>
      </c>
      <c r="X3040" t="s">
        <v>283</v>
      </c>
      <c r="Y3040" t="s">
        <v>41</v>
      </c>
      <c r="Z3040" t="s">
        <v>76</v>
      </c>
    </row>
    <row r="3041" spans="1:26" hidden="1" x14ac:dyDescent="0.25">
      <c r="A3041" t="s">
        <v>12438</v>
      </c>
      <c r="B3041" t="s">
        <v>12439</v>
      </c>
      <c r="C3041" s="1" t="str">
        <f t="shared" si="490"/>
        <v>21:0242</v>
      </c>
      <c r="D3041" s="1" t="str">
        <f t="shared" si="491"/>
        <v>21:0117</v>
      </c>
      <c r="E3041" t="s">
        <v>12440</v>
      </c>
      <c r="F3041" t="s">
        <v>12441</v>
      </c>
      <c r="H3041">
        <v>58.649532000000001</v>
      </c>
      <c r="I3041">
        <v>-102.3958641</v>
      </c>
      <c r="J3041" s="1" t="str">
        <f t="shared" si="492"/>
        <v>NGR lake sediment grab sample</v>
      </c>
      <c r="K3041" s="1" t="str">
        <f t="shared" si="493"/>
        <v>&lt;177 micron (NGR)</v>
      </c>
      <c r="L3041">
        <v>44</v>
      </c>
      <c r="M3041" t="s">
        <v>118</v>
      </c>
      <c r="N3041">
        <v>871</v>
      </c>
      <c r="O3041" t="s">
        <v>1058</v>
      </c>
      <c r="P3041" t="s">
        <v>76</v>
      </c>
      <c r="Q3041" t="s">
        <v>66</v>
      </c>
      <c r="R3041" t="s">
        <v>97</v>
      </c>
      <c r="S3041" t="s">
        <v>181</v>
      </c>
      <c r="T3041" t="s">
        <v>36</v>
      </c>
      <c r="U3041" t="s">
        <v>868</v>
      </c>
      <c r="V3041" t="s">
        <v>190</v>
      </c>
      <c r="W3041" t="s">
        <v>66</v>
      </c>
      <c r="X3041" t="s">
        <v>79</v>
      </c>
      <c r="Y3041" t="s">
        <v>41</v>
      </c>
      <c r="Z3041" t="s">
        <v>2779</v>
      </c>
    </row>
    <row r="3042" spans="1:26" hidden="1" x14ac:dyDescent="0.25">
      <c r="A3042" t="s">
        <v>12442</v>
      </c>
      <c r="B3042" t="s">
        <v>12443</v>
      </c>
      <c r="C3042" s="1" t="str">
        <f t="shared" si="490"/>
        <v>21:0242</v>
      </c>
      <c r="D3042" s="1" t="str">
        <f t="shared" si="491"/>
        <v>21:0117</v>
      </c>
      <c r="E3042" t="s">
        <v>12444</v>
      </c>
      <c r="F3042" t="s">
        <v>12445</v>
      </c>
      <c r="H3042">
        <v>58.631572800000001</v>
      </c>
      <c r="I3042">
        <v>-102.3840539</v>
      </c>
      <c r="J3042" s="1" t="str">
        <f t="shared" si="492"/>
        <v>NGR lake sediment grab sample</v>
      </c>
      <c r="K3042" s="1" t="str">
        <f t="shared" si="493"/>
        <v>&lt;177 micron (NGR)</v>
      </c>
      <c r="L3042">
        <v>44</v>
      </c>
      <c r="M3042" t="s">
        <v>131</v>
      </c>
      <c r="N3042">
        <v>872</v>
      </c>
      <c r="O3042" t="s">
        <v>1058</v>
      </c>
      <c r="P3042" t="s">
        <v>76</v>
      </c>
      <c r="Q3042" t="s">
        <v>66</v>
      </c>
      <c r="R3042" t="s">
        <v>290</v>
      </c>
      <c r="S3042" t="s">
        <v>78</v>
      </c>
      <c r="T3042" t="s">
        <v>36</v>
      </c>
      <c r="U3042" t="s">
        <v>361</v>
      </c>
      <c r="V3042" t="s">
        <v>180</v>
      </c>
      <c r="W3042" t="s">
        <v>63</v>
      </c>
      <c r="X3042" t="s">
        <v>283</v>
      </c>
      <c r="Y3042" t="s">
        <v>41</v>
      </c>
      <c r="Z3042" t="s">
        <v>356</v>
      </c>
    </row>
    <row r="3043" spans="1:26" hidden="1" x14ac:dyDescent="0.25">
      <c r="A3043" t="s">
        <v>12446</v>
      </c>
      <c r="B3043" t="s">
        <v>12447</v>
      </c>
      <c r="C3043" s="1" t="str">
        <f t="shared" si="490"/>
        <v>21:0242</v>
      </c>
      <c r="D3043" s="1" t="str">
        <f t="shared" si="491"/>
        <v>21:0117</v>
      </c>
      <c r="E3043" t="s">
        <v>12448</v>
      </c>
      <c r="F3043" t="s">
        <v>12449</v>
      </c>
      <c r="H3043">
        <v>58.610712800000002</v>
      </c>
      <c r="I3043">
        <v>-102.38118590000001</v>
      </c>
      <c r="J3043" s="1" t="str">
        <f t="shared" si="492"/>
        <v>NGR lake sediment grab sample</v>
      </c>
      <c r="K3043" s="1" t="str">
        <f t="shared" si="493"/>
        <v>&lt;177 micron (NGR)</v>
      </c>
      <c r="L3043">
        <v>44</v>
      </c>
      <c r="M3043" t="s">
        <v>143</v>
      </c>
      <c r="N3043">
        <v>873</v>
      </c>
      <c r="O3043" t="s">
        <v>1058</v>
      </c>
      <c r="P3043" t="s">
        <v>109</v>
      </c>
      <c r="Q3043" t="s">
        <v>66</v>
      </c>
      <c r="R3043" t="s">
        <v>156</v>
      </c>
      <c r="S3043" t="s">
        <v>39</v>
      </c>
      <c r="T3043" t="s">
        <v>36</v>
      </c>
      <c r="U3043" t="s">
        <v>2474</v>
      </c>
      <c r="V3043" t="s">
        <v>875</v>
      </c>
      <c r="W3043" t="s">
        <v>39</v>
      </c>
      <c r="X3043" t="s">
        <v>890</v>
      </c>
      <c r="Y3043" t="s">
        <v>41</v>
      </c>
      <c r="Z3043" t="s">
        <v>145</v>
      </c>
    </row>
    <row r="3044" spans="1:26" hidden="1" x14ac:dyDescent="0.25">
      <c r="A3044" t="s">
        <v>12450</v>
      </c>
      <c r="B3044" t="s">
        <v>12451</v>
      </c>
      <c r="C3044" s="1" t="str">
        <f t="shared" si="490"/>
        <v>21:0242</v>
      </c>
      <c r="D3044" s="1" t="str">
        <f t="shared" si="491"/>
        <v>21:0117</v>
      </c>
      <c r="E3044" t="s">
        <v>12452</v>
      </c>
      <c r="F3044" t="s">
        <v>12453</v>
      </c>
      <c r="H3044">
        <v>58.606044599999997</v>
      </c>
      <c r="I3044">
        <v>-102.4249731</v>
      </c>
      <c r="J3044" s="1" t="str">
        <f t="shared" si="492"/>
        <v>NGR lake sediment grab sample</v>
      </c>
      <c r="K3044" s="1" t="str">
        <f t="shared" si="493"/>
        <v>&lt;177 micron (NGR)</v>
      </c>
      <c r="L3044">
        <v>44</v>
      </c>
      <c r="M3044" t="s">
        <v>177</v>
      </c>
      <c r="N3044">
        <v>874</v>
      </c>
      <c r="O3044" t="s">
        <v>49</v>
      </c>
      <c r="P3044" t="s">
        <v>181</v>
      </c>
      <c r="Q3044" t="s">
        <v>63</v>
      </c>
      <c r="R3044" t="s">
        <v>146</v>
      </c>
      <c r="S3044" t="s">
        <v>33</v>
      </c>
      <c r="T3044" t="s">
        <v>36</v>
      </c>
      <c r="U3044" t="s">
        <v>31</v>
      </c>
      <c r="V3044" t="s">
        <v>457</v>
      </c>
      <c r="W3044" t="s">
        <v>66</v>
      </c>
      <c r="X3044" t="s">
        <v>890</v>
      </c>
      <c r="Y3044" t="s">
        <v>41</v>
      </c>
      <c r="Z3044" t="s">
        <v>1797</v>
      </c>
    </row>
    <row r="3045" spans="1:26" hidden="1" x14ac:dyDescent="0.25">
      <c r="A3045" t="s">
        <v>12454</v>
      </c>
      <c r="B3045" t="s">
        <v>12455</v>
      </c>
      <c r="C3045" s="1" t="str">
        <f t="shared" si="490"/>
        <v>21:0242</v>
      </c>
      <c r="D3045" s="1" t="str">
        <f t="shared" si="491"/>
        <v>21:0117</v>
      </c>
      <c r="E3045" t="s">
        <v>12456</v>
      </c>
      <c r="F3045" t="s">
        <v>12457</v>
      </c>
      <c r="H3045">
        <v>58.583671299999999</v>
      </c>
      <c r="I3045">
        <v>-102.4438907</v>
      </c>
      <c r="J3045" s="1" t="str">
        <f t="shared" si="492"/>
        <v>NGR lake sediment grab sample</v>
      </c>
      <c r="K3045" s="1" t="str">
        <f t="shared" si="493"/>
        <v>&lt;177 micron (NGR)</v>
      </c>
      <c r="L3045">
        <v>44</v>
      </c>
      <c r="M3045" t="s">
        <v>187</v>
      </c>
      <c r="N3045">
        <v>875</v>
      </c>
      <c r="O3045" t="s">
        <v>133</v>
      </c>
      <c r="P3045" t="s">
        <v>39</v>
      </c>
      <c r="Q3045" t="s">
        <v>66</v>
      </c>
      <c r="R3045" t="s">
        <v>181</v>
      </c>
      <c r="S3045" t="s">
        <v>80</v>
      </c>
      <c r="T3045" t="s">
        <v>36</v>
      </c>
      <c r="U3045" t="s">
        <v>307</v>
      </c>
      <c r="V3045" t="s">
        <v>457</v>
      </c>
      <c r="W3045" t="s">
        <v>53</v>
      </c>
      <c r="X3045" t="s">
        <v>48</v>
      </c>
      <c r="Y3045" t="s">
        <v>41</v>
      </c>
      <c r="Z3045" t="s">
        <v>1417</v>
      </c>
    </row>
    <row r="3046" spans="1:26" hidden="1" x14ac:dyDescent="0.25">
      <c r="A3046" t="s">
        <v>12458</v>
      </c>
      <c r="B3046" t="s">
        <v>12459</v>
      </c>
      <c r="C3046" s="1" t="str">
        <f t="shared" si="490"/>
        <v>21:0242</v>
      </c>
      <c r="D3046" s="1" t="str">
        <f t="shared" si="491"/>
        <v>21:0117</v>
      </c>
      <c r="E3046" t="s">
        <v>12460</v>
      </c>
      <c r="F3046" t="s">
        <v>12461</v>
      </c>
      <c r="H3046">
        <v>58.571595100000003</v>
      </c>
      <c r="I3046">
        <v>-102.4665799</v>
      </c>
      <c r="J3046" s="1" t="str">
        <f t="shared" si="492"/>
        <v>NGR lake sediment grab sample</v>
      </c>
      <c r="K3046" s="1" t="str">
        <f t="shared" si="493"/>
        <v>&lt;177 micron (NGR)</v>
      </c>
      <c r="L3046">
        <v>44</v>
      </c>
      <c r="M3046" t="s">
        <v>196</v>
      </c>
      <c r="N3046">
        <v>876</v>
      </c>
      <c r="O3046" t="s">
        <v>546</v>
      </c>
      <c r="P3046" t="s">
        <v>156</v>
      </c>
      <c r="Q3046" t="s">
        <v>66</v>
      </c>
      <c r="R3046" t="s">
        <v>97</v>
      </c>
      <c r="S3046" t="s">
        <v>80</v>
      </c>
      <c r="T3046" t="s">
        <v>36</v>
      </c>
      <c r="U3046" t="s">
        <v>228</v>
      </c>
      <c r="V3046" t="s">
        <v>337</v>
      </c>
      <c r="W3046" t="s">
        <v>53</v>
      </c>
      <c r="X3046" t="s">
        <v>336</v>
      </c>
      <c r="Y3046" t="s">
        <v>41</v>
      </c>
      <c r="Z3046" t="s">
        <v>1638</v>
      </c>
    </row>
    <row r="3047" spans="1:26" hidden="1" x14ac:dyDescent="0.25">
      <c r="A3047" t="s">
        <v>12462</v>
      </c>
      <c r="B3047" t="s">
        <v>12463</v>
      </c>
      <c r="C3047" s="1" t="str">
        <f t="shared" si="490"/>
        <v>21:0242</v>
      </c>
      <c r="D3047" s="1" t="str">
        <f t="shared" si="491"/>
        <v>21:0117</v>
      </c>
      <c r="E3047" t="s">
        <v>12464</v>
      </c>
      <c r="F3047" t="s">
        <v>12465</v>
      </c>
      <c r="H3047">
        <v>58.562373000000001</v>
      </c>
      <c r="I3047">
        <v>-102.43564000000001</v>
      </c>
      <c r="J3047" s="1" t="str">
        <f t="shared" si="492"/>
        <v>NGR lake sediment grab sample</v>
      </c>
      <c r="K3047" s="1" t="str">
        <f t="shared" si="493"/>
        <v>&lt;177 micron (NGR)</v>
      </c>
      <c r="L3047">
        <v>44</v>
      </c>
      <c r="M3047" t="s">
        <v>206</v>
      </c>
      <c r="N3047">
        <v>877</v>
      </c>
      <c r="O3047" t="s">
        <v>297</v>
      </c>
      <c r="P3047" t="s">
        <v>50</v>
      </c>
      <c r="Q3047" t="s">
        <v>39</v>
      </c>
      <c r="R3047" t="s">
        <v>181</v>
      </c>
      <c r="S3047" t="s">
        <v>181</v>
      </c>
      <c r="T3047" t="s">
        <v>36</v>
      </c>
      <c r="U3047" t="s">
        <v>5050</v>
      </c>
      <c r="V3047" t="s">
        <v>1006</v>
      </c>
      <c r="W3047" t="s">
        <v>33</v>
      </c>
      <c r="X3047" t="s">
        <v>208</v>
      </c>
      <c r="Y3047" t="s">
        <v>41</v>
      </c>
      <c r="Z3047" t="s">
        <v>2612</v>
      </c>
    </row>
    <row r="3048" spans="1:26" hidden="1" x14ac:dyDescent="0.25">
      <c r="A3048" t="s">
        <v>12466</v>
      </c>
      <c r="B3048" t="s">
        <v>12467</v>
      </c>
      <c r="C3048" s="1" t="str">
        <f t="shared" si="490"/>
        <v>21:0242</v>
      </c>
      <c r="D3048" s="1" t="str">
        <f t="shared" si="491"/>
        <v>21:0117</v>
      </c>
      <c r="E3048" t="s">
        <v>12468</v>
      </c>
      <c r="F3048" t="s">
        <v>12469</v>
      </c>
      <c r="H3048">
        <v>58.550182200000002</v>
      </c>
      <c r="I3048">
        <v>-102.3982487</v>
      </c>
      <c r="J3048" s="1" t="str">
        <f t="shared" si="492"/>
        <v>NGR lake sediment grab sample</v>
      </c>
      <c r="K3048" s="1" t="str">
        <f t="shared" si="493"/>
        <v>&lt;177 micron (NGR)</v>
      </c>
      <c r="L3048">
        <v>44</v>
      </c>
      <c r="M3048" t="s">
        <v>214</v>
      </c>
      <c r="N3048">
        <v>878</v>
      </c>
      <c r="O3048" t="s">
        <v>61</v>
      </c>
      <c r="P3048" t="s">
        <v>39</v>
      </c>
      <c r="Q3048" t="s">
        <v>53</v>
      </c>
      <c r="R3048" t="s">
        <v>78</v>
      </c>
      <c r="S3048" t="s">
        <v>80</v>
      </c>
      <c r="T3048" t="s">
        <v>36</v>
      </c>
      <c r="U3048" t="s">
        <v>147</v>
      </c>
      <c r="V3048" t="s">
        <v>5519</v>
      </c>
      <c r="W3048" t="s">
        <v>66</v>
      </c>
      <c r="X3048" t="s">
        <v>79</v>
      </c>
      <c r="Y3048" t="s">
        <v>41</v>
      </c>
      <c r="Z3048" t="s">
        <v>483</v>
      </c>
    </row>
    <row r="3049" spans="1:26" hidden="1" x14ac:dyDescent="0.25">
      <c r="A3049" t="s">
        <v>12470</v>
      </c>
      <c r="B3049" t="s">
        <v>12471</v>
      </c>
      <c r="C3049" s="1" t="str">
        <f t="shared" si="490"/>
        <v>21:0242</v>
      </c>
      <c r="D3049" s="1" t="str">
        <f>HYPERLINK("http://geochem.nrcan.gc.ca/cdogs/content/svy/svy_e.htm", "")</f>
        <v/>
      </c>
      <c r="G3049" s="1" t="str">
        <f>HYPERLINK("http://geochem.nrcan.gc.ca/cdogs/content/cr_/cr_00022_e.htm", "22")</f>
        <v>22</v>
      </c>
      <c r="J3049" t="s">
        <v>220</v>
      </c>
      <c r="K3049" t="s">
        <v>221</v>
      </c>
      <c r="L3049">
        <v>44</v>
      </c>
      <c r="M3049" t="s">
        <v>222</v>
      </c>
      <c r="N3049">
        <v>879</v>
      </c>
      <c r="O3049" t="s">
        <v>79</v>
      </c>
      <c r="P3049" t="s">
        <v>198</v>
      </c>
      <c r="Q3049" t="s">
        <v>77</v>
      </c>
      <c r="R3049" t="s">
        <v>146</v>
      </c>
      <c r="S3049" t="s">
        <v>39</v>
      </c>
      <c r="T3049" t="s">
        <v>36</v>
      </c>
      <c r="U3049" t="s">
        <v>1017</v>
      </c>
      <c r="V3049" t="s">
        <v>137</v>
      </c>
      <c r="W3049" t="s">
        <v>181</v>
      </c>
      <c r="X3049" t="s">
        <v>300</v>
      </c>
      <c r="Y3049" t="s">
        <v>66</v>
      </c>
      <c r="Z3049" t="s">
        <v>1797</v>
      </c>
    </row>
    <row r="3050" spans="1:26" hidden="1" x14ac:dyDescent="0.25">
      <c r="A3050" t="s">
        <v>12472</v>
      </c>
      <c r="B3050" t="s">
        <v>12473</v>
      </c>
      <c r="C3050" s="1" t="str">
        <f t="shared" si="490"/>
        <v>21:0242</v>
      </c>
      <c r="D3050" s="1" t="str">
        <f t="shared" ref="D3050:D3057" si="494">HYPERLINK("http://geochem.nrcan.gc.ca/cdogs/content/svy/svy210117_e.htm", "21:0117")</f>
        <v>21:0117</v>
      </c>
      <c r="E3050" t="s">
        <v>12474</v>
      </c>
      <c r="F3050" t="s">
        <v>12475</v>
      </c>
      <c r="H3050">
        <v>58.541020000000003</v>
      </c>
      <c r="I3050">
        <v>-102.38557419999999</v>
      </c>
      <c r="J3050" s="1" t="str">
        <f t="shared" ref="J3050:J3057" si="495">HYPERLINK("http://geochem.nrcan.gc.ca/cdogs/content/kwd/kwd020027_e.htm", "NGR lake sediment grab sample")</f>
        <v>NGR lake sediment grab sample</v>
      </c>
      <c r="K3050" s="1" t="str">
        <f t="shared" ref="K3050:K3057" si="496">HYPERLINK("http://geochem.nrcan.gc.ca/cdogs/content/kwd/kwd080006_e.htm", "&lt;177 micron (NGR)")</f>
        <v>&lt;177 micron (NGR)</v>
      </c>
      <c r="L3050">
        <v>44</v>
      </c>
      <c r="M3050" t="s">
        <v>234</v>
      </c>
      <c r="N3050">
        <v>880</v>
      </c>
      <c r="O3050" t="s">
        <v>321</v>
      </c>
      <c r="P3050" t="s">
        <v>66</v>
      </c>
      <c r="Q3050" t="s">
        <v>66</v>
      </c>
      <c r="R3050" t="s">
        <v>33</v>
      </c>
      <c r="S3050" t="s">
        <v>63</v>
      </c>
      <c r="T3050" t="s">
        <v>36</v>
      </c>
      <c r="U3050" t="s">
        <v>343</v>
      </c>
      <c r="V3050" t="s">
        <v>308</v>
      </c>
      <c r="W3050" t="s">
        <v>53</v>
      </c>
      <c r="X3050" t="s">
        <v>283</v>
      </c>
      <c r="Y3050" t="s">
        <v>41</v>
      </c>
      <c r="Z3050" t="s">
        <v>156</v>
      </c>
    </row>
    <row r="3051" spans="1:26" hidden="1" x14ac:dyDescent="0.25">
      <c r="A3051" t="s">
        <v>12476</v>
      </c>
      <c r="B3051" t="s">
        <v>12477</v>
      </c>
      <c r="C3051" s="1" t="str">
        <f t="shared" si="490"/>
        <v>21:0242</v>
      </c>
      <c r="D3051" s="1" t="str">
        <f t="shared" si="494"/>
        <v>21:0117</v>
      </c>
      <c r="E3051" t="s">
        <v>12478</v>
      </c>
      <c r="F3051" t="s">
        <v>12479</v>
      </c>
      <c r="H3051">
        <v>58.505618300000002</v>
      </c>
      <c r="I3051">
        <v>-102.37817889999999</v>
      </c>
      <c r="J3051" s="1" t="str">
        <f t="shared" si="495"/>
        <v>NGR lake sediment grab sample</v>
      </c>
      <c r="K3051" s="1" t="str">
        <f t="shared" si="496"/>
        <v>&lt;177 micron (NGR)</v>
      </c>
      <c r="L3051">
        <v>45</v>
      </c>
      <c r="M3051" t="s">
        <v>30</v>
      </c>
      <c r="N3051">
        <v>881</v>
      </c>
      <c r="O3051" t="s">
        <v>120</v>
      </c>
      <c r="P3051" t="s">
        <v>66</v>
      </c>
      <c r="Q3051" t="s">
        <v>53</v>
      </c>
      <c r="R3051" t="s">
        <v>181</v>
      </c>
      <c r="S3051" t="s">
        <v>39</v>
      </c>
      <c r="T3051" t="s">
        <v>36</v>
      </c>
      <c r="U3051" t="s">
        <v>583</v>
      </c>
      <c r="V3051" t="s">
        <v>157</v>
      </c>
      <c r="W3051" t="s">
        <v>53</v>
      </c>
      <c r="X3051" t="s">
        <v>48</v>
      </c>
      <c r="Y3051" t="s">
        <v>41</v>
      </c>
      <c r="Z3051" t="s">
        <v>4471</v>
      </c>
    </row>
    <row r="3052" spans="1:26" hidden="1" x14ac:dyDescent="0.25">
      <c r="A3052" t="s">
        <v>12480</v>
      </c>
      <c r="B3052" t="s">
        <v>12481</v>
      </c>
      <c r="C3052" s="1" t="str">
        <f t="shared" si="490"/>
        <v>21:0242</v>
      </c>
      <c r="D3052" s="1" t="str">
        <f t="shared" si="494"/>
        <v>21:0117</v>
      </c>
      <c r="E3052" t="s">
        <v>12482</v>
      </c>
      <c r="F3052" t="s">
        <v>12483</v>
      </c>
      <c r="H3052">
        <v>58.5208175</v>
      </c>
      <c r="I3052">
        <v>-102.354752</v>
      </c>
      <c r="J3052" s="1" t="str">
        <f t="shared" si="495"/>
        <v>NGR lake sediment grab sample</v>
      </c>
      <c r="K3052" s="1" t="str">
        <f t="shared" si="496"/>
        <v>&lt;177 micron (NGR)</v>
      </c>
      <c r="L3052">
        <v>45</v>
      </c>
      <c r="M3052" t="s">
        <v>154</v>
      </c>
      <c r="N3052">
        <v>882</v>
      </c>
      <c r="O3052" t="s">
        <v>197</v>
      </c>
      <c r="P3052" t="s">
        <v>181</v>
      </c>
      <c r="Q3052" t="s">
        <v>53</v>
      </c>
      <c r="R3052" t="s">
        <v>146</v>
      </c>
      <c r="S3052" t="s">
        <v>78</v>
      </c>
      <c r="T3052" t="s">
        <v>36</v>
      </c>
      <c r="U3052" t="s">
        <v>4842</v>
      </c>
      <c r="V3052" t="s">
        <v>4881</v>
      </c>
      <c r="W3052" t="s">
        <v>76</v>
      </c>
      <c r="X3052" t="s">
        <v>82</v>
      </c>
      <c r="Y3052" t="s">
        <v>41</v>
      </c>
      <c r="Z3052" t="s">
        <v>1547</v>
      </c>
    </row>
    <row r="3053" spans="1:26" hidden="1" x14ac:dyDescent="0.25">
      <c r="A3053" t="s">
        <v>12484</v>
      </c>
      <c r="B3053" t="s">
        <v>12485</v>
      </c>
      <c r="C3053" s="1" t="str">
        <f t="shared" si="490"/>
        <v>21:0242</v>
      </c>
      <c r="D3053" s="1" t="str">
        <f t="shared" si="494"/>
        <v>21:0117</v>
      </c>
      <c r="E3053" t="s">
        <v>12478</v>
      </c>
      <c r="F3053" t="s">
        <v>12486</v>
      </c>
      <c r="H3053">
        <v>58.505618300000002</v>
      </c>
      <c r="I3053">
        <v>-102.37817889999999</v>
      </c>
      <c r="J3053" s="1" t="str">
        <f t="shared" si="495"/>
        <v>NGR lake sediment grab sample</v>
      </c>
      <c r="K3053" s="1" t="str">
        <f t="shared" si="496"/>
        <v>&lt;177 micron (NGR)</v>
      </c>
      <c r="L3053">
        <v>45</v>
      </c>
      <c r="M3053" t="s">
        <v>169</v>
      </c>
      <c r="N3053">
        <v>883</v>
      </c>
      <c r="O3053" t="s">
        <v>798</v>
      </c>
      <c r="P3053" t="s">
        <v>66</v>
      </c>
      <c r="Q3053" t="s">
        <v>53</v>
      </c>
      <c r="R3053" t="s">
        <v>78</v>
      </c>
      <c r="S3053" t="s">
        <v>33</v>
      </c>
      <c r="T3053" t="s">
        <v>36</v>
      </c>
      <c r="U3053" t="s">
        <v>465</v>
      </c>
      <c r="V3053" t="s">
        <v>125</v>
      </c>
      <c r="W3053" t="s">
        <v>53</v>
      </c>
      <c r="X3053" t="s">
        <v>890</v>
      </c>
      <c r="Y3053" t="s">
        <v>41</v>
      </c>
      <c r="Z3053" t="s">
        <v>1001</v>
      </c>
    </row>
    <row r="3054" spans="1:26" hidden="1" x14ac:dyDescent="0.25">
      <c r="A3054" t="s">
        <v>12487</v>
      </c>
      <c r="B3054" t="s">
        <v>12488</v>
      </c>
      <c r="C3054" s="1" t="str">
        <f t="shared" si="490"/>
        <v>21:0242</v>
      </c>
      <c r="D3054" s="1" t="str">
        <f t="shared" si="494"/>
        <v>21:0117</v>
      </c>
      <c r="E3054" t="s">
        <v>12478</v>
      </c>
      <c r="F3054" t="s">
        <v>12489</v>
      </c>
      <c r="H3054">
        <v>58.505618300000002</v>
      </c>
      <c r="I3054">
        <v>-102.37817889999999</v>
      </c>
      <c r="J3054" s="1" t="str">
        <f t="shared" si="495"/>
        <v>NGR lake sediment grab sample</v>
      </c>
      <c r="K3054" s="1" t="str">
        <f t="shared" si="496"/>
        <v>&lt;177 micron (NGR)</v>
      </c>
      <c r="L3054">
        <v>45</v>
      </c>
      <c r="M3054" t="s">
        <v>162</v>
      </c>
      <c r="N3054">
        <v>884</v>
      </c>
      <c r="O3054" t="s">
        <v>1254</v>
      </c>
      <c r="P3054" t="s">
        <v>66</v>
      </c>
      <c r="Q3054" t="s">
        <v>53</v>
      </c>
      <c r="R3054" t="s">
        <v>78</v>
      </c>
      <c r="S3054" t="s">
        <v>78</v>
      </c>
      <c r="T3054" t="s">
        <v>36</v>
      </c>
      <c r="U3054" t="s">
        <v>465</v>
      </c>
      <c r="V3054" t="s">
        <v>157</v>
      </c>
      <c r="W3054" t="s">
        <v>53</v>
      </c>
      <c r="X3054" t="s">
        <v>48</v>
      </c>
      <c r="Y3054" t="s">
        <v>41</v>
      </c>
      <c r="Z3054" t="s">
        <v>315</v>
      </c>
    </row>
    <row r="3055" spans="1:26" hidden="1" x14ac:dyDescent="0.25">
      <c r="A3055" t="s">
        <v>12490</v>
      </c>
      <c r="B3055" t="s">
        <v>12491</v>
      </c>
      <c r="C3055" s="1" t="str">
        <f t="shared" si="490"/>
        <v>21:0242</v>
      </c>
      <c r="D3055" s="1" t="str">
        <f t="shared" si="494"/>
        <v>21:0117</v>
      </c>
      <c r="E3055" t="s">
        <v>12492</v>
      </c>
      <c r="F3055" t="s">
        <v>12493</v>
      </c>
      <c r="H3055">
        <v>58.486146300000001</v>
      </c>
      <c r="I3055">
        <v>-102.3694021</v>
      </c>
      <c r="J3055" s="1" t="str">
        <f t="shared" si="495"/>
        <v>NGR lake sediment grab sample</v>
      </c>
      <c r="K3055" s="1" t="str">
        <f t="shared" si="496"/>
        <v>&lt;177 micron (NGR)</v>
      </c>
      <c r="L3055">
        <v>45</v>
      </c>
      <c r="M3055" t="s">
        <v>47</v>
      </c>
      <c r="N3055">
        <v>885</v>
      </c>
      <c r="O3055" t="s">
        <v>62</v>
      </c>
      <c r="P3055" t="s">
        <v>39</v>
      </c>
      <c r="Q3055" t="s">
        <v>66</v>
      </c>
      <c r="R3055" t="s">
        <v>39</v>
      </c>
      <c r="S3055" t="s">
        <v>33</v>
      </c>
      <c r="T3055" t="s">
        <v>36</v>
      </c>
      <c r="U3055" t="s">
        <v>112</v>
      </c>
      <c r="V3055" t="s">
        <v>337</v>
      </c>
      <c r="W3055" t="s">
        <v>66</v>
      </c>
      <c r="X3055" t="s">
        <v>890</v>
      </c>
      <c r="Y3055" t="s">
        <v>41</v>
      </c>
      <c r="Z3055" t="s">
        <v>1073</v>
      </c>
    </row>
    <row r="3056" spans="1:26" hidden="1" x14ac:dyDescent="0.25">
      <c r="A3056" t="s">
        <v>12494</v>
      </c>
      <c r="B3056" t="s">
        <v>12495</v>
      </c>
      <c r="C3056" s="1" t="str">
        <f t="shared" si="490"/>
        <v>21:0242</v>
      </c>
      <c r="D3056" s="1" t="str">
        <f t="shared" si="494"/>
        <v>21:0117</v>
      </c>
      <c r="E3056" t="s">
        <v>12496</v>
      </c>
      <c r="F3056" t="s">
        <v>12497</v>
      </c>
      <c r="H3056">
        <v>58.478137799999999</v>
      </c>
      <c r="I3056">
        <v>-102.3518332</v>
      </c>
      <c r="J3056" s="1" t="str">
        <f t="shared" si="495"/>
        <v>NGR lake sediment grab sample</v>
      </c>
      <c r="K3056" s="1" t="str">
        <f t="shared" si="496"/>
        <v>&lt;177 micron (NGR)</v>
      </c>
      <c r="L3056">
        <v>45</v>
      </c>
      <c r="M3056" t="s">
        <v>60</v>
      </c>
      <c r="N3056">
        <v>886</v>
      </c>
      <c r="O3056" t="s">
        <v>342</v>
      </c>
      <c r="P3056" t="s">
        <v>181</v>
      </c>
      <c r="Q3056" t="s">
        <v>53</v>
      </c>
      <c r="R3056" t="s">
        <v>146</v>
      </c>
      <c r="S3056" t="s">
        <v>39</v>
      </c>
      <c r="T3056" t="s">
        <v>36</v>
      </c>
      <c r="U3056" t="s">
        <v>868</v>
      </c>
      <c r="V3056" t="s">
        <v>496</v>
      </c>
      <c r="W3056" t="s">
        <v>53</v>
      </c>
      <c r="X3056" t="s">
        <v>336</v>
      </c>
      <c r="Y3056" t="s">
        <v>41</v>
      </c>
      <c r="Z3056" t="s">
        <v>4267</v>
      </c>
    </row>
    <row r="3057" spans="1:26" hidden="1" x14ac:dyDescent="0.25">
      <c r="A3057" t="s">
        <v>12498</v>
      </c>
      <c r="B3057" t="s">
        <v>12499</v>
      </c>
      <c r="C3057" s="1" t="str">
        <f t="shared" si="490"/>
        <v>21:0242</v>
      </c>
      <c r="D3057" s="1" t="str">
        <f t="shared" si="494"/>
        <v>21:0117</v>
      </c>
      <c r="E3057" t="s">
        <v>12500</v>
      </c>
      <c r="F3057" t="s">
        <v>12501</v>
      </c>
      <c r="H3057">
        <v>58.478904100000001</v>
      </c>
      <c r="I3057">
        <v>-102.3006701</v>
      </c>
      <c r="J3057" s="1" t="str">
        <f t="shared" si="495"/>
        <v>NGR lake sediment grab sample</v>
      </c>
      <c r="K3057" s="1" t="str">
        <f t="shared" si="496"/>
        <v>&lt;177 micron (NGR)</v>
      </c>
      <c r="L3057">
        <v>45</v>
      </c>
      <c r="M3057" t="s">
        <v>73</v>
      </c>
      <c r="N3057">
        <v>887</v>
      </c>
      <c r="O3057" t="s">
        <v>283</v>
      </c>
      <c r="P3057" t="s">
        <v>66</v>
      </c>
      <c r="Q3057" t="s">
        <v>53</v>
      </c>
      <c r="R3057" t="s">
        <v>33</v>
      </c>
      <c r="S3057" t="s">
        <v>80</v>
      </c>
      <c r="T3057" t="s">
        <v>122</v>
      </c>
      <c r="U3057" t="s">
        <v>208</v>
      </c>
      <c r="V3057" t="s">
        <v>1095</v>
      </c>
      <c r="W3057" t="s">
        <v>53</v>
      </c>
      <c r="X3057" t="s">
        <v>82</v>
      </c>
      <c r="Y3057" t="s">
        <v>41</v>
      </c>
      <c r="Z3057" t="s">
        <v>2656</v>
      </c>
    </row>
    <row r="3058" spans="1:26" hidden="1" x14ac:dyDescent="0.25">
      <c r="A3058" t="s">
        <v>12502</v>
      </c>
      <c r="B3058" t="s">
        <v>12503</v>
      </c>
      <c r="C3058" s="1" t="str">
        <f t="shared" si="490"/>
        <v>21:0242</v>
      </c>
      <c r="D3058" s="1" t="str">
        <f>HYPERLINK("http://geochem.nrcan.gc.ca/cdogs/content/svy/svy_e.htm", "")</f>
        <v/>
      </c>
      <c r="G3058" s="1" t="str">
        <f>HYPERLINK("http://geochem.nrcan.gc.ca/cdogs/content/cr_/cr_00021_e.htm", "21")</f>
        <v>21</v>
      </c>
      <c r="J3058" t="s">
        <v>220</v>
      </c>
      <c r="K3058" t="s">
        <v>221</v>
      </c>
      <c r="L3058">
        <v>45</v>
      </c>
      <c r="M3058" t="s">
        <v>222</v>
      </c>
      <c r="N3058">
        <v>888</v>
      </c>
      <c r="O3058" t="s">
        <v>62</v>
      </c>
      <c r="P3058" t="s">
        <v>50</v>
      </c>
      <c r="Q3058" t="s">
        <v>110</v>
      </c>
      <c r="R3058" t="s">
        <v>78</v>
      </c>
      <c r="S3058" t="s">
        <v>33</v>
      </c>
      <c r="T3058" t="s">
        <v>36</v>
      </c>
      <c r="U3058" t="s">
        <v>825</v>
      </c>
      <c r="V3058" t="s">
        <v>457</v>
      </c>
      <c r="W3058" t="s">
        <v>97</v>
      </c>
      <c r="X3058" t="s">
        <v>79</v>
      </c>
      <c r="Y3058" t="s">
        <v>39</v>
      </c>
      <c r="Z3058" t="s">
        <v>271</v>
      </c>
    </row>
    <row r="3059" spans="1:26" hidden="1" x14ac:dyDescent="0.25">
      <c r="A3059" t="s">
        <v>12504</v>
      </c>
      <c r="B3059" t="s">
        <v>12505</v>
      </c>
      <c r="C3059" s="1" t="str">
        <f t="shared" si="490"/>
        <v>21:0242</v>
      </c>
      <c r="D3059" s="1" t="str">
        <f t="shared" ref="D3059:D3072" si="497">HYPERLINK("http://geochem.nrcan.gc.ca/cdogs/content/svy/svy210117_e.htm", "21:0117")</f>
        <v>21:0117</v>
      </c>
      <c r="E3059" t="s">
        <v>12506</v>
      </c>
      <c r="F3059" t="s">
        <v>12507</v>
      </c>
      <c r="H3059">
        <v>58.472107399999999</v>
      </c>
      <c r="I3059">
        <v>-102.2784127</v>
      </c>
      <c r="J3059" s="1" t="str">
        <f t="shared" ref="J3059:J3072" si="498">HYPERLINK("http://geochem.nrcan.gc.ca/cdogs/content/kwd/kwd020027_e.htm", "NGR lake sediment grab sample")</f>
        <v>NGR lake sediment grab sample</v>
      </c>
      <c r="K3059" s="1" t="str">
        <f t="shared" ref="K3059:K3072" si="499">HYPERLINK("http://geochem.nrcan.gc.ca/cdogs/content/kwd/kwd080006_e.htm", "&lt;177 micron (NGR)")</f>
        <v>&lt;177 micron (NGR)</v>
      </c>
      <c r="L3059">
        <v>45</v>
      </c>
      <c r="M3059" t="s">
        <v>87</v>
      </c>
      <c r="N3059">
        <v>889</v>
      </c>
      <c r="O3059" t="s">
        <v>49</v>
      </c>
      <c r="P3059" t="s">
        <v>66</v>
      </c>
      <c r="Q3059" t="s">
        <v>53</v>
      </c>
      <c r="R3059" t="s">
        <v>78</v>
      </c>
      <c r="S3059" t="s">
        <v>39</v>
      </c>
      <c r="T3059" t="s">
        <v>122</v>
      </c>
      <c r="U3059" t="s">
        <v>178</v>
      </c>
      <c r="V3059" t="s">
        <v>337</v>
      </c>
      <c r="W3059" t="s">
        <v>66</v>
      </c>
      <c r="X3059" t="s">
        <v>48</v>
      </c>
      <c r="Y3059" t="s">
        <v>41</v>
      </c>
      <c r="Z3059" t="s">
        <v>145</v>
      </c>
    </row>
    <row r="3060" spans="1:26" hidden="1" x14ac:dyDescent="0.25">
      <c r="A3060" t="s">
        <v>12508</v>
      </c>
      <c r="B3060" t="s">
        <v>12509</v>
      </c>
      <c r="C3060" s="1" t="str">
        <f t="shared" si="490"/>
        <v>21:0242</v>
      </c>
      <c r="D3060" s="1" t="str">
        <f t="shared" si="497"/>
        <v>21:0117</v>
      </c>
      <c r="E3060" t="s">
        <v>12510</v>
      </c>
      <c r="F3060" t="s">
        <v>12511</v>
      </c>
      <c r="H3060">
        <v>58.470334100000002</v>
      </c>
      <c r="I3060">
        <v>-102.2358425</v>
      </c>
      <c r="J3060" s="1" t="str">
        <f t="shared" si="498"/>
        <v>NGR lake sediment grab sample</v>
      </c>
      <c r="K3060" s="1" t="str">
        <f t="shared" si="499"/>
        <v>&lt;177 micron (NGR)</v>
      </c>
      <c r="L3060">
        <v>45</v>
      </c>
      <c r="M3060" t="s">
        <v>96</v>
      </c>
      <c r="N3060">
        <v>890</v>
      </c>
      <c r="O3060" t="s">
        <v>516</v>
      </c>
      <c r="P3060" t="s">
        <v>80</v>
      </c>
      <c r="Q3060" t="s">
        <v>53</v>
      </c>
      <c r="R3060" t="s">
        <v>33</v>
      </c>
      <c r="S3060" t="s">
        <v>33</v>
      </c>
      <c r="T3060" t="s">
        <v>36</v>
      </c>
      <c r="U3060" t="s">
        <v>655</v>
      </c>
      <c r="V3060" t="s">
        <v>125</v>
      </c>
      <c r="W3060" t="s">
        <v>80</v>
      </c>
      <c r="X3060" t="s">
        <v>48</v>
      </c>
      <c r="Y3060" t="s">
        <v>41</v>
      </c>
      <c r="Z3060" t="s">
        <v>1417</v>
      </c>
    </row>
    <row r="3061" spans="1:26" hidden="1" x14ac:dyDescent="0.25">
      <c r="A3061" t="s">
        <v>12512</v>
      </c>
      <c r="B3061" t="s">
        <v>12513</v>
      </c>
      <c r="C3061" s="1" t="str">
        <f t="shared" si="490"/>
        <v>21:0242</v>
      </c>
      <c r="D3061" s="1" t="str">
        <f t="shared" si="497"/>
        <v>21:0117</v>
      </c>
      <c r="E3061" t="s">
        <v>12514</v>
      </c>
      <c r="F3061" t="s">
        <v>12515</v>
      </c>
      <c r="H3061">
        <v>58.492022300000002</v>
      </c>
      <c r="I3061">
        <v>-102.24064509999999</v>
      </c>
      <c r="J3061" s="1" t="str">
        <f t="shared" si="498"/>
        <v>NGR lake sediment grab sample</v>
      </c>
      <c r="K3061" s="1" t="str">
        <f t="shared" si="499"/>
        <v>&lt;177 micron (NGR)</v>
      </c>
      <c r="L3061">
        <v>45</v>
      </c>
      <c r="M3061" t="s">
        <v>106</v>
      </c>
      <c r="N3061">
        <v>891</v>
      </c>
      <c r="O3061" t="s">
        <v>82</v>
      </c>
      <c r="P3061" t="s">
        <v>80</v>
      </c>
      <c r="Q3061" t="s">
        <v>53</v>
      </c>
      <c r="R3061" t="s">
        <v>78</v>
      </c>
      <c r="S3061" t="s">
        <v>80</v>
      </c>
      <c r="T3061" t="s">
        <v>36</v>
      </c>
      <c r="U3061" t="s">
        <v>2474</v>
      </c>
      <c r="V3061" t="s">
        <v>721</v>
      </c>
      <c r="W3061" t="s">
        <v>66</v>
      </c>
      <c r="X3061" t="s">
        <v>82</v>
      </c>
      <c r="Y3061" t="s">
        <v>41</v>
      </c>
      <c r="Z3061" t="s">
        <v>2762</v>
      </c>
    </row>
    <row r="3062" spans="1:26" hidden="1" x14ac:dyDescent="0.25">
      <c r="A3062" t="s">
        <v>12516</v>
      </c>
      <c r="B3062" t="s">
        <v>12517</v>
      </c>
      <c r="C3062" s="1" t="str">
        <f t="shared" si="490"/>
        <v>21:0242</v>
      </c>
      <c r="D3062" s="1" t="str">
        <f t="shared" si="497"/>
        <v>21:0117</v>
      </c>
      <c r="E3062" t="s">
        <v>12518</v>
      </c>
      <c r="F3062" t="s">
        <v>12519</v>
      </c>
      <c r="H3062">
        <v>58.484895399999999</v>
      </c>
      <c r="I3062">
        <v>-102.2640928</v>
      </c>
      <c r="J3062" s="1" t="str">
        <f t="shared" si="498"/>
        <v>NGR lake sediment grab sample</v>
      </c>
      <c r="K3062" s="1" t="str">
        <f t="shared" si="499"/>
        <v>&lt;177 micron (NGR)</v>
      </c>
      <c r="L3062">
        <v>45</v>
      </c>
      <c r="M3062" t="s">
        <v>118</v>
      </c>
      <c r="N3062">
        <v>892</v>
      </c>
      <c r="O3062" t="s">
        <v>48</v>
      </c>
      <c r="P3062" t="s">
        <v>66</v>
      </c>
      <c r="Q3062" t="s">
        <v>66</v>
      </c>
      <c r="R3062" t="s">
        <v>78</v>
      </c>
      <c r="S3062" t="s">
        <v>78</v>
      </c>
      <c r="T3062" t="s">
        <v>36</v>
      </c>
      <c r="U3062" t="s">
        <v>667</v>
      </c>
      <c r="V3062" t="s">
        <v>322</v>
      </c>
      <c r="W3062" t="s">
        <v>66</v>
      </c>
      <c r="X3062" t="s">
        <v>79</v>
      </c>
      <c r="Y3062" t="s">
        <v>41</v>
      </c>
      <c r="Z3062" t="s">
        <v>941</v>
      </c>
    </row>
    <row r="3063" spans="1:26" hidden="1" x14ac:dyDescent="0.25">
      <c r="A3063" t="s">
        <v>12520</v>
      </c>
      <c r="B3063" t="s">
        <v>12521</v>
      </c>
      <c r="C3063" s="1" t="str">
        <f t="shared" si="490"/>
        <v>21:0242</v>
      </c>
      <c r="D3063" s="1" t="str">
        <f t="shared" si="497"/>
        <v>21:0117</v>
      </c>
      <c r="E3063" t="s">
        <v>12522</v>
      </c>
      <c r="F3063" t="s">
        <v>12523</v>
      </c>
      <c r="H3063">
        <v>58.5006901</v>
      </c>
      <c r="I3063">
        <v>-102.29702589999999</v>
      </c>
      <c r="J3063" s="1" t="str">
        <f t="shared" si="498"/>
        <v>NGR lake sediment grab sample</v>
      </c>
      <c r="K3063" s="1" t="str">
        <f t="shared" si="499"/>
        <v>&lt;177 micron (NGR)</v>
      </c>
      <c r="L3063">
        <v>45</v>
      </c>
      <c r="M3063" t="s">
        <v>131</v>
      </c>
      <c r="N3063">
        <v>893</v>
      </c>
      <c r="O3063" t="s">
        <v>890</v>
      </c>
      <c r="P3063" t="s">
        <v>66</v>
      </c>
      <c r="Q3063" t="s">
        <v>66</v>
      </c>
      <c r="R3063" t="s">
        <v>181</v>
      </c>
      <c r="S3063" t="s">
        <v>33</v>
      </c>
      <c r="T3063" t="s">
        <v>36</v>
      </c>
      <c r="U3063" t="s">
        <v>112</v>
      </c>
      <c r="V3063" t="s">
        <v>322</v>
      </c>
      <c r="W3063" t="s">
        <v>53</v>
      </c>
      <c r="X3063" t="s">
        <v>48</v>
      </c>
      <c r="Y3063" t="s">
        <v>41</v>
      </c>
      <c r="Z3063" t="s">
        <v>826</v>
      </c>
    </row>
    <row r="3064" spans="1:26" hidden="1" x14ac:dyDescent="0.25">
      <c r="A3064" t="s">
        <v>12524</v>
      </c>
      <c r="B3064" t="s">
        <v>12525</v>
      </c>
      <c r="C3064" s="1" t="str">
        <f t="shared" si="490"/>
        <v>21:0242</v>
      </c>
      <c r="D3064" s="1" t="str">
        <f t="shared" si="497"/>
        <v>21:0117</v>
      </c>
      <c r="E3064" t="s">
        <v>12526</v>
      </c>
      <c r="F3064" t="s">
        <v>12527</v>
      </c>
      <c r="H3064">
        <v>58.542330200000002</v>
      </c>
      <c r="I3064">
        <v>-102.3300517</v>
      </c>
      <c r="J3064" s="1" t="str">
        <f t="shared" si="498"/>
        <v>NGR lake sediment grab sample</v>
      </c>
      <c r="K3064" s="1" t="str">
        <f t="shared" si="499"/>
        <v>&lt;177 micron (NGR)</v>
      </c>
      <c r="L3064">
        <v>45</v>
      </c>
      <c r="M3064" t="s">
        <v>143</v>
      </c>
      <c r="N3064">
        <v>894</v>
      </c>
      <c r="O3064" t="s">
        <v>615</v>
      </c>
      <c r="P3064" t="s">
        <v>76</v>
      </c>
      <c r="Q3064" t="s">
        <v>80</v>
      </c>
      <c r="R3064" t="s">
        <v>76</v>
      </c>
      <c r="S3064" t="s">
        <v>33</v>
      </c>
      <c r="T3064" t="s">
        <v>36</v>
      </c>
      <c r="U3064" t="s">
        <v>639</v>
      </c>
      <c r="V3064" t="s">
        <v>721</v>
      </c>
      <c r="W3064" t="s">
        <v>66</v>
      </c>
      <c r="X3064" t="s">
        <v>48</v>
      </c>
      <c r="Y3064" t="s">
        <v>41</v>
      </c>
      <c r="Z3064" t="s">
        <v>356</v>
      </c>
    </row>
    <row r="3065" spans="1:26" hidden="1" x14ac:dyDescent="0.25">
      <c r="A3065" t="s">
        <v>12528</v>
      </c>
      <c r="B3065" t="s">
        <v>12529</v>
      </c>
      <c r="C3065" s="1" t="str">
        <f t="shared" si="490"/>
        <v>21:0242</v>
      </c>
      <c r="D3065" s="1" t="str">
        <f t="shared" si="497"/>
        <v>21:0117</v>
      </c>
      <c r="E3065" t="s">
        <v>12530</v>
      </c>
      <c r="F3065" t="s">
        <v>12531</v>
      </c>
      <c r="H3065">
        <v>58.541378899999998</v>
      </c>
      <c r="I3065">
        <v>-102.3474471</v>
      </c>
      <c r="J3065" s="1" t="str">
        <f t="shared" si="498"/>
        <v>NGR lake sediment grab sample</v>
      </c>
      <c r="K3065" s="1" t="str">
        <f t="shared" si="499"/>
        <v>&lt;177 micron (NGR)</v>
      </c>
      <c r="L3065">
        <v>45</v>
      </c>
      <c r="M3065" t="s">
        <v>177</v>
      </c>
      <c r="N3065">
        <v>895</v>
      </c>
      <c r="O3065" t="s">
        <v>49</v>
      </c>
      <c r="P3065" t="s">
        <v>39</v>
      </c>
      <c r="Q3065" t="s">
        <v>63</v>
      </c>
      <c r="R3065" t="s">
        <v>146</v>
      </c>
      <c r="S3065" t="s">
        <v>80</v>
      </c>
      <c r="T3065" t="s">
        <v>36</v>
      </c>
      <c r="U3065" t="s">
        <v>100</v>
      </c>
      <c r="V3065" t="s">
        <v>99</v>
      </c>
      <c r="W3065" t="s">
        <v>53</v>
      </c>
      <c r="X3065" t="s">
        <v>343</v>
      </c>
      <c r="Y3065" t="s">
        <v>41</v>
      </c>
      <c r="Z3065" t="s">
        <v>50</v>
      </c>
    </row>
    <row r="3066" spans="1:26" hidden="1" x14ac:dyDescent="0.25">
      <c r="A3066" t="s">
        <v>12532</v>
      </c>
      <c r="B3066" t="s">
        <v>12533</v>
      </c>
      <c r="C3066" s="1" t="str">
        <f t="shared" si="490"/>
        <v>21:0242</v>
      </c>
      <c r="D3066" s="1" t="str">
        <f t="shared" si="497"/>
        <v>21:0117</v>
      </c>
      <c r="E3066" t="s">
        <v>12534</v>
      </c>
      <c r="F3066" t="s">
        <v>12535</v>
      </c>
      <c r="H3066">
        <v>58.560108</v>
      </c>
      <c r="I3066">
        <v>-102.3795277</v>
      </c>
      <c r="J3066" s="1" t="str">
        <f t="shared" si="498"/>
        <v>NGR lake sediment grab sample</v>
      </c>
      <c r="K3066" s="1" t="str">
        <f t="shared" si="499"/>
        <v>&lt;177 micron (NGR)</v>
      </c>
      <c r="L3066">
        <v>45</v>
      </c>
      <c r="M3066" t="s">
        <v>187</v>
      </c>
      <c r="N3066">
        <v>896</v>
      </c>
      <c r="O3066" t="s">
        <v>236</v>
      </c>
      <c r="P3066" t="s">
        <v>181</v>
      </c>
      <c r="Q3066" t="s">
        <v>66</v>
      </c>
      <c r="R3066" t="s">
        <v>181</v>
      </c>
      <c r="S3066" t="s">
        <v>33</v>
      </c>
      <c r="T3066" t="s">
        <v>36</v>
      </c>
      <c r="U3066" t="s">
        <v>119</v>
      </c>
      <c r="V3066" t="s">
        <v>200</v>
      </c>
      <c r="W3066" t="s">
        <v>66</v>
      </c>
      <c r="X3066" t="s">
        <v>79</v>
      </c>
      <c r="Y3066" t="s">
        <v>41</v>
      </c>
      <c r="Z3066" t="s">
        <v>546</v>
      </c>
    </row>
    <row r="3067" spans="1:26" hidden="1" x14ac:dyDescent="0.25">
      <c r="A3067" t="s">
        <v>12536</v>
      </c>
      <c r="B3067" t="s">
        <v>12537</v>
      </c>
      <c r="C3067" s="1" t="str">
        <f t="shared" ref="C3067:C3130" si="500">HYPERLINK("http://geochem.nrcan.gc.ca/cdogs/content/bdl/bdl210242_e.htm", "21:0242")</f>
        <v>21:0242</v>
      </c>
      <c r="D3067" s="1" t="str">
        <f t="shared" si="497"/>
        <v>21:0117</v>
      </c>
      <c r="E3067" t="s">
        <v>12538</v>
      </c>
      <c r="F3067" t="s">
        <v>12539</v>
      </c>
      <c r="H3067">
        <v>58.573478799999997</v>
      </c>
      <c r="I3067">
        <v>-102.38879849999999</v>
      </c>
      <c r="J3067" s="1" t="str">
        <f t="shared" si="498"/>
        <v>NGR lake sediment grab sample</v>
      </c>
      <c r="K3067" s="1" t="str">
        <f t="shared" si="499"/>
        <v>&lt;177 micron (NGR)</v>
      </c>
      <c r="L3067">
        <v>45</v>
      </c>
      <c r="M3067" t="s">
        <v>196</v>
      </c>
      <c r="N3067">
        <v>897</v>
      </c>
      <c r="O3067" t="s">
        <v>236</v>
      </c>
      <c r="P3067" t="s">
        <v>76</v>
      </c>
      <c r="Q3067" t="s">
        <v>53</v>
      </c>
      <c r="R3067" t="s">
        <v>76</v>
      </c>
      <c r="S3067" t="s">
        <v>33</v>
      </c>
      <c r="T3067" t="s">
        <v>36</v>
      </c>
      <c r="U3067" t="s">
        <v>144</v>
      </c>
      <c r="V3067" t="s">
        <v>721</v>
      </c>
      <c r="W3067" t="s">
        <v>53</v>
      </c>
      <c r="X3067" t="s">
        <v>79</v>
      </c>
      <c r="Y3067" t="s">
        <v>125</v>
      </c>
      <c r="Z3067" t="s">
        <v>409</v>
      </c>
    </row>
    <row r="3068" spans="1:26" hidden="1" x14ac:dyDescent="0.25">
      <c r="A3068" t="s">
        <v>12540</v>
      </c>
      <c r="B3068" t="s">
        <v>12541</v>
      </c>
      <c r="C3068" s="1" t="str">
        <f t="shared" si="500"/>
        <v>21:0242</v>
      </c>
      <c r="D3068" s="1" t="str">
        <f t="shared" si="497"/>
        <v>21:0117</v>
      </c>
      <c r="E3068" t="s">
        <v>12542</v>
      </c>
      <c r="F3068" t="s">
        <v>12543</v>
      </c>
      <c r="H3068">
        <v>58.576670100000001</v>
      </c>
      <c r="I3068">
        <v>-102.363359</v>
      </c>
      <c r="J3068" s="1" t="str">
        <f t="shared" si="498"/>
        <v>NGR lake sediment grab sample</v>
      </c>
      <c r="K3068" s="1" t="str">
        <f t="shared" si="499"/>
        <v>&lt;177 micron (NGR)</v>
      </c>
      <c r="L3068">
        <v>45</v>
      </c>
      <c r="M3068" t="s">
        <v>206</v>
      </c>
      <c r="N3068">
        <v>898</v>
      </c>
      <c r="O3068" t="s">
        <v>1048</v>
      </c>
      <c r="P3068" t="s">
        <v>156</v>
      </c>
      <c r="Q3068" t="s">
        <v>53</v>
      </c>
      <c r="R3068" t="s">
        <v>76</v>
      </c>
      <c r="S3068" t="s">
        <v>39</v>
      </c>
      <c r="T3068" t="s">
        <v>36</v>
      </c>
      <c r="U3068" t="s">
        <v>639</v>
      </c>
      <c r="V3068" t="s">
        <v>1216</v>
      </c>
      <c r="W3068" t="s">
        <v>63</v>
      </c>
      <c r="X3068" t="s">
        <v>79</v>
      </c>
      <c r="Y3068" t="s">
        <v>41</v>
      </c>
      <c r="Z3068" t="s">
        <v>1359</v>
      </c>
    </row>
    <row r="3069" spans="1:26" hidden="1" x14ac:dyDescent="0.25">
      <c r="A3069" t="s">
        <v>12544</v>
      </c>
      <c r="B3069" t="s">
        <v>12545</v>
      </c>
      <c r="C3069" s="1" t="str">
        <f t="shared" si="500"/>
        <v>21:0242</v>
      </c>
      <c r="D3069" s="1" t="str">
        <f t="shared" si="497"/>
        <v>21:0117</v>
      </c>
      <c r="E3069" t="s">
        <v>12546</v>
      </c>
      <c r="F3069" t="s">
        <v>12547</v>
      </c>
      <c r="H3069">
        <v>58.571683399999998</v>
      </c>
      <c r="I3069">
        <v>-102.3372449</v>
      </c>
      <c r="J3069" s="1" t="str">
        <f t="shared" si="498"/>
        <v>NGR lake sediment grab sample</v>
      </c>
      <c r="K3069" s="1" t="str">
        <f t="shared" si="499"/>
        <v>&lt;177 micron (NGR)</v>
      </c>
      <c r="L3069">
        <v>45</v>
      </c>
      <c r="M3069" t="s">
        <v>214</v>
      </c>
      <c r="N3069">
        <v>899</v>
      </c>
      <c r="O3069" t="s">
        <v>223</v>
      </c>
      <c r="P3069" t="s">
        <v>76</v>
      </c>
      <c r="Q3069" t="s">
        <v>53</v>
      </c>
      <c r="R3069" t="s">
        <v>76</v>
      </c>
      <c r="S3069" t="s">
        <v>33</v>
      </c>
      <c r="T3069" t="s">
        <v>36</v>
      </c>
      <c r="U3069" t="s">
        <v>263</v>
      </c>
      <c r="V3069" t="s">
        <v>99</v>
      </c>
      <c r="W3069" t="s">
        <v>66</v>
      </c>
      <c r="X3069" t="s">
        <v>336</v>
      </c>
      <c r="Y3069" t="s">
        <v>41</v>
      </c>
      <c r="Z3069" t="s">
        <v>165</v>
      </c>
    </row>
    <row r="3070" spans="1:26" hidden="1" x14ac:dyDescent="0.25">
      <c r="A3070" t="s">
        <v>12548</v>
      </c>
      <c r="B3070" t="s">
        <v>12549</v>
      </c>
      <c r="C3070" s="1" t="str">
        <f t="shared" si="500"/>
        <v>21:0242</v>
      </c>
      <c r="D3070" s="1" t="str">
        <f t="shared" si="497"/>
        <v>21:0117</v>
      </c>
      <c r="E3070" t="s">
        <v>12550</v>
      </c>
      <c r="F3070" t="s">
        <v>12551</v>
      </c>
      <c r="H3070">
        <v>58.593403000000002</v>
      </c>
      <c r="I3070">
        <v>-102.3485903</v>
      </c>
      <c r="J3070" s="1" t="str">
        <f t="shared" si="498"/>
        <v>NGR lake sediment grab sample</v>
      </c>
      <c r="K3070" s="1" t="str">
        <f t="shared" si="499"/>
        <v>&lt;177 micron (NGR)</v>
      </c>
      <c r="L3070">
        <v>45</v>
      </c>
      <c r="M3070" t="s">
        <v>234</v>
      </c>
      <c r="N3070">
        <v>900</v>
      </c>
      <c r="O3070" t="s">
        <v>49</v>
      </c>
      <c r="P3070" t="s">
        <v>156</v>
      </c>
      <c r="Q3070" t="s">
        <v>53</v>
      </c>
      <c r="R3070" t="s">
        <v>156</v>
      </c>
      <c r="S3070" t="s">
        <v>33</v>
      </c>
      <c r="T3070" t="s">
        <v>36</v>
      </c>
      <c r="U3070" t="s">
        <v>178</v>
      </c>
      <c r="V3070" t="s">
        <v>90</v>
      </c>
      <c r="W3070" t="s">
        <v>53</v>
      </c>
      <c r="X3070" t="s">
        <v>300</v>
      </c>
      <c r="Y3070" t="s">
        <v>41</v>
      </c>
      <c r="Z3070" t="s">
        <v>82</v>
      </c>
    </row>
    <row r="3071" spans="1:26" hidden="1" x14ac:dyDescent="0.25">
      <c r="A3071" t="s">
        <v>12552</v>
      </c>
      <c r="B3071" t="s">
        <v>12553</v>
      </c>
      <c r="C3071" s="1" t="str">
        <f t="shared" si="500"/>
        <v>21:0242</v>
      </c>
      <c r="D3071" s="1" t="str">
        <f t="shared" si="497"/>
        <v>21:0117</v>
      </c>
      <c r="E3071" t="s">
        <v>12554</v>
      </c>
      <c r="F3071" t="s">
        <v>12555</v>
      </c>
      <c r="H3071">
        <v>58.607911600000001</v>
      </c>
      <c r="I3071">
        <v>-102.31811860000001</v>
      </c>
      <c r="J3071" s="1" t="str">
        <f t="shared" si="498"/>
        <v>NGR lake sediment grab sample</v>
      </c>
      <c r="K3071" s="1" t="str">
        <f t="shared" si="499"/>
        <v>&lt;177 micron (NGR)</v>
      </c>
      <c r="L3071">
        <v>46</v>
      </c>
      <c r="M3071" t="s">
        <v>30</v>
      </c>
      <c r="N3071">
        <v>901</v>
      </c>
      <c r="O3071" t="s">
        <v>48</v>
      </c>
      <c r="P3071" t="s">
        <v>76</v>
      </c>
      <c r="Q3071" t="s">
        <v>53</v>
      </c>
      <c r="R3071" t="s">
        <v>156</v>
      </c>
      <c r="S3071" t="s">
        <v>33</v>
      </c>
      <c r="T3071" t="s">
        <v>36</v>
      </c>
      <c r="U3071" t="s">
        <v>163</v>
      </c>
      <c r="V3071" t="s">
        <v>337</v>
      </c>
      <c r="W3071" t="s">
        <v>66</v>
      </c>
      <c r="X3071" t="s">
        <v>79</v>
      </c>
      <c r="Y3071" t="s">
        <v>41</v>
      </c>
      <c r="Z3071" t="s">
        <v>697</v>
      </c>
    </row>
    <row r="3072" spans="1:26" hidden="1" x14ac:dyDescent="0.25">
      <c r="A3072" t="s">
        <v>12556</v>
      </c>
      <c r="B3072" t="s">
        <v>12557</v>
      </c>
      <c r="C3072" s="1" t="str">
        <f t="shared" si="500"/>
        <v>21:0242</v>
      </c>
      <c r="D3072" s="1" t="str">
        <f t="shared" si="497"/>
        <v>21:0117</v>
      </c>
      <c r="E3072" t="s">
        <v>12558</v>
      </c>
      <c r="F3072" t="s">
        <v>12559</v>
      </c>
      <c r="H3072">
        <v>58.598000200000001</v>
      </c>
      <c r="I3072">
        <v>-102.321562</v>
      </c>
      <c r="J3072" s="1" t="str">
        <f t="shared" si="498"/>
        <v>NGR lake sediment grab sample</v>
      </c>
      <c r="K3072" s="1" t="str">
        <f t="shared" si="499"/>
        <v>&lt;177 micron (NGR)</v>
      </c>
      <c r="L3072">
        <v>46</v>
      </c>
      <c r="M3072" t="s">
        <v>154</v>
      </c>
      <c r="N3072">
        <v>902</v>
      </c>
      <c r="O3072" t="s">
        <v>133</v>
      </c>
      <c r="P3072" t="s">
        <v>156</v>
      </c>
      <c r="Q3072" t="s">
        <v>53</v>
      </c>
      <c r="R3072" t="s">
        <v>156</v>
      </c>
      <c r="S3072" t="s">
        <v>33</v>
      </c>
      <c r="T3072" t="s">
        <v>36</v>
      </c>
      <c r="U3072" t="s">
        <v>307</v>
      </c>
      <c r="V3072" t="s">
        <v>292</v>
      </c>
      <c r="W3072" t="s">
        <v>53</v>
      </c>
      <c r="X3072" t="s">
        <v>79</v>
      </c>
      <c r="Y3072" t="s">
        <v>41</v>
      </c>
      <c r="Z3072" t="s">
        <v>3843</v>
      </c>
    </row>
    <row r="3073" spans="1:26" hidden="1" x14ac:dyDescent="0.25">
      <c r="A3073" t="s">
        <v>12560</v>
      </c>
      <c r="B3073" t="s">
        <v>12561</v>
      </c>
      <c r="C3073" s="1" t="str">
        <f t="shared" si="500"/>
        <v>21:0242</v>
      </c>
      <c r="D3073" s="1" t="str">
        <f>HYPERLINK("http://geochem.nrcan.gc.ca/cdogs/content/svy/svy_e.htm", "")</f>
        <v/>
      </c>
      <c r="G3073" s="1" t="str">
        <f>HYPERLINK("http://geochem.nrcan.gc.ca/cdogs/content/cr_/cr_00023_e.htm", "23")</f>
        <v>23</v>
      </c>
      <c r="J3073" t="s">
        <v>220</v>
      </c>
      <c r="K3073" t="s">
        <v>221</v>
      </c>
      <c r="L3073">
        <v>46</v>
      </c>
      <c r="M3073" t="s">
        <v>222</v>
      </c>
      <c r="N3073">
        <v>903</v>
      </c>
      <c r="O3073" t="s">
        <v>289</v>
      </c>
      <c r="P3073" t="s">
        <v>145</v>
      </c>
      <c r="Q3073" t="s">
        <v>277</v>
      </c>
      <c r="R3073" t="s">
        <v>109</v>
      </c>
      <c r="S3073" t="s">
        <v>290</v>
      </c>
      <c r="T3073" t="s">
        <v>36</v>
      </c>
      <c r="U3073" t="s">
        <v>2330</v>
      </c>
      <c r="V3073" t="s">
        <v>504</v>
      </c>
      <c r="W3073" t="s">
        <v>39</v>
      </c>
      <c r="X3073" t="s">
        <v>81</v>
      </c>
      <c r="Y3073" t="s">
        <v>12562</v>
      </c>
      <c r="Z3073" t="s">
        <v>110</v>
      </c>
    </row>
    <row r="3074" spans="1:26" hidden="1" x14ac:dyDescent="0.25">
      <c r="A3074" t="s">
        <v>12563</v>
      </c>
      <c r="B3074" t="s">
        <v>12564</v>
      </c>
      <c r="C3074" s="1" t="str">
        <f t="shared" si="500"/>
        <v>21:0242</v>
      </c>
      <c r="D3074" s="1" t="str">
        <f t="shared" ref="D3074:D3091" si="501">HYPERLINK("http://geochem.nrcan.gc.ca/cdogs/content/svy/svy210117_e.htm", "21:0117")</f>
        <v>21:0117</v>
      </c>
      <c r="E3074" t="s">
        <v>12554</v>
      </c>
      <c r="F3074" t="s">
        <v>12565</v>
      </c>
      <c r="H3074">
        <v>58.607911600000001</v>
      </c>
      <c r="I3074">
        <v>-102.31811860000001</v>
      </c>
      <c r="J3074" s="1" t="str">
        <f t="shared" ref="J3074:J3091" si="502">HYPERLINK("http://geochem.nrcan.gc.ca/cdogs/content/kwd/kwd020027_e.htm", "NGR lake sediment grab sample")</f>
        <v>NGR lake sediment grab sample</v>
      </c>
      <c r="K3074" s="1" t="str">
        <f t="shared" ref="K3074:K3091" si="503">HYPERLINK("http://geochem.nrcan.gc.ca/cdogs/content/kwd/kwd080006_e.htm", "&lt;177 micron (NGR)")</f>
        <v>&lt;177 micron (NGR)</v>
      </c>
      <c r="L3074">
        <v>46</v>
      </c>
      <c r="M3074" t="s">
        <v>169</v>
      </c>
      <c r="N3074">
        <v>904</v>
      </c>
      <c r="O3074" t="s">
        <v>108</v>
      </c>
      <c r="P3074" t="s">
        <v>76</v>
      </c>
      <c r="Q3074" t="s">
        <v>66</v>
      </c>
      <c r="R3074" t="s">
        <v>97</v>
      </c>
      <c r="S3074" t="s">
        <v>80</v>
      </c>
      <c r="T3074" t="s">
        <v>36</v>
      </c>
      <c r="U3074" t="s">
        <v>163</v>
      </c>
      <c r="V3074" t="s">
        <v>225</v>
      </c>
      <c r="W3074" t="s">
        <v>53</v>
      </c>
      <c r="X3074" t="s">
        <v>336</v>
      </c>
      <c r="Y3074" t="s">
        <v>41</v>
      </c>
      <c r="Z3074" t="s">
        <v>1001</v>
      </c>
    </row>
    <row r="3075" spans="1:26" hidden="1" x14ac:dyDescent="0.25">
      <c r="A3075" t="s">
        <v>12566</v>
      </c>
      <c r="B3075" t="s">
        <v>12567</v>
      </c>
      <c r="C3075" s="1" t="str">
        <f t="shared" si="500"/>
        <v>21:0242</v>
      </c>
      <c r="D3075" s="1" t="str">
        <f t="shared" si="501"/>
        <v>21:0117</v>
      </c>
      <c r="E3075" t="s">
        <v>12554</v>
      </c>
      <c r="F3075" t="s">
        <v>12568</v>
      </c>
      <c r="H3075">
        <v>58.607911600000001</v>
      </c>
      <c r="I3075">
        <v>-102.31811860000001</v>
      </c>
      <c r="J3075" s="1" t="str">
        <f t="shared" si="502"/>
        <v>NGR lake sediment grab sample</v>
      </c>
      <c r="K3075" s="1" t="str">
        <f t="shared" si="503"/>
        <v>&lt;177 micron (NGR)</v>
      </c>
      <c r="L3075">
        <v>46</v>
      </c>
      <c r="M3075" t="s">
        <v>162</v>
      </c>
      <c r="N3075">
        <v>905</v>
      </c>
      <c r="O3075" t="s">
        <v>133</v>
      </c>
      <c r="P3075" t="s">
        <v>76</v>
      </c>
      <c r="Q3075" t="s">
        <v>53</v>
      </c>
      <c r="R3075" t="s">
        <v>156</v>
      </c>
      <c r="S3075" t="s">
        <v>80</v>
      </c>
      <c r="T3075" t="s">
        <v>36</v>
      </c>
      <c r="U3075" t="s">
        <v>119</v>
      </c>
      <c r="V3075" t="s">
        <v>337</v>
      </c>
      <c r="W3075" t="s">
        <v>53</v>
      </c>
      <c r="X3075" t="s">
        <v>79</v>
      </c>
      <c r="Y3075" t="s">
        <v>41</v>
      </c>
      <c r="Z3075" t="s">
        <v>1456</v>
      </c>
    </row>
    <row r="3076" spans="1:26" hidden="1" x14ac:dyDescent="0.25">
      <c r="A3076" t="s">
        <v>12569</v>
      </c>
      <c r="B3076" t="s">
        <v>12570</v>
      </c>
      <c r="C3076" s="1" t="str">
        <f t="shared" si="500"/>
        <v>21:0242</v>
      </c>
      <c r="D3076" s="1" t="str">
        <f t="shared" si="501"/>
        <v>21:0117</v>
      </c>
      <c r="E3076" t="s">
        <v>12571</v>
      </c>
      <c r="F3076" t="s">
        <v>12572</v>
      </c>
      <c r="H3076">
        <v>58.627396900000001</v>
      </c>
      <c r="I3076">
        <v>-102.34298510000001</v>
      </c>
      <c r="J3076" s="1" t="str">
        <f t="shared" si="502"/>
        <v>NGR lake sediment grab sample</v>
      </c>
      <c r="K3076" s="1" t="str">
        <f t="shared" si="503"/>
        <v>&lt;177 micron (NGR)</v>
      </c>
      <c r="L3076">
        <v>46</v>
      </c>
      <c r="M3076" t="s">
        <v>47</v>
      </c>
      <c r="N3076">
        <v>906</v>
      </c>
      <c r="O3076" t="s">
        <v>120</v>
      </c>
      <c r="P3076" t="s">
        <v>50</v>
      </c>
      <c r="Q3076" t="s">
        <v>53</v>
      </c>
      <c r="R3076" t="s">
        <v>109</v>
      </c>
      <c r="S3076" t="s">
        <v>181</v>
      </c>
      <c r="T3076" t="s">
        <v>262</v>
      </c>
      <c r="U3076" t="s">
        <v>40</v>
      </c>
      <c r="V3076" t="s">
        <v>1095</v>
      </c>
      <c r="W3076" t="s">
        <v>80</v>
      </c>
      <c r="X3076" t="s">
        <v>79</v>
      </c>
      <c r="Y3076" t="s">
        <v>41</v>
      </c>
      <c r="Z3076" t="s">
        <v>223</v>
      </c>
    </row>
    <row r="3077" spans="1:26" hidden="1" x14ac:dyDescent="0.25">
      <c r="A3077" t="s">
        <v>12573</v>
      </c>
      <c r="B3077" t="s">
        <v>12574</v>
      </c>
      <c r="C3077" s="1" t="str">
        <f t="shared" si="500"/>
        <v>21:0242</v>
      </c>
      <c r="D3077" s="1" t="str">
        <f t="shared" si="501"/>
        <v>21:0117</v>
      </c>
      <c r="E3077" t="s">
        <v>12575</v>
      </c>
      <c r="F3077" t="s">
        <v>12576</v>
      </c>
      <c r="H3077">
        <v>58.6357018</v>
      </c>
      <c r="I3077">
        <v>-102.3003779</v>
      </c>
      <c r="J3077" s="1" t="str">
        <f t="shared" si="502"/>
        <v>NGR lake sediment grab sample</v>
      </c>
      <c r="K3077" s="1" t="str">
        <f t="shared" si="503"/>
        <v>&lt;177 micron (NGR)</v>
      </c>
      <c r="L3077">
        <v>46</v>
      </c>
      <c r="M3077" t="s">
        <v>60</v>
      </c>
      <c r="N3077">
        <v>907</v>
      </c>
      <c r="O3077" t="s">
        <v>343</v>
      </c>
      <c r="P3077" t="s">
        <v>109</v>
      </c>
      <c r="Q3077" t="s">
        <v>53</v>
      </c>
      <c r="R3077" t="s">
        <v>156</v>
      </c>
      <c r="S3077" t="s">
        <v>78</v>
      </c>
      <c r="T3077" t="s">
        <v>36</v>
      </c>
      <c r="U3077" t="s">
        <v>8225</v>
      </c>
      <c r="V3077" t="s">
        <v>2057</v>
      </c>
      <c r="W3077" t="s">
        <v>63</v>
      </c>
      <c r="X3077" t="s">
        <v>336</v>
      </c>
      <c r="Y3077" t="s">
        <v>41</v>
      </c>
      <c r="Z3077" t="s">
        <v>1200</v>
      </c>
    </row>
    <row r="3078" spans="1:26" hidden="1" x14ac:dyDescent="0.25">
      <c r="A3078" t="s">
        <v>12577</v>
      </c>
      <c r="B3078" t="s">
        <v>12578</v>
      </c>
      <c r="C3078" s="1" t="str">
        <f t="shared" si="500"/>
        <v>21:0242</v>
      </c>
      <c r="D3078" s="1" t="str">
        <f t="shared" si="501"/>
        <v>21:0117</v>
      </c>
      <c r="E3078" t="s">
        <v>12579</v>
      </c>
      <c r="F3078" t="s">
        <v>12580</v>
      </c>
      <c r="H3078">
        <v>58.648709699999998</v>
      </c>
      <c r="I3078">
        <v>-102.3208362</v>
      </c>
      <c r="J3078" s="1" t="str">
        <f t="shared" si="502"/>
        <v>NGR lake sediment grab sample</v>
      </c>
      <c r="K3078" s="1" t="str">
        <f t="shared" si="503"/>
        <v>&lt;177 micron (NGR)</v>
      </c>
      <c r="L3078">
        <v>46</v>
      </c>
      <c r="M3078" t="s">
        <v>73</v>
      </c>
      <c r="N3078">
        <v>908</v>
      </c>
      <c r="O3078" t="s">
        <v>336</v>
      </c>
      <c r="P3078" t="s">
        <v>134</v>
      </c>
      <c r="Q3078" t="s">
        <v>53</v>
      </c>
      <c r="R3078" t="s">
        <v>110</v>
      </c>
      <c r="S3078" t="s">
        <v>181</v>
      </c>
      <c r="T3078" t="s">
        <v>36</v>
      </c>
      <c r="U3078" t="s">
        <v>390</v>
      </c>
      <c r="V3078" t="s">
        <v>517</v>
      </c>
      <c r="W3078" t="s">
        <v>80</v>
      </c>
      <c r="X3078" t="s">
        <v>48</v>
      </c>
      <c r="Y3078" t="s">
        <v>41</v>
      </c>
      <c r="Z3078" t="s">
        <v>1053</v>
      </c>
    </row>
    <row r="3079" spans="1:26" hidden="1" x14ac:dyDescent="0.25">
      <c r="A3079" t="s">
        <v>12581</v>
      </c>
      <c r="B3079" t="s">
        <v>12582</v>
      </c>
      <c r="C3079" s="1" t="str">
        <f t="shared" si="500"/>
        <v>21:0242</v>
      </c>
      <c r="D3079" s="1" t="str">
        <f t="shared" si="501"/>
        <v>21:0117</v>
      </c>
      <c r="E3079" t="s">
        <v>12583</v>
      </c>
      <c r="F3079" t="s">
        <v>12584</v>
      </c>
      <c r="H3079">
        <v>58.6600587</v>
      </c>
      <c r="I3079">
        <v>-102.3499022</v>
      </c>
      <c r="J3079" s="1" t="str">
        <f t="shared" si="502"/>
        <v>NGR lake sediment grab sample</v>
      </c>
      <c r="K3079" s="1" t="str">
        <f t="shared" si="503"/>
        <v>&lt;177 micron (NGR)</v>
      </c>
      <c r="L3079">
        <v>46</v>
      </c>
      <c r="M3079" t="s">
        <v>87</v>
      </c>
      <c r="N3079">
        <v>909</v>
      </c>
      <c r="O3079" t="s">
        <v>207</v>
      </c>
      <c r="P3079" t="s">
        <v>50</v>
      </c>
      <c r="Q3079" t="s">
        <v>53</v>
      </c>
      <c r="R3079" t="s">
        <v>97</v>
      </c>
      <c r="S3079" t="s">
        <v>39</v>
      </c>
      <c r="T3079" t="s">
        <v>36</v>
      </c>
      <c r="U3079" t="s">
        <v>12585</v>
      </c>
      <c r="V3079" t="s">
        <v>5525</v>
      </c>
      <c r="W3079" t="s">
        <v>146</v>
      </c>
      <c r="X3079" t="s">
        <v>300</v>
      </c>
      <c r="Y3079" t="s">
        <v>41</v>
      </c>
      <c r="Z3079" t="s">
        <v>5864</v>
      </c>
    </row>
    <row r="3080" spans="1:26" hidden="1" x14ac:dyDescent="0.25">
      <c r="A3080" t="s">
        <v>12586</v>
      </c>
      <c r="B3080" t="s">
        <v>12587</v>
      </c>
      <c r="C3080" s="1" t="str">
        <f t="shared" si="500"/>
        <v>21:0242</v>
      </c>
      <c r="D3080" s="1" t="str">
        <f t="shared" si="501"/>
        <v>21:0117</v>
      </c>
      <c r="E3080" t="s">
        <v>12588</v>
      </c>
      <c r="F3080" t="s">
        <v>12589</v>
      </c>
      <c r="H3080">
        <v>58.6781571</v>
      </c>
      <c r="I3080">
        <v>-102.34953059999999</v>
      </c>
      <c r="J3080" s="1" t="str">
        <f t="shared" si="502"/>
        <v>NGR lake sediment grab sample</v>
      </c>
      <c r="K3080" s="1" t="str">
        <f t="shared" si="503"/>
        <v>&lt;177 micron (NGR)</v>
      </c>
      <c r="L3080">
        <v>46</v>
      </c>
      <c r="M3080" t="s">
        <v>96</v>
      </c>
      <c r="N3080">
        <v>910</v>
      </c>
      <c r="O3080" t="s">
        <v>133</v>
      </c>
      <c r="P3080" t="s">
        <v>76</v>
      </c>
      <c r="Q3080" t="s">
        <v>53</v>
      </c>
      <c r="R3080" t="s">
        <v>146</v>
      </c>
      <c r="S3080" t="s">
        <v>33</v>
      </c>
      <c r="T3080" t="s">
        <v>36</v>
      </c>
      <c r="U3080" t="s">
        <v>379</v>
      </c>
      <c r="V3080" t="s">
        <v>227</v>
      </c>
      <c r="W3080" t="s">
        <v>63</v>
      </c>
      <c r="X3080" t="s">
        <v>79</v>
      </c>
      <c r="Y3080" t="s">
        <v>41</v>
      </c>
      <c r="Z3080" t="s">
        <v>565</v>
      </c>
    </row>
    <row r="3081" spans="1:26" hidden="1" x14ac:dyDescent="0.25">
      <c r="A3081" t="s">
        <v>12590</v>
      </c>
      <c r="B3081" t="s">
        <v>12591</v>
      </c>
      <c r="C3081" s="1" t="str">
        <f t="shared" si="500"/>
        <v>21:0242</v>
      </c>
      <c r="D3081" s="1" t="str">
        <f t="shared" si="501"/>
        <v>21:0117</v>
      </c>
      <c r="E3081" t="s">
        <v>12592</v>
      </c>
      <c r="F3081" t="s">
        <v>12593</v>
      </c>
      <c r="H3081">
        <v>58.812785699999999</v>
      </c>
      <c r="I3081">
        <v>-102.6955787</v>
      </c>
      <c r="J3081" s="1" t="str">
        <f t="shared" si="502"/>
        <v>NGR lake sediment grab sample</v>
      </c>
      <c r="K3081" s="1" t="str">
        <f t="shared" si="503"/>
        <v>&lt;177 micron (NGR)</v>
      </c>
      <c r="L3081">
        <v>47</v>
      </c>
      <c r="M3081" t="s">
        <v>30</v>
      </c>
      <c r="N3081">
        <v>911</v>
      </c>
      <c r="O3081" t="s">
        <v>120</v>
      </c>
      <c r="P3081" t="s">
        <v>50</v>
      </c>
      <c r="Q3081" t="s">
        <v>66</v>
      </c>
      <c r="R3081" t="s">
        <v>76</v>
      </c>
      <c r="S3081" t="s">
        <v>33</v>
      </c>
      <c r="T3081" t="s">
        <v>36</v>
      </c>
      <c r="U3081" t="s">
        <v>163</v>
      </c>
      <c r="V3081" t="s">
        <v>452</v>
      </c>
      <c r="W3081" t="s">
        <v>53</v>
      </c>
      <c r="X3081" t="s">
        <v>82</v>
      </c>
      <c r="Y3081" t="s">
        <v>41</v>
      </c>
      <c r="Z3081" t="s">
        <v>697</v>
      </c>
    </row>
    <row r="3082" spans="1:26" hidden="1" x14ac:dyDescent="0.25">
      <c r="A3082" t="s">
        <v>12594</v>
      </c>
      <c r="B3082" t="s">
        <v>12595</v>
      </c>
      <c r="C3082" s="1" t="str">
        <f t="shared" si="500"/>
        <v>21:0242</v>
      </c>
      <c r="D3082" s="1" t="str">
        <f t="shared" si="501"/>
        <v>21:0117</v>
      </c>
      <c r="E3082" t="s">
        <v>12596</v>
      </c>
      <c r="F3082" t="s">
        <v>12597</v>
      </c>
      <c r="H3082">
        <v>58.8260851</v>
      </c>
      <c r="I3082">
        <v>-102.5588994</v>
      </c>
      <c r="J3082" s="1" t="str">
        <f t="shared" si="502"/>
        <v>NGR lake sediment grab sample</v>
      </c>
      <c r="K3082" s="1" t="str">
        <f t="shared" si="503"/>
        <v>&lt;177 micron (NGR)</v>
      </c>
      <c r="L3082">
        <v>47</v>
      </c>
      <c r="M3082" t="s">
        <v>47</v>
      </c>
      <c r="N3082">
        <v>912</v>
      </c>
      <c r="O3082" t="s">
        <v>489</v>
      </c>
      <c r="P3082" t="s">
        <v>76</v>
      </c>
      <c r="Q3082" t="s">
        <v>53</v>
      </c>
      <c r="R3082" t="s">
        <v>78</v>
      </c>
      <c r="S3082" t="s">
        <v>39</v>
      </c>
      <c r="T3082" t="s">
        <v>36</v>
      </c>
      <c r="U3082" t="s">
        <v>3875</v>
      </c>
      <c r="V3082" t="s">
        <v>1216</v>
      </c>
      <c r="W3082" t="s">
        <v>53</v>
      </c>
      <c r="X3082" t="s">
        <v>82</v>
      </c>
      <c r="Y3082" t="s">
        <v>41</v>
      </c>
      <c r="Z3082" t="s">
        <v>356</v>
      </c>
    </row>
    <row r="3083" spans="1:26" hidden="1" x14ac:dyDescent="0.25">
      <c r="A3083" t="s">
        <v>12598</v>
      </c>
      <c r="B3083" t="s">
        <v>12599</v>
      </c>
      <c r="C3083" s="1" t="str">
        <f t="shared" si="500"/>
        <v>21:0242</v>
      </c>
      <c r="D3083" s="1" t="str">
        <f t="shared" si="501"/>
        <v>21:0117</v>
      </c>
      <c r="E3083" t="s">
        <v>12600</v>
      </c>
      <c r="F3083" t="s">
        <v>12601</v>
      </c>
      <c r="H3083">
        <v>58.828020000000002</v>
      </c>
      <c r="I3083">
        <v>-102.6114017</v>
      </c>
      <c r="J3083" s="1" t="str">
        <f t="shared" si="502"/>
        <v>NGR lake sediment grab sample</v>
      </c>
      <c r="K3083" s="1" t="str">
        <f t="shared" si="503"/>
        <v>&lt;177 micron (NGR)</v>
      </c>
      <c r="L3083">
        <v>47</v>
      </c>
      <c r="M3083" t="s">
        <v>60</v>
      </c>
      <c r="N3083">
        <v>913</v>
      </c>
      <c r="O3083" t="s">
        <v>342</v>
      </c>
      <c r="P3083" t="s">
        <v>596</v>
      </c>
      <c r="Q3083" t="s">
        <v>66</v>
      </c>
      <c r="R3083" t="s">
        <v>77</v>
      </c>
      <c r="S3083" t="s">
        <v>181</v>
      </c>
      <c r="T3083" t="s">
        <v>36</v>
      </c>
      <c r="U3083" t="s">
        <v>2474</v>
      </c>
      <c r="V3083" t="s">
        <v>99</v>
      </c>
      <c r="W3083" t="s">
        <v>80</v>
      </c>
      <c r="X3083" t="s">
        <v>48</v>
      </c>
      <c r="Y3083" t="s">
        <v>41</v>
      </c>
      <c r="Z3083" t="s">
        <v>1417</v>
      </c>
    </row>
    <row r="3084" spans="1:26" hidden="1" x14ac:dyDescent="0.25">
      <c r="A3084" t="s">
        <v>12602</v>
      </c>
      <c r="B3084" t="s">
        <v>12603</v>
      </c>
      <c r="C3084" s="1" t="str">
        <f t="shared" si="500"/>
        <v>21:0242</v>
      </c>
      <c r="D3084" s="1" t="str">
        <f t="shared" si="501"/>
        <v>21:0117</v>
      </c>
      <c r="E3084" t="s">
        <v>12604</v>
      </c>
      <c r="F3084" t="s">
        <v>12605</v>
      </c>
      <c r="H3084">
        <v>58.821416900000003</v>
      </c>
      <c r="I3084">
        <v>-102.660967</v>
      </c>
      <c r="J3084" s="1" t="str">
        <f t="shared" si="502"/>
        <v>NGR lake sediment grab sample</v>
      </c>
      <c r="K3084" s="1" t="str">
        <f t="shared" si="503"/>
        <v>&lt;177 micron (NGR)</v>
      </c>
      <c r="L3084">
        <v>47</v>
      </c>
      <c r="M3084" t="s">
        <v>73</v>
      </c>
      <c r="N3084">
        <v>914</v>
      </c>
      <c r="O3084" t="s">
        <v>61</v>
      </c>
      <c r="P3084" t="s">
        <v>134</v>
      </c>
      <c r="Q3084" t="s">
        <v>53</v>
      </c>
      <c r="R3084" t="s">
        <v>198</v>
      </c>
      <c r="S3084" t="s">
        <v>39</v>
      </c>
      <c r="T3084" t="s">
        <v>36</v>
      </c>
      <c r="U3084" t="s">
        <v>1024</v>
      </c>
      <c r="V3084" t="s">
        <v>99</v>
      </c>
      <c r="W3084" t="s">
        <v>66</v>
      </c>
      <c r="X3084" t="s">
        <v>48</v>
      </c>
      <c r="Y3084" t="s">
        <v>41</v>
      </c>
      <c r="Z3084" t="s">
        <v>3060</v>
      </c>
    </row>
    <row r="3085" spans="1:26" hidden="1" x14ac:dyDescent="0.25">
      <c r="A3085" t="s">
        <v>12606</v>
      </c>
      <c r="B3085" t="s">
        <v>12607</v>
      </c>
      <c r="C3085" s="1" t="str">
        <f t="shared" si="500"/>
        <v>21:0242</v>
      </c>
      <c r="D3085" s="1" t="str">
        <f t="shared" si="501"/>
        <v>21:0117</v>
      </c>
      <c r="E3085" t="s">
        <v>12608</v>
      </c>
      <c r="F3085" t="s">
        <v>12609</v>
      </c>
      <c r="H3085">
        <v>58.809744299999998</v>
      </c>
      <c r="I3085">
        <v>-102.6797794</v>
      </c>
      <c r="J3085" s="1" t="str">
        <f t="shared" si="502"/>
        <v>NGR lake sediment grab sample</v>
      </c>
      <c r="K3085" s="1" t="str">
        <f t="shared" si="503"/>
        <v>&lt;177 micron (NGR)</v>
      </c>
      <c r="L3085">
        <v>47</v>
      </c>
      <c r="M3085" t="s">
        <v>154</v>
      </c>
      <c r="N3085">
        <v>915</v>
      </c>
      <c r="O3085" t="s">
        <v>298</v>
      </c>
      <c r="P3085" t="s">
        <v>244</v>
      </c>
      <c r="Q3085" t="s">
        <v>53</v>
      </c>
      <c r="R3085" t="s">
        <v>77</v>
      </c>
      <c r="S3085" t="s">
        <v>146</v>
      </c>
      <c r="T3085" t="s">
        <v>36</v>
      </c>
      <c r="U3085" t="s">
        <v>4924</v>
      </c>
      <c r="V3085" t="s">
        <v>685</v>
      </c>
      <c r="W3085" t="s">
        <v>78</v>
      </c>
      <c r="X3085" t="s">
        <v>82</v>
      </c>
      <c r="Y3085" t="s">
        <v>41</v>
      </c>
      <c r="Z3085" t="s">
        <v>77</v>
      </c>
    </row>
    <row r="3086" spans="1:26" hidden="1" x14ac:dyDescent="0.25">
      <c r="A3086" t="s">
        <v>12610</v>
      </c>
      <c r="B3086" t="s">
        <v>12611</v>
      </c>
      <c r="C3086" s="1" t="str">
        <f t="shared" si="500"/>
        <v>21:0242</v>
      </c>
      <c r="D3086" s="1" t="str">
        <f t="shared" si="501"/>
        <v>21:0117</v>
      </c>
      <c r="E3086" t="s">
        <v>12592</v>
      </c>
      <c r="F3086" t="s">
        <v>12612</v>
      </c>
      <c r="H3086">
        <v>58.812785699999999</v>
      </c>
      <c r="I3086">
        <v>-102.6955787</v>
      </c>
      <c r="J3086" s="1" t="str">
        <f t="shared" si="502"/>
        <v>NGR lake sediment grab sample</v>
      </c>
      <c r="K3086" s="1" t="str">
        <f t="shared" si="503"/>
        <v>&lt;177 micron (NGR)</v>
      </c>
      <c r="L3086">
        <v>47</v>
      </c>
      <c r="M3086" t="s">
        <v>169</v>
      </c>
      <c r="N3086">
        <v>916</v>
      </c>
      <c r="O3086" t="s">
        <v>1254</v>
      </c>
      <c r="P3086" t="s">
        <v>198</v>
      </c>
      <c r="Q3086" t="s">
        <v>66</v>
      </c>
      <c r="R3086" t="s">
        <v>156</v>
      </c>
      <c r="S3086" t="s">
        <v>80</v>
      </c>
      <c r="T3086" t="s">
        <v>36</v>
      </c>
      <c r="U3086" t="s">
        <v>766</v>
      </c>
      <c r="V3086" t="s">
        <v>225</v>
      </c>
      <c r="W3086" t="s">
        <v>53</v>
      </c>
      <c r="X3086" t="s">
        <v>890</v>
      </c>
      <c r="Y3086" t="s">
        <v>41</v>
      </c>
      <c r="Z3086" t="s">
        <v>2408</v>
      </c>
    </row>
    <row r="3087" spans="1:26" hidden="1" x14ac:dyDescent="0.25">
      <c r="A3087" t="s">
        <v>12613</v>
      </c>
      <c r="B3087" t="s">
        <v>12614</v>
      </c>
      <c r="C3087" s="1" t="str">
        <f t="shared" si="500"/>
        <v>21:0242</v>
      </c>
      <c r="D3087" s="1" t="str">
        <f t="shared" si="501"/>
        <v>21:0117</v>
      </c>
      <c r="E3087" t="s">
        <v>12592</v>
      </c>
      <c r="F3087" t="s">
        <v>12615</v>
      </c>
      <c r="H3087">
        <v>58.812785699999999</v>
      </c>
      <c r="I3087">
        <v>-102.6955787</v>
      </c>
      <c r="J3087" s="1" t="str">
        <f t="shared" si="502"/>
        <v>NGR lake sediment grab sample</v>
      </c>
      <c r="K3087" s="1" t="str">
        <f t="shared" si="503"/>
        <v>&lt;177 micron (NGR)</v>
      </c>
      <c r="L3087">
        <v>47</v>
      </c>
      <c r="M3087" t="s">
        <v>162</v>
      </c>
      <c r="N3087">
        <v>917</v>
      </c>
      <c r="O3087" t="s">
        <v>120</v>
      </c>
      <c r="P3087" t="s">
        <v>50</v>
      </c>
      <c r="Q3087" t="s">
        <v>63</v>
      </c>
      <c r="R3087" t="s">
        <v>290</v>
      </c>
      <c r="S3087" t="s">
        <v>33</v>
      </c>
      <c r="T3087" t="s">
        <v>122</v>
      </c>
      <c r="U3087" t="s">
        <v>766</v>
      </c>
      <c r="V3087" t="s">
        <v>225</v>
      </c>
      <c r="W3087" t="s">
        <v>66</v>
      </c>
      <c r="X3087" t="s">
        <v>82</v>
      </c>
      <c r="Y3087" t="s">
        <v>41</v>
      </c>
      <c r="Z3087" t="s">
        <v>2408</v>
      </c>
    </row>
    <row r="3088" spans="1:26" hidden="1" x14ac:dyDescent="0.25">
      <c r="A3088" t="s">
        <v>12616</v>
      </c>
      <c r="B3088" t="s">
        <v>12617</v>
      </c>
      <c r="C3088" s="1" t="str">
        <f t="shared" si="500"/>
        <v>21:0242</v>
      </c>
      <c r="D3088" s="1" t="str">
        <f t="shared" si="501"/>
        <v>21:0117</v>
      </c>
      <c r="E3088" t="s">
        <v>12618</v>
      </c>
      <c r="F3088" t="s">
        <v>12619</v>
      </c>
      <c r="H3088">
        <v>58.809150500000001</v>
      </c>
      <c r="I3088">
        <v>-102.7119241</v>
      </c>
      <c r="J3088" s="1" t="str">
        <f t="shared" si="502"/>
        <v>NGR lake sediment grab sample</v>
      </c>
      <c r="K3088" s="1" t="str">
        <f t="shared" si="503"/>
        <v>&lt;177 micron (NGR)</v>
      </c>
      <c r="L3088">
        <v>47</v>
      </c>
      <c r="M3088" t="s">
        <v>87</v>
      </c>
      <c r="N3088">
        <v>918</v>
      </c>
      <c r="O3088" t="s">
        <v>134</v>
      </c>
      <c r="P3088" t="s">
        <v>66</v>
      </c>
      <c r="Q3088" t="s">
        <v>66</v>
      </c>
      <c r="R3088" t="s">
        <v>80</v>
      </c>
      <c r="S3088" t="s">
        <v>63</v>
      </c>
      <c r="T3088" t="s">
        <v>36</v>
      </c>
      <c r="U3088" t="s">
        <v>418</v>
      </c>
      <c r="V3088" t="s">
        <v>437</v>
      </c>
      <c r="W3088" t="s">
        <v>53</v>
      </c>
      <c r="X3088" t="s">
        <v>77</v>
      </c>
      <c r="Y3088" t="s">
        <v>41</v>
      </c>
      <c r="Z3088" t="s">
        <v>1006</v>
      </c>
    </row>
    <row r="3089" spans="1:26" hidden="1" x14ac:dyDescent="0.25">
      <c r="A3089" t="s">
        <v>12620</v>
      </c>
      <c r="B3089" t="s">
        <v>12621</v>
      </c>
      <c r="C3089" s="1" t="str">
        <f t="shared" si="500"/>
        <v>21:0242</v>
      </c>
      <c r="D3089" s="1" t="str">
        <f t="shared" si="501"/>
        <v>21:0117</v>
      </c>
      <c r="E3089" t="s">
        <v>12622</v>
      </c>
      <c r="F3089" t="s">
        <v>12623</v>
      </c>
      <c r="H3089">
        <v>58.806365700000001</v>
      </c>
      <c r="I3089">
        <v>-102.78296</v>
      </c>
      <c r="J3089" s="1" t="str">
        <f t="shared" si="502"/>
        <v>NGR lake sediment grab sample</v>
      </c>
      <c r="K3089" s="1" t="str">
        <f t="shared" si="503"/>
        <v>&lt;177 micron (NGR)</v>
      </c>
      <c r="L3089">
        <v>47</v>
      </c>
      <c r="M3089" t="s">
        <v>96</v>
      </c>
      <c r="N3089">
        <v>919</v>
      </c>
      <c r="O3089" t="s">
        <v>596</v>
      </c>
      <c r="P3089" t="s">
        <v>80</v>
      </c>
      <c r="Q3089" t="s">
        <v>66</v>
      </c>
      <c r="R3089" t="s">
        <v>39</v>
      </c>
      <c r="S3089" t="s">
        <v>80</v>
      </c>
      <c r="T3089" t="s">
        <v>36</v>
      </c>
      <c r="U3089" t="s">
        <v>343</v>
      </c>
      <c r="V3089" t="s">
        <v>322</v>
      </c>
      <c r="W3089" t="s">
        <v>53</v>
      </c>
      <c r="X3089" t="s">
        <v>77</v>
      </c>
      <c r="Y3089" t="s">
        <v>41</v>
      </c>
      <c r="Z3089" t="s">
        <v>6924</v>
      </c>
    </row>
    <row r="3090" spans="1:26" hidden="1" x14ac:dyDescent="0.25">
      <c r="A3090" t="s">
        <v>12624</v>
      </c>
      <c r="B3090" t="s">
        <v>12625</v>
      </c>
      <c r="C3090" s="1" t="str">
        <f t="shared" si="500"/>
        <v>21:0242</v>
      </c>
      <c r="D3090" s="1" t="str">
        <f t="shared" si="501"/>
        <v>21:0117</v>
      </c>
      <c r="E3090" t="s">
        <v>12626</v>
      </c>
      <c r="F3090" t="s">
        <v>12627</v>
      </c>
      <c r="H3090">
        <v>58.807970400000002</v>
      </c>
      <c r="I3090">
        <v>-102.902038</v>
      </c>
      <c r="J3090" s="1" t="str">
        <f t="shared" si="502"/>
        <v>NGR lake sediment grab sample</v>
      </c>
      <c r="K3090" s="1" t="str">
        <f t="shared" si="503"/>
        <v>&lt;177 micron (NGR)</v>
      </c>
      <c r="L3090">
        <v>47</v>
      </c>
      <c r="M3090" t="s">
        <v>106</v>
      </c>
      <c r="N3090">
        <v>920</v>
      </c>
      <c r="O3090" t="s">
        <v>334</v>
      </c>
      <c r="P3090" t="s">
        <v>76</v>
      </c>
      <c r="Q3090" t="s">
        <v>63</v>
      </c>
      <c r="R3090" t="s">
        <v>76</v>
      </c>
      <c r="S3090" t="s">
        <v>39</v>
      </c>
      <c r="T3090" t="s">
        <v>36</v>
      </c>
      <c r="U3090" t="s">
        <v>465</v>
      </c>
      <c r="V3090" t="s">
        <v>125</v>
      </c>
      <c r="W3090" t="s">
        <v>53</v>
      </c>
      <c r="X3090" t="s">
        <v>77</v>
      </c>
      <c r="Y3090" t="s">
        <v>41</v>
      </c>
      <c r="Z3090" t="s">
        <v>137</v>
      </c>
    </row>
    <row r="3091" spans="1:26" hidden="1" x14ac:dyDescent="0.25">
      <c r="A3091" t="s">
        <v>12628</v>
      </c>
      <c r="B3091" t="s">
        <v>12629</v>
      </c>
      <c r="C3091" s="1" t="str">
        <f t="shared" si="500"/>
        <v>21:0242</v>
      </c>
      <c r="D3091" s="1" t="str">
        <f t="shared" si="501"/>
        <v>21:0117</v>
      </c>
      <c r="E3091" t="s">
        <v>12630</v>
      </c>
      <c r="F3091" t="s">
        <v>12631</v>
      </c>
      <c r="H3091">
        <v>58.818371300000003</v>
      </c>
      <c r="I3091">
        <v>-102.8015066</v>
      </c>
      <c r="J3091" s="1" t="str">
        <f t="shared" si="502"/>
        <v>NGR lake sediment grab sample</v>
      </c>
      <c r="K3091" s="1" t="str">
        <f t="shared" si="503"/>
        <v>&lt;177 micron (NGR)</v>
      </c>
      <c r="L3091">
        <v>47</v>
      </c>
      <c r="M3091" t="s">
        <v>118</v>
      </c>
      <c r="N3091">
        <v>921</v>
      </c>
      <c r="O3091" t="s">
        <v>49</v>
      </c>
      <c r="P3091" t="s">
        <v>77</v>
      </c>
      <c r="Q3091" t="s">
        <v>66</v>
      </c>
      <c r="R3091" t="s">
        <v>156</v>
      </c>
      <c r="S3091" t="s">
        <v>80</v>
      </c>
      <c r="T3091" t="s">
        <v>36</v>
      </c>
      <c r="U3091" t="s">
        <v>100</v>
      </c>
      <c r="V3091" t="s">
        <v>99</v>
      </c>
      <c r="W3091" t="s">
        <v>66</v>
      </c>
      <c r="X3091" t="s">
        <v>77</v>
      </c>
      <c r="Y3091" t="s">
        <v>41</v>
      </c>
      <c r="Z3091" t="s">
        <v>6799</v>
      </c>
    </row>
    <row r="3092" spans="1:26" hidden="1" x14ac:dyDescent="0.25">
      <c r="A3092" t="s">
        <v>12632</v>
      </c>
      <c r="B3092" t="s">
        <v>12633</v>
      </c>
      <c r="C3092" s="1" t="str">
        <f t="shared" si="500"/>
        <v>21:0242</v>
      </c>
      <c r="D3092" s="1" t="str">
        <f>HYPERLINK("http://geochem.nrcan.gc.ca/cdogs/content/svy/svy_e.htm", "")</f>
        <v/>
      </c>
      <c r="G3092" s="1" t="str">
        <f>HYPERLINK("http://geochem.nrcan.gc.ca/cdogs/content/cr_/cr_00007_e.htm", "7")</f>
        <v>7</v>
      </c>
      <c r="J3092" t="s">
        <v>220</v>
      </c>
      <c r="K3092" t="s">
        <v>221</v>
      </c>
      <c r="L3092">
        <v>47</v>
      </c>
      <c r="M3092" t="s">
        <v>222</v>
      </c>
      <c r="N3092">
        <v>922</v>
      </c>
      <c r="O3092" t="s">
        <v>489</v>
      </c>
      <c r="P3092" t="s">
        <v>133</v>
      </c>
      <c r="Q3092" t="s">
        <v>64</v>
      </c>
      <c r="R3092" t="s">
        <v>78</v>
      </c>
      <c r="S3092" t="s">
        <v>33</v>
      </c>
      <c r="T3092" t="s">
        <v>225</v>
      </c>
      <c r="U3092" t="s">
        <v>226</v>
      </c>
      <c r="V3092" t="s">
        <v>309</v>
      </c>
      <c r="W3092" t="s">
        <v>53</v>
      </c>
      <c r="X3092" t="s">
        <v>228</v>
      </c>
      <c r="Y3092" t="s">
        <v>198</v>
      </c>
      <c r="Z3092" t="s">
        <v>869</v>
      </c>
    </row>
    <row r="3093" spans="1:26" hidden="1" x14ac:dyDescent="0.25">
      <c r="A3093" t="s">
        <v>12634</v>
      </c>
      <c r="B3093" t="s">
        <v>12635</v>
      </c>
      <c r="C3093" s="1" t="str">
        <f t="shared" si="500"/>
        <v>21:0242</v>
      </c>
      <c r="D3093" s="1" t="str">
        <f t="shared" ref="D3093:D3115" si="504">HYPERLINK("http://geochem.nrcan.gc.ca/cdogs/content/svy/svy210117_e.htm", "21:0117")</f>
        <v>21:0117</v>
      </c>
      <c r="E3093" t="s">
        <v>12636</v>
      </c>
      <c r="F3093" t="s">
        <v>12637</v>
      </c>
      <c r="H3093">
        <v>58.807255099999999</v>
      </c>
      <c r="I3093">
        <v>-102.9328661</v>
      </c>
      <c r="J3093" s="1" t="str">
        <f t="shared" ref="J3093:J3115" si="505">HYPERLINK("http://geochem.nrcan.gc.ca/cdogs/content/kwd/kwd020027_e.htm", "NGR lake sediment grab sample")</f>
        <v>NGR lake sediment grab sample</v>
      </c>
      <c r="K3093" s="1" t="str">
        <f t="shared" ref="K3093:K3115" si="506">HYPERLINK("http://geochem.nrcan.gc.ca/cdogs/content/kwd/kwd080006_e.htm", "&lt;177 micron (NGR)")</f>
        <v>&lt;177 micron (NGR)</v>
      </c>
      <c r="L3093">
        <v>47</v>
      </c>
      <c r="M3093" t="s">
        <v>131</v>
      </c>
      <c r="N3093">
        <v>923</v>
      </c>
      <c r="O3093" t="s">
        <v>244</v>
      </c>
      <c r="P3093" t="s">
        <v>181</v>
      </c>
      <c r="Q3093" t="s">
        <v>53</v>
      </c>
      <c r="R3093" t="s">
        <v>80</v>
      </c>
      <c r="S3093" t="s">
        <v>53</v>
      </c>
      <c r="T3093" t="s">
        <v>36</v>
      </c>
      <c r="U3093" t="s">
        <v>639</v>
      </c>
      <c r="V3093" t="s">
        <v>225</v>
      </c>
      <c r="W3093" t="s">
        <v>53</v>
      </c>
      <c r="X3093" t="s">
        <v>890</v>
      </c>
      <c r="Y3093" t="s">
        <v>41</v>
      </c>
      <c r="Z3093" t="s">
        <v>1254</v>
      </c>
    </row>
    <row r="3094" spans="1:26" hidden="1" x14ac:dyDescent="0.25">
      <c r="A3094" t="s">
        <v>12638</v>
      </c>
      <c r="B3094" t="s">
        <v>12639</v>
      </c>
      <c r="C3094" s="1" t="str">
        <f t="shared" si="500"/>
        <v>21:0242</v>
      </c>
      <c r="D3094" s="1" t="str">
        <f t="shared" si="504"/>
        <v>21:0117</v>
      </c>
      <c r="E3094" t="s">
        <v>12640</v>
      </c>
      <c r="F3094" t="s">
        <v>12641</v>
      </c>
      <c r="H3094">
        <v>58.805419499999999</v>
      </c>
      <c r="I3094">
        <v>-102.9970514</v>
      </c>
      <c r="J3094" s="1" t="str">
        <f t="shared" si="505"/>
        <v>NGR lake sediment grab sample</v>
      </c>
      <c r="K3094" s="1" t="str">
        <f t="shared" si="506"/>
        <v>&lt;177 micron (NGR)</v>
      </c>
      <c r="L3094">
        <v>47</v>
      </c>
      <c r="M3094" t="s">
        <v>143</v>
      </c>
      <c r="N3094">
        <v>924</v>
      </c>
      <c r="O3094" t="s">
        <v>1090</v>
      </c>
      <c r="P3094" t="s">
        <v>77</v>
      </c>
      <c r="Q3094" t="s">
        <v>53</v>
      </c>
      <c r="R3094" t="s">
        <v>64</v>
      </c>
      <c r="S3094" t="s">
        <v>76</v>
      </c>
      <c r="T3094" t="s">
        <v>36</v>
      </c>
      <c r="U3094" t="s">
        <v>2543</v>
      </c>
      <c r="V3094" t="s">
        <v>10021</v>
      </c>
      <c r="W3094" t="s">
        <v>181</v>
      </c>
      <c r="X3094" t="s">
        <v>82</v>
      </c>
      <c r="Y3094" t="s">
        <v>41</v>
      </c>
      <c r="Z3094" t="s">
        <v>1042</v>
      </c>
    </row>
    <row r="3095" spans="1:26" hidden="1" x14ac:dyDescent="0.25">
      <c r="A3095" t="s">
        <v>12642</v>
      </c>
      <c r="B3095" t="s">
        <v>12643</v>
      </c>
      <c r="C3095" s="1" t="str">
        <f t="shared" si="500"/>
        <v>21:0242</v>
      </c>
      <c r="D3095" s="1" t="str">
        <f t="shared" si="504"/>
        <v>21:0117</v>
      </c>
      <c r="E3095" t="s">
        <v>12644</v>
      </c>
      <c r="F3095" t="s">
        <v>12645</v>
      </c>
      <c r="H3095">
        <v>58.801169999999999</v>
      </c>
      <c r="I3095">
        <v>-103.04209659999999</v>
      </c>
      <c r="J3095" s="1" t="str">
        <f t="shared" si="505"/>
        <v>NGR lake sediment grab sample</v>
      </c>
      <c r="K3095" s="1" t="str">
        <f t="shared" si="506"/>
        <v>&lt;177 micron (NGR)</v>
      </c>
      <c r="L3095">
        <v>47</v>
      </c>
      <c r="M3095" t="s">
        <v>177</v>
      </c>
      <c r="N3095">
        <v>925</v>
      </c>
      <c r="O3095" t="s">
        <v>798</v>
      </c>
      <c r="P3095" t="s">
        <v>77</v>
      </c>
      <c r="Q3095" t="s">
        <v>53</v>
      </c>
      <c r="R3095" t="s">
        <v>198</v>
      </c>
      <c r="S3095" t="s">
        <v>78</v>
      </c>
      <c r="T3095" t="s">
        <v>36</v>
      </c>
      <c r="U3095" t="s">
        <v>119</v>
      </c>
      <c r="V3095" t="s">
        <v>399</v>
      </c>
      <c r="W3095" t="s">
        <v>66</v>
      </c>
      <c r="X3095" t="s">
        <v>890</v>
      </c>
      <c r="Y3095" t="s">
        <v>41</v>
      </c>
      <c r="Z3095" t="s">
        <v>1920</v>
      </c>
    </row>
    <row r="3096" spans="1:26" hidden="1" x14ac:dyDescent="0.25">
      <c r="A3096" t="s">
        <v>12646</v>
      </c>
      <c r="B3096" t="s">
        <v>12647</v>
      </c>
      <c r="C3096" s="1" t="str">
        <f t="shared" si="500"/>
        <v>21:0242</v>
      </c>
      <c r="D3096" s="1" t="str">
        <f t="shared" si="504"/>
        <v>21:0117</v>
      </c>
      <c r="E3096" t="s">
        <v>12648</v>
      </c>
      <c r="F3096" t="s">
        <v>12649</v>
      </c>
      <c r="H3096">
        <v>58.8088792</v>
      </c>
      <c r="I3096">
        <v>-103.0744219</v>
      </c>
      <c r="J3096" s="1" t="str">
        <f t="shared" si="505"/>
        <v>NGR lake sediment grab sample</v>
      </c>
      <c r="K3096" s="1" t="str">
        <f t="shared" si="506"/>
        <v>&lt;177 micron (NGR)</v>
      </c>
      <c r="L3096">
        <v>47</v>
      </c>
      <c r="M3096" t="s">
        <v>187</v>
      </c>
      <c r="N3096">
        <v>926</v>
      </c>
      <c r="O3096" t="s">
        <v>34</v>
      </c>
      <c r="P3096" t="s">
        <v>244</v>
      </c>
      <c r="Q3096" t="s">
        <v>53</v>
      </c>
      <c r="R3096" t="s">
        <v>290</v>
      </c>
      <c r="S3096" t="s">
        <v>146</v>
      </c>
      <c r="T3096" t="s">
        <v>36</v>
      </c>
      <c r="U3096" t="s">
        <v>3503</v>
      </c>
      <c r="V3096" t="s">
        <v>7319</v>
      </c>
      <c r="W3096" t="s">
        <v>39</v>
      </c>
      <c r="X3096" t="s">
        <v>54</v>
      </c>
      <c r="Y3096" t="s">
        <v>41</v>
      </c>
      <c r="Z3096" t="s">
        <v>350</v>
      </c>
    </row>
    <row r="3097" spans="1:26" hidden="1" x14ac:dyDescent="0.25">
      <c r="A3097" t="s">
        <v>12650</v>
      </c>
      <c r="B3097" t="s">
        <v>12651</v>
      </c>
      <c r="C3097" s="1" t="str">
        <f t="shared" si="500"/>
        <v>21:0242</v>
      </c>
      <c r="D3097" s="1" t="str">
        <f t="shared" si="504"/>
        <v>21:0117</v>
      </c>
      <c r="E3097" t="s">
        <v>12652</v>
      </c>
      <c r="F3097" t="s">
        <v>12653</v>
      </c>
      <c r="H3097">
        <v>58.813788000000002</v>
      </c>
      <c r="I3097">
        <v>-103.1111563</v>
      </c>
      <c r="J3097" s="1" t="str">
        <f t="shared" si="505"/>
        <v>NGR lake sediment grab sample</v>
      </c>
      <c r="K3097" s="1" t="str">
        <f t="shared" si="506"/>
        <v>&lt;177 micron (NGR)</v>
      </c>
      <c r="L3097">
        <v>47</v>
      </c>
      <c r="M3097" t="s">
        <v>196</v>
      </c>
      <c r="N3097">
        <v>927</v>
      </c>
      <c r="O3097" t="s">
        <v>62</v>
      </c>
      <c r="P3097" t="s">
        <v>198</v>
      </c>
      <c r="Q3097" t="s">
        <v>53</v>
      </c>
      <c r="R3097" t="s">
        <v>76</v>
      </c>
      <c r="S3097" t="s">
        <v>80</v>
      </c>
      <c r="T3097" t="s">
        <v>36</v>
      </c>
      <c r="U3097" t="s">
        <v>1432</v>
      </c>
      <c r="V3097" t="s">
        <v>225</v>
      </c>
      <c r="W3097" t="s">
        <v>66</v>
      </c>
      <c r="X3097" t="s">
        <v>336</v>
      </c>
      <c r="Y3097" t="s">
        <v>41</v>
      </c>
      <c r="Z3097" t="s">
        <v>1547</v>
      </c>
    </row>
    <row r="3098" spans="1:26" hidden="1" x14ac:dyDescent="0.25">
      <c r="A3098" t="s">
        <v>12654</v>
      </c>
      <c r="B3098" t="s">
        <v>12655</v>
      </c>
      <c r="C3098" s="1" t="str">
        <f t="shared" si="500"/>
        <v>21:0242</v>
      </c>
      <c r="D3098" s="1" t="str">
        <f t="shared" si="504"/>
        <v>21:0117</v>
      </c>
      <c r="E3098" t="s">
        <v>12656</v>
      </c>
      <c r="F3098" t="s">
        <v>12657</v>
      </c>
      <c r="H3098">
        <v>58.812691600000001</v>
      </c>
      <c r="I3098">
        <v>-103.1533287</v>
      </c>
      <c r="J3098" s="1" t="str">
        <f t="shared" si="505"/>
        <v>NGR lake sediment grab sample</v>
      </c>
      <c r="K3098" s="1" t="str">
        <f t="shared" si="506"/>
        <v>&lt;177 micron (NGR)</v>
      </c>
      <c r="L3098">
        <v>47</v>
      </c>
      <c r="M3098" t="s">
        <v>206</v>
      </c>
      <c r="N3098">
        <v>928</v>
      </c>
      <c r="O3098" t="s">
        <v>62</v>
      </c>
      <c r="P3098" t="s">
        <v>109</v>
      </c>
      <c r="Q3098" t="s">
        <v>53</v>
      </c>
      <c r="R3098" t="s">
        <v>290</v>
      </c>
      <c r="S3098" t="s">
        <v>33</v>
      </c>
      <c r="T3098" t="s">
        <v>36</v>
      </c>
      <c r="U3098" t="s">
        <v>510</v>
      </c>
      <c r="V3098" t="s">
        <v>225</v>
      </c>
      <c r="W3098" t="s">
        <v>66</v>
      </c>
      <c r="X3098" t="s">
        <v>82</v>
      </c>
      <c r="Y3098" t="s">
        <v>41</v>
      </c>
      <c r="Z3098" t="s">
        <v>928</v>
      </c>
    </row>
    <row r="3099" spans="1:26" hidden="1" x14ac:dyDescent="0.25">
      <c r="A3099" t="s">
        <v>12658</v>
      </c>
      <c r="B3099" t="s">
        <v>12659</v>
      </c>
      <c r="C3099" s="1" t="str">
        <f t="shared" si="500"/>
        <v>21:0242</v>
      </c>
      <c r="D3099" s="1" t="str">
        <f t="shared" si="504"/>
        <v>21:0117</v>
      </c>
      <c r="E3099" t="s">
        <v>12660</v>
      </c>
      <c r="F3099" t="s">
        <v>12661</v>
      </c>
      <c r="H3099">
        <v>58.805669399999999</v>
      </c>
      <c r="I3099">
        <v>-103.1503774</v>
      </c>
      <c r="J3099" s="1" t="str">
        <f t="shared" si="505"/>
        <v>NGR lake sediment grab sample</v>
      </c>
      <c r="K3099" s="1" t="str">
        <f t="shared" si="506"/>
        <v>&lt;177 micron (NGR)</v>
      </c>
      <c r="L3099">
        <v>47</v>
      </c>
      <c r="M3099" t="s">
        <v>214</v>
      </c>
      <c r="N3099">
        <v>929</v>
      </c>
      <c r="O3099" t="s">
        <v>48</v>
      </c>
      <c r="P3099" t="s">
        <v>76</v>
      </c>
      <c r="Q3099" t="s">
        <v>53</v>
      </c>
      <c r="R3099" t="s">
        <v>76</v>
      </c>
      <c r="S3099" t="s">
        <v>33</v>
      </c>
      <c r="T3099" t="s">
        <v>36</v>
      </c>
      <c r="U3099" t="s">
        <v>40</v>
      </c>
      <c r="V3099" t="s">
        <v>337</v>
      </c>
      <c r="W3099" t="s">
        <v>66</v>
      </c>
      <c r="X3099" t="s">
        <v>283</v>
      </c>
      <c r="Y3099" t="s">
        <v>41</v>
      </c>
      <c r="Z3099" t="s">
        <v>1200</v>
      </c>
    </row>
    <row r="3100" spans="1:26" hidden="1" x14ac:dyDescent="0.25">
      <c r="A3100" t="s">
        <v>12662</v>
      </c>
      <c r="B3100" t="s">
        <v>12663</v>
      </c>
      <c r="C3100" s="1" t="str">
        <f t="shared" si="500"/>
        <v>21:0242</v>
      </c>
      <c r="D3100" s="1" t="str">
        <f t="shared" si="504"/>
        <v>21:0117</v>
      </c>
      <c r="E3100" t="s">
        <v>12664</v>
      </c>
      <c r="F3100" t="s">
        <v>12665</v>
      </c>
      <c r="H3100">
        <v>58.799472999999999</v>
      </c>
      <c r="I3100">
        <v>-103.1891335</v>
      </c>
      <c r="J3100" s="1" t="str">
        <f t="shared" si="505"/>
        <v>NGR lake sediment grab sample</v>
      </c>
      <c r="K3100" s="1" t="str">
        <f t="shared" si="506"/>
        <v>&lt;177 micron (NGR)</v>
      </c>
      <c r="L3100">
        <v>47</v>
      </c>
      <c r="M3100" t="s">
        <v>234</v>
      </c>
      <c r="N3100">
        <v>930</v>
      </c>
      <c r="O3100" t="s">
        <v>297</v>
      </c>
      <c r="P3100" t="s">
        <v>109</v>
      </c>
      <c r="Q3100" t="s">
        <v>53</v>
      </c>
      <c r="R3100" t="s">
        <v>156</v>
      </c>
      <c r="S3100" t="s">
        <v>181</v>
      </c>
      <c r="T3100" t="s">
        <v>36</v>
      </c>
      <c r="U3100" t="s">
        <v>667</v>
      </c>
      <c r="V3100" t="s">
        <v>399</v>
      </c>
      <c r="W3100" t="s">
        <v>66</v>
      </c>
      <c r="X3100" t="s">
        <v>48</v>
      </c>
      <c r="Y3100" t="s">
        <v>41</v>
      </c>
      <c r="Z3100" t="s">
        <v>2223</v>
      </c>
    </row>
    <row r="3101" spans="1:26" hidden="1" x14ac:dyDescent="0.25">
      <c r="A3101" t="s">
        <v>12666</v>
      </c>
      <c r="B3101" t="s">
        <v>12667</v>
      </c>
      <c r="C3101" s="1" t="str">
        <f t="shared" si="500"/>
        <v>21:0242</v>
      </c>
      <c r="D3101" s="1" t="str">
        <f t="shared" si="504"/>
        <v>21:0117</v>
      </c>
      <c r="E3101" t="s">
        <v>12668</v>
      </c>
      <c r="F3101" t="s">
        <v>12669</v>
      </c>
      <c r="H3101">
        <v>58.771285200000001</v>
      </c>
      <c r="I3101">
        <v>-103.21889349999999</v>
      </c>
      <c r="J3101" s="1" t="str">
        <f t="shared" si="505"/>
        <v>NGR lake sediment grab sample</v>
      </c>
      <c r="K3101" s="1" t="str">
        <f t="shared" si="506"/>
        <v>&lt;177 micron (NGR)</v>
      </c>
      <c r="L3101">
        <v>48</v>
      </c>
      <c r="M3101" t="s">
        <v>30</v>
      </c>
      <c r="N3101">
        <v>931</v>
      </c>
      <c r="O3101" t="s">
        <v>253</v>
      </c>
      <c r="P3101" t="s">
        <v>156</v>
      </c>
      <c r="Q3101" t="s">
        <v>53</v>
      </c>
      <c r="R3101" t="s">
        <v>156</v>
      </c>
      <c r="S3101" t="s">
        <v>63</v>
      </c>
      <c r="T3101" t="s">
        <v>36</v>
      </c>
      <c r="U3101" t="s">
        <v>67</v>
      </c>
      <c r="V3101" t="s">
        <v>292</v>
      </c>
      <c r="W3101" t="s">
        <v>53</v>
      </c>
      <c r="X3101" t="s">
        <v>890</v>
      </c>
      <c r="Y3101" t="s">
        <v>41</v>
      </c>
      <c r="Z3101" t="s">
        <v>138</v>
      </c>
    </row>
    <row r="3102" spans="1:26" hidden="1" x14ac:dyDescent="0.25">
      <c r="A3102" t="s">
        <v>12670</v>
      </c>
      <c r="B3102" t="s">
        <v>12671</v>
      </c>
      <c r="C3102" s="1" t="str">
        <f t="shared" si="500"/>
        <v>21:0242</v>
      </c>
      <c r="D3102" s="1" t="str">
        <f t="shared" si="504"/>
        <v>21:0117</v>
      </c>
      <c r="E3102" t="s">
        <v>12672</v>
      </c>
      <c r="F3102" t="s">
        <v>12673</v>
      </c>
      <c r="H3102">
        <v>58.779593200000001</v>
      </c>
      <c r="I3102">
        <v>-103.1782997</v>
      </c>
      <c r="J3102" s="1" t="str">
        <f t="shared" si="505"/>
        <v>NGR lake sediment grab sample</v>
      </c>
      <c r="K3102" s="1" t="str">
        <f t="shared" si="506"/>
        <v>&lt;177 micron (NGR)</v>
      </c>
      <c r="L3102">
        <v>48</v>
      </c>
      <c r="M3102" t="s">
        <v>47</v>
      </c>
      <c r="N3102">
        <v>932</v>
      </c>
      <c r="O3102" t="s">
        <v>188</v>
      </c>
      <c r="P3102" t="s">
        <v>75</v>
      </c>
      <c r="Q3102" t="s">
        <v>53</v>
      </c>
      <c r="R3102" t="s">
        <v>109</v>
      </c>
      <c r="S3102" t="s">
        <v>181</v>
      </c>
      <c r="T3102" t="s">
        <v>36</v>
      </c>
      <c r="U3102" t="s">
        <v>1501</v>
      </c>
      <c r="V3102" t="s">
        <v>10021</v>
      </c>
      <c r="W3102" t="s">
        <v>80</v>
      </c>
      <c r="X3102" t="s">
        <v>343</v>
      </c>
      <c r="Y3102" t="s">
        <v>41</v>
      </c>
      <c r="Z3102" t="s">
        <v>2779</v>
      </c>
    </row>
    <row r="3103" spans="1:26" hidden="1" x14ac:dyDescent="0.25">
      <c r="A3103" t="s">
        <v>12674</v>
      </c>
      <c r="B3103" t="s">
        <v>12675</v>
      </c>
      <c r="C3103" s="1" t="str">
        <f t="shared" si="500"/>
        <v>21:0242</v>
      </c>
      <c r="D3103" s="1" t="str">
        <f t="shared" si="504"/>
        <v>21:0117</v>
      </c>
      <c r="E3103" t="s">
        <v>12676</v>
      </c>
      <c r="F3103" t="s">
        <v>12677</v>
      </c>
      <c r="H3103">
        <v>58.779039900000001</v>
      </c>
      <c r="I3103">
        <v>-103.2002985</v>
      </c>
      <c r="J3103" s="1" t="str">
        <f t="shared" si="505"/>
        <v>NGR lake sediment grab sample</v>
      </c>
      <c r="K3103" s="1" t="str">
        <f t="shared" si="506"/>
        <v>&lt;177 micron (NGR)</v>
      </c>
      <c r="L3103">
        <v>48</v>
      </c>
      <c r="M3103" t="s">
        <v>154</v>
      </c>
      <c r="N3103">
        <v>933</v>
      </c>
      <c r="O3103" t="s">
        <v>197</v>
      </c>
      <c r="P3103" t="s">
        <v>244</v>
      </c>
      <c r="Q3103" t="s">
        <v>66</v>
      </c>
      <c r="R3103" t="s">
        <v>110</v>
      </c>
      <c r="S3103" t="s">
        <v>33</v>
      </c>
      <c r="T3103" t="s">
        <v>36</v>
      </c>
      <c r="U3103" t="s">
        <v>100</v>
      </c>
      <c r="V3103" t="s">
        <v>90</v>
      </c>
      <c r="W3103" t="s">
        <v>66</v>
      </c>
      <c r="X3103" t="s">
        <v>336</v>
      </c>
      <c r="Y3103" t="s">
        <v>41</v>
      </c>
      <c r="Z3103" t="s">
        <v>716</v>
      </c>
    </row>
    <row r="3104" spans="1:26" hidden="1" x14ac:dyDescent="0.25">
      <c r="A3104" t="s">
        <v>12678</v>
      </c>
      <c r="B3104" t="s">
        <v>12679</v>
      </c>
      <c r="C3104" s="1" t="str">
        <f t="shared" si="500"/>
        <v>21:0242</v>
      </c>
      <c r="D3104" s="1" t="str">
        <f t="shared" si="504"/>
        <v>21:0117</v>
      </c>
      <c r="E3104" t="s">
        <v>12668</v>
      </c>
      <c r="F3104" t="s">
        <v>12680</v>
      </c>
      <c r="H3104">
        <v>58.771285200000001</v>
      </c>
      <c r="I3104">
        <v>-103.21889349999999</v>
      </c>
      <c r="J3104" s="1" t="str">
        <f t="shared" si="505"/>
        <v>NGR lake sediment grab sample</v>
      </c>
      <c r="K3104" s="1" t="str">
        <f t="shared" si="506"/>
        <v>&lt;177 micron (NGR)</v>
      </c>
      <c r="L3104">
        <v>48</v>
      </c>
      <c r="M3104" t="s">
        <v>162</v>
      </c>
      <c r="N3104">
        <v>934</v>
      </c>
      <c r="O3104" t="s">
        <v>253</v>
      </c>
      <c r="P3104" t="s">
        <v>156</v>
      </c>
      <c r="Q3104" t="s">
        <v>53</v>
      </c>
      <c r="R3104" t="s">
        <v>156</v>
      </c>
      <c r="S3104" t="s">
        <v>63</v>
      </c>
      <c r="T3104" t="s">
        <v>36</v>
      </c>
      <c r="U3104" t="s">
        <v>284</v>
      </c>
      <c r="V3104" t="s">
        <v>292</v>
      </c>
      <c r="W3104" t="s">
        <v>53</v>
      </c>
      <c r="X3104" t="s">
        <v>48</v>
      </c>
      <c r="Y3104" t="s">
        <v>41</v>
      </c>
      <c r="Z3104" t="s">
        <v>1085</v>
      </c>
    </row>
    <row r="3105" spans="1:26" hidden="1" x14ac:dyDescent="0.25">
      <c r="A3105" t="s">
        <v>12681</v>
      </c>
      <c r="B3105" t="s">
        <v>12682</v>
      </c>
      <c r="C3105" s="1" t="str">
        <f t="shared" si="500"/>
        <v>21:0242</v>
      </c>
      <c r="D3105" s="1" t="str">
        <f t="shared" si="504"/>
        <v>21:0117</v>
      </c>
      <c r="E3105" t="s">
        <v>12668</v>
      </c>
      <c r="F3105" t="s">
        <v>12683</v>
      </c>
      <c r="H3105">
        <v>58.771285200000001</v>
      </c>
      <c r="I3105">
        <v>-103.21889349999999</v>
      </c>
      <c r="J3105" s="1" t="str">
        <f t="shared" si="505"/>
        <v>NGR lake sediment grab sample</v>
      </c>
      <c r="K3105" s="1" t="str">
        <f t="shared" si="506"/>
        <v>&lt;177 micron (NGR)</v>
      </c>
      <c r="L3105">
        <v>48</v>
      </c>
      <c r="M3105" t="s">
        <v>169</v>
      </c>
      <c r="N3105">
        <v>935</v>
      </c>
      <c r="O3105" t="s">
        <v>1048</v>
      </c>
      <c r="P3105" t="s">
        <v>156</v>
      </c>
      <c r="Q3105" t="s">
        <v>66</v>
      </c>
      <c r="R3105" t="s">
        <v>109</v>
      </c>
      <c r="S3105" t="s">
        <v>80</v>
      </c>
      <c r="T3105" t="s">
        <v>36</v>
      </c>
      <c r="U3105" t="s">
        <v>54</v>
      </c>
      <c r="V3105" t="s">
        <v>322</v>
      </c>
      <c r="W3105" t="s">
        <v>53</v>
      </c>
      <c r="X3105" t="s">
        <v>79</v>
      </c>
      <c r="Y3105" t="s">
        <v>41</v>
      </c>
      <c r="Z3105" t="s">
        <v>138</v>
      </c>
    </row>
    <row r="3106" spans="1:26" hidden="1" x14ac:dyDescent="0.25">
      <c r="A3106" t="s">
        <v>12684</v>
      </c>
      <c r="B3106" t="s">
        <v>12685</v>
      </c>
      <c r="C3106" s="1" t="str">
        <f t="shared" si="500"/>
        <v>21:0242</v>
      </c>
      <c r="D3106" s="1" t="str">
        <f t="shared" si="504"/>
        <v>21:0117</v>
      </c>
      <c r="E3106" t="s">
        <v>12686</v>
      </c>
      <c r="F3106" t="s">
        <v>12687</v>
      </c>
      <c r="H3106">
        <v>58.765346700000002</v>
      </c>
      <c r="I3106">
        <v>-103.2332036</v>
      </c>
      <c r="J3106" s="1" t="str">
        <f t="shared" si="505"/>
        <v>NGR lake sediment grab sample</v>
      </c>
      <c r="K3106" s="1" t="str">
        <f t="shared" si="506"/>
        <v>&lt;177 micron (NGR)</v>
      </c>
      <c r="L3106">
        <v>48</v>
      </c>
      <c r="M3106" t="s">
        <v>60</v>
      </c>
      <c r="N3106">
        <v>936</v>
      </c>
      <c r="O3106" t="s">
        <v>48</v>
      </c>
      <c r="P3106" t="s">
        <v>156</v>
      </c>
      <c r="Q3106" t="s">
        <v>53</v>
      </c>
      <c r="R3106" t="s">
        <v>156</v>
      </c>
      <c r="S3106" t="s">
        <v>39</v>
      </c>
      <c r="T3106" t="s">
        <v>36</v>
      </c>
      <c r="U3106" t="s">
        <v>1692</v>
      </c>
      <c r="V3106" t="s">
        <v>437</v>
      </c>
      <c r="W3106" t="s">
        <v>63</v>
      </c>
      <c r="X3106" t="s">
        <v>890</v>
      </c>
      <c r="Y3106" t="s">
        <v>41</v>
      </c>
      <c r="Z3106" t="s">
        <v>591</v>
      </c>
    </row>
    <row r="3107" spans="1:26" hidden="1" x14ac:dyDescent="0.25">
      <c r="A3107" t="s">
        <v>12688</v>
      </c>
      <c r="B3107" t="s">
        <v>12689</v>
      </c>
      <c r="C3107" s="1" t="str">
        <f t="shared" si="500"/>
        <v>21:0242</v>
      </c>
      <c r="D3107" s="1" t="str">
        <f t="shared" si="504"/>
        <v>21:0117</v>
      </c>
      <c r="E3107" t="s">
        <v>12690</v>
      </c>
      <c r="F3107" t="s">
        <v>12691</v>
      </c>
      <c r="H3107">
        <v>58.746335999999999</v>
      </c>
      <c r="I3107">
        <v>-103.2395932</v>
      </c>
      <c r="J3107" s="1" t="str">
        <f t="shared" si="505"/>
        <v>NGR lake sediment grab sample</v>
      </c>
      <c r="K3107" s="1" t="str">
        <f t="shared" si="506"/>
        <v>&lt;177 micron (NGR)</v>
      </c>
      <c r="L3107">
        <v>48</v>
      </c>
      <c r="M3107" t="s">
        <v>73</v>
      </c>
      <c r="N3107">
        <v>937</v>
      </c>
      <c r="O3107" t="s">
        <v>61</v>
      </c>
      <c r="P3107" t="s">
        <v>50</v>
      </c>
      <c r="Q3107" t="s">
        <v>53</v>
      </c>
      <c r="R3107" t="s">
        <v>156</v>
      </c>
      <c r="S3107" t="s">
        <v>39</v>
      </c>
      <c r="T3107" t="s">
        <v>36</v>
      </c>
      <c r="U3107" t="s">
        <v>986</v>
      </c>
      <c r="V3107" t="s">
        <v>180</v>
      </c>
      <c r="W3107" t="s">
        <v>63</v>
      </c>
      <c r="X3107" t="s">
        <v>890</v>
      </c>
      <c r="Y3107" t="s">
        <v>41</v>
      </c>
      <c r="Z3107" t="s">
        <v>3269</v>
      </c>
    </row>
    <row r="3108" spans="1:26" hidden="1" x14ac:dyDescent="0.25">
      <c r="A3108" t="s">
        <v>12692</v>
      </c>
      <c r="B3108" t="s">
        <v>12693</v>
      </c>
      <c r="C3108" s="1" t="str">
        <f t="shared" si="500"/>
        <v>21:0242</v>
      </c>
      <c r="D3108" s="1" t="str">
        <f t="shared" si="504"/>
        <v>21:0117</v>
      </c>
      <c r="E3108" t="s">
        <v>12694</v>
      </c>
      <c r="F3108" t="s">
        <v>12695</v>
      </c>
      <c r="H3108">
        <v>58.729898300000002</v>
      </c>
      <c r="I3108">
        <v>-103.25817979999999</v>
      </c>
      <c r="J3108" s="1" t="str">
        <f t="shared" si="505"/>
        <v>NGR lake sediment grab sample</v>
      </c>
      <c r="K3108" s="1" t="str">
        <f t="shared" si="506"/>
        <v>&lt;177 micron (NGR)</v>
      </c>
      <c r="L3108">
        <v>48</v>
      </c>
      <c r="M3108" t="s">
        <v>87</v>
      </c>
      <c r="N3108">
        <v>938</v>
      </c>
      <c r="O3108" t="s">
        <v>297</v>
      </c>
      <c r="P3108" t="s">
        <v>50</v>
      </c>
      <c r="Q3108" t="s">
        <v>66</v>
      </c>
      <c r="R3108" t="s">
        <v>156</v>
      </c>
      <c r="S3108" t="s">
        <v>33</v>
      </c>
      <c r="T3108" t="s">
        <v>36</v>
      </c>
      <c r="U3108" t="s">
        <v>269</v>
      </c>
      <c r="V3108" t="s">
        <v>1006</v>
      </c>
      <c r="W3108" t="s">
        <v>63</v>
      </c>
      <c r="X3108" t="s">
        <v>82</v>
      </c>
      <c r="Y3108" t="s">
        <v>41</v>
      </c>
      <c r="Z3108" t="s">
        <v>246</v>
      </c>
    </row>
    <row r="3109" spans="1:26" hidden="1" x14ac:dyDescent="0.25">
      <c r="A3109" t="s">
        <v>12696</v>
      </c>
      <c r="B3109" t="s">
        <v>12697</v>
      </c>
      <c r="C3109" s="1" t="str">
        <f t="shared" si="500"/>
        <v>21:0242</v>
      </c>
      <c r="D3109" s="1" t="str">
        <f t="shared" si="504"/>
        <v>21:0117</v>
      </c>
      <c r="E3109" t="s">
        <v>12698</v>
      </c>
      <c r="F3109" t="s">
        <v>12699</v>
      </c>
      <c r="H3109">
        <v>58.719846699999998</v>
      </c>
      <c r="I3109">
        <v>-103.293098</v>
      </c>
      <c r="J3109" s="1" t="str">
        <f t="shared" si="505"/>
        <v>NGR lake sediment grab sample</v>
      </c>
      <c r="K3109" s="1" t="str">
        <f t="shared" si="506"/>
        <v>&lt;177 micron (NGR)</v>
      </c>
      <c r="L3109">
        <v>48</v>
      </c>
      <c r="M3109" t="s">
        <v>96</v>
      </c>
      <c r="N3109">
        <v>939</v>
      </c>
      <c r="O3109" t="s">
        <v>74</v>
      </c>
      <c r="P3109" t="s">
        <v>50</v>
      </c>
      <c r="Q3109" t="s">
        <v>66</v>
      </c>
      <c r="R3109" t="s">
        <v>50</v>
      </c>
      <c r="S3109" t="s">
        <v>146</v>
      </c>
      <c r="T3109" t="s">
        <v>36</v>
      </c>
      <c r="U3109" t="s">
        <v>163</v>
      </c>
      <c r="V3109" t="s">
        <v>90</v>
      </c>
      <c r="W3109" t="s">
        <v>80</v>
      </c>
      <c r="X3109" t="s">
        <v>48</v>
      </c>
      <c r="Y3109" t="s">
        <v>41</v>
      </c>
      <c r="Z3109" t="s">
        <v>820</v>
      </c>
    </row>
    <row r="3110" spans="1:26" hidden="1" x14ac:dyDescent="0.25">
      <c r="A3110" t="s">
        <v>12700</v>
      </c>
      <c r="B3110" t="s">
        <v>12701</v>
      </c>
      <c r="C3110" s="1" t="str">
        <f t="shared" si="500"/>
        <v>21:0242</v>
      </c>
      <c r="D3110" s="1" t="str">
        <f t="shared" si="504"/>
        <v>21:0117</v>
      </c>
      <c r="E3110" t="s">
        <v>12702</v>
      </c>
      <c r="F3110" t="s">
        <v>12703</v>
      </c>
      <c r="H3110">
        <v>58.647730500000002</v>
      </c>
      <c r="I3110">
        <v>-103.3885004</v>
      </c>
      <c r="J3110" s="1" t="str">
        <f t="shared" si="505"/>
        <v>NGR lake sediment grab sample</v>
      </c>
      <c r="K3110" s="1" t="str">
        <f t="shared" si="506"/>
        <v>&lt;177 micron (NGR)</v>
      </c>
      <c r="L3110">
        <v>48</v>
      </c>
      <c r="M3110" t="s">
        <v>106</v>
      </c>
      <c r="N3110">
        <v>940</v>
      </c>
      <c r="O3110" t="s">
        <v>236</v>
      </c>
      <c r="P3110" t="s">
        <v>134</v>
      </c>
      <c r="Q3110" t="s">
        <v>66</v>
      </c>
      <c r="R3110" t="s">
        <v>156</v>
      </c>
      <c r="S3110" t="s">
        <v>33</v>
      </c>
      <c r="T3110" t="s">
        <v>36</v>
      </c>
      <c r="U3110" t="s">
        <v>79</v>
      </c>
      <c r="V3110" t="s">
        <v>308</v>
      </c>
      <c r="W3110" t="s">
        <v>63</v>
      </c>
      <c r="X3110" t="s">
        <v>48</v>
      </c>
      <c r="Y3110" t="s">
        <v>41</v>
      </c>
      <c r="Z3110" t="s">
        <v>2408</v>
      </c>
    </row>
    <row r="3111" spans="1:26" hidden="1" x14ac:dyDescent="0.25">
      <c r="A3111" t="s">
        <v>12704</v>
      </c>
      <c r="B3111" t="s">
        <v>12705</v>
      </c>
      <c r="C3111" s="1" t="str">
        <f t="shared" si="500"/>
        <v>21:0242</v>
      </c>
      <c r="D3111" s="1" t="str">
        <f t="shared" si="504"/>
        <v>21:0117</v>
      </c>
      <c r="E3111" t="s">
        <v>12706</v>
      </c>
      <c r="F3111" t="s">
        <v>12707</v>
      </c>
      <c r="H3111">
        <v>58.706084099999998</v>
      </c>
      <c r="I3111">
        <v>-103.2755238</v>
      </c>
      <c r="J3111" s="1" t="str">
        <f t="shared" si="505"/>
        <v>NGR lake sediment grab sample</v>
      </c>
      <c r="K3111" s="1" t="str">
        <f t="shared" si="506"/>
        <v>&lt;177 micron (NGR)</v>
      </c>
      <c r="L3111">
        <v>48</v>
      </c>
      <c r="M3111" t="s">
        <v>118</v>
      </c>
      <c r="N3111">
        <v>941</v>
      </c>
      <c r="O3111" t="s">
        <v>342</v>
      </c>
      <c r="P3111" t="s">
        <v>134</v>
      </c>
      <c r="Q3111" t="s">
        <v>53</v>
      </c>
      <c r="R3111" t="s">
        <v>290</v>
      </c>
      <c r="S3111" t="s">
        <v>181</v>
      </c>
      <c r="T3111" t="s">
        <v>36</v>
      </c>
      <c r="U3111" t="s">
        <v>2169</v>
      </c>
      <c r="V3111" t="s">
        <v>5543</v>
      </c>
      <c r="W3111" t="s">
        <v>66</v>
      </c>
      <c r="X3111" t="s">
        <v>79</v>
      </c>
      <c r="Y3111" t="s">
        <v>41</v>
      </c>
      <c r="Z3111" t="s">
        <v>3073</v>
      </c>
    </row>
    <row r="3112" spans="1:26" hidden="1" x14ac:dyDescent="0.25">
      <c r="A3112" t="s">
        <v>12708</v>
      </c>
      <c r="B3112" t="s">
        <v>12709</v>
      </c>
      <c r="C3112" s="1" t="str">
        <f t="shared" si="500"/>
        <v>21:0242</v>
      </c>
      <c r="D3112" s="1" t="str">
        <f t="shared" si="504"/>
        <v>21:0117</v>
      </c>
      <c r="E3112" t="s">
        <v>12710</v>
      </c>
      <c r="F3112" t="s">
        <v>12711</v>
      </c>
      <c r="H3112">
        <v>58.703789800000003</v>
      </c>
      <c r="I3112">
        <v>-103.33391</v>
      </c>
      <c r="J3112" s="1" t="str">
        <f t="shared" si="505"/>
        <v>NGR lake sediment grab sample</v>
      </c>
      <c r="K3112" s="1" t="str">
        <f t="shared" si="506"/>
        <v>&lt;177 micron (NGR)</v>
      </c>
      <c r="L3112">
        <v>48</v>
      </c>
      <c r="M3112" t="s">
        <v>131</v>
      </c>
      <c r="N3112">
        <v>942</v>
      </c>
      <c r="O3112" t="s">
        <v>61</v>
      </c>
      <c r="P3112" t="s">
        <v>50</v>
      </c>
      <c r="Q3112" t="s">
        <v>53</v>
      </c>
      <c r="R3112" t="s">
        <v>156</v>
      </c>
      <c r="S3112" t="s">
        <v>33</v>
      </c>
      <c r="T3112" t="s">
        <v>36</v>
      </c>
      <c r="U3112" t="s">
        <v>31</v>
      </c>
      <c r="V3112" t="s">
        <v>125</v>
      </c>
      <c r="W3112" t="s">
        <v>53</v>
      </c>
      <c r="X3112" t="s">
        <v>343</v>
      </c>
      <c r="Y3112" t="s">
        <v>41</v>
      </c>
      <c r="Z3112" t="s">
        <v>278</v>
      </c>
    </row>
    <row r="3113" spans="1:26" hidden="1" x14ac:dyDescent="0.25">
      <c r="A3113" t="s">
        <v>12712</v>
      </c>
      <c r="B3113" t="s">
        <v>12713</v>
      </c>
      <c r="C3113" s="1" t="str">
        <f t="shared" si="500"/>
        <v>21:0242</v>
      </c>
      <c r="D3113" s="1" t="str">
        <f t="shared" si="504"/>
        <v>21:0117</v>
      </c>
      <c r="E3113" t="s">
        <v>12714</v>
      </c>
      <c r="F3113" t="s">
        <v>12715</v>
      </c>
      <c r="H3113">
        <v>58.68871</v>
      </c>
      <c r="I3113">
        <v>-103.3341107</v>
      </c>
      <c r="J3113" s="1" t="str">
        <f t="shared" si="505"/>
        <v>NGR lake sediment grab sample</v>
      </c>
      <c r="K3113" s="1" t="str">
        <f t="shared" si="506"/>
        <v>&lt;177 micron (NGR)</v>
      </c>
      <c r="L3113">
        <v>48</v>
      </c>
      <c r="M3113" t="s">
        <v>143</v>
      </c>
      <c r="N3113">
        <v>943</v>
      </c>
      <c r="O3113" t="s">
        <v>679</v>
      </c>
      <c r="P3113" t="s">
        <v>75</v>
      </c>
      <c r="Q3113" t="s">
        <v>53</v>
      </c>
      <c r="R3113" t="s">
        <v>109</v>
      </c>
      <c r="S3113" t="s">
        <v>78</v>
      </c>
      <c r="T3113" t="s">
        <v>36</v>
      </c>
      <c r="U3113" t="s">
        <v>199</v>
      </c>
      <c r="V3113" t="s">
        <v>38</v>
      </c>
      <c r="W3113" t="s">
        <v>80</v>
      </c>
      <c r="X3113" t="s">
        <v>336</v>
      </c>
      <c r="Y3113" t="s">
        <v>41</v>
      </c>
      <c r="Z3113" t="s">
        <v>350</v>
      </c>
    </row>
    <row r="3114" spans="1:26" hidden="1" x14ac:dyDescent="0.25">
      <c r="A3114" t="s">
        <v>12716</v>
      </c>
      <c r="B3114" t="s">
        <v>12717</v>
      </c>
      <c r="C3114" s="1" t="str">
        <f t="shared" si="500"/>
        <v>21:0242</v>
      </c>
      <c r="D3114" s="1" t="str">
        <f t="shared" si="504"/>
        <v>21:0117</v>
      </c>
      <c r="E3114" t="s">
        <v>12718</v>
      </c>
      <c r="F3114" t="s">
        <v>12719</v>
      </c>
      <c r="H3114">
        <v>58.666440299999998</v>
      </c>
      <c r="I3114">
        <v>-103.3444813</v>
      </c>
      <c r="J3114" s="1" t="str">
        <f t="shared" si="505"/>
        <v>NGR lake sediment grab sample</v>
      </c>
      <c r="K3114" s="1" t="str">
        <f t="shared" si="506"/>
        <v>&lt;177 micron (NGR)</v>
      </c>
      <c r="L3114">
        <v>48</v>
      </c>
      <c r="M3114" t="s">
        <v>177</v>
      </c>
      <c r="N3114">
        <v>944</v>
      </c>
      <c r="O3114" t="s">
        <v>74</v>
      </c>
      <c r="P3114" t="s">
        <v>75</v>
      </c>
      <c r="Q3114" t="s">
        <v>66</v>
      </c>
      <c r="R3114" t="s">
        <v>198</v>
      </c>
      <c r="S3114" t="s">
        <v>78</v>
      </c>
      <c r="T3114" t="s">
        <v>36</v>
      </c>
      <c r="U3114" t="s">
        <v>1432</v>
      </c>
      <c r="V3114" t="s">
        <v>225</v>
      </c>
      <c r="W3114" t="s">
        <v>66</v>
      </c>
      <c r="X3114" t="s">
        <v>79</v>
      </c>
      <c r="Y3114" t="s">
        <v>41</v>
      </c>
      <c r="Z3114" t="s">
        <v>1025</v>
      </c>
    </row>
    <row r="3115" spans="1:26" hidden="1" x14ac:dyDescent="0.25">
      <c r="A3115" t="s">
        <v>12720</v>
      </c>
      <c r="B3115" t="s">
        <v>12721</v>
      </c>
      <c r="C3115" s="1" t="str">
        <f t="shared" si="500"/>
        <v>21:0242</v>
      </c>
      <c r="D3115" s="1" t="str">
        <f t="shared" si="504"/>
        <v>21:0117</v>
      </c>
      <c r="E3115" t="s">
        <v>12722</v>
      </c>
      <c r="F3115" t="s">
        <v>12723</v>
      </c>
      <c r="H3115">
        <v>58.6689808</v>
      </c>
      <c r="I3115">
        <v>-103.38966050000001</v>
      </c>
      <c r="J3115" s="1" t="str">
        <f t="shared" si="505"/>
        <v>NGR lake sediment grab sample</v>
      </c>
      <c r="K3115" s="1" t="str">
        <f t="shared" si="506"/>
        <v>&lt;177 micron (NGR)</v>
      </c>
      <c r="L3115">
        <v>48</v>
      </c>
      <c r="M3115" t="s">
        <v>187</v>
      </c>
      <c r="N3115">
        <v>945</v>
      </c>
      <c r="O3115" t="s">
        <v>61</v>
      </c>
      <c r="P3115" t="s">
        <v>334</v>
      </c>
      <c r="Q3115" t="s">
        <v>66</v>
      </c>
      <c r="R3115" t="s">
        <v>64</v>
      </c>
      <c r="S3115" t="s">
        <v>39</v>
      </c>
      <c r="T3115" t="s">
        <v>36</v>
      </c>
      <c r="U3115" t="s">
        <v>100</v>
      </c>
      <c r="V3115" t="s">
        <v>1121</v>
      </c>
      <c r="W3115" t="s">
        <v>78</v>
      </c>
      <c r="X3115" t="s">
        <v>48</v>
      </c>
      <c r="Y3115" t="s">
        <v>41</v>
      </c>
      <c r="Z3115" t="s">
        <v>750</v>
      </c>
    </row>
    <row r="3116" spans="1:26" hidden="1" x14ac:dyDescent="0.25">
      <c r="A3116" t="s">
        <v>12724</v>
      </c>
      <c r="B3116" t="s">
        <v>12725</v>
      </c>
      <c r="C3116" s="1" t="str">
        <f t="shared" si="500"/>
        <v>21:0242</v>
      </c>
      <c r="D3116" s="1" t="str">
        <f>HYPERLINK("http://geochem.nrcan.gc.ca/cdogs/content/svy/svy_e.htm", "")</f>
        <v/>
      </c>
      <c r="G3116" s="1" t="str">
        <f>HYPERLINK("http://geochem.nrcan.gc.ca/cdogs/content/cr_/cr_00022_e.htm", "22")</f>
        <v>22</v>
      </c>
      <c r="J3116" t="s">
        <v>220</v>
      </c>
      <c r="K3116" t="s">
        <v>221</v>
      </c>
      <c r="L3116">
        <v>48</v>
      </c>
      <c r="M3116" t="s">
        <v>222</v>
      </c>
      <c r="N3116">
        <v>946</v>
      </c>
      <c r="O3116" t="s">
        <v>336</v>
      </c>
      <c r="P3116" t="s">
        <v>198</v>
      </c>
      <c r="Q3116" t="s">
        <v>244</v>
      </c>
      <c r="R3116" t="s">
        <v>146</v>
      </c>
      <c r="S3116" t="s">
        <v>39</v>
      </c>
      <c r="T3116" t="s">
        <v>36</v>
      </c>
      <c r="U3116" t="s">
        <v>1192</v>
      </c>
      <c r="V3116" t="s">
        <v>137</v>
      </c>
      <c r="W3116" t="s">
        <v>181</v>
      </c>
      <c r="X3116" t="s">
        <v>48</v>
      </c>
      <c r="Y3116" t="s">
        <v>41</v>
      </c>
      <c r="Z3116" t="s">
        <v>1558</v>
      </c>
    </row>
    <row r="3117" spans="1:26" hidden="1" x14ac:dyDescent="0.25">
      <c r="A3117" t="s">
        <v>12726</v>
      </c>
      <c r="B3117" t="s">
        <v>12727</v>
      </c>
      <c r="C3117" s="1" t="str">
        <f t="shared" si="500"/>
        <v>21:0242</v>
      </c>
      <c r="D3117" s="1" t="str">
        <f t="shared" ref="D3117:D3138" si="507">HYPERLINK("http://geochem.nrcan.gc.ca/cdogs/content/svy/svy210117_e.htm", "21:0117")</f>
        <v>21:0117</v>
      </c>
      <c r="E3117" t="s">
        <v>12728</v>
      </c>
      <c r="F3117" t="s">
        <v>12729</v>
      </c>
      <c r="H3117">
        <v>58.637803400000003</v>
      </c>
      <c r="I3117">
        <v>-103.4372132</v>
      </c>
      <c r="J3117" s="1" t="str">
        <f t="shared" ref="J3117:J3138" si="508">HYPERLINK("http://geochem.nrcan.gc.ca/cdogs/content/kwd/kwd020027_e.htm", "NGR lake sediment grab sample")</f>
        <v>NGR lake sediment grab sample</v>
      </c>
      <c r="K3117" s="1" t="str">
        <f t="shared" ref="K3117:K3138" si="509">HYPERLINK("http://geochem.nrcan.gc.ca/cdogs/content/kwd/kwd080006_e.htm", "&lt;177 micron (NGR)")</f>
        <v>&lt;177 micron (NGR)</v>
      </c>
      <c r="L3117">
        <v>48</v>
      </c>
      <c r="M3117" t="s">
        <v>196</v>
      </c>
      <c r="N3117">
        <v>947</v>
      </c>
      <c r="O3117" t="s">
        <v>342</v>
      </c>
      <c r="P3117" t="s">
        <v>50</v>
      </c>
      <c r="Q3117" t="s">
        <v>53</v>
      </c>
      <c r="R3117" t="s">
        <v>290</v>
      </c>
      <c r="S3117" t="s">
        <v>78</v>
      </c>
      <c r="T3117" t="s">
        <v>36</v>
      </c>
      <c r="U3117" t="s">
        <v>1869</v>
      </c>
      <c r="V3117" t="s">
        <v>1703</v>
      </c>
      <c r="W3117" t="s">
        <v>63</v>
      </c>
      <c r="X3117" t="s">
        <v>890</v>
      </c>
      <c r="Y3117" t="s">
        <v>41</v>
      </c>
      <c r="Z3117" t="s">
        <v>2483</v>
      </c>
    </row>
    <row r="3118" spans="1:26" hidden="1" x14ac:dyDescent="0.25">
      <c r="A3118" t="s">
        <v>12730</v>
      </c>
      <c r="B3118" t="s">
        <v>12731</v>
      </c>
      <c r="C3118" s="1" t="str">
        <f t="shared" si="500"/>
        <v>21:0242</v>
      </c>
      <c r="D3118" s="1" t="str">
        <f t="shared" si="507"/>
        <v>21:0117</v>
      </c>
      <c r="E3118" t="s">
        <v>12732</v>
      </c>
      <c r="F3118" t="s">
        <v>12733</v>
      </c>
      <c r="H3118">
        <v>58.618037999999999</v>
      </c>
      <c r="I3118">
        <v>-103.4421574</v>
      </c>
      <c r="J3118" s="1" t="str">
        <f t="shared" si="508"/>
        <v>NGR lake sediment grab sample</v>
      </c>
      <c r="K3118" s="1" t="str">
        <f t="shared" si="509"/>
        <v>&lt;177 micron (NGR)</v>
      </c>
      <c r="L3118">
        <v>48</v>
      </c>
      <c r="M3118" t="s">
        <v>206</v>
      </c>
      <c r="N3118">
        <v>948</v>
      </c>
      <c r="O3118" t="s">
        <v>1058</v>
      </c>
      <c r="P3118" t="s">
        <v>134</v>
      </c>
      <c r="Q3118" t="s">
        <v>66</v>
      </c>
      <c r="R3118" t="s">
        <v>156</v>
      </c>
      <c r="S3118" t="s">
        <v>33</v>
      </c>
      <c r="T3118" t="s">
        <v>36</v>
      </c>
      <c r="U3118" t="s">
        <v>2247</v>
      </c>
      <c r="V3118" t="s">
        <v>597</v>
      </c>
      <c r="W3118" t="s">
        <v>80</v>
      </c>
      <c r="X3118" t="s">
        <v>890</v>
      </c>
      <c r="Y3118" t="s">
        <v>41</v>
      </c>
      <c r="Z3118" t="s">
        <v>2020</v>
      </c>
    </row>
    <row r="3119" spans="1:26" hidden="1" x14ac:dyDescent="0.25">
      <c r="A3119" t="s">
        <v>12734</v>
      </c>
      <c r="B3119" t="s">
        <v>12735</v>
      </c>
      <c r="C3119" s="1" t="str">
        <f t="shared" si="500"/>
        <v>21:0242</v>
      </c>
      <c r="D3119" s="1" t="str">
        <f t="shared" si="507"/>
        <v>21:0117</v>
      </c>
      <c r="E3119" t="s">
        <v>12736</v>
      </c>
      <c r="F3119" t="s">
        <v>12737</v>
      </c>
      <c r="H3119">
        <v>58.615386200000003</v>
      </c>
      <c r="I3119">
        <v>-103.4614035</v>
      </c>
      <c r="J3119" s="1" t="str">
        <f t="shared" si="508"/>
        <v>NGR lake sediment grab sample</v>
      </c>
      <c r="K3119" s="1" t="str">
        <f t="shared" si="509"/>
        <v>&lt;177 micron (NGR)</v>
      </c>
      <c r="L3119">
        <v>48</v>
      </c>
      <c r="M3119" t="s">
        <v>214</v>
      </c>
      <c r="N3119">
        <v>949</v>
      </c>
      <c r="O3119" t="s">
        <v>890</v>
      </c>
      <c r="P3119" t="s">
        <v>76</v>
      </c>
      <c r="Q3119" t="s">
        <v>66</v>
      </c>
      <c r="R3119" t="s">
        <v>76</v>
      </c>
      <c r="S3119" t="s">
        <v>33</v>
      </c>
      <c r="T3119" t="s">
        <v>36</v>
      </c>
      <c r="U3119" t="s">
        <v>144</v>
      </c>
      <c r="V3119" t="s">
        <v>292</v>
      </c>
      <c r="W3119" t="s">
        <v>66</v>
      </c>
      <c r="X3119" t="s">
        <v>336</v>
      </c>
      <c r="Y3119" t="s">
        <v>41</v>
      </c>
      <c r="Z3119" t="s">
        <v>394</v>
      </c>
    </row>
    <row r="3120" spans="1:26" hidden="1" x14ac:dyDescent="0.25">
      <c r="A3120" t="s">
        <v>12738</v>
      </c>
      <c r="B3120" t="s">
        <v>12739</v>
      </c>
      <c r="C3120" s="1" t="str">
        <f t="shared" si="500"/>
        <v>21:0242</v>
      </c>
      <c r="D3120" s="1" t="str">
        <f t="shared" si="507"/>
        <v>21:0117</v>
      </c>
      <c r="E3120" t="s">
        <v>12740</v>
      </c>
      <c r="F3120" t="s">
        <v>12741</v>
      </c>
      <c r="H3120">
        <v>58.6035526</v>
      </c>
      <c r="I3120">
        <v>-103.46866900000001</v>
      </c>
      <c r="J3120" s="1" t="str">
        <f t="shared" si="508"/>
        <v>NGR lake sediment grab sample</v>
      </c>
      <c r="K3120" s="1" t="str">
        <f t="shared" si="509"/>
        <v>&lt;177 micron (NGR)</v>
      </c>
      <c r="L3120">
        <v>48</v>
      </c>
      <c r="M3120" t="s">
        <v>234</v>
      </c>
      <c r="N3120">
        <v>950</v>
      </c>
      <c r="O3120" t="s">
        <v>61</v>
      </c>
      <c r="P3120" t="s">
        <v>134</v>
      </c>
      <c r="Q3120" t="s">
        <v>66</v>
      </c>
      <c r="R3120" t="s">
        <v>64</v>
      </c>
      <c r="S3120" t="s">
        <v>39</v>
      </c>
      <c r="T3120" t="s">
        <v>36</v>
      </c>
      <c r="U3120" t="s">
        <v>54</v>
      </c>
      <c r="V3120" t="s">
        <v>437</v>
      </c>
      <c r="W3120" t="s">
        <v>63</v>
      </c>
      <c r="X3120" t="s">
        <v>79</v>
      </c>
      <c r="Y3120" t="s">
        <v>41</v>
      </c>
      <c r="Z3120" t="s">
        <v>680</v>
      </c>
    </row>
    <row r="3121" spans="1:26" hidden="1" x14ac:dyDescent="0.25">
      <c r="A3121" t="s">
        <v>12742</v>
      </c>
      <c r="B3121" t="s">
        <v>12743</v>
      </c>
      <c r="C3121" s="1" t="str">
        <f t="shared" si="500"/>
        <v>21:0242</v>
      </c>
      <c r="D3121" s="1" t="str">
        <f t="shared" si="507"/>
        <v>21:0117</v>
      </c>
      <c r="E3121" t="s">
        <v>12744</v>
      </c>
      <c r="F3121" t="s">
        <v>12745</v>
      </c>
      <c r="H3121">
        <v>58.4747317</v>
      </c>
      <c r="I3121">
        <v>-103.68179499999999</v>
      </c>
      <c r="J3121" s="1" t="str">
        <f t="shared" si="508"/>
        <v>NGR lake sediment grab sample</v>
      </c>
      <c r="K3121" s="1" t="str">
        <f t="shared" si="509"/>
        <v>&lt;177 micron (NGR)</v>
      </c>
      <c r="L3121">
        <v>49</v>
      </c>
      <c r="M3121" t="s">
        <v>242</v>
      </c>
      <c r="N3121">
        <v>951</v>
      </c>
      <c r="O3121" t="s">
        <v>74</v>
      </c>
      <c r="P3121" t="s">
        <v>109</v>
      </c>
      <c r="Q3121" t="s">
        <v>53</v>
      </c>
      <c r="R3121" t="s">
        <v>290</v>
      </c>
      <c r="S3121" t="s">
        <v>78</v>
      </c>
      <c r="T3121" t="s">
        <v>36</v>
      </c>
      <c r="U3121" t="s">
        <v>2504</v>
      </c>
      <c r="V3121" t="s">
        <v>3144</v>
      </c>
      <c r="W3121" t="s">
        <v>80</v>
      </c>
      <c r="X3121" t="s">
        <v>890</v>
      </c>
      <c r="Y3121" t="s">
        <v>41</v>
      </c>
      <c r="Z3121" t="s">
        <v>1328</v>
      </c>
    </row>
    <row r="3122" spans="1:26" hidden="1" x14ac:dyDescent="0.25">
      <c r="A3122" t="s">
        <v>12746</v>
      </c>
      <c r="B3122" t="s">
        <v>12747</v>
      </c>
      <c r="C3122" s="1" t="str">
        <f t="shared" si="500"/>
        <v>21:0242</v>
      </c>
      <c r="D3122" s="1" t="str">
        <f t="shared" si="507"/>
        <v>21:0117</v>
      </c>
      <c r="E3122" t="s">
        <v>12748</v>
      </c>
      <c r="F3122" t="s">
        <v>12749</v>
      </c>
      <c r="H3122">
        <v>58.588436799999997</v>
      </c>
      <c r="I3122">
        <v>-103.4909016</v>
      </c>
      <c r="J3122" s="1" t="str">
        <f t="shared" si="508"/>
        <v>NGR lake sediment grab sample</v>
      </c>
      <c r="K3122" s="1" t="str">
        <f t="shared" si="509"/>
        <v>&lt;177 micron (NGR)</v>
      </c>
      <c r="L3122">
        <v>49</v>
      </c>
      <c r="M3122" t="s">
        <v>47</v>
      </c>
      <c r="N3122">
        <v>952</v>
      </c>
      <c r="O3122" t="s">
        <v>79</v>
      </c>
      <c r="P3122" t="s">
        <v>156</v>
      </c>
      <c r="Q3122" t="s">
        <v>53</v>
      </c>
      <c r="R3122" t="s">
        <v>97</v>
      </c>
      <c r="S3122" t="s">
        <v>39</v>
      </c>
      <c r="T3122" t="s">
        <v>36</v>
      </c>
      <c r="U3122" t="s">
        <v>91</v>
      </c>
      <c r="V3122" t="s">
        <v>308</v>
      </c>
      <c r="W3122" t="s">
        <v>63</v>
      </c>
      <c r="X3122" t="s">
        <v>48</v>
      </c>
      <c r="Y3122" t="s">
        <v>41</v>
      </c>
      <c r="Z3122" t="s">
        <v>1318</v>
      </c>
    </row>
    <row r="3123" spans="1:26" hidden="1" x14ac:dyDescent="0.25">
      <c r="A3123" t="s">
        <v>12750</v>
      </c>
      <c r="B3123" t="s">
        <v>12751</v>
      </c>
      <c r="C3123" s="1" t="str">
        <f t="shared" si="500"/>
        <v>21:0242</v>
      </c>
      <c r="D3123" s="1" t="str">
        <f t="shared" si="507"/>
        <v>21:0117</v>
      </c>
      <c r="E3123" t="s">
        <v>12752</v>
      </c>
      <c r="F3123" t="s">
        <v>12753</v>
      </c>
      <c r="H3123">
        <v>58.579522599999997</v>
      </c>
      <c r="I3123">
        <v>-103.4975281</v>
      </c>
      <c r="J3123" s="1" t="str">
        <f t="shared" si="508"/>
        <v>NGR lake sediment grab sample</v>
      </c>
      <c r="K3123" s="1" t="str">
        <f t="shared" si="509"/>
        <v>&lt;177 micron (NGR)</v>
      </c>
      <c r="L3123">
        <v>49</v>
      </c>
      <c r="M3123" t="s">
        <v>60</v>
      </c>
      <c r="N3123">
        <v>953</v>
      </c>
      <c r="O3123" t="s">
        <v>298</v>
      </c>
      <c r="P3123" t="s">
        <v>109</v>
      </c>
      <c r="Q3123" t="s">
        <v>66</v>
      </c>
      <c r="R3123" t="s">
        <v>156</v>
      </c>
      <c r="S3123" t="s">
        <v>78</v>
      </c>
      <c r="T3123" t="s">
        <v>36</v>
      </c>
      <c r="U3123" t="s">
        <v>1846</v>
      </c>
      <c r="V3123" t="s">
        <v>721</v>
      </c>
      <c r="W3123" t="s">
        <v>63</v>
      </c>
      <c r="X3123" t="s">
        <v>48</v>
      </c>
      <c r="Y3123" t="s">
        <v>41</v>
      </c>
      <c r="Z3123" t="s">
        <v>121</v>
      </c>
    </row>
    <row r="3124" spans="1:26" hidden="1" x14ac:dyDescent="0.25">
      <c r="A3124" t="s">
        <v>12754</v>
      </c>
      <c r="B3124" t="s">
        <v>12755</v>
      </c>
      <c r="C3124" s="1" t="str">
        <f t="shared" si="500"/>
        <v>21:0242</v>
      </c>
      <c r="D3124" s="1" t="str">
        <f t="shared" si="507"/>
        <v>21:0117</v>
      </c>
      <c r="E3124" t="s">
        <v>12756</v>
      </c>
      <c r="F3124" t="s">
        <v>12757</v>
      </c>
      <c r="H3124">
        <v>58.544158299999999</v>
      </c>
      <c r="I3124">
        <v>-103.5357585</v>
      </c>
      <c r="J3124" s="1" t="str">
        <f t="shared" si="508"/>
        <v>NGR lake sediment grab sample</v>
      </c>
      <c r="K3124" s="1" t="str">
        <f t="shared" si="509"/>
        <v>&lt;177 micron (NGR)</v>
      </c>
      <c r="L3124">
        <v>49</v>
      </c>
      <c r="M3124" t="s">
        <v>73</v>
      </c>
      <c r="N3124">
        <v>954</v>
      </c>
      <c r="O3124" t="s">
        <v>67</v>
      </c>
      <c r="P3124" t="s">
        <v>39</v>
      </c>
      <c r="Q3124" t="s">
        <v>53</v>
      </c>
      <c r="R3124" t="s">
        <v>63</v>
      </c>
      <c r="S3124" t="s">
        <v>53</v>
      </c>
      <c r="T3124" t="s">
        <v>36</v>
      </c>
      <c r="U3124" t="s">
        <v>909</v>
      </c>
      <c r="V3124" t="s">
        <v>181</v>
      </c>
      <c r="W3124" t="s">
        <v>66</v>
      </c>
      <c r="X3124" t="s">
        <v>79</v>
      </c>
      <c r="Y3124" t="s">
        <v>41</v>
      </c>
      <c r="Z3124" t="s">
        <v>820</v>
      </c>
    </row>
    <row r="3125" spans="1:26" hidden="1" x14ac:dyDescent="0.25">
      <c r="A3125" t="s">
        <v>12758</v>
      </c>
      <c r="B3125" t="s">
        <v>12759</v>
      </c>
      <c r="C3125" s="1" t="str">
        <f t="shared" si="500"/>
        <v>21:0242</v>
      </c>
      <c r="D3125" s="1" t="str">
        <f t="shared" si="507"/>
        <v>21:0117</v>
      </c>
      <c r="E3125" t="s">
        <v>12760</v>
      </c>
      <c r="F3125" t="s">
        <v>12761</v>
      </c>
      <c r="H3125">
        <v>58.553849</v>
      </c>
      <c r="I3125">
        <v>-103.5682841</v>
      </c>
      <c r="J3125" s="1" t="str">
        <f t="shared" si="508"/>
        <v>NGR lake sediment grab sample</v>
      </c>
      <c r="K3125" s="1" t="str">
        <f t="shared" si="509"/>
        <v>&lt;177 micron (NGR)</v>
      </c>
      <c r="L3125">
        <v>49</v>
      </c>
      <c r="M3125" t="s">
        <v>87</v>
      </c>
      <c r="N3125">
        <v>955</v>
      </c>
      <c r="O3125" t="s">
        <v>298</v>
      </c>
      <c r="P3125" t="s">
        <v>283</v>
      </c>
      <c r="Q3125" t="s">
        <v>53</v>
      </c>
      <c r="R3125" t="s">
        <v>271</v>
      </c>
      <c r="S3125" t="s">
        <v>156</v>
      </c>
      <c r="T3125" t="s">
        <v>36</v>
      </c>
      <c r="U3125" t="s">
        <v>390</v>
      </c>
      <c r="V3125" t="s">
        <v>190</v>
      </c>
      <c r="W3125" t="s">
        <v>63</v>
      </c>
      <c r="X3125" t="s">
        <v>283</v>
      </c>
      <c r="Y3125" t="s">
        <v>41</v>
      </c>
      <c r="Z3125" t="s">
        <v>604</v>
      </c>
    </row>
    <row r="3126" spans="1:26" hidden="1" x14ac:dyDescent="0.25">
      <c r="A3126" t="s">
        <v>12762</v>
      </c>
      <c r="B3126" t="s">
        <v>12763</v>
      </c>
      <c r="C3126" s="1" t="str">
        <f t="shared" si="500"/>
        <v>21:0242</v>
      </c>
      <c r="D3126" s="1" t="str">
        <f t="shared" si="507"/>
        <v>21:0117</v>
      </c>
      <c r="E3126" t="s">
        <v>12764</v>
      </c>
      <c r="F3126" t="s">
        <v>12765</v>
      </c>
      <c r="H3126">
        <v>58.5341795</v>
      </c>
      <c r="I3126">
        <v>-103.5806797</v>
      </c>
      <c r="J3126" s="1" t="str">
        <f t="shared" si="508"/>
        <v>NGR lake sediment grab sample</v>
      </c>
      <c r="K3126" s="1" t="str">
        <f t="shared" si="509"/>
        <v>&lt;177 micron (NGR)</v>
      </c>
      <c r="L3126">
        <v>49</v>
      </c>
      <c r="M3126" t="s">
        <v>96</v>
      </c>
      <c r="N3126">
        <v>956</v>
      </c>
      <c r="O3126" t="s">
        <v>134</v>
      </c>
      <c r="P3126" t="s">
        <v>80</v>
      </c>
      <c r="Q3126" t="s">
        <v>66</v>
      </c>
      <c r="R3126" t="s">
        <v>80</v>
      </c>
      <c r="S3126" t="s">
        <v>53</v>
      </c>
      <c r="T3126" t="s">
        <v>36</v>
      </c>
      <c r="U3126" t="s">
        <v>263</v>
      </c>
      <c r="V3126" t="s">
        <v>452</v>
      </c>
      <c r="W3126" t="s">
        <v>53</v>
      </c>
      <c r="X3126" t="s">
        <v>890</v>
      </c>
      <c r="Y3126" t="s">
        <v>41</v>
      </c>
      <c r="Z3126" t="s">
        <v>6924</v>
      </c>
    </row>
    <row r="3127" spans="1:26" hidden="1" x14ac:dyDescent="0.25">
      <c r="A3127" t="s">
        <v>12766</v>
      </c>
      <c r="B3127" t="s">
        <v>12767</v>
      </c>
      <c r="C3127" s="1" t="str">
        <f t="shared" si="500"/>
        <v>21:0242</v>
      </c>
      <c r="D3127" s="1" t="str">
        <f t="shared" si="507"/>
        <v>21:0117</v>
      </c>
      <c r="E3127" t="s">
        <v>12768</v>
      </c>
      <c r="F3127" t="s">
        <v>12769</v>
      </c>
      <c r="H3127">
        <v>58.526203099999996</v>
      </c>
      <c r="I3127">
        <v>-103.5962342</v>
      </c>
      <c r="J3127" s="1" t="str">
        <f t="shared" si="508"/>
        <v>NGR lake sediment grab sample</v>
      </c>
      <c r="K3127" s="1" t="str">
        <f t="shared" si="509"/>
        <v>&lt;177 micron (NGR)</v>
      </c>
      <c r="L3127">
        <v>49</v>
      </c>
      <c r="M3127" t="s">
        <v>106</v>
      </c>
      <c r="N3127">
        <v>957</v>
      </c>
      <c r="O3127" t="s">
        <v>1254</v>
      </c>
      <c r="P3127" t="s">
        <v>145</v>
      </c>
      <c r="Q3127" t="s">
        <v>66</v>
      </c>
      <c r="R3127" t="s">
        <v>134</v>
      </c>
      <c r="S3127" t="s">
        <v>78</v>
      </c>
      <c r="T3127" t="s">
        <v>36</v>
      </c>
      <c r="U3127" t="s">
        <v>10516</v>
      </c>
      <c r="V3127" t="s">
        <v>911</v>
      </c>
      <c r="W3127" t="s">
        <v>78</v>
      </c>
      <c r="X3127" t="s">
        <v>343</v>
      </c>
      <c r="Y3127" t="s">
        <v>41</v>
      </c>
      <c r="Z3127" t="s">
        <v>350</v>
      </c>
    </row>
    <row r="3128" spans="1:26" hidden="1" x14ac:dyDescent="0.25">
      <c r="A3128" t="s">
        <v>12770</v>
      </c>
      <c r="B3128" t="s">
        <v>12771</v>
      </c>
      <c r="C3128" s="1" t="str">
        <f t="shared" si="500"/>
        <v>21:0242</v>
      </c>
      <c r="D3128" s="1" t="str">
        <f t="shared" si="507"/>
        <v>21:0117</v>
      </c>
      <c r="E3128" t="s">
        <v>12772</v>
      </c>
      <c r="F3128" t="s">
        <v>12773</v>
      </c>
      <c r="H3128">
        <v>58.492714300000003</v>
      </c>
      <c r="I3128">
        <v>-103.6035571</v>
      </c>
      <c r="J3128" s="1" t="str">
        <f t="shared" si="508"/>
        <v>NGR lake sediment grab sample</v>
      </c>
      <c r="K3128" s="1" t="str">
        <f t="shared" si="509"/>
        <v>&lt;177 micron (NGR)</v>
      </c>
      <c r="L3128">
        <v>49</v>
      </c>
      <c r="M3128" t="s">
        <v>251</v>
      </c>
      <c r="N3128">
        <v>958</v>
      </c>
      <c r="O3128" t="s">
        <v>1058</v>
      </c>
      <c r="P3128" t="s">
        <v>50</v>
      </c>
      <c r="Q3128" t="s">
        <v>53</v>
      </c>
      <c r="R3128" t="s">
        <v>109</v>
      </c>
      <c r="S3128" t="s">
        <v>80</v>
      </c>
      <c r="T3128" t="s">
        <v>36</v>
      </c>
      <c r="U3128" t="s">
        <v>3622</v>
      </c>
      <c r="V3128" t="s">
        <v>1475</v>
      </c>
      <c r="W3128" t="s">
        <v>33</v>
      </c>
      <c r="X3128" t="s">
        <v>890</v>
      </c>
      <c r="Y3128" t="s">
        <v>309</v>
      </c>
      <c r="Z3128" t="s">
        <v>191</v>
      </c>
    </row>
    <row r="3129" spans="1:26" hidden="1" x14ac:dyDescent="0.25">
      <c r="A3129" t="s">
        <v>12774</v>
      </c>
      <c r="B3129" t="s">
        <v>12775</v>
      </c>
      <c r="C3129" s="1" t="str">
        <f t="shared" si="500"/>
        <v>21:0242</v>
      </c>
      <c r="D3129" s="1" t="str">
        <f t="shared" si="507"/>
        <v>21:0117</v>
      </c>
      <c r="E3129" t="s">
        <v>12776</v>
      </c>
      <c r="F3129" t="s">
        <v>12777</v>
      </c>
      <c r="H3129">
        <v>58.485584299999999</v>
      </c>
      <c r="I3129">
        <v>-103.62289699999999</v>
      </c>
      <c r="J3129" s="1" t="str">
        <f t="shared" si="508"/>
        <v>NGR lake sediment grab sample</v>
      </c>
      <c r="K3129" s="1" t="str">
        <f t="shared" si="509"/>
        <v>&lt;177 micron (NGR)</v>
      </c>
      <c r="L3129">
        <v>49</v>
      </c>
      <c r="M3129" t="s">
        <v>259</v>
      </c>
      <c r="N3129">
        <v>959</v>
      </c>
      <c r="O3129" t="s">
        <v>236</v>
      </c>
      <c r="P3129" t="s">
        <v>77</v>
      </c>
      <c r="Q3129" t="s">
        <v>80</v>
      </c>
      <c r="R3129" t="s">
        <v>290</v>
      </c>
      <c r="S3129" t="s">
        <v>63</v>
      </c>
      <c r="T3129" t="s">
        <v>36</v>
      </c>
      <c r="U3129" t="s">
        <v>98</v>
      </c>
      <c r="V3129" t="s">
        <v>122</v>
      </c>
      <c r="W3129" t="s">
        <v>66</v>
      </c>
      <c r="X3129" t="s">
        <v>890</v>
      </c>
      <c r="Y3129" t="s">
        <v>41</v>
      </c>
      <c r="Z3129" t="s">
        <v>2118</v>
      </c>
    </row>
    <row r="3130" spans="1:26" hidden="1" x14ac:dyDescent="0.25">
      <c r="A3130" t="s">
        <v>12778</v>
      </c>
      <c r="B3130" t="s">
        <v>12779</v>
      </c>
      <c r="C3130" s="1" t="str">
        <f t="shared" si="500"/>
        <v>21:0242</v>
      </c>
      <c r="D3130" s="1" t="str">
        <f t="shared" si="507"/>
        <v>21:0117</v>
      </c>
      <c r="E3130" t="s">
        <v>12780</v>
      </c>
      <c r="F3130" t="s">
        <v>12781</v>
      </c>
      <c r="H3130">
        <v>58.376944700000003</v>
      </c>
      <c r="I3130">
        <v>-103.8083214</v>
      </c>
      <c r="J3130" s="1" t="str">
        <f t="shared" si="508"/>
        <v>NGR lake sediment grab sample</v>
      </c>
      <c r="K3130" s="1" t="str">
        <f t="shared" si="509"/>
        <v>&lt;177 micron (NGR)</v>
      </c>
      <c r="L3130">
        <v>49</v>
      </c>
      <c r="M3130" t="s">
        <v>118</v>
      </c>
      <c r="N3130">
        <v>960</v>
      </c>
      <c r="O3130" t="s">
        <v>48</v>
      </c>
      <c r="P3130" t="s">
        <v>80</v>
      </c>
      <c r="Q3130" t="s">
        <v>53</v>
      </c>
      <c r="R3130" t="s">
        <v>33</v>
      </c>
      <c r="S3130" t="s">
        <v>63</v>
      </c>
      <c r="T3130" t="s">
        <v>36</v>
      </c>
      <c r="U3130" t="s">
        <v>208</v>
      </c>
      <c r="V3130" t="s">
        <v>216</v>
      </c>
      <c r="W3130" t="s">
        <v>80</v>
      </c>
      <c r="X3130" t="s">
        <v>283</v>
      </c>
      <c r="Y3130" t="s">
        <v>41</v>
      </c>
      <c r="Z3130" t="s">
        <v>2483</v>
      </c>
    </row>
    <row r="3131" spans="1:26" hidden="1" x14ac:dyDescent="0.25">
      <c r="A3131" t="s">
        <v>12782</v>
      </c>
      <c r="B3131" t="s">
        <v>12783</v>
      </c>
      <c r="C3131" s="1" t="str">
        <f t="shared" ref="C3131:C3194" si="510">HYPERLINK("http://geochem.nrcan.gc.ca/cdogs/content/bdl/bdl210242_e.htm", "21:0242")</f>
        <v>21:0242</v>
      </c>
      <c r="D3131" s="1" t="str">
        <f t="shared" si="507"/>
        <v>21:0117</v>
      </c>
      <c r="E3131" t="s">
        <v>12776</v>
      </c>
      <c r="F3131" t="s">
        <v>12784</v>
      </c>
      <c r="H3131">
        <v>58.485584299999999</v>
      </c>
      <c r="I3131">
        <v>-103.62289699999999</v>
      </c>
      <c r="J3131" s="1" t="str">
        <f t="shared" si="508"/>
        <v>NGR lake sediment grab sample</v>
      </c>
      <c r="K3131" s="1" t="str">
        <f t="shared" si="509"/>
        <v>&lt;177 micron (NGR)</v>
      </c>
      <c r="L3131">
        <v>49</v>
      </c>
      <c r="M3131" t="s">
        <v>268</v>
      </c>
      <c r="N3131">
        <v>961</v>
      </c>
      <c r="O3131" t="s">
        <v>120</v>
      </c>
      <c r="P3131" t="s">
        <v>50</v>
      </c>
      <c r="Q3131" t="s">
        <v>80</v>
      </c>
      <c r="R3131" t="s">
        <v>156</v>
      </c>
      <c r="S3131" t="s">
        <v>80</v>
      </c>
      <c r="T3131" t="s">
        <v>36</v>
      </c>
      <c r="U3131" t="s">
        <v>343</v>
      </c>
      <c r="V3131" t="s">
        <v>122</v>
      </c>
      <c r="W3131" t="s">
        <v>66</v>
      </c>
      <c r="X3131" t="s">
        <v>300</v>
      </c>
      <c r="Y3131" t="s">
        <v>41</v>
      </c>
      <c r="Z3131" t="s">
        <v>3171</v>
      </c>
    </row>
    <row r="3132" spans="1:26" hidden="1" x14ac:dyDescent="0.25">
      <c r="A3132" t="s">
        <v>12785</v>
      </c>
      <c r="B3132" t="s">
        <v>12786</v>
      </c>
      <c r="C3132" s="1" t="str">
        <f t="shared" si="510"/>
        <v>21:0242</v>
      </c>
      <c r="D3132" s="1" t="str">
        <f t="shared" si="507"/>
        <v>21:0117</v>
      </c>
      <c r="E3132" t="s">
        <v>12787</v>
      </c>
      <c r="F3132" t="s">
        <v>12788</v>
      </c>
      <c r="H3132">
        <v>58.487332700000003</v>
      </c>
      <c r="I3132">
        <v>-103.63099389999999</v>
      </c>
      <c r="J3132" s="1" t="str">
        <f t="shared" si="508"/>
        <v>NGR lake sediment grab sample</v>
      </c>
      <c r="K3132" s="1" t="str">
        <f t="shared" si="509"/>
        <v>&lt;177 micron (NGR)</v>
      </c>
      <c r="L3132">
        <v>49</v>
      </c>
      <c r="M3132" t="s">
        <v>131</v>
      </c>
      <c r="N3132">
        <v>962</v>
      </c>
      <c r="O3132" t="s">
        <v>61</v>
      </c>
      <c r="P3132" t="s">
        <v>181</v>
      </c>
      <c r="Q3132" t="s">
        <v>53</v>
      </c>
      <c r="R3132" t="s">
        <v>76</v>
      </c>
      <c r="S3132" t="s">
        <v>156</v>
      </c>
      <c r="T3132" t="s">
        <v>36</v>
      </c>
      <c r="U3132" t="s">
        <v>111</v>
      </c>
      <c r="V3132" t="s">
        <v>8127</v>
      </c>
      <c r="W3132" t="s">
        <v>39</v>
      </c>
      <c r="X3132" t="s">
        <v>48</v>
      </c>
      <c r="Y3132" t="s">
        <v>33</v>
      </c>
      <c r="Z3132" t="s">
        <v>277</v>
      </c>
    </row>
    <row r="3133" spans="1:26" hidden="1" x14ac:dyDescent="0.25">
      <c r="A3133" t="s">
        <v>12789</v>
      </c>
      <c r="B3133" t="s">
        <v>12790</v>
      </c>
      <c r="C3133" s="1" t="str">
        <f t="shared" si="510"/>
        <v>21:0242</v>
      </c>
      <c r="D3133" s="1" t="str">
        <f t="shared" si="507"/>
        <v>21:0117</v>
      </c>
      <c r="E3133" t="s">
        <v>12744</v>
      </c>
      <c r="F3133" t="s">
        <v>12791</v>
      </c>
      <c r="H3133">
        <v>58.4747317</v>
      </c>
      <c r="I3133">
        <v>-103.68179499999999</v>
      </c>
      <c r="J3133" s="1" t="str">
        <f t="shared" si="508"/>
        <v>NGR lake sediment grab sample</v>
      </c>
      <c r="K3133" s="1" t="str">
        <f t="shared" si="509"/>
        <v>&lt;177 micron (NGR)</v>
      </c>
      <c r="L3133">
        <v>49</v>
      </c>
      <c r="M3133" t="s">
        <v>366</v>
      </c>
      <c r="N3133">
        <v>963</v>
      </c>
      <c r="O3133" t="s">
        <v>297</v>
      </c>
      <c r="P3133" t="s">
        <v>109</v>
      </c>
      <c r="Q3133" t="s">
        <v>53</v>
      </c>
      <c r="R3133" t="s">
        <v>156</v>
      </c>
      <c r="S3133" t="s">
        <v>78</v>
      </c>
      <c r="T3133" t="s">
        <v>36</v>
      </c>
      <c r="U3133" t="s">
        <v>5810</v>
      </c>
      <c r="V3133" t="s">
        <v>5543</v>
      </c>
      <c r="W3133" t="s">
        <v>63</v>
      </c>
      <c r="X3133" t="s">
        <v>890</v>
      </c>
      <c r="Y3133" t="s">
        <v>41</v>
      </c>
      <c r="Z3133" t="s">
        <v>1328</v>
      </c>
    </row>
    <row r="3134" spans="1:26" hidden="1" x14ac:dyDescent="0.25">
      <c r="A3134" t="s">
        <v>12792</v>
      </c>
      <c r="B3134" t="s">
        <v>12793</v>
      </c>
      <c r="C3134" s="1" t="str">
        <f t="shared" si="510"/>
        <v>21:0242</v>
      </c>
      <c r="D3134" s="1" t="str">
        <f t="shared" si="507"/>
        <v>21:0117</v>
      </c>
      <c r="E3134" t="s">
        <v>12794</v>
      </c>
      <c r="F3134" t="s">
        <v>12795</v>
      </c>
      <c r="H3134">
        <v>58.444093500000001</v>
      </c>
      <c r="I3134">
        <v>-103.688953</v>
      </c>
      <c r="J3134" s="1" t="str">
        <f t="shared" si="508"/>
        <v>NGR lake sediment grab sample</v>
      </c>
      <c r="K3134" s="1" t="str">
        <f t="shared" si="509"/>
        <v>&lt;177 micron (NGR)</v>
      </c>
      <c r="L3134">
        <v>49</v>
      </c>
      <c r="M3134" t="s">
        <v>143</v>
      </c>
      <c r="N3134">
        <v>964</v>
      </c>
      <c r="O3134" t="s">
        <v>596</v>
      </c>
      <c r="P3134" t="s">
        <v>80</v>
      </c>
      <c r="Q3134" t="s">
        <v>53</v>
      </c>
      <c r="R3134" t="s">
        <v>181</v>
      </c>
      <c r="S3134" t="s">
        <v>66</v>
      </c>
      <c r="T3134" t="s">
        <v>36</v>
      </c>
      <c r="U3134" t="s">
        <v>121</v>
      </c>
      <c r="V3134" t="s">
        <v>122</v>
      </c>
      <c r="W3134" t="s">
        <v>53</v>
      </c>
      <c r="X3134" t="s">
        <v>82</v>
      </c>
      <c r="Y3134" t="s">
        <v>41</v>
      </c>
      <c r="Z3134" t="s">
        <v>3060</v>
      </c>
    </row>
    <row r="3135" spans="1:26" hidden="1" x14ac:dyDescent="0.25">
      <c r="A3135" t="s">
        <v>12796</v>
      </c>
      <c r="B3135" t="s">
        <v>12797</v>
      </c>
      <c r="C3135" s="1" t="str">
        <f t="shared" si="510"/>
        <v>21:0242</v>
      </c>
      <c r="D3135" s="1" t="str">
        <f t="shared" si="507"/>
        <v>21:0117</v>
      </c>
      <c r="E3135" t="s">
        <v>12798</v>
      </c>
      <c r="F3135" t="s">
        <v>12799</v>
      </c>
      <c r="H3135">
        <v>58.438335700000003</v>
      </c>
      <c r="I3135">
        <v>-103.73735379999999</v>
      </c>
      <c r="J3135" s="1" t="str">
        <f t="shared" si="508"/>
        <v>NGR lake sediment grab sample</v>
      </c>
      <c r="K3135" s="1" t="str">
        <f t="shared" si="509"/>
        <v>&lt;177 micron (NGR)</v>
      </c>
      <c r="L3135">
        <v>49</v>
      </c>
      <c r="M3135" t="s">
        <v>177</v>
      </c>
      <c r="N3135">
        <v>965</v>
      </c>
      <c r="O3135" t="s">
        <v>61</v>
      </c>
      <c r="P3135" t="s">
        <v>39</v>
      </c>
      <c r="Q3135" t="s">
        <v>53</v>
      </c>
      <c r="R3135" t="s">
        <v>76</v>
      </c>
      <c r="S3135" t="s">
        <v>33</v>
      </c>
      <c r="T3135" t="s">
        <v>36</v>
      </c>
      <c r="U3135" t="s">
        <v>79</v>
      </c>
      <c r="V3135" t="s">
        <v>216</v>
      </c>
      <c r="W3135" t="s">
        <v>53</v>
      </c>
      <c r="X3135" t="s">
        <v>48</v>
      </c>
      <c r="Y3135" t="s">
        <v>309</v>
      </c>
      <c r="Z3135" t="s">
        <v>1161</v>
      </c>
    </row>
    <row r="3136" spans="1:26" hidden="1" x14ac:dyDescent="0.25">
      <c r="A3136" t="s">
        <v>12800</v>
      </c>
      <c r="B3136" t="s">
        <v>12801</v>
      </c>
      <c r="C3136" s="1" t="str">
        <f t="shared" si="510"/>
        <v>21:0242</v>
      </c>
      <c r="D3136" s="1" t="str">
        <f t="shared" si="507"/>
        <v>21:0117</v>
      </c>
      <c r="E3136" t="s">
        <v>12802</v>
      </c>
      <c r="F3136" t="s">
        <v>12803</v>
      </c>
      <c r="H3136">
        <v>58.4225979</v>
      </c>
      <c r="I3136">
        <v>-103.7282249</v>
      </c>
      <c r="J3136" s="1" t="str">
        <f t="shared" si="508"/>
        <v>NGR lake sediment grab sample</v>
      </c>
      <c r="K3136" s="1" t="str">
        <f t="shared" si="509"/>
        <v>&lt;177 micron (NGR)</v>
      </c>
      <c r="L3136">
        <v>49</v>
      </c>
      <c r="M3136" t="s">
        <v>187</v>
      </c>
      <c r="N3136">
        <v>966</v>
      </c>
      <c r="O3136" t="s">
        <v>75</v>
      </c>
      <c r="P3136" t="s">
        <v>39</v>
      </c>
      <c r="Q3136" t="s">
        <v>66</v>
      </c>
      <c r="R3136" t="s">
        <v>146</v>
      </c>
      <c r="S3136" t="s">
        <v>53</v>
      </c>
      <c r="T3136" t="s">
        <v>36</v>
      </c>
      <c r="U3136" t="s">
        <v>283</v>
      </c>
      <c r="V3136" t="s">
        <v>262</v>
      </c>
      <c r="W3136" t="s">
        <v>53</v>
      </c>
      <c r="X3136" t="s">
        <v>890</v>
      </c>
      <c r="Y3136" t="s">
        <v>41</v>
      </c>
      <c r="Z3136" t="s">
        <v>1704</v>
      </c>
    </row>
    <row r="3137" spans="1:26" hidden="1" x14ac:dyDescent="0.25">
      <c r="A3137" t="s">
        <v>12804</v>
      </c>
      <c r="B3137" t="s">
        <v>12805</v>
      </c>
      <c r="C3137" s="1" t="str">
        <f t="shared" si="510"/>
        <v>21:0242</v>
      </c>
      <c r="D3137" s="1" t="str">
        <f t="shared" si="507"/>
        <v>21:0117</v>
      </c>
      <c r="E3137" t="s">
        <v>12806</v>
      </c>
      <c r="F3137" t="s">
        <v>12807</v>
      </c>
      <c r="H3137">
        <v>58.415290599999999</v>
      </c>
      <c r="I3137">
        <v>-103.77297950000001</v>
      </c>
      <c r="J3137" s="1" t="str">
        <f t="shared" si="508"/>
        <v>NGR lake sediment grab sample</v>
      </c>
      <c r="K3137" s="1" t="str">
        <f t="shared" si="509"/>
        <v>&lt;177 micron (NGR)</v>
      </c>
      <c r="L3137">
        <v>49</v>
      </c>
      <c r="M3137" t="s">
        <v>196</v>
      </c>
      <c r="N3137">
        <v>967</v>
      </c>
      <c r="O3137" t="s">
        <v>321</v>
      </c>
      <c r="P3137" t="s">
        <v>181</v>
      </c>
      <c r="Q3137" t="s">
        <v>66</v>
      </c>
      <c r="R3137" t="s">
        <v>181</v>
      </c>
      <c r="S3137" t="s">
        <v>53</v>
      </c>
      <c r="T3137" t="s">
        <v>36</v>
      </c>
      <c r="U3137" t="s">
        <v>283</v>
      </c>
      <c r="V3137" t="s">
        <v>3939</v>
      </c>
      <c r="W3137" t="s">
        <v>66</v>
      </c>
      <c r="X3137" t="s">
        <v>48</v>
      </c>
      <c r="Y3137" t="s">
        <v>41</v>
      </c>
      <c r="Z3137" t="s">
        <v>12808</v>
      </c>
    </row>
    <row r="3138" spans="1:26" hidden="1" x14ac:dyDescent="0.25">
      <c r="A3138" t="s">
        <v>12809</v>
      </c>
      <c r="B3138" t="s">
        <v>12810</v>
      </c>
      <c r="C3138" s="1" t="str">
        <f t="shared" si="510"/>
        <v>21:0242</v>
      </c>
      <c r="D3138" s="1" t="str">
        <f t="shared" si="507"/>
        <v>21:0117</v>
      </c>
      <c r="E3138" t="s">
        <v>12811</v>
      </c>
      <c r="F3138" t="s">
        <v>12812</v>
      </c>
      <c r="H3138">
        <v>58.396250199999997</v>
      </c>
      <c r="I3138">
        <v>-103.77891</v>
      </c>
      <c r="J3138" s="1" t="str">
        <f t="shared" si="508"/>
        <v>NGR lake sediment grab sample</v>
      </c>
      <c r="K3138" s="1" t="str">
        <f t="shared" si="509"/>
        <v>&lt;177 micron (NGR)</v>
      </c>
      <c r="L3138">
        <v>49</v>
      </c>
      <c r="M3138" t="s">
        <v>206</v>
      </c>
      <c r="N3138">
        <v>968</v>
      </c>
      <c r="O3138" t="s">
        <v>489</v>
      </c>
      <c r="P3138" t="s">
        <v>181</v>
      </c>
      <c r="Q3138" t="s">
        <v>66</v>
      </c>
      <c r="R3138" t="s">
        <v>78</v>
      </c>
      <c r="S3138" t="s">
        <v>63</v>
      </c>
      <c r="T3138" t="s">
        <v>36</v>
      </c>
      <c r="U3138" t="s">
        <v>890</v>
      </c>
      <c r="V3138" t="s">
        <v>122</v>
      </c>
      <c r="W3138" t="s">
        <v>66</v>
      </c>
      <c r="X3138" t="s">
        <v>890</v>
      </c>
      <c r="Y3138" t="s">
        <v>41</v>
      </c>
      <c r="Z3138" t="s">
        <v>3105</v>
      </c>
    </row>
    <row r="3139" spans="1:26" hidden="1" x14ac:dyDescent="0.25">
      <c r="A3139" t="s">
        <v>12813</v>
      </c>
      <c r="B3139" t="s">
        <v>12814</v>
      </c>
      <c r="C3139" s="1" t="str">
        <f t="shared" si="510"/>
        <v>21:0242</v>
      </c>
      <c r="D3139" s="1" t="str">
        <f>HYPERLINK("http://geochem.nrcan.gc.ca/cdogs/content/svy/svy_e.htm", "")</f>
        <v/>
      </c>
      <c r="G3139" s="1" t="str">
        <f>HYPERLINK("http://geochem.nrcan.gc.ca/cdogs/content/cr_/cr_00007_e.htm", "7")</f>
        <v>7</v>
      </c>
      <c r="J3139" t="s">
        <v>220</v>
      </c>
      <c r="K3139" t="s">
        <v>221</v>
      </c>
      <c r="L3139">
        <v>49</v>
      </c>
      <c r="M3139" t="s">
        <v>222</v>
      </c>
      <c r="N3139">
        <v>969</v>
      </c>
      <c r="O3139" t="s">
        <v>489</v>
      </c>
      <c r="P3139" t="s">
        <v>489</v>
      </c>
      <c r="Q3139" t="s">
        <v>109</v>
      </c>
      <c r="R3139" t="s">
        <v>181</v>
      </c>
      <c r="S3139" t="s">
        <v>33</v>
      </c>
      <c r="T3139" t="s">
        <v>1095</v>
      </c>
      <c r="U3139" t="s">
        <v>1416</v>
      </c>
      <c r="V3139" t="s">
        <v>730</v>
      </c>
      <c r="W3139" t="s">
        <v>66</v>
      </c>
      <c r="X3139" t="s">
        <v>100</v>
      </c>
      <c r="Y3139" t="s">
        <v>77</v>
      </c>
      <c r="Z3139" t="s">
        <v>5520</v>
      </c>
    </row>
    <row r="3140" spans="1:26" hidden="1" x14ac:dyDescent="0.25">
      <c r="A3140" t="s">
        <v>12815</v>
      </c>
      <c r="B3140" t="s">
        <v>12816</v>
      </c>
      <c r="C3140" s="1" t="str">
        <f t="shared" si="510"/>
        <v>21:0242</v>
      </c>
      <c r="D3140" s="1" t="str">
        <f t="shared" ref="D3140:D3152" si="511">HYPERLINK("http://geochem.nrcan.gc.ca/cdogs/content/svy/svy210117_e.htm", "21:0117")</f>
        <v>21:0117</v>
      </c>
      <c r="E3140" t="s">
        <v>12817</v>
      </c>
      <c r="F3140" t="s">
        <v>12818</v>
      </c>
      <c r="H3140">
        <v>58.354529499999998</v>
      </c>
      <c r="I3140">
        <v>-103.8147151</v>
      </c>
      <c r="J3140" s="1" t="str">
        <f t="shared" ref="J3140:J3152" si="512">HYPERLINK("http://geochem.nrcan.gc.ca/cdogs/content/kwd/kwd020027_e.htm", "NGR lake sediment grab sample")</f>
        <v>NGR lake sediment grab sample</v>
      </c>
      <c r="K3140" s="1" t="str">
        <f t="shared" ref="K3140:K3152" si="513">HYPERLINK("http://geochem.nrcan.gc.ca/cdogs/content/kwd/kwd080006_e.htm", "&lt;177 micron (NGR)")</f>
        <v>&lt;177 micron (NGR)</v>
      </c>
      <c r="L3140">
        <v>49</v>
      </c>
      <c r="M3140" t="s">
        <v>214</v>
      </c>
      <c r="N3140">
        <v>970</v>
      </c>
      <c r="O3140" t="s">
        <v>61</v>
      </c>
      <c r="P3140" t="s">
        <v>109</v>
      </c>
      <c r="Q3140" t="s">
        <v>66</v>
      </c>
      <c r="R3140" t="s">
        <v>146</v>
      </c>
      <c r="S3140" t="s">
        <v>63</v>
      </c>
      <c r="T3140" t="s">
        <v>36</v>
      </c>
      <c r="U3140" t="s">
        <v>48</v>
      </c>
      <c r="V3140" t="s">
        <v>1312</v>
      </c>
      <c r="W3140" t="s">
        <v>66</v>
      </c>
      <c r="X3140" t="s">
        <v>82</v>
      </c>
      <c r="Y3140" t="s">
        <v>41</v>
      </c>
      <c r="Z3140" t="s">
        <v>98</v>
      </c>
    </row>
    <row r="3141" spans="1:26" hidden="1" x14ac:dyDescent="0.25">
      <c r="A3141" t="s">
        <v>12819</v>
      </c>
      <c r="B3141" t="s">
        <v>12820</v>
      </c>
      <c r="C3141" s="1" t="str">
        <f t="shared" si="510"/>
        <v>21:0242</v>
      </c>
      <c r="D3141" s="1" t="str">
        <f t="shared" si="511"/>
        <v>21:0117</v>
      </c>
      <c r="E3141" t="s">
        <v>12821</v>
      </c>
      <c r="F3141" t="s">
        <v>12822</v>
      </c>
      <c r="H3141">
        <v>58.329133300000002</v>
      </c>
      <c r="I3141">
        <v>-103.8619959</v>
      </c>
      <c r="J3141" s="1" t="str">
        <f t="shared" si="512"/>
        <v>NGR lake sediment grab sample</v>
      </c>
      <c r="K3141" s="1" t="str">
        <f t="shared" si="513"/>
        <v>&lt;177 micron (NGR)</v>
      </c>
      <c r="L3141">
        <v>50</v>
      </c>
      <c r="M3141" t="s">
        <v>30</v>
      </c>
      <c r="N3141">
        <v>971</v>
      </c>
      <c r="O3141" t="s">
        <v>48</v>
      </c>
      <c r="P3141" t="s">
        <v>76</v>
      </c>
      <c r="Q3141" t="s">
        <v>53</v>
      </c>
      <c r="R3141" t="s">
        <v>181</v>
      </c>
      <c r="S3141" t="s">
        <v>80</v>
      </c>
      <c r="T3141" t="s">
        <v>36</v>
      </c>
      <c r="U3141" t="s">
        <v>909</v>
      </c>
      <c r="V3141" t="s">
        <v>308</v>
      </c>
      <c r="W3141" t="s">
        <v>63</v>
      </c>
      <c r="X3141" t="s">
        <v>82</v>
      </c>
      <c r="Y3141" t="s">
        <v>41</v>
      </c>
      <c r="Z3141" t="s">
        <v>3487</v>
      </c>
    </row>
    <row r="3142" spans="1:26" hidden="1" x14ac:dyDescent="0.25">
      <c r="A3142" t="s">
        <v>12823</v>
      </c>
      <c r="B3142" t="s">
        <v>12824</v>
      </c>
      <c r="C3142" s="1" t="str">
        <f t="shared" si="510"/>
        <v>21:0242</v>
      </c>
      <c r="D3142" s="1" t="str">
        <f t="shared" si="511"/>
        <v>21:0117</v>
      </c>
      <c r="E3142" t="s">
        <v>12825</v>
      </c>
      <c r="F3142" t="s">
        <v>12826</v>
      </c>
      <c r="H3142">
        <v>58.349142299999997</v>
      </c>
      <c r="I3142">
        <v>-103.86863200000001</v>
      </c>
      <c r="J3142" s="1" t="str">
        <f t="shared" si="512"/>
        <v>NGR lake sediment grab sample</v>
      </c>
      <c r="K3142" s="1" t="str">
        <f t="shared" si="513"/>
        <v>&lt;177 micron (NGR)</v>
      </c>
      <c r="L3142">
        <v>50</v>
      </c>
      <c r="M3142" t="s">
        <v>47</v>
      </c>
      <c r="N3142">
        <v>972</v>
      </c>
      <c r="O3142" t="s">
        <v>236</v>
      </c>
      <c r="P3142" t="s">
        <v>76</v>
      </c>
      <c r="Q3142" t="s">
        <v>53</v>
      </c>
      <c r="R3142" t="s">
        <v>76</v>
      </c>
      <c r="S3142" t="s">
        <v>39</v>
      </c>
      <c r="T3142" t="s">
        <v>36</v>
      </c>
      <c r="U3142" t="s">
        <v>361</v>
      </c>
      <c r="V3142" t="s">
        <v>1018</v>
      </c>
      <c r="W3142" t="s">
        <v>66</v>
      </c>
      <c r="X3142" t="s">
        <v>890</v>
      </c>
      <c r="Y3142" t="s">
        <v>309</v>
      </c>
      <c r="Z3142" t="s">
        <v>3494</v>
      </c>
    </row>
    <row r="3143" spans="1:26" hidden="1" x14ac:dyDescent="0.25">
      <c r="A3143" t="s">
        <v>12827</v>
      </c>
      <c r="B3143" t="s">
        <v>12828</v>
      </c>
      <c r="C3143" s="1" t="str">
        <f t="shared" si="510"/>
        <v>21:0242</v>
      </c>
      <c r="D3143" s="1" t="str">
        <f t="shared" si="511"/>
        <v>21:0117</v>
      </c>
      <c r="E3143" t="s">
        <v>12829</v>
      </c>
      <c r="F3143" t="s">
        <v>12830</v>
      </c>
      <c r="H3143">
        <v>58.338865800000001</v>
      </c>
      <c r="I3143">
        <v>-103.88084859999999</v>
      </c>
      <c r="J3143" s="1" t="str">
        <f t="shared" si="512"/>
        <v>NGR lake sediment grab sample</v>
      </c>
      <c r="K3143" s="1" t="str">
        <f t="shared" si="513"/>
        <v>&lt;177 micron (NGR)</v>
      </c>
      <c r="L3143">
        <v>50</v>
      </c>
      <c r="M3143" t="s">
        <v>154</v>
      </c>
      <c r="N3143">
        <v>973</v>
      </c>
      <c r="O3143" t="s">
        <v>133</v>
      </c>
      <c r="P3143" t="s">
        <v>80</v>
      </c>
      <c r="Q3143" t="s">
        <v>66</v>
      </c>
      <c r="R3143" t="s">
        <v>63</v>
      </c>
      <c r="S3143" t="s">
        <v>66</v>
      </c>
      <c r="T3143" t="s">
        <v>36</v>
      </c>
      <c r="U3143" t="s">
        <v>635</v>
      </c>
      <c r="V3143" t="s">
        <v>262</v>
      </c>
      <c r="W3143" t="s">
        <v>63</v>
      </c>
      <c r="X3143" t="s">
        <v>82</v>
      </c>
      <c r="Y3143" t="s">
        <v>41</v>
      </c>
      <c r="Z3143" t="s">
        <v>182</v>
      </c>
    </row>
    <row r="3144" spans="1:26" hidden="1" x14ac:dyDescent="0.25">
      <c r="A3144" t="s">
        <v>12831</v>
      </c>
      <c r="B3144" t="s">
        <v>12832</v>
      </c>
      <c r="C3144" s="1" t="str">
        <f t="shared" si="510"/>
        <v>21:0242</v>
      </c>
      <c r="D3144" s="1" t="str">
        <f t="shared" si="511"/>
        <v>21:0117</v>
      </c>
      <c r="E3144" t="s">
        <v>12821</v>
      </c>
      <c r="F3144" t="s">
        <v>12833</v>
      </c>
      <c r="H3144">
        <v>58.329133300000002</v>
      </c>
      <c r="I3144">
        <v>-103.8619959</v>
      </c>
      <c r="J3144" s="1" t="str">
        <f t="shared" si="512"/>
        <v>NGR lake sediment grab sample</v>
      </c>
      <c r="K3144" s="1" t="str">
        <f t="shared" si="513"/>
        <v>&lt;177 micron (NGR)</v>
      </c>
      <c r="L3144">
        <v>50</v>
      </c>
      <c r="M3144" t="s">
        <v>162</v>
      </c>
      <c r="N3144">
        <v>974</v>
      </c>
      <c r="O3144" t="s">
        <v>48</v>
      </c>
      <c r="P3144" t="s">
        <v>76</v>
      </c>
      <c r="Q3144" t="s">
        <v>53</v>
      </c>
      <c r="R3144" t="s">
        <v>146</v>
      </c>
      <c r="S3144" t="s">
        <v>63</v>
      </c>
      <c r="T3144" t="s">
        <v>36</v>
      </c>
      <c r="U3144" t="s">
        <v>1785</v>
      </c>
      <c r="V3144" t="s">
        <v>90</v>
      </c>
      <c r="W3144" t="s">
        <v>63</v>
      </c>
      <c r="X3144" t="s">
        <v>82</v>
      </c>
      <c r="Y3144" t="s">
        <v>41</v>
      </c>
      <c r="Z3144" t="s">
        <v>598</v>
      </c>
    </row>
    <row r="3145" spans="1:26" hidden="1" x14ac:dyDescent="0.25">
      <c r="A3145" t="s">
        <v>12834</v>
      </c>
      <c r="B3145" t="s">
        <v>12835</v>
      </c>
      <c r="C3145" s="1" t="str">
        <f t="shared" si="510"/>
        <v>21:0242</v>
      </c>
      <c r="D3145" s="1" t="str">
        <f t="shared" si="511"/>
        <v>21:0117</v>
      </c>
      <c r="E3145" t="s">
        <v>12821</v>
      </c>
      <c r="F3145" t="s">
        <v>12836</v>
      </c>
      <c r="H3145">
        <v>58.329133300000002</v>
      </c>
      <c r="I3145">
        <v>-103.8619959</v>
      </c>
      <c r="J3145" s="1" t="str">
        <f t="shared" si="512"/>
        <v>NGR lake sediment grab sample</v>
      </c>
      <c r="K3145" s="1" t="str">
        <f t="shared" si="513"/>
        <v>&lt;177 micron (NGR)</v>
      </c>
      <c r="L3145">
        <v>50</v>
      </c>
      <c r="M3145" t="s">
        <v>169</v>
      </c>
      <c r="N3145">
        <v>975</v>
      </c>
      <c r="O3145" t="s">
        <v>489</v>
      </c>
      <c r="P3145" t="s">
        <v>76</v>
      </c>
      <c r="Q3145" t="s">
        <v>53</v>
      </c>
      <c r="R3145" t="s">
        <v>78</v>
      </c>
      <c r="S3145" t="s">
        <v>80</v>
      </c>
      <c r="T3145" t="s">
        <v>36</v>
      </c>
      <c r="U3145" t="s">
        <v>503</v>
      </c>
      <c r="V3145" t="s">
        <v>308</v>
      </c>
      <c r="W3145" t="s">
        <v>63</v>
      </c>
      <c r="X3145" t="s">
        <v>283</v>
      </c>
      <c r="Y3145" t="s">
        <v>309</v>
      </c>
      <c r="Z3145" t="s">
        <v>376</v>
      </c>
    </row>
    <row r="3146" spans="1:26" hidden="1" x14ac:dyDescent="0.25">
      <c r="A3146" t="s">
        <v>12837</v>
      </c>
      <c r="B3146" t="s">
        <v>12838</v>
      </c>
      <c r="C3146" s="1" t="str">
        <f t="shared" si="510"/>
        <v>21:0242</v>
      </c>
      <c r="D3146" s="1" t="str">
        <f t="shared" si="511"/>
        <v>21:0117</v>
      </c>
      <c r="E3146" t="s">
        <v>12839</v>
      </c>
      <c r="F3146" t="s">
        <v>12840</v>
      </c>
      <c r="H3146">
        <v>58.321884799999999</v>
      </c>
      <c r="I3146">
        <v>-103.89693800000001</v>
      </c>
      <c r="J3146" s="1" t="str">
        <f t="shared" si="512"/>
        <v>NGR lake sediment grab sample</v>
      </c>
      <c r="K3146" s="1" t="str">
        <f t="shared" si="513"/>
        <v>&lt;177 micron (NGR)</v>
      </c>
      <c r="L3146">
        <v>50</v>
      </c>
      <c r="M3146" t="s">
        <v>60</v>
      </c>
      <c r="N3146">
        <v>976</v>
      </c>
      <c r="O3146" t="s">
        <v>82</v>
      </c>
      <c r="P3146" t="s">
        <v>181</v>
      </c>
      <c r="Q3146" t="s">
        <v>53</v>
      </c>
      <c r="R3146" t="s">
        <v>78</v>
      </c>
      <c r="S3146" t="s">
        <v>80</v>
      </c>
      <c r="T3146" t="s">
        <v>36</v>
      </c>
      <c r="U3146" t="s">
        <v>199</v>
      </c>
      <c r="V3146" t="s">
        <v>125</v>
      </c>
      <c r="W3146" t="s">
        <v>66</v>
      </c>
      <c r="X3146" t="s">
        <v>283</v>
      </c>
      <c r="Y3146" t="s">
        <v>41</v>
      </c>
      <c r="Z3146" t="s">
        <v>4729</v>
      </c>
    </row>
    <row r="3147" spans="1:26" hidden="1" x14ac:dyDescent="0.25">
      <c r="A3147" t="s">
        <v>12841</v>
      </c>
      <c r="B3147" t="s">
        <v>12842</v>
      </c>
      <c r="C3147" s="1" t="str">
        <f t="shared" si="510"/>
        <v>21:0242</v>
      </c>
      <c r="D3147" s="1" t="str">
        <f t="shared" si="511"/>
        <v>21:0117</v>
      </c>
      <c r="E3147" t="s">
        <v>12843</v>
      </c>
      <c r="F3147" t="s">
        <v>12844</v>
      </c>
      <c r="H3147">
        <v>58.297821800000001</v>
      </c>
      <c r="I3147">
        <v>-103.94501390000001</v>
      </c>
      <c r="J3147" s="1" t="str">
        <f t="shared" si="512"/>
        <v>NGR lake sediment grab sample</v>
      </c>
      <c r="K3147" s="1" t="str">
        <f t="shared" si="513"/>
        <v>&lt;177 micron (NGR)</v>
      </c>
      <c r="L3147">
        <v>50</v>
      </c>
      <c r="M3147" t="s">
        <v>73</v>
      </c>
      <c r="N3147">
        <v>977</v>
      </c>
      <c r="O3147" t="s">
        <v>1090</v>
      </c>
      <c r="P3147" t="s">
        <v>76</v>
      </c>
      <c r="Q3147" t="s">
        <v>53</v>
      </c>
      <c r="R3147" t="s">
        <v>181</v>
      </c>
      <c r="S3147" t="s">
        <v>181</v>
      </c>
      <c r="T3147" t="s">
        <v>36</v>
      </c>
      <c r="U3147" t="s">
        <v>40</v>
      </c>
      <c r="V3147" t="s">
        <v>3557</v>
      </c>
      <c r="W3147" t="s">
        <v>63</v>
      </c>
      <c r="X3147" t="s">
        <v>890</v>
      </c>
      <c r="Y3147" t="s">
        <v>41</v>
      </c>
      <c r="Z3147" t="s">
        <v>55</v>
      </c>
    </row>
    <row r="3148" spans="1:26" hidden="1" x14ac:dyDescent="0.25">
      <c r="A3148" t="s">
        <v>12845</v>
      </c>
      <c r="B3148" t="s">
        <v>12846</v>
      </c>
      <c r="C3148" s="1" t="str">
        <f t="shared" si="510"/>
        <v>21:0242</v>
      </c>
      <c r="D3148" s="1" t="str">
        <f t="shared" si="511"/>
        <v>21:0117</v>
      </c>
      <c r="E3148" t="s">
        <v>12847</v>
      </c>
      <c r="F3148" t="s">
        <v>12848</v>
      </c>
      <c r="H3148">
        <v>58.266483299999997</v>
      </c>
      <c r="I3148">
        <v>-103.98290009999999</v>
      </c>
      <c r="J3148" s="1" t="str">
        <f t="shared" si="512"/>
        <v>NGR lake sediment grab sample</v>
      </c>
      <c r="K3148" s="1" t="str">
        <f t="shared" si="513"/>
        <v>&lt;177 micron (NGR)</v>
      </c>
      <c r="L3148">
        <v>50</v>
      </c>
      <c r="M3148" t="s">
        <v>87</v>
      </c>
      <c r="N3148">
        <v>978</v>
      </c>
      <c r="O3148" t="s">
        <v>321</v>
      </c>
      <c r="P3148" t="s">
        <v>66</v>
      </c>
      <c r="Q3148" t="s">
        <v>53</v>
      </c>
      <c r="R3148" t="s">
        <v>66</v>
      </c>
      <c r="S3148" t="s">
        <v>66</v>
      </c>
      <c r="T3148" t="s">
        <v>36</v>
      </c>
      <c r="U3148" t="s">
        <v>1785</v>
      </c>
      <c r="V3148" t="s">
        <v>12849</v>
      </c>
      <c r="W3148" t="s">
        <v>63</v>
      </c>
      <c r="X3148" t="s">
        <v>77</v>
      </c>
      <c r="Y3148" t="s">
        <v>39</v>
      </c>
      <c r="Z3148" t="s">
        <v>6924</v>
      </c>
    </row>
    <row r="3149" spans="1:26" hidden="1" x14ac:dyDescent="0.25">
      <c r="A3149" t="s">
        <v>12850</v>
      </c>
      <c r="B3149" t="s">
        <v>12851</v>
      </c>
      <c r="C3149" s="1" t="str">
        <f t="shared" si="510"/>
        <v>21:0242</v>
      </c>
      <c r="D3149" s="1" t="str">
        <f t="shared" si="511"/>
        <v>21:0117</v>
      </c>
      <c r="E3149" t="s">
        <v>12852</v>
      </c>
      <c r="F3149" t="s">
        <v>12853</v>
      </c>
      <c r="H3149">
        <v>58.2600585</v>
      </c>
      <c r="I3149">
        <v>-103.9680348</v>
      </c>
      <c r="J3149" s="1" t="str">
        <f t="shared" si="512"/>
        <v>NGR lake sediment grab sample</v>
      </c>
      <c r="K3149" s="1" t="str">
        <f t="shared" si="513"/>
        <v>&lt;177 micron (NGR)</v>
      </c>
      <c r="L3149">
        <v>50</v>
      </c>
      <c r="M3149" t="s">
        <v>96</v>
      </c>
      <c r="N3149">
        <v>979</v>
      </c>
      <c r="O3149" t="s">
        <v>283</v>
      </c>
      <c r="P3149" t="s">
        <v>80</v>
      </c>
      <c r="Q3149" t="s">
        <v>53</v>
      </c>
      <c r="R3149" t="s">
        <v>80</v>
      </c>
      <c r="S3149" t="s">
        <v>33</v>
      </c>
      <c r="T3149" t="s">
        <v>36</v>
      </c>
      <c r="U3149" t="s">
        <v>667</v>
      </c>
      <c r="V3149" t="s">
        <v>911</v>
      </c>
      <c r="W3149" t="s">
        <v>53</v>
      </c>
      <c r="X3149" t="s">
        <v>82</v>
      </c>
      <c r="Y3149" t="s">
        <v>63</v>
      </c>
      <c r="Z3149" t="s">
        <v>3494</v>
      </c>
    </row>
    <row r="3150" spans="1:26" hidden="1" x14ac:dyDescent="0.25">
      <c r="A3150" t="s">
        <v>12854</v>
      </c>
      <c r="B3150" t="s">
        <v>12855</v>
      </c>
      <c r="C3150" s="1" t="str">
        <f t="shared" si="510"/>
        <v>21:0242</v>
      </c>
      <c r="D3150" s="1" t="str">
        <f t="shared" si="511"/>
        <v>21:0117</v>
      </c>
      <c r="E3150" t="s">
        <v>12856</v>
      </c>
      <c r="F3150" t="s">
        <v>12857</v>
      </c>
      <c r="H3150">
        <v>58.252345699999999</v>
      </c>
      <c r="I3150">
        <v>-103.9015661</v>
      </c>
      <c r="J3150" s="1" t="str">
        <f t="shared" si="512"/>
        <v>NGR lake sediment grab sample</v>
      </c>
      <c r="K3150" s="1" t="str">
        <f t="shared" si="513"/>
        <v>&lt;177 micron (NGR)</v>
      </c>
      <c r="L3150">
        <v>50</v>
      </c>
      <c r="M3150" t="s">
        <v>106</v>
      </c>
      <c r="N3150">
        <v>980</v>
      </c>
      <c r="O3150" t="s">
        <v>79</v>
      </c>
      <c r="P3150" t="s">
        <v>181</v>
      </c>
      <c r="Q3150" t="s">
        <v>53</v>
      </c>
      <c r="R3150" t="s">
        <v>181</v>
      </c>
      <c r="S3150" t="s">
        <v>78</v>
      </c>
      <c r="T3150" t="s">
        <v>36</v>
      </c>
      <c r="U3150" t="s">
        <v>1785</v>
      </c>
      <c r="V3150" t="s">
        <v>12858</v>
      </c>
      <c r="W3150" t="s">
        <v>66</v>
      </c>
      <c r="X3150" t="s">
        <v>48</v>
      </c>
      <c r="Y3150" t="s">
        <v>1607</v>
      </c>
      <c r="Z3150" t="s">
        <v>335</v>
      </c>
    </row>
    <row r="3151" spans="1:26" hidden="1" x14ac:dyDescent="0.25">
      <c r="A3151" t="s">
        <v>12859</v>
      </c>
      <c r="B3151" t="s">
        <v>12860</v>
      </c>
      <c r="C3151" s="1" t="str">
        <f t="shared" si="510"/>
        <v>21:0242</v>
      </c>
      <c r="D3151" s="1" t="str">
        <f t="shared" si="511"/>
        <v>21:0117</v>
      </c>
      <c r="E3151" t="s">
        <v>12861</v>
      </c>
      <c r="F3151" t="s">
        <v>12862</v>
      </c>
      <c r="H3151">
        <v>58.255174099999998</v>
      </c>
      <c r="I3151">
        <v>-103.99309</v>
      </c>
      <c r="J3151" s="1" t="str">
        <f t="shared" si="512"/>
        <v>NGR lake sediment grab sample</v>
      </c>
      <c r="K3151" s="1" t="str">
        <f t="shared" si="513"/>
        <v>&lt;177 micron (NGR)</v>
      </c>
      <c r="L3151">
        <v>50</v>
      </c>
      <c r="M3151" t="s">
        <v>118</v>
      </c>
      <c r="N3151">
        <v>981</v>
      </c>
      <c r="O3151" t="s">
        <v>516</v>
      </c>
      <c r="P3151" t="s">
        <v>66</v>
      </c>
      <c r="Q3151" t="s">
        <v>53</v>
      </c>
      <c r="R3151" t="s">
        <v>80</v>
      </c>
      <c r="S3151" t="s">
        <v>63</v>
      </c>
      <c r="T3151" t="s">
        <v>36</v>
      </c>
      <c r="U3151" t="s">
        <v>79</v>
      </c>
      <c r="V3151" t="s">
        <v>137</v>
      </c>
      <c r="W3151" t="s">
        <v>53</v>
      </c>
      <c r="X3151" t="s">
        <v>890</v>
      </c>
      <c r="Y3151" t="s">
        <v>41</v>
      </c>
      <c r="Z3151" t="s">
        <v>2762</v>
      </c>
    </row>
    <row r="3152" spans="1:26" hidden="1" x14ac:dyDescent="0.25">
      <c r="A3152" t="s">
        <v>12863</v>
      </c>
      <c r="B3152" t="s">
        <v>12864</v>
      </c>
      <c r="C3152" s="1" t="str">
        <f t="shared" si="510"/>
        <v>21:0242</v>
      </c>
      <c r="D3152" s="1" t="str">
        <f t="shared" si="511"/>
        <v>21:0117</v>
      </c>
      <c r="E3152" t="s">
        <v>12865</v>
      </c>
      <c r="F3152" t="s">
        <v>12866</v>
      </c>
      <c r="H3152">
        <v>58.245511200000003</v>
      </c>
      <c r="I3152">
        <v>-103.9541974</v>
      </c>
      <c r="J3152" s="1" t="str">
        <f t="shared" si="512"/>
        <v>NGR lake sediment grab sample</v>
      </c>
      <c r="K3152" s="1" t="str">
        <f t="shared" si="513"/>
        <v>&lt;177 micron (NGR)</v>
      </c>
      <c r="L3152">
        <v>50</v>
      </c>
      <c r="M3152" t="s">
        <v>131</v>
      </c>
      <c r="N3152">
        <v>982</v>
      </c>
      <c r="O3152" t="s">
        <v>334</v>
      </c>
      <c r="P3152" t="s">
        <v>39</v>
      </c>
      <c r="Q3152" t="s">
        <v>66</v>
      </c>
      <c r="R3152" t="s">
        <v>76</v>
      </c>
      <c r="S3152" t="s">
        <v>80</v>
      </c>
      <c r="T3152" t="s">
        <v>36</v>
      </c>
      <c r="U3152" t="s">
        <v>510</v>
      </c>
      <c r="V3152" t="s">
        <v>1072</v>
      </c>
      <c r="W3152" t="s">
        <v>53</v>
      </c>
      <c r="X3152" t="s">
        <v>890</v>
      </c>
      <c r="Y3152" t="s">
        <v>41</v>
      </c>
      <c r="Z3152" t="s">
        <v>981</v>
      </c>
    </row>
    <row r="3153" spans="1:26" hidden="1" x14ac:dyDescent="0.25">
      <c r="A3153" t="s">
        <v>12867</v>
      </c>
      <c r="B3153" t="s">
        <v>12868</v>
      </c>
      <c r="C3153" s="1" t="str">
        <f t="shared" si="510"/>
        <v>21:0242</v>
      </c>
      <c r="D3153" s="1" t="str">
        <f>HYPERLINK("http://geochem.nrcan.gc.ca/cdogs/content/svy/svy_e.htm", "")</f>
        <v/>
      </c>
      <c r="G3153" s="1" t="str">
        <f>HYPERLINK("http://geochem.nrcan.gc.ca/cdogs/content/cr_/cr_00023_e.htm", "23")</f>
        <v>23</v>
      </c>
      <c r="J3153" t="s">
        <v>220</v>
      </c>
      <c r="K3153" t="s">
        <v>221</v>
      </c>
      <c r="L3153">
        <v>50</v>
      </c>
      <c r="M3153" t="s">
        <v>222</v>
      </c>
      <c r="N3153">
        <v>983</v>
      </c>
      <c r="O3153" t="s">
        <v>759</v>
      </c>
      <c r="P3153" t="s">
        <v>32</v>
      </c>
      <c r="Q3153" t="s">
        <v>349</v>
      </c>
      <c r="R3153" t="s">
        <v>50</v>
      </c>
      <c r="S3153" t="s">
        <v>290</v>
      </c>
      <c r="T3153" t="s">
        <v>36</v>
      </c>
      <c r="U3153" t="s">
        <v>563</v>
      </c>
      <c r="V3153" t="s">
        <v>5519</v>
      </c>
      <c r="W3153" t="s">
        <v>39</v>
      </c>
      <c r="X3153" t="s">
        <v>336</v>
      </c>
      <c r="Y3153" t="s">
        <v>97</v>
      </c>
      <c r="Z3153" t="s">
        <v>565</v>
      </c>
    </row>
    <row r="3154" spans="1:26" hidden="1" x14ac:dyDescent="0.25">
      <c r="A3154" t="s">
        <v>12869</v>
      </c>
      <c r="B3154" t="s">
        <v>12870</v>
      </c>
      <c r="C3154" s="1" t="str">
        <f t="shared" si="510"/>
        <v>21:0242</v>
      </c>
      <c r="D3154" s="1" t="str">
        <f t="shared" ref="D3154:D3166" si="514">HYPERLINK("http://geochem.nrcan.gc.ca/cdogs/content/svy/svy210117_e.htm", "21:0117")</f>
        <v>21:0117</v>
      </c>
      <c r="E3154" t="s">
        <v>12871</v>
      </c>
      <c r="F3154" t="s">
        <v>12872</v>
      </c>
      <c r="H3154">
        <v>58.236663800000002</v>
      </c>
      <c r="I3154">
        <v>-103.84776909999999</v>
      </c>
      <c r="J3154" s="1" t="str">
        <f t="shared" ref="J3154:J3166" si="515">HYPERLINK("http://geochem.nrcan.gc.ca/cdogs/content/kwd/kwd020027_e.htm", "NGR lake sediment grab sample")</f>
        <v>NGR lake sediment grab sample</v>
      </c>
      <c r="K3154" s="1" t="str">
        <f t="shared" ref="K3154:K3166" si="516">HYPERLINK("http://geochem.nrcan.gc.ca/cdogs/content/kwd/kwd080006_e.htm", "&lt;177 micron (NGR)")</f>
        <v>&lt;177 micron (NGR)</v>
      </c>
      <c r="L3154">
        <v>50</v>
      </c>
      <c r="M3154" t="s">
        <v>143</v>
      </c>
      <c r="N3154">
        <v>984</v>
      </c>
      <c r="O3154" t="s">
        <v>596</v>
      </c>
      <c r="P3154" t="s">
        <v>76</v>
      </c>
      <c r="Q3154" t="s">
        <v>63</v>
      </c>
      <c r="R3154" t="s">
        <v>78</v>
      </c>
      <c r="S3154" t="s">
        <v>63</v>
      </c>
      <c r="T3154" t="s">
        <v>36</v>
      </c>
      <c r="U3154" t="s">
        <v>284</v>
      </c>
      <c r="V3154" t="s">
        <v>65</v>
      </c>
      <c r="W3154" t="s">
        <v>66</v>
      </c>
      <c r="X3154" t="s">
        <v>77</v>
      </c>
      <c r="Y3154" t="s">
        <v>41</v>
      </c>
      <c r="Z3154" t="s">
        <v>992</v>
      </c>
    </row>
    <row r="3155" spans="1:26" hidden="1" x14ac:dyDescent="0.25">
      <c r="A3155" t="s">
        <v>12873</v>
      </c>
      <c r="B3155" t="s">
        <v>12874</v>
      </c>
      <c r="C3155" s="1" t="str">
        <f t="shared" si="510"/>
        <v>21:0242</v>
      </c>
      <c r="D3155" s="1" t="str">
        <f t="shared" si="514"/>
        <v>21:0117</v>
      </c>
      <c r="E3155" t="s">
        <v>12875</v>
      </c>
      <c r="F3155" t="s">
        <v>12876</v>
      </c>
      <c r="H3155">
        <v>58.2341202</v>
      </c>
      <c r="I3155">
        <v>-103.7733236</v>
      </c>
      <c r="J3155" s="1" t="str">
        <f t="shared" si="515"/>
        <v>NGR lake sediment grab sample</v>
      </c>
      <c r="K3155" s="1" t="str">
        <f t="shared" si="516"/>
        <v>&lt;177 micron (NGR)</v>
      </c>
      <c r="L3155">
        <v>50</v>
      </c>
      <c r="M3155" t="s">
        <v>177</v>
      </c>
      <c r="N3155">
        <v>985</v>
      </c>
      <c r="O3155" t="s">
        <v>49</v>
      </c>
      <c r="P3155" t="s">
        <v>76</v>
      </c>
      <c r="Q3155" t="s">
        <v>80</v>
      </c>
      <c r="R3155" t="s">
        <v>97</v>
      </c>
      <c r="S3155" t="s">
        <v>66</v>
      </c>
      <c r="T3155" t="s">
        <v>36</v>
      </c>
      <c r="U3155" t="s">
        <v>121</v>
      </c>
      <c r="V3155" t="s">
        <v>262</v>
      </c>
      <c r="W3155" t="s">
        <v>53</v>
      </c>
      <c r="X3155" t="s">
        <v>283</v>
      </c>
      <c r="Y3155" t="s">
        <v>41</v>
      </c>
      <c r="Z3155" t="s">
        <v>1456</v>
      </c>
    </row>
    <row r="3156" spans="1:26" hidden="1" x14ac:dyDescent="0.25">
      <c r="A3156" t="s">
        <v>12877</v>
      </c>
      <c r="B3156" t="s">
        <v>12878</v>
      </c>
      <c r="C3156" s="1" t="str">
        <f t="shared" si="510"/>
        <v>21:0242</v>
      </c>
      <c r="D3156" s="1" t="str">
        <f t="shared" si="514"/>
        <v>21:0117</v>
      </c>
      <c r="E3156" t="s">
        <v>12879</v>
      </c>
      <c r="F3156" t="s">
        <v>12880</v>
      </c>
      <c r="H3156">
        <v>58.2429931</v>
      </c>
      <c r="I3156">
        <v>-103.7526431</v>
      </c>
      <c r="J3156" s="1" t="str">
        <f t="shared" si="515"/>
        <v>NGR lake sediment grab sample</v>
      </c>
      <c r="K3156" s="1" t="str">
        <f t="shared" si="516"/>
        <v>&lt;177 micron (NGR)</v>
      </c>
      <c r="L3156">
        <v>50</v>
      </c>
      <c r="M3156" t="s">
        <v>187</v>
      </c>
      <c r="N3156">
        <v>986</v>
      </c>
      <c r="O3156" t="s">
        <v>306</v>
      </c>
      <c r="P3156" t="s">
        <v>181</v>
      </c>
      <c r="Q3156" t="s">
        <v>53</v>
      </c>
      <c r="R3156" t="s">
        <v>135</v>
      </c>
      <c r="S3156" t="s">
        <v>146</v>
      </c>
      <c r="T3156" t="s">
        <v>36</v>
      </c>
      <c r="U3156" t="s">
        <v>228</v>
      </c>
      <c r="V3156" t="s">
        <v>7848</v>
      </c>
      <c r="W3156" t="s">
        <v>63</v>
      </c>
      <c r="X3156" t="s">
        <v>48</v>
      </c>
      <c r="Y3156" t="s">
        <v>66</v>
      </c>
      <c r="Z3156" t="s">
        <v>981</v>
      </c>
    </row>
    <row r="3157" spans="1:26" hidden="1" x14ac:dyDescent="0.25">
      <c r="A3157" t="s">
        <v>12881</v>
      </c>
      <c r="B3157" t="s">
        <v>12882</v>
      </c>
      <c r="C3157" s="1" t="str">
        <f t="shared" si="510"/>
        <v>21:0242</v>
      </c>
      <c r="D3157" s="1" t="str">
        <f t="shared" si="514"/>
        <v>21:0117</v>
      </c>
      <c r="E3157" t="s">
        <v>12883</v>
      </c>
      <c r="F3157" t="s">
        <v>12884</v>
      </c>
      <c r="H3157">
        <v>58.237290299999998</v>
      </c>
      <c r="I3157">
        <v>-103.72094079999999</v>
      </c>
      <c r="J3157" s="1" t="str">
        <f t="shared" si="515"/>
        <v>NGR lake sediment grab sample</v>
      </c>
      <c r="K3157" s="1" t="str">
        <f t="shared" si="516"/>
        <v>&lt;177 micron (NGR)</v>
      </c>
      <c r="L3157">
        <v>50</v>
      </c>
      <c r="M3157" t="s">
        <v>196</v>
      </c>
      <c r="N3157">
        <v>987</v>
      </c>
      <c r="O3157" t="s">
        <v>156</v>
      </c>
      <c r="P3157" t="s">
        <v>66</v>
      </c>
      <c r="Q3157" t="s">
        <v>66</v>
      </c>
      <c r="R3157" t="s">
        <v>33</v>
      </c>
      <c r="S3157" t="s">
        <v>53</v>
      </c>
      <c r="T3157" t="s">
        <v>36</v>
      </c>
      <c r="U3157" t="s">
        <v>335</v>
      </c>
      <c r="V3157" t="s">
        <v>1095</v>
      </c>
      <c r="W3157" t="s">
        <v>53</v>
      </c>
      <c r="X3157" t="s">
        <v>77</v>
      </c>
      <c r="Y3157" t="s">
        <v>41</v>
      </c>
      <c r="Z3157" t="s">
        <v>4726</v>
      </c>
    </row>
    <row r="3158" spans="1:26" hidden="1" x14ac:dyDescent="0.25">
      <c r="A3158" t="s">
        <v>12885</v>
      </c>
      <c r="B3158" t="s">
        <v>12886</v>
      </c>
      <c r="C3158" s="1" t="str">
        <f t="shared" si="510"/>
        <v>21:0242</v>
      </c>
      <c r="D3158" s="1" t="str">
        <f t="shared" si="514"/>
        <v>21:0117</v>
      </c>
      <c r="E3158" t="s">
        <v>12887</v>
      </c>
      <c r="F3158" t="s">
        <v>12888</v>
      </c>
      <c r="H3158">
        <v>58.246807699999998</v>
      </c>
      <c r="I3158">
        <v>-103.6573557</v>
      </c>
      <c r="J3158" s="1" t="str">
        <f t="shared" si="515"/>
        <v>NGR lake sediment grab sample</v>
      </c>
      <c r="K3158" s="1" t="str">
        <f t="shared" si="516"/>
        <v>&lt;177 micron (NGR)</v>
      </c>
      <c r="L3158">
        <v>50</v>
      </c>
      <c r="M3158" t="s">
        <v>206</v>
      </c>
      <c r="N3158">
        <v>988</v>
      </c>
      <c r="O3158" t="s">
        <v>334</v>
      </c>
      <c r="P3158" t="s">
        <v>66</v>
      </c>
      <c r="Q3158" t="s">
        <v>53</v>
      </c>
      <c r="R3158" t="s">
        <v>66</v>
      </c>
      <c r="S3158" t="s">
        <v>53</v>
      </c>
      <c r="T3158" t="s">
        <v>36</v>
      </c>
      <c r="U3158" t="s">
        <v>54</v>
      </c>
      <c r="V3158" t="s">
        <v>65</v>
      </c>
      <c r="W3158" t="s">
        <v>53</v>
      </c>
      <c r="X3158" t="s">
        <v>300</v>
      </c>
      <c r="Y3158" t="s">
        <v>41</v>
      </c>
      <c r="Z3158" t="s">
        <v>12889</v>
      </c>
    </row>
    <row r="3159" spans="1:26" hidden="1" x14ac:dyDescent="0.25">
      <c r="A3159" t="s">
        <v>12890</v>
      </c>
      <c r="B3159" t="s">
        <v>12891</v>
      </c>
      <c r="C3159" s="1" t="str">
        <f t="shared" si="510"/>
        <v>21:0242</v>
      </c>
      <c r="D3159" s="1" t="str">
        <f t="shared" si="514"/>
        <v>21:0117</v>
      </c>
      <c r="E3159" t="s">
        <v>12892</v>
      </c>
      <c r="F3159" t="s">
        <v>12893</v>
      </c>
      <c r="H3159">
        <v>58.232419899999996</v>
      </c>
      <c r="I3159">
        <v>-103.67399260000001</v>
      </c>
      <c r="J3159" s="1" t="str">
        <f t="shared" si="515"/>
        <v>NGR lake sediment grab sample</v>
      </c>
      <c r="K3159" s="1" t="str">
        <f t="shared" si="516"/>
        <v>&lt;177 micron (NGR)</v>
      </c>
      <c r="L3159">
        <v>50</v>
      </c>
      <c r="M3159" t="s">
        <v>214</v>
      </c>
      <c r="N3159">
        <v>989</v>
      </c>
      <c r="O3159" t="s">
        <v>224</v>
      </c>
      <c r="P3159" t="s">
        <v>39</v>
      </c>
      <c r="Q3159" t="s">
        <v>66</v>
      </c>
      <c r="R3159" t="s">
        <v>181</v>
      </c>
      <c r="S3159" t="s">
        <v>63</v>
      </c>
      <c r="T3159" t="s">
        <v>36</v>
      </c>
      <c r="U3159" t="s">
        <v>510</v>
      </c>
      <c r="V3159" t="s">
        <v>452</v>
      </c>
      <c r="W3159" t="s">
        <v>66</v>
      </c>
      <c r="X3159" t="s">
        <v>48</v>
      </c>
      <c r="Y3159" t="s">
        <v>41</v>
      </c>
      <c r="Z3159" t="s">
        <v>2223</v>
      </c>
    </row>
    <row r="3160" spans="1:26" hidden="1" x14ac:dyDescent="0.25">
      <c r="A3160" t="s">
        <v>12894</v>
      </c>
      <c r="B3160" t="s">
        <v>12895</v>
      </c>
      <c r="C3160" s="1" t="str">
        <f t="shared" si="510"/>
        <v>21:0242</v>
      </c>
      <c r="D3160" s="1" t="str">
        <f t="shared" si="514"/>
        <v>21:0117</v>
      </c>
      <c r="E3160" t="s">
        <v>12896</v>
      </c>
      <c r="F3160" t="s">
        <v>12897</v>
      </c>
      <c r="H3160">
        <v>58.218257000000001</v>
      </c>
      <c r="I3160">
        <v>-103.7401807</v>
      </c>
      <c r="J3160" s="1" t="str">
        <f t="shared" si="515"/>
        <v>NGR lake sediment grab sample</v>
      </c>
      <c r="K3160" s="1" t="str">
        <f t="shared" si="516"/>
        <v>&lt;177 micron (NGR)</v>
      </c>
      <c r="L3160">
        <v>50</v>
      </c>
      <c r="M3160" t="s">
        <v>234</v>
      </c>
      <c r="N3160">
        <v>990</v>
      </c>
      <c r="O3160" t="s">
        <v>244</v>
      </c>
      <c r="P3160" t="s">
        <v>39</v>
      </c>
      <c r="Q3160" t="s">
        <v>33</v>
      </c>
      <c r="R3160" t="s">
        <v>181</v>
      </c>
      <c r="S3160" t="s">
        <v>53</v>
      </c>
      <c r="T3160" t="s">
        <v>36</v>
      </c>
      <c r="U3160" t="s">
        <v>82</v>
      </c>
      <c r="V3160" t="s">
        <v>1072</v>
      </c>
      <c r="W3160" t="s">
        <v>53</v>
      </c>
      <c r="X3160" t="s">
        <v>82</v>
      </c>
      <c r="Y3160" t="s">
        <v>41</v>
      </c>
      <c r="Z3160" t="s">
        <v>1920</v>
      </c>
    </row>
    <row r="3161" spans="1:26" hidden="1" x14ac:dyDescent="0.25">
      <c r="A3161" t="s">
        <v>12898</v>
      </c>
      <c r="B3161" t="s">
        <v>12899</v>
      </c>
      <c r="C3161" s="1" t="str">
        <f t="shared" si="510"/>
        <v>21:0242</v>
      </c>
      <c r="D3161" s="1" t="str">
        <f t="shared" si="514"/>
        <v>21:0117</v>
      </c>
      <c r="E3161" t="s">
        <v>12900</v>
      </c>
      <c r="F3161" t="s">
        <v>12901</v>
      </c>
      <c r="H3161">
        <v>58.224979099999999</v>
      </c>
      <c r="I3161">
        <v>-103.99928989999999</v>
      </c>
      <c r="J3161" s="1" t="str">
        <f t="shared" si="515"/>
        <v>NGR lake sediment grab sample</v>
      </c>
      <c r="K3161" s="1" t="str">
        <f t="shared" si="516"/>
        <v>&lt;177 micron (NGR)</v>
      </c>
      <c r="L3161">
        <v>51</v>
      </c>
      <c r="M3161" t="s">
        <v>30</v>
      </c>
      <c r="N3161">
        <v>991</v>
      </c>
      <c r="O3161" t="s">
        <v>1254</v>
      </c>
      <c r="P3161" t="s">
        <v>39</v>
      </c>
      <c r="Q3161" t="s">
        <v>53</v>
      </c>
      <c r="R3161" t="s">
        <v>50</v>
      </c>
      <c r="S3161" t="s">
        <v>97</v>
      </c>
      <c r="T3161" t="s">
        <v>36</v>
      </c>
      <c r="U3161" t="s">
        <v>82</v>
      </c>
      <c r="V3161" t="s">
        <v>730</v>
      </c>
      <c r="W3161" t="s">
        <v>53</v>
      </c>
      <c r="X3161" t="s">
        <v>79</v>
      </c>
      <c r="Y3161" t="s">
        <v>125</v>
      </c>
      <c r="Z3161" t="s">
        <v>4759</v>
      </c>
    </row>
    <row r="3162" spans="1:26" hidden="1" x14ac:dyDescent="0.25">
      <c r="A3162" t="s">
        <v>12902</v>
      </c>
      <c r="B3162" t="s">
        <v>12903</v>
      </c>
      <c r="C3162" s="1" t="str">
        <f t="shared" si="510"/>
        <v>21:0242</v>
      </c>
      <c r="D3162" s="1" t="str">
        <f t="shared" si="514"/>
        <v>21:0117</v>
      </c>
      <c r="E3162" t="s">
        <v>12904</v>
      </c>
      <c r="F3162" t="s">
        <v>12905</v>
      </c>
      <c r="H3162">
        <v>58.211283199999997</v>
      </c>
      <c r="I3162">
        <v>-103.79865340000001</v>
      </c>
      <c r="J3162" s="1" t="str">
        <f t="shared" si="515"/>
        <v>NGR lake sediment grab sample</v>
      </c>
      <c r="K3162" s="1" t="str">
        <f t="shared" si="516"/>
        <v>&lt;177 micron (NGR)</v>
      </c>
      <c r="L3162">
        <v>51</v>
      </c>
      <c r="M3162" t="s">
        <v>47</v>
      </c>
      <c r="N3162">
        <v>992</v>
      </c>
      <c r="O3162" t="s">
        <v>48</v>
      </c>
      <c r="P3162" t="s">
        <v>181</v>
      </c>
      <c r="Q3162" t="s">
        <v>63</v>
      </c>
      <c r="R3162" t="s">
        <v>33</v>
      </c>
      <c r="S3162" t="s">
        <v>53</v>
      </c>
      <c r="T3162" t="s">
        <v>36</v>
      </c>
      <c r="U3162" t="s">
        <v>98</v>
      </c>
      <c r="V3162" t="s">
        <v>1095</v>
      </c>
      <c r="W3162" t="s">
        <v>66</v>
      </c>
      <c r="X3162" t="s">
        <v>48</v>
      </c>
      <c r="Y3162" t="s">
        <v>41</v>
      </c>
      <c r="Z3162" t="s">
        <v>2796</v>
      </c>
    </row>
    <row r="3163" spans="1:26" hidden="1" x14ac:dyDescent="0.25">
      <c r="A3163" t="s">
        <v>12906</v>
      </c>
      <c r="B3163" t="s">
        <v>12907</v>
      </c>
      <c r="C3163" s="1" t="str">
        <f t="shared" si="510"/>
        <v>21:0242</v>
      </c>
      <c r="D3163" s="1" t="str">
        <f t="shared" si="514"/>
        <v>21:0117</v>
      </c>
      <c r="E3163" t="s">
        <v>12908</v>
      </c>
      <c r="F3163" t="s">
        <v>12909</v>
      </c>
      <c r="H3163">
        <v>58.216257800000001</v>
      </c>
      <c r="I3163">
        <v>-103.83823289999999</v>
      </c>
      <c r="J3163" s="1" t="str">
        <f t="shared" si="515"/>
        <v>NGR lake sediment grab sample</v>
      </c>
      <c r="K3163" s="1" t="str">
        <f t="shared" si="516"/>
        <v>&lt;177 micron (NGR)</v>
      </c>
      <c r="L3163">
        <v>51</v>
      </c>
      <c r="M3163" t="s">
        <v>60</v>
      </c>
      <c r="N3163">
        <v>993</v>
      </c>
      <c r="O3163" t="s">
        <v>516</v>
      </c>
      <c r="P3163" t="s">
        <v>181</v>
      </c>
      <c r="Q3163" t="s">
        <v>53</v>
      </c>
      <c r="R3163" t="s">
        <v>33</v>
      </c>
      <c r="S3163" t="s">
        <v>66</v>
      </c>
      <c r="T3163" t="s">
        <v>36</v>
      </c>
      <c r="U3163" t="s">
        <v>263</v>
      </c>
      <c r="V3163" t="s">
        <v>437</v>
      </c>
      <c r="W3163" t="s">
        <v>66</v>
      </c>
      <c r="X3163" t="s">
        <v>283</v>
      </c>
      <c r="Y3163" t="s">
        <v>41</v>
      </c>
      <c r="Z3163" t="s">
        <v>668</v>
      </c>
    </row>
    <row r="3164" spans="1:26" hidden="1" x14ac:dyDescent="0.25">
      <c r="A3164" t="s">
        <v>12910</v>
      </c>
      <c r="B3164" t="s">
        <v>12911</v>
      </c>
      <c r="C3164" s="1" t="str">
        <f t="shared" si="510"/>
        <v>21:0242</v>
      </c>
      <c r="D3164" s="1" t="str">
        <f t="shared" si="514"/>
        <v>21:0117</v>
      </c>
      <c r="E3164" t="s">
        <v>12912</v>
      </c>
      <c r="F3164" t="s">
        <v>12913</v>
      </c>
      <c r="H3164">
        <v>58.21407</v>
      </c>
      <c r="I3164">
        <v>-103.867649</v>
      </c>
      <c r="J3164" s="1" t="str">
        <f t="shared" si="515"/>
        <v>NGR lake sediment grab sample</v>
      </c>
      <c r="K3164" s="1" t="str">
        <f t="shared" si="516"/>
        <v>&lt;177 micron (NGR)</v>
      </c>
      <c r="L3164">
        <v>51</v>
      </c>
      <c r="M3164" t="s">
        <v>73</v>
      </c>
      <c r="N3164">
        <v>994</v>
      </c>
      <c r="O3164" t="s">
        <v>298</v>
      </c>
      <c r="P3164" t="s">
        <v>76</v>
      </c>
      <c r="Q3164" t="s">
        <v>66</v>
      </c>
      <c r="R3164" t="s">
        <v>181</v>
      </c>
      <c r="S3164" t="s">
        <v>80</v>
      </c>
      <c r="T3164" t="s">
        <v>36</v>
      </c>
      <c r="U3164" t="s">
        <v>81</v>
      </c>
      <c r="V3164" t="s">
        <v>1072</v>
      </c>
      <c r="W3164" t="s">
        <v>66</v>
      </c>
      <c r="X3164" t="s">
        <v>82</v>
      </c>
      <c r="Y3164" t="s">
        <v>41</v>
      </c>
      <c r="Z3164" t="s">
        <v>48</v>
      </c>
    </row>
    <row r="3165" spans="1:26" hidden="1" x14ac:dyDescent="0.25">
      <c r="A3165" t="s">
        <v>12914</v>
      </c>
      <c r="B3165" t="s">
        <v>12915</v>
      </c>
      <c r="C3165" s="1" t="str">
        <f t="shared" si="510"/>
        <v>21:0242</v>
      </c>
      <c r="D3165" s="1" t="str">
        <f t="shared" si="514"/>
        <v>21:0117</v>
      </c>
      <c r="E3165" t="s">
        <v>12916</v>
      </c>
      <c r="F3165" t="s">
        <v>12917</v>
      </c>
      <c r="H3165">
        <v>58.219797300000003</v>
      </c>
      <c r="I3165">
        <v>-103.96560940000001</v>
      </c>
      <c r="J3165" s="1" t="str">
        <f t="shared" si="515"/>
        <v>NGR lake sediment grab sample</v>
      </c>
      <c r="K3165" s="1" t="str">
        <f t="shared" si="516"/>
        <v>&lt;177 micron (NGR)</v>
      </c>
      <c r="L3165">
        <v>51</v>
      </c>
      <c r="M3165" t="s">
        <v>87</v>
      </c>
      <c r="N3165">
        <v>995</v>
      </c>
      <c r="O3165" t="s">
        <v>49</v>
      </c>
      <c r="P3165" t="s">
        <v>156</v>
      </c>
      <c r="Q3165" t="s">
        <v>66</v>
      </c>
      <c r="R3165" t="s">
        <v>109</v>
      </c>
      <c r="S3165" t="s">
        <v>53</v>
      </c>
      <c r="T3165" t="s">
        <v>36</v>
      </c>
      <c r="U3165" t="s">
        <v>48</v>
      </c>
      <c r="V3165" t="s">
        <v>122</v>
      </c>
      <c r="W3165" t="s">
        <v>53</v>
      </c>
      <c r="X3165" t="s">
        <v>48</v>
      </c>
      <c r="Y3165" t="s">
        <v>41</v>
      </c>
      <c r="Z3165" t="s">
        <v>2702</v>
      </c>
    </row>
    <row r="3166" spans="1:26" hidden="1" x14ac:dyDescent="0.25">
      <c r="A3166" t="s">
        <v>12918</v>
      </c>
      <c r="B3166" t="s">
        <v>12919</v>
      </c>
      <c r="C3166" s="1" t="str">
        <f t="shared" si="510"/>
        <v>21:0242</v>
      </c>
      <c r="D3166" s="1" t="str">
        <f t="shared" si="514"/>
        <v>21:0117</v>
      </c>
      <c r="E3166" t="s">
        <v>12920</v>
      </c>
      <c r="F3166" t="s">
        <v>12921</v>
      </c>
      <c r="H3166">
        <v>58.225661100000004</v>
      </c>
      <c r="I3166">
        <v>-103.9799117</v>
      </c>
      <c r="J3166" s="1" t="str">
        <f t="shared" si="515"/>
        <v>NGR lake sediment grab sample</v>
      </c>
      <c r="K3166" s="1" t="str">
        <f t="shared" si="516"/>
        <v>&lt;177 micron (NGR)</v>
      </c>
      <c r="L3166">
        <v>51</v>
      </c>
      <c r="M3166" t="s">
        <v>154</v>
      </c>
      <c r="N3166">
        <v>996</v>
      </c>
      <c r="O3166" t="s">
        <v>77</v>
      </c>
      <c r="P3166" t="s">
        <v>181</v>
      </c>
      <c r="Q3166" t="s">
        <v>53</v>
      </c>
      <c r="R3166" t="s">
        <v>63</v>
      </c>
      <c r="S3166" t="s">
        <v>53</v>
      </c>
      <c r="T3166" t="s">
        <v>36</v>
      </c>
      <c r="U3166" t="s">
        <v>48</v>
      </c>
      <c r="V3166" t="s">
        <v>3939</v>
      </c>
      <c r="W3166" t="s">
        <v>53</v>
      </c>
      <c r="X3166" t="s">
        <v>890</v>
      </c>
      <c r="Y3166" t="s">
        <v>41</v>
      </c>
      <c r="Z3166" t="s">
        <v>455</v>
      </c>
    </row>
    <row r="3167" spans="1:26" hidden="1" x14ac:dyDescent="0.25">
      <c r="A3167" t="s">
        <v>12922</v>
      </c>
      <c r="B3167" t="s">
        <v>12923</v>
      </c>
      <c r="C3167" s="1" t="str">
        <f t="shared" si="510"/>
        <v>21:0242</v>
      </c>
      <c r="D3167" s="1" t="str">
        <f>HYPERLINK("http://geochem.nrcan.gc.ca/cdogs/content/svy/svy_e.htm", "")</f>
        <v/>
      </c>
      <c r="G3167" s="1" t="str">
        <f>HYPERLINK("http://geochem.nrcan.gc.ca/cdogs/content/cr_/cr_00023_e.htm", "23")</f>
        <v>23</v>
      </c>
      <c r="J3167" t="s">
        <v>220</v>
      </c>
      <c r="K3167" t="s">
        <v>221</v>
      </c>
      <c r="L3167">
        <v>51</v>
      </c>
      <c r="M3167" t="s">
        <v>222</v>
      </c>
      <c r="N3167">
        <v>997</v>
      </c>
      <c r="O3167" t="s">
        <v>289</v>
      </c>
      <c r="P3167" t="s">
        <v>334</v>
      </c>
      <c r="Q3167" t="s">
        <v>244</v>
      </c>
      <c r="R3167" t="s">
        <v>109</v>
      </c>
      <c r="S3167" t="s">
        <v>156</v>
      </c>
      <c r="T3167" t="s">
        <v>36</v>
      </c>
      <c r="U3167" t="s">
        <v>12924</v>
      </c>
      <c r="V3167" t="s">
        <v>63</v>
      </c>
      <c r="W3167" t="s">
        <v>39</v>
      </c>
      <c r="X3167" t="s">
        <v>300</v>
      </c>
      <c r="Y3167" t="s">
        <v>33</v>
      </c>
      <c r="Z3167" t="s">
        <v>2782</v>
      </c>
    </row>
    <row r="3168" spans="1:26" hidden="1" x14ac:dyDescent="0.25">
      <c r="A3168" t="s">
        <v>12925</v>
      </c>
      <c r="B3168" t="s">
        <v>12926</v>
      </c>
      <c r="C3168" s="1" t="str">
        <f t="shared" si="510"/>
        <v>21:0242</v>
      </c>
      <c r="D3168" s="1" t="str">
        <f t="shared" ref="D3168:D3196" si="517">HYPERLINK("http://geochem.nrcan.gc.ca/cdogs/content/svy/svy210117_e.htm", "21:0117")</f>
        <v>21:0117</v>
      </c>
      <c r="E3168" t="s">
        <v>12900</v>
      </c>
      <c r="F3168" t="s">
        <v>12927</v>
      </c>
      <c r="H3168">
        <v>58.224979099999999</v>
      </c>
      <c r="I3168">
        <v>-103.99928989999999</v>
      </c>
      <c r="J3168" s="1" t="str">
        <f t="shared" ref="J3168:J3196" si="518">HYPERLINK("http://geochem.nrcan.gc.ca/cdogs/content/kwd/kwd020027_e.htm", "NGR lake sediment grab sample")</f>
        <v>NGR lake sediment grab sample</v>
      </c>
      <c r="K3168" s="1" t="str">
        <f t="shared" ref="K3168:K3196" si="519">HYPERLINK("http://geochem.nrcan.gc.ca/cdogs/content/kwd/kwd080006_e.htm", "&lt;177 micron (NGR)")</f>
        <v>&lt;177 micron (NGR)</v>
      </c>
      <c r="L3168">
        <v>51</v>
      </c>
      <c r="M3168" t="s">
        <v>162</v>
      </c>
      <c r="N3168">
        <v>998</v>
      </c>
      <c r="O3168" t="s">
        <v>77</v>
      </c>
      <c r="P3168" t="s">
        <v>66</v>
      </c>
      <c r="Q3168" t="s">
        <v>66</v>
      </c>
      <c r="R3168" t="s">
        <v>97</v>
      </c>
      <c r="S3168" t="s">
        <v>63</v>
      </c>
      <c r="T3168" t="s">
        <v>36</v>
      </c>
      <c r="U3168" t="s">
        <v>64</v>
      </c>
      <c r="V3168" t="s">
        <v>122</v>
      </c>
      <c r="W3168" t="s">
        <v>53</v>
      </c>
      <c r="X3168" t="s">
        <v>48</v>
      </c>
      <c r="Y3168" t="s">
        <v>41</v>
      </c>
      <c r="Z3168" t="s">
        <v>423</v>
      </c>
    </row>
    <row r="3169" spans="1:26" hidden="1" x14ac:dyDescent="0.25">
      <c r="A3169" t="s">
        <v>12928</v>
      </c>
      <c r="B3169" t="s">
        <v>12929</v>
      </c>
      <c r="C3169" s="1" t="str">
        <f t="shared" si="510"/>
        <v>21:0242</v>
      </c>
      <c r="D3169" s="1" t="str">
        <f t="shared" si="517"/>
        <v>21:0117</v>
      </c>
      <c r="E3169" t="s">
        <v>12930</v>
      </c>
      <c r="F3169" t="s">
        <v>12931</v>
      </c>
      <c r="H3169">
        <v>58.201175800000001</v>
      </c>
      <c r="I3169">
        <v>-103.9867888</v>
      </c>
      <c r="J3169" s="1" t="str">
        <f t="shared" si="518"/>
        <v>NGR lake sediment grab sample</v>
      </c>
      <c r="K3169" s="1" t="str">
        <f t="shared" si="519"/>
        <v>&lt;177 micron (NGR)</v>
      </c>
      <c r="L3169">
        <v>51</v>
      </c>
      <c r="M3169" t="s">
        <v>96</v>
      </c>
      <c r="N3169">
        <v>999</v>
      </c>
      <c r="O3169" t="s">
        <v>798</v>
      </c>
      <c r="P3169" t="s">
        <v>181</v>
      </c>
      <c r="Q3169" t="s">
        <v>53</v>
      </c>
      <c r="R3169" t="s">
        <v>181</v>
      </c>
      <c r="S3169" t="s">
        <v>63</v>
      </c>
      <c r="T3169" t="s">
        <v>36</v>
      </c>
      <c r="U3169" t="s">
        <v>40</v>
      </c>
      <c r="V3169" t="s">
        <v>10021</v>
      </c>
      <c r="W3169" t="s">
        <v>63</v>
      </c>
      <c r="X3169" t="s">
        <v>82</v>
      </c>
      <c r="Y3169" t="s">
        <v>125</v>
      </c>
      <c r="Z3169" t="s">
        <v>172</v>
      </c>
    </row>
    <row r="3170" spans="1:26" hidden="1" x14ac:dyDescent="0.25">
      <c r="A3170" t="s">
        <v>12932</v>
      </c>
      <c r="B3170" t="s">
        <v>12933</v>
      </c>
      <c r="C3170" s="1" t="str">
        <f t="shared" si="510"/>
        <v>21:0242</v>
      </c>
      <c r="D3170" s="1" t="str">
        <f t="shared" si="517"/>
        <v>21:0117</v>
      </c>
      <c r="E3170" t="s">
        <v>12900</v>
      </c>
      <c r="F3170" t="s">
        <v>12934</v>
      </c>
      <c r="H3170">
        <v>58.224979099999999</v>
      </c>
      <c r="I3170">
        <v>-103.99928989999999</v>
      </c>
      <c r="J3170" s="1" t="str">
        <f t="shared" si="518"/>
        <v>NGR lake sediment grab sample</v>
      </c>
      <c r="K3170" s="1" t="str">
        <f t="shared" si="519"/>
        <v>&lt;177 micron (NGR)</v>
      </c>
      <c r="L3170">
        <v>51</v>
      </c>
      <c r="M3170" t="s">
        <v>169</v>
      </c>
      <c r="N3170">
        <v>1000</v>
      </c>
      <c r="O3170" t="s">
        <v>120</v>
      </c>
      <c r="P3170" t="s">
        <v>39</v>
      </c>
      <c r="Q3170" t="s">
        <v>53</v>
      </c>
      <c r="R3170" t="s">
        <v>64</v>
      </c>
      <c r="S3170" t="s">
        <v>156</v>
      </c>
      <c r="T3170" t="s">
        <v>36</v>
      </c>
      <c r="U3170" t="s">
        <v>890</v>
      </c>
      <c r="V3170" t="s">
        <v>517</v>
      </c>
      <c r="W3170" t="s">
        <v>66</v>
      </c>
      <c r="X3170" t="s">
        <v>890</v>
      </c>
      <c r="Y3170" t="s">
        <v>41</v>
      </c>
      <c r="Z3170" t="s">
        <v>650</v>
      </c>
    </row>
    <row r="3171" spans="1:26" hidden="1" x14ac:dyDescent="0.25">
      <c r="A3171" t="s">
        <v>12935</v>
      </c>
      <c r="B3171" t="s">
        <v>12936</v>
      </c>
      <c r="C3171" s="1" t="str">
        <f t="shared" si="510"/>
        <v>21:0242</v>
      </c>
      <c r="D3171" s="1" t="str">
        <f t="shared" si="517"/>
        <v>21:0117</v>
      </c>
      <c r="E3171" t="s">
        <v>12937</v>
      </c>
      <c r="F3171" t="s">
        <v>12938</v>
      </c>
      <c r="H3171">
        <v>58.181531399999997</v>
      </c>
      <c r="I3171">
        <v>-103.9959004</v>
      </c>
      <c r="J3171" s="1" t="str">
        <f t="shared" si="518"/>
        <v>NGR lake sediment grab sample</v>
      </c>
      <c r="K3171" s="1" t="str">
        <f t="shared" si="519"/>
        <v>&lt;177 micron (NGR)</v>
      </c>
      <c r="L3171">
        <v>51</v>
      </c>
      <c r="M3171" t="s">
        <v>106</v>
      </c>
      <c r="N3171">
        <v>1001</v>
      </c>
      <c r="O3171" t="s">
        <v>334</v>
      </c>
      <c r="P3171" t="s">
        <v>80</v>
      </c>
      <c r="Q3171" t="s">
        <v>63</v>
      </c>
      <c r="R3171" t="s">
        <v>39</v>
      </c>
      <c r="S3171" t="s">
        <v>66</v>
      </c>
      <c r="T3171" t="s">
        <v>122</v>
      </c>
      <c r="U3171" t="s">
        <v>1869</v>
      </c>
      <c r="V3171" t="s">
        <v>308</v>
      </c>
      <c r="W3171" t="s">
        <v>66</v>
      </c>
      <c r="X3171" t="s">
        <v>82</v>
      </c>
      <c r="Y3171" t="s">
        <v>41</v>
      </c>
      <c r="Z3171" t="s">
        <v>3945</v>
      </c>
    </row>
    <row r="3172" spans="1:26" hidden="1" x14ac:dyDescent="0.25">
      <c r="A3172" t="s">
        <v>12939</v>
      </c>
      <c r="B3172" t="s">
        <v>12940</v>
      </c>
      <c r="C3172" s="1" t="str">
        <f t="shared" si="510"/>
        <v>21:0242</v>
      </c>
      <c r="D3172" s="1" t="str">
        <f t="shared" si="517"/>
        <v>21:0117</v>
      </c>
      <c r="E3172" t="s">
        <v>12941</v>
      </c>
      <c r="F3172" t="s">
        <v>12942</v>
      </c>
      <c r="H3172">
        <v>58.144202900000003</v>
      </c>
      <c r="I3172">
        <v>-103.9916838</v>
      </c>
      <c r="J3172" s="1" t="str">
        <f t="shared" si="518"/>
        <v>NGR lake sediment grab sample</v>
      </c>
      <c r="K3172" s="1" t="str">
        <f t="shared" si="519"/>
        <v>&lt;177 micron (NGR)</v>
      </c>
      <c r="L3172">
        <v>51</v>
      </c>
      <c r="M3172" t="s">
        <v>118</v>
      </c>
      <c r="N3172">
        <v>1002</v>
      </c>
      <c r="O3172" t="s">
        <v>228</v>
      </c>
      <c r="P3172" t="s">
        <v>50</v>
      </c>
      <c r="Q3172" t="s">
        <v>80</v>
      </c>
      <c r="R3172" t="s">
        <v>76</v>
      </c>
      <c r="S3172" t="s">
        <v>53</v>
      </c>
      <c r="T3172" t="s">
        <v>36</v>
      </c>
      <c r="U3172" t="s">
        <v>48</v>
      </c>
      <c r="V3172" t="s">
        <v>122</v>
      </c>
      <c r="W3172" t="s">
        <v>53</v>
      </c>
      <c r="X3172" t="s">
        <v>890</v>
      </c>
      <c r="Y3172" t="s">
        <v>41</v>
      </c>
      <c r="Z3172" t="s">
        <v>691</v>
      </c>
    </row>
    <row r="3173" spans="1:26" hidden="1" x14ac:dyDescent="0.25">
      <c r="A3173" t="s">
        <v>12943</v>
      </c>
      <c r="B3173" t="s">
        <v>12944</v>
      </c>
      <c r="C3173" s="1" t="str">
        <f t="shared" si="510"/>
        <v>21:0242</v>
      </c>
      <c r="D3173" s="1" t="str">
        <f t="shared" si="517"/>
        <v>21:0117</v>
      </c>
      <c r="E3173" t="s">
        <v>12945</v>
      </c>
      <c r="F3173" t="s">
        <v>12946</v>
      </c>
      <c r="H3173">
        <v>58.132774900000001</v>
      </c>
      <c r="I3173">
        <v>-103.99253280000001</v>
      </c>
      <c r="J3173" s="1" t="str">
        <f t="shared" si="518"/>
        <v>NGR lake sediment grab sample</v>
      </c>
      <c r="K3173" s="1" t="str">
        <f t="shared" si="519"/>
        <v>&lt;177 micron (NGR)</v>
      </c>
      <c r="L3173">
        <v>51</v>
      </c>
      <c r="M3173" t="s">
        <v>131</v>
      </c>
      <c r="N3173">
        <v>1003</v>
      </c>
      <c r="O3173" t="s">
        <v>321</v>
      </c>
      <c r="P3173" t="s">
        <v>80</v>
      </c>
      <c r="Q3173" t="s">
        <v>53</v>
      </c>
      <c r="R3173" t="s">
        <v>80</v>
      </c>
      <c r="S3173" t="s">
        <v>53</v>
      </c>
      <c r="T3173" t="s">
        <v>36</v>
      </c>
      <c r="U3173" t="s">
        <v>963</v>
      </c>
      <c r="V3173" t="s">
        <v>65</v>
      </c>
      <c r="W3173" t="s">
        <v>80</v>
      </c>
      <c r="X3173" t="s">
        <v>890</v>
      </c>
      <c r="Y3173" t="s">
        <v>66</v>
      </c>
      <c r="Z3173" t="s">
        <v>2612</v>
      </c>
    </row>
    <row r="3174" spans="1:26" hidden="1" x14ac:dyDescent="0.25">
      <c r="A3174" t="s">
        <v>12947</v>
      </c>
      <c r="B3174" t="s">
        <v>12948</v>
      </c>
      <c r="C3174" s="1" t="str">
        <f t="shared" si="510"/>
        <v>21:0242</v>
      </c>
      <c r="D3174" s="1" t="str">
        <f t="shared" si="517"/>
        <v>21:0117</v>
      </c>
      <c r="E3174" t="s">
        <v>12949</v>
      </c>
      <c r="F3174" t="s">
        <v>12950</v>
      </c>
      <c r="H3174">
        <v>58.110700600000001</v>
      </c>
      <c r="I3174">
        <v>-103.9976862</v>
      </c>
      <c r="J3174" s="1" t="str">
        <f t="shared" si="518"/>
        <v>NGR lake sediment grab sample</v>
      </c>
      <c r="K3174" s="1" t="str">
        <f t="shared" si="519"/>
        <v>&lt;177 micron (NGR)</v>
      </c>
      <c r="L3174">
        <v>51</v>
      </c>
      <c r="M3174" t="s">
        <v>143</v>
      </c>
      <c r="N3174">
        <v>1004</v>
      </c>
      <c r="O3174" t="s">
        <v>133</v>
      </c>
      <c r="P3174" t="s">
        <v>181</v>
      </c>
      <c r="Q3174" t="s">
        <v>53</v>
      </c>
      <c r="R3174" t="s">
        <v>39</v>
      </c>
      <c r="S3174" t="s">
        <v>80</v>
      </c>
      <c r="T3174" t="s">
        <v>36</v>
      </c>
      <c r="U3174" t="s">
        <v>12951</v>
      </c>
      <c r="V3174" t="s">
        <v>2830</v>
      </c>
      <c r="W3174" t="s">
        <v>63</v>
      </c>
      <c r="X3174" t="s">
        <v>82</v>
      </c>
      <c r="Y3174" t="s">
        <v>41</v>
      </c>
      <c r="Z3174" t="s">
        <v>229</v>
      </c>
    </row>
    <row r="3175" spans="1:26" hidden="1" x14ac:dyDescent="0.25">
      <c r="A3175" t="s">
        <v>12952</v>
      </c>
      <c r="B3175" t="s">
        <v>12953</v>
      </c>
      <c r="C3175" s="1" t="str">
        <f t="shared" si="510"/>
        <v>21:0242</v>
      </c>
      <c r="D3175" s="1" t="str">
        <f t="shared" si="517"/>
        <v>21:0117</v>
      </c>
      <c r="E3175" t="s">
        <v>12954</v>
      </c>
      <c r="F3175" t="s">
        <v>12955</v>
      </c>
      <c r="H3175">
        <v>58.092414300000002</v>
      </c>
      <c r="I3175">
        <v>-103.997961</v>
      </c>
      <c r="J3175" s="1" t="str">
        <f t="shared" si="518"/>
        <v>NGR lake sediment grab sample</v>
      </c>
      <c r="K3175" s="1" t="str">
        <f t="shared" si="519"/>
        <v>&lt;177 micron (NGR)</v>
      </c>
      <c r="L3175">
        <v>51</v>
      </c>
      <c r="M3175" t="s">
        <v>177</v>
      </c>
      <c r="N3175">
        <v>1005</v>
      </c>
      <c r="O3175" t="s">
        <v>489</v>
      </c>
      <c r="P3175" t="s">
        <v>39</v>
      </c>
      <c r="Q3175" t="s">
        <v>66</v>
      </c>
      <c r="R3175" t="s">
        <v>78</v>
      </c>
      <c r="S3175" t="s">
        <v>66</v>
      </c>
      <c r="T3175" t="s">
        <v>36</v>
      </c>
      <c r="U3175" t="s">
        <v>336</v>
      </c>
      <c r="V3175" t="s">
        <v>496</v>
      </c>
      <c r="W3175" t="s">
        <v>53</v>
      </c>
      <c r="X3175" t="s">
        <v>890</v>
      </c>
      <c r="Y3175" t="s">
        <v>41</v>
      </c>
      <c r="Z3175" t="s">
        <v>1847</v>
      </c>
    </row>
    <row r="3176" spans="1:26" hidden="1" x14ac:dyDescent="0.25">
      <c r="A3176" t="s">
        <v>12956</v>
      </c>
      <c r="B3176" t="s">
        <v>12957</v>
      </c>
      <c r="C3176" s="1" t="str">
        <f t="shared" si="510"/>
        <v>21:0242</v>
      </c>
      <c r="D3176" s="1" t="str">
        <f t="shared" si="517"/>
        <v>21:0117</v>
      </c>
      <c r="E3176" t="s">
        <v>12958</v>
      </c>
      <c r="F3176" t="s">
        <v>12959</v>
      </c>
      <c r="H3176">
        <v>58.068579900000003</v>
      </c>
      <c r="I3176">
        <v>-103.9906778</v>
      </c>
      <c r="J3176" s="1" t="str">
        <f t="shared" si="518"/>
        <v>NGR lake sediment grab sample</v>
      </c>
      <c r="K3176" s="1" t="str">
        <f t="shared" si="519"/>
        <v>&lt;177 micron (NGR)</v>
      </c>
      <c r="L3176">
        <v>51</v>
      </c>
      <c r="M3176" t="s">
        <v>187</v>
      </c>
      <c r="N3176">
        <v>1006</v>
      </c>
      <c r="O3176" t="s">
        <v>546</v>
      </c>
      <c r="P3176" t="s">
        <v>181</v>
      </c>
      <c r="Q3176" t="s">
        <v>53</v>
      </c>
      <c r="R3176" t="s">
        <v>181</v>
      </c>
      <c r="S3176" t="s">
        <v>66</v>
      </c>
      <c r="T3176" t="s">
        <v>36</v>
      </c>
      <c r="U3176" t="s">
        <v>199</v>
      </c>
      <c r="V3176" t="s">
        <v>5085</v>
      </c>
      <c r="W3176" t="s">
        <v>53</v>
      </c>
      <c r="X3176" t="s">
        <v>890</v>
      </c>
      <c r="Y3176" t="s">
        <v>41</v>
      </c>
      <c r="Z3176" t="s">
        <v>3127</v>
      </c>
    </row>
    <row r="3177" spans="1:26" hidden="1" x14ac:dyDescent="0.25">
      <c r="A3177" t="s">
        <v>12960</v>
      </c>
      <c r="B3177" t="s">
        <v>12961</v>
      </c>
      <c r="C3177" s="1" t="str">
        <f t="shared" si="510"/>
        <v>21:0242</v>
      </c>
      <c r="D3177" s="1" t="str">
        <f t="shared" si="517"/>
        <v>21:0117</v>
      </c>
      <c r="E3177" t="s">
        <v>12962</v>
      </c>
      <c r="F3177" t="s">
        <v>12963</v>
      </c>
      <c r="H3177">
        <v>58.061780599999999</v>
      </c>
      <c r="I3177">
        <v>-103.971684</v>
      </c>
      <c r="J3177" s="1" t="str">
        <f t="shared" si="518"/>
        <v>NGR lake sediment grab sample</v>
      </c>
      <c r="K3177" s="1" t="str">
        <f t="shared" si="519"/>
        <v>&lt;177 micron (NGR)</v>
      </c>
      <c r="L3177">
        <v>51</v>
      </c>
      <c r="M3177" t="s">
        <v>196</v>
      </c>
      <c r="N3177">
        <v>1007</v>
      </c>
      <c r="O3177" t="s">
        <v>145</v>
      </c>
      <c r="P3177" t="s">
        <v>181</v>
      </c>
      <c r="Q3177" t="s">
        <v>53</v>
      </c>
      <c r="R3177" t="s">
        <v>78</v>
      </c>
      <c r="S3177" t="s">
        <v>63</v>
      </c>
      <c r="T3177" t="s">
        <v>36</v>
      </c>
      <c r="U3177" t="s">
        <v>559</v>
      </c>
      <c r="V3177" t="s">
        <v>66</v>
      </c>
      <c r="W3177" t="s">
        <v>53</v>
      </c>
      <c r="X3177" t="s">
        <v>283</v>
      </c>
      <c r="Y3177" t="s">
        <v>125</v>
      </c>
      <c r="Z3177" t="s">
        <v>1224</v>
      </c>
    </row>
    <row r="3178" spans="1:26" hidden="1" x14ac:dyDescent="0.25">
      <c r="A3178" t="s">
        <v>12964</v>
      </c>
      <c r="B3178" t="s">
        <v>12965</v>
      </c>
      <c r="C3178" s="1" t="str">
        <f t="shared" si="510"/>
        <v>21:0242</v>
      </c>
      <c r="D3178" s="1" t="str">
        <f t="shared" si="517"/>
        <v>21:0117</v>
      </c>
      <c r="E3178" t="s">
        <v>12966</v>
      </c>
      <c r="F3178" t="s">
        <v>12967</v>
      </c>
      <c r="H3178">
        <v>58.043581600000003</v>
      </c>
      <c r="I3178">
        <v>-103.9356672</v>
      </c>
      <c r="J3178" s="1" t="str">
        <f t="shared" si="518"/>
        <v>NGR lake sediment grab sample</v>
      </c>
      <c r="K3178" s="1" t="str">
        <f t="shared" si="519"/>
        <v>&lt;177 micron (NGR)</v>
      </c>
      <c r="L3178">
        <v>51</v>
      </c>
      <c r="M3178" t="s">
        <v>206</v>
      </c>
      <c r="N3178">
        <v>1008</v>
      </c>
      <c r="O3178" t="s">
        <v>300</v>
      </c>
      <c r="P3178" t="s">
        <v>76</v>
      </c>
      <c r="Q3178" t="s">
        <v>53</v>
      </c>
      <c r="R3178" t="s">
        <v>97</v>
      </c>
      <c r="S3178" t="s">
        <v>80</v>
      </c>
      <c r="T3178" t="s">
        <v>36</v>
      </c>
      <c r="U3178" t="s">
        <v>5138</v>
      </c>
      <c r="V3178" t="s">
        <v>1007</v>
      </c>
      <c r="W3178" t="s">
        <v>63</v>
      </c>
      <c r="X3178" t="s">
        <v>283</v>
      </c>
      <c r="Y3178" t="s">
        <v>125</v>
      </c>
      <c r="Z3178" t="s">
        <v>1025</v>
      </c>
    </row>
    <row r="3179" spans="1:26" hidden="1" x14ac:dyDescent="0.25">
      <c r="A3179" t="s">
        <v>12968</v>
      </c>
      <c r="B3179" t="s">
        <v>12969</v>
      </c>
      <c r="C3179" s="1" t="str">
        <f t="shared" si="510"/>
        <v>21:0242</v>
      </c>
      <c r="D3179" s="1" t="str">
        <f t="shared" si="517"/>
        <v>21:0117</v>
      </c>
      <c r="E3179" t="s">
        <v>12970</v>
      </c>
      <c r="F3179" t="s">
        <v>12971</v>
      </c>
      <c r="H3179">
        <v>58.038853799999998</v>
      </c>
      <c r="I3179">
        <v>-103.9646522</v>
      </c>
      <c r="J3179" s="1" t="str">
        <f t="shared" si="518"/>
        <v>NGR lake sediment grab sample</v>
      </c>
      <c r="K3179" s="1" t="str">
        <f t="shared" si="519"/>
        <v>&lt;177 micron (NGR)</v>
      </c>
      <c r="L3179">
        <v>51</v>
      </c>
      <c r="M3179" t="s">
        <v>214</v>
      </c>
      <c r="N3179">
        <v>1009</v>
      </c>
      <c r="O3179" t="s">
        <v>1254</v>
      </c>
      <c r="P3179" t="s">
        <v>181</v>
      </c>
      <c r="Q3179" t="s">
        <v>66</v>
      </c>
      <c r="R3179" t="s">
        <v>39</v>
      </c>
      <c r="S3179" t="s">
        <v>66</v>
      </c>
      <c r="T3179" t="s">
        <v>36</v>
      </c>
      <c r="U3179" t="s">
        <v>228</v>
      </c>
      <c r="V3179" t="s">
        <v>399</v>
      </c>
      <c r="W3179" t="s">
        <v>66</v>
      </c>
      <c r="X3179" t="s">
        <v>890</v>
      </c>
      <c r="Y3179" t="s">
        <v>41</v>
      </c>
      <c r="Z3179" t="s">
        <v>1291</v>
      </c>
    </row>
    <row r="3180" spans="1:26" hidden="1" x14ac:dyDescent="0.25">
      <c r="A3180" t="s">
        <v>12972</v>
      </c>
      <c r="B3180" t="s">
        <v>12973</v>
      </c>
      <c r="C3180" s="1" t="str">
        <f t="shared" si="510"/>
        <v>21:0242</v>
      </c>
      <c r="D3180" s="1" t="str">
        <f t="shared" si="517"/>
        <v>21:0117</v>
      </c>
      <c r="E3180" t="s">
        <v>12974</v>
      </c>
      <c r="F3180" t="s">
        <v>12975</v>
      </c>
      <c r="H3180">
        <v>58.036206300000003</v>
      </c>
      <c r="I3180">
        <v>-103.9894894</v>
      </c>
      <c r="J3180" s="1" t="str">
        <f t="shared" si="518"/>
        <v>NGR lake sediment grab sample</v>
      </c>
      <c r="K3180" s="1" t="str">
        <f t="shared" si="519"/>
        <v>&lt;177 micron (NGR)</v>
      </c>
      <c r="L3180">
        <v>51</v>
      </c>
      <c r="M3180" t="s">
        <v>234</v>
      </c>
      <c r="N3180">
        <v>1010</v>
      </c>
      <c r="O3180" t="s">
        <v>334</v>
      </c>
      <c r="P3180" t="s">
        <v>80</v>
      </c>
      <c r="Q3180" t="s">
        <v>66</v>
      </c>
      <c r="R3180" t="s">
        <v>80</v>
      </c>
      <c r="S3180" t="s">
        <v>53</v>
      </c>
      <c r="T3180" t="s">
        <v>36</v>
      </c>
      <c r="U3180" t="s">
        <v>535</v>
      </c>
      <c r="V3180" t="s">
        <v>322</v>
      </c>
      <c r="W3180" t="s">
        <v>53</v>
      </c>
      <c r="X3180" t="s">
        <v>77</v>
      </c>
      <c r="Y3180" t="s">
        <v>41</v>
      </c>
      <c r="Z3180" t="s">
        <v>156</v>
      </c>
    </row>
    <row r="3181" spans="1:26" hidden="1" x14ac:dyDescent="0.25">
      <c r="A3181" t="s">
        <v>12976</v>
      </c>
      <c r="B3181" t="s">
        <v>12977</v>
      </c>
      <c r="C3181" s="1" t="str">
        <f t="shared" si="510"/>
        <v>21:0242</v>
      </c>
      <c r="D3181" s="1" t="str">
        <f t="shared" si="517"/>
        <v>21:0117</v>
      </c>
      <c r="E3181" t="s">
        <v>12978</v>
      </c>
      <c r="F3181" t="s">
        <v>12979</v>
      </c>
      <c r="H3181">
        <v>58.009947400000001</v>
      </c>
      <c r="I3181">
        <v>-103.8252543</v>
      </c>
      <c r="J3181" s="1" t="str">
        <f t="shared" si="518"/>
        <v>NGR lake sediment grab sample</v>
      </c>
      <c r="K3181" s="1" t="str">
        <f t="shared" si="519"/>
        <v>&lt;177 micron (NGR)</v>
      </c>
      <c r="L3181">
        <v>52</v>
      </c>
      <c r="M3181" t="s">
        <v>30</v>
      </c>
      <c r="N3181">
        <v>1011</v>
      </c>
      <c r="O3181" t="s">
        <v>890</v>
      </c>
      <c r="P3181" t="s">
        <v>76</v>
      </c>
      <c r="Q3181" t="s">
        <v>80</v>
      </c>
      <c r="R3181" t="s">
        <v>156</v>
      </c>
      <c r="S3181" t="s">
        <v>80</v>
      </c>
      <c r="T3181" t="s">
        <v>36</v>
      </c>
      <c r="U3181" t="s">
        <v>91</v>
      </c>
      <c r="V3181" t="s">
        <v>65</v>
      </c>
      <c r="W3181" t="s">
        <v>53</v>
      </c>
      <c r="X3181" t="s">
        <v>300</v>
      </c>
      <c r="Y3181" t="s">
        <v>41</v>
      </c>
      <c r="Z3181" t="s">
        <v>51</v>
      </c>
    </row>
    <row r="3182" spans="1:26" hidden="1" x14ac:dyDescent="0.25">
      <c r="A3182" t="s">
        <v>12980</v>
      </c>
      <c r="B3182" t="s">
        <v>12981</v>
      </c>
      <c r="C3182" s="1" t="str">
        <f t="shared" si="510"/>
        <v>21:0242</v>
      </c>
      <c r="D3182" s="1" t="str">
        <f t="shared" si="517"/>
        <v>21:0117</v>
      </c>
      <c r="E3182" t="s">
        <v>12982</v>
      </c>
      <c r="F3182" t="s">
        <v>12983</v>
      </c>
      <c r="H3182">
        <v>58.022951399999997</v>
      </c>
      <c r="I3182">
        <v>-103.9887963</v>
      </c>
      <c r="J3182" s="1" t="str">
        <f t="shared" si="518"/>
        <v>NGR lake sediment grab sample</v>
      </c>
      <c r="K3182" s="1" t="str">
        <f t="shared" si="519"/>
        <v>&lt;177 micron (NGR)</v>
      </c>
      <c r="L3182">
        <v>52</v>
      </c>
      <c r="M3182" t="s">
        <v>47</v>
      </c>
      <c r="N3182">
        <v>1012</v>
      </c>
      <c r="O3182" t="s">
        <v>109</v>
      </c>
      <c r="P3182" t="s">
        <v>80</v>
      </c>
      <c r="Q3182" t="s">
        <v>66</v>
      </c>
      <c r="R3182" t="s">
        <v>33</v>
      </c>
      <c r="S3182" t="s">
        <v>53</v>
      </c>
      <c r="T3182" t="s">
        <v>36</v>
      </c>
      <c r="U3182" t="s">
        <v>48</v>
      </c>
      <c r="V3182" t="s">
        <v>227</v>
      </c>
      <c r="W3182" t="s">
        <v>63</v>
      </c>
      <c r="X3182" t="s">
        <v>77</v>
      </c>
      <c r="Y3182" t="s">
        <v>125</v>
      </c>
      <c r="Z3182" t="s">
        <v>710</v>
      </c>
    </row>
    <row r="3183" spans="1:26" hidden="1" x14ac:dyDescent="0.25">
      <c r="A3183" t="s">
        <v>12984</v>
      </c>
      <c r="B3183" t="s">
        <v>12985</v>
      </c>
      <c r="C3183" s="1" t="str">
        <f t="shared" si="510"/>
        <v>21:0242</v>
      </c>
      <c r="D3183" s="1" t="str">
        <f t="shared" si="517"/>
        <v>21:0117</v>
      </c>
      <c r="E3183" t="s">
        <v>12986</v>
      </c>
      <c r="F3183" t="s">
        <v>12987</v>
      </c>
      <c r="H3183">
        <v>58.002465700000002</v>
      </c>
      <c r="I3183">
        <v>-103.9971907</v>
      </c>
      <c r="J3183" s="1" t="str">
        <f t="shared" si="518"/>
        <v>NGR lake sediment grab sample</v>
      </c>
      <c r="K3183" s="1" t="str">
        <f t="shared" si="519"/>
        <v>&lt;177 micron (NGR)</v>
      </c>
      <c r="L3183">
        <v>52</v>
      </c>
      <c r="M3183" t="s">
        <v>60</v>
      </c>
      <c r="N3183">
        <v>1013</v>
      </c>
      <c r="O3183" t="s">
        <v>82</v>
      </c>
      <c r="P3183" t="s">
        <v>80</v>
      </c>
      <c r="Q3183" t="s">
        <v>63</v>
      </c>
      <c r="R3183" t="s">
        <v>33</v>
      </c>
      <c r="S3183" t="s">
        <v>66</v>
      </c>
      <c r="T3183" t="s">
        <v>36</v>
      </c>
      <c r="U3183" t="s">
        <v>300</v>
      </c>
      <c r="V3183" t="s">
        <v>125</v>
      </c>
      <c r="W3183" t="s">
        <v>53</v>
      </c>
      <c r="X3183" t="s">
        <v>890</v>
      </c>
      <c r="Y3183" t="s">
        <v>41</v>
      </c>
      <c r="Z3183" t="s">
        <v>826</v>
      </c>
    </row>
    <row r="3184" spans="1:26" hidden="1" x14ac:dyDescent="0.25">
      <c r="A3184" t="s">
        <v>12988</v>
      </c>
      <c r="B3184" t="s">
        <v>12989</v>
      </c>
      <c r="C3184" s="1" t="str">
        <f t="shared" si="510"/>
        <v>21:0242</v>
      </c>
      <c r="D3184" s="1" t="str">
        <f t="shared" si="517"/>
        <v>21:0117</v>
      </c>
      <c r="E3184" t="s">
        <v>12990</v>
      </c>
      <c r="F3184" t="s">
        <v>12991</v>
      </c>
      <c r="H3184">
        <v>58.009383800000002</v>
      </c>
      <c r="I3184">
        <v>-103.9737614</v>
      </c>
      <c r="J3184" s="1" t="str">
        <f t="shared" si="518"/>
        <v>NGR lake sediment grab sample</v>
      </c>
      <c r="K3184" s="1" t="str">
        <f t="shared" si="519"/>
        <v>&lt;177 micron (NGR)</v>
      </c>
      <c r="L3184">
        <v>52</v>
      </c>
      <c r="M3184" t="s">
        <v>73</v>
      </c>
      <c r="N3184">
        <v>1014</v>
      </c>
      <c r="O3184" t="s">
        <v>702</v>
      </c>
      <c r="P3184" t="s">
        <v>76</v>
      </c>
      <c r="Q3184" t="s">
        <v>80</v>
      </c>
      <c r="R3184" t="s">
        <v>97</v>
      </c>
      <c r="S3184" t="s">
        <v>33</v>
      </c>
      <c r="T3184" t="s">
        <v>36</v>
      </c>
      <c r="U3184" t="s">
        <v>336</v>
      </c>
      <c r="V3184" t="s">
        <v>322</v>
      </c>
      <c r="W3184" t="s">
        <v>66</v>
      </c>
      <c r="X3184" t="s">
        <v>890</v>
      </c>
      <c r="Y3184" t="s">
        <v>41</v>
      </c>
      <c r="Z3184" t="s">
        <v>1038</v>
      </c>
    </row>
    <row r="3185" spans="1:26" hidden="1" x14ac:dyDescent="0.25">
      <c r="A3185" t="s">
        <v>12992</v>
      </c>
      <c r="B3185" t="s">
        <v>12993</v>
      </c>
      <c r="C3185" s="1" t="str">
        <f t="shared" si="510"/>
        <v>21:0242</v>
      </c>
      <c r="D3185" s="1" t="str">
        <f t="shared" si="517"/>
        <v>21:0117</v>
      </c>
      <c r="E3185" t="s">
        <v>12994</v>
      </c>
      <c r="F3185" t="s">
        <v>12995</v>
      </c>
      <c r="H3185">
        <v>58.014510799999996</v>
      </c>
      <c r="I3185">
        <v>-103.9460931</v>
      </c>
      <c r="J3185" s="1" t="str">
        <f t="shared" si="518"/>
        <v>NGR lake sediment grab sample</v>
      </c>
      <c r="K3185" s="1" t="str">
        <f t="shared" si="519"/>
        <v>&lt;177 micron (NGR)</v>
      </c>
      <c r="L3185">
        <v>52</v>
      </c>
      <c r="M3185" t="s">
        <v>87</v>
      </c>
      <c r="N3185">
        <v>1015</v>
      </c>
      <c r="O3185" t="s">
        <v>120</v>
      </c>
      <c r="P3185" t="s">
        <v>39</v>
      </c>
      <c r="Q3185" t="s">
        <v>53</v>
      </c>
      <c r="R3185" t="s">
        <v>78</v>
      </c>
      <c r="S3185" t="s">
        <v>63</v>
      </c>
      <c r="T3185" t="s">
        <v>36</v>
      </c>
      <c r="U3185" t="s">
        <v>515</v>
      </c>
      <c r="V3185" t="s">
        <v>1172</v>
      </c>
      <c r="W3185" t="s">
        <v>53</v>
      </c>
      <c r="X3185" t="s">
        <v>48</v>
      </c>
      <c r="Y3185" t="s">
        <v>41</v>
      </c>
      <c r="Z3185" t="s">
        <v>782</v>
      </c>
    </row>
    <row r="3186" spans="1:26" hidden="1" x14ac:dyDescent="0.25">
      <c r="A3186" t="s">
        <v>12996</v>
      </c>
      <c r="B3186" t="s">
        <v>12997</v>
      </c>
      <c r="C3186" s="1" t="str">
        <f t="shared" si="510"/>
        <v>21:0242</v>
      </c>
      <c r="D3186" s="1" t="str">
        <f t="shared" si="517"/>
        <v>21:0117</v>
      </c>
      <c r="E3186" t="s">
        <v>12998</v>
      </c>
      <c r="F3186" t="s">
        <v>12999</v>
      </c>
      <c r="H3186">
        <v>58.022930899999999</v>
      </c>
      <c r="I3186">
        <v>-103.9617598</v>
      </c>
      <c r="J3186" s="1" t="str">
        <f t="shared" si="518"/>
        <v>NGR lake sediment grab sample</v>
      </c>
      <c r="K3186" s="1" t="str">
        <f t="shared" si="519"/>
        <v>&lt;177 micron (NGR)</v>
      </c>
      <c r="L3186">
        <v>52</v>
      </c>
      <c r="M3186" t="s">
        <v>96</v>
      </c>
      <c r="N3186">
        <v>1016</v>
      </c>
      <c r="O3186" t="s">
        <v>343</v>
      </c>
      <c r="P3186" t="s">
        <v>80</v>
      </c>
      <c r="Q3186" t="s">
        <v>53</v>
      </c>
      <c r="R3186" t="s">
        <v>39</v>
      </c>
      <c r="S3186" t="s">
        <v>80</v>
      </c>
      <c r="T3186" t="s">
        <v>36</v>
      </c>
      <c r="U3186" t="s">
        <v>465</v>
      </c>
      <c r="V3186" t="s">
        <v>496</v>
      </c>
      <c r="W3186" t="s">
        <v>53</v>
      </c>
      <c r="X3186" t="s">
        <v>79</v>
      </c>
      <c r="Y3186" t="s">
        <v>41</v>
      </c>
      <c r="Z3186" t="s">
        <v>3055</v>
      </c>
    </row>
    <row r="3187" spans="1:26" hidden="1" x14ac:dyDescent="0.25">
      <c r="A3187" t="s">
        <v>13000</v>
      </c>
      <c r="B3187" t="s">
        <v>13001</v>
      </c>
      <c r="C3187" s="1" t="str">
        <f t="shared" si="510"/>
        <v>21:0242</v>
      </c>
      <c r="D3187" s="1" t="str">
        <f t="shared" si="517"/>
        <v>21:0117</v>
      </c>
      <c r="E3187" t="s">
        <v>13002</v>
      </c>
      <c r="F3187" t="s">
        <v>13003</v>
      </c>
      <c r="H3187">
        <v>58.006982100000002</v>
      </c>
      <c r="I3187">
        <v>-103.93304689999999</v>
      </c>
      <c r="J3187" s="1" t="str">
        <f t="shared" si="518"/>
        <v>NGR lake sediment grab sample</v>
      </c>
      <c r="K3187" s="1" t="str">
        <f t="shared" si="519"/>
        <v>&lt;177 micron (NGR)</v>
      </c>
      <c r="L3187">
        <v>52</v>
      </c>
      <c r="M3187" t="s">
        <v>106</v>
      </c>
      <c r="N3187">
        <v>1017</v>
      </c>
      <c r="O3187" t="s">
        <v>1048</v>
      </c>
      <c r="P3187" t="s">
        <v>76</v>
      </c>
      <c r="Q3187" t="s">
        <v>53</v>
      </c>
      <c r="R3187" t="s">
        <v>146</v>
      </c>
      <c r="S3187" t="s">
        <v>76</v>
      </c>
      <c r="T3187" t="s">
        <v>36</v>
      </c>
      <c r="U3187" t="s">
        <v>13004</v>
      </c>
      <c r="V3187" t="s">
        <v>7612</v>
      </c>
      <c r="W3187" t="s">
        <v>97</v>
      </c>
      <c r="X3187" t="s">
        <v>890</v>
      </c>
      <c r="Y3187" t="s">
        <v>146</v>
      </c>
      <c r="Z3187" t="s">
        <v>6453</v>
      </c>
    </row>
    <row r="3188" spans="1:26" hidden="1" x14ac:dyDescent="0.25">
      <c r="A3188" t="s">
        <v>13005</v>
      </c>
      <c r="B3188" t="s">
        <v>13006</v>
      </c>
      <c r="C3188" s="1" t="str">
        <f t="shared" si="510"/>
        <v>21:0242</v>
      </c>
      <c r="D3188" s="1" t="str">
        <f t="shared" si="517"/>
        <v>21:0117</v>
      </c>
      <c r="E3188" t="s">
        <v>13007</v>
      </c>
      <c r="F3188" t="s">
        <v>13008</v>
      </c>
      <c r="H3188">
        <v>58.021235300000001</v>
      </c>
      <c r="I3188">
        <v>-103.8918573</v>
      </c>
      <c r="J3188" s="1" t="str">
        <f t="shared" si="518"/>
        <v>NGR lake sediment grab sample</v>
      </c>
      <c r="K3188" s="1" t="str">
        <f t="shared" si="519"/>
        <v>&lt;177 micron (NGR)</v>
      </c>
      <c r="L3188">
        <v>52</v>
      </c>
      <c r="M3188" t="s">
        <v>118</v>
      </c>
      <c r="N3188">
        <v>1018</v>
      </c>
      <c r="O3188" t="s">
        <v>679</v>
      </c>
      <c r="P3188" t="s">
        <v>76</v>
      </c>
      <c r="Q3188" t="s">
        <v>53</v>
      </c>
      <c r="R3188" t="s">
        <v>64</v>
      </c>
      <c r="S3188" t="s">
        <v>110</v>
      </c>
      <c r="T3188" t="s">
        <v>36</v>
      </c>
      <c r="U3188" t="s">
        <v>13009</v>
      </c>
      <c r="V3188" t="s">
        <v>13010</v>
      </c>
      <c r="W3188" t="s">
        <v>156</v>
      </c>
      <c r="X3188" t="s">
        <v>890</v>
      </c>
      <c r="Y3188" t="s">
        <v>181</v>
      </c>
      <c r="Z3188" t="s">
        <v>134</v>
      </c>
    </row>
    <row r="3189" spans="1:26" hidden="1" x14ac:dyDescent="0.25">
      <c r="A3189" t="s">
        <v>13011</v>
      </c>
      <c r="B3189" t="s">
        <v>13012</v>
      </c>
      <c r="C3189" s="1" t="str">
        <f t="shared" si="510"/>
        <v>21:0242</v>
      </c>
      <c r="D3189" s="1" t="str">
        <f t="shared" si="517"/>
        <v>21:0117</v>
      </c>
      <c r="E3189" t="s">
        <v>13013</v>
      </c>
      <c r="F3189" t="s">
        <v>13014</v>
      </c>
      <c r="H3189">
        <v>58.034325199999998</v>
      </c>
      <c r="I3189">
        <v>-103.8777687</v>
      </c>
      <c r="J3189" s="1" t="str">
        <f t="shared" si="518"/>
        <v>NGR lake sediment grab sample</v>
      </c>
      <c r="K3189" s="1" t="str">
        <f t="shared" si="519"/>
        <v>&lt;177 micron (NGR)</v>
      </c>
      <c r="L3189">
        <v>52</v>
      </c>
      <c r="M3189" t="s">
        <v>131</v>
      </c>
      <c r="N3189">
        <v>1019</v>
      </c>
      <c r="O3189" t="s">
        <v>197</v>
      </c>
      <c r="P3189" t="s">
        <v>39</v>
      </c>
      <c r="Q3189" t="s">
        <v>53</v>
      </c>
      <c r="R3189" t="s">
        <v>181</v>
      </c>
      <c r="S3189" t="s">
        <v>78</v>
      </c>
      <c r="T3189" t="s">
        <v>36</v>
      </c>
      <c r="U3189" t="s">
        <v>3693</v>
      </c>
      <c r="V3189" t="s">
        <v>10226</v>
      </c>
      <c r="W3189" t="s">
        <v>181</v>
      </c>
      <c r="X3189" t="s">
        <v>82</v>
      </c>
      <c r="Y3189" t="s">
        <v>78</v>
      </c>
      <c r="Z3189" t="s">
        <v>198</v>
      </c>
    </row>
    <row r="3190" spans="1:26" hidden="1" x14ac:dyDescent="0.25">
      <c r="A3190" t="s">
        <v>13015</v>
      </c>
      <c r="B3190" t="s">
        <v>13016</v>
      </c>
      <c r="C3190" s="1" t="str">
        <f t="shared" si="510"/>
        <v>21:0242</v>
      </c>
      <c r="D3190" s="1" t="str">
        <f t="shared" si="517"/>
        <v>21:0117</v>
      </c>
      <c r="E3190" t="s">
        <v>13017</v>
      </c>
      <c r="F3190" t="s">
        <v>13018</v>
      </c>
      <c r="H3190">
        <v>58.747814400000003</v>
      </c>
      <c r="I3190">
        <v>-102.6367805</v>
      </c>
      <c r="J3190" s="1" t="str">
        <f t="shared" si="518"/>
        <v>NGR lake sediment grab sample</v>
      </c>
      <c r="K3190" s="1" t="str">
        <f t="shared" si="519"/>
        <v>&lt;177 micron (NGR)</v>
      </c>
      <c r="L3190">
        <v>52</v>
      </c>
      <c r="M3190" t="s">
        <v>143</v>
      </c>
      <c r="N3190">
        <v>1020</v>
      </c>
      <c r="O3190" t="s">
        <v>1090</v>
      </c>
      <c r="P3190" t="s">
        <v>244</v>
      </c>
      <c r="Q3190" t="s">
        <v>63</v>
      </c>
      <c r="R3190" t="s">
        <v>290</v>
      </c>
      <c r="S3190" t="s">
        <v>181</v>
      </c>
      <c r="T3190" t="s">
        <v>36</v>
      </c>
      <c r="U3190" t="s">
        <v>2562</v>
      </c>
      <c r="V3190" t="s">
        <v>1216</v>
      </c>
      <c r="W3190" t="s">
        <v>80</v>
      </c>
      <c r="X3190" t="s">
        <v>48</v>
      </c>
      <c r="Y3190" t="s">
        <v>41</v>
      </c>
      <c r="Z3190" t="s">
        <v>1025</v>
      </c>
    </row>
    <row r="3191" spans="1:26" hidden="1" x14ac:dyDescent="0.25">
      <c r="A3191" t="s">
        <v>13019</v>
      </c>
      <c r="B3191" t="s">
        <v>13020</v>
      </c>
      <c r="C3191" s="1" t="str">
        <f t="shared" si="510"/>
        <v>21:0242</v>
      </c>
      <c r="D3191" s="1" t="str">
        <f t="shared" si="517"/>
        <v>21:0117</v>
      </c>
      <c r="E3191" t="s">
        <v>13021</v>
      </c>
      <c r="F3191" t="s">
        <v>13022</v>
      </c>
      <c r="H3191">
        <v>58.024270899999998</v>
      </c>
      <c r="I3191">
        <v>-103.82871299999999</v>
      </c>
      <c r="J3191" s="1" t="str">
        <f t="shared" si="518"/>
        <v>NGR lake sediment grab sample</v>
      </c>
      <c r="K3191" s="1" t="str">
        <f t="shared" si="519"/>
        <v>&lt;177 micron (NGR)</v>
      </c>
      <c r="L3191">
        <v>52</v>
      </c>
      <c r="M3191" t="s">
        <v>154</v>
      </c>
      <c r="N3191">
        <v>1021</v>
      </c>
      <c r="O3191" t="s">
        <v>516</v>
      </c>
      <c r="P3191" t="s">
        <v>76</v>
      </c>
      <c r="Q3191" t="s">
        <v>66</v>
      </c>
      <c r="R3191" t="s">
        <v>290</v>
      </c>
      <c r="S3191" t="s">
        <v>33</v>
      </c>
      <c r="T3191" t="s">
        <v>36</v>
      </c>
      <c r="U3191" t="s">
        <v>1480</v>
      </c>
      <c r="V3191" t="s">
        <v>157</v>
      </c>
      <c r="W3191" t="s">
        <v>66</v>
      </c>
      <c r="X3191" t="s">
        <v>48</v>
      </c>
      <c r="Y3191" t="s">
        <v>41</v>
      </c>
      <c r="Z3191" t="s">
        <v>108</v>
      </c>
    </row>
    <row r="3192" spans="1:26" hidden="1" x14ac:dyDescent="0.25">
      <c r="A3192" t="s">
        <v>13023</v>
      </c>
      <c r="B3192" t="s">
        <v>13024</v>
      </c>
      <c r="C3192" s="1" t="str">
        <f t="shared" si="510"/>
        <v>21:0242</v>
      </c>
      <c r="D3192" s="1" t="str">
        <f t="shared" si="517"/>
        <v>21:0117</v>
      </c>
      <c r="E3192" t="s">
        <v>12978</v>
      </c>
      <c r="F3192" t="s">
        <v>13025</v>
      </c>
      <c r="H3192">
        <v>58.009947400000001</v>
      </c>
      <c r="I3192">
        <v>-103.8252543</v>
      </c>
      <c r="J3192" s="1" t="str">
        <f t="shared" si="518"/>
        <v>NGR lake sediment grab sample</v>
      </c>
      <c r="K3192" s="1" t="str">
        <f t="shared" si="519"/>
        <v>&lt;177 micron (NGR)</v>
      </c>
      <c r="L3192">
        <v>52</v>
      </c>
      <c r="M3192" t="s">
        <v>162</v>
      </c>
      <c r="N3192">
        <v>1022</v>
      </c>
      <c r="O3192" t="s">
        <v>49</v>
      </c>
      <c r="P3192" t="s">
        <v>76</v>
      </c>
      <c r="Q3192" t="s">
        <v>80</v>
      </c>
      <c r="R3192" t="s">
        <v>156</v>
      </c>
      <c r="S3192" t="s">
        <v>33</v>
      </c>
      <c r="T3192" t="s">
        <v>36</v>
      </c>
      <c r="U3192" t="s">
        <v>91</v>
      </c>
      <c r="V3192" t="s">
        <v>65</v>
      </c>
      <c r="W3192" t="s">
        <v>66</v>
      </c>
      <c r="X3192" t="s">
        <v>79</v>
      </c>
      <c r="Y3192" t="s">
        <v>41</v>
      </c>
      <c r="Z3192" t="s">
        <v>51</v>
      </c>
    </row>
    <row r="3193" spans="1:26" hidden="1" x14ac:dyDescent="0.25">
      <c r="A3193" t="s">
        <v>13026</v>
      </c>
      <c r="B3193" t="s">
        <v>13027</v>
      </c>
      <c r="C3193" s="1" t="str">
        <f t="shared" si="510"/>
        <v>21:0242</v>
      </c>
      <c r="D3193" s="1" t="str">
        <f t="shared" si="517"/>
        <v>21:0117</v>
      </c>
      <c r="E3193" t="s">
        <v>12978</v>
      </c>
      <c r="F3193" t="s">
        <v>13028</v>
      </c>
      <c r="H3193">
        <v>58.009947400000001</v>
      </c>
      <c r="I3193">
        <v>-103.8252543</v>
      </c>
      <c r="J3193" s="1" t="str">
        <f t="shared" si="518"/>
        <v>NGR lake sediment grab sample</v>
      </c>
      <c r="K3193" s="1" t="str">
        <f t="shared" si="519"/>
        <v>&lt;177 micron (NGR)</v>
      </c>
      <c r="L3193">
        <v>52</v>
      </c>
      <c r="M3193" t="s">
        <v>169</v>
      </c>
      <c r="N3193">
        <v>1023</v>
      </c>
      <c r="O3193" t="s">
        <v>516</v>
      </c>
      <c r="P3193" t="s">
        <v>76</v>
      </c>
      <c r="Q3193" t="s">
        <v>66</v>
      </c>
      <c r="R3193" t="s">
        <v>156</v>
      </c>
      <c r="S3193" t="s">
        <v>80</v>
      </c>
      <c r="T3193" t="s">
        <v>36</v>
      </c>
      <c r="U3193" t="s">
        <v>559</v>
      </c>
      <c r="V3193" t="s">
        <v>225</v>
      </c>
      <c r="W3193" t="s">
        <v>53</v>
      </c>
      <c r="X3193" t="s">
        <v>48</v>
      </c>
      <c r="Y3193" t="s">
        <v>41</v>
      </c>
      <c r="Z3193" t="s">
        <v>209</v>
      </c>
    </row>
    <row r="3194" spans="1:26" hidden="1" x14ac:dyDescent="0.25">
      <c r="A3194" t="s">
        <v>13029</v>
      </c>
      <c r="B3194" t="s">
        <v>13030</v>
      </c>
      <c r="C3194" s="1" t="str">
        <f t="shared" si="510"/>
        <v>21:0242</v>
      </c>
      <c r="D3194" s="1" t="str">
        <f t="shared" si="517"/>
        <v>21:0117</v>
      </c>
      <c r="E3194" t="s">
        <v>13031</v>
      </c>
      <c r="F3194" t="s">
        <v>13032</v>
      </c>
      <c r="H3194">
        <v>58.005788899999999</v>
      </c>
      <c r="I3194">
        <v>-103.84789689999999</v>
      </c>
      <c r="J3194" s="1" t="str">
        <f t="shared" si="518"/>
        <v>NGR lake sediment grab sample</v>
      </c>
      <c r="K3194" s="1" t="str">
        <f t="shared" si="519"/>
        <v>&lt;177 micron (NGR)</v>
      </c>
      <c r="L3194">
        <v>52</v>
      </c>
      <c r="M3194" t="s">
        <v>177</v>
      </c>
      <c r="N3194">
        <v>1024</v>
      </c>
      <c r="O3194" t="s">
        <v>1254</v>
      </c>
      <c r="P3194" t="s">
        <v>181</v>
      </c>
      <c r="Q3194" t="s">
        <v>80</v>
      </c>
      <c r="R3194" t="s">
        <v>50</v>
      </c>
      <c r="S3194" t="s">
        <v>80</v>
      </c>
      <c r="T3194" t="s">
        <v>36</v>
      </c>
      <c r="U3194" t="s">
        <v>163</v>
      </c>
      <c r="V3194" t="s">
        <v>66</v>
      </c>
      <c r="W3194" t="s">
        <v>53</v>
      </c>
      <c r="X3194" t="s">
        <v>79</v>
      </c>
      <c r="Y3194" t="s">
        <v>41</v>
      </c>
      <c r="Z3194" t="s">
        <v>55</v>
      </c>
    </row>
    <row r="3195" spans="1:26" hidden="1" x14ac:dyDescent="0.25">
      <c r="A3195" t="s">
        <v>13033</v>
      </c>
      <c r="B3195" t="s">
        <v>13034</v>
      </c>
      <c r="C3195" s="1" t="str">
        <f t="shared" ref="C3195:C3258" si="520">HYPERLINK("http://geochem.nrcan.gc.ca/cdogs/content/bdl/bdl210242_e.htm", "21:0242")</f>
        <v>21:0242</v>
      </c>
      <c r="D3195" s="1" t="str">
        <f t="shared" si="517"/>
        <v>21:0117</v>
      </c>
      <c r="E3195" t="s">
        <v>13035</v>
      </c>
      <c r="F3195" t="s">
        <v>13036</v>
      </c>
      <c r="H3195">
        <v>58.003074099999999</v>
      </c>
      <c r="I3195">
        <v>-103.86764599999999</v>
      </c>
      <c r="J3195" s="1" t="str">
        <f t="shared" si="518"/>
        <v>NGR lake sediment grab sample</v>
      </c>
      <c r="K3195" s="1" t="str">
        <f t="shared" si="519"/>
        <v>&lt;177 micron (NGR)</v>
      </c>
      <c r="L3195">
        <v>52</v>
      </c>
      <c r="M3195" t="s">
        <v>187</v>
      </c>
      <c r="N3195">
        <v>1025</v>
      </c>
      <c r="O3195" t="s">
        <v>334</v>
      </c>
      <c r="P3195" t="s">
        <v>66</v>
      </c>
      <c r="Q3195" t="s">
        <v>66</v>
      </c>
      <c r="R3195" t="s">
        <v>80</v>
      </c>
      <c r="S3195" t="s">
        <v>66</v>
      </c>
      <c r="T3195" t="s">
        <v>36</v>
      </c>
      <c r="U3195" t="s">
        <v>89</v>
      </c>
      <c r="V3195" t="s">
        <v>730</v>
      </c>
      <c r="W3195" t="s">
        <v>53</v>
      </c>
      <c r="X3195" t="s">
        <v>283</v>
      </c>
      <c r="Y3195" t="s">
        <v>41</v>
      </c>
      <c r="Z3195" t="s">
        <v>76</v>
      </c>
    </row>
    <row r="3196" spans="1:26" hidden="1" x14ac:dyDescent="0.25">
      <c r="A3196" t="s">
        <v>13037</v>
      </c>
      <c r="B3196" t="s">
        <v>13038</v>
      </c>
      <c r="C3196" s="1" t="str">
        <f t="shared" si="520"/>
        <v>21:0242</v>
      </c>
      <c r="D3196" s="1" t="str">
        <f t="shared" si="517"/>
        <v>21:0117</v>
      </c>
      <c r="E3196" t="s">
        <v>13039</v>
      </c>
      <c r="F3196" t="s">
        <v>13040</v>
      </c>
      <c r="H3196">
        <v>58.7625575</v>
      </c>
      <c r="I3196">
        <v>-102.564824</v>
      </c>
      <c r="J3196" s="1" t="str">
        <f t="shared" si="518"/>
        <v>NGR lake sediment grab sample</v>
      </c>
      <c r="K3196" s="1" t="str">
        <f t="shared" si="519"/>
        <v>&lt;177 micron (NGR)</v>
      </c>
      <c r="L3196">
        <v>52</v>
      </c>
      <c r="M3196" t="s">
        <v>196</v>
      </c>
      <c r="N3196">
        <v>1026</v>
      </c>
      <c r="O3196" t="s">
        <v>253</v>
      </c>
      <c r="P3196" t="s">
        <v>76</v>
      </c>
      <c r="Q3196" t="s">
        <v>66</v>
      </c>
      <c r="R3196" t="s">
        <v>97</v>
      </c>
      <c r="S3196" t="s">
        <v>181</v>
      </c>
      <c r="T3196" t="s">
        <v>36</v>
      </c>
      <c r="U3196" t="s">
        <v>471</v>
      </c>
      <c r="V3196" t="s">
        <v>308</v>
      </c>
      <c r="W3196" t="s">
        <v>66</v>
      </c>
      <c r="X3196" t="s">
        <v>890</v>
      </c>
      <c r="Y3196" t="s">
        <v>41</v>
      </c>
      <c r="Z3196" t="s">
        <v>776</v>
      </c>
    </row>
    <row r="3197" spans="1:26" hidden="1" x14ac:dyDescent="0.25">
      <c r="A3197" t="s">
        <v>13041</v>
      </c>
      <c r="B3197" t="s">
        <v>13042</v>
      </c>
      <c r="C3197" s="1" t="str">
        <f t="shared" si="520"/>
        <v>21:0242</v>
      </c>
      <c r="D3197" s="1" t="str">
        <f>HYPERLINK("http://geochem.nrcan.gc.ca/cdogs/content/svy/svy_e.htm", "")</f>
        <v/>
      </c>
      <c r="G3197" s="1" t="str">
        <f>HYPERLINK("http://geochem.nrcan.gc.ca/cdogs/content/cr_/cr_00022_e.htm", "22")</f>
        <v>22</v>
      </c>
      <c r="J3197" t="s">
        <v>220</v>
      </c>
      <c r="K3197" t="s">
        <v>221</v>
      </c>
      <c r="L3197">
        <v>52</v>
      </c>
      <c r="M3197" t="s">
        <v>222</v>
      </c>
      <c r="N3197">
        <v>1027</v>
      </c>
      <c r="O3197" t="s">
        <v>336</v>
      </c>
      <c r="P3197" t="s">
        <v>134</v>
      </c>
      <c r="Q3197" t="s">
        <v>134</v>
      </c>
      <c r="R3197" t="s">
        <v>76</v>
      </c>
      <c r="S3197" t="s">
        <v>39</v>
      </c>
      <c r="T3197" t="s">
        <v>36</v>
      </c>
      <c r="U3197" t="s">
        <v>1017</v>
      </c>
      <c r="V3197" t="s">
        <v>137</v>
      </c>
      <c r="W3197" t="s">
        <v>181</v>
      </c>
      <c r="X3197" t="s">
        <v>79</v>
      </c>
      <c r="Y3197" t="s">
        <v>63</v>
      </c>
      <c r="Z3197" t="s">
        <v>4729</v>
      </c>
    </row>
    <row r="3198" spans="1:26" hidden="1" x14ac:dyDescent="0.25">
      <c r="A3198" t="s">
        <v>13043</v>
      </c>
      <c r="B3198" t="s">
        <v>13044</v>
      </c>
      <c r="C3198" s="1" t="str">
        <f t="shared" si="520"/>
        <v>21:0242</v>
      </c>
      <c r="D3198" s="1" t="str">
        <f t="shared" ref="D3198:D3212" si="521">HYPERLINK("http://geochem.nrcan.gc.ca/cdogs/content/svy/svy210117_e.htm", "21:0117")</f>
        <v>21:0117</v>
      </c>
      <c r="E3198" t="s">
        <v>13045</v>
      </c>
      <c r="F3198" t="s">
        <v>13046</v>
      </c>
      <c r="H3198">
        <v>58.744264899999997</v>
      </c>
      <c r="I3198">
        <v>-102.6827559</v>
      </c>
      <c r="J3198" s="1" t="str">
        <f t="shared" ref="J3198:J3212" si="522">HYPERLINK("http://geochem.nrcan.gc.ca/cdogs/content/kwd/kwd020027_e.htm", "NGR lake sediment grab sample")</f>
        <v>NGR lake sediment grab sample</v>
      </c>
      <c r="K3198" s="1" t="str">
        <f t="shared" ref="K3198:K3212" si="523">HYPERLINK("http://geochem.nrcan.gc.ca/cdogs/content/kwd/kwd080006_e.htm", "&lt;177 micron (NGR)")</f>
        <v>&lt;177 micron (NGR)</v>
      </c>
      <c r="L3198">
        <v>52</v>
      </c>
      <c r="M3198" t="s">
        <v>206</v>
      </c>
      <c r="N3198">
        <v>1028</v>
      </c>
      <c r="O3198" t="s">
        <v>1058</v>
      </c>
      <c r="P3198" t="s">
        <v>77</v>
      </c>
      <c r="Q3198" t="s">
        <v>80</v>
      </c>
      <c r="R3198" t="s">
        <v>109</v>
      </c>
      <c r="S3198" t="s">
        <v>78</v>
      </c>
      <c r="T3198" t="s">
        <v>36</v>
      </c>
      <c r="U3198" t="s">
        <v>189</v>
      </c>
      <c r="V3198" t="s">
        <v>399</v>
      </c>
      <c r="W3198" t="s">
        <v>80</v>
      </c>
      <c r="X3198" t="s">
        <v>890</v>
      </c>
      <c r="Y3198" t="s">
        <v>41</v>
      </c>
      <c r="Z3198" t="s">
        <v>947</v>
      </c>
    </row>
    <row r="3199" spans="1:26" hidden="1" x14ac:dyDescent="0.25">
      <c r="A3199" t="s">
        <v>13047</v>
      </c>
      <c r="B3199" t="s">
        <v>13048</v>
      </c>
      <c r="C3199" s="1" t="str">
        <f t="shared" si="520"/>
        <v>21:0242</v>
      </c>
      <c r="D3199" s="1" t="str">
        <f t="shared" si="521"/>
        <v>21:0117</v>
      </c>
      <c r="E3199" t="s">
        <v>13049</v>
      </c>
      <c r="F3199" t="s">
        <v>13050</v>
      </c>
      <c r="H3199">
        <v>58.742186599999997</v>
      </c>
      <c r="I3199">
        <v>-102.74179669999999</v>
      </c>
      <c r="J3199" s="1" t="str">
        <f t="shared" si="522"/>
        <v>NGR lake sediment grab sample</v>
      </c>
      <c r="K3199" s="1" t="str">
        <f t="shared" si="523"/>
        <v>&lt;177 micron (NGR)</v>
      </c>
      <c r="L3199">
        <v>52</v>
      </c>
      <c r="M3199" t="s">
        <v>214</v>
      </c>
      <c r="N3199">
        <v>1029</v>
      </c>
      <c r="O3199" t="s">
        <v>336</v>
      </c>
      <c r="P3199" t="s">
        <v>156</v>
      </c>
      <c r="Q3199" t="s">
        <v>63</v>
      </c>
      <c r="R3199" t="s">
        <v>290</v>
      </c>
      <c r="S3199" t="s">
        <v>78</v>
      </c>
      <c r="T3199" t="s">
        <v>36</v>
      </c>
      <c r="U3199" t="s">
        <v>89</v>
      </c>
      <c r="V3199" t="s">
        <v>65</v>
      </c>
      <c r="W3199" t="s">
        <v>63</v>
      </c>
      <c r="X3199" t="s">
        <v>890</v>
      </c>
      <c r="Y3199" t="s">
        <v>41</v>
      </c>
      <c r="Z3199" t="s">
        <v>1847</v>
      </c>
    </row>
    <row r="3200" spans="1:26" hidden="1" x14ac:dyDescent="0.25">
      <c r="A3200" t="s">
        <v>13051</v>
      </c>
      <c r="B3200" t="s">
        <v>13052</v>
      </c>
      <c r="C3200" s="1" t="str">
        <f t="shared" si="520"/>
        <v>21:0242</v>
      </c>
      <c r="D3200" s="1" t="str">
        <f t="shared" si="521"/>
        <v>21:0117</v>
      </c>
      <c r="E3200" t="s">
        <v>13053</v>
      </c>
      <c r="F3200" t="s">
        <v>13054</v>
      </c>
      <c r="H3200">
        <v>58.740691499999997</v>
      </c>
      <c r="I3200">
        <v>-102.7684043</v>
      </c>
      <c r="J3200" s="1" t="str">
        <f t="shared" si="522"/>
        <v>NGR lake sediment grab sample</v>
      </c>
      <c r="K3200" s="1" t="str">
        <f t="shared" si="523"/>
        <v>&lt;177 micron (NGR)</v>
      </c>
      <c r="L3200">
        <v>52</v>
      </c>
      <c r="M3200" t="s">
        <v>234</v>
      </c>
      <c r="N3200">
        <v>1030</v>
      </c>
      <c r="O3200" t="s">
        <v>252</v>
      </c>
      <c r="P3200" t="s">
        <v>596</v>
      </c>
      <c r="Q3200" t="s">
        <v>33</v>
      </c>
      <c r="R3200" t="s">
        <v>50</v>
      </c>
      <c r="S3200" t="s">
        <v>181</v>
      </c>
      <c r="T3200" t="s">
        <v>36</v>
      </c>
      <c r="U3200" t="s">
        <v>1964</v>
      </c>
      <c r="V3200" t="s">
        <v>10021</v>
      </c>
      <c r="W3200" t="s">
        <v>63</v>
      </c>
      <c r="X3200" t="s">
        <v>890</v>
      </c>
      <c r="Y3200" t="s">
        <v>41</v>
      </c>
      <c r="Z3200" t="s">
        <v>1547</v>
      </c>
    </row>
    <row r="3201" spans="1:26" hidden="1" x14ac:dyDescent="0.25">
      <c r="A3201" t="s">
        <v>13055</v>
      </c>
      <c r="B3201" t="s">
        <v>13056</v>
      </c>
      <c r="C3201" s="1" t="str">
        <f t="shared" si="520"/>
        <v>21:0242</v>
      </c>
      <c r="D3201" s="1" t="str">
        <f t="shared" si="521"/>
        <v>21:0117</v>
      </c>
      <c r="E3201" t="s">
        <v>13057</v>
      </c>
      <c r="F3201" t="s">
        <v>13058</v>
      </c>
      <c r="H3201">
        <v>58.752557099999997</v>
      </c>
      <c r="I3201">
        <v>-102.896489</v>
      </c>
      <c r="J3201" s="1" t="str">
        <f t="shared" si="522"/>
        <v>NGR lake sediment grab sample</v>
      </c>
      <c r="K3201" s="1" t="str">
        <f t="shared" si="523"/>
        <v>&lt;177 micron (NGR)</v>
      </c>
      <c r="L3201">
        <v>53</v>
      </c>
      <c r="M3201" t="s">
        <v>30</v>
      </c>
      <c r="N3201">
        <v>1031</v>
      </c>
      <c r="O3201" t="s">
        <v>54</v>
      </c>
      <c r="P3201" t="s">
        <v>334</v>
      </c>
      <c r="Q3201" t="s">
        <v>53</v>
      </c>
      <c r="R3201" t="s">
        <v>198</v>
      </c>
      <c r="S3201" t="s">
        <v>181</v>
      </c>
      <c r="T3201" t="s">
        <v>36</v>
      </c>
      <c r="U3201" t="s">
        <v>1024</v>
      </c>
      <c r="V3201" t="s">
        <v>522</v>
      </c>
      <c r="W3201" t="s">
        <v>80</v>
      </c>
      <c r="X3201" t="s">
        <v>890</v>
      </c>
      <c r="Y3201" t="s">
        <v>41</v>
      </c>
      <c r="Z3201" t="s">
        <v>1529</v>
      </c>
    </row>
    <row r="3202" spans="1:26" hidden="1" x14ac:dyDescent="0.25">
      <c r="A3202" t="s">
        <v>13059</v>
      </c>
      <c r="B3202" t="s">
        <v>13060</v>
      </c>
      <c r="C3202" s="1" t="str">
        <f t="shared" si="520"/>
        <v>21:0242</v>
      </c>
      <c r="D3202" s="1" t="str">
        <f t="shared" si="521"/>
        <v>21:0117</v>
      </c>
      <c r="E3202" t="s">
        <v>13061</v>
      </c>
      <c r="F3202" t="s">
        <v>13062</v>
      </c>
      <c r="H3202">
        <v>58.748445099999998</v>
      </c>
      <c r="I3202">
        <v>-102.82465639999999</v>
      </c>
      <c r="J3202" s="1" t="str">
        <f t="shared" si="522"/>
        <v>NGR lake sediment grab sample</v>
      </c>
      <c r="K3202" s="1" t="str">
        <f t="shared" si="523"/>
        <v>&lt;177 micron (NGR)</v>
      </c>
      <c r="L3202">
        <v>53</v>
      </c>
      <c r="M3202" t="s">
        <v>47</v>
      </c>
      <c r="N3202">
        <v>1032</v>
      </c>
      <c r="O3202" t="s">
        <v>348</v>
      </c>
      <c r="P3202" t="s">
        <v>596</v>
      </c>
      <c r="Q3202" t="s">
        <v>53</v>
      </c>
      <c r="R3202" t="s">
        <v>34</v>
      </c>
      <c r="S3202" t="s">
        <v>76</v>
      </c>
      <c r="T3202" t="s">
        <v>36</v>
      </c>
      <c r="U3202" t="s">
        <v>261</v>
      </c>
      <c r="V3202" t="s">
        <v>2451</v>
      </c>
      <c r="W3202" t="s">
        <v>33</v>
      </c>
      <c r="X3202" t="s">
        <v>82</v>
      </c>
      <c r="Y3202" t="s">
        <v>41</v>
      </c>
      <c r="Z3202" t="s">
        <v>1897</v>
      </c>
    </row>
    <row r="3203" spans="1:26" hidden="1" x14ac:dyDescent="0.25">
      <c r="A3203" t="s">
        <v>13063</v>
      </c>
      <c r="B3203" t="s">
        <v>13064</v>
      </c>
      <c r="C3203" s="1" t="str">
        <f t="shared" si="520"/>
        <v>21:0242</v>
      </c>
      <c r="D3203" s="1" t="str">
        <f t="shared" si="521"/>
        <v>21:0117</v>
      </c>
      <c r="E3203" t="s">
        <v>13065</v>
      </c>
      <c r="F3203" t="s">
        <v>13066</v>
      </c>
      <c r="H3203">
        <v>58.742994199999998</v>
      </c>
      <c r="I3203">
        <v>-102.8683592</v>
      </c>
      <c r="J3203" s="1" t="str">
        <f t="shared" si="522"/>
        <v>NGR lake sediment grab sample</v>
      </c>
      <c r="K3203" s="1" t="str">
        <f t="shared" si="523"/>
        <v>&lt;177 micron (NGR)</v>
      </c>
      <c r="L3203">
        <v>53</v>
      </c>
      <c r="M3203" t="s">
        <v>60</v>
      </c>
      <c r="N3203">
        <v>1033</v>
      </c>
      <c r="O3203" t="s">
        <v>759</v>
      </c>
      <c r="P3203" t="s">
        <v>321</v>
      </c>
      <c r="Q3203" t="s">
        <v>53</v>
      </c>
      <c r="R3203" t="s">
        <v>109</v>
      </c>
      <c r="S3203" t="s">
        <v>97</v>
      </c>
      <c r="T3203" t="s">
        <v>36</v>
      </c>
      <c r="U3203" t="s">
        <v>503</v>
      </c>
      <c r="V3203" t="s">
        <v>180</v>
      </c>
      <c r="W3203" t="s">
        <v>80</v>
      </c>
      <c r="X3203" t="s">
        <v>48</v>
      </c>
      <c r="Y3203" t="s">
        <v>41</v>
      </c>
      <c r="Z3203" t="s">
        <v>321</v>
      </c>
    </row>
    <row r="3204" spans="1:26" hidden="1" x14ac:dyDescent="0.25">
      <c r="A3204" t="s">
        <v>13067</v>
      </c>
      <c r="B3204" t="s">
        <v>13068</v>
      </c>
      <c r="C3204" s="1" t="str">
        <f t="shared" si="520"/>
        <v>21:0242</v>
      </c>
      <c r="D3204" s="1" t="str">
        <f t="shared" si="521"/>
        <v>21:0117</v>
      </c>
      <c r="E3204" t="s">
        <v>13069</v>
      </c>
      <c r="F3204" t="s">
        <v>13070</v>
      </c>
      <c r="H3204">
        <v>58.749037399999999</v>
      </c>
      <c r="I3204">
        <v>-102.90157600000001</v>
      </c>
      <c r="J3204" s="1" t="str">
        <f t="shared" si="522"/>
        <v>NGR lake sediment grab sample</v>
      </c>
      <c r="K3204" s="1" t="str">
        <f t="shared" si="523"/>
        <v>&lt;177 micron (NGR)</v>
      </c>
      <c r="L3204">
        <v>53</v>
      </c>
      <c r="M3204" t="s">
        <v>154</v>
      </c>
      <c r="N3204">
        <v>1034</v>
      </c>
      <c r="O3204" t="s">
        <v>615</v>
      </c>
      <c r="P3204" t="s">
        <v>35</v>
      </c>
      <c r="Q3204" t="s">
        <v>66</v>
      </c>
      <c r="R3204" t="s">
        <v>271</v>
      </c>
      <c r="S3204" t="s">
        <v>78</v>
      </c>
      <c r="T3204" t="s">
        <v>36</v>
      </c>
      <c r="U3204" t="s">
        <v>136</v>
      </c>
      <c r="V3204" t="s">
        <v>564</v>
      </c>
      <c r="W3204" t="s">
        <v>80</v>
      </c>
      <c r="X3204" t="s">
        <v>890</v>
      </c>
      <c r="Y3204" t="s">
        <v>41</v>
      </c>
      <c r="Z3204" t="s">
        <v>3269</v>
      </c>
    </row>
    <row r="3205" spans="1:26" hidden="1" x14ac:dyDescent="0.25">
      <c r="A3205" t="s">
        <v>13071</v>
      </c>
      <c r="B3205" t="s">
        <v>13072</v>
      </c>
      <c r="C3205" s="1" t="str">
        <f t="shared" si="520"/>
        <v>21:0242</v>
      </c>
      <c r="D3205" s="1" t="str">
        <f t="shared" si="521"/>
        <v>21:0117</v>
      </c>
      <c r="E3205" t="s">
        <v>13057</v>
      </c>
      <c r="F3205" t="s">
        <v>13073</v>
      </c>
      <c r="H3205">
        <v>58.752557099999997</v>
      </c>
      <c r="I3205">
        <v>-102.896489</v>
      </c>
      <c r="J3205" s="1" t="str">
        <f t="shared" si="522"/>
        <v>NGR lake sediment grab sample</v>
      </c>
      <c r="K3205" s="1" t="str">
        <f t="shared" si="523"/>
        <v>&lt;177 micron (NGR)</v>
      </c>
      <c r="L3205">
        <v>53</v>
      </c>
      <c r="M3205" t="s">
        <v>162</v>
      </c>
      <c r="N3205">
        <v>1035</v>
      </c>
      <c r="O3205" t="s">
        <v>320</v>
      </c>
      <c r="P3205" t="s">
        <v>334</v>
      </c>
      <c r="Q3205" t="s">
        <v>53</v>
      </c>
      <c r="R3205" t="s">
        <v>110</v>
      </c>
      <c r="S3205" t="s">
        <v>181</v>
      </c>
      <c r="T3205" t="s">
        <v>36</v>
      </c>
      <c r="U3205" t="s">
        <v>199</v>
      </c>
      <c r="V3205" t="s">
        <v>504</v>
      </c>
      <c r="W3205" t="s">
        <v>63</v>
      </c>
      <c r="X3205" t="s">
        <v>82</v>
      </c>
      <c r="Y3205" t="s">
        <v>41</v>
      </c>
      <c r="Z3205" t="s">
        <v>668</v>
      </c>
    </row>
    <row r="3206" spans="1:26" hidden="1" x14ac:dyDescent="0.25">
      <c r="A3206" t="s">
        <v>13074</v>
      </c>
      <c r="B3206" t="s">
        <v>13075</v>
      </c>
      <c r="C3206" s="1" t="str">
        <f t="shared" si="520"/>
        <v>21:0242</v>
      </c>
      <c r="D3206" s="1" t="str">
        <f t="shared" si="521"/>
        <v>21:0117</v>
      </c>
      <c r="E3206" t="s">
        <v>13057</v>
      </c>
      <c r="F3206" t="s">
        <v>13076</v>
      </c>
      <c r="H3206">
        <v>58.752557099999997</v>
      </c>
      <c r="I3206">
        <v>-102.896489</v>
      </c>
      <c r="J3206" s="1" t="str">
        <f t="shared" si="522"/>
        <v>NGR lake sediment grab sample</v>
      </c>
      <c r="K3206" s="1" t="str">
        <f t="shared" si="523"/>
        <v>&lt;177 micron (NGR)</v>
      </c>
      <c r="L3206">
        <v>53</v>
      </c>
      <c r="M3206" t="s">
        <v>169</v>
      </c>
      <c r="N3206">
        <v>1036</v>
      </c>
      <c r="O3206" t="s">
        <v>3263</v>
      </c>
      <c r="P3206" t="s">
        <v>223</v>
      </c>
      <c r="Q3206" t="s">
        <v>53</v>
      </c>
      <c r="R3206" t="s">
        <v>321</v>
      </c>
      <c r="S3206" t="s">
        <v>109</v>
      </c>
      <c r="T3206" t="s">
        <v>36</v>
      </c>
      <c r="U3206" t="s">
        <v>1869</v>
      </c>
      <c r="V3206" t="s">
        <v>6252</v>
      </c>
      <c r="W3206" t="s">
        <v>33</v>
      </c>
      <c r="X3206" t="s">
        <v>48</v>
      </c>
      <c r="Y3206" t="s">
        <v>41</v>
      </c>
      <c r="Z3206" t="s">
        <v>356</v>
      </c>
    </row>
    <row r="3207" spans="1:26" hidden="1" x14ac:dyDescent="0.25">
      <c r="A3207" t="s">
        <v>13077</v>
      </c>
      <c r="B3207" t="s">
        <v>13078</v>
      </c>
      <c r="C3207" s="1" t="str">
        <f t="shared" si="520"/>
        <v>21:0242</v>
      </c>
      <c r="D3207" s="1" t="str">
        <f t="shared" si="521"/>
        <v>21:0117</v>
      </c>
      <c r="E3207" t="s">
        <v>13079</v>
      </c>
      <c r="F3207" t="s">
        <v>13080</v>
      </c>
      <c r="H3207">
        <v>58.726222300000003</v>
      </c>
      <c r="I3207">
        <v>-103.00361959999999</v>
      </c>
      <c r="J3207" s="1" t="str">
        <f t="shared" si="522"/>
        <v>NGR lake sediment grab sample</v>
      </c>
      <c r="K3207" s="1" t="str">
        <f t="shared" si="523"/>
        <v>&lt;177 micron (NGR)</v>
      </c>
      <c r="L3207">
        <v>53</v>
      </c>
      <c r="M3207" t="s">
        <v>73</v>
      </c>
      <c r="N3207">
        <v>1037</v>
      </c>
      <c r="O3207" t="s">
        <v>120</v>
      </c>
      <c r="P3207" t="s">
        <v>156</v>
      </c>
      <c r="Q3207" t="s">
        <v>66</v>
      </c>
      <c r="R3207" t="s">
        <v>34</v>
      </c>
      <c r="S3207" t="s">
        <v>39</v>
      </c>
      <c r="T3207" t="s">
        <v>36</v>
      </c>
      <c r="U3207" t="s">
        <v>1480</v>
      </c>
      <c r="V3207" t="s">
        <v>65</v>
      </c>
      <c r="W3207" t="s">
        <v>66</v>
      </c>
      <c r="X3207" t="s">
        <v>79</v>
      </c>
      <c r="Y3207" t="s">
        <v>41</v>
      </c>
      <c r="Z3207" t="s">
        <v>516</v>
      </c>
    </row>
    <row r="3208" spans="1:26" hidden="1" x14ac:dyDescent="0.25">
      <c r="A3208" t="s">
        <v>13081</v>
      </c>
      <c r="B3208" t="s">
        <v>13082</v>
      </c>
      <c r="C3208" s="1" t="str">
        <f t="shared" si="520"/>
        <v>21:0242</v>
      </c>
      <c r="D3208" s="1" t="str">
        <f t="shared" si="521"/>
        <v>21:0117</v>
      </c>
      <c r="E3208" t="s">
        <v>13083</v>
      </c>
      <c r="F3208" t="s">
        <v>13084</v>
      </c>
      <c r="H3208">
        <v>58.7294397</v>
      </c>
      <c r="I3208">
        <v>-103.03819350000001</v>
      </c>
      <c r="J3208" s="1" t="str">
        <f t="shared" si="522"/>
        <v>NGR lake sediment grab sample</v>
      </c>
      <c r="K3208" s="1" t="str">
        <f t="shared" si="523"/>
        <v>&lt;177 micron (NGR)</v>
      </c>
      <c r="L3208">
        <v>53</v>
      </c>
      <c r="M3208" t="s">
        <v>87</v>
      </c>
      <c r="N3208">
        <v>1038</v>
      </c>
      <c r="O3208" t="s">
        <v>455</v>
      </c>
      <c r="P3208" t="s">
        <v>109</v>
      </c>
      <c r="Q3208" t="s">
        <v>80</v>
      </c>
      <c r="R3208" t="s">
        <v>76</v>
      </c>
      <c r="S3208" t="s">
        <v>63</v>
      </c>
      <c r="T3208" t="s">
        <v>36</v>
      </c>
      <c r="U3208" t="s">
        <v>54</v>
      </c>
      <c r="V3208" t="s">
        <v>1072</v>
      </c>
      <c r="W3208" t="s">
        <v>66</v>
      </c>
      <c r="X3208" t="s">
        <v>79</v>
      </c>
      <c r="Y3208" t="s">
        <v>41</v>
      </c>
      <c r="Z3208" t="s">
        <v>13085</v>
      </c>
    </row>
    <row r="3209" spans="1:26" hidden="1" x14ac:dyDescent="0.25">
      <c r="A3209" t="s">
        <v>13086</v>
      </c>
      <c r="B3209" t="s">
        <v>13087</v>
      </c>
      <c r="C3209" s="1" t="str">
        <f t="shared" si="520"/>
        <v>21:0242</v>
      </c>
      <c r="D3209" s="1" t="str">
        <f t="shared" si="521"/>
        <v>21:0117</v>
      </c>
      <c r="E3209" t="s">
        <v>13088</v>
      </c>
      <c r="F3209" t="s">
        <v>13089</v>
      </c>
      <c r="H3209">
        <v>58.7172445</v>
      </c>
      <c r="I3209">
        <v>-103.0898744</v>
      </c>
      <c r="J3209" s="1" t="str">
        <f t="shared" si="522"/>
        <v>NGR lake sediment grab sample</v>
      </c>
      <c r="K3209" s="1" t="str">
        <f t="shared" si="523"/>
        <v>&lt;177 micron (NGR)</v>
      </c>
      <c r="L3209">
        <v>53</v>
      </c>
      <c r="M3209" t="s">
        <v>96</v>
      </c>
      <c r="N3209">
        <v>1039</v>
      </c>
      <c r="O3209" t="s">
        <v>224</v>
      </c>
      <c r="P3209" t="s">
        <v>181</v>
      </c>
      <c r="Q3209" t="s">
        <v>66</v>
      </c>
      <c r="R3209" t="s">
        <v>76</v>
      </c>
      <c r="S3209" t="s">
        <v>63</v>
      </c>
      <c r="T3209" t="s">
        <v>36</v>
      </c>
      <c r="U3209" t="s">
        <v>1432</v>
      </c>
      <c r="V3209" t="s">
        <v>292</v>
      </c>
      <c r="W3209" t="s">
        <v>53</v>
      </c>
      <c r="X3209" t="s">
        <v>890</v>
      </c>
      <c r="Y3209" t="s">
        <v>41</v>
      </c>
      <c r="Z3209" t="s">
        <v>145</v>
      </c>
    </row>
    <row r="3210" spans="1:26" hidden="1" x14ac:dyDescent="0.25">
      <c r="A3210" t="s">
        <v>13090</v>
      </c>
      <c r="B3210" t="s">
        <v>13091</v>
      </c>
      <c r="C3210" s="1" t="str">
        <f t="shared" si="520"/>
        <v>21:0242</v>
      </c>
      <c r="D3210" s="1" t="str">
        <f t="shared" si="521"/>
        <v>21:0117</v>
      </c>
      <c r="E3210" t="s">
        <v>13092</v>
      </c>
      <c r="F3210" t="s">
        <v>13093</v>
      </c>
      <c r="H3210">
        <v>58.687066299999998</v>
      </c>
      <c r="I3210">
        <v>-103.1618835</v>
      </c>
      <c r="J3210" s="1" t="str">
        <f t="shared" si="522"/>
        <v>NGR lake sediment grab sample</v>
      </c>
      <c r="K3210" s="1" t="str">
        <f t="shared" si="523"/>
        <v>&lt;177 micron (NGR)</v>
      </c>
      <c r="L3210">
        <v>53</v>
      </c>
      <c r="M3210" t="s">
        <v>106</v>
      </c>
      <c r="N3210">
        <v>1040</v>
      </c>
      <c r="O3210" t="s">
        <v>67</v>
      </c>
      <c r="P3210" t="s">
        <v>198</v>
      </c>
      <c r="Q3210" t="s">
        <v>66</v>
      </c>
      <c r="R3210" t="s">
        <v>64</v>
      </c>
      <c r="S3210" t="s">
        <v>181</v>
      </c>
      <c r="T3210" t="s">
        <v>36</v>
      </c>
      <c r="U3210" t="s">
        <v>31</v>
      </c>
      <c r="V3210" t="s">
        <v>1223</v>
      </c>
      <c r="W3210" t="s">
        <v>53</v>
      </c>
      <c r="X3210" t="s">
        <v>48</v>
      </c>
      <c r="Y3210" t="s">
        <v>41</v>
      </c>
      <c r="Z3210" t="s">
        <v>55</v>
      </c>
    </row>
    <row r="3211" spans="1:26" hidden="1" x14ac:dyDescent="0.25">
      <c r="A3211" t="s">
        <v>13094</v>
      </c>
      <c r="B3211" t="s">
        <v>13095</v>
      </c>
      <c r="C3211" s="1" t="str">
        <f t="shared" si="520"/>
        <v>21:0242</v>
      </c>
      <c r="D3211" s="1" t="str">
        <f t="shared" si="521"/>
        <v>21:0117</v>
      </c>
      <c r="E3211" t="s">
        <v>13096</v>
      </c>
      <c r="F3211" t="s">
        <v>13097</v>
      </c>
      <c r="H3211">
        <v>58.712140699999999</v>
      </c>
      <c r="I3211">
        <v>-103.10988879999999</v>
      </c>
      <c r="J3211" s="1" t="str">
        <f t="shared" si="522"/>
        <v>NGR lake sediment grab sample</v>
      </c>
      <c r="K3211" s="1" t="str">
        <f t="shared" si="523"/>
        <v>&lt;177 micron (NGR)</v>
      </c>
      <c r="L3211">
        <v>53</v>
      </c>
      <c r="M3211" t="s">
        <v>118</v>
      </c>
      <c r="N3211">
        <v>1041</v>
      </c>
      <c r="O3211" t="s">
        <v>615</v>
      </c>
      <c r="P3211" t="s">
        <v>50</v>
      </c>
      <c r="Q3211" t="s">
        <v>80</v>
      </c>
      <c r="R3211" t="s">
        <v>109</v>
      </c>
      <c r="S3211" t="s">
        <v>33</v>
      </c>
      <c r="T3211" t="s">
        <v>36</v>
      </c>
      <c r="U3211" t="s">
        <v>112</v>
      </c>
      <c r="V3211" t="s">
        <v>322</v>
      </c>
      <c r="W3211" t="s">
        <v>53</v>
      </c>
      <c r="X3211" t="s">
        <v>48</v>
      </c>
      <c r="Y3211" t="s">
        <v>41</v>
      </c>
      <c r="Z3211" t="s">
        <v>126</v>
      </c>
    </row>
    <row r="3212" spans="1:26" hidden="1" x14ac:dyDescent="0.25">
      <c r="A3212" t="s">
        <v>13098</v>
      </c>
      <c r="B3212" t="s">
        <v>13099</v>
      </c>
      <c r="C3212" s="1" t="str">
        <f t="shared" si="520"/>
        <v>21:0242</v>
      </c>
      <c r="D3212" s="1" t="str">
        <f t="shared" si="521"/>
        <v>21:0117</v>
      </c>
      <c r="E3212" t="s">
        <v>13100</v>
      </c>
      <c r="F3212" t="s">
        <v>13101</v>
      </c>
      <c r="H3212">
        <v>58.6950255</v>
      </c>
      <c r="I3212">
        <v>-103.12389570000001</v>
      </c>
      <c r="J3212" s="1" t="str">
        <f t="shared" si="522"/>
        <v>NGR lake sediment grab sample</v>
      </c>
      <c r="K3212" s="1" t="str">
        <f t="shared" si="523"/>
        <v>&lt;177 micron (NGR)</v>
      </c>
      <c r="L3212">
        <v>53</v>
      </c>
      <c r="M3212" t="s">
        <v>131</v>
      </c>
      <c r="N3212">
        <v>1042</v>
      </c>
      <c r="O3212" t="s">
        <v>197</v>
      </c>
      <c r="P3212" t="s">
        <v>77</v>
      </c>
      <c r="Q3212" t="s">
        <v>53</v>
      </c>
      <c r="R3212" t="s">
        <v>290</v>
      </c>
      <c r="S3212" t="s">
        <v>181</v>
      </c>
      <c r="T3212" t="s">
        <v>36</v>
      </c>
      <c r="U3212" t="s">
        <v>260</v>
      </c>
      <c r="V3212" t="s">
        <v>1172</v>
      </c>
      <c r="W3212" t="s">
        <v>66</v>
      </c>
      <c r="X3212" t="s">
        <v>82</v>
      </c>
      <c r="Y3212" t="s">
        <v>41</v>
      </c>
      <c r="Z3212" t="s">
        <v>3127</v>
      </c>
    </row>
    <row r="3213" spans="1:26" hidden="1" x14ac:dyDescent="0.25">
      <c r="A3213" t="s">
        <v>13102</v>
      </c>
      <c r="B3213" t="s">
        <v>13103</v>
      </c>
      <c r="C3213" s="1" t="str">
        <f t="shared" si="520"/>
        <v>21:0242</v>
      </c>
      <c r="D3213" s="1" t="str">
        <f>HYPERLINK("http://geochem.nrcan.gc.ca/cdogs/content/svy/svy_e.htm", "")</f>
        <v/>
      </c>
      <c r="G3213" s="1" t="str">
        <f>HYPERLINK("http://geochem.nrcan.gc.ca/cdogs/content/cr_/cr_00022_e.htm", "22")</f>
        <v>22</v>
      </c>
      <c r="J3213" t="s">
        <v>220</v>
      </c>
      <c r="K3213" t="s">
        <v>221</v>
      </c>
      <c r="L3213">
        <v>53</v>
      </c>
      <c r="M3213" t="s">
        <v>222</v>
      </c>
      <c r="N3213">
        <v>1043</v>
      </c>
      <c r="O3213" t="s">
        <v>298</v>
      </c>
      <c r="P3213" t="s">
        <v>77</v>
      </c>
      <c r="Q3213" t="s">
        <v>135</v>
      </c>
      <c r="R3213" t="s">
        <v>146</v>
      </c>
      <c r="S3213" t="s">
        <v>78</v>
      </c>
      <c r="T3213" t="s">
        <v>36</v>
      </c>
      <c r="U3213" t="s">
        <v>1192</v>
      </c>
      <c r="V3213" t="s">
        <v>590</v>
      </c>
      <c r="W3213" t="s">
        <v>181</v>
      </c>
      <c r="X3213" t="s">
        <v>48</v>
      </c>
      <c r="Y3213" t="s">
        <v>875</v>
      </c>
      <c r="Z3213" t="s">
        <v>2491</v>
      </c>
    </row>
    <row r="3214" spans="1:26" hidden="1" x14ac:dyDescent="0.25">
      <c r="A3214" t="s">
        <v>13104</v>
      </c>
      <c r="B3214" t="s">
        <v>13105</v>
      </c>
      <c r="C3214" s="1" t="str">
        <f t="shared" si="520"/>
        <v>21:0242</v>
      </c>
      <c r="D3214" s="1" t="str">
        <f t="shared" ref="D3214:D3224" si="524">HYPERLINK("http://geochem.nrcan.gc.ca/cdogs/content/svy/svy210117_e.htm", "21:0117")</f>
        <v>21:0117</v>
      </c>
      <c r="E3214" t="s">
        <v>13106</v>
      </c>
      <c r="F3214" t="s">
        <v>13107</v>
      </c>
      <c r="H3214">
        <v>58.668771300000003</v>
      </c>
      <c r="I3214">
        <v>-103.2093002</v>
      </c>
      <c r="J3214" s="1" t="str">
        <f t="shared" ref="J3214:J3224" si="525">HYPERLINK("http://geochem.nrcan.gc.ca/cdogs/content/kwd/kwd020027_e.htm", "NGR lake sediment grab sample")</f>
        <v>NGR lake sediment grab sample</v>
      </c>
      <c r="K3214" s="1" t="str">
        <f t="shared" ref="K3214:K3224" si="526">HYPERLINK("http://geochem.nrcan.gc.ca/cdogs/content/kwd/kwd080006_e.htm", "&lt;177 micron (NGR)")</f>
        <v>&lt;177 micron (NGR)</v>
      </c>
      <c r="L3214">
        <v>53</v>
      </c>
      <c r="M3214" t="s">
        <v>143</v>
      </c>
      <c r="N3214">
        <v>1044</v>
      </c>
      <c r="O3214" t="s">
        <v>283</v>
      </c>
      <c r="P3214" t="s">
        <v>76</v>
      </c>
      <c r="Q3214" t="s">
        <v>63</v>
      </c>
      <c r="R3214" t="s">
        <v>146</v>
      </c>
      <c r="S3214" t="s">
        <v>39</v>
      </c>
      <c r="T3214" t="s">
        <v>36</v>
      </c>
      <c r="U3214" t="s">
        <v>284</v>
      </c>
      <c r="V3214" t="s">
        <v>125</v>
      </c>
      <c r="W3214" t="s">
        <v>53</v>
      </c>
      <c r="X3214" t="s">
        <v>77</v>
      </c>
      <c r="Y3214" t="s">
        <v>41</v>
      </c>
      <c r="Z3214" t="s">
        <v>13108</v>
      </c>
    </row>
    <row r="3215" spans="1:26" hidden="1" x14ac:dyDescent="0.25">
      <c r="A3215" t="s">
        <v>13109</v>
      </c>
      <c r="B3215" t="s">
        <v>13110</v>
      </c>
      <c r="C3215" s="1" t="str">
        <f t="shared" si="520"/>
        <v>21:0242</v>
      </c>
      <c r="D3215" s="1" t="str">
        <f t="shared" si="524"/>
        <v>21:0117</v>
      </c>
      <c r="E3215" t="s">
        <v>13111</v>
      </c>
      <c r="F3215" t="s">
        <v>13112</v>
      </c>
      <c r="H3215">
        <v>58.646674300000001</v>
      </c>
      <c r="I3215">
        <v>-103.21525509999999</v>
      </c>
      <c r="J3215" s="1" t="str">
        <f t="shared" si="525"/>
        <v>NGR lake sediment grab sample</v>
      </c>
      <c r="K3215" s="1" t="str">
        <f t="shared" si="526"/>
        <v>&lt;177 micron (NGR)</v>
      </c>
      <c r="L3215">
        <v>53</v>
      </c>
      <c r="M3215" t="s">
        <v>177</v>
      </c>
      <c r="N3215">
        <v>1045</v>
      </c>
      <c r="O3215" t="s">
        <v>1048</v>
      </c>
      <c r="P3215" t="s">
        <v>50</v>
      </c>
      <c r="Q3215" t="s">
        <v>63</v>
      </c>
      <c r="R3215" t="s">
        <v>76</v>
      </c>
      <c r="S3215" t="s">
        <v>33</v>
      </c>
      <c r="T3215" t="s">
        <v>36</v>
      </c>
      <c r="U3215" t="s">
        <v>471</v>
      </c>
      <c r="V3215" t="s">
        <v>2451</v>
      </c>
      <c r="W3215" t="s">
        <v>63</v>
      </c>
      <c r="X3215" t="s">
        <v>48</v>
      </c>
      <c r="Y3215" t="s">
        <v>41</v>
      </c>
      <c r="Z3215" t="s">
        <v>391</v>
      </c>
    </row>
    <row r="3216" spans="1:26" hidden="1" x14ac:dyDescent="0.25">
      <c r="A3216" t="s">
        <v>13113</v>
      </c>
      <c r="B3216" t="s">
        <v>13114</v>
      </c>
      <c r="C3216" s="1" t="str">
        <f t="shared" si="520"/>
        <v>21:0242</v>
      </c>
      <c r="D3216" s="1" t="str">
        <f t="shared" si="524"/>
        <v>21:0117</v>
      </c>
      <c r="E3216" t="s">
        <v>13115</v>
      </c>
      <c r="F3216" t="s">
        <v>13116</v>
      </c>
      <c r="H3216">
        <v>58.626650400000003</v>
      </c>
      <c r="I3216">
        <v>-103.26446489999999</v>
      </c>
      <c r="J3216" s="1" t="str">
        <f t="shared" si="525"/>
        <v>NGR lake sediment grab sample</v>
      </c>
      <c r="K3216" s="1" t="str">
        <f t="shared" si="526"/>
        <v>&lt;177 micron (NGR)</v>
      </c>
      <c r="L3216">
        <v>53</v>
      </c>
      <c r="M3216" t="s">
        <v>187</v>
      </c>
      <c r="N3216">
        <v>1046</v>
      </c>
      <c r="O3216" t="s">
        <v>207</v>
      </c>
      <c r="P3216" t="s">
        <v>134</v>
      </c>
      <c r="Q3216" t="s">
        <v>66</v>
      </c>
      <c r="R3216" t="s">
        <v>34</v>
      </c>
      <c r="S3216" t="s">
        <v>181</v>
      </c>
      <c r="T3216" t="s">
        <v>36</v>
      </c>
      <c r="U3216" t="s">
        <v>868</v>
      </c>
      <c r="V3216" t="s">
        <v>1018</v>
      </c>
      <c r="W3216" t="s">
        <v>63</v>
      </c>
      <c r="X3216" t="s">
        <v>48</v>
      </c>
      <c r="Y3216" t="s">
        <v>41</v>
      </c>
      <c r="Z3216" t="s">
        <v>2408</v>
      </c>
    </row>
    <row r="3217" spans="1:26" hidden="1" x14ac:dyDescent="0.25">
      <c r="A3217" t="s">
        <v>13117</v>
      </c>
      <c r="B3217" t="s">
        <v>13118</v>
      </c>
      <c r="C3217" s="1" t="str">
        <f t="shared" si="520"/>
        <v>21:0242</v>
      </c>
      <c r="D3217" s="1" t="str">
        <f t="shared" si="524"/>
        <v>21:0117</v>
      </c>
      <c r="E3217" t="s">
        <v>13119</v>
      </c>
      <c r="F3217" t="s">
        <v>13120</v>
      </c>
      <c r="H3217">
        <v>58.590842199999997</v>
      </c>
      <c r="I3217">
        <v>-103.2504749</v>
      </c>
      <c r="J3217" s="1" t="str">
        <f t="shared" si="525"/>
        <v>NGR lake sediment grab sample</v>
      </c>
      <c r="K3217" s="1" t="str">
        <f t="shared" si="526"/>
        <v>&lt;177 micron (NGR)</v>
      </c>
      <c r="L3217">
        <v>53</v>
      </c>
      <c r="M3217" t="s">
        <v>196</v>
      </c>
      <c r="N3217">
        <v>1047</v>
      </c>
      <c r="O3217" t="s">
        <v>54</v>
      </c>
      <c r="P3217" t="s">
        <v>75</v>
      </c>
      <c r="Q3217" t="s">
        <v>66</v>
      </c>
      <c r="R3217" t="s">
        <v>97</v>
      </c>
      <c r="S3217" t="s">
        <v>146</v>
      </c>
      <c r="T3217" t="s">
        <v>36</v>
      </c>
      <c r="U3217" t="s">
        <v>112</v>
      </c>
      <c r="V3217" t="s">
        <v>1121</v>
      </c>
      <c r="W3217" t="s">
        <v>63</v>
      </c>
      <c r="X3217" t="s">
        <v>890</v>
      </c>
      <c r="Y3217" t="s">
        <v>41</v>
      </c>
      <c r="Z3217" t="s">
        <v>489</v>
      </c>
    </row>
    <row r="3218" spans="1:26" hidden="1" x14ac:dyDescent="0.25">
      <c r="A3218" t="s">
        <v>13121</v>
      </c>
      <c r="B3218" t="s">
        <v>13122</v>
      </c>
      <c r="C3218" s="1" t="str">
        <f t="shared" si="520"/>
        <v>21:0242</v>
      </c>
      <c r="D3218" s="1" t="str">
        <f t="shared" si="524"/>
        <v>21:0117</v>
      </c>
      <c r="E3218" t="s">
        <v>13123</v>
      </c>
      <c r="F3218" t="s">
        <v>13124</v>
      </c>
      <c r="H3218">
        <v>58.574964700000002</v>
      </c>
      <c r="I3218">
        <v>-103.27343399999999</v>
      </c>
      <c r="J3218" s="1" t="str">
        <f t="shared" si="525"/>
        <v>NGR lake sediment grab sample</v>
      </c>
      <c r="K3218" s="1" t="str">
        <f t="shared" si="526"/>
        <v>&lt;177 micron (NGR)</v>
      </c>
      <c r="L3218">
        <v>53</v>
      </c>
      <c r="M3218" t="s">
        <v>206</v>
      </c>
      <c r="N3218">
        <v>1048</v>
      </c>
      <c r="O3218" t="s">
        <v>300</v>
      </c>
      <c r="P3218" t="s">
        <v>134</v>
      </c>
      <c r="Q3218" t="s">
        <v>53</v>
      </c>
      <c r="R3218" t="s">
        <v>50</v>
      </c>
      <c r="S3218" t="s">
        <v>78</v>
      </c>
      <c r="T3218" t="s">
        <v>36</v>
      </c>
      <c r="U3218" t="s">
        <v>291</v>
      </c>
      <c r="V3218" t="s">
        <v>721</v>
      </c>
      <c r="W3218" t="s">
        <v>66</v>
      </c>
      <c r="X3218" t="s">
        <v>890</v>
      </c>
      <c r="Y3218" t="s">
        <v>41</v>
      </c>
      <c r="Z3218" t="s">
        <v>423</v>
      </c>
    </row>
    <row r="3219" spans="1:26" hidden="1" x14ac:dyDescent="0.25">
      <c r="A3219" t="s">
        <v>13125</v>
      </c>
      <c r="B3219" t="s">
        <v>13126</v>
      </c>
      <c r="C3219" s="1" t="str">
        <f t="shared" si="520"/>
        <v>21:0242</v>
      </c>
      <c r="D3219" s="1" t="str">
        <f t="shared" si="524"/>
        <v>21:0117</v>
      </c>
      <c r="E3219" t="s">
        <v>13127</v>
      </c>
      <c r="F3219" t="s">
        <v>13128</v>
      </c>
      <c r="H3219">
        <v>58.575075599999998</v>
      </c>
      <c r="I3219">
        <v>-103.2952008</v>
      </c>
      <c r="J3219" s="1" t="str">
        <f t="shared" si="525"/>
        <v>NGR lake sediment grab sample</v>
      </c>
      <c r="K3219" s="1" t="str">
        <f t="shared" si="526"/>
        <v>&lt;177 micron (NGR)</v>
      </c>
      <c r="L3219">
        <v>53</v>
      </c>
      <c r="M3219" t="s">
        <v>214</v>
      </c>
      <c r="N3219">
        <v>1049</v>
      </c>
      <c r="O3219" t="s">
        <v>1090</v>
      </c>
      <c r="P3219" t="s">
        <v>198</v>
      </c>
      <c r="Q3219" t="s">
        <v>63</v>
      </c>
      <c r="R3219" t="s">
        <v>110</v>
      </c>
      <c r="S3219" t="s">
        <v>146</v>
      </c>
      <c r="T3219" t="s">
        <v>36</v>
      </c>
      <c r="U3219" t="s">
        <v>991</v>
      </c>
      <c r="V3219" t="s">
        <v>399</v>
      </c>
      <c r="W3219" t="s">
        <v>66</v>
      </c>
      <c r="X3219" t="s">
        <v>79</v>
      </c>
      <c r="Y3219" t="s">
        <v>41</v>
      </c>
      <c r="Z3219" t="s">
        <v>708</v>
      </c>
    </row>
    <row r="3220" spans="1:26" hidden="1" x14ac:dyDescent="0.25">
      <c r="A3220" t="s">
        <v>13129</v>
      </c>
      <c r="B3220" t="s">
        <v>13130</v>
      </c>
      <c r="C3220" s="1" t="str">
        <f t="shared" si="520"/>
        <v>21:0242</v>
      </c>
      <c r="D3220" s="1" t="str">
        <f t="shared" si="524"/>
        <v>21:0117</v>
      </c>
      <c r="E3220" t="s">
        <v>13131</v>
      </c>
      <c r="F3220" t="s">
        <v>13132</v>
      </c>
      <c r="H3220">
        <v>58.554176099999999</v>
      </c>
      <c r="I3220">
        <v>-103.3043624</v>
      </c>
      <c r="J3220" s="1" t="str">
        <f t="shared" si="525"/>
        <v>NGR lake sediment grab sample</v>
      </c>
      <c r="K3220" s="1" t="str">
        <f t="shared" si="526"/>
        <v>&lt;177 micron (NGR)</v>
      </c>
      <c r="L3220">
        <v>53</v>
      </c>
      <c r="M3220" t="s">
        <v>234</v>
      </c>
      <c r="N3220">
        <v>1050</v>
      </c>
      <c r="O3220" t="s">
        <v>67</v>
      </c>
      <c r="P3220" t="s">
        <v>181</v>
      </c>
      <c r="Q3220" t="s">
        <v>53</v>
      </c>
      <c r="R3220" t="s">
        <v>78</v>
      </c>
      <c r="S3220" t="s">
        <v>76</v>
      </c>
      <c r="T3220" t="s">
        <v>36</v>
      </c>
      <c r="U3220" t="s">
        <v>245</v>
      </c>
      <c r="V3220" t="s">
        <v>1127</v>
      </c>
      <c r="W3220" t="s">
        <v>78</v>
      </c>
      <c r="X3220" t="s">
        <v>82</v>
      </c>
      <c r="Y3220" t="s">
        <v>41</v>
      </c>
      <c r="Z3220" t="s">
        <v>1007</v>
      </c>
    </row>
    <row r="3221" spans="1:26" hidden="1" x14ac:dyDescent="0.25">
      <c r="A3221" t="s">
        <v>13133</v>
      </c>
      <c r="B3221" t="s">
        <v>13134</v>
      </c>
      <c r="C3221" s="1" t="str">
        <f t="shared" si="520"/>
        <v>21:0242</v>
      </c>
      <c r="D3221" s="1" t="str">
        <f t="shared" si="524"/>
        <v>21:0117</v>
      </c>
      <c r="E3221" t="s">
        <v>13135</v>
      </c>
      <c r="F3221" t="s">
        <v>13136</v>
      </c>
      <c r="H3221">
        <v>58.482602100000001</v>
      </c>
      <c r="I3221">
        <v>-103.2166259</v>
      </c>
      <c r="J3221" s="1" t="str">
        <f t="shared" si="525"/>
        <v>NGR lake sediment grab sample</v>
      </c>
      <c r="K3221" s="1" t="str">
        <f t="shared" si="526"/>
        <v>&lt;177 micron (NGR)</v>
      </c>
      <c r="L3221">
        <v>54</v>
      </c>
      <c r="M3221" t="s">
        <v>1406</v>
      </c>
      <c r="N3221">
        <v>1051</v>
      </c>
      <c r="O3221" t="s">
        <v>306</v>
      </c>
      <c r="P3221" t="s">
        <v>77</v>
      </c>
      <c r="Q3221" t="s">
        <v>66</v>
      </c>
      <c r="R3221" t="s">
        <v>156</v>
      </c>
      <c r="S3221" t="s">
        <v>78</v>
      </c>
      <c r="T3221" t="s">
        <v>36</v>
      </c>
      <c r="U3221" t="s">
        <v>2474</v>
      </c>
      <c r="V3221" t="s">
        <v>408</v>
      </c>
      <c r="W3221" t="s">
        <v>80</v>
      </c>
      <c r="X3221" t="s">
        <v>48</v>
      </c>
      <c r="Y3221" t="s">
        <v>41</v>
      </c>
      <c r="Z3221" t="s">
        <v>536</v>
      </c>
    </row>
    <row r="3222" spans="1:26" hidden="1" x14ac:dyDescent="0.25">
      <c r="A3222" t="s">
        <v>13137</v>
      </c>
      <c r="B3222" t="s">
        <v>13138</v>
      </c>
      <c r="C3222" s="1" t="str">
        <f t="shared" si="520"/>
        <v>21:0242</v>
      </c>
      <c r="D3222" s="1" t="str">
        <f t="shared" si="524"/>
        <v>21:0117</v>
      </c>
      <c r="E3222" t="s">
        <v>13139</v>
      </c>
      <c r="F3222" t="s">
        <v>13140</v>
      </c>
      <c r="H3222">
        <v>58.536358300000003</v>
      </c>
      <c r="I3222">
        <v>-103.27639619999999</v>
      </c>
      <c r="J3222" s="1" t="str">
        <f t="shared" si="525"/>
        <v>NGR lake sediment grab sample</v>
      </c>
      <c r="K3222" s="1" t="str">
        <f t="shared" si="526"/>
        <v>&lt;177 micron (NGR)</v>
      </c>
      <c r="L3222">
        <v>54</v>
      </c>
      <c r="M3222" t="s">
        <v>47</v>
      </c>
      <c r="N3222">
        <v>1052</v>
      </c>
      <c r="O3222" t="s">
        <v>74</v>
      </c>
      <c r="P3222" t="s">
        <v>109</v>
      </c>
      <c r="Q3222" t="s">
        <v>63</v>
      </c>
      <c r="R3222" t="s">
        <v>76</v>
      </c>
      <c r="S3222" t="s">
        <v>39</v>
      </c>
      <c r="T3222" t="s">
        <v>36</v>
      </c>
      <c r="U3222" t="s">
        <v>515</v>
      </c>
      <c r="V3222" t="s">
        <v>1703</v>
      </c>
      <c r="W3222" t="s">
        <v>80</v>
      </c>
      <c r="X3222" t="s">
        <v>283</v>
      </c>
      <c r="Y3222" t="s">
        <v>41</v>
      </c>
      <c r="Z3222" t="s">
        <v>3084</v>
      </c>
    </row>
    <row r="3223" spans="1:26" hidden="1" x14ac:dyDescent="0.25">
      <c r="A3223" t="s">
        <v>13141</v>
      </c>
      <c r="B3223" t="s">
        <v>13142</v>
      </c>
      <c r="C3223" s="1" t="str">
        <f t="shared" si="520"/>
        <v>21:0242</v>
      </c>
      <c r="D3223" s="1" t="str">
        <f t="shared" si="524"/>
        <v>21:0117</v>
      </c>
      <c r="E3223" t="s">
        <v>13143</v>
      </c>
      <c r="F3223" t="s">
        <v>13144</v>
      </c>
      <c r="H3223">
        <v>58.529721100000003</v>
      </c>
      <c r="I3223">
        <v>-103.2270322</v>
      </c>
      <c r="J3223" s="1" t="str">
        <f t="shared" si="525"/>
        <v>NGR lake sediment grab sample</v>
      </c>
      <c r="K3223" s="1" t="str">
        <f t="shared" si="526"/>
        <v>&lt;177 micron (NGR)</v>
      </c>
      <c r="L3223">
        <v>54</v>
      </c>
      <c r="M3223" t="s">
        <v>60</v>
      </c>
      <c r="N3223">
        <v>1053</v>
      </c>
      <c r="O3223" t="s">
        <v>61</v>
      </c>
      <c r="P3223" t="s">
        <v>109</v>
      </c>
      <c r="Q3223" t="s">
        <v>63</v>
      </c>
      <c r="R3223" t="s">
        <v>156</v>
      </c>
      <c r="S3223" t="s">
        <v>146</v>
      </c>
      <c r="T3223" t="s">
        <v>36</v>
      </c>
      <c r="U3223" t="s">
        <v>477</v>
      </c>
      <c r="V3223" t="s">
        <v>309</v>
      </c>
      <c r="W3223" t="s">
        <v>66</v>
      </c>
      <c r="X3223" t="s">
        <v>76</v>
      </c>
      <c r="Y3223" t="s">
        <v>41</v>
      </c>
      <c r="Z3223" t="s">
        <v>109</v>
      </c>
    </row>
    <row r="3224" spans="1:26" hidden="1" x14ac:dyDescent="0.25">
      <c r="A3224" t="s">
        <v>13145</v>
      </c>
      <c r="B3224" t="s">
        <v>13146</v>
      </c>
      <c r="C3224" s="1" t="str">
        <f t="shared" si="520"/>
        <v>21:0242</v>
      </c>
      <c r="D3224" s="1" t="str">
        <f t="shared" si="524"/>
        <v>21:0117</v>
      </c>
      <c r="E3224" t="s">
        <v>13147</v>
      </c>
      <c r="F3224" t="s">
        <v>13148</v>
      </c>
      <c r="H3224">
        <v>58.506416100000003</v>
      </c>
      <c r="I3224">
        <v>-103.2126555</v>
      </c>
      <c r="J3224" s="1" t="str">
        <f t="shared" si="525"/>
        <v>NGR lake sediment grab sample</v>
      </c>
      <c r="K3224" s="1" t="str">
        <f t="shared" si="526"/>
        <v>&lt;177 micron (NGR)</v>
      </c>
      <c r="L3224">
        <v>54</v>
      </c>
      <c r="M3224" t="s">
        <v>73</v>
      </c>
      <c r="N3224">
        <v>1054</v>
      </c>
      <c r="O3224" t="s">
        <v>336</v>
      </c>
      <c r="P3224" t="s">
        <v>77</v>
      </c>
      <c r="Q3224" t="s">
        <v>63</v>
      </c>
      <c r="R3224" t="s">
        <v>50</v>
      </c>
      <c r="S3224" t="s">
        <v>78</v>
      </c>
      <c r="T3224" t="s">
        <v>122</v>
      </c>
      <c r="U3224" t="s">
        <v>766</v>
      </c>
      <c r="V3224" t="s">
        <v>308</v>
      </c>
      <c r="W3224" t="s">
        <v>66</v>
      </c>
      <c r="X3224" t="s">
        <v>890</v>
      </c>
      <c r="Y3224" t="s">
        <v>41</v>
      </c>
      <c r="Z3224" t="s">
        <v>1318</v>
      </c>
    </row>
    <row r="3225" spans="1:26" hidden="1" x14ac:dyDescent="0.25">
      <c r="A3225" t="s">
        <v>13149</v>
      </c>
      <c r="B3225" t="s">
        <v>13150</v>
      </c>
      <c r="C3225" s="1" t="str">
        <f t="shared" si="520"/>
        <v>21:0242</v>
      </c>
      <c r="D3225" s="1" t="str">
        <f>HYPERLINK("http://geochem.nrcan.gc.ca/cdogs/content/svy/svy_e.htm", "")</f>
        <v/>
      </c>
      <c r="G3225" s="1" t="str">
        <f>HYPERLINK("http://geochem.nrcan.gc.ca/cdogs/content/cr_/cr_00007_e.htm", "7")</f>
        <v>7</v>
      </c>
      <c r="J3225" t="s">
        <v>220</v>
      </c>
      <c r="K3225" t="s">
        <v>221</v>
      </c>
      <c r="L3225">
        <v>54</v>
      </c>
      <c r="M3225" t="s">
        <v>222</v>
      </c>
      <c r="N3225">
        <v>1055</v>
      </c>
      <c r="O3225" t="s">
        <v>489</v>
      </c>
      <c r="P3225" t="s">
        <v>224</v>
      </c>
      <c r="Q3225" t="s">
        <v>64</v>
      </c>
      <c r="R3225" t="s">
        <v>181</v>
      </c>
      <c r="S3225" t="s">
        <v>39</v>
      </c>
      <c r="T3225" t="s">
        <v>225</v>
      </c>
      <c r="U3225" t="s">
        <v>1829</v>
      </c>
      <c r="V3225" t="s">
        <v>457</v>
      </c>
      <c r="W3225" t="s">
        <v>53</v>
      </c>
      <c r="X3225" t="s">
        <v>81</v>
      </c>
      <c r="Y3225" t="s">
        <v>12562</v>
      </c>
      <c r="Z3225" t="s">
        <v>229</v>
      </c>
    </row>
    <row r="3226" spans="1:26" hidden="1" x14ac:dyDescent="0.25">
      <c r="A3226" t="s">
        <v>13151</v>
      </c>
      <c r="B3226" t="s">
        <v>13152</v>
      </c>
      <c r="C3226" s="1" t="str">
        <f t="shared" si="520"/>
        <v>21:0242</v>
      </c>
      <c r="D3226" s="1" t="str">
        <f t="shared" ref="D3226:D3247" si="527">HYPERLINK("http://geochem.nrcan.gc.ca/cdogs/content/svy/svy210117_e.htm", "21:0117")</f>
        <v>21:0117</v>
      </c>
      <c r="E3226" t="s">
        <v>13135</v>
      </c>
      <c r="F3226" t="s">
        <v>13153</v>
      </c>
      <c r="H3226">
        <v>58.482602100000001</v>
      </c>
      <c r="I3226">
        <v>-103.2166259</v>
      </c>
      <c r="J3226" s="1" t="str">
        <f t="shared" ref="J3226:J3247" si="528">HYPERLINK("http://geochem.nrcan.gc.ca/cdogs/content/kwd/kwd020027_e.htm", "NGR lake sediment grab sample")</f>
        <v>NGR lake sediment grab sample</v>
      </c>
      <c r="K3226" s="1" t="str">
        <f t="shared" ref="K3226:K3247" si="529">HYPERLINK("http://geochem.nrcan.gc.ca/cdogs/content/kwd/kwd080006_e.htm", "&lt;177 micron (NGR)")</f>
        <v>&lt;177 micron (NGR)</v>
      </c>
      <c r="L3226">
        <v>54</v>
      </c>
      <c r="M3226" t="s">
        <v>1431</v>
      </c>
      <c r="N3226">
        <v>1056</v>
      </c>
      <c r="O3226" t="s">
        <v>188</v>
      </c>
      <c r="P3226" t="s">
        <v>77</v>
      </c>
      <c r="Q3226" t="s">
        <v>80</v>
      </c>
      <c r="R3226" t="s">
        <v>97</v>
      </c>
      <c r="S3226" t="s">
        <v>78</v>
      </c>
      <c r="T3226" t="s">
        <v>36</v>
      </c>
      <c r="U3226" t="s">
        <v>2645</v>
      </c>
      <c r="V3226" t="s">
        <v>1216</v>
      </c>
      <c r="W3226" t="s">
        <v>80</v>
      </c>
      <c r="X3226" t="s">
        <v>48</v>
      </c>
      <c r="Y3226" t="s">
        <v>125</v>
      </c>
      <c r="Z3226" t="s">
        <v>604</v>
      </c>
    </row>
    <row r="3227" spans="1:26" hidden="1" x14ac:dyDescent="0.25">
      <c r="A3227" t="s">
        <v>13154</v>
      </c>
      <c r="B3227" t="s">
        <v>13155</v>
      </c>
      <c r="C3227" s="1" t="str">
        <f t="shared" si="520"/>
        <v>21:0242</v>
      </c>
      <c r="D3227" s="1" t="str">
        <f t="shared" si="527"/>
        <v>21:0117</v>
      </c>
      <c r="E3227" t="s">
        <v>13135</v>
      </c>
      <c r="F3227" t="s">
        <v>13156</v>
      </c>
      <c r="H3227">
        <v>58.482602100000001</v>
      </c>
      <c r="I3227">
        <v>-103.2166259</v>
      </c>
      <c r="J3227" s="1" t="str">
        <f t="shared" si="528"/>
        <v>NGR lake sediment grab sample</v>
      </c>
      <c r="K3227" s="1" t="str">
        <f t="shared" si="529"/>
        <v>&lt;177 micron (NGR)</v>
      </c>
      <c r="L3227">
        <v>54</v>
      </c>
      <c r="M3227" t="s">
        <v>1437</v>
      </c>
      <c r="N3227">
        <v>1057</v>
      </c>
      <c r="O3227" t="s">
        <v>88</v>
      </c>
      <c r="P3227" t="s">
        <v>134</v>
      </c>
      <c r="Q3227" t="s">
        <v>80</v>
      </c>
      <c r="R3227" t="s">
        <v>156</v>
      </c>
      <c r="S3227" t="s">
        <v>39</v>
      </c>
      <c r="T3227" t="s">
        <v>36</v>
      </c>
      <c r="U3227" t="s">
        <v>1869</v>
      </c>
      <c r="V3227" t="s">
        <v>227</v>
      </c>
      <c r="W3227" t="s">
        <v>80</v>
      </c>
      <c r="X3227" t="s">
        <v>48</v>
      </c>
      <c r="Y3227" t="s">
        <v>41</v>
      </c>
      <c r="Z3227" t="s">
        <v>489</v>
      </c>
    </row>
    <row r="3228" spans="1:26" hidden="1" x14ac:dyDescent="0.25">
      <c r="A3228" t="s">
        <v>13157</v>
      </c>
      <c r="B3228" t="s">
        <v>13158</v>
      </c>
      <c r="C3228" s="1" t="str">
        <f t="shared" si="520"/>
        <v>21:0242</v>
      </c>
      <c r="D3228" s="1" t="str">
        <f t="shared" si="527"/>
        <v>21:0117</v>
      </c>
      <c r="E3228" t="s">
        <v>13159</v>
      </c>
      <c r="F3228" t="s">
        <v>13160</v>
      </c>
      <c r="H3228">
        <v>58.470453800000001</v>
      </c>
      <c r="I3228">
        <v>-103.246408</v>
      </c>
      <c r="J3228" s="1" t="str">
        <f t="shared" si="528"/>
        <v>NGR lake sediment grab sample</v>
      </c>
      <c r="K3228" s="1" t="str">
        <f t="shared" si="529"/>
        <v>&lt;177 micron (NGR)</v>
      </c>
      <c r="L3228">
        <v>54</v>
      </c>
      <c r="M3228" t="s">
        <v>87</v>
      </c>
      <c r="N3228">
        <v>1058</v>
      </c>
      <c r="O3228" t="s">
        <v>62</v>
      </c>
      <c r="P3228" t="s">
        <v>156</v>
      </c>
      <c r="Q3228" t="s">
        <v>63</v>
      </c>
      <c r="R3228" t="s">
        <v>181</v>
      </c>
      <c r="S3228" t="s">
        <v>80</v>
      </c>
      <c r="T3228" t="s">
        <v>36</v>
      </c>
      <c r="U3228" t="s">
        <v>336</v>
      </c>
      <c r="V3228" t="s">
        <v>437</v>
      </c>
      <c r="W3228" t="s">
        <v>63</v>
      </c>
      <c r="X3228" t="s">
        <v>890</v>
      </c>
      <c r="Y3228" t="s">
        <v>41</v>
      </c>
      <c r="Z3228" t="s">
        <v>2779</v>
      </c>
    </row>
    <row r="3229" spans="1:26" hidden="1" x14ac:dyDescent="0.25">
      <c r="A3229" t="s">
        <v>13161</v>
      </c>
      <c r="B3229" t="s">
        <v>13162</v>
      </c>
      <c r="C3229" s="1" t="str">
        <f t="shared" si="520"/>
        <v>21:0242</v>
      </c>
      <c r="D3229" s="1" t="str">
        <f t="shared" si="527"/>
        <v>21:0117</v>
      </c>
      <c r="E3229" t="s">
        <v>13163</v>
      </c>
      <c r="F3229" t="s">
        <v>13164</v>
      </c>
      <c r="H3229">
        <v>58.458340999999997</v>
      </c>
      <c r="I3229">
        <v>-103.23050360000001</v>
      </c>
      <c r="J3229" s="1" t="str">
        <f t="shared" si="528"/>
        <v>NGR lake sediment grab sample</v>
      </c>
      <c r="K3229" s="1" t="str">
        <f t="shared" si="529"/>
        <v>&lt;177 micron (NGR)</v>
      </c>
      <c r="L3229">
        <v>54</v>
      </c>
      <c r="M3229" t="s">
        <v>96</v>
      </c>
      <c r="N3229">
        <v>1059</v>
      </c>
      <c r="O3229" t="s">
        <v>336</v>
      </c>
      <c r="P3229" t="s">
        <v>76</v>
      </c>
      <c r="Q3229" t="s">
        <v>66</v>
      </c>
      <c r="R3229" t="s">
        <v>146</v>
      </c>
      <c r="S3229" t="s">
        <v>80</v>
      </c>
      <c r="T3229" t="s">
        <v>36</v>
      </c>
      <c r="U3229" t="s">
        <v>1692</v>
      </c>
      <c r="V3229" t="s">
        <v>65</v>
      </c>
      <c r="W3229" t="s">
        <v>53</v>
      </c>
      <c r="X3229" t="s">
        <v>48</v>
      </c>
      <c r="Y3229" t="s">
        <v>41</v>
      </c>
      <c r="Z3229" t="s">
        <v>941</v>
      </c>
    </row>
    <row r="3230" spans="1:26" hidden="1" x14ac:dyDescent="0.25">
      <c r="A3230" t="s">
        <v>13165</v>
      </c>
      <c r="B3230" t="s">
        <v>13166</v>
      </c>
      <c r="C3230" s="1" t="str">
        <f t="shared" si="520"/>
        <v>21:0242</v>
      </c>
      <c r="D3230" s="1" t="str">
        <f t="shared" si="527"/>
        <v>21:0117</v>
      </c>
      <c r="E3230" t="s">
        <v>13167</v>
      </c>
      <c r="F3230" t="s">
        <v>13168</v>
      </c>
      <c r="H3230">
        <v>58.482097899999999</v>
      </c>
      <c r="I3230">
        <v>-103.2347304</v>
      </c>
      <c r="J3230" s="1" t="str">
        <f t="shared" si="528"/>
        <v>NGR lake sediment grab sample</v>
      </c>
      <c r="K3230" s="1" t="str">
        <f t="shared" si="529"/>
        <v>&lt;177 micron (NGR)</v>
      </c>
      <c r="L3230">
        <v>54</v>
      </c>
      <c r="M3230" t="s">
        <v>1422</v>
      </c>
      <c r="N3230">
        <v>1060</v>
      </c>
      <c r="O3230" t="s">
        <v>61</v>
      </c>
      <c r="P3230" t="s">
        <v>77</v>
      </c>
      <c r="Q3230" t="s">
        <v>63</v>
      </c>
      <c r="R3230" t="s">
        <v>97</v>
      </c>
      <c r="S3230" t="s">
        <v>39</v>
      </c>
      <c r="T3230" t="s">
        <v>36</v>
      </c>
      <c r="U3230" t="s">
        <v>1869</v>
      </c>
      <c r="V3230" t="s">
        <v>721</v>
      </c>
      <c r="W3230" t="s">
        <v>80</v>
      </c>
      <c r="X3230" t="s">
        <v>890</v>
      </c>
      <c r="Y3230" t="s">
        <v>41</v>
      </c>
      <c r="Z3230" t="s">
        <v>3055</v>
      </c>
    </row>
    <row r="3231" spans="1:26" hidden="1" x14ac:dyDescent="0.25">
      <c r="A3231" t="s">
        <v>13169</v>
      </c>
      <c r="B3231" t="s">
        <v>13170</v>
      </c>
      <c r="C3231" s="1" t="str">
        <f t="shared" si="520"/>
        <v>21:0242</v>
      </c>
      <c r="D3231" s="1" t="str">
        <f t="shared" si="527"/>
        <v>21:0117</v>
      </c>
      <c r="E3231" t="s">
        <v>13171</v>
      </c>
      <c r="F3231" t="s">
        <v>13172</v>
      </c>
      <c r="H3231">
        <v>58.449146599999999</v>
      </c>
      <c r="I3231">
        <v>-103.2360718</v>
      </c>
      <c r="J3231" s="1" t="str">
        <f t="shared" si="528"/>
        <v>NGR lake sediment grab sample</v>
      </c>
      <c r="K3231" s="1" t="str">
        <f t="shared" si="529"/>
        <v>&lt;177 micron (NGR)</v>
      </c>
      <c r="L3231">
        <v>54</v>
      </c>
      <c r="M3231" t="s">
        <v>1427</v>
      </c>
      <c r="N3231">
        <v>1061</v>
      </c>
      <c r="O3231" t="s">
        <v>320</v>
      </c>
      <c r="P3231" t="s">
        <v>198</v>
      </c>
      <c r="Q3231" t="s">
        <v>66</v>
      </c>
      <c r="R3231" t="s">
        <v>34</v>
      </c>
      <c r="S3231" t="s">
        <v>76</v>
      </c>
      <c r="T3231" t="s">
        <v>36</v>
      </c>
      <c r="U3231" t="s">
        <v>163</v>
      </c>
      <c r="V3231" t="s">
        <v>322</v>
      </c>
      <c r="W3231" t="s">
        <v>63</v>
      </c>
      <c r="X3231" t="s">
        <v>890</v>
      </c>
      <c r="Y3231" t="s">
        <v>41</v>
      </c>
      <c r="Z3231" t="s">
        <v>570</v>
      </c>
    </row>
    <row r="3232" spans="1:26" hidden="1" x14ac:dyDescent="0.25">
      <c r="A3232" t="s">
        <v>13173</v>
      </c>
      <c r="B3232" t="s">
        <v>13174</v>
      </c>
      <c r="C3232" s="1" t="str">
        <f t="shared" si="520"/>
        <v>21:0242</v>
      </c>
      <c r="D3232" s="1" t="str">
        <f t="shared" si="527"/>
        <v>21:0117</v>
      </c>
      <c r="E3232" t="s">
        <v>13175</v>
      </c>
      <c r="F3232" t="s">
        <v>13176</v>
      </c>
      <c r="H3232">
        <v>58.443500499999999</v>
      </c>
      <c r="I3232">
        <v>-103.2773555</v>
      </c>
      <c r="J3232" s="1" t="str">
        <f t="shared" si="528"/>
        <v>NGR lake sediment grab sample</v>
      </c>
      <c r="K3232" s="1" t="str">
        <f t="shared" si="529"/>
        <v>&lt;177 micron (NGR)</v>
      </c>
      <c r="L3232">
        <v>54</v>
      </c>
      <c r="M3232" t="s">
        <v>106</v>
      </c>
      <c r="N3232">
        <v>1062</v>
      </c>
      <c r="O3232" t="s">
        <v>49</v>
      </c>
      <c r="P3232" t="s">
        <v>39</v>
      </c>
      <c r="Q3232" t="s">
        <v>80</v>
      </c>
      <c r="R3232" t="s">
        <v>78</v>
      </c>
      <c r="S3232" t="s">
        <v>63</v>
      </c>
      <c r="T3232" t="s">
        <v>36</v>
      </c>
      <c r="U3232" t="s">
        <v>1432</v>
      </c>
      <c r="V3232" t="s">
        <v>337</v>
      </c>
      <c r="W3232" t="s">
        <v>53</v>
      </c>
      <c r="X3232" t="s">
        <v>77</v>
      </c>
      <c r="Y3232" t="s">
        <v>41</v>
      </c>
      <c r="Z3232" t="s">
        <v>3838</v>
      </c>
    </row>
    <row r="3233" spans="1:26" hidden="1" x14ac:dyDescent="0.25">
      <c r="A3233" t="s">
        <v>13177</v>
      </c>
      <c r="B3233" t="s">
        <v>13178</v>
      </c>
      <c r="C3233" s="1" t="str">
        <f t="shared" si="520"/>
        <v>21:0242</v>
      </c>
      <c r="D3233" s="1" t="str">
        <f t="shared" si="527"/>
        <v>21:0117</v>
      </c>
      <c r="E3233" t="s">
        <v>13179</v>
      </c>
      <c r="F3233" t="s">
        <v>13180</v>
      </c>
      <c r="H3233">
        <v>58.450122999999998</v>
      </c>
      <c r="I3233">
        <v>-103.3112373</v>
      </c>
      <c r="J3233" s="1" t="str">
        <f t="shared" si="528"/>
        <v>NGR lake sediment grab sample</v>
      </c>
      <c r="K3233" s="1" t="str">
        <f t="shared" si="529"/>
        <v>&lt;177 micron (NGR)</v>
      </c>
      <c r="L3233">
        <v>54</v>
      </c>
      <c r="M3233" t="s">
        <v>118</v>
      </c>
      <c r="N3233">
        <v>1063</v>
      </c>
      <c r="O3233" t="s">
        <v>224</v>
      </c>
      <c r="P3233" t="s">
        <v>50</v>
      </c>
      <c r="Q3233" t="s">
        <v>63</v>
      </c>
      <c r="R3233" t="s">
        <v>156</v>
      </c>
      <c r="S3233" t="s">
        <v>146</v>
      </c>
      <c r="T3233" t="s">
        <v>36</v>
      </c>
      <c r="U3233" t="s">
        <v>2314</v>
      </c>
      <c r="V3233" t="s">
        <v>457</v>
      </c>
      <c r="W3233" t="s">
        <v>80</v>
      </c>
      <c r="X3233" t="s">
        <v>77</v>
      </c>
      <c r="Y3233" t="s">
        <v>41</v>
      </c>
      <c r="Z3233" t="s">
        <v>4196</v>
      </c>
    </row>
    <row r="3234" spans="1:26" hidden="1" x14ac:dyDescent="0.25">
      <c r="A3234" t="s">
        <v>13181</v>
      </c>
      <c r="B3234" t="s">
        <v>13182</v>
      </c>
      <c r="C3234" s="1" t="str">
        <f t="shared" si="520"/>
        <v>21:0242</v>
      </c>
      <c r="D3234" s="1" t="str">
        <f t="shared" si="527"/>
        <v>21:0117</v>
      </c>
      <c r="E3234" t="s">
        <v>13183</v>
      </c>
      <c r="F3234" t="s">
        <v>13184</v>
      </c>
      <c r="H3234">
        <v>58.454345699999998</v>
      </c>
      <c r="I3234">
        <v>-103.3229123</v>
      </c>
      <c r="J3234" s="1" t="str">
        <f t="shared" si="528"/>
        <v>NGR lake sediment grab sample</v>
      </c>
      <c r="K3234" s="1" t="str">
        <f t="shared" si="529"/>
        <v>&lt;177 micron (NGR)</v>
      </c>
      <c r="L3234">
        <v>54</v>
      </c>
      <c r="M3234" t="s">
        <v>131</v>
      </c>
      <c r="N3234">
        <v>1064</v>
      </c>
      <c r="O3234" t="s">
        <v>81</v>
      </c>
      <c r="P3234" t="s">
        <v>890</v>
      </c>
      <c r="Q3234" t="s">
        <v>80</v>
      </c>
      <c r="R3234" t="s">
        <v>135</v>
      </c>
      <c r="S3234" t="s">
        <v>64</v>
      </c>
      <c r="T3234" t="s">
        <v>36</v>
      </c>
      <c r="U3234" t="s">
        <v>495</v>
      </c>
      <c r="V3234" t="s">
        <v>2723</v>
      </c>
      <c r="W3234" t="s">
        <v>76</v>
      </c>
      <c r="X3234" t="s">
        <v>300</v>
      </c>
      <c r="Y3234" t="s">
        <v>41</v>
      </c>
      <c r="Z3234" t="s">
        <v>498</v>
      </c>
    </row>
    <row r="3235" spans="1:26" hidden="1" x14ac:dyDescent="0.25">
      <c r="A3235" t="s">
        <v>13185</v>
      </c>
      <c r="B3235" t="s">
        <v>13186</v>
      </c>
      <c r="C3235" s="1" t="str">
        <f t="shared" si="520"/>
        <v>21:0242</v>
      </c>
      <c r="D3235" s="1" t="str">
        <f t="shared" si="527"/>
        <v>21:0117</v>
      </c>
      <c r="E3235" t="s">
        <v>13187</v>
      </c>
      <c r="F3235" t="s">
        <v>13188</v>
      </c>
      <c r="H3235">
        <v>58.466782899999998</v>
      </c>
      <c r="I3235">
        <v>-103.34745460000001</v>
      </c>
      <c r="J3235" s="1" t="str">
        <f t="shared" si="528"/>
        <v>NGR lake sediment grab sample</v>
      </c>
      <c r="K3235" s="1" t="str">
        <f t="shared" si="529"/>
        <v>&lt;177 micron (NGR)</v>
      </c>
      <c r="L3235">
        <v>54</v>
      </c>
      <c r="M3235" t="s">
        <v>143</v>
      </c>
      <c r="N3235">
        <v>1065</v>
      </c>
      <c r="O3235" t="s">
        <v>199</v>
      </c>
      <c r="P3235" t="s">
        <v>223</v>
      </c>
      <c r="Q3235" t="s">
        <v>78</v>
      </c>
      <c r="R3235" t="s">
        <v>32</v>
      </c>
      <c r="S3235" t="s">
        <v>135</v>
      </c>
      <c r="T3235" t="s">
        <v>36</v>
      </c>
      <c r="U3235" t="s">
        <v>1182</v>
      </c>
      <c r="V3235" t="s">
        <v>2723</v>
      </c>
      <c r="W3235" t="s">
        <v>76</v>
      </c>
      <c r="X3235" t="s">
        <v>79</v>
      </c>
      <c r="Y3235" t="s">
        <v>41</v>
      </c>
      <c r="Z3235" t="s">
        <v>3055</v>
      </c>
    </row>
    <row r="3236" spans="1:26" hidden="1" x14ac:dyDescent="0.25">
      <c r="A3236" t="s">
        <v>13189</v>
      </c>
      <c r="B3236" t="s">
        <v>13190</v>
      </c>
      <c r="C3236" s="1" t="str">
        <f t="shared" si="520"/>
        <v>21:0242</v>
      </c>
      <c r="D3236" s="1" t="str">
        <f t="shared" si="527"/>
        <v>21:0117</v>
      </c>
      <c r="E3236" t="s">
        <v>13191</v>
      </c>
      <c r="F3236" t="s">
        <v>13192</v>
      </c>
      <c r="H3236">
        <v>58.477756599999999</v>
      </c>
      <c r="I3236">
        <v>-103.33395710000001</v>
      </c>
      <c r="J3236" s="1" t="str">
        <f t="shared" si="528"/>
        <v>NGR lake sediment grab sample</v>
      </c>
      <c r="K3236" s="1" t="str">
        <f t="shared" si="529"/>
        <v>&lt;177 micron (NGR)</v>
      </c>
      <c r="L3236">
        <v>54</v>
      </c>
      <c r="M3236" t="s">
        <v>177</v>
      </c>
      <c r="N3236">
        <v>1066</v>
      </c>
      <c r="O3236" t="s">
        <v>759</v>
      </c>
      <c r="P3236" t="s">
        <v>516</v>
      </c>
      <c r="Q3236" t="s">
        <v>39</v>
      </c>
      <c r="R3236" t="s">
        <v>135</v>
      </c>
      <c r="S3236" t="s">
        <v>39</v>
      </c>
      <c r="T3236" t="s">
        <v>36</v>
      </c>
      <c r="U3236" t="s">
        <v>673</v>
      </c>
      <c r="V3236" t="s">
        <v>190</v>
      </c>
      <c r="W3236" t="s">
        <v>63</v>
      </c>
      <c r="X3236" t="s">
        <v>336</v>
      </c>
      <c r="Y3236" t="s">
        <v>41</v>
      </c>
      <c r="Z3236" t="s">
        <v>5166</v>
      </c>
    </row>
    <row r="3237" spans="1:26" hidden="1" x14ac:dyDescent="0.25">
      <c r="A3237" t="s">
        <v>13193</v>
      </c>
      <c r="B3237" t="s">
        <v>13194</v>
      </c>
      <c r="C3237" s="1" t="str">
        <f t="shared" si="520"/>
        <v>21:0242</v>
      </c>
      <c r="D3237" s="1" t="str">
        <f t="shared" si="527"/>
        <v>21:0117</v>
      </c>
      <c r="E3237" t="s">
        <v>13195</v>
      </c>
      <c r="F3237" t="s">
        <v>13196</v>
      </c>
      <c r="H3237">
        <v>58.474186099999997</v>
      </c>
      <c r="I3237">
        <v>-103.37495610000001</v>
      </c>
      <c r="J3237" s="1" t="str">
        <f t="shared" si="528"/>
        <v>NGR lake sediment grab sample</v>
      </c>
      <c r="K3237" s="1" t="str">
        <f t="shared" si="529"/>
        <v>&lt;177 micron (NGR)</v>
      </c>
      <c r="L3237">
        <v>54</v>
      </c>
      <c r="M3237" t="s">
        <v>187</v>
      </c>
      <c r="N3237">
        <v>1067</v>
      </c>
      <c r="O3237" t="s">
        <v>283</v>
      </c>
      <c r="P3237" t="s">
        <v>181</v>
      </c>
      <c r="Q3237" t="s">
        <v>63</v>
      </c>
      <c r="R3237" t="s">
        <v>146</v>
      </c>
      <c r="S3237" t="s">
        <v>39</v>
      </c>
      <c r="T3237" t="s">
        <v>36</v>
      </c>
      <c r="U3237" t="s">
        <v>81</v>
      </c>
      <c r="V3237" t="s">
        <v>437</v>
      </c>
      <c r="W3237" t="s">
        <v>66</v>
      </c>
      <c r="X3237" t="s">
        <v>82</v>
      </c>
      <c r="Y3237" t="s">
        <v>41</v>
      </c>
      <c r="Z3237" t="s">
        <v>34</v>
      </c>
    </row>
    <row r="3238" spans="1:26" hidden="1" x14ac:dyDescent="0.25">
      <c r="A3238" t="s">
        <v>13197</v>
      </c>
      <c r="B3238" t="s">
        <v>13198</v>
      </c>
      <c r="C3238" s="1" t="str">
        <f t="shared" si="520"/>
        <v>21:0242</v>
      </c>
      <c r="D3238" s="1" t="str">
        <f t="shared" si="527"/>
        <v>21:0117</v>
      </c>
      <c r="E3238" t="s">
        <v>13199</v>
      </c>
      <c r="F3238" t="s">
        <v>13200</v>
      </c>
      <c r="H3238">
        <v>58.495134399999998</v>
      </c>
      <c r="I3238">
        <v>-103.3920225</v>
      </c>
      <c r="J3238" s="1" t="str">
        <f t="shared" si="528"/>
        <v>NGR lake sediment grab sample</v>
      </c>
      <c r="K3238" s="1" t="str">
        <f t="shared" si="529"/>
        <v>&lt;177 micron (NGR)</v>
      </c>
      <c r="L3238">
        <v>54</v>
      </c>
      <c r="M3238" t="s">
        <v>196</v>
      </c>
      <c r="N3238">
        <v>1068</v>
      </c>
      <c r="O3238" t="s">
        <v>562</v>
      </c>
      <c r="P3238" t="s">
        <v>283</v>
      </c>
      <c r="Q3238" t="s">
        <v>63</v>
      </c>
      <c r="R3238" t="s">
        <v>109</v>
      </c>
      <c r="S3238" t="s">
        <v>76</v>
      </c>
      <c r="T3238" t="s">
        <v>36</v>
      </c>
      <c r="U3238" t="s">
        <v>1166</v>
      </c>
      <c r="V3238" t="s">
        <v>992</v>
      </c>
      <c r="W3238" t="s">
        <v>78</v>
      </c>
      <c r="X3238" t="s">
        <v>79</v>
      </c>
      <c r="Y3238" t="s">
        <v>41</v>
      </c>
      <c r="Z3238" t="s">
        <v>928</v>
      </c>
    </row>
    <row r="3239" spans="1:26" hidden="1" x14ac:dyDescent="0.25">
      <c r="A3239" t="s">
        <v>13201</v>
      </c>
      <c r="B3239" t="s">
        <v>13202</v>
      </c>
      <c r="C3239" s="1" t="str">
        <f t="shared" si="520"/>
        <v>21:0242</v>
      </c>
      <c r="D3239" s="1" t="str">
        <f t="shared" si="527"/>
        <v>21:0117</v>
      </c>
      <c r="E3239" t="s">
        <v>13203</v>
      </c>
      <c r="F3239" t="s">
        <v>13204</v>
      </c>
      <c r="H3239">
        <v>58.515802899999997</v>
      </c>
      <c r="I3239">
        <v>-103.3990781</v>
      </c>
      <c r="J3239" s="1" t="str">
        <f t="shared" si="528"/>
        <v>NGR lake sediment grab sample</v>
      </c>
      <c r="K3239" s="1" t="str">
        <f t="shared" si="529"/>
        <v>&lt;177 micron (NGR)</v>
      </c>
      <c r="L3239">
        <v>54</v>
      </c>
      <c r="M3239" t="s">
        <v>206</v>
      </c>
      <c r="N3239">
        <v>1069</v>
      </c>
      <c r="O3239" t="s">
        <v>348</v>
      </c>
      <c r="P3239" t="s">
        <v>76</v>
      </c>
      <c r="Q3239" t="s">
        <v>53</v>
      </c>
      <c r="R3239" t="s">
        <v>181</v>
      </c>
      <c r="S3239" t="s">
        <v>156</v>
      </c>
      <c r="T3239" t="s">
        <v>36</v>
      </c>
      <c r="U3239" t="s">
        <v>4778</v>
      </c>
      <c r="V3239" t="s">
        <v>124</v>
      </c>
      <c r="W3239" t="s">
        <v>33</v>
      </c>
      <c r="X3239" t="s">
        <v>82</v>
      </c>
      <c r="Y3239" t="s">
        <v>41</v>
      </c>
      <c r="Z3239" t="s">
        <v>146</v>
      </c>
    </row>
    <row r="3240" spans="1:26" hidden="1" x14ac:dyDescent="0.25">
      <c r="A3240" t="s">
        <v>13205</v>
      </c>
      <c r="B3240" t="s">
        <v>13206</v>
      </c>
      <c r="C3240" s="1" t="str">
        <f t="shared" si="520"/>
        <v>21:0242</v>
      </c>
      <c r="D3240" s="1" t="str">
        <f t="shared" si="527"/>
        <v>21:0117</v>
      </c>
      <c r="E3240" t="s">
        <v>13207</v>
      </c>
      <c r="F3240" t="s">
        <v>13208</v>
      </c>
      <c r="H3240">
        <v>58.53284</v>
      </c>
      <c r="I3240">
        <v>-103.3801461</v>
      </c>
      <c r="J3240" s="1" t="str">
        <f t="shared" si="528"/>
        <v>NGR lake sediment grab sample</v>
      </c>
      <c r="K3240" s="1" t="str">
        <f t="shared" si="529"/>
        <v>&lt;177 micron (NGR)</v>
      </c>
      <c r="L3240">
        <v>54</v>
      </c>
      <c r="M3240" t="s">
        <v>214</v>
      </c>
      <c r="N3240">
        <v>1070</v>
      </c>
      <c r="O3240" t="s">
        <v>61</v>
      </c>
      <c r="P3240" t="s">
        <v>109</v>
      </c>
      <c r="Q3240" t="s">
        <v>80</v>
      </c>
      <c r="R3240" t="s">
        <v>50</v>
      </c>
      <c r="S3240" t="s">
        <v>181</v>
      </c>
      <c r="T3240" t="s">
        <v>36</v>
      </c>
      <c r="U3240" t="s">
        <v>178</v>
      </c>
      <c r="V3240" t="s">
        <v>590</v>
      </c>
      <c r="W3240" t="s">
        <v>53</v>
      </c>
      <c r="X3240" t="s">
        <v>79</v>
      </c>
      <c r="Y3240" t="s">
        <v>41</v>
      </c>
      <c r="Z3240" t="s">
        <v>1323</v>
      </c>
    </row>
    <row r="3241" spans="1:26" hidden="1" x14ac:dyDescent="0.25">
      <c r="A3241" t="s">
        <v>13209</v>
      </c>
      <c r="B3241" t="s">
        <v>13210</v>
      </c>
      <c r="C3241" s="1" t="str">
        <f t="shared" si="520"/>
        <v>21:0242</v>
      </c>
      <c r="D3241" s="1" t="str">
        <f t="shared" si="527"/>
        <v>21:0117</v>
      </c>
      <c r="E3241" t="s">
        <v>13211</v>
      </c>
      <c r="F3241" t="s">
        <v>13212</v>
      </c>
      <c r="H3241">
        <v>58.505918899999998</v>
      </c>
      <c r="I3241">
        <v>-103.5224865</v>
      </c>
      <c r="J3241" s="1" t="str">
        <f t="shared" si="528"/>
        <v>NGR lake sediment grab sample</v>
      </c>
      <c r="K3241" s="1" t="str">
        <f t="shared" si="529"/>
        <v>&lt;177 micron (NGR)</v>
      </c>
      <c r="L3241">
        <v>55</v>
      </c>
      <c r="M3241" t="s">
        <v>30</v>
      </c>
      <c r="N3241">
        <v>1071</v>
      </c>
      <c r="O3241" t="s">
        <v>223</v>
      </c>
      <c r="P3241" t="s">
        <v>156</v>
      </c>
      <c r="Q3241" t="s">
        <v>66</v>
      </c>
      <c r="R3241" t="s">
        <v>97</v>
      </c>
      <c r="S3241" t="s">
        <v>39</v>
      </c>
      <c r="T3241" t="s">
        <v>36</v>
      </c>
      <c r="U3241" t="s">
        <v>54</v>
      </c>
      <c r="V3241" t="s">
        <v>2451</v>
      </c>
      <c r="W3241" t="s">
        <v>53</v>
      </c>
      <c r="X3241" t="s">
        <v>890</v>
      </c>
      <c r="Y3241" t="s">
        <v>41</v>
      </c>
      <c r="Z3241" t="s">
        <v>711</v>
      </c>
    </row>
    <row r="3242" spans="1:26" hidden="1" x14ac:dyDescent="0.25">
      <c r="A3242" t="s">
        <v>13213</v>
      </c>
      <c r="B3242" t="s">
        <v>13214</v>
      </c>
      <c r="C3242" s="1" t="str">
        <f t="shared" si="520"/>
        <v>21:0242</v>
      </c>
      <c r="D3242" s="1" t="str">
        <f t="shared" si="527"/>
        <v>21:0117</v>
      </c>
      <c r="E3242" t="s">
        <v>13215</v>
      </c>
      <c r="F3242" t="s">
        <v>13216</v>
      </c>
      <c r="H3242">
        <v>58.544034699999997</v>
      </c>
      <c r="I3242">
        <v>-103.4302146</v>
      </c>
      <c r="J3242" s="1" t="str">
        <f t="shared" si="528"/>
        <v>NGR lake sediment grab sample</v>
      </c>
      <c r="K3242" s="1" t="str">
        <f t="shared" si="529"/>
        <v>&lt;177 micron (NGR)</v>
      </c>
      <c r="L3242">
        <v>55</v>
      </c>
      <c r="M3242" t="s">
        <v>47</v>
      </c>
      <c r="N3242">
        <v>1072</v>
      </c>
      <c r="O3242" t="s">
        <v>236</v>
      </c>
      <c r="P3242" t="s">
        <v>50</v>
      </c>
      <c r="Q3242" t="s">
        <v>53</v>
      </c>
      <c r="R3242" t="s">
        <v>146</v>
      </c>
      <c r="S3242" t="s">
        <v>181</v>
      </c>
      <c r="T3242" t="s">
        <v>36</v>
      </c>
      <c r="U3242" t="s">
        <v>1964</v>
      </c>
      <c r="V3242" t="s">
        <v>1018</v>
      </c>
      <c r="W3242" t="s">
        <v>80</v>
      </c>
      <c r="X3242" t="s">
        <v>48</v>
      </c>
      <c r="Y3242" t="s">
        <v>41</v>
      </c>
      <c r="Z3242" t="s">
        <v>1920</v>
      </c>
    </row>
    <row r="3243" spans="1:26" hidden="1" x14ac:dyDescent="0.25">
      <c r="A3243" t="s">
        <v>13217</v>
      </c>
      <c r="B3243" t="s">
        <v>13218</v>
      </c>
      <c r="C3243" s="1" t="str">
        <f t="shared" si="520"/>
        <v>21:0242</v>
      </c>
      <c r="D3243" s="1" t="str">
        <f t="shared" si="527"/>
        <v>21:0117</v>
      </c>
      <c r="E3243" t="s">
        <v>13219</v>
      </c>
      <c r="F3243" t="s">
        <v>13220</v>
      </c>
      <c r="H3243">
        <v>58.525539199999997</v>
      </c>
      <c r="I3243">
        <v>-103.4280524</v>
      </c>
      <c r="J3243" s="1" t="str">
        <f t="shared" si="528"/>
        <v>NGR lake sediment grab sample</v>
      </c>
      <c r="K3243" s="1" t="str">
        <f t="shared" si="529"/>
        <v>&lt;177 micron (NGR)</v>
      </c>
      <c r="L3243">
        <v>55</v>
      </c>
      <c r="M3243" t="s">
        <v>60</v>
      </c>
      <c r="N3243">
        <v>1073</v>
      </c>
      <c r="O3243" t="s">
        <v>300</v>
      </c>
      <c r="P3243" t="s">
        <v>77</v>
      </c>
      <c r="Q3243" t="s">
        <v>80</v>
      </c>
      <c r="R3243" t="s">
        <v>156</v>
      </c>
      <c r="S3243" t="s">
        <v>97</v>
      </c>
      <c r="T3243" t="s">
        <v>36</v>
      </c>
      <c r="U3243" t="s">
        <v>5024</v>
      </c>
      <c r="V3243" t="s">
        <v>875</v>
      </c>
      <c r="W3243" t="s">
        <v>80</v>
      </c>
      <c r="X3243" t="s">
        <v>81</v>
      </c>
      <c r="Y3243" t="s">
        <v>41</v>
      </c>
      <c r="Z3243" t="s">
        <v>697</v>
      </c>
    </row>
    <row r="3244" spans="1:26" hidden="1" x14ac:dyDescent="0.25">
      <c r="A3244" t="s">
        <v>13221</v>
      </c>
      <c r="B3244" t="s">
        <v>13222</v>
      </c>
      <c r="C3244" s="1" t="str">
        <f t="shared" si="520"/>
        <v>21:0242</v>
      </c>
      <c r="D3244" s="1" t="str">
        <f t="shared" si="527"/>
        <v>21:0117</v>
      </c>
      <c r="E3244" t="s">
        <v>13223</v>
      </c>
      <c r="F3244" t="s">
        <v>13224</v>
      </c>
      <c r="H3244">
        <v>58.512055799999999</v>
      </c>
      <c r="I3244">
        <v>-103.4295304</v>
      </c>
      <c r="J3244" s="1" t="str">
        <f t="shared" si="528"/>
        <v>NGR lake sediment grab sample</v>
      </c>
      <c r="K3244" s="1" t="str">
        <f t="shared" si="529"/>
        <v>&lt;177 micron (NGR)</v>
      </c>
      <c r="L3244">
        <v>55</v>
      </c>
      <c r="M3244" t="s">
        <v>73</v>
      </c>
      <c r="N3244">
        <v>1074</v>
      </c>
      <c r="O3244" t="s">
        <v>1047</v>
      </c>
      <c r="P3244" t="s">
        <v>77</v>
      </c>
      <c r="Q3244" t="s">
        <v>66</v>
      </c>
      <c r="R3244" t="s">
        <v>50</v>
      </c>
      <c r="S3244" t="s">
        <v>290</v>
      </c>
      <c r="T3244" t="s">
        <v>36</v>
      </c>
      <c r="U3244" t="s">
        <v>946</v>
      </c>
      <c r="V3244" t="s">
        <v>5519</v>
      </c>
      <c r="W3244" t="s">
        <v>66</v>
      </c>
      <c r="X3244" t="s">
        <v>79</v>
      </c>
      <c r="Y3244" t="s">
        <v>41</v>
      </c>
      <c r="Z3244" t="s">
        <v>570</v>
      </c>
    </row>
    <row r="3245" spans="1:26" hidden="1" x14ac:dyDescent="0.25">
      <c r="A3245" t="s">
        <v>13225</v>
      </c>
      <c r="B3245" t="s">
        <v>13226</v>
      </c>
      <c r="C3245" s="1" t="str">
        <f t="shared" si="520"/>
        <v>21:0242</v>
      </c>
      <c r="D3245" s="1" t="str">
        <f t="shared" si="527"/>
        <v>21:0117</v>
      </c>
      <c r="E3245" t="s">
        <v>13227</v>
      </c>
      <c r="F3245" t="s">
        <v>13228</v>
      </c>
      <c r="H3245">
        <v>58.511014799999998</v>
      </c>
      <c r="I3245">
        <v>-103.4796156</v>
      </c>
      <c r="J3245" s="1" t="str">
        <f t="shared" si="528"/>
        <v>NGR lake sediment grab sample</v>
      </c>
      <c r="K3245" s="1" t="str">
        <f t="shared" si="529"/>
        <v>&lt;177 micron (NGR)</v>
      </c>
      <c r="L3245">
        <v>55</v>
      </c>
      <c r="M3245" t="s">
        <v>87</v>
      </c>
      <c r="N3245">
        <v>1075</v>
      </c>
      <c r="O3245" t="s">
        <v>541</v>
      </c>
      <c r="P3245" t="s">
        <v>244</v>
      </c>
      <c r="Q3245" t="s">
        <v>53</v>
      </c>
      <c r="R3245" t="s">
        <v>64</v>
      </c>
      <c r="S3245" t="s">
        <v>76</v>
      </c>
      <c r="T3245" t="s">
        <v>36</v>
      </c>
      <c r="U3245" t="s">
        <v>5851</v>
      </c>
      <c r="V3245" t="s">
        <v>5543</v>
      </c>
      <c r="W3245" t="s">
        <v>66</v>
      </c>
      <c r="X3245" t="s">
        <v>82</v>
      </c>
      <c r="Y3245" t="s">
        <v>41</v>
      </c>
      <c r="Z3245" t="s">
        <v>947</v>
      </c>
    </row>
    <row r="3246" spans="1:26" hidden="1" x14ac:dyDescent="0.25">
      <c r="A3246" t="s">
        <v>13229</v>
      </c>
      <c r="B3246" t="s">
        <v>13230</v>
      </c>
      <c r="C3246" s="1" t="str">
        <f t="shared" si="520"/>
        <v>21:0242</v>
      </c>
      <c r="D3246" s="1" t="str">
        <f t="shared" si="527"/>
        <v>21:0117</v>
      </c>
      <c r="E3246" t="s">
        <v>13231</v>
      </c>
      <c r="F3246" t="s">
        <v>13232</v>
      </c>
      <c r="H3246">
        <v>58.5171967</v>
      </c>
      <c r="I3246">
        <v>-103.504226</v>
      </c>
      <c r="J3246" s="1" t="str">
        <f t="shared" si="528"/>
        <v>NGR lake sediment grab sample</v>
      </c>
      <c r="K3246" s="1" t="str">
        <f t="shared" si="529"/>
        <v>&lt;177 micron (NGR)</v>
      </c>
      <c r="L3246">
        <v>55</v>
      </c>
      <c r="M3246" t="s">
        <v>154</v>
      </c>
      <c r="N3246">
        <v>1076</v>
      </c>
      <c r="O3246" t="s">
        <v>890</v>
      </c>
      <c r="P3246" t="s">
        <v>198</v>
      </c>
      <c r="Q3246" t="s">
        <v>66</v>
      </c>
      <c r="R3246" t="s">
        <v>181</v>
      </c>
      <c r="S3246" t="s">
        <v>33</v>
      </c>
      <c r="T3246" t="s">
        <v>36</v>
      </c>
      <c r="U3246" t="s">
        <v>40</v>
      </c>
      <c r="V3246" t="s">
        <v>227</v>
      </c>
      <c r="W3246" t="s">
        <v>80</v>
      </c>
      <c r="X3246" t="s">
        <v>77</v>
      </c>
      <c r="Y3246" t="s">
        <v>41</v>
      </c>
      <c r="Z3246" t="s">
        <v>4550</v>
      </c>
    </row>
    <row r="3247" spans="1:26" hidden="1" x14ac:dyDescent="0.25">
      <c r="A3247" t="s">
        <v>13233</v>
      </c>
      <c r="B3247" t="s">
        <v>13234</v>
      </c>
      <c r="C3247" s="1" t="str">
        <f t="shared" si="520"/>
        <v>21:0242</v>
      </c>
      <c r="D3247" s="1" t="str">
        <f t="shared" si="527"/>
        <v>21:0117</v>
      </c>
      <c r="E3247" t="s">
        <v>13211</v>
      </c>
      <c r="F3247" t="s">
        <v>13235</v>
      </c>
      <c r="H3247">
        <v>58.505918899999998</v>
      </c>
      <c r="I3247">
        <v>-103.5224865</v>
      </c>
      <c r="J3247" s="1" t="str">
        <f t="shared" si="528"/>
        <v>NGR lake sediment grab sample</v>
      </c>
      <c r="K3247" s="1" t="str">
        <f t="shared" si="529"/>
        <v>&lt;177 micron (NGR)</v>
      </c>
      <c r="L3247">
        <v>55</v>
      </c>
      <c r="M3247" t="s">
        <v>162</v>
      </c>
      <c r="N3247">
        <v>1077</v>
      </c>
      <c r="O3247" t="s">
        <v>223</v>
      </c>
      <c r="P3247" t="s">
        <v>76</v>
      </c>
      <c r="Q3247" t="s">
        <v>53</v>
      </c>
      <c r="R3247" t="s">
        <v>97</v>
      </c>
      <c r="S3247" t="s">
        <v>39</v>
      </c>
      <c r="T3247" t="s">
        <v>36</v>
      </c>
      <c r="U3247" t="s">
        <v>263</v>
      </c>
      <c r="V3247" t="s">
        <v>590</v>
      </c>
      <c r="W3247" t="s">
        <v>66</v>
      </c>
      <c r="X3247" t="s">
        <v>48</v>
      </c>
      <c r="Y3247" t="s">
        <v>41</v>
      </c>
      <c r="Z3247" t="s">
        <v>1067</v>
      </c>
    </row>
    <row r="3248" spans="1:26" hidden="1" x14ac:dyDescent="0.25">
      <c r="A3248" t="s">
        <v>13236</v>
      </c>
      <c r="B3248" t="s">
        <v>13237</v>
      </c>
      <c r="C3248" s="1" t="str">
        <f t="shared" si="520"/>
        <v>21:0242</v>
      </c>
      <c r="D3248" s="1" t="str">
        <f>HYPERLINK("http://geochem.nrcan.gc.ca/cdogs/content/svy/svy_e.htm", "")</f>
        <v/>
      </c>
      <c r="G3248" s="1" t="str">
        <f>HYPERLINK("http://geochem.nrcan.gc.ca/cdogs/content/cr_/cr_00021_e.htm", "21")</f>
        <v>21</v>
      </c>
      <c r="J3248" t="s">
        <v>220</v>
      </c>
      <c r="K3248" t="s">
        <v>221</v>
      </c>
      <c r="L3248">
        <v>55</v>
      </c>
      <c r="M3248" t="s">
        <v>222</v>
      </c>
      <c r="N3248">
        <v>1078</v>
      </c>
      <c r="O3248" t="s">
        <v>62</v>
      </c>
      <c r="P3248" t="s">
        <v>77</v>
      </c>
      <c r="Q3248" t="s">
        <v>135</v>
      </c>
      <c r="R3248" t="s">
        <v>181</v>
      </c>
      <c r="S3248" t="s">
        <v>33</v>
      </c>
      <c r="T3248" t="s">
        <v>36</v>
      </c>
      <c r="U3248" t="s">
        <v>2247</v>
      </c>
      <c r="V3248" t="s">
        <v>517</v>
      </c>
      <c r="W3248" t="s">
        <v>76</v>
      </c>
      <c r="X3248" t="s">
        <v>890</v>
      </c>
      <c r="Y3248" t="s">
        <v>80</v>
      </c>
      <c r="Z3248" t="s">
        <v>329</v>
      </c>
    </row>
    <row r="3249" spans="1:26" hidden="1" x14ac:dyDescent="0.25">
      <c r="A3249" t="s">
        <v>13238</v>
      </c>
      <c r="B3249" t="s">
        <v>13239</v>
      </c>
      <c r="C3249" s="1" t="str">
        <f t="shared" si="520"/>
        <v>21:0242</v>
      </c>
      <c r="D3249" s="1" t="str">
        <f t="shared" ref="D3249:D3279" si="530">HYPERLINK("http://geochem.nrcan.gc.ca/cdogs/content/svy/svy210117_e.htm", "21:0117")</f>
        <v>21:0117</v>
      </c>
      <c r="E3249" t="s">
        <v>13240</v>
      </c>
      <c r="F3249" t="s">
        <v>13241</v>
      </c>
      <c r="H3249">
        <v>58.498829100000002</v>
      </c>
      <c r="I3249">
        <v>-103.5238481</v>
      </c>
      <c r="J3249" s="1" t="str">
        <f t="shared" ref="J3249:J3279" si="531">HYPERLINK("http://geochem.nrcan.gc.ca/cdogs/content/kwd/kwd020027_e.htm", "NGR lake sediment grab sample")</f>
        <v>NGR lake sediment grab sample</v>
      </c>
      <c r="K3249" s="1" t="str">
        <f t="shared" ref="K3249:K3279" si="532">HYPERLINK("http://geochem.nrcan.gc.ca/cdogs/content/kwd/kwd080006_e.htm", "&lt;177 micron (NGR)")</f>
        <v>&lt;177 micron (NGR)</v>
      </c>
      <c r="L3249">
        <v>55</v>
      </c>
      <c r="M3249" t="s">
        <v>96</v>
      </c>
      <c r="N3249">
        <v>1079</v>
      </c>
      <c r="O3249" t="s">
        <v>133</v>
      </c>
      <c r="P3249" t="s">
        <v>109</v>
      </c>
      <c r="Q3249" t="s">
        <v>63</v>
      </c>
      <c r="R3249" t="s">
        <v>290</v>
      </c>
      <c r="S3249" t="s">
        <v>146</v>
      </c>
      <c r="T3249" t="s">
        <v>36</v>
      </c>
      <c r="U3249" t="s">
        <v>766</v>
      </c>
      <c r="V3249" t="s">
        <v>99</v>
      </c>
      <c r="W3249" t="s">
        <v>66</v>
      </c>
      <c r="X3249" t="s">
        <v>890</v>
      </c>
      <c r="Y3249" t="s">
        <v>41</v>
      </c>
      <c r="Z3249" t="s">
        <v>697</v>
      </c>
    </row>
    <row r="3250" spans="1:26" hidden="1" x14ac:dyDescent="0.25">
      <c r="A3250" t="s">
        <v>13242</v>
      </c>
      <c r="B3250" t="s">
        <v>13243</v>
      </c>
      <c r="C3250" s="1" t="str">
        <f t="shared" si="520"/>
        <v>21:0242</v>
      </c>
      <c r="D3250" s="1" t="str">
        <f t="shared" si="530"/>
        <v>21:0117</v>
      </c>
      <c r="E3250" t="s">
        <v>13211</v>
      </c>
      <c r="F3250" t="s">
        <v>13244</v>
      </c>
      <c r="H3250">
        <v>58.505918899999998</v>
      </c>
      <c r="I3250">
        <v>-103.5224865</v>
      </c>
      <c r="J3250" s="1" t="str">
        <f t="shared" si="531"/>
        <v>NGR lake sediment grab sample</v>
      </c>
      <c r="K3250" s="1" t="str">
        <f t="shared" si="532"/>
        <v>&lt;177 micron (NGR)</v>
      </c>
      <c r="L3250">
        <v>55</v>
      </c>
      <c r="M3250" t="s">
        <v>169</v>
      </c>
      <c r="N3250">
        <v>1080</v>
      </c>
      <c r="O3250" t="s">
        <v>120</v>
      </c>
      <c r="P3250" t="s">
        <v>156</v>
      </c>
      <c r="Q3250" t="s">
        <v>66</v>
      </c>
      <c r="R3250" t="s">
        <v>156</v>
      </c>
      <c r="S3250" t="s">
        <v>78</v>
      </c>
      <c r="T3250" t="s">
        <v>36</v>
      </c>
      <c r="U3250" t="s">
        <v>263</v>
      </c>
      <c r="V3250" t="s">
        <v>408</v>
      </c>
      <c r="W3250" t="s">
        <v>66</v>
      </c>
      <c r="X3250" t="s">
        <v>82</v>
      </c>
      <c r="Y3250" t="s">
        <v>41</v>
      </c>
      <c r="Z3250" t="s">
        <v>591</v>
      </c>
    </row>
    <row r="3251" spans="1:26" hidden="1" x14ac:dyDescent="0.25">
      <c r="A3251" t="s">
        <v>13245</v>
      </c>
      <c r="B3251" t="s">
        <v>13246</v>
      </c>
      <c r="C3251" s="1" t="str">
        <f t="shared" si="520"/>
        <v>21:0242</v>
      </c>
      <c r="D3251" s="1" t="str">
        <f t="shared" si="530"/>
        <v>21:0117</v>
      </c>
      <c r="E3251" t="s">
        <v>13247</v>
      </c>
      <c r="F3251" t="s">
        <v>13248</v>
      </c>
      <c r="H3251">
        <v>58.4617869</v>
      </c>
      <c r="I3251">
        <v>-103.57012210000001</v>
      </c>
      <c r="J3251" s="1" t="str">
        <f t="shared" si="531"/>
        <v>NGR lake sediment grab sample</v>
      </c>
      <c r="K3251" s="1" t="str">
        <f t="shared" si="532"/>
        <v>&lt;177 micron (NGR)</v>
      </c>
      <c r="L3251">
        <v>55</v>
      </c>
      <c r="M3251" t="s">
        <v>106</v>
      </c>
      <c r="N3251">
        <v>1081</v>
      </c>
      <c r="O3251" t="s">
        <v>253</v>
      </c>
      <c r="P3251" t="s">
        <v>109</v>
      </c>
      <c r="Q3251" t="s">
        <v>33</v>
      </c>
      <c r="R3251" t="s">
        <v>290</v>
      </c>
      <c r="S3251" t="s">
        <v>181</v>
      </c>
      <c r="T3251" t="s">
        <v>36</v>
      </c>
      <c r="U3251" t="s">
        <v>673</v>
      </c>
      <c r="V3251" t="s">
        <v>1589</v>
      </c>
      <c r="W3251" t="s">
        <v>63</v>
      </c>
      <c r="X3251" t="s">
        <v>890</v>
      </c>
      <c r="Y3251" t="s">
        <v>41</v>
      </c>
      <c r="Z3251" t="s">
        <v>1279</v>
      </c>
    </row>
    <row r="3252" spans="1:26" hidden="1" x14ac:dyDescent="0.25">
      <c r="A3252" t="s">
        <v>13249</v>
      </c>
      <c r="B3252" t="s">
        <v>13250</v>
      </c>
      <c r="C3252" s="1" t="str">
        <f t="shared" si="520"/>
        <v>21:0242</v>
      </c>
      <c r="D3252" s="1" t="str">
        <f t="shared" si="530"/>
        <v>21:0117</v>
      </c>
      <c r="E3252" t="s">
        <v>13251</v>
      </c>
      <c r="F3252" t="s">
        <v>13252</v>
      </c>
      <c r="H3252">
        <v>58.450938299999997</v>
      </c>
      <c r="I3252">
        <v>-103.56632930000001</v>
      </c>
      <c r="J3252" s="1" t="str">
        <f t="shared" si="531"/>
        <v>NGR lake sediment grab sample</v>
      </c>
      <c r="K3252" s="1" t="str">
        <f t="shared" si="532"/>
        <v>&lt;177 micron (NGR)</v>
      </c>
      <c r="L3252">
        <v>55</v>
      </c>
      <c r="M3252" t="s">
        <v>118</v>
      </c>
      <c r="N3252">
        <v>1082</v>
      </c>
      <c r="O3252" t="s">
        <v>236</v>
      </c>
      <c r="P3252" t="s">
        <v>77</v>
      </c>
      <c r="Q3252" t="s">
        <v>63</v>
      </c>
      <c r="R3252" t="s">
        <v>77</v>
      </c>
      <c r="S3252" t="s">
        <v>78</v>
      </c>
      <c r="T3252" t="s">
        <v>36</v>
      </c>
      <c r="U3252" t="s">
        <v>89</v>
      </c>
      <c r="V3252" t="s">
        <v>90</v>
      </c>
      <c r="W3252" t="s">
        <v>66</v>
      </c>
      <c r="X3252" t="s">
        <v>283</v>
      </c>
      <c r="Y3252" t="s">
        <v>41</v>
      </c>
      <c r="Z3252" t="s">
        <v>217</v>
      </c>
    </row>
    <row r="3253" spans="1:26" hidden="1" x14ac:dyDescent="0.25">
      <c r="A3253" t="s">
        <v>13253</v>
      </c>
      <c r="B3253" t="s">
        <v>13254</v>
      </c>
      <c r="C3253" s="1" t="str">
        <f t="shared" si="520"/>
        <v>21:0242</v>
      </c>
      <c r="D3253" s="1" t="str">
        <f t="shared" si="530"/>
        <v>21:0117</v>
      </c>
      <c r="E3253" t="s">
        <v>13255</v>
      </c>
      <c r="F3253" t="s">
        <v>13256</v>
      </c>
      <c r="H3253">
        <v>58.439938099999999</v>
      </c>
      <c r="I3253">
        <v>-103.6057832</v>
      </c>
      <c r="J3253" s="1" t="str">
        <f t="shared" si="531"/>
        <v>NGR lake sediment grab sample</v>
      </c>
      <c r="K3253" s="1" t="str">
        <f t="shared" si="532"/>
        <v>&lt;177 micron (NGR)</v>
      </c>
      <c r="L3253">
        <v>55</v>
      </c>
      <c r="M3253" t="s">
        <v>131</v>
      </c>
      <c r="N3253">
        <v>1083</v>
      </c>
      <c r="O3253" t="s">
        <v>74</v>
      </c>
      <c r="P3253" t="s">
        <v>50</v>
      </c>
      <c r="Q3253" t="s">
        <v>53</v>
      </c>
      <c r="R3253" t="s">
        <v>64</v>
      </c>
      <c r="S3253" t="s">
        <v>76</v>
      </c>
      <c r="T3253" t="s">
        <v>36</v>
      </c>
      <c r="U3253" t="s">
        <v>471</v>
      </c>
      <c r="V3253" t="s">
        <v>2909</v>
      </c>
      <c r="W3253" t="s">
        <v>66</v>
      </c>
      <c r="X3253" t="s">
        <v>336</v>
      </c>
      <c r="Y3253" t="s">
        <v>41</v>
      </c>
      <c r="Z3253" t="s">
        <v>472</v>
      </c>
    </row>
    <row r="3254" spans="1:26" hidden="1" x14ac:dyDescent="0.25">
      <c r="A3254" t="s">
        <v>13257</v>
      </c>
      <c r="B3254" t="s">
        <v>13258</v>
      </c>
      <c r="C3254" s="1" t="str">
        <f t="shared" si="520"/>
        <v>21:0242</v>
      </c>
      <c r="D3254" s="1" t="str">
        <f t="shared" si="530"/>
        <v>21:0117</v>
      </c>
      <c r="E3254" t="s">
        <v>13259</v>
      </c>
      <c r="F3254" t="s">
        <v>13260</v>
      </c>
      <c r="H3254">
        <v>58.421988300000002</v>
      </c>
      <c r="I3254">
        <v>-103.6314216</v>
      </c>
      <c r="J3254" s="1" t="str">
        <f t="shared" si="531"/>
        <v>NGR lake sediment grab sample</v>
      </c>
      <c r="K3254" s="1" t="str">
        <f t="shared" si="532"/>
        <v>&lt;177 micron (NGR)</v>
      </c>
      <c r="L3254">
        <v>55</v>
      </c>
      <c r="M3254" t="s">
        <v>143</v>
      </c>
      <c r="N3254">
        <v>1084</v>
      </c>
      <c r="O3254" t="s">
        <v>244</v>
      </c>
      <c r="P3254" t="s">
        <v>39</v>
      </c>
      <c r="Q3254" t="s">
        <v>53</v>
      </c>
      <c r="R3254" t="s">
        <v>78</v>
      </c>
      <c r="S3254" t="s">
        <v>63</v>
      </c>
      <c r="T3254" t="s">
        <v>36</v>
      </c>
      <c r="U3254" t="s">
        <v>418</v>
      </c>
      <c r="V3254" t="s">
        <v>157</v>
      </c>
      <c r="W3254" t="s">
        <v>53</v>
      </c>
      <c r="X3254" t="s">
        <v>82</v>
      </c>
      <c r="Y3254" t="s">
        <v>41</v>
      </c>
      <c r="Z3254" t="s">
        <v>668</v>
      </c>
    </row>
    <row r="3255" spans="1:26" hidden="1" x14ac:dyDescent="0.25">
      <c r="A3255" t="s">
        <v>13261</v>
      </c>
      <c r="B3255" t="s">
        <v>13262</v>
      </c>
      <c r="C3255" s="1" t="str">
        <f t="shared" si="520"/>
        <v>21:0242</v>
      </c>
      <c r="D3255" s="1" t="str">
        <f t="shared" si="530"/>
        <v>21:0117</v>
      </c>
      <c r="E3255" t="s">
        <v>13263</v>
      </c>
      <c r="F3255" t="s">
        <v>13264</v>
      </c>
      <c r="H3255">
        <v>58.413020400000001</v>
      </c>
      <c r="I3255">
        <v>-103.6523272</v>
      </c>
      <c r="J3255" s="1" t="str">
        <f t="shared" si="531"/>
        <v>NGR lake sediment grab sample</v>
      </c>
      <c r="K3255" s="1" t="str">
        <f t="shared" si="532"/>
        <v>&lt;177 micron (NGR)</v>
      </c>
      <c r="L3255">
        <v>55</v>
      </c>
      <c r="M3255" t="s">
        <v>177</v>
      </c>
      <c r="N3255">
        <v>1085</v>
      </c>
      <c r="O3255" t="s">
        <v>321</v>
      </c>
      <c r="P3255" t="s">
        <v>39</v>
      </c>
      <c r="Q3255" t="s">
        <v>53</v>
      </c>
      <c r="R3255" t="s">
        <v>78</v>
      </c>
      <c r="S3255" t="s">
        <v>80</v>
      </c>
      <c r="T3255" t="s">
        <v>36</v>
      </c>
      <c r="U3255" t="s">
        <v>343</v>
      </c>
      <c r="V3255" t="s">
        <v>452</v>
      </c>
      <c r="W3255" t="s">
        <v>53</v>
      </c>
      <c r="X3255" t="s">
        <v>283</v>
      </c>
      <c r="Y3255" t="s">
        <v>41</v>
      </c>
      <c r="Z3255" t="s">
        <v>826</v>
      </c>
    </row>
    <row r="3256" spans="1:26" hidden="1" x14ac:dyDescent="0.25">
      <c r="A3256" t="s">
        <v>13265</v>
      </c>
      <c r="B3256" t="s">
        <v>13266</v>
      </c>
      <c r="C3256" s="1" t="str">
        <f t="shared" si="520"/>
        <v>21:0242</v>
      </c>
      <c r="D3256" s="1" t="str">
        <f t="shared" si="530"/>
        <v>21:0117</v>
      </c>
      <c r="E3256" t="s">
        <v>13267</v>
      </c>
      <c r="F3256" t="s">
        <v>13268</v>
      </c>
      <c r="H3256">
        <v>58.403203300000001</v>
      </c>
      <c r="I3256">
        <v>-103.6696433</v>
      </c>
      <c r="J3256" s="1" t="str">
        <f t="shared" si="531"/>
        <v>NGR lake sediment grab sample</v>
      </c>
      <c r="K3256" s="1" t="str">
        <f t="shared" si="532"/>
        <v>&lt;177 micron (NGR)</v>
      </c>
      <c r="L3256">
        <v>55</v>
      </c>
      <c r="M3256" t="s">
        <v>187</v>
      </c>
      <c r="N3256">
        <v>1086</v>
      </c>
      <c r="O3256" t="s">
        <v>48</v>
      </c>
      <c r="P3256" t="s">
        <v>156</v>
      </c>
      <c r="Q3256" t="s">
        <v>53</v>
      </c>
      <c r="R3256" t="s">
        <v>50</v>
      </c>
      <c r="S3256" t="s">
        <v>39</v>
      </c>
      <c r="T3256" t="s">
        <v>36</v>
      </c>
      <c r="U3256" t="s">
        <v>91</v>
      </c>
      <c r="V3256" t="s">
        <v>548</v>
      </c>
      <c r="W3256" t="s">
        <v>63</v>
      </c>
      <c r="X3256" t="s">
        <v>890</v>
      </c>
      <c r="Y3256" t="s">
        <v>41</v>
      </c>
      <c r="Z3256" t="s">
        <v>438</v>
      </c>
    </row>
    <row r="3257" spans="1:26" hidden="1" x14ac:dyDescent="0.25">
      <c r="A3257" t="s">
        <v>13269</v>
      </c>
      <c r="B3257" t="s">
        <v>13270</v>
      </c>
      <c r="C3257" s="1" t="str">
        <f t="shared" si="520"/>
        <v>21:0242</v>
      </c>
      <c r="D3257" s="1" t="str">
        <f t="shared" si="530"/>
        <v>21:0117</v>
      </c>
      <c r="E3257" t="s">
        <v>13271</v>
      </c>
      <c r="F3257" t="s">
        <v>13272</v>
      </c>
      <c r="H3257">
        <v>58.397294199999997</v>
      </c>
      <c r="I3257">
        <v>-103.6793619</v>
      </c>
      <c r="J3257" s="1" t="str">
        <f t="shared" si="531"/>
        <v>NGR lake sediment grab sample</v>
      </c>
      <c r="K3257" s="1" t="str">
        <f t="shared" si="532"/>
        <v>&lt;177 micron (NGR)</v>
      </c>
      <c r="L3257">
        <v>55</v>
      </c>
      <c r="M3257" t="s">
        <v>196</v>
      </c>
      <c r="N3257">
        <v>1087</v>
      </c>
      <c r="O3257" t="s">
        <v>224</v>
      </c>
      <c r="P3257" t="s">
        <v>109</v>
      </c>
      <c r="Q3257" t="s">
        <v>53</v>
      </c>
      <c r="R3257" t="s">
        <v>134</v>
      </c>
      <c r="S3257" t="s">
        <v>146</v>
      </c>
      <c r="T3257" t="s">
        <v>36</v>
      </c>
      <c r="U3257" t="s">
        <v>81</v>
      </c>
      <c r="V3257" t="s">
        <v>125</v>
      </c>
      <c r="W3257" t="s">
        <v>53</v>
      </c>
      <c r="X3257" t="s">
        <v>82</v>
      </c>
      <c r="Y3257" t="s">
        <v>41</v>
      </c>
      <c r="Z3257" t="s">
        <v>708</v>
      </c>
    </row>
    <row r="3258" spans="1:26" hidden="1" x14ac:dyDescent="0.25">
      <c r="A3258" t="s">
        <v>13273</v>
      </c>
      <c r="B3258" t="s">
        <v>13274</v>
      </c>
      <c r="C3258" s="1" t="str">
        <f t="shared" si="520"/>
        <v>21:0242</v>
      </c>
      <c r="D3258" s="1" t="str">
        <f t="shared" si="530"/>
        <v>21:0117</v>
      </c>
      <c r="E3258" t="s">
        <v>13275</v>
      </c>
      <c r="F3258" t="s">
        <v>13276</v>
      </c>
      <c r="H3258">
        <v>58.374497300000002</v>
      </c>
      <c r="I3258">
        <v>-103.71487279999999</v>
      </c>
      <c r="J3258" s="1" t="str">
        <f t="shared" si="531"/>
        <v>NGR lake sediment grab sample</v>
      </c>
      <c r="K3258" s="1" t="str">
        <f t="shared" si="532"/>
        <v>&lt;177 micron (NGR)</v>
      </c>
      <c r="L3258">
        <v>55</v>
      </c>
      <c r="M3258" t="s">
        <v>206</v>
      </c>
      <c r="N3258">
        <v>1088</v>
      </c>
      <c r="O3258" t="s">
        <v>35</v>
      </c>
      <c r="P3258" t="s">
        <v>134</v>
      </c>
      <c r="Q3258" t="s">
        <v>63</v>
      </c>
      <c r="R3258" t="s">
        <v>64</v>
      </c>
      <c r="S3258" t="s">
        <v>80</v>
      </c>
      <c r="T3258" t="s">
        <v>36</v>
      </c>
      <c r="U3258" t="s">
        <v>335</v>
      </c>
      <c r="V3258" t="s">
        <v>2684</v>
      </c>
      <c r="W3258" t="s">
        <v>53</v>
      </c>
      <c r="X3258" t="s">
        <v>336</v>
      </c>
      <c r="Y3258" t="s">
        <v>41</v>
      </c>
      <c r="Z3258" t="s">
        <v>2248</v>
      </c>
    </row>
    <row r="3259" spans="1:26" hidden="1" x14ac:dyDescent="0.25">
      <c r="A3259" t="s">
        <v>13277</v>
      </c>
      <c r="B3259" t="s">
        <v>13278</v>
      </c>
      <c r="C3259" s="1" t="str">
        <f t="shared" ref="C3259:C3322" si="533">HYPERLINK("http://geochem.nrcan.gc.ca/cdogs/content/bdl/bdl210242_e.htm", "21:0242")</f>
        <v>21:0242</v>
      </c>
      <c r="D3259" s="1" t="str">
        <f t="shared" si="530"/>
        <v>21:0117</v>
      </c>
      <c r="E3259" t="s">
        <v>13279</v>
      </c>
      <c r="F3259" t="s">
        <v>13280</v>
      </c>
      <c r="H3259">
        <v>58.352328200000002</v>
      </c>
      <c r="I3259">
        <v>-103.7329536</v>
      </c>
      <c r="J3259" s="1" t="str">
        <f t="shared" si="531"/>
        <v>NGR lake sediment grab sample</v>
      </c>
      <c r="K3259" s="1" t="str">
        <f t="shared" si="532"/>
        <v>&lt;177 micron (NGR)</v>
      </c>
      <c r="L3259">
        <v>55</v>
      </c>
      <c r="M3259" t="s">
        <v>214</v>
      </c>
      <c r="N3259">
        <v>1089</v>
      </c>
      <c r="O3259" t="s">
        <v>297</v>
      </c>
      <c r="P3259" t="s">
        <v>134</v>
      </c>
      <c r="Q3259" t="s">
        <v>63</v>
      </c>
      <c r="R3259" t="s">
        <v>109</v>
      </c>
      <c r="S3259" t="s">
        <v>80</v>
      </c>
      <c r="T3259" t="s">
        <v>36</v>
      </c>
      <c r="U3259" t="s">
        <v>890</v>
      </c>
      <c r="V3259" t="s">
        <v>122</v>
      </c>
      <c r="W3259" t="s">
        <v>53</v>
      </c>
      <c r="X3259" t="s">
        <v>890</v>
      </c>
      <c r="Y3259" t="s">
        <v>41</v>
      </c>
      <c r="Z3259" t="s">
        <v>13281</v>
      </c>
    </row>
    <row r="3260" spans="1:26" hidden="1" x14ac:dyDescent="0.25">
      <c r="A3260" t="s">
        <v>13282</v>
      </c>
      <c r="B3260" t="s">
        <v>13283</v>
      </c>
      <c r="C3260" s="1" t="str">
        <f t="shared" si="533"/>
        <v>21:0242</v>
      </c>
      <c r="D3260" s="1" t="str">
        <f t="shared" si="530"/>
        <v>21:0117</v>
      </c>
      <c r="E3260" t="s">
        <v>13284</v>
      </c>
      <c r="F3260" t="s">
        <v>13285</v>
      </c>
      <c r="H3260">
        <v>58.345418500000001</v>
      </c>
      <c r="I3260">
        <v>-103.7013546</v>
      </c>
      <c r="J3260" s="1" t="str">
        <f t="shared" si="531"/>
        <v>NGR lake sediment grab sample</v>
      </c>
      <c r="K3260" s="1" t="str">
        <f t="shared" si="532"/>
        <v>&lt;177 micron (NGR)</v>
      </c>
      <c r="L3260">
        <v>55</v>
      </c>
      <c r="M3260" t="s">
        <v>234</v>
      </c>
      <c r="N3260">
        <v>1090</v>
      </c>
      <c r="O3260" t="s">
        <v>134</v>
      </c>
      <c r="P3260" t="s">
        <v>80</v>
      </c>
      <c r="Q3260" t="s">
        <v>53</v>
      </c>
      <c r="R3260" t="s">
        <v>33</v>
      </c>
      <c r="S3260" t="s">
        <v>66</v>
      </c>
      <c r="T3260" t="s">
        <v>36</v>
      </c>
      <c r="U3260" t="s">
        <v>283</v>
      </c>
      <c r="V3260" t="s">
        <v>122</v>
      </c>
      <c r="W3260" t="s">
        <v>53</v>
      </c>
      <c r="X3260" t="s">
        <v>283</v>
      </c>
      <c r="Y3260" t="s">
        <v>41</v>
      </c>
      <c r="Z3260" t="s">
        <v>826</v>
      </c>
    </row>
    <row r="3261" spans="1:26" hidden="1" x14ac:dyDescent="0.25">
      <c r="A3261" t="s">
        <v>13286</v>
      </c>
      <c r="B3261" t="s">
        <v>13287</v>
      </c>
      <c r="C3261" s="1" t="str">
        <f t="shared" si="533"/>
        <v>21:0242</v>
      </c>
      <c r="D3261" s="1" t="str">
        <f t="shared" si="530"/>
        <v>21:0117</v>
      </c>
      <c r="E3261" t="s">
        <v>13288</v>
      </c>
      <c r="F3261" t="s">
        <v>13289</v>
      </c>
      <c r="H3261">
        <v>58.305014300000003</v>
      </c>
      <c r="I3261">
        <v>-103.75664089999999</v>
      </c>
      <c r="J3261" s="1" t="str">
        <f t="shared" si="531"/>
        <v>NGR lake sediment grab sample</v>
      </c>
      <c r="K3261" s="1" t="str">
        <f t="shared" si="532"/>
        <v>&lt;177 micron (NGR)</v>
      </c>
      <c r="L3261">
        <v>56</v>
      </c>
      <c r="M3261" t="s">
        <v>30</v>
      </c>
      <c r="N3261">
        <v>1091</v>
      </c>
      <c r="O3261" t="s">
        <v>82</v>
      </c>
      <c r="P3261" t="s">
        <v>181</v>
      </c>
      <c r="Q3261" t="s">
        <v>53</v>
      </c>
      <c r="R3261" t="s">
        <v>78</v>
      </c>
      <c r="S3261" t="s">
        <v>33</v>
      </c>
      <c r="T3261" t="s">
        <v>36</v>
      </c>
      <c r="U3261" t="s">
        <v>1432</v>
      </c>
      <c r="V3261" t="s">
        <v>227</v>
      </c>
      <c r="W3261" t="s">
        <v>66</v>
      </c>
      <c r="X3261" t="s">
        <v>760</v>
      </c>
      <c r="Y3261" t="s">
        <v>41</v>
      </c>
      <c r="Z3261" t="s">
        <v>1042</v>
      </c>
    </row>
    <row r="3262" spans="1:26" hidden="1" x14ac:dyDescent="0.25">
      <c r="A3262" t="s">
        <v>13290</v>
      </c>
      <c r="B3262" t="s">
        <v>13291</v>
      </c>
      <c r="C3262" s="1" t="str">
        <f t="shared" si="533"/>
        <v>21:0242</v>
      </c>
      <c r="D3262" s="1" t="str">
        <f t="shared" si="530"/>
        <v>21:0117</v>
      </c>
      <c r="E3262" t="s">
        <v>13292</v>
      </c>
      <c r="F3262" t="s">
        <v>13293</v>
      </c>
      <c r="H3262">
        <v>58.328550800000002</v>
      </c>
      <c r="I3262">
        <v>-103.7077788</v>
      </c>
      <c r="J3262" s="1" t="str">
        <f t="shared" si="531"/>
        <v>NGR lake sediment grab sample</v>
      </c>
      <c r="K3262" s="1" t="str">
        <f t="shared" si="532"/>
        <v>&lt;177 micron (NGR)</v>
      </c>
      <c r="L3262">
        <v>56</v>
      </c>
      <c r="M3262" t="s">
        <v>47</v>
      </c>
      <c r="N3262">
        <v>1092</v>
      </c>
      <c r="O3262" t="s">
        <v>890</v>
      </c>
      <c r="P3262" t="s">
        <v>181</v>
      </c>
      <c r="Q3262" t="s">
        <v>53</v>
      </c>
      <c r="R3262" t="s">
        <v>181</v>
      </c>
      <c r="S3262" t="s">
        <v>33</v>
      </c>
      <c r="T3262" t="s">
        <v>36</v>
      </c>
      <c r="U3262" t="s">
        <v>559</v>
      </c>
      <c r="V3262" t="s">
        <v>590</v>
      </c>
      <c r="W3262" t="s">
        <v>66</v>
      </c>
      <c r="X3262" t="s">
        <v>890</v>
      </c>
      <c r="Y3262" t="s">
        <v>41</v>
      </c>
      <c r="Z3262" t="s">
        <v>283</v>
      </c>
    </row>
    <row r="3263" spans="1:26" hidden="1" x14ac:dyDescent="0.25">
      <c r="A3263" t="s">
        <v>13294</v>
      </c>
      <c r="B3263" t="s">
        <v>13295</v>
      </c>
      <c r="C3263" s="1" t="str">
        <f t="shared" si="533"/>
        <v>21:0242</v>
      </c>
      <c r="D3263" s="1" t="str">
        <f t="shared" si="530"/>
        <v>21:0117</v>
      </c>
      <c r="E3263" t="s">
        <v>13296</v>
      </c>
      <c r="F3263" t="s">
        <v>13297</v>
      </c>
      <c r="H3263">
        <v>58.313407699999999</v>
      </c>
      <c r="I3263">
        <v>-103.7097644</v>
      </c>
      <c r="J3263" s="1" t="str">
        <f t="shared" si="531"/>
        <v>NGR lake sediment grab sample</v>
      </c>
      <c r="K3263" s="1" t="str">
        <f t="shared" si="532"/>
        <v>&lt;177 micron (NGR)</v>
      </c>
      <c r="L3263">
        <v>56</v>
      </c>
      <c r="M3263" t="s">
        <v>60</v>
      </c>
      <c r="N3263">
        <v>1093</v>
      </c>
      <c r="O3263" t="s">
        <v>77</v>
      </c>
      <c r="P3263" t="s">
        <v>66</v>
      </c>
      <c r="Q3263" t="s">
        <v>53</v>
      </c>
      <c r="R3263" t="s">
        <v>63</v>
      </c>
      <c r="S3263" t="s">
        <v>66</v>
      </c>
      <c r="T3263" t="s">
        <v>36</v>
      </c>
      <c r="U3263" t="s">
        <v>79</v>
      </c>
      <c r="V3263" t="s">
        <v>125</v>
      </c>
      <c r="W3263" t="s">
        <v>53</v>
      </c>
      <c r="X3263" t="s">
        <v>283</v>
      </c>
      <c r="Y3263" t="s">
        <v>41</v>
      </c>
      <c r="Z3263" t="s">
        <v>3412</v>
      </c>
    </row>
    <row r="3264" spans="1:26" hidden="1" x14ac:dyDescent="0.25">
      <c r="A3264" t="s">
        <v>13298</v>
      </c>
      <c r="B3264" t="s">
        <v>13299</v>
      </c>
      <c r="C3264" s="1" t="str">
        <f t="shared" si="533"/>
        <v>21:0242</v>
      </c>
      <c r="D3264" s="1" t="str">
        <f t="shared" si="530"/>
        <v>21:0117</v>
      </c>
      <c r="E3264" t="s">
        <v>13300</v>
      </c>
      <c r="F3264" t="s">
        <v>13301</v>
      </c>
      <c r="H3264">
        <v>58.308021400000001</v>
      </c>
      <c r="I3264">
        <v>-103.7298773</v>
      </c>
      <c r="J3264" s="1" t="str">
        <f t="shared" si="531"/>
        <v>NGR lake sediment grab sample</v>
      </c>
      <c r="K3264" s="1" t="str">
        <f t="shared" si="532"/>
        <v>&lt;177 micron (NGR)</v>
      </c>
      <c r="L3264">
        <v>56</v>
      </c>
      <c r="M3264" t="s">
        <v>154</v>
      </c>
      <c r="N3264">
        <v>1094</v>
      </c>
      <c r="O3264" t="s">
        <v>890</v>
      </c>
      <c r="P3264" t="s">
        <v>76</v>
      </c>
      <c r="Q3264" t="s">
        <v>53</v>
      </c>
      <c r="R3264" t="s">
        <v>146</v>
      </c>
      <c r="S3264" t="s">
        <v>33</v>
      </c>
      <c r="T3264" t="s">
        <v>36</v>
      </c>
      <c r="U3264" t="s">
        <v>277</v>
      </c>
      <c r="V3264" t="s">
        <v>452</v>
      </c>
      <c r="W3264" t="s">
        <v>80</v>
      </c>
      <c r="X3264" t="s">
        <v>890</v>
      </c>
      <c r="Y3264" t="s">
        <v>125</v>
      </c>
      <c r="Z3264" t="s">
        <v>6453</v>
      </c>
    </row>
    <row r="3265" spans="1:26" hidden="1" x14ac:dyDescent="0.25">
      <c r="A3265" t="s">
        <v>13302</v>
      </c>
      <c r="B3265" t="s">
        <v>13303</v>
      </c>
      <c r="C3265" s="1" t="str">
        <f t="shared" si="533"/>
        <v>21:0242</v>
      </c>
      <c r="D3265" s="1" t="str">
        <f t="shared" si="530"/>
        <v>21:0117</v>
      </c>
      <c r="E3265" t="s">
        <v>13288</v>
      </c>
      <c r="F3265" t="s">
        <v>13304</v>
      </c>
      <c r="H3265">
        <v>58.305014300000003</v>
      </c>
      <c r="I3265">
        <v>-103.75664089999999</v>
      </c>
      <c r="J3265" s="1" t="str">
        <f t="shared" si="531"/>
        <v>NGR lake sediment grab sample</v>
      </c>
      <c r="K3265" s="1" t="str">
        <f t="shared" si="532"/>
        <v>&lt;177 micron (NGR)</v>
      </c>
      <c r="L3265">
        <v>56</v>
      </c>
      <c r="M3265" t="s">
        <v>162</v>
      </c>
      <c r="N3265">
        <v>1095</v>
      </c>
      <c r="O3265" t="s">
        <v>82</v>
      </c>
      <c r="P3265" t="s">
        <v>181</v>
      </c>
      <c r="Q3265" t="s">
        <v>53</v>
      </c>
      <c r="R3265" t="s">
        <v>78</v>
      </c>
      <c r="S3265" t="s">
        <v>39</v>
      </c>
      <c r="T3265" t="s">
        <v>36</v>
      </c>
      <c r="U3265" t="s">
        <v>284</v>
      </c>
      <c r="V3265" t="s">
        <v>590</v>
      </c>
      <c r="W3265" t="s">
        <v>63</v>
      </c>
      <c r="X3265" t="s">
        <v>760</v>
      </c>
      <c r="Y3265" t="s">
        <v>41</v>
      </c>
      <c r="Z3265" t="s">
        <v>3060</v>
      </c>
    </row>
    <row r="3266" spans="1:26" hidden="1" x14ac:dyDescent="0.25">
      <c r="A3266" t="s">
        <v>13305</v>
      </c>
      <c r="B3266" t="s">
        <v>13306</v>
      </c>
      <c r="C3266" s="1" t="str">
        <f t="shared" si="533"/>
        <v>21:0242</v>
      </c>
      <c r="D3266" s="1" t="str">
        <f t="shared" si="530"/>
        <v>21:0117</v>
      </c>
      <c r="E3266" t="s">
        <v>13288</v>
      </c>
      <c r="F3266" t="s">
        <v>13307</v>
      </c>
      <c r="H3266">
        <v>58.305014300000003</v>
      </c>
      <c r="I3266">
        <v>-103.75664089999999</v>
      </c>
      <c r="J3266" s="1" t="str">
        <f t="shared" si="531"/>
        <v>NGR lake sediment grab sample</v>
      </c>
      <c r="K3266" s="1" t="str">
        <f t="shared" si="532"/>
        <v>&lt;177 micron (NGR)</v>
      </c>
      <c r="L3266">
        <v>56</v>
      </c>
      <c r="M3266" t="s">
        <v>169</v>
      </c>
      <c r="N3266">
        <v>1096</v>
      </c>
      <c r="O3266" t="s">
        <v>32</v>
      </c>
      <c r="P3266" t="s">
        <v>181</v>
      </c>
      <c r="Q3266" t="s">
        <v>53</v>
      </c>
      <c r="R3266" t="s">
        <v>39</v>
      </c>
      <c r="S3266" t="s">
        <v>33</v>
      </c>
      <c r="T3266" t="s">
        <v>36</v>
      </c>
      <c r="U3266" t="s">
        <v>89</v>
      </c>
      <c r="V3266" t="s">
        <v>590</v>
      </c>
      <c r="W3266" t="s">
        <v>66</v>
      </c>
      <c r="X3266" t="s">
        <v>82</v>
      </c>
      <c r="Y3266" t="s">
        <v>41</v>
      </c>
      <c r="Z3266" t="s">
        <v>349</v>
      </c>
    </row>
    <row r="3267" spans="1:26" hidden="1" x14ac:dyDescent="0.25">
      <c r="A3267" t="s">
        <v>13308</v>
      </c>
      <c r="B3267" t="s">
        <v>13309</v>
      </c>
      <c r="C3267" s="1" t="str">
        <f t="shared" si="533"/>
        <v>21:0242</v>
      </c>
      <c r="D3267" s="1" t="str">
        <f t="shared" si="530"/>
        <v>21:0117</v>
      </c>
      <c r="E3267" t="s">
        <v>13310</v>
      </c>
      <c r="F3267" t="s">
        <v>13311</v>
      </c>
      <c r="H3267">
        <v>58.294242400000002</v>
      </c>
      <c r="I3267">
        <v>-103.7798277</v>
      </c>
      <c r="J3267" s="1" t="str">
        <f t="shared" si="531"/>
        <v>NGR lake sediment grab sample</v>
      </c>
      <c r="K3267" s="1" t="str">
        <f t="shared" si="532"/>
        <v>&lt;177 micron (NGR)</v>
      </c>
      <c r="L3267">
        <v>56</v>
      </c>
      <c r="M3267" t="s">
        <v>73</v>
      </c>
      <c r="N3267">
        <v>1097</v>
      </c>
      <c r="O3267" t="s">
        <v>253</v>
      </c>
      <c r="P3267" t="s">
        <v>109</v>
      </c>
      <c r="Q3267" t="s">
        <v>53</v>
      </c>
      <c r="R3267" t="s">
        <v>156</v>
      </c>
      <c r="S3267" t="s">
        <v>97</v>
      </c>
      <c r="T3267" t="s">
        <v>36</v>
      </c>
      <c r="U3267" t="s">
        <v>390</v>
      </c>
      <c r="V3267" t="s">
        <v>7319</v>
      </c>
      <c r="W3267" t="s">
        <v>80</v>
      </c>
      <c r="X3267" t="s">
        <v>890</v>
      </c>
      <c r="Y3267" t="s">
        <v>66</v>
      </c>
      <c r="Z3267" t="s">
        <v>32</v>
      </c>
    </row>
    <row r="3268" spans="1:26" hidden="1" x14ac:dyDescent="0.25">
      <c r="A3268" t="s">
        <v>13312</v>
      </c>
      <c r="B3268" t="s">
        <v>13313</v>
      </c>
      <c r="C3268" s="1" t="str">
        <f t="shared" si="533"/>
        <v>21:0242</v>
      </c>
      <c r="D3268" s="1" t="str">
        <f t="shared" si="530"/>
        <v>21:0117</v>
      </c>
      <c r="E3268" t="s">
        <v>13314</v>
      </c>
      <c r="F3268" t="s">
        <v>13315</v>
      </c>
      <c r="H3268">
        <v>58.292471300000003</v>
      </c>
      <c r="I3268">
        <v>-103.7343403</v>
      </c>
      <c r="J3268" s="1" t="str">
        <f t="shared" si="531"/>
        <v>NGR lake sediment grab sample</v>
      </c>
      <c r="K3268" s="1" t="str">
        <f t="shared" si="532"/>
        <v>&lt;177 micron (NGR)</v>
      </c>
      <c r="L3268">
        <v>56</v>
      </c>
      <c r="M3268" t="s">
        <v>87</v>
      </c>
      <c r="N3268">
        <v>1098</v>
      </c>
      <c r="O3268" t="s">
        <v>82</v>
      </c>
      <c r="P3268" t="s">
        <v>39</v>
      </c>
      <c r="Q3268" t="s">
        <v>66</v>
      </c>
      <c r="R3268" t="s">
        <v>39</v>
      </c>
      <c r="S3268" t="s">
        <v>80</v>
      </c>
      <c r="T3268" t="s">
        <v>36</v>
      </c>
      <c r="U3268" t="s">
        <v>82</v>
      </c>
      <c r="V3268" t="s">
        <v>65</v>
      </c>
      <c r="W3268" t="s">
        <v>53</v>
      </c>
      <c r="X3268" t="s">
        <v>82</v>
      </c>
      <c r="Y3268" t="s">
        <v>41</v>
      </c>
      <c r="Z3268" t="s">
        <v>3858</v>
      </c>
    </row>
    <row r="3269" spans="1:26" hidden="1" x14ac:dyDescent="0.25">
      <c r="A3269" t="s">
        <v>13316</v>
      </c>
      <c r="B3269" t="s">
        <v>13317</v>
      </c>
      <c r="C3269" s="1" t="str">
        <f t="shared" si="533"/>
        <v>21:0242</v>
      </c>
      <c r="D3269" s="1" t="str">
        <f t="shared" si="530"/>
        <v>21:0117</v>
      </c>
      <c r="E3269" t="s">
        <v>13318</v>
      </c>
      <c r="F3269" t="s">
        <v>13319</v>
      </c>
      <c r="H3269">
        <v>58.295133200000002</v>
      </c>
      <c r="I3269">
        <v>-103.7085522</v>
      </c>
      <c r="J3269" s="1" t="str">
        <f t="shared" si="531"/>
        <v>NGR lake sediment grab sample</v>
      </c>
      <c r="K3269" s="1" t="str">
        <f t="shared" si="532"/>
        <v>&lt;177 micron (NGR)</v>
      </c>
      <c r="L3269">
        <v>56</v>
      </c>
      <c r="M3269" t="s">
        <v>96</v>
      </c>
      <c r="N3269">
        <v>1099</v>
      </c>
      <c r="O3269" t="s">
        <v>455</v>
      </c>
      <c r="P3269" t="s">
        <v>181</v>
      </c>
      <c r="Q3269" t="s">
        <v>53</v>
      </c>
      <c r="R3269" t="s">
        <v>78</v>
      </c>
      <c r="S3269" t="s">
        <v>34</v>
      </c>
      <c r="T3269" t="s">
        <v>36</v>
      </c>
      <c r="U3269" t="s">
        <v>973</v>
      </c>
      <c r="V3269" t="s">
        <v>5085</v>
      </c>
      <c r="W3269" t="s">
        <v>66</v>
      </c>
      <c r="X3269" t="s">
        <v>48</v>
      </c>
      <c r="Y3269" t="s">
        <v>41</v>
      </c>
      <c r="Z3269" t="s">
        <v>483</v>
      </c>
    </row>
    <row r="3270" spans="1:26" hidden="1" x14ac:dyDescent="0.25">
      <c r="A3270" t="s">
        <v>13320</v>
      </c>
      <c r="B3270" t="s">
        <v>13321</v>
      </c>
      <c r="C3270" s="1" t="str">
        <f t="shared" si="533"/>
        <v>21:0242</v>
      </c>
      <c r="D3270" s="1" t="str">
        <f t="shared" si="530"/>
        <v>21:0117</v>
      </c>
      <c r="E3270" t="s">
        <v>13322</v>
      </c>
      <c r="F3270" t="s">
        <v>13323</v>
      </c>
      <c r="H3270">
        <v>58.158264299999999</v>
      </c>
      <c r="I3270">
        <v>-103.8682132</v>
      </c>
      <c r="J3270" s="1" t="str">
        <f t="shared" si="531"/>
        <v>NGR lake sediment grab sample</v>
      </c>
      <c r="K3270" s="1" t="str">
        <f t="shared" si="532"/>
        <v>&lt;177 micron (NGR)</v>
      </c>
      <c r="L3270">
        <v>56</v>
      </c>
      <c r="M3270" t="s">
        <v>106</v>
      </c>
      <c r="N3270">
        <v>1100</v>
      </c>
      <c r="O3270" t="s">
        <v>120</v>
      </c>
      <c r="P3270" t="s">
        <v>109</v>
      </c>
      <c r="Q3270" t="s">
        <v>53</v>
      </c>
      <c r="R3270" t="s">
        <v>76</v>
      </c>
      <c r="S3270" t="s">
        <v>39</v>
      </c>
      <c r="T3270" t="s">
        <v>36</v>
      </c>
      <c r="U3270" t="s">
        <v>307</v>
      </c>
      <c r="V3270" t="s">
        <v>227</v>
      </c>
      <c r="W3270" t="s">
        <v>63</v>
      </c>
      <c r="X3270" t="s">
        <v>760</v>
      </c>
      <c r="Y3270" t="s">
        <v>41</v>
      </c>
      <c r="Z3270" t="s">
        <v>523</v>
      </c>
    </row>
    <row r="3271" spans="1:26" hidden="1" x14ac:dyDescent="0.25">
      <c r="A3271" t="s">
        <v>13324</v>
      </c>
      <c r="B3271" t="s">
        <v>13325</v>
      </c>
      <c r="C3271" s="1" t="str">
        <f t="shared" si="533"/>
        <v>21:0242</v>
      </c>
      <c r="D3271" s="1" t="str">
        <f t="shared" si="530"/>
        <v>21:0117</v>
      </c>
      <c r="E3271" t="s">
        <v>13326</v>
      </c>
      <c r="F3271" t="s">
        <v>13327</v>
      </c>
      <c r="H3271">
        <v>58.289412499999997</v>
      </c>
      <c r="I3271">
        <v>-103.6752927</v>
      </c>
      <c r="J3271" s="1" t="str">
        <f t="shared" si="531"/>
        <v>NGR lake sediment grab sample</v>
      </c>
      <c r="K3271" s="1" t="str">
        <f t="shared" si="532"/>
        <v>&lt;177 micron (NGR)</v>
      </c>
      <c r="L3271">
        <v>56</v>
      </c>
      <c r="M3271" t="s">
        <v>118</v>
      </c>
      <c r="N3271">
        <v>1101</v>
      </c>
      <c r="O3271" t="s">
        <v>334</v>
      </c>
      <c r="P3271" t="s">
        <v>66</v>
      </c>
      <c r="Q3271" t="s">
        <v>53</v>
      </c>
      <c r="R3271" t="s">
        <v>33</v>
      </c>
      <c r="S3271" t="s">
        <v>80</v>
      </c>
      <c r="T3271" t="s">
        <v>36</v>
      </c>
      <c r="U3271" t="s">
        <v>283</v>
      </c>
      <c r="V3271" t="s">
        <v>1312</v>
      </c>
      <c r="W3271" t="s">
        <v>53</v>
      </c>
      <c r="X3271" t="s">
        <v>82</v>
      </c>
      <c r="Y3271" t="s">
        <v>41</v>
      </c>
      <c r="Z3271" t="s">
        <v>805</v>
      </c>
    </row>
    <row r="3272" spans="1:26" hidden="1" x14ac:dyDescent="0.25">
      <c r="A3272" t="s">
        <v>13328</v>
      </c>
      <c r="B3272" t="s">
        <v>13329</v>
      </c>
      <c r="C3272" s="1" t="str">
        <f t="shared" si="533"/>
        <v>21:0242</v>
      </c>
      <c r="D3272" s="1" t="str">
        <f t="shared" si="530"/>
        <v>21:0117</v>
      </c>
      <c r="E3272" t="s">
        <v>13330</v>
      </c>
      <c r="F3272" t="s">
        <v>13331</v>
      </c>
      <c r="H3272">
        <v>58.2712042</v>
      </c>
      <c r="I3272">
        <v>-103.6901567</v>
      </c>
      <c r="J3272" s="1" t="str">
        <f t="shared" si="531"/>
        <v>NGR lake sediment grab sample</v>
      </c>
      <c r="K3272" s="1" t="str">
        <f t="shared" si="532"/>
        <v>&lt;177 micron (NGR)</v>
      </c>
      <c r="L3272">
        <v>56</v>
      </c>
      <c r="M3272" t="s">
        <v>131</v>
      </c>
      <c r="N3272">
        <v>1102</v>
      </c>
      <c r="O3272" t="s">
        <v>108</v>
      </c>
      <c r="P3272" t="s">
        <v>181</v>
      </c>
      <c r="Q3272" t="s">
        <v>66</v>
      </c>
      <c r="R3272" t="s">
        <v>146</v>
      </c>
      <c r="S3272" t="s">
        <v>80</v>
      </c>
      <c r="T3272" t="s">
        <v>36</v>
      </c>
      <c r="U3272" t="s">
        <v>121</v>
      </c>
      <c r="V3272" t="s">
        <v>262</v>
      </c>
      <c r="W3272" t="s">
        <v>53</v>
      </c>
      <c r="X3272" t="s">
        <v>283</v>
      </c>
      <c r="Y3272" t="s">
        <v>41</v>
      </c>
      <c r="Z3272" t="s">
        <v>1328</v>
      </c>
    </row>
    <row r="3273" spans="1:26" hidden="1" x14ac:dyDescent="0.25">
      <c r="A3273" t="s">
        <v>13332</v>
      </c>
      <c r="B3273" t="s">
        <v>13333</v>
      </c>
      <c r="C3273" s="1" t="str">
        <f t="shared" si="533"/>
        <v>21:0242</v>
      </c>
      <c r="D3273" s="1" t="str">
        <f t="shared" si="530"/>
        <v>21:0117</v>
      </c>
      <c r="E3273" t="s">
        <v>13334</v>
      </c>
      <c r="F3273" t="s">
        <v>13335</v>
      </c>
      <c r="H3273">
        <v>58.1978589</v>
      </c>
      <c r="I3273">
        <v>-103.7268318</v>
      </c>
      <c r="J3273" s="1" t="str">
        <f t="shared" si="531"/>
        <v>NGR lake sediment grab sample</v>
      </c>
      <c r="K3273" s="1" t="str">
        <f t="shared" si="532"/>
        <v>&lt;177 micron (NGR)</v>
      </c>
      <c r="L3273">
        <v>56</v>
      </c>
      <c r="M3273" t="s">
        <v>143</v>
      </c>
      <c r="N3273">
        <v>1103</v>
      </c>
      <c r="O3273" t="s">
        <v>244</v>
      </c>
      <c r="P3273" t="s">
        <v>76</v>
      </c>
      <c r="Q3273" t="s">
        <v>146</v>
      </c>
      <c r="R3273" t="s">
        <v>109</v>
      </c>
      <c r="S3273" t="s">
        <v>39</v>
      </c>
      <c r="T3273" t="s">
        <v>36</v>
      </c>
      <c r="U3273" t="s">
        <v>1692</v>
      </c>
      <c r="V3273" t="s">
        <v>399</v>
      </c>
      <c r="W3273" t="s">
        <v>63</v>
      </c>
      <c r="X3273" t="s">
        <v>82</v>
      </c>
      <c r="Y3273" t="s">
        <v>41</v>
      </c>
      <c r="Z3273" t="s">
        <v>50</v>
      </c>
    </row>
    <row r="3274" spans="1:26" hidden="1" x14ac:dyDescent="0.25">
      <c r="A3274" t="s">
        <v>13336</v>
      </c>
      <c r="B3274" t="s">
        <v>13337</v>
      </c>
      <c r="C3274" s="1" t="str">
        <f t="shared" si="533"/>
        <v>21:0242</v>
      </c>
      <c r="D3274" s="1" t="str">
        <f t="shared" si="530"/>
        <v>21:0117</v>
      </c>
      <c r="E3274" t="s">
        <v>13338</v>
      </c>
      <c r="F3274" t="s">
        <v>13339</v>
      </c>
      <c r="H3274">
        <v>58.181328399999998</v>
      </c>
      <c r="I3274">
        <v>-103.732133</v>
      </c>
      <c r="J3274" s="1" t="str">
        <f t="shared" si="531"/>
        <v>NGR lake sediment grab sample</v>
      </c>
      <c r="K3274" s="1" t="str">
        <f t="shared" si="532"/>
        <v>&lt;177 micron (NGR)</v>
      </c>
      <c r="L3274">
        <v>56</v>
      </c>
      <c r="M3274" t="s">
        <v>177</v>
      </c>
      <c r="N3274">
        <v>1104</v>
      </c>
      <c r="O3274" t="s">
        <v>35</v>
      </c>
      <c r="P3274" t="s">
        <v>283</v>
      </c>
      <c r="Q3274" t="s">
        <v>63</v>
      </c>
      <c r="R3274" t="s">
        <v>198</v>
      </c>
      <c r="S3274" t="s">
        <v>146</v>
      </c>
      <c r="T3274" t="s">
        <v>36</v>
      </c>
      <c r="U3274" t="s">
        <v>79</v>
      </c>
      <c r="V3274" t="s">
        <v>157</v>
      </c>
      <c r="W3274" t="s">
        <v>80</v>
      </c>
      <c r="X3274" t="s">
        <v>890</v>
      </c>
      <c r="Y3274" t="s">
        <v>41</v>
      </c>
      <c r="Z3274" t="s">
        <v>2370</v>
      </c>
    </row>
    <row r="3275" spans="1:26" hidden="1" x14ac:dyDescent="0.25">
      <c r="A3275" t="s">
        <v>13340</v>
      </c>
      <c r="B3275" t="s">
        <v>13341</v>
      </c>
      <c r="C3275" s="1" t="str">
        <f t="shared" si="533"/>
        <v>21:0242</v>
      </c>
      <c r="D3275" s="1" t="str">
        <f t="shared" si="530"/>
        <v>21:0117</v>
      </c>
      <c r="E3275" t="s">
        <v>13342</v>
      </c>
      <c r="F3275" t="s">
        <v>13343</v>
      </c>
      <c r="H3275">
        <v>58.182547999999997</v>
      </c>
      <c r="I3275">
        <v>-103.7715104</v>
      </c>
      <c r="J3275" s="1" t="str">
        <f t="shared" si="531"/>
        <v>NGR lake sediment grab sample</v>
      </c>
      <c r="K3275" s="1" t="str">
        <f t="shared" si="532"/>
        <v>&lt;177 micron (NGR)</v>
      </c>
      <c r="L3275">
        <v>56</v>
      </c>
      <c r="M3275" t="s">
        <v>187</v>
      </c>
      <c r="N3275">
        <v>1105</v>
      </c>
      <c r="O3275" t="s">
        <v>62</v>
      </c>
      <c r="P3275" t="s">
        <v>75</v>
      </c>
      <c r="Q3275" t="s">
        <v>63</v>
      </c>
      <c r="R3275" t="s">
        <v>156</v>
      </c>
      <c r="S3275" t="s">
        <v>78</v>
      </c>
      <c r="T3275" t="s">
        <v>36</v>
      </c>
      <c r="U3275" t="s">
        <v>40</v>
      </c>
      <c r="V3275" t="s">
        <v>309</v>
      </c>
      <c r="W3275" t="s">
        <v>53</v>
      </c>
      <c r="X3275" t="s">
        <v>82</v>
      </c>
      <c r="Y3275" t="s">
        <v>41</v>
      </c>
      <c r="Z3275" t="s">
        <v>1019</v>
      </c>
    </row>
    <row r="3276" spans="1:26" hidden="1" x14ac:dyDescent="0.25">
      <c r="A3276" t="s">
        <v>13344</v>
      </c>
      <c r="B3276" t="s">
        <v>13345</v>
      </c>
      <c r="C3276" s="1" t="str">
        <f t="shared" si="533"/>
        <v>21:0242</v>
      </c>
      <c r="D3276" s="1" t="str">
        <f t="shared" si="530"/>
        <v>21:0117</v>
      </c>
      <c r="E3276" t="s">
        <v>13346</v>
      </c>
      <c r="F3276" t="s">
        <v>13347</v>
      </c>
      <c r="H3276">
        <v>58.180085400000003</v>
      </c>
      <c r="I3276">
        <v>-103.81602940000001</v>
      </c>
      <c r="J3276" s="1" t="str">
        <f t="shared" si="531"/>
        <v>NGR lake sediment grab sample</v>
      </c>
      <c r="K3276" s="1" t="str">
        <f t="shared" si="532"/>
        <v>&lt;177 micron (NGR)</v>
      </c>
      <c r="L3276">
        <v>56</v>
      </c>
      <c r="M3276" t="s">
        <v>196</v>
      </c>
      <c r="N3276">
        <v>1106</v>
      </c>
      <c r="O3276" t="s">
        <v>321</v>
      </c>
      <c r="P3276" t="s">
        <v>39</v>
      </c>
      <c r="Q3276" t="s">
        <v>66</v>
      </c>
      <c r="R3276" t="s">
        <v>146</v>
      </c>
      <c r="S3276" t="s">
        <v>33</v>
      </c>
      <c r="T3276" t="s">
        <v>36</v>
      </c>
      <c r="U3276" t="s">
        <v>335</v>
      </c>
      <c r="V3276" t="s">
        <v>225</v>
      </c>
      <c r="W3276" t="s">
        <v>66</v>
      </c>
      <c r="X3276" t="s">
        <v>82</v>
      </c>
      <c r="Y3276" t="s">
        <v>41</v>
      </c>
      <c r="Z3276" t="s">
        <v>1874</v>
      </c>
    </row>
    <row r="3277" spans="1:26" hidden="1" x14ac:dyDescent="0.25">
      <c r="A3277" t="s">
        <v>13348</v>
      </c>
      <c r="B3277" t="s">
        <v>13349</v>
      </c>
      <c r="C3277" s="1" t="str">
        <f t="shared" si="533"/>
        <v>21:0242</v>
      </c>
      <c r="D3277" s="1" t="str">
        <f t="shared" si="530"/>
        <v>21:0117</v>
      </c>
      <c r="E3277" t="s">
        <v>13350</v>
      </c>
      <c r="F3277" t="s">
        <v>13351</v>
      </c>
      <c r="H3277">
        <v>58.172166300000001</v>
      </c>
      <c r="I3277">
        <v>-103.8995985</v>
      </c>
      <c r="J3277" s="1" t="str">
        <f t="shared" si="531"/>
        <v>NGR lake sediment grab sample</v>
      </c>
      <c r="K3277" s="1" t="str">
        <f t="shared" si="532"/>
        <v>&lt;177 micron (NGR)</v>
      </c>
      <c r="L3277">
        <v>56</v>
      </c>
      <c r="M3277" t="s">
        <v>206</v>
      </c>
      <c r="N3277">
        <v>1107</v>
      </c>
      <c r="O3277" t="s">
        <v>32</v>
      </c>
      <c r="P3277" t="s">
        <v>80</v>
      </c>
      <c r="Q3277" t="s">
        <v>66</v>
      </c>
      <c r="R3277" t="s">
        <v>39</v>
      </c>
      <c r="S3277" t="s">
        <v>80</v>
      </c>
      <c r="T3277" t="s">
        <v>36</v>
      </c>
      <c r="U3277" t="s">
        <v>1432</v>
      </c>
      <c r="V3277" t="s">
        <v>157</v>
      </c>
      <c r="W3277" t="s">
        <v>53</v>
      </c>
      <c r="X3277" t="s">
        <v>82</v>
      </c>
      <c r="Y3277" t="s">
        <v>41</v>
      </c>
      <c r="Z3277" t="s">
        <v>1377</v>
      </c>
    </row>
    <row r="3278" spans="1:26" hidden="1" x14ac:dyDescent="0.25">
      <c r="A3278" t="s">
        <v>13352</v>
      </c>
      <c r="B3278" t="s">
        <v>13353</v>
      </c>
      <c r="C3278" s="1" t="str">
        <f t="shared" si="533"/>
        <v>21:0242</v>
      </c>
      <c r="D3278" s="1" t="str">
        <f t="shared" si="530"/>
        <v>21:0117</v>
      </c>
      <c r="E3278" t="s">
        <v>13354</v>
      </c>
      <c r="F3278" t="s">
        <v>13355</v>
      </c>
      <c r="H3278">
        <v>58.170460900000002</v>
      </c>
      <c r="I3278">
        <v>-103.91967750000001</v>
      </c>
      <c r="J3278" s="1" t="str">
        <f t="shared" si="531"/>
        <v>NGR lake sediment grab sample</v>
      </c>
      <c r="K3278" s="1" t="str">
        <f t="shared" si="532"/>
        <v>&lt;177 micron (NGR)</v>
      </c>
      <c r="L3278">
        <v>56</v>
      </c>
      <c r="M3278" t="s">
        <v>214</v>
      </c>
      <c r="N3278">
        <v>1108</v>
      </c>
      <c r="O3278" t="s">
        <v>49</v>
      </c>
      <c r="P3278" t="s">
        <v>66</v>
      </c>
      <c r="Q3278" t="s">
        <v>53</v>
      </c>
      <c r="R3278" t="s">
        <v>80</v>
      </c>
      <c r="S3278" t="s">
        <v>146</v>
      </c>
      <c r="T3278" t="s">
        <v>36</v>
      </c>
      <c r="U3278" t="s">
        <v>1192</v>
      </c>
      <c r="V3278" t="s">
        <v>13356</v>
      </c>
      <c r="W3278" t="s">
        <v>66</v>
      </c>
      <c r="X3278" t="s">
        <v>283</v>
      </c>
      <c r="Y3278" t="s">
        <v>66</v>
      </c>
      <c r="Z3278" t="s">
        <v>10226</v>
      </c>
    </row>
    <row r="3279" spans="1:26" hidden="1" x14ac:dyDescent="0.25">
      <c r="A3279" t="s">
        <v>13357</v>
      </c>
      <c r="B3279" t="s">
        <v>13358</v>
      </c>
      <c r="C3279" s="1" t="str">
        <f t="shared" si="533"/>
        <v>21:0242</v>
      </c>
      <c r="D3279" s="1" t="str">
        <f t="shared" si="530"/>
        <v>21:0117</v>
      </c>
      <c r="E3279" t="s">
        <v>13359</v>
      </c>
      <c r="F3279" t="s">
        <v>13360</v>
      </c>
      <c r="H3279">
        <v>58.156419399999997</v>
      </c>
      <c r="I3279">
        <v>-103.91736659999999</v>
      </c>
      <c r="J3279" s="1" t="str">
        <f t="shared" si="531"/>
        <v>NGR lake sediment grab sample</v>
      </c>
      <c r="K3279" s="1" t="str">
        <f t="shared" si="532"/>
        <v>&lt;177 micron (NGR)</v>
      </c>
      <c r="L3279">
        <v>56</v>
      </c>
      <c r="M3279" t="s">
        <v>234</v>
      </c>
      <c r="N3279">
        <v>1109</v>
      </c>
      <c r="O3279" t="s">
        <v>283</v>
      </c>
      <c r="P3279" t="s">
        <v>80</v>
      </c>
      <c r="Q3279" t="s">
        <v>63</v>
      </c>
      <c r="R3279" t="s">
        <v>39</v>
      </c>
      <c r="S3279" t="s">
        <v>63</v>
      </c>
      <c r="T3279" t="s">
        <v>36</v>
      </c>
      <c r="U3279" t="s">
        <v>343</v>
      </c>
      <c r="V3279" t="s">
        <v>99</v>
      </c>
      <c r="W3279" t="s">
        <v>53</v>
      </c>
      <c r="X3279" t="s">
        <v>82</v>
      </c>
      <c r="Y3279" t="s">
        <v>41</v>
      </c>
      <c r="Z3279" t="s">
        <v>32</v>
      </c>
    </row>
    <row r="3280" spans="1:26" hidden="1" x14ac:dyDescent="0.25">
      <c r="A3280" t="s">
        <v>13361</v>
      </c>
      <c r="B3280" t="s">
        <v>13362</v>
      </c>
      <c r="C3280" s="1" t="str">
        <f t="shared" si="533"/>
        <v>21:0242</v>
      </c>
      <c r="D3280" s="1" t="str">
        <f>HYPERLINK("http://geochem.nrcan.gc.ca/cdogs/content/svy/svy_e.htm", "")</f>
        <v/>
      </c>
      <c r="G3280" s="1" t="str">
        <f>HYPERLINK("http://geochem.nrcan.gc.ca/cdogs/content/cr_/cr_00022_e.htm", "22")</f>
        <v>22</v>
      </c>
      <c r="J3280" t="s">
        <v>220</v>
      </c>
      <c r="K3280" t="s">
        <v>221</v>
      </c>
      <c r="L3280">
        <v>56</v>
      </c>
      <c r="M3280" t="s">
        <v>222</v>
      </c>
      <c r="N3280">
        <v>1110</v>
      </c>
      <c r="O3280" t="s">
        <v>336</v>
      </c>
      <c r="P3280" t="s">
        <v>77</v>
      </c>
      <c r="Q3280" t="s">
        <v>277</v>
      </c>
      <c r="R3280" t="s">
        <v>146</v>
      </c>
      <c r="S3280" t="s">
        <v>181</v>
      </c>
      <c r="T3280" t="s">
        <v>36</v>
      </c>
      <c r="U3280" t="s">
        <v>1017</v>
      </c>
      <c r="V3280" t="s">
        <v>148</v>
      </c>
      <c r="W3280" t="s">
        <v>181</v>
      </c>
      <c r="X3280" t="s">
        <v>890</v>
      </c>
      <c r="Y3280" t="s">
        <v>80</v>
      </c>
      <c r="Z3280" t="s">
        <v>1608</v>
      </c>
    </row>
    <row r="3281" spans="1:26" hidden="1" x14ac:dyDescent="0.25">
      <c r="A3281" t="s">
        <v>13363</v>
      </c>
      <c r="B3281" t="s">
        <v>13364</v>
      </c>
      <c r="C3281" s="1" t="str">
        <f t="shared" si="533"/>
        <v>21:0242</v>
      </c>
      <c r="D3281" s="1" t="str">
        <f t="shared" ref="D3281:D3298" si="534">HYPERLINK("http://geochem.nrcan.gc.ca/cdogs/content/svy/svy210117_e.htm", "21:0117")</f>
        <v>21:0117</v>
      </c>
      <c r="E3281" t="s">
        <v>13365</v>
      </c>
      <c r="F3281" t="s">
        <v>13366</v>
      </c>
      <c r="H3281">
        <v>58.083176799999997</v>
      </c>
      <c r="I3281">
        <v>-103.6723904</v>
      </c>
      <c r="J3281" s="1" t="str">
        <f t="shared" ref="J3281:J3298" si="535">HYPERLINK("http://geochem.nrcan.gc.ca/cdogs/content/kwd/kwd020027_e.htm", "NGR lake sediment grab sample")</f>
        <v>NGR lake sediment grab sample</v>
      </c>
      <c r="K3281" s="1" t="str">
        <f t="shared" ref="K3281:K3298" si="536">HYPERLINK("http://geochem.nrcan.gc.ca/cdogs/content/kwd/kwd080006_e.htm", "&lt;177 micron (NGR)")</f>
        <v>&lt;177 micron (NGR)</v>
      </c>
      <c r="L3281">
        <v>57</v>
      </c>
      <c r="M3281" t="s">
        <v>30</v>
      </c>
      <c r="N3281">
        <v>1111</v>
      </c>
      <c r="O3281" t="s">
        <v>306</v>
      </c>
      <c r="P3281" t="s">
        <v>76</v>
      </c>
      <c r="Q3281" t="s">
        <v>53</v>
      </c>
      <c r="R3281" t="s">
        <v>78</v>
      </c>
      <c r="S3281" t="s">
        <v>109</v>
      </c>
      <c r="T3281" t="s">
        <v>36</v>
      </c>
      <c r="U3281" t="s">
        <v>144</v>
      </c>
      <c r="V3281" t="s">
        <v>171</v>
      </c>
      <c r="W3281" t="s">
        <v>66</v>
      </c>
      <c r="X3281" t="s">
        <v>82</v>
      </c>
      <c r="Y3281" t="s">
        <v>41</v>
      </c>
      <c r="Z3281" t="s">
        <v>101</v>
      </c>
    </row>
    <row r="3282" spans="1:26" hidden="1" x14ac:dyDescent="0.25">
      <c r="A3282" t="s">
        <v>13367</v>
      </c>
      <c r="B3282" t="s">
        <v>13368</v>
      </c>
      <c r="C3282" s="1" t="str">
        <f t="shared" si="533"/>
        <v>21:0242</v>
      </c>
      <c r="D3282" s="1" t="str">
        <f t="shared" si="534"/>
        <v>21:0117</v>
      </c>
      <c r="E3282" t="s">
        <v>13369</v>
      </c>
      <c r="F3282" t="s">
        <v>13370</v>
      </c>
      <c r="H3282">
        <v>58.158044199999999</v>
      </c>
      <c r="I3282">
        <v>-103.8280111</v>
      </c>
      <c r="J3282" s="1" t="str">
        <f t="shared" si="535"/>
        <v>NGR lake sediment grab sample</v>
      </c>
      <c r="K3282" s="1" t="str">
        <f t="shared" si="536"/>
        <v>&lt;177 micron (NGR)</v>
      </c>
      <c r="L3282">
        <v>57</v>
      </c>
      <c r="M3282" t="s">
        <v>47</v>
      </c>
      <c r="N3282">
        <v>1112</v>
      </c>
      <c r="O3282" t="s">
        <v>133</v>
      </c>
      <c r="P3282" t="s">
        <v>39</v>
      </c>
      <c r="Q3282" t="s">
        <v>53</v>
      </c>
      <c r="R3282" t="s">
        <v>181</v>
      </c>
      <c r="S3282" t="s">
        <v>33</v>
      </c>
      <c r="T3282" t="s">
        <v>36</v>
      </c>
      <c r="U3282" t="s">
        <v>418</v>
      </c>
      <c r="V3282" t="s">
        <v>148</v>
      </c>
      <c r="W3282" t="s">
        <v>53</v>
      </c>
      <c r="X3282" t="s">
        <v>890</v>
      </c>
      <c r="Y3282" t="s">
        <v>41</v>
      </c>
      <c r="Z3282" t="s">
        <v>209</v>
      </c>
    </row>
    <row r="3283" spans="1:26" hidden="1" x14ac:dyDescent="0.25">
      <c r="A3283" t="s">
        <v>13371</v>
      </c>
      <c r="B3283" t="s">
        <v>13372</v>
      </c>
      <c r="C3283" s="1" t="str">
        <f t="shared" si="533"/>
        <v>21:0242</v>
      </c>
      <c r="D3283" s="1" t="str">
        <f t="shared" si="534"/>
        <v>21:0117</v>
      </c>
      <c r="E3283" t="s">
        <v>13373</v>
      </c>
      <c r="F3283" t="s">
        <v>13374</v>
      </c>
      <c r="H3283">
        <v>58.163584499999999</v>
      </c>
      <c r="I3283">
        <v>-103.8007527</v>
      </c>
      <c r="J3283" s="1" t="str">
        <f t="shared" si="535"/>
        <v>NGR lake sediment grab sample</v>
      </c>
      <c r="K3283" s="1" t="str">
        <f t="shared" si="536"/>
        <v>&lt;177 micron (NGR)</v>
      </c>
      <c r="L3283">
        <v>57</v>
      </c>
      <c r="M3283" t="s">
        <v>60</v>
      </c>
      <c r="N3283">
        <v>1113</v>
      </c>
      <c r="O3283" t="s">
        <v>133</v>
      </c>
      <c r="P3283" t="s">
        <v>181</v>
      </c>
      <c r="Q3283" t="s">
        <v>66</v>
      </c>
      <c r="R3283" t="s">
        <v>39</v>
      </c>
      <c r="S3283" t="s">
        <v>39</v>
      </c>
      <c r="T3283" t="s">
        <v>36</v>
      </c>
      <c r="U3283" t="s">
        <v>199</v>
      </c>
      <c r="V3283" t="s">
        <v>2057</v>
      </c>
      <c r="W3283" t="s">
        <v>53</v>
      </c>
      <c r="X3283" t="s">
        <v>283</v>
      </c>
      <c r="Y3283" t="s">
        <v>41</v>
      </c>
      <c r="Z3283" t="s">
        <v>523</v>
      </c>
    </row>
    <row r="3284" spans="1:26" hidden="1" x14ac:dyDescent="0.25">
      <c r="A3284" t="s">
        <v>13375</v>
      </c>
      <c r="B3284" t="s">
        <v>13376</v>
      </c>
      <c r="C3284" s="1" t="str">
        <f t="shared" si="533"/>
        <v>21:0242</v>
      </c>
      <c r="D3284" s="1" t="str">
        <f t="shared" si="534"/>
        <v>21:0117</v>
      </c>
      <c r="E3284" t="s">
        <v>13377</v>
      </c>
      <c r="F3284" t="s">
        <v>13378</v>
      </c>
      <c r="H3284">
        <v>58.145505200000002</v>
      </c>
      <c r="I3284">
        <v>-103.7514312</v>
      </c>
      <c r="J3284" s="1" t="str">
        <f t="shared" si="535"/>
        <v>NGR lake sediment grab sample</v>
      </c>
      <c r="K3284" s="1" t="str">
        <f t="shared" si="536"/>
        <v>&lt;177 micron (NGR)</v>
      </c>
      <c r="L3284">
        <v>57</v>
      </c>
      <c r="M3284" t="s">
        <v>73</v>
      </c>
      <c r="N3284">
        <v>1114</v>
      </c>
      <c r="O3284" t="s">
        <v>145</v>
      </c>
      <c r="P3284" t="s">
        <v>77</v>
      </c>
      <c r="Q3284" t="s">
        <v>66</v>
      </c>
      <c r="R3284" t="s">
        <v>97</v>
      </c>
      <c r="S3284" t="s">
        <v>80</v>
      </c>
      <c r="T3284" t="s">
        <v>122</v>
      </c>
      <c r="U3284" t="s">
        <v>890</v>
      </c>
      <c r="V3284" t="s">
        <v>1216</v>
      </c>
      <c r="W3284" t="s">
        <v>33</v>
      </c>
      <c r="X3284" t="s">
        <v>82</v>
      </c>
      <c r="Y3284" t="s">
        <v>41</v>
      </c>
      <c r="Z3284" t="s">
        <v>1920</v>
      </c>
    </row>
    <row r="3285" spans="1:26" hidden="1" x14ac:dyDescent="0.25">
      <c r="A3285" t="s">
        <v>13379</v>
      </c>
      <c r="B3285" t="s">
        <v>13380</v>
      </c>
      <c r="C3285" s="1" t="str">
        <f t="shared" si="533"/>
        <v>21:0242</v>
      </c>
      <c r="D3285" s="1" t="str">
        <f t="shared" si="534"/>
        <v>21:0117</v>
      </c>
      <c r="E3285" t="s">
        <v>13381</v>
      </c>
      <c r="F3285" t="s">
        <v>13382</v>
      </c>
      <c r="H3285">
        <v>58.1442798</v>
      </c>
      <c r="I3285">
        <v>-103.72548209999999</v>
      </c>
      <c r="J3285" s="1" t="str">
        <f t="shared" si="535"/>
        <v>NGR lake sediment grab sample</v>
      </c>
      <c r="K3285" s="1" t="str">
        <f t="shared" si="536"/>
        <v>&lt;177 micron (NGR)</v>
      </c>
      <c r="L3285">
        <v>57</v>
      </c>
      <c r="M3285" t="s">
        <v>87</v>
      </c>
      <c r="N3285">
        <v>1115</v>
      </c>
      <c r="O3285" t="s">
        <v>244</v>
      </c>
      <c r="P3285" t="s">
        <v>50</v>
      </c>
      <c r="Q3285" t="s">
        <v>66</v>
      </c>
      <c r="R3285" t="s">
        <v>109</v>
      </c>
      <c r="S3285" t="s">
        <v>39</v>
      </c>
      <c r="T3285" t="s">
        <v>36</v>
      </c>
      <c r="U3285" t="s">
        <v>418</v>
      </c>
      <c r="V3285" t="s">
        <v>437</v>
      </c>
      <c r="W3285" t="s">
        <v>80</v>
      </c>
      <c r="X3285" t="s">
        <v>82</v>
      </c>
      <c r="Y3285" t="s">
        <v>41</v>
      </c>
      <c r="Z3285" t="s">
        <v>277</v>
      </c>
    </row>
    <row r="3286" spans="1:26" hidden="1" x14ac:dyDescent="0.25">
      <c r="A3286" t="s">
        <v>13383</v>
      </c>
      <c r="B3286" t="s">
        <v>13384</v>
      </c>
      <c r="C3286" s="1" t="str">
        <f t="shared" si="533"/>
        <v>21:0242</v>
      </c>
      <c r="D3286" s="1" t="str">
        <f t="shared" si="534"/>
        <v>21:0117</v>
      </c>
      <c r="E3286" t="s">
        <v>13385</v>
      </c>
      <c r="F3286" t="s">
        <v>13386</v>
      </c>
      <c r="H3286">
        <v>58.130905200000001</v>
      </c>
      <c r="I3286">
        <v>-103.7138686</v>
      </c>
      <c r="J3286" s="1" t="str">
        <f t="shared" si="535"/>
        <v>NGR lake sediment grab sample</v>
      </c>
      <c r="K3286" s="1" t="str">
        <f t="shared" si="536"/>
        <v>&lt;177 micron (NGR)</v>
      </c>
      <c r="L3286">
        <v>57</v>
      </c>
      <c r="M3286" t="s">
        <v>96</v>
      </c>
      <c r="N3286">
        <v>1116</v>
      </c>
      <c r="O3286" t="s">
        <v>798</v>
      </c>
      <c r="P3286" t="s">
        <v>39</v>
      </c>
      <c r="Q3286" t="s">
        <v>53</v>
      </c>
      <c r="R3286" t="s">
        <v>78</v>
      </c>
      <c r="S3286" t="s">
        <v>181</v>
      </c>
      <c r="T3286" t="s">
        <v>36</v>
      </c>
      <c r="U3286" t="s">
        <v>963</v>
      </c>
      <c r="V3286" t="s">
        <v>2909</v>
      </c>
      <c r="W3286" t="s">
        <v>53</v>
      </c>
      <c r="X3286" t="s">
        <v>48</v>
      </c>
      <c r="Y3286" t="s">
        <v>41</v>
      </c>
      <c r="Z3286" t="s">
        <v>1773</v>
      </c>
    </row>
    <row r="3287" spans="1:26" hidden="1" x14ac:dyDescent="0.25">
      <c r="A3287" t="s">
        <v>13387</v>
      </c>
      <c r="B3287" t="s">
        <v>13388</v>
      </c>
      <c r="C3287" s="1" t="str">
        <f t="shared" si="533"/>
        <v>21:0242</v>
      </c>
      <c r="D3287" s="1" t="str">
        <f t="shared" si="534"/>
        <v>21:0117</v>
      </c>
      <c r="E3287" t="s">
        <v>13389</v>
      </c>
      <c r="F3287" t="s">
        <v>13390</v>
      </c>
      <c r="H3287">
        <v>58.089966500000003</v>
      </c>
      <c r="I3287">
        <v>-103.6757004</v>
      </c>
      <c r="J3287" s="1" t="str">
        <f t="shared" si="535"/>
        <v>NGR lake sediment grab sample</v>
      </c>
      <c r="K3287" s="1" t="str">
        <f t="shared" si="536"/>
        <v>&lt;177 micron (NGR)</v>
      </c>
      <c r="L3287">
        <v>57</v>
      </c>
      <c r="M3287" t="s">
        <v>154</v>
      </c>
      <c r="N3287">
        <v>1117</v>
      </c>
      <c r="O3287" t="s">
        <v>133</v>
      </c>
      <c r="P3287" t="s">
        <v>76</v>
      </c>
      <c r="Q3287" t="s">
        <v>53</v>
      </c>
      <c r="R3287" t="s">
        <v>146</v>
      </c>
      <c r="S3287" t="s">
        <v>181</v>
      </c>
      <c r="T3287" t="s">
        <v>36</v>
      </c>
      <c r="U3287" t="s">
        <v>1480</v>
      </c>
      <c r="V3287" t="s">
        <v>597</v>
      </c>
      <c r="W3287" t="s">
        <v>66</v>
      </c>
      <c r="X3287" t="s">
        <v>890</v>
      </c>
      <c r="Y3287" t="s">
        <v>41</v>
      </c>
      <c r="Z3287" t="s">
        <v>278</v>
      </c>
    </row>
    <row r="3288" spans="1:26" hidden="1" x14ac:dyDescent="0.25">
      <c r="A3288" t="s">
        <v>13391</v>
      </c>
      <c r="B3288" t="s">
        <v>13392</v>
      </c>
      <c r="C3288" s="1" t="str">
        <f t="shared" si="533"/>
        <v>21:0242</v>
      </c>
      <c r="D3288" s="1" t="str">
        <f t="shared" si="534"/>
        <v>21:0117</v>
      </c>
      <c r="E3288" t="s">
        <v>13365</v>
      </c>
      <c r="F3288" t="s">
        <v>13393</v>
      </c>
      <c r="H3288">
        <v>58.083176799999997</v>
      </c>
      <c r="I3288">
        <v>-103.6723904</v>
      </c>
      <c r="J3288" s="1" t="str">
        <f t="shared" si="535"/>
        <v>NGR lake sediment grab sample</v>
      </c>
      <c r="K3288" s="1" t="str">
        <f t="shared" si="536"/>
        <v>&lt;177 micron (NGR)</v>
      </c>
      <c r="L3288">
        <v>57</v>
      </c>
      <c r="M3288" t="s">
        <v>169</v>
      </c>
      <c r="N3288">
        <v>1118</v>
      </c>
      <c r="O3288" t="s">
        <v>609</v>
      </c>
      <c r="P3288" t="s">
        <v>76</v>
      </c>
      <c r="Q3288" t="s">
        <v>53</v>
      </c>
      <c r="R3288" t="s">
        <v>39</v>
      </c>
      <c r="S3288" t="s">
        <v>64</v>
      </c>
      <c r="T3288" t="s">
        <v>36</v>
      </c>
      <c r="U3288" t="s">
        <v>144</v>
      </c>
      <c r="V3288" t="s">
        <v>13108</v>
      </c>
      <c r="W3288" t="s">
        <v>53</v>
      </c>
      <c r="X3288" t="s">
        <v>82</v>
      </c>
      <c r="Y3288" t="s">
        <v>41</v>
      </c>
      <c r="Z3288" t="s">
        <v>133</v>
      </c>
    </row>
    <row r="3289" spans="1:26" hidden="1" x14ac:dyDescent="0.25">
      <c r="A3289" t="s">
        <v>13394</v>
      </c>
      <c r="B3289" t="s">
        <v>13395</v>
      </c>
      <c r="C3289" s="1" t="str">
        <f t="shared" si="533"/>
        <v>21:0242</v>
      </c>
      <c r="D3289" s="1" t="str">
        <f t="shared" si="534"/>
        <v>21:0117</v>
      </c>
      <c r="E3289" t="s">
        <v>13365</v>
      </c>
      <c r="F3289" t="s">
        <v>13396</v>
      </c>
      <c r="H3289">
        <v>58.083176799999997</v>
      </c>
      <c r="I3289">
        <v>-103.6723904</v>
      </c>
      <c r="J3289" s="1" t="str">
        <f t="shared" si="535"/>
        <v>NGR lake sediment grab sample</v>
      </c>
      <c r="K3289" s="1" t="str">
        <f t="shared" si="536"/>
        <v>&lt;177 micron (NGR)</v>
      </c>
      <c r="L3289">
        <v>57</v>
      </c>
      <c r="M3289" t="s">
        <v>162</v>
      </c>
      <c r="N3289">
        <v>1119</v>
      </c>
      <c r="O3289" t="s">
        <v>588</v>
      </c>
      <c r="P3289" t="s">
        <v>76</v>
      </c>
      <c r="Q3289" t="s">
        <v>53</v>
      </c>
      <c r="R3289" t="s">
        <v>78</v>
      </c>
      <c r="S3289" t="s">
        <v>109</v>
      </c>
      <c r="T3289" t="s">
        <v>122</v>
      </c>
      <c r="U3289" t="s">
        <v>119</v>
      </c>
      <c r="V3289" t="s">
        <v>1006</v>
      </c>
      <c r="W3289" t="s">
        <v>66</v>
      </c>
      <c r="X3289" t="s">
        <v>890</v>
      </c>
      <c r="Y3289" t="s">
        <v>41</v>
      </c>
      <c r="Z3289" t="s">
        <v>2679</v>
      </c>
    </row>
    <row r="3290" spans="1:26" hidden="1" x14ac:dyDescent="0.25">
      <c r="A3290" t="s">
        <v>13397</v>
      </c>
      <c r="B3290" t="s">
        <v>13398</v>
      </c>
      <c r="C3290" s="1" t="str">
        <f t="shared" si="533"/>
        <v>21:0242</v>
      </c>
      <c r="D3290" s="1" t="str">
        <f t="shared" si="534"/>
        <v>21:0117</v>
      </c>
      <c r="E3290" t="s">
        <v>13399</v>
      </c>
      <c r="F3290" t="s">
        <v>13400</v>
      </c>
      <c r="H3290">
        <v>58.042313999999998</v>
      </c>
      <c r="I3290">
        <v>-103.74528909999999</v>
      </c>
      <c r="J3290" s="1" t="str">
        <f t="shared" si="535"/>
        <v>NGR lake sediment grab sample</v>
      </c>
      <c r="K3290" s="1" t="str">
        <f t="shared" si="536"/>
        <v>&lt;177 micron (NGR)</v>
      </c>
      <c r="L3290">
        <v>57</v>
      </c>
      <c r="M3290" t="s">
        <v>106</v>
      </c>
      <c r="N3290">
        <v>1120</v>
      </c>
      <c r="O3290" t="s">
        <v>32</v>
      </c>
      <c r="P3290" t="s">
        <v>198</v>
      </c>
      <c r="Q3290" t="s">
        <v>66</v>
      </c>
      <c r="R3290" t="s">
        <v>97</v>
      </c>
      <c r="S3290" t="s">
        <v>146</v>
      </c>
      <c r="T3290" t="s">
        <v>36</v>
      </c>
      <c r="U3290" t="s">
        <v>563</v>
      </c>
      <c r="V3290" t="s">
        <v>13108</v>
      </c>
      <c r="W3290" t="s">
        <v>97</v>
      </c>
      <c r="X3290" t="s">
        <v>283</v>
      </c>
      <c r="Y3290" t="s">
        <v>1607</v>
      </c>
      <c r="Z3290" t="s">
        <v>321</v>
      </c>
    </row>
    <row r="3291" spans="1:26" hidden="1" x14ac:dyDescent="0.25">
      <c r="A3291" t="s">
        <v>13401</v>
      </c>
      <c r="B3291" t="s">
        <v>13402</v>
      </c>
      <c r="C3291" s="1" t="str">
        <f t="shared" si="533"/>
        <v>21:0242</v>
      </c>
      <c r="D3291" s="1" t="str">
        <f t="shared" si="534"/>
        <v>21:0117</v>
      </c>
      <c r="E3291" t="s">
        <v>13403</v>
      </c>
      <c r="F3291" t="s">
        <v>13404</v>
      </c>
      <c r="H3291">
        <v>58.086136400000001</v>
      </c>
      <c r="I3291">
        <v>-103.6928198</v>
      </c>
      <c r="J3291" s="1" t="str">
        <f t="shared" si="535"/>
        <v>NGR lake sediment grab sample</v>
      </c>
      <c r="K3291" s="1" t="str">
        <f t="shared" si="536"/>
        <v>&lt;177 micron (NGR)</v>
      </c>
      <c r="L3291">
        <v>57</v>
      </c>
      <c r="M3291" t="s">
        <v>118</v>
      </c>
      <c r="N3291">
        <v>1121</v>
      </c>
      <c r="O3291" t="s">
        <v>62</v>
      </c>
      <c r="P3291" t="s">
        <v>66</v>
      </c>
      <c r="Q3291" t="s">
        <v>66</v>
      </c>
      <c r="R3291" t="s">
        <v>39</v>
      </c>
      <c r="S3291" t="s">
        <v>39</v>
      </c>
      <c r="T3291" t="s">
        <v>36</v>
      </c>
      <c r="U3291" t="s">
        <v>91</v>
      </c>
      <c r="V3291" t="s">
        <v>90</v>
      </c>
      <c r="W3291" t="s">
        <v>53</v>
      </c>
      <c r="X3291" t="s">
        <v>283</v>
      </c>
      <c r="Y3291" t="s">
        <v>41</v>
      </c>
      <c r="Z3291" t="s">
        <v>191</v>
      </c>
    </row>
    <row r="3292" spans="1:26" hidden="1" x14ac:dyDescent="0.25">
      <c r="A3292" t="s">
        <v>13405</v>
      </c>
      <c r="B3292" t="s">
        <v>13406</v>
      </c>
      <c r="C3292" s="1" t="str">
        <f t="shared" si="533"/>
        <v>21:0242</v>
      </c>
      <c r="D3292" s="1" t="str">
        <f t="shared" si="534"/>
        <v>21:0117</v>
      </c>
      <c r="E3292" t="s">
        <v>13407</v>
      </c>
      <c r="F3292" t="s">
        <v>13408</v>
      </c>
      <c r="H3292">
        <v>58.073246099999999</v>
      </c>
      <c r="I3292">
        <v>-103.687594</v>
      </c>
      <c r="J3292" s="1" t="str">
        <f t="shared" si="535"/>
        <v>NGR lake sediment grab sample</v>
      </c>
      <c r="K3292" s="1" t="str">
        <f t="shared" si="536"/>
        <v>&lt;177 micron (NGR)</v>
      </c>
      <c r="L3292">
        <v>57</v>
      </c>
      <c r="M3292" t="s">
        <v>131</v>
      </c>
      <c r="N3292">
        <v>1122</v>
      </c>
      <c r="O3292" t="s">
        <v>61</v>
      </c>
      <c r="P3292" t="s">
        <v>198</v>
      </c>
      <c r="Q3292" t="s">
        <v>80</v>
      </c>
      <c r="R3292" t="s">
        <v>146</v>
      </c>
      <c r="S3292" t="s">
        <v>78</v>
      </c>
      <c r="T3292" t="s">
        <v>122</v>
      </c>
      <c r="U3292" t="s">
        <v>1416</v>
      </c>
      <c r="V3292" t="s">
        <v>157</v>
      </c>
      <c r="W3292" t="s">
        <v>146</v>
      </c>
      <c r="X3292" t="s">
        <v>82</v>
      </c>
      <c r="Y3292" t="s">
        <v>41</v>
      </c>
      <c r="Z3292" t="s">
        <v>1085</v>
      </c>
    </row>
    <row r="3293" spans="1:26" hidden="1" x14ac:dyDescent="0.25">
      <c r="A3293" t="s">
        <v>13409</v>
      </c>
      <c r="B3293" t="s">
        <v>13410</v>
      </c>
      <c r="C3293" s="1" t="str">
        <f t="shared" si="533"/>
        <v>21:0242</v>
      </c>
      <c r="D3293" s="1" t="str">
        <f t="shared" si="534"/>
        <v>21:0117</v>
      </c>
      <c r="E3293" t="s">
        <v>13411</v>
      </c>
      <c r="F3293" t="s">
        <v>13412</v>
      </c>
      <c r="H3293">
        <v>58.069086300000002</v>
      </c>
      <c r="I3293">
        <v>-103.66759</v>
      </c>
      <c r="J3293" s="1" t="str">
        <f t="shared" si="535"/>
        <v>NGR lake sediment grab sample</v>
      </c>
      <c r="K3293" s="1" t="str">
        <f t="shared" si="536"/>
        <v>&lt;177 micron (NGR)</v>
      </c>
      <c r="L3293">
        <v>57</v>
      </c>
      <c r="M3293" t="s">
        <v>143</v>
      </c>
      <c r="N3293">
        <v>1123</v>
      </c>
      <c r="O3293" t="s">
        <v>489</v>
      </c>
      <c r="P3293" t="s">
        <v>76</v>
      </c>
      <c r="Q3293" t="s">
        <v>63</v>
      </c>
      <c r="R3293" t="s">
        <v>76</v>
      </c>
      <c r="S3293" t="s">
        <v>39</v>
      </c>
      <c r="T3293" t="s">
        <v>36</v>
      </c>
      <c r="U3293" t="s">
        <v>497</v>
      </c>
      <c r="V3293" t="s">
        <v>65</v>
      </c>
      <c r="W3293" t="s">
        <v>66</v>
      </c>
      <c r="X3293" t="s">
        <v>890</v>
      </c>
      <c r="Y3293" t="s">
        <v>41</v>
      </c>
      <c r="Z3293" t="s">
        <v>1161</v>
      </c>
    </row>
    <row r="3294" spans="1:26" hidden="1" x14ac:dyDescent="0.25">
      <c r="A3294" t="s">
        <v>13413</v>
      </c>
      <c r="B3294" t="s">
        <v>13414</v>
      </c>
      <c r="C3294" s="1" t="str">
        <f t="shared" si="533"/>
        <v>21:0242</v>
      </c>
      <c r="D3294" s="1" t="str">
        <f t="shared" si="534"/>
        <v>21:0117</v>
      </c>
      <c r="E3294" t="s">
        <v>13415</v>
      </c>
      <c r="F3294" t="s">
        <v>13416</v>
      </c>
      <c r="H3294">
        <v>58.0591729</v>
      </c>
      <c r="I3294">
        <v>-103.6398935</v>
      </c>
      <c r="J3294" s="1" t="str">
        <f t="shared" si="535"/>
        <v>NGR lake sediment grab sample</v>
      </c>
      <c r="K3294" s="1" t="str">
        <f t="shared" si="536"/>
        <v>&lt;177 micron (NGR)</v>
      </c>
      <c r="L3294">
        <v>57</v>
      </c>
      <c r="M3294" t="s">
        <v>177</v>
      </c>
      <c r="N3294">
        <v>1124</v>
      </c>
      <c r="O3294" t="s">
        <v>32</v>
      </c>
      <c r="P3294" t="s">
        <v>181</v>
      </c>
      <c r="Q3294" t="s">
        <v>63</v>
      </c>
      <c r="R3294" t="s">
        <v>50</v>
      </c>
      <c r="S3294" t="s">
        <v>78</v>
      </c>
      <c r="T3294" t="s">
        <v>36</v>
      </c>
      <c r="U3294" t="s">
        <v>284</v>
      </c>
      <c r="V3294" t="s">
        <v>157</v>
      </c>
      <c r="W3294" t="s">
        <v>53</v>
      </c>
      <c r="X3294" t="s">
        <v>82</v>
      </c>
      <c r="Y3294" t="s">
        <v>41</v>
      </c>
      <c r="Z3294" t="s">
        <v>1042</v>
      </c>
    </row>
    <row r="3295" spans="1:26" hidden="1" x14ac:dyDescent="0.25">
      <c r="A3295" t="s">
        <v>13417</v>
      </c>
      <c r="B3295" t="s">
        <v>13418</v>
      </c>
      <c r="C3295" s="1" t="str">
        <f t="shared" si="533"/>
        <v>21:0242</v>
      </c>
      <c r="D3295" s="1" t="str">
        <f t="shared" si="534"/>
        <v>21:0117</v>
      </c>
      <c r="E3295" t="s">
        <v>13419</v>
      </c>
      <c r="F3295" t="s">
        <v>13420</v>
      </c>
      <c r="H3295">
        <v>58.0441839</v>
      </c>
      <c r="I3295">
        <v>-103.6310096</v>
      </c>
      <c r="J3295" s="1" t="str">
        <f t="shared" si="535"/>
        <v>NGR lake sediment grab sample</v>
      </c>
      <c r="K3295" s="1" t="str">
        <f t="shared" si="536"/>
        <v>&lt;177 micron (NGR)</v>
      </c>
      <c r="L3295">
        <v>57</v>
      </c>
      <c r="M3295" t="s">
        <v>187</v>
      </c>
      <c r="N3295">
        <v>1125</v>
      </c>
      <c r="O3295" t="s">
        <v>321</v>
      </c>
      <c r="P3295" t="s">
        <v>76</v>
      </c>
      <c r="Q3295" t="s">
        <v>63</v>
      </c>
      <c r="R3295" t="s">
        <v>76</v>
      </c>
      <c r="S3295" t="s">
        <v>146</v>
      </c>
      <c r="T3295" t="s">
        <v>36</v>
      </c>
      <c r="U3295" t="s">
        <v>179</v>
      </c>
      <c r="V3295" t="s">
        <v>90</v>
      </c>
      <c r="W3295" t="s">
        <v>53</v>
      </c>
      <c r="X3295" t="s">
        <v>82</v>
      </c>
      <c r="Y3295" t="s">
        <v>41</v>
      </c>
      <c r="Z3295" t="s">
        <v>546</v>
      </c>
    </row>
    <row r="3296" spans="1:26" hidden="1" x14ac:dyDescent="0.25">
      <c r="A3296" t="s">
        <v>13421</v>
      </c>
      <c r="B3296" t="s">
        <v>13422</v>
      </c>
      <c r="C3296" s="1" t="str">
        <f t="shared" si="533"/>
        <v>21:0242</v>
      </c>
      <c r="D3296" s="1" t="str">
        <f t="shared" si="534"/>
        <v>21:0117</v>
      </c>
      <c r="E3296" t="s">
        <v>13423</v>
      </c>
      <c r="F3296" t="s">
        <v>13424</v>
      </c>
      <c r="H3296">
        <v>58.041162700000001</v>
      </c>
      <c r="I3296">
        <v>-103.66717180000001</v>
      </c>
      <c r="J3296" s="1" t="str">
        <f t="shared" si="535"/>
        <v>NGR lake sediment grab sample</v>
      </c>
      <c r="K3296" s="1" t="str">
        <f t="shared" si="536"/>
        <v>&lt;177 micron (NGR)</v>
      </c>
      <c r="L3296">
        <v>57</v>
      </c>
      <c r="M3296" t="s">
        <v>196</v>
      </c>
      <c r="N3296">
        <v>1126</v>
      </c>
      <c r="O3296" t="s">
        <v>82</v>
      </c>
      <c r="P3296" t="s">
        <v>76</v>
      </c>
      <c r="Q3296" t="s">
        <v>66</v>
      </c>
      <c r="R3296" t="s">
        <v>146</v>
      </c>
      <c r="S3296" t="s">
        <v>39</v>
      </c>
      <c r="T3296" t="s">
        <v>122</v>
      </c>
      <c r="U3296" t="s">
        <v>1869</v>
      </c>
      <c r="V3296" t="s">
        <v>227</v>
      </c>
      <c r="W3296" t="s">
        <v>66</v>
      </c>
      <c r="X3296" t="s">
        <v>890</v>
      </c>
      <c r="Y3296" t="s">
        <v>41</v>
      </c>
      <c r="Z3296" t="s">
        <v>489</v>
      </c>
    </row>
    <row r="3297" spans="1:26" hidden="1" x14ac:dyDescent="0.25">
      <c r="A3297" t="s">
        <v>13425</v>
      </c>
      <c r="B3297" t="s">
        <v>13426</v>
      </c>
      <c r="C3297" s="1" t="str">
        <f t="shared" si="533"/>
        <v>21:0242</v>
      </c>
      <c r="D3297" s="1" t="str">
        <f t="shared" si="534"/>
        <v>21:0117</v>
      </c>
      <c r="E3297" t="s">
        <v>13427</v>
      </c>
      <c r="F3297" t="s">
        <v>13428</v>
      </c>
      <c r="H3297">
        <v>58.051599899999999</v>
      </c>
      <c r="I3297">
        <v>-103.6887431</v>
      </c>
      <c r="J3297" s="1" t="str">
        <f t="shared" si="535"/>
        <v>NGR lake sediment grab sample</v>
      </c>
      <c r="K3297" s="1" t="str">
        <f t="shared" si="536"/>
        <v>&lt;177 micron (NGR)</v>
      </c>
      <c r="L3297">
        <v>57</v>
      </c>
      <c r="M3297" t="s">
        <v>206</v>
      </c>
      <c r="N3297">
        <v>1127</v>
      </c>
      <c r="O3297" t="s">
        <v>760</v>
      </c>
      <c r="P3297" t="s">
        <v>760</v>
      </c>
      <c r="Q3297" t="s">
        <v>760</v>
      </c>
      <c r="R3297" t="s">
        <v>760</v>
      </c>
      <c r="S3297" t="s">
        <v>760</v>
      </c>
      <c r="T3297" t="s">
        <v>760</v>
      </c>
      <c r="U3297" t="s">
        <v>760</v>
      </c>
      <c r="V3297" t="s">
        <v>760</v>
      </c>
      <c r="W3297" t="s">
        <v>760</v>
      </c>
      <c r="X3297" t="s">
        <v>760</v>
      </c>
      <c r="Y3297" t="s">
        <v>760</v>
      </c>
      <c r="Z3297" t="s">
        <v>760</v>
      </c>
    </row>
    <row r="3298" spans="1:26" hidden="1" x14ac:dyDescent="0.25">
      <c r="A3298" t="s">
        <v>13429</v>
      </c>
      <c r="B3298" t="s">
        <v>13430</v>
      </c>
      <c r="C3298" s="1" t="str">
        <f t="shared" si="533"/>
        <v>21:0242</v>
      </c>
      <c r="D3298" s="1" t="str">
        <f t="shared" si="534"/>
        <v>21:0117</v>
      </c>
      <c r="E3298" t="s">
        <v>13431</v>
      </c>
      <c r="F3298" t="s">
        <v>13432</v>
      </c>
      <c r="H3298">
        <v>58.0616682</v>
      </c>
      <c r="I3298">
        <v>-103.7330518</v>
      </c>
      <c r="J3298" s="1" t="str">
        <f t="shared" si="535"/>
        <v>NGR lake sediment grab sample</v>
      </c>
      <c r="K3298" s="1" t="str">
        <f t="shared" si="536"/>
        <v>&lt;177 micron (NGR)</v>
      </c>
      <c r="L3298">
        <v>57</v>
      </c>
      <c r="M3298" t="s">
        <v>214</v>
      </c>
      <c r="N3298">
        <v>1128</v>
      </c>
      <c r="O3298" t="s">
        <v>596</v>
      </c>
      <c r="P3298" t="s">
        <v>80</v>
      </c>
      <c r="Q3298" t="s">
        <v>63</v>
      </c>
      <c r="R3298" t="s">
        <v>39</v>
      </c>
      <c r="S3298" t="s">
        <v>33</v>
      </c>
      <c r="T3298" t="s">
        <v>36</v>
      </c>
      <c r="U3298" t="s">
        <v>178</v>
      </c>
      <c r="V3298" t="s">
        <v>517</v>
      </c>
      <c r="W3298" t="s">
        <v>53</v>
      </c>
      <c r="X3298" t="s">
        <v>77</v>
      </c>
      <c r="Y3298" t="s">
        <v>41</v>
      </c>
      <c r="Z3298" t="s">
        <v>5028</v>
      </c>
    </row>
    <row r="3299" spans="1:26" hidden="1" x14ac:dyDescent="0.25">
      <c r="A3299" t="s">
        <v>13433</v>
      </c>
      <c r="B3299" t="s">
        <v>13434</v>
      </c>
      <c r="C3299" s="1" t="str">
        <f t="shared" si="533"/>
        <v>21:0242</v>
      </c>
      <c r="D3299" s="1" t="str">
        <f>HYPERLINK("http://geochem.nrcan.gc.ca/cdogs/content/svy/svy_e.htm", "")</f>
        <v/>
      </c>
      <c r="G3299" s="1" t="str">
        <f>HYPERLINK("http://geochem.nrcan.gc.ca/cdogs/content/cr_/cr_00023_e.htm", "23")</f>
        <v>23</v>
      </c>
      <c r="J3299" t="s">
        <v>220</v>
      </c>
      <c r="K3299" t="s">
        <v>221</v>
      </c>
      <c r="L3299">
        <v>57</v>
      </c>
      <c r="M3299" t="s">
        <v>222</v>
      </c>
      <c r="N3299">
        <v>1129</v>
      </c>
      <c r="O3299" t="s">
        <v>759</v>
      </c>
      <c r="P3299" t="s">
        <v>145</v>
      </c>
      <c r="Q3299" t="s">
        <v>277</v>
      </c>
      <c r="R3299" t="s">
        <v>109</v>
      </c>
      <c r="S3299" t="s">
        <v>109</v>
      </c>
      <c r="T3299" t="s">
        <v>36</v>
      </c>
      <c r="U3299" t="s">
        <v>964</v>
      </c>
      <c r="V3299" t="s">
        <v>1802</v>
      </c>
      <c r="W3299" t="s">
        <v>33</v>
      </c>
      <c r="X3299" t="s">
        <v>79</v>
      </c>
      <c r="Y3299" t="s">
        <v>66</v>
      </c>
      <c r="Z3299" t="s">
        <v>5520</v>
      </c>
    </row>
    <row r="3300" spans="1:26" hidden="1" x14ac:dyDescent="0.25">
      <c r="A3300" t="s">
        <v>13435</v>
      </c>
      <c r="B3300" t="s">
        <v>13436</v>
      </c>
      <c r="C3300" s="1" t="str">
        <f t="shared" si="533"/>
        <v>21:0242</v>
      </c>
      <c r="D3300" s="1" t="str">
        <f t="shared" ref="D3300:D3318" si="537">HYPERLINK("http://geochem.nrcan.gc.ca/cdogs/content/svy/svy210117_e.htm", "21:0117")</f>
        <v>21:0117</v>
      </c>
      <c r="E3300" t="s">
        <v>13437</v>
      </c>
      <c r="F3300" t="s">
        <v>13438</v>
      </c>
      <c r="H3300">
        <v>58.034551499999999</v>
      </c>
      <c r="I3300">
        <v>-103.7144832</v>
      </c>
      <c r="J3300" s="1" t="str">
        <f t="shared" ref="J3300:J3318" si="538">HYPERLINK("http://geochem.nrcan.gc.ca/cdogs/content/kwd/kwd020027_e.htm", "NGR lake sediment grab sample")</f>
        <v>NGR lake sediment grab sample</v>
      </c>
      <c r="K3300" s="1" t="str">
        <f t="shared" ref="K3300:K3318" si="539">HYPERLINK("http://geochem.nrcan.gc.ca/cdogs/content/kwd/kwd080006_e.htm", "&lt;177 micron (NGR)")</f>
        <v>&lt;177 micron (NGR)</v>
      </c>
      <c r="L3300">
        <v>57</v>
      </c>
      <c r="M3300" t="s">
        <v>234</v>
      </c>
      <c r="N3300">
        <v>1130</v>
      </c>
      <c r="O3300" t="s">
        <v>546</v>
      </c>
      <c r="P3300" t="s">
        <v>198</v>
      </c>
      <c r="Q3300" t="s">
        <v>80</v>
      </c>
      <c r="R3300" t="s">
        <v>156</v>
      </c>
      <c r="S3300" t="s">
        <v>181</v>
      </c>
      <c r="T3300" t="s">
        <v>36</v>
      </c>
      <c r="U3300" t="s">
        <v>91</v>
      </c>
      <c r="V3300" t="s">
        <v>853</v>
      </c>
      <c r="W3300" t="s">
        <v>78</v>
      </c>
      <c r="X3300" t="s">
        <v>890</v>
      </c>
      <c r="Y3300" t="s">
        <v>41</v>
      </c>
      <c r="Z3300" t="s">
        <v>310</v>
      </c>
    </row>
    <row r="3301" spans="1:26" hidden="1" x14ac:dyDescent="0.25">
      <c r="A3301" t="s">
        <v>13439</v>
      </c>
      <c r="B3301" t="s">
        <v>13440</v>
      </c>
      <c r="C3301" s="1" t="str">
        <f t="shared" si="533"/>
        <v>21:0242</v>
      </c>
      <c r="D3301" s="1" t="str">
        <f t="shared" si="537"/>
        <v>21:0117</v>
      </c>
      <c r="E3301" t="s">
        <v>13441</v>
      </c>
      <c r="F3301" t="s">
        <v>13442</v>
      </c>
      <c r="H3301">
        <v>58.701867</v>
      </c>
      <c r="I3301">
        <v>-102.59700669999999</v>
      </c>
      <c r="J3301" s="1" t="str">
        <f t="shared" si="538"/>
        <v>NGR lake sediment grab sample</v>
      </c>
      <c r="K3301" s="1" t="str">
        <f t="shared" si="539"/>
        <v>&lt;177 micron (NGR)</v>
      </c>
      <c r="L3301">
        <v>58</v>
      </c>
      <c r="M3301" t="s">
        <v>30</v>
      </c>
      <c r="N3301">
        <v>1131</v>
      </c>
      <c r="O3301" t="s">
        <v>1048</v>
      </c>
      <c r="P3301" t="s">
        <v>50</v>
      </c>
      <c r="Q3301" t="s">
        <v>63</v>
      </c>
      <c r="R3301" t="s">
        <v>156</v>
      </c>
      <c r="S3301" t="s">
        <v>181</v>
      </c>
      <c r="T3301" t="s">
        <v>36</v>
      </c>
      <c r="U3301" t="s">
        <v>199</v>
      </c>
      <c r="V3301" t="s">
        <v>237</v>
      </c>
      <c r="W3301" t="s">
        <v>63</v>
      </c>
      <c r="X3301" t="s">
        <v>48</v>
      </c>
      <c r="Y3301" t="s">
        <v>41</v>
      </c>
      <c r="Z3301" t="s">
        <v>3055</v>
      </c>
    </row>
    <row r="3302" spans="1:26" hidden="1" x14ac:dyDescent="0.25">
      <c r="A3302" t="s">
        <v>13443</v>
      </c>
      <c r="B3302" t="s">
        <v>13444</v>
      </c>
      <c r="C3302" s="1" t="str">
        <f t="shared" si="533"/>
        <v>21:0242</v>
      </c>
      <c r="D3302" s="1" t="str">
        <f t="shared" si="537"/>
        <v>21:0117</v>
      </c>
      <c r="E3302" t="s">
        <v>13445</v>
      </c>
      <c r="F3302" t="s">
        <v>13446</v>
      </c>
      <c r="H3302">
        <v>58.013573600000001</v>
      </c>
      <c r="I3302">
        <v>-103.71691079999999</v>
      </c>
      <c r="J3302" s="1" t="str">
        <f t="shared" si="538"/>
        <v>NGR lake sediment grab sample</v>
      </c>
      <c r="K3302" s="1" t="str">
        <f t="shared" si="539"/>
        <v>&lt;177 micron (NGR)</v>
      </c>
      <c r="L3302">
        <v>58</v>
      </c>
      <c r="M3302" t="s">
        <v>47</v>
      </c>
      <c r="N3302">
        <v>1132</v>
      </c>
      <c r="O3302" t="s">
        <v>321</v>
      </c>
      <c r="P3302" t="s">
        <v>39</v>
      </c>
      <c r="Q3302" t="s">
        <v>66</v>
      </c>
      <c r="R3302" t="s">
        <v>80</v>
      </c>
      <c r="S3302" t="s">
        <v>63</v>
      </c>
      <c r="T3302" t="s">
        <v>36</v>
      </c>
      <c r="U3302" t="s">
        <v>336</v>
      </c>
      <c r="V3302" t="s">
        <v>3939</v>
      </c>
      <c r="W3302" t="s">
        <v>53</v>
      </c>
      <c r="X3302" t="s">
        <v>82</v>
      </c>
      <c r="Y3302" t="s">
        <v>41</v>
      </c>
      <c r="Z3302" t="s">
        <v>13447</v>
      </c>
    </row>
    <row r="3303" spans="1:26" hidden="1" x14ac:dyDescent="0.25">
      <c r="A3303" t="s">
        <v>13448</v>
      </c>
      <c r="B3303" t="s">
        <v>13449</v>
      </c>
      <c r="C3303" s="1" t="str">
        <f t="shared" si="533"/>
        <v>21:0242</v>
      </c>
      <c r="D3303" s="1" t="str">
        <f t="shared" si="537"/>
        <v>21:0117</v>
      </c>
      <c r="E3303" t="s">
        <v>13450</v>
      </c>
      <c r="F3303" t="s">
        <v>13451</v>
      </c>
      <c r="H3303">
        <v>58.0128506</v>
      </c>
      <c r="I3303">
        <v>-103.7444579</v>
      </c>
      <c r="J3303" s="1" t="str">
        <f t="shared" si="538"/>
        <v>NGR lake sediment grab sample</v>
      </c>
      <c r="K3303" s="1" t="str">
        <f t="shared" si="539"/>
        <v>&lt;177 micron (NGR)</v>
      </c>
      <c r="L3303">
        <v>58</v>
      </c>
      <c r="M3303" t="s">
        <v>60</v>
      </c>
      <c r="N3303">
        <v>1133</v>
      </c>
      <c r="O3303" t="s">
        <v>244</v>
      </c>
      <c r="P3303" t="s">
        <v>80</v>
      </c>
      <c r="Q3303" t="s">
        <v>53</v>
      </c>
      <c r="R3303" t="s">
        <v>39</v>
      </c>
      <c r="S3303" t="s">
        <v>80</v>
      </c>
      <c r="T3303" t="s">
        <v>36</v>
      </c>
      <c r="U3303" t="s">
        <v>208</v>
      </c>
      <c r="V3303" t="s">
        <v>730</v>
      </c>
      <c r="W3303" t="s">
        <v>80</v>
      </c>
      <c r="X3303" t="s">
        <v>82</v>
      </c>
      <c r="Y3303" t="s">
        <v>41</v>
      </c>
      <c r="Z3303" t="s">
        <v>2223</v>
      </c>
    </row>
    <row r="3304" spans="1:26" hidden="1" x14ac:dyDescent="0.25">
      <c r="A3304" t="s">
        <v>13452</v>
      </c>
      <c r="B3304" t="s">
        <v>13453</v>
      </c>
      <c r="C3304" s="1" t="str">
        <f t="shared" si="533"/>
        <v>21:0242</v>
      </c>
      <c r="D3304" s="1" t="str">
        <f t="shared" si="537"/>
        <v>21:0117</v>
      </c>
      <c r="E3304" t="s">
        <v>13454</v>
      </c>
      <c r="F3304" t="s">
        <v>13455</v>
      </c>
      <c r="H3304">
        <v>58.000103699999997</v>
      </c>
      <c r="I3304">
        <v>-103.74536070000001</v>
      </c>
      <c r="J3304" s="1" t="str">
        <f t="shared" si="538"/>
        <v>NGR lake sediment grab sample</v>
      </c>
      <c r="K3304" s="1" t="str">
        <f t="shared" si="539"/>
        <v>&lt;177 micron (NGR)</v>
      </c>
      <c r="L3304">
        <v>58</v>
      </c>
      <c r="M3304" t="s">
        <v>73</v>
      </c>
      <c r="N3304">
        <v>1134</v>
      </c>
      <c r="O3304" t="s">
        <v>321</v>
      </c>
      <c r="P3304" t="s">
        <v>39</v>
      </c>
      <c r="Q3304" t="s">
        <v>53</v>
      </c>
      <c r="R3304" t="s">
        <v>78</v>
      </c>
      <c r="S3304" t="s">
        <v>39</v>
      </c>
      <c r="T3304" t="s">
        <v>36</v>
      </c>
      <c r="U3304" t="s">
        <v>660</v>
      </c>
      <c r="V3304" t="s">
        <v>8712</v>
      </c>
      <c r="W3304" t="s">
        <v>63</v>
      </c>
      <c r="X3304" t="s">
        <v>77</v>
      </c>
      <c r="Y3304" t="s">
        <v>41</v>
      </c>
      <c r="Z3304" t="s">
        <v>277</v>
      </c>
    </row>
    <row r="3305" spans="1:26" hidden="1" x14ac:dyDescent="0.25">
      <c r="A3305" t="s">
        <v>13456</v>
      </c>
      <c r="B3305" t="s">
        <v>13457</v>
      </c>
      <c r="C3305" s="1" t="str">
        <f t="shared" si="533"/>
        <v>21:0242</v>
      </c>
      <c r="D3305" s="1" t="str">
        <f t="shared" si="537"/>
        <v>21:0117</v>
      </c>
      <c r="E3305" t="s">
        <v>13458</v>
      </c>
      <c r="F3305" t="s">
        <v>13459</v>
      </c>
      <c r="H3305">
        <v>58.772006400000002</v>
      </c>
      <c r="I3305">
        <v>-102.4544537</v>
      </c>
      <c r="J3305" s="1" t="str">
        <f t="shared" si="538"/>
        <v>NGR lake sediment grab sample</v>
      </c>
      <c r="K3305" s="1" t="str">
        <f t="shared" si="539"/>
        <v>&lt;177 micron (NGR)</v>
      </c>
      <c r="L3305">
        <v>58</v>
      </c>
      <c r="M3305" t="s">
        <v>87</v>
      </c>
      <c r="N3305">
        <v>1135</v>
      </c>
      <c r="O3305" t="s">
        <v>48</v>
      </c>
      <c r="P3305" t="s">
        <v>181</v>
      </c>
      <c r="Q3305" t="s">
        <v>66</v>
      </c>
      <c r="R3305" t="s">
        <v>39</v>
      </c>
      <c r="S3305" t="s">
        <v>63</v>
      </c>
      <c r="T3305" t="s">
        <v>36</v>
      </c>
      <c r="U3305" t="s">
        <v>48</v>
      </c>
      <c r="V3305" t="s">
        <v>452</v>
      </c>
      <c r="W3305" t="s">
        <v>66</v>
      </c>
      <c r="X3305" t="s">
        <v>283</v>
      </c>
      <c r="Y3305" t="s">
        <v>41</v>
      </c>
      <c r="Z3305" t="s">
        <v>1053</v>
      </c>
    </row>
    <row r="3306" spans="1:26" hidden="1" x14ac:dyDescent="0.25">
      <c r="A3306" t="s">
        <v>13460</v>
      </c>
      <c r="B3306" t="s">
        <v>13461</v>
      </c>
      <c r="C3306" s="1" t="str">
        <f t="shared" si="533"/>
        <v>21:0242</v>
      </c>
      <c r="D3306" s="1" t="str">
        <f t="shared" si="537"/>
        <v>21:0117</v>
      </c>
      <c r="E3306" t="s">
        <v>13462</v>
      </c>
      <c r="F3306" t="s">
        <v>13463</v>
      </c>
      <c r="H3306">
        <v>58.740048100000003</v>
      </c>
      <c r="I3306">
        <v>-102.44005749999999</v>
      </c>
      <c r="J3306" s="1" t="str">
        <f t="shared" si="538"/>
        <v>NGR lake sediment grab sample</v>
      </c>
      <c r="K3306" s="1" t="str">
        <f t="shared" si="539"/>
        <v>&lt;177 micron (NGR)</v>
      </c>
      <c r="L3306">
        <v>58</v>
      </c>
      <c r="M3306" t="s">
        <v>96</v>
      </c>
      <c r="N3306">
        <v>1136</v>
      </c>
      <c r="O3306" t="s">
        <v>455</v>
      </c>
      <c r="P3306" t="s">
        <v>198</v>
      </c>
      <c r="Q3306" t="s">
        <v>53</v>
      </c>
      <c r="R3306" t="s">
        <v>64</v>
      </c>
      <c r="S3306" t="s">
        <v>76</v>
      </c>
      <c r="T3306" t="s">
        <v>36</v>
      </c>
      <c r="U3306" t="s">
        <v>655</v>
      </c>
      <c r="V3306" t="s">
        <v>517</v>
      </c>
      <c r="W3306" t="s">
        <v>63</v>
      </c>
      <c r="X3306" t="s">
        <v>283</v>
      </c>
      <c r="Y3306" t="s">
        <v>41</v>
      </c>
      <c r="Z3306" t="s">
        <v>1001</v>
      </c>
    </row>
    <row r="3307" spans="1:26" hidden="1" x14ac:dyDescent="0.25">
      <c r="A3307" t="s">
        <v>13464</v>
      </c>
      <c r="B3307" t="s">
        <v>13465</v>
      </c>
      <c r="C3307" s="1" t="str">
        <f t="shared" si="533"/>
        <v>21:0242</v>
      </c>
      <c r="D3307" s="1" t="str">
        <f t="shared" si="537"/>
        <v>21:0117</v>
      </c>
      <c r="E3307" t="s">
        <v>13466</v>
      </c>
      <c r="F3307" t="s">
        <v>13467</v>
      </c>
      <c r="H3307">
        <v>58.738417400000003</v>
      </c>
      <c r="I3307">
        <v>-102.4616248</v>
      </c>
      <c r="J3307" s="1" t="str">
        <f t="shared" si="538"/>
        <v>NGR lake sediment grab sample</v>
      </c>
      <c r="K3307" s="1" t="str">
        <f t="shared" si="539"/>
        <v>&lt;177 micron (NGR)</v>
      </c>
      <c r="L3307">
        <v>58</v>
      </c>
      <c r="M3307" t="s">
        <v>106</v>
      </c>
      <c r="N3307">
        <v>1137</v>
      </c>
      <c r="O3307" t="s">
        <v>343</v>
      </c>
      <c r="P3307" t="s">
        <v>50</v>
      </c>
      <c r="Q3307" t="s">
        <v>53</v>
      </c>
      <c r="R3307" t="s">
        <v>97</v>
      </c>
      <c r="S3307" t="s">
        <v>78</v>
      </c>
      <c r="T3307" t="s">
        <v>36</v>
      </c>
      <c r="U3307" t="s">
        <v>1842</v>
      </c>
      <c r="V3307" t="s">
        <v>227</v>
      </c>
      <c r="W3307" t="s">
        <v>80</v>
      </c>
      <c r="X3307" t="s">
        <v>890</v>
      </c>
      <c r="Y3307" t="s">
        <v>41</v>
      </c>
      <c r="Z3307" t="s">
        <v>1001</v>
      </c>
    </row>
    <row r="3308" spans="1:26" hidden="1" x14ac:dyDescent="0.25">
      <c r="A3308" t="s">
        <v>13468</v>
      </c>
      <c r="B3308" t="s">
        <v>13469</v>
      </c>
      <c r="C3308" s="1" t="str">
        <f t="shared" si="533"/>
        <v>21:0242</v>
      </c>
      <c r="D3308" s="1" t="str">
        <f t="shared" si="537"/>
        <v>21:0117</v>
      </c>
      <c r="E3308" t="s">
        <v>13470</v>
      </c>
      <c r="F3308" t="s">
        <v>13471</v>
      </c>
      <c r="H3308">
        <v>58.7216618</v>
      </c>
      <c r="I3308">
        <v>-102.4399382</v>
      </c>
      <c r="J3308" s="1" t="str">
        <f t="shared" si="538"/>
        <v>NGR lake sediment grab sample</v>
      </c>
      <c r="K3308" s="1" t="str">
        <f t="shared" si="539"/>
        <v>&lt;177 micron (NGR)</v>
      </c>
      <c r="L3308">
        <v>58</v>
      </c>
      <c r="M3308" t="s">
        <v>118</v>
      </c>
      <c r="N3308">
        <v>1138</v>
      </c>
      <c r="O3308" t="s">
        <v>79</v>
      </c>
      <c r="P3308" t="s">
        <v>198</v>
      </c>
      <c r="Q3308" t="s">
        <v>66</v>
      </c>
      <c r="R3308" t="s">
        <v>109</v>
      </c>
      <c r="S3308" t="s">
        <v>181</v>
      </c>
      <c r="T3308" t="s">
        <v>122</v>
      </c>
      <c r="U3308" t="s">
        <v>189</v>
      </c>
      <c r="V3308" t="s">
        <v>730</v>
      </c>
      <c r="W3308" t="s">
        <v>33</v>
      </c>
      <c r="X3308" t="s">
        <v>890</v>
      </c>
      <c r="Y3308" t="s">
        <v>41</v>
      </c>
      <c r="Z3308" t="s">
        <v>6453</v>
      </c>
    </row>
    <row r="3309" spans="1:26" hidden="1" x14ac:dyDescent="0.25">
      <c r="A3309" t="s">
        <v>13472</v>
      </c>
      <c r="B3309" t="s">
        <v>13473</v>
      </c>
      <c r="C3309" s="1" t="str">
        <f t="shared" si="533"/>
        <v>21:0242</v>
      </c>
      <c r="D3309" s="1" t="str">
        <f t="shared" si="537"/>
        <v>21:0117</v>
      </c>
      <c r="E3309" t="s">
        <v>13474</v>
      </c>
      <c r="F3309" t="s">
        <v>13475</v>
      </c>
      <c r="H3309">
        <v>58.718317499999998</v>
      </c>
      <c r="I3309">
        <v>-102.462085</v>
      </c>
      <c r="J3309" s="1" t="str">
        <f t="shared" si="538"/>
        <v>NGR lake sediment grab sample</v>
      </c>
      <c r="K3309" s="1" t="str">
        <f t="shared" si="539"/>
        <v>&lt;177 micron (NGR)</v>
      </c>
      <c r="L3309">
        <v>58</v>
      </c>
      <c r="M3309" t="s">
        <v>131</v>
      </c>
      <c r="N3309">
        <v>1139</v>
      </c>
      <c r="O3309" t="s">
        <v>455</v>
      </c>
      <c r="P3309" t="s">
        <v>134</v>
      </c>
      <c r="Q3309" t="s">
        <v>66</v>
      </c>
      <c r="R3309" t="s">
        <v>50</v>
      </c>
      <c r="S3309" t="s">
        <v>146</v>
      </c>
      <c r="T3309" t="s">
        <v>36</v>
      </c>
      <c r="U3309" t="s">
        <v>465</v>
      </c>
      <c r="V3309" t="s">
        <v>200</v>
      </c>
      <c r="W3309" t="s">
        <v>33</v>
      </c>
      <c r="X3309" t="s">
        <v>890</v>
      </c>
      <c r="Y3309" t="s">
        <v>41</v>
      </c>
      <c r="Z3309" t="s">
        <v>2370</v>
      </c>
    </row>
    <row r="3310" spans="1:26" hidden="1" x14ac:dyDescent="0.25">
      <c r="A3310" t="s">
        <v>13476</v>
      </c>
      <c r="B3310" t="s">
        <v>13477</v>
      </c>
      <c r="C3310" s="1" t="str">
        <f t="shared" si="533"/>
        <v>21:0242</v>
      </c>
      <c r="D3310" s="1" t="str">
        <f t="shared" si="537"/>
        <v>21:0117</v>
      </c>
      <c r="E3310" t="s">
        <v>13478</v>
      </c>
      <c r="F3310" t="s">
        <v>13479</v>
      </c>
      <c r="H3310">
        <v>58.705136000000003</v>
      </c>
      <c r="I3310">
        <v>-102.6922067</v>
      </c>
      <c r="J3310" s="1" t="str">
        <f t="shared" si="538"/>
        <v>NGR lake sediment grab sample</v>
      </c>
      <c r="K3310" s="1" t="str">
        <f t="shared" si="539"/>
        <v>&lt;177 micron (NGR)</v>
      </c>
      <c r="L3310">
        <v>58</v>
      </c>
      <c r="M3310" t="s">
        <v>143</v>
      </c>
      <c r="N3310">
        <v>1140</v>
      </c>
      <c r="O3310" t="s">
        <v>342</v>
      </c>
      <c r="P3310" t="s">
        <v>134</v>
      </c>
      <c r="Q3310" t="s">
        <v>66</v>
      </c>
      <c r="R3310" t="s">
        <v>156</v>
      </c>
      <c r="S3310" t="s">
        <v>39</v>
      </c>
      <c r="T3310" t="s">
        <v>36</v>
      </c>
      <c r="U3310" t="s">
        <v>1692</v>
      </c>
      <c r="V3310" t="s">
        <v>452</v>
      </c>
      <c r="W3310" t="s">
        <v>80</v>
      </c>
      <c r="X3310" t="s">
        <v>48</v>
      </c>
      <c r="Y3310" t="s">
        <v>41</v>
      </c>
      <c r="Z3310" t="s">
        <v>490</v>
      </c>
    </row>
    <row r="3311" spans="1:26" hidden="1" x14ac:dyDescent="0.25">
      <c r="A3311" t="s">
        <v>13480</v>
      </c>
      <c r="B3311" t="s">
        <v>13481</v>
      </c>
      <c r="C3311" s="1" t="str">
        <f t="shared" si="533"/>
        <v>21:0242</v>
      </c>
      <c r="D3311" s="1" t="str">
        <f t="shared" si="537"/>
        <v>21:0117</v>
      </c>
      <c r="E3311" t="s">
        <v>13482</v>
      </c>
      <c r="F3311" t="s">
        <v>13483</v>
      </c>
      <c r="H3311">
        <v>58.706701700000004</v>
      </c>
      <c r="I3311">
        <v>-102.5226195</v>
      </c>
      <c r="J3311" s="1" t="str">
        <f t="shared" si="538"/>
        <v>NGR lake sediment grab sample</v>
      </c>
      <c r="K3311" s="1" t="str">
        <f t="shared" si="539"/>
        <v>&lt;177 micron (NGR)</v>
      </c>
      <c r="L3311">
        <v>58</v>
      </c>
      <c r="M3311" t="s">
        <v>177</v>
      </c>
      <c r="N3311">
        <v>1141</v>
      </c>
      <c r="O3311" t="s">
        <v>48</v>
      </c>
      <c r="P3311" t="s">
        <v>156</v>
      </c>
      <c r="Q3311" t="s">
        <v>66</v>
      </c>
      <c r="R3311" t="s">
        <v>76</v>
      </c>
      <c r="S3311" t="s">
        <v>33</v>
      </c>
      <c r="T3311" t="s">
        <v>36</v>
      </c>
      <c r="U3311" t="s">
        <v>307</v>
      </c>
      <c r="V3311" t="s">
        <v>322</v>
      </c>
      <c r="W3311" t="s">
        <v>80</v>
      </c>
      <c r="X3311" t="s">
        <v>890</v>
      </c>
      <c r="Y3311" t="s">
        <v>41</v>
      </c>
      <c r="Z3311" t="s">
        <v>697</v>
      </c>
    </row>
    <row r="3312" spans="1:26" hidden="1" x14ac:dyDescent="0.25">
      <c r="A3312" t="s">
        <v>13484</v>
      </c>
      <c r="B3312" t="s">
        <v>13485</v>
      </c>
      <c r="C3312" s="1" t="str">
        <f t="shared" si="533"/>
        <v>21:0242</v>
      </c>
      <c r="D3312" s="1" t="str">
        <f t="shared" si="537"/>
        <v>21:0117</v>
      </c>
      <c r="E3312" t="s">
        <v>13486</v>
      </c>
      <c r="F3312" t="s">
        <v>13487</v>
      </c>
      <c r="H3312">
        <v>58.721658699999999</v>
      </c>
      <c r="I3312">
        <v>-102.53228489999999</v>
      </c>
      <c r="J3312" s="1" t="str">
        <f t="shared" si="538"/>
        <v>NGR lake sediment grab sample</v>
      </c>
      <c r="K3312" s="1" t="str">
        <f t="shared" si="539"/>
        <v>&lt;177 micron (NGR)</v>
      </c>
      <c r="L3312">
        <v>58</v>
      </c>
      <c r="M3312" t="s">
        <v>187</v>
      </c>
      <c r="N3312">
        <v>1142</v>
      </c>
      <c r="O3312" t="s">
        <v>1090</v>
      </c>
      <c r="P3312" t="s">
        <v>50</v>
      </c>
      <c r="Q3312" t="s">
        <v>53</v>
      </c>
      <c r="R3312" t="s">
        <v>76</v>
      </c>
      <c r="S3312" t="s">
        <v>78</v>
      </c>
      <c r="T3312" t="s">
        <v>36</v>
      </c>
      <c r="U3312" t="s">
        <v>858</v>
      </c>
      <c r="V3312" t="s">
        <v>216</v>
      </c>
      <c r="W3312" t="s">
        <v>63</v>
      </c>
      <c r="X3312" t="s">
        <v>82</v>
      </c>
      <c r="Y3312" t="s">
        <v>41</v>
      </c>
      <c r="Z3312" t="s">
        <v>1053</v>
      </c>
    </row>
    <row r="3313" spans="1:26" hidden="1" x14ac:dyDescent="0.25">
      <c r="A3313" t="s">
        <v>13488</v>
      </c>
      <c r="B3313" t="s">
        <v>13489</v>
      </c>
      <c r="C3313" s="1" t="str">
        <f t="shared" si="533"/>
        <v>21:0242</v>
      </c>
      <c r="D3313" s="1" t="str">
        <f t="shared" si="537"/>
        <v>21:0117</v>
      </c>
      <c r="E3313" t="s">
        <v>13490</v>
      </c>
      <c r="F3313" t="s">
        <v>13491</v>
      </c>
      <c r="H3313">
        <v>58.722840699999999</v>
      </c>
      <c r="I3313">
        <v>-102.55894189999999</v>
      </c>
      <c r="J3313" s="1" t="str">
        <f t="shared" si="538"/>
        <v>NGR lake sediment grab sample</v>
      </c>
      <c r="K3313" s="1" t="str">
        <f t="shared" si="539"/>
        <v>&lt;177 micron (NGR)</v>
      </c>
      <c r="L3313">
        <v>58</v>
      </c>
      <c r="M3313" t="s">
        <v>196</v>
      </c>
      <c r="N3313">
        <v>1143</v>
      </c>
      <c r="O3313" t="s">
        <v>197</v>
      </c>
      <c r="P3313" t="s">
        <v>109</v>
      </c>
      <c r="Q3313" t="s">
        <v>53</v>
      </c>
      <c r="R3313" t="s">
        <v>146</v>
      </c>
      <c r="S3313" t="s">
        <v>181</v>
      </c>
      <c r="T3313" t="s">
        <v>122</v>
      </c>
      <c r="U3313" t="s">
        <v>3540</v>
      </c>
      <c r="V3313" t="s">
        <v>1172</v>
      </c>
      <c r="W3313" t="s">
        <v>39</v>
      </c>
      <c r="X3313" t="s">
        <v>48</v>
      </c>
      <c r="Y3313" t="s">
        <v>41</v>
      </c>
      <c r="Z3313" t="s">
        <v>1279</v>
      </c>
    </row>
    <row r="3314" spans="1:26" hidden="1" x14ac:dyDescent="0.25">
      <c r="A3314" t="s">
        <v>13492</v>
      </c>
      <c r="B3314" t="s">
        <v>13493</v>
      </c>
      <c r="C3314" s="1" t="str">
        <f t="shared" si="533"/>
        <v>21:0242</v>
      </c>
      <c r="D3314" s="1" t="str">
        <f t="shared" si="537"/>
        <v>21:0117</v>
      </c>
      <c r="E3314" t="s">
        <v>13494</v>
      </c>
      <c r="F3314" t="s">
        <v>13495</v>
      </c>
      <c r="H3314">
        <v>58.703897300000001</v>
      </c>
      <c r="I3314">
        <v>-102.56162980000001</v>
      </c>
      <c r="J3314" s="1" t="str">
        <f t="shared" si="538"/>
        <v>NGR lake sediment grab sample</v>
      </c>
      <c r="K3314" s="1" t="str">
        <f t="shared" si="539"/>
        <v>&lt;177 micron (NGR)</v>
      </c>
      <c r="L3314">
        <v>58</v>
      </c>
      <c r="M3314" t="s">
        <v>206</v>
      </c>
      <c r="N3314">
        <v>1144</v>
      </c>
      <c r="O3314" t="s">
        <v>300</v>
      </c>
      <c r="P3314" t="s">
        <v>109</v>
      </c>
      <c r="Q3314" t="s">
        <v>53</v>
      </c>
      <c r="R3314" t="s">
        <v>181</v>
      </c>
      <c r="S3314" t="s">
        <v>76</v>
      </c>
      <c r="T3314" t="s">
        <v>36</v>
      </c>
      <c r="U3314" t="s">
        <v>1979</v>
      </c>
      <c r="V3314" t="s">
        <v>13496</v>
      </c>
      <c r="W3314" t="s">
        <v>33</v>
      </c>
      <c r="X3314" t="s">
        <v>890</v>
      </c>
      <c r="Y3314" t="s">
        <v>41</v>
      </c>
      <c r="Z3314" t="s">
        <v>229</v>
      </c>
    </row>
    <row r="3315" spans="1:26" hidden="1" x14ac:dyDescent="0.25">
      <c r="A3315" t="s">
        <v>13497</v>
      </c>
      <c r="B3315" t="s">
        <v>13498</v>
      </c>
      <c r="C3315" s="1" t="str">
        <f t="shared" si="533"/>
        <v>21:0242</v>
      </c>
      <c r="D3315" s="1" t="str">
        <f t="shared" si="537"/>
        <v>21:0117</v>
      </c>
      <c r="E3315" t="s">
        <v>13499</v>
      </c>
      <c r="F3315" t="s">
        <v>13500</v>
      </c>
      <c r="H3315">
        <v>58.694015899999997</v>
      </c>
      <c r="I3315">
        <v>-102.5927657</v>
      </c>
      <c r="J3315" s="1" t="str">
        <f t="shared" si="538"/>
        <v>NGR lake sediment grab sample</v>
      </c>
      <c r="K3315" s="1" t="str">
        <f t="shared" si="539"/>
        <v>&lt;177 micron (NGR)</v>
      </c>
      <c r="L3315">
        <v>58</v>
      </c>
      <c r="M3315" t="s">
        <v>154</v>
      </c>
      <c r="N3315">
        <v>1145</v>
      </c>
      <c r="O3315" t="s">
        <v>342</v>
      </c>
      <c r="P3315" t="s">
        <v>109</v>
      </c>
      <c r="Q3315" t="s">
        <v>66</v>
      </c>
      <c r="R3315" t="s">
        <v>146</v>
      </c>
      <c r="S3315" t="s">
        <v>80</v>
      </c>
      <c r="T3315" t="s">
        <v>36</v>
      </c>
      <c r="U3315" t="s">
        <v>299</v>
      </c>
      <c r="V3315" t="s">
        <v>52</v>
      </c>
      <c r="W3315" t="s">
        <v>33</v>
      </c>
      <c r="X3315" t="s">
        <v>890</v>
      </c>
      <c r="Y3315" t="s">
        <v>41</v>
      </c>
      <c r="Z3315" t="s">
        <v>158</v>
      </c>
    </row>
    <row r="3316" spans="1:26" hidden="1" x14ac:dyDescent="0.25">
      <c r="A3316" t="s">
        <v>13501</v>
      </c>
      <c r="B3316" t="s">
        <v>13502</v>
      </c>
      <c r="C3316" s="1" t="str">
        <f t="shared" si="533"/>
        <v>21:0242</v>
      </c>
      <c r="D3316" s="1" t="str">
        <f t="shared" si="537"/>
        <v>21:0117</v>
      </c>
      <c r="E3316" t="s">
        <v>13441</v>
      </c>
      <c r="F3316" t="s">
        <v>13503</v>
      </c>
      <c r="H3316">
        <v>58.701867</v>
      </c>
      <c r="I3316">
        <v>-102.59700669999999</v>
      </c>
      <c r="J3316" s="1" t="str">
        <f t="shared" si="538"/>
        <v>NGR lake sediment grab sample</v>
      </c>
      <c r="K3316" s="1" t="str">
        <f t="shared" si="539"/>
        <v>&lt;177 micron (NGR)</v>
      </c>
      <c r="L3316">
        <v>58</v>
      </c>
      <c r="M3316" t="s">
        <v>162</v>
      </c>
      <c r="N3316">
        <v>1146</v>
      </c>
      <c r="O3316" t="s">
        <v>343</v>
      </c>
      <c r="P3316" t="s">
        <v>50</v>
      </c>
      <c r="Q3316" t="s">
        <v>53</v>
      </c>
      <c r="R3316" t="s">
        <v>156</v>
      </c>
      <c r="S3316" t="s">
        <v>181</v>
      </c>
      <c r="T3316" t="s">
        <v>36</v>
      </c>
      <c r="U3316" t="s">
        <v>673</v>
      </c>
      <c r="V3316" t="s">
        <v>237</v>
      </c>
      <c r="W3316" t="s">
        <v>80</v>
      </c>
      <c r="X3316" t="s">
        <v>48</v>
      </c>
      <c r="Y3316" t="s">
        <v>41</v>
      </c>
      <c r="Z3316" t="s">
        <v>1001</v>
      </c>
    </row>
    <row r="3317" spans="1:26" hidden="1" x14ac:dyDescent="0.25">
      <c r="A3317" t="s">
        <v>13504</v>
      </c>
      <c r="B3317" t="s">
        <v>13505</v>
      </c>
      <c r="C3317" s="1" t="str">
        <f t="shared" si="533"/>
        <v>21:0242</v>
      </c>
      <c r="D3317" s="1" t="str">
        <f t="shared" si="537"/>
        <v>21:0117</v>
      </c>
      <c r="E3317" t="s">
        <v>13441</v>
      </c>
      <c r="F3317" t="s">
        <v>13506</v>
      </c>
      <c r="H3317">
        <v>58.701867</v>
      </c>
      <c r="I3317">
        <v>-102.59700669999999</v>
      </c>
      <c r="J3317" s="1" t="str">
        <f t="shared" si="538"/>
        <v>NGR lake sediment grab sample</v>
      </c>
      <c r="K3317" s="1" t="str">
        <f t="shared" si="539"/>
        <v>&lt;177 micron (NGR)</v>
      </c>
      <c r="L3317">
        <v>58</v>
      </c>
      <c r="M3317" t="s">
        <v>169</v>
      </c>
      <c r="N3317">
        <v>1147</v>
      </c>
      <c r="O3317" t="s">
        <v>336</v>
      </c>
      <c r="P3317" t="s">
        <v>76</v>
      </c>
      <c r="Q3317" t="s">
        <v>53</v>
      </c>
      <c r="R3317" t="s">
        <v>146</v>
      </c>
      <c r="S3317" t="s">
        <v>39</v>
      </c>
      <c r="T3317" t="s">
        <v>36</v>
      </c>
      <c r="U3317" t="s">
        <v>91</v>
      </c>
      <c r="V3317" t="s">
        <v>200</v>
      </c>
      <c r="W3317" t="s">
        <v>63</v>
      </c>
      <c r="X3317" t="s">
        <v>283</v>
      </c>
      <c r="Y3317" t="s">
        <v>41</v>
      </c>
      <c r="Z3317" t="s">
        <v>1797</v>
      </c>
    </row>
    <row r="3318" spans="1:26" hidden="1" x14ac:dyDescent="0.25">
      <c r="A3318" t="s">
        <v>13507</v>
      </c>
      <c r="B3318" t="s">
        <v>13508</v>
      </c>
      <c r="C3318" s="1" t="str">
        <f t="shared" si="533"/>
        <v>21:0242</v>
      </c>
      <c r="D3318" s="1" t="str">
        <f t="shared" si="537"/>
        <v>21:0117</v>
      </c>
      <c r="E3318" t="s">
        <v>13509</v>
      </c>
      <c r="F3318" t="s">
        <v>13510</v>
      </c>
      <c r="H3318">
        <v>58.700543699999997</v>
      </c>
      <c r="I3318">
        <v>-102.6509061</v>
      </c>
      <c r="J3318" s="1" t="str">
        <f t="shared" si="538"/>
        <v>NGR lake sediment grab sample</v>
      </c>
      <c r="K3318" s="1" t="str">
        <f t="shared" si="539"/>
        <v>&lt;177 micron (NGR)</v>
      </c>
      <c r="L3318">
        <v>58</v>
      </c>
      <c r="M3318" t="s">
        <v>214</v>
      </c>
      <c r="N3318">
        <v>1148</v>
      </c>
      <c r="O3318" t="s">
        <v>759</v>
      </c>
      <c r="P3318" t="s">
        <v>50</v>
      </c>
      <c r="Q3318" t="s">
        <v>53</v>
      </c>
      <c r="R3318" t="s">
        <v>156</v>
      </c>
      <c r="S3318" t="s">
        <v>76</v>
      </c>
      <c r="T3318" t="s">
        <v>36</v>
      </c>
      <c r="U3318" t="s">
        <v>655</v>
      </c>
      <c r="V3318" t="s">
        <v>292</v>
      </c>
      <c r="W3318" t="s">
        <v>39</v>
      </c>
      <c r="X3318" t="s">
        <v>760</v>
      </c>
      <c r="Y3318" t="s">
        <v>760</v>
      </c>
      <c r="Z3318" t="s">
        <v>3809</v>
      </c>
    </row>
    <row r="3319" spans="1:26" hidden="1" x14ac:dyDescent="0.25">
      <c r="A3319" t="s">
        <v>13511</v>
      </c>
      <c r="B3319" t="s">
        <v>13512</v>
      </c>
      <c r="C3319" s="1" t="str">
        <f t="shared" si="533"/>
        <v>21:0242</v>
      </c>
      <c r="D3319" s="1" t="str">
        <f>HYPERLINK("http://geochem.nrcan.gc.ca/cdogs/content/svy/svy_e.htm", "")</f>
        <v/>
      </c>
      <c r="G3319" s="1" t="str">
        <f>HYPERLINK("http://geochem.nrcan.gc.ca/cdogs/content/cr_/cr_00021_e.htm", "21")</f>
        <v>21</v>
      </c>
      <c r="J3319" t="s">
        <v>220</v>
      </c>
      <c r="K3319" t="s">
        <v>221</v>
      </c>
      <c r="L3319">
        <v>58</v>
      </c>
      <c r="M3319" t="s">
        <v>222</v>
      </c>
      <c r="N3319">
        <v>1149</v>
      </c>
      <c r="O3319" t="s">
        <v>62</v>
      </c>
      <c r="P3319" t="s">
        <v>198</v>
      </c>
      <c r="Q3319" t="s">
        <v>109</v>
      </c>
      <c r="R3319" t="s">
        <v>181</v>
      </c>
      <c r="S3319" t="s">
        <v>33</v>
      </c>
      <c r="T3319" t="s">
        <v>36</v>
      </c>
      <c r="U3319" t="s">
        <v>973</v>
      </c>
      <c r="V3319" t="s">
        <v>517</v>
      </c>
      <c r="W3319" t="s">
        <v>76</v>
      </c>
      <c r="X3319" t="s">
        <v>48</v>
      </c>
      <c r="Y3319" t="s">
        <v>309</v>
      </c>
      <c r="Z3319" t="s">
        <v>2491</v>
      </c>
    </row>
    <row r="3320" spans="1:26" hidden="1" x14ac:dyDescent="0.25">
      <c r="A3320" t="s">
        <v>13513</v>
      </c>
      <c r="B3320" t="s">
        <v>13514</v>
      </c>
      <c r="C3320" s="1" t="str">
        <f t="shared" si="533"/>
        <v>21:0242</v>
      </c>
      <c r="D3320" s="1" t="str">
        <f t="shared" ref="D3320:D3329" si="540">HYPERLINK("http://geochem.nrcan.gc.ca/cdogs/content/svy/svy210117_e.htm", "21:0117")</f>
        <v>21:0117</v>
      </c>
      <c r="E3320" t="s">
        <v>13515</v>
      </c>
      <c r="F3320" t="s">
        <v>13516</v>
      </c>
      <c r="H3320">
        <v>58.704628599999999</v>
      </c>
      <c r="I3320">
        <v>-102.7329342</v>
      </c>
      <c r="J3320" s="1" t="str">
        <f t="shared" ref="J3320:J3329" si="541">HYPERLINK("http://geochem.nrcan.gc.ca/cdogs/content/kwd/kwd020027_e.htm", "NGR lake sediment grab sample")</f>
        <v>NGR lake sediment grab sample</v>
      </c>
      <c r="K3320" s="1" t="str">
        <f t="shared" ref="K3320:K3329" si="542">HYPERLINK("http://geochem.nrcan.gc.ca/cdogs/content/kwd/kwd080006_e.htm", "&lt;177 micron (NGR)")</f>
        <v>&lt;177 micron (NGR)</v>
      </c>
      <c r="L3320">
        <v>58</v>
      </c>
      <c r="M3320" t="s">
        <v>234</v>
      </c>
      <c r="N3320">
        <v>1150</v>
      </c>
      <c r="O3320" t="s">
        <v>61</v>
      </c>
      <c r="P3320" t="s">
        <v>50</v>
      </c>
      <c r="Q3320" t="s">
        <v>66</v>
      </c>
      <c r="R3320" t="s">
        <v>34</v>
      </c>
      <c r="S3320" t="s">
        <v>78</v>
      </c>
      <c r="T3320" t="s">
        <v>36</v>
      </c>
      <c r="U3320" t="s">
        <v>909</v>
      </c>
      <c r="V3320" t="s">
        <v>292</v>
      </c>
      <c r="W3320" t="s">
        <v>80</v>
      </c>
      <c r="X3320" t="s">
        <v>283</v>
      </c>
      <c r="Y3320" t="s">
        <v>41</v>
      </c>
      <c r="Z3320" t="s">
        <v>334</v>
      </c>
    </row>
    <row r="3321" spans="1:26" hidden="1" x14ac:dyDescent="0.25">
      <c r="A3321" t="s">
        <v>13517</v>
      </c>
      <c r="B3321" t="s">
        <v>13518</v>
      </c>
      <c r="C3321" s="1" t="str">
        <f t="shared" si="533"/>
        <v>21:0242</v>
      </c>
      <c r="D3321" s="1" t="str">
        <f t="shared" si="540"/>
        <v>21:0117</v>
      </c>
      <c r="E3321" t="s">
        <v>13519</v>
      </c>
      <c r="F3321" t="s">
        <v>13520</v>
      </c>
      <c r="H3321">
        <v>58.676088499999999</v>
      </c>
      <c r="I3321">
        <v>-102.7639726</v>
      </c>
      <c r="J3321" s="1" t="str">
        <f t="shared" si="541"/>
        <v>NGR lake sediment grab sample</v>
      </c>
      <c r="K3321" s="1" t="str">
        <f t="shared" si="542"/>
        <v>&lt;177 micron (NGR)</v>
      </c>
      <c r="L3321">
        <v>59</v>
      </c>
      <c r="M3321" t="s">
        <v>2150</v>
      </c>
      <c r="N3321">
        <v>1151</v>
      </c>
      <c r="O3321" t="s">
        <v>35</v>
      </c>
      <c r="P3321" t="s">
        <v>181</v>
      </c>
      <c r="Q3321" t="s">
        <v>53</v>
      </c>
      <c r="R3321" t="s">
        <v>97</v>
      </c>
      <c r="S3321" t="s">
        <v>78</v>
      </c>
      <c r="T3321" t="s">
        <v>36</v>
      </c>
      <c r="U3321" t="s">
        <v>208</v>
      </c>
      <c r="V3321" t="s">
        <v>90</v>
      </c>
      <c r="W3321" t="s">
        <v>66</v>
      </c>
      <c r="X3321" t="s">
        <v>77</v>
      </c>
      <c r="Y3321" t="s">
        <v>41</v>
      </c>
      <c r="Z3321" t="s">
        <v>738</v>
      </c>
    </row>
    <row r="3322" spans="1:26" hidden="1" x14ac:dyDescent="0.25">
      <c r="A3322" t="s">
        <v>13521</v>
      </c>
      <c r="B3322" t="s">
        <v>13522</v>
      </c>
      <c r="C3322" s="1" t="str">
        <f t="shared" si="533"/>
        <v>21:0242</v>
      </c>
      <c r="D3322" s="1" t="str">
        <f t="shared" si="540"/>
        <v>21:0117</v>
      </c>
      <c r="E3322" t="s">
        <v>13523</v>
      </c>
      <c r="F3322" t="s">
        <v>13524</v>
      </c>
      <c r="H3322">
        <v>58.698742000000003</v>
      </c>
      <c r="I3322">
        <v>-102.7735182</v>
      </c>
      <c r="J3322" s="1" t="str">
        <f t="shared" si="541"/>
        <v>NGR lake sediment grab sample</v>
      </c>
      <c r="K3322" s="1" t="str">
        <f t="shared" si="542"/>
        <v>&lt;177 micron (NGR)</v>
      </c>
      <c r="L3322">
        <v>59</v>
      </c>
      <c r="M3322" t="s">
        <v>47</v>
      </c>
      <c r="N3322">
        <v>1152</v>
      </c>
      <c r="O3322" t="s">
        <v>336</v>
      </c>
      <c r="P3322" t="s">
        <v>596</v>
      </c>
      <c r="Q3322" t="s">
        <v>53</v>
      </c>
      <c r="R3322" t="s">
        <v>135</v>
      </c>
      <c r="S3322" t="s">
        <v>146</v>
      </c>
      <c r="T3322" t="s">
        <v>36</v>
      </c>
      <c r="U3322" t="s">
        <v>307</v>
      </c>
      <c r="V3322" t="s">
        <v>99</v>
      </c>
      <c r="W3322" t="s">
        <v>66</v>
      </c>
      <c r="X3322" t="s">
        <v>79</v>
      </c>
      <c r="Y3322" t="s">
        <v>41</v>
      </c>
      <c r="Z3322" t="s">
        <v>941</v>
      </c>
    </row>
    <row r="3323" spans="1:26" hidden="1" x14ac:dyDescent="0.25">
      <c r="A3323" t="s">
        <v>13525</v>
      </c>
      <c r="B3323" t="s">
        <v>13526</v>
      </c>
      <c r="C3323" s="1" t="str">
        <f t="shared" ref="C3323:C3386" si="543">HYPERLINK("http://geochem.nrcan.gc.ca/cdogs/content/bdl/bdl210242_e.htm", "21:0242")</f>
        <v>21:0242</v>
      </c>
      <c r="D3323" s="1" t="str">
        <f t="shared" si="540"/>
        <v>21:0117</v>
      </c>
      <c r="E3323" t="s">
        <v>13527</v>
      </c>
      <c r="F3323" t="s">
        <v>13528</v>
      </c>
      <c r="H3323">
        <v>58.688679399999998</v>
      </c>
      <c r="I3323">
        <v>-102.7564373</v>
      </c>
      <c r="J3323" s="1" t="str">
        <f t="shared" si="541"/>
        <v>NGR lake sediment grab sample</v>
      </c>
      <c r="K3323" s="1" t="str">
        <f t="shared" si="542"/>
        <v>&lt;177 micron (NGR)</v>
      </c>
      <c r="L3323">
        <v>59</v>
      </c>
      <c r="M3323" t="s">
        <v>60</v>
      </c>
      <c r="N3323">
        <v>1153</v>
      </c>
      <c r="O3323" t="s">
        <v>1254</v>
      </c>
      <c r="P3323" t="s">
        <v>198</v>
      </c>
      <c r="Q3323" t="s">
        <v>66</v>
      </c>
      <c r="R3323" t="s">
        <v>97</v>
      </c>
      <c r="S3323" t="s">
        <v>39</v>
      </c>
      <c r="T3323" t="s">
        <v>36</v>
      </c>
      <c r="U3323" t="s">
        <v>1617</v>
      </c>
      <c r="V3323" t="s">
        <v>730</v>
      </c>
      <c r="W3323" t="s">
        <v>33</v>
      </c>
      <c r="X3323" t="s">
        <v>283</v>
      </c>
      <c r="Y3323" t="s">
        <v>41</v>
      </c>
      <c r="Z3323" t="s">
        <v>2779</v>
      </c>
    </row>
    <row r="3324" spans="1:26" hidden="1" x14ac:dyDescent="0.25">
      <c r="A3324" t="s">
        <v>13529</v>
      </c>
      <c r="B3324" t="s">
        <v>13530</v>
      </c>
      <c r="C3324" s="1" t="str">
        <f t="shared" si="543"/>
        <v>21:0242</v>
      </c>
      <c r="D3324" s="1" t="str">
        <f t="shared" si="540"/>
        <v>21:0117</v>
      </c>
      <c r="E3324" t="s">
        <v>13519</v>
      </c>
      <c r="F3324" t="s">
        <v>13531</v>
      </c>
      <c r="H3324">
        <v>58.676088499999999</v>
      </c>
      <c r="I3324">
        <v>-102.7639726</v>
      </c>
      <c r="J3324" s="1" t="str">
        <f t="shared" si="541"/>
        <v>NGR lake sediment grab sample</v>
      </c>
      <c r="K3324" s="1" t="str">
        <f t="shared" si="542"/>
        <v>&lt;177 micron (NGR)</v>
      </c>
      <c r="L3324">
        <v>59</v>
      </c>
      <c r="M3324" t="s">
        <v>2173</v>
      </c>
      <c r="N3324">
        <v>1154</v>
      </c>
      <c r="O3324" t="s">
        <v>35</v>
      </c>
      <c r="P3324" t="s">
        <v>181</v>
      </c>
      <c r="Q3324" t="s">
        <v>66</v>
      </c>
      <c r="R3324" t="s">
        <v>97</v>
      </c>
      <c r="S3324" t="s">
        <v>181</v>
      </c>
      <c r="T3324" t="s">
        <v>36</v>
      </c>
      <c r="U3324" t="s">
        <v>291</v>
      </c>
      <c r="V3324" t="s">
        <v>125</v>
      </c>
      <c r="W3324" t="s">
        <v>66</v>
      </c>
      <c r="X3324" t="s">
        <v>77</v>
      </c>
      <c r="Y3324" t="s">
        <v>41</v>
      </c>
      <c r="Z3324" t="s">
        <v>686</v>
      </c>
    </row>
    <row r="3325" spans="1:26" hidden="1" x14ac:dyDescent="0.25">
      <c r="A3325" t="s">
        <v>13532</v>
      </c>
      <c r="B3325" t="s">
        <v>13533</v>
      </c>
      <c r="C3325" s="1" t="str">
        <f t="shared" si="543"/>
        <v>21:0242</v>
      </c>
      <c r="D3325" s="1" t="str">
        <f t="shared" si="540"/>
        <v>21:0117</v>
      </c>
      <c r="E3325" t="s">
        <v>13534</v>
      </c>
      <c r="F3325" t="s">
        <v>13535</v>
      </c>
      <c r="H3325">
        <v>58.675064599999999</v>
      </c>
      <c r="I3325">
        <v>-102.7795625</v>
      </c>
      <c r="J3325" s="1" t="str">
        <f t="shared" si="541"/>
        <v>NGR lake sediment grab sample</v>
      </c>
      <c r="K3325" s="1" t="str">
        <f t="shared" si="542"/>
        <v>&lt;177 micron (NGR)</v>
      </c>
      <c r="L3325">
        <v>59</v>
      </c>
      <c r="M3325" t="s">
        <v>2178</v>
      </c>
      <c r="N3325">
        <v>1155</v>
      </c>
      <c r="O3325" t="s">
        <v>1047</v>
      </c>
      <c r="P3325" t="s">
        <v>156</v>
      </c>
      <c r="Q3325" t="s">
        <v>53</v>
      </c>
      <c r="R3325" t="s">
        <v>76</v>
      </c>
      <c r="S3325" t="s">
        <v>39</v>
      </c>
      <c r="T3325" t="s">
        <v>36</v>
      </c>
      <c r="U3325" t="s">
        <v>336</v>
      </c>
      <c r="V3325" t="s">
        <v>262</v>
      </c>
      <c r="W3325" t="s">
        <v>53</v>
      </c>
      <c r="X3325" t="s">
        <v>760</v>
      </c>
      <c r="Y3325" t="s">
        <v>760</v>
      </c>
      <c r="Z3325" t="s">
        <v>760</v>
      </c>
    </row>
    <row r="3326" spans="1:26" hidden="1" x14ac:dyDescent="0.25">
      <c r="A3326" t="s">
        <v>13536</v>
      </c>
      <c r="B3326" t="s">
        <v>13537</v>
      </c>
      <c r="C3326" s="1" t="str">
        <f t="shared" si="543"/>
        <v>21:0242</v>
      </c>
      <c r="D3326" s="1" t="str">
        <f t="shared" si="540"/>
        <v>21:0117</v>
      </c>
      <c r="E3326" t="s">
        <v>13534</v>
      </c>
      <c r="F3326" t="s">
        <v>13538</v>
      </c>
      <c r="H3326">
        <v>58.675064599999999</v>
      </c>
      <c r="I3326">
        <v>-102.7795625</v>
      </c>
      <c r="J3326" s="1" t="str">
        <f t="shared" si="541"/>
        <v>NGR lake sediment grab sample</v>
      </c>
      <c r="K3326" s="1" t="str">
        <f t="shared" si="542"/>
        <v>&lt;177 micron (NGR)</v>
      </c>
      <c r="L3326">
        <v>59</v>
      </c>
      <c r="M3326" t="s">
        <v>2182</v>
      </c>
      <c r="N3326">
        <v>1156</v>
      </c>
      <c r="O3326" t="s">
        <v>760</v>
      </c>
      <c r="P3326" t="s">
        <v>760</v>
      </c>
      <c r="Q3326" t="s">
        <v>760</v>
      </c>
      <c r="R3326" t="s">
        <v>760</v>
      </c>
      <c r="S3326" t="s">
        <v>760</v>
      </c>
      <c r="T3326" t="s">
        <v>760</v>
      </c>
      <c r="U3326" t="s">
        <v>760</v>
      </c>
      <c r="V3326" t="s">
        <v>760</v>
      </c>
      <c r="W3326" t="s">
        <v>760</v>
      </c>
      <c r="X3326" t="s">
        <v>760</v>
      </c>
      <c r="Y3326" t="s">
        <v>760</v>
      </c>
      <c r="Z3326" t="s">
        <v>760</v>
      </c>
    </row>
    <row r="3327" spans="1:26" hidden="1" x14ac:dyDescent="0.25">
      <c r="A3327" t="s">
        <v>13539</v>
      </c>
      <c r="B3327" t="s">
        <v>13540</v>
      </c>
      <c r="C3327" s="1" t="str">
        <f t="shared" si="543"/>
        <v>21:0242</v>
      </c>
      <c r="D3327" s="1" t="str">
        <f t="shared" si="540"/>
        <v>21:0117</v>
      </c>
      <c r="E3327" t="s">
        <v>13541</v>
      </c>
      <c r="F3327" t="s">
        <v>13542</v>
      </c>
      <c r="H3327">
        <v>58.666394799999999</v>
      </c>
      <c r="I3327">
        <v>-102.76762739999999</v>
      </c>
      <c r="J3327" s="1" t="str">
        <f t="shared" si="541"/>
        <v>NGR lake sediment grab sample</v>
      </c>
      <c r="K3327" s="1" t="str">
        <f t="shared" si="542"/>
        <v>&lt;177 micron (NGR)</v>
      </c>
      <c r="L3327">
        <v>59</v>
      </c>
      <c r="M3327" t="s">
        <v>73</v>
      </c>
      <c r="N3327">
        <v>1157</v>
      </c>
      <c r="O3327" t="s">
        <v>1058</v>
      </c>
      <c r="P3327" t="s">
        <v>50</v>
      </c>
      <c r="Q3327" t="s">
        <v>66</v>
      </c>
      <c r="R3327" t="s">
        <v>97</v>
      </c>
      <c r="S3327" t="s">
        <v>181</v>
      </c>
      <c r="T3327" t="s">
        <v>36</v>
      </c>
      <c r="U3327" t="s">
        <v>189</v>
      </c>
      <c r="V3327" t="s">
        <v>590</v>
      </c>
      <c r="W3327" t="s">
        <v>66</v>
      </c>
      <c r="X3327" t="s">
        <v>890</v>
      </c>
      <c r="Y3327" t="s">
        <v>41</v>
      </c>
      <c r="Z3327" t="s">
        <v>55</v>
      </c>
    </row>
    <row r="3328" spans="1:26" hidden="1" x14ac:dyDescent="0.25">
      <c r="A3328" t="s">
        <v>13543</v>
      </c>
      <c r="B3328" t="s">
        <v>13544</v>
      </c>
      <c r="C3328" s="1" t="str">
        <f t="shared" si="543"/>
        <v>21:0242</v>
      </c>
      <c r="D3328" s="1" t="str">
        <f t="shared" si="540"/>
        <v>21:0117</v>
      </c>
      <c r="E3328" t="s">
        <v>13545</v>
      </c>
      <c r="F3328" t="s">
        <v>13546</v>
      </c>
      <c r="H3328">
        <v>58.658165199999999</v>
      </c>
      <c r="I3328">
        <v>-102.7516354</v>
      </c>
      <c r="J3328" s="1" t="str">
        <f t="shared" si="541"/>
        <v>NGR lake sediment grab sample</v>
      </c>
      <c r="K3328" s="1" t="str">
        <f t="shared" si="542"/>
        <v>&lt;177 micron (NGR)</v>
      </c>
      <c r="L3328">
        <v>59</v>
      </c>
      <c r="M3328" t="s">
        <v>87</v>
      </c>
      <c r="N3328">
        <v>1158</v>
      </c>
      <c r="O3328" t="s">
        <v>298</v>
      </c>
      <c r="P3328" t="s">
        <v>244</v>
      </c>
      <c r="Q3328" t="s">
        <v>66</v>
      </c>
      <c r="R3328" t="s">
        <v>198</v>
      </c>
      <c r="S3328" t="s">
        <v>33</v>
      </c>
      <c r="T3328" t="s">
        <v>36</v>
      </c>
      <c r="U3328" t="s">
        <v>226</v>
      </c>
      <c r="V3328" t="s">
        <v>237</v>
      </c>
      <c r="W3328" t="s">
        <v>33</v>
      </c>
      <c r="X3328" t="s">
        <v>283</v>
      </c>
      <c r="Y3328" t="s">
        <v>41</v>
      </c>
      <c r="Z3328" t="s">
        <v>1393</v>
      </c>
    </row>
    <row r="3329" spans="1:26" hidden="1" x14ac:dyDescent="0.25">
      <c r="A3329" t="s">
        <v>13547</v>
      </c>
      <c r="B3329" t="s">
        <v>13548</v>
      </c>
      <c r="C3329" s="1" t="str">
        <f t="shared" si="543"/>
        <v>21:0242</v>
      </c>
      <c r="D3329" s="1" t="str">
        <f t="shared" si="540"/>
        <v>21:0117</v>
      </c>
      <c r="E3329" t="s">
        <v>13549</v>
      </c>
      <c r="F3329" t="s">
        <v>13550</v>
      </c>
      <c r="H3329">
        <v>58.642668399999998</v>
      </c>
      <c r="I3329">
        <v>-102.79009600000001</v>
      </c>
      <c r="J3329" s="1" t="str">
        <f t="shared" si="541"/>
        <v>NGR lake sediment grab sample</v>
      </c>
      <c r="K3329" s="1" t="str">
        <f t="shared" si="542"/>
        <v>&lt;177 micron (NGR)</v>
      </c>
      <c r="L3329">
        <v>59</v>
      </c>
      <c r="M3329" t="s">
        <v>96</v>
      </c>
      <c r="N3329">
        <v>1159</v>
      </c>
      <c r="O3329" t="s">
        <v>145</v>
      </c>
      <c r="P3329" t="s">
        <v>109</v>
      </c>
      <c r="Q3329" t="s">
        <v>66</v>
      </c>
      <c r="R3329" t="s">
        <v>181</v>
      </c>
      <c r="S3329" t="s">
        <v>33</v>
      </c>
      <c r="T3329" t="s">
        <v>36</v>
      </c>
      <c r="U3329" t="s">
        <v>263</v>
      </c>
      <c r="V3329" t="s">
        <v>337</v>
      </c>
      <c r="W3329" t="s">
        <v>63</v>
      </c>
      <c r="X3329" t="s">
        <v>77</v>
      </c>
      <c r="Y3329" t="s">
        <v>41</v>
      </c>
      <c r="Z3329" t="s">
        <v>6700</v>
      </c>
    </row>
    <row r="3330" spans="1:26" hidden="1" x14ac:dyDescent="0.25">
      <c r="A3330" t="s">
        <v>13551</v>
      </c>
      <c r="B3330" t="s">
        <v>13552</v>
      </c>
      <c r="C3330" s="1" t="str">
        <f t="shared" si="543"/>
        <v>21:0242</v>
      </c>
      <c r="D3330" s="1" t="str">
        <f>HYPERLINK("http://geochem.nrcan.gc.ca/cdogs/content/svy/svy_e.htm", "")</f>
        <v/>
      </c>
      <c r="G3330" s="1" t="str">
        <f>HYPERLINK("http://geochem.nrcan.gc.ca/cdogs/content/cr_/cr_00007_e.htm", "7")</f>
        <v>7</v>
      </c>
      <c r="J3330" t="s">
        <v>220</v>
      </c>
      <c r="K3330" t="s">
        <v>221</v>
      </c>
      <c r="L3330">
        <v>59</v>
      </c>
      <c r="M3330" t="s">
        <v>222</v>
      </c>
      <c r="N3330">
        <v>1160</v>
      </c>
      <c r="O3330" t="s">
        <v>489</v>
      </c>
      <c r="P3330" t="s">
        <v>133</v>
      </c>
      <c r="Q3330" t="s">
        <v>109</v>
      </c>
      <c r="R3330" t="s">
        <v>181</v>
      </c>
      <c r="S3330" t="s">
        <v>39</v>
      </c>
      <c r="T3330" t="s">
        <v>292</v>
      </c>
      <c r="U3330" t="s">
        <v>799</v>
      </c>
      <c r="V3330" t="s">
        <v>685</v>
      </c>
      <c r="W3330" t="s">
        <v>53</v>
      </c>
      <c r="X3330" t="s">
        <v>54</v>
      </c>
      <c r="Y3330" t="s">
        <v>110</v>
      </c>
      <c r="Z3330" t="s">
        <v>229</v>
      </c>
    </row>
    <row r="3331" spans="1:26" hidden="1" x14ac:dyDescent="0.25">
      <c r="A3331" t="s">
        <v>13553</v>
      </c>
      <c r="B3331" t="s">
        <v>13554</v>
      </c>
      <c r="C3331" s="1" t="str">
        <f t="shared" si="543"/>
        <v>21:0242</v>
      </c>
      <c r="D3331" s="1" t="str">
        <f t="shared" ref="D3331:D3352" si="544">HYPERLINK("http://geochem.nrcan.gc.ca/cdogs/content/svy/svy210117_e.htm", "21:0117")</f>
        <v>21:0117</v>
      </c>
      <c r="E3331" t="s">
        <v>13555</v>
      </c>
      <c r="F3331" t="s">
        <v>13556</v>
      </c>
      <c r="H3331">
        <v>58.639589899999997</v>
      </c>
      <c r="I3331">
        <v>-102.8367987</v>
      </c>
      <c r="J3331" s="1" t="str">
        <f t="shared" ref="J3331:J3352" si="545">HYPERLINK("http://geochem.nrcan.gc.ca/cdogs/content/kwd/kwd020027_e.htm", "NGR lake sediment grab sample")</f>
        <v>NGR lake sediment grab sample</v>
      </c>
      <c r="K3331" s="1" t="str">
        <f t="shared" ref="K3331:K3352" si="546">HYPERLINK("http://geochem.nrcan.gc.ca/cdogs/content/kwd/kwd080006_e.htm", "&lt;177 micron (NGR)")</f>
        <v>&lt;177 micron (NGR)</v>
      </c>
      <c r="L3331">
        <v>59</v>
      </c>
      <c r="M3331" t="s">
        <v>106</v>
      </c>
      <c r="N3331">
        <v>1161</v>
      </c>
      <c r="O3331" t="s">
        <v>1048</v>
      </c>
      <c r="P3331" t="s">
        <v>77</v>
      </c>
      <c r="Q3331" t="s">
        <v>66</v>
      </c>
      <c r="R3331" t="s">
        <v>156</v>
      </c>
      <c r="S3331" t="s">
        <v>33</v>
      </c>
      <c r="T3331" t="s">
        <v>36</v>
      </c>
      <c r="U3331" t="s">
        <v>254</v>
      </c>
      <c r="V3331" t="s">
        <v>504</v>
      </c>
      <c r="W3331" t="s">
        <v>63</v>
      </c>
      <c r="X3331" t="s">
        <v>890</v>
      </c>
      <c r="Y3331" t="s">
        <v>41</v>
      </c>
      <c r="Z3331" t="s">
        <v>13557</v>
      </c>
    </row>
    <row r="3332" spans="1:26" hidden="1" x14ac:dyDescent="0.25">
      <c r="A3332" t="s">
        <v>13558</v>
      </c>
      <c r="B3332" t="s">
        <v>13559</v>
      </c>
      <c r="C3332" s="1" t="str">
        <f t="shared" si="543"/>
        <v>21:0242</v>
      </c>
      <c r="D3332" s="1" t="str">
        <f t="shared" si="544"/>
        <v>21:0117</v>
      </c>
      <c r="E3332" t="s">
        <v>13560</v>
      </c>
      <c r="F3332" t="s">
        <v>13561</v>
      </c>
      <c r="H3332">
        <v>58.632635100000002</v>
      </c>
      <c r="I3332">
        <v>-102.875544</v>
      </c>
      <c r="J3332" s="1" t="str">
        <f t="shared" si="545"/>
        <v>NGR lake sediment grab sample</v>
      </c>
      <c r="K3332" s="1" t="str">
        <f t="shared" si="546"/>
        <v>&lt;177 micron (NGR)</v>
      </c>
      <c r="L3332">
        <v>59</v>
      </c>
      <c r="M3332" t="s">
        <v>118</v>
      </c>
      <c r="N3332">
        <v>1162</v>
      </c>
      <c r="O3332" t="s">
        <v>54</v>
      </c>
      <c r="P3332" t="s">
        <v>181</v>
      </c>
      <c r="Q3332" t="s">
        <v>66</v>
      </c>
      <c r="R3332" t="s">
        <v>97</v>
      </c>
      <c r="S3332" t="s">
        <v>39</v>
      </c>
      <c r="T3332" t="s">
        <v>36</v>
      </c>
      <c r="U3332" t="s">
        <v>463</v>
      </c>
      <c r="V3332" t="s">
        <v>148</v>
      </c>
      <c r="W3332" t="s">
        <v>53</v>
      </c>
      <c r="X3332" t="s">
        <v>48</v>
      </c>
      <c r="Y3332" t="s">
        <v>41</v>
      </c>
      <c r="Z3332" t="s">
        <v>400</v>
      </c>
    </row>
    <row r="3333" spans="1:26" hidden="1" x14ac:dyDescent="0.25">
      <c r="A3333" t="s">
        <v>13562</v>
      </c>
      <c r="B3333" t="s">
        <v>13563</v>
      </c>
      <c r="C3333" s="1" t="str">
        <f t="shared" si="543"/>
        <v>21:0242</v>
      </c>
      <c r="D3333" s="1" t="str">
        <f t="shared" si="544"/>
        <v>21:0117</v>
      </c>
      <c r="E3333" t="s">
        <v>13564</v>
      </c>
      <c r="F3333" t="s">
        <v>13565</v>
      </c>
      <c r="H3333">
        <v>58.649352700000001</v>
      </c>
      <c r="I3333">
        <v>-102.9094331</v>
      </c>
      <c r="J3333" s="1" t="str">
        <f t="shared" si="545"/>
        <v>NGR lake sediment grab sample</v>
      </c>
      <c r="K3333" s="1" t="str">
        <f t="shared" si="546"/>
        <v>&lt;177 micron (NGR)</v>
      </c>
      <c r="L3333">
        <v>59</v>
      </c>
      <c r="M3333" t="s">
        <v>131</v>
      </c>
      <c r="N3333">
        <v>1163</v>
      </c>
      <c r="O3333" t="s">
        <v>228</v>
      </c>
      <c r="P3333" t="s">
        <v>181</v>
      </c>
      <c r="Q3333" t="s">
        <v>53</v>
      </c>
      <c r="R3333" t="s">
        <v>146</v>
      </c>
      <c r="S3333" t="s">
        <v>76</v>
      </c>
      <c r="T3333" t="s">
        <v>36</v>
      </c>
      <c r="U3333" t="s">
        <v>991</v>
      </c>
      <c r="V3333" t="s">
        <v>1172</v>
      </c>
      <c r="W3333" t="s">
        <v>53</v>
      </c>
      <c r="X3333" t="s">
        <v>48</v>
      </c>
      <c r="Y3333" t="s">
        <v>41</v>
      </c>
      <c r="Z3333" t="s">
        <v>1393</v>
      </c>
    </row>
    <row r="3334" spans="1:26" hidden="1" x14ac:dyDescent="0.25">
      <c r="A3334" t="s">
        <v>13566</v>
      </c>
      <c r="B3334" t="s">
        <v>13567</v>
      </c>
      <c r="C3334" s="1" t="str">
        <f t="shared" si="543"/>
        <v>21:0242</v>
      </c>
      <c r="D3334" s="1" t="str">
        <f t="shared" si="544"/>
        <v>21:0117</v>
      </c>
      <c r="E3334" t="s">
        <v>13568</v>
      </c>
      <c r="F3334" t="s">
        <v>13569</v>
      </c>
      <c r="H3334">
        <v>58.642919399999997</v>
      </c>
      <c r="I3334">
        <v>-102.937769</v>
      </c>
      <c r="J3334" s="1" t="str">
        <f t="shared" si="545"/>
        <v>NGR lake sediment grab sample</v>
      </c>
      <c r="K3334" s="1" t="str">
        <f t="shared" si="546"/>
        <v>&lt;177 micron (NGR)</v>
      </c>
      <c r="L3334">
        <v>59</v>
      </c>
      <c r="M3334" t="s">
        <v>143</v>
      </c>
      <c r="N3334">
        <v>1164</v>
      </c>
      <c r="O3334" t="s">
        <v>615</v>
      </c>
      <c r="P3334" t="s">
        <v>76</v>
      </c>
      <c r="Q3334" t="s">
        <v>63</v>
      </c>
      <c r="R3334" t="s">
        <v>78</v>
      </c>
      <c r="S3334" t="s">
        <v>33</v>
      </c>
      <c r="T3334" t="s">
        <v>36</v>
      </c>
      <c r="U3334" t="s">
        <v>1692</v>
      </c>
      <c r="V3334" t="s">
        <v>437</v>
      </c>
      <c r="W3334" t="s">
        <v>66</v>
      </c>
      <c r="X3334" t="s">
        <v>283</v>
      </c>
      <c r="Y3334" t="s">
        <v>41</v>
      </c>
      <c r="Z3334" t="s">
        <v>13570</v>
      </c>
    </row>
    <row r="3335" spans="1:26" hidden="1" x14ac:dyDescent="0.25">
      <c r="A3335" t="s">
        <v>13571</v>
      </c>
      <c r="B3335" t="s">
        <v>13572</v>
      </c>
      <c r="C3335" s="1" t="str">
        <f t="shared" si="543"/>
        <v>21:0242</v>
      </c>
      <c r="D3335" s="1" t="str">
        <f t="shared" si="544"/>
        <v>21:0117</v>
      </c>
      <c r="E3335" t="s">
        <v>13573</v>
      </c>
      <c r="F3335" t="s">
        <v>13574</v>
      </c>
      <c r="H3335">
        <v>58.615952499999999</v>
      </c>
      <c r="I3335">
        <v>-102.97754810000001</v>
      </c>
      <c r="J3335" s="1" t="str">
        <f t="shared" si="545"/>
        <v>NGR lake sediment grab sample</v>
      </c>
      <c r="K3335" s="1" t="str">
        <f t="shared" si="546"/>
        <v>&lt;177 micron (NGR)</v>
      </c>
      <c r="L3335">
        <v>59</v>
      </c>
      <c r="M3335" t="s">
        <v>177</v>
      </c>
      <c r="N3335">
        <v>1165</v>
      </c>
      <c r="O3335" t="s">
        <v>133</v>
      </c>
      <c r="P3335" t="s">
        <v>80</v>
      </c>
      <c r="Q3335" t="s">
        <v>66</v>
      </c>
      <c r="R3335" t="s">
        <v>80</v>
      </c>
      <c r="S3335" t="s">
        <v>33</v>
      </c>
      <c r="T3335" t="s">
        <v>36</v>
      </c>
      <c r="U3335" t="s">
        <v>503</v>
      </c>
      <c r="V3335" t="s">
        <v>148</v>
      </c>
      <c r="W3335" t="s">
        <v>53</v>
      </c>
      <c r="X3335" t="s">
        <v>77</v>
      </c>
      <c r="Y3335" t="s">
        <v>41</v>
      </c>
      <c r="Z3335" t="s">
        <v>4754</v>
      </c>
    </row>
    <row r="3336" spans="1:26" hidden="1" x14ac:dyDescent="0.25">
      <c r="A3336" t="s">
        <v>13575</v>
      </c>
      <c r="B3336" t="s">
        <v>13576</v>
      </c>
      <c r="C3336" s="1" t="str">
        <f t="shared" si="543"/>
        <v>21:0242</v>
      </c>
      <c r="D3336" s="1" t="str">
        <f t="shared" si="544"/>
        <v>21:0117</v>
      </c>
      <c r="E3336" t="s">
        <v>13577</v>
      </c>
      <c r="F3336" t="s">
        <v>13578</v>
      </c>
      <c r="H3336">
        <v>58.612203299999997</v>
      </c>
      <c r="I3336">
        <v>-102.9870962</v>
      </c>
      <c r="J3336" s="1" t="str">
        <f t="shared" si="545"/>
        <v>NGR lake sediment grab sample</v>
      </c>
      <c r="K3336" s="1" t="str">
        <f t="shared" si="546"/>
        <v>&lt;177 micron (NGR)</v>
      </c>
      <c r="L3336">
        <v>59</v>
      </c>
      <c r="M3336" t="s">
        <v>187</v>
      </c>
      <c r="N3336">
        <v>1166</v>
      </c>
      <c r="O3336" t="s">
        <v>488</v>
      </c>
      <c r="P3336" t="s">
        <v>156</v>
      </c>
      <c r="Q3336" t="s">
        <v>63</v>
      </c>
      <c r="R3336" t="s">
        <v>146</v>
      </c>
      <c r="S3336" t="s">
        <v>181</v>
      </c>
      <c r="T3336" t="s">
        <v>122</v>
      </c>
      <c r="U3336" t="s">
        <v>300</v>
      </c>
      <c r="V3336" t="s">
        <v>337</v>
      </c>
      <c r="W3336" t="s">
        <v>66</v>
      </c>
      <c r="X3336" t="s">
        <v>283</v>
      </c>
      <c r="Y3336" t="s">
        <v>41</v>
      </c>
      <c r="Z3336" t="s">
        <v>369</v>
      </c>
    </row>
    <row r="3337" spans="1:26" hidden="1" x14ac:dyDescent="0.25">
      <c r="A3337" t="s">
        <v>13579</v>
      </c>
      <c r="B3337" t="s">
        <v>13580</v>
      </c>
      <c r="C3337" s="1" t="str">
        <f t="shared" si="543"/>
        <v>21:0242</v>
      </c>
      <c r="D3337" s="1" t="str">
        <f t="shared" si="544"/>
        <v>21:0117</v>
      </c>
      <c r="E3337" t="s">
        <v>13581</v>
      </c>
      <c r="F3337" t="s">
        <v>13582</v>
      </c>
      <c r="H3337">
        <v>58.589596399999998</v>
      </c>
      <c r="I3337">
        <v>-103.04623909999999</v>
      </c>
      <c r="J3337" s="1" t="str">
        <f t="shared" si="545"/>
        <v>NGR lake sediment grab sample</v>
      </c>
      <c r="K3337" s="1" t="str">
        <f t="shared" si="546"/>
        <v>&lt;177 micron (NGR)</v>
      </c>
      <c r="L3337">
        <v>59</v>
      </c>
      <c r="M3337" t="s">
        <v>196</v>
      </c>
      <c r="N3337">
        <v>1167</v>
      </c>
      <c r="O3337" t="s">
        <v>1254</v>
      </c>
      <c r="P3337" t="s">
        <v>76</v>
      </c>
      <c r="Q3337" t="s">
        <v>66</v>
      </c>
      <c r="R3337" t="s">
        <v>76</v>
      </c>
      <c r="S3337" t="s">
        <v>78</v>
      </c>
      <c r="T3337" t="s">
        <v>36</v>
      </c>
      <c r="U3337" t="s">
        <v>497</v>
      </c>
      <c r="V3337" t="s">
        <v>322</v>
      </c>
      <c r="W3337" t="s">
        <v>66</v>
      </c>
      <c r="X3337" t="s">
        <v>890</v>
      </c>
      <c r="Y3337" t="s">
        <v>41</v>
      </c>
      <c r="Z3337" t="s">
        <v>708</v>
      </c>
    </row>
    <row r="3338" spans="1:26" hidden="1" x14ac:dyDescent="0.25">
      <c r="A3338" t="s">
        <v>13583</v>
      </c>
      <c r="B3338" t="s">
        <v>13584</v>
      </c>
      <c r="C3338" s="1" t="str">
        <f t="shared" si="543"/>
        <v>21:0242</v>
      </c>
      <c r="D3338" s="1" t="str">
        <f t="shared" si="544"/>
        <v>21:0117</v>
      </c>
      <c r="E3338" t="s">
        <v>13585</v>
      </c>
      <c r="F3338" t="s">
        <v>13586</v>
      </c>
      <c r="H3338">
        <v>58.581074000000001</v>
      </c>
      <c r="I3338">
        <v>-103.0352571</v>
      </c>
      <c r="J3338" s="1" t="str">
        <f t="shared" si="545"/>
        <v>NGR lake sediment grab sample</v>
      </c>
      <c r="K3338" s="1" t="str">
        <f t="shared" si="546"/>
        <v>&lt;177 micron (NGR)</v>
      </c>
      <c r="L3338">
        <v>59</v>
      </c>
      <c r="M3338" t="s">
        <v>206</v>
      </c>
      <c r="N3338">
        <v>1168</v>
      </c>
      <c r="O3338" t="s">
        <v>320</v>
      </c>
      <c r="P3338" t="s">
        <v>156</v>
      </c>
      <c r="Q3338" t="s">
        <v>63</v>
      </c>
      <c r="R3338" t="s">
        <v>76</v>
      </c>
      <c r="S3338" t="s">
        <v>39</v>
      </c>
      <c r="T3338" t="s">
        <v>36</v>
      </c>
      <c r="U3338" t="s">
        <v>639</v>
      </c>
      <c r="V3338" t="s">
        <v>90</v>
      </c>
      <c r="W3338" t="s">
        <v>63</v>
      </c>
      <c r="X3338" t="s">
        <v>48</v>
      </c>
      <c r="Y3338" t="s">
        <v>41</v>
      </c>
      <c r="Z3338" t="s">
        <v>3858</v>
      </c>
    </row>
    <row r="3339" spans="1:26" hidden="1" x14ac:dyDescent="0.25">
      <c r="A3339" t="s">
        <v>13587</v>
      </c>
      <c r="B3339" t="s">
        <v>13588</v>
      </c>
      <c r="C3339" s="1" t="str">
        <f t="shared" si="543"/>
        <v>21:0242</v>
      </c>
      <c r="D3339" s="1" t="str">
        <f t="shared" si="544"/>
        <v>21:0117</v>
      </c>
      <c r="E3339" t="s">
        <v>13589</v>
      </c>
      <c r="F3339" t="s">
        <v>13590</v>
      </c>
      <c r="H3339">
        <v>58.5481549</v>
      </c>
      <c r="I3339">
        <v>-103.0898744</v>
      </c>
      <c r="J3339" s="1" t="str">
        <f t="shared" si="545"/>
        <v>NGR lake sediment grab sample</v>
      </c>
      <c r="K3339" s="1" t="str">
        <f t="shared" si="546"/>
        <v>&lt;177 micron (NGR)</v>
      </c>
      <c r="L3339">
        <v>59</v>
      </c>
      <c r="M3339" t="s">
        <v>214</v>
      </c>
      <c r="N3339">
        <v>1169</v>
      </c>
      <c r="O3339" t="s">
        <v>667</v>
      </c>
      <c r="P3339" t="s">
        <v>77</v>
      </c>
      <c r="Q3339" t="s">
        <v>53</v>
      </c>
      <c r="R3339" t="s">
        <v>64</v>
      </c>
      <c r="S3339" t="s">
        <v>109</v>
      </c>
      <c r="T3339" t="s">
        <v>36</v>
      </c>
      <c r="U3339" t="s">
        <v>13591</v>
      </c>
      <c r="V3339" t="s">
        <v>9533</v>
      </c>
      <c r="W3339" t="s">
        <v>33</v>
      </c>
      <c r="X3339" t="s">
        <v>336</v>
      </c>
      <c r="Y3339" t="s">
        <v>41</v>
      </c>
      <c r="Z3339" t="s">
        <v>826</v>
      </c>
    </row>
    <row r="3340" spans="1:26" hidden="1" x14ac:dyDescent="0.25">
      <c r="A3340" t="s">
        <v>13592</v>
      </c>
      <c r="B3340" t="s">
        <v>13593</v>
      </c>
      <c r="C3340" s="1" t="str">
        <f t="shared" si="543"/>
        <v>21:0242</v>
      </c>
      <c r="D3340" s="1" t="str">
        <f t="shared" si="544"/>
        <v>21:0117</v>
      </c>
      <c r="E3340" t="s">
        <v>13594</v>
      </c>
      <c r="F3340" t="s">
        <v>13595</v>
      </c>
      <c r="H3340">
        <v>58.563761100000001</v>
      </c>
      <c r="I3340">
        <v>-103.10269409999999</v>
      </c>
      <c r="J3340" s="1" t="str">
        <f t="shared" si="545"/>
        <v>NGR lake sediment grab sample</v>
      </c>
      <c r="K3340" s="1" t="str">
        <f t="shared" si="546"/>
        <v>&lt;177 micron (NGR)</v>
      </c>
      <c r="L3340">
        <v>59</v>
      </c>
      <c r="M3340" t="s">
        <v>234</v>
      </c>
      <c r="N3340">
        <v>1170</v>
      </c>
      <c r="O3340" t="s">
        <v>298</v>
      </c>
      <c r="P3340" t="s">
        <v>198</v>
      </c>
      <c r="Q3340" t="s">
        <v>53</v>
      </c>
      <c r="R3340" t="s">
        <v>109</v>
      </c>
      <c r="S3340" t="s">
        <v>146</v>
      </c>
      <c r="T3340" t="s">
        <v>36</v>
      </c>
      <c r="U3340" t="s">
        <v>40</v>
      </c>
      <c r="V3340" t="s">
        <v>399</v>
      </c>
      <c r="W3340" t="s">
        <v>66</v>
      </c>
      <c r="X3340" t="s">
        <v>890</v>
      </c>
      <c r="Y3340" t="s">
        <v>41</v>
      </c>
      <c r="Z3340" t="s">
        <v>3843</v>
      </c>
    </row>
    <row r="3341" spans="1:26" hidden="1" x14ac:dyDescent="0.25">
      <c r="A3341" t="s">
        <v>13596</v>
      </c>
      <c r="B3341" t="s">
        <v>13597</v>
      </c>
      <c r="C3341" s="1" t="str">
        <f t="shared" si="543"/>
        <v>21:0242</v>
      </c>
      <c r="D3341" s="1" t="str">
        <f t="shared" si="544"/>
        <v>21:0117</v>
      </c>
      <c r="E3341" t="s">
        <v>13598</v>
      </c>
      <c r="F3341" t="s">
        <v>13599</v>
      </c>
      <c r="H3341">
        <v>58.599656600000003</v>
      </c>
      <c r="I3341">
        <v>-103.1275847</v>
      </c>
      <c r="J3341" s="1" t="str">
        <f t="shared" si="545"/>
        <v>NGR lake sediment grab sample</v>
      </c>
      <c r="K3341" s="1" t="str">
        <f t="shared" si="546"/>
        <v>&lt;177 micron (NGR)</v>
      </c>
      <c r="L3341">
        <v>60</v>
      </c>
      <c r="M3341" t="s">
        <v>30</v>
      </c>
      <c r="N3341">
        <v>1171</v>
      </c>
      <c r="O3341" t="s">
        <v>81</v>
      </c>
      <c r="P3341" t="s">
        <v>198</v>
      </c>
      <c r="Q3341" t="s">
        <v>53</v>
      </c>
      <c r="R3341" t="s">
        <v>156</v>
      </c>
      <c r="S3341" t="s">
        <v>181</v>
      </c>
      <c r="T3341" t="s">
        <v>122</v>
      </c>
      <c r="U3341" t="s">
        <v>986</v>
      </c>
      <c r="V3341" t="s">
        <v>4982</v>
      </c>
      <c r="W3341" t="s">
        <v>63</v>
      </c>
      <c r="X3341" t="s">
        <v>79</v>
      </c>
      <c r="Y3341" t="s">
        <v>41</v>
      </c>
      <c r="Z3341" t="s">
        <v>443</v>
      </c>
    </row>
    <row r="3342" spans="1:26" hidden="1" x14ac:dyDescent="0.25">
      <c r="A3342" t="s">
        <v>13600</v>
      </c>
      <c r="B3342" t="s">
        <v>13601</v>
      </c>
      <c r="C3342" s="1" t="str">
        <f t="shared" si="543"/>
        <v>21:0242</v>
      </c>
      <c r="D3342" s="1" t="str">
        <f t="shared" si="544"/>
        <v>21:0117</v>
      </c>
      <c r="E3342" t="s">
        <v>13602</v>
      </c>
      <c r="F3342" t="s">
        <v>13603</v>
      </c>
      <c r="H3342">
        <v>58.594074999999997</v>
      </c>
      <c r="I3342">
        <v>-103.09258869999999</v>
      </c>
      <c r="J3342" s="1" t="str">
        <f t="shared" si="545"/>
        <v>NGR lake sediment grab sample</v>
      </c>
      <c r="K3342" s="1" t="str">
        <f t="shared" si="546"/>
        <v>&lt;177 micron (NGR)</v>
      </c>
      <c r="L3342">
        <v>60</v>
      </c>
      <c r="M3342" t="s">
        <v>47</v>
      </c>
      <c r="N3342">
        <v>1172</v>
      </c>
      <c r="O3342" t="s">
        <v>455</v>
      </c>
      <c r="P3342" t="s">
        <v>50</v>
      </c>
      <c r="Q3342" t="s">
        <v>53</v>
      </c>
      <c r="R3342" t="s">
        <v>156</v>
      </c>
      <c r="S3342" t="s">
        <v>181</v>
      </c>
      <c r="T3342" t="s">
        <v>36</v>
      </c>
      <c r="U3342" t="s">
        <v>89</v>
      </c>
      <c r="V3342" t="s">
        <v>227</v>
      </c>
      <c r="W3342" t="s">
        <v>80</v>
      </c>
      <c r="X3342" t="s">
        <v>82</v>
      </c>
      <c r="Y3342" t="s">
        <v>41</v>
      </c>
      <c r="Z3342" t="s">
        <v>3417</v>
      </c>
    </row>
    <row r="3343" spans="1:26" hidden="1" x14ac:dyDescent="0.25">
      <c r="A3343" t="s">
        <v>13604</v>
      </c>
      <c r="B3343" t="s">
        <v>13605</v>
      </c>
      <c r="C3343" s="1" t="str">
        <f t="shared" si="543"/>
        <v>21:0242</v>
      </c>
      <c r="D3343" s="1" t="str">
        <f t="shared" si="544"/>
        <v>21:0117</v>
      </c>
      <c r="E3343" t="s">
        <v>13606</v>
      </c>
      <c r="F3343" t="s">
        <v>13607</v>
      </c>
      <c r="H3343">
        <v>58.609209399999997</v>
      </c>
      <c r="I3343">
        <v>-103.09722360000001</v>
      </c>
      <c r="J3343" s="1" t="str">
        <f t="shared" si="545"/>
        <v>NGR lake sediment grab sample</v>
      </c>
      <c r="K3343" s="1" t="str">
        <f t="shared" si="546"/>
        <v>&lt;177 micron (NGR)</v>
      </c>
      <c r="L3343">
        <v>60</v>
      </c>
      <c r="M3343" t="s">
        <v>60</v>
      </c>
      <c r="N3343">
        <v>1173</v>
      </c>
      <c r="O3343" t="s">
        <v>253</v>
      </c>
      <c r="P3343" t="s">
        <v>77</v>
      </c>
      <c r="Q3343" t="s">
        <v>66</v>
      </c>
      <c r="R3343" t="s">
        <v>198</v>
      </c>
      <c r="S3343" t="s">
        <v>146</v>
      </c>
      <c r="T3343" t="s">
        <v>36</v>
      </c>
      <c r="U3343" t="s">
        <v>1432</v>
      </c>
      <c r="V3343" t="s">
        <v>237</v>
      </c>
      <c r="W3343" t="s">
        <v>80</v>
      </c>
      <c r="X3343" t="s">
        <v>82</v>
      </c>
      <c r="Y3343" t="s">
        <v>41</v>
      </c>
      <c r="Z3343" t="s">
        <v>1860</v>
      </c>
    </row>
    <row r="3344" spans="1:26" hidden="1" x14ac:dyDescent="0.25">
      <c r="A3344" t="s">
        <v>13608</v>
      </c>
      <c r="B3344" t="s">
        <v>13609</v>
      </c>
      <c r="C3344" s="1" t="str">
        <f t="shared" si="543"/>
        <v>21:0242</v>
      </c>
      <c r="D3344" s="1" t="str">
        <f t="shared" si="544"/>
        <v>21:0117</v>
      </c>
      <c r="E3344" t="s">
        <v>13610</v>
      </c>
      <c r="F3344" t="s">
        <v>13611</v>
      </c>
      <c r="H3344">
        <v>58.605614899999999</v>
      </c>
      <c r="I3344">
        <v>-103.14320650000001</v>
      </c>
      <c r="J3344" s="1" t="str">
        <f t="shared" si="545"/>
        <v>NGR lake sediment grab sample</v>
      </c>
      <c r="K3344" s="1" t="str">
        <f t="shared" si="546"/>
        <v>&lt;177 micron (NGR)</v>
      </c>
      <c r="L3344">
        <v>60</v>
      </c>
      <c r="M3344" t="s">
        <v>154</v>
      </c>
      <c r="N3344">
        <v>1174</v>
      </c>
      <c r="O3344" t="s">
        <v>798</v>
      </c>
      <c r="P3344" t="s">
        <v>76</v>
      </c>
      <c r="Q3344" t="s">
        <v>63</v>
      </c>
      <c r="R3344" t="s">
        <v>146</v>
      </c>
      <c r="S3344" t="s">
        <v>63</v>
      </c>
      <c r="T3344" t="s">
        <v>36</v>
      </c>
      <c r="U3344" t="s">
        <v>48</v>
      </c>
      <c r="V3344" t="s">
        <v>52</v>
      </c>
      <c r="W3344" t="s">
        <v>66</v>
      </c>
      <c r="X3344" t="s">
        <v>82</v>
      </c>
      <c r="Y3344" t="s">
        <v>41</v>
      </c>
      <c r="Z3344" t="s">
        <v>2070</v>
      </c>
    </row>
    <row r="3345" spans="1:26" hidden="1" x14ac:dyDescent="0.25">
      <c r="A3345" t="s">
        <v>13612</v>
      </c>
      <c r="B3345" t="s">
        <v>13613</v>
      </c>
      <c r="C3345" s="1" t="str">
        <f t="shared" si="543"/>
        <v>21:0242</v>
      </c>
      <c r="D3345" s="1" t="str">
        <f t="shared" si="544"/>
        <v>21:0117</v>
      </c>
      <c r="E3345" t="s">
        <v>13598</v>
      </c>
      <c r="F3345" t="s">
        <v>13614</v>
      </c>
      <c r="H3345">
        <v>58.599656600000003</v>
      </c>
      <c r="I3345">
        <v>-103.1275847</v>
      </c>
      <c r="J3345" s="1" t="str">
        <f t="shared" si="545"/>
        <v>NGR lake sediment grab sample</v>
      </c>
      <c r="K3345" s="1" t="str">
        <f t="shared" si="546"/>
        <v>&lt;177 micron (NGR)</v>
      </c>
      <c r="L3345">
        <v>60</v>
      </c>
      <c r="M3345" t="s">
        <v>162</v>
      </c>
      <c r="N3345">
        <v>1175</v>
      </c>
      <c r="O3345" t="s">
        <v>289</v>
      </c>
      <c r="P3345" t="s">
        <v>198</v>
      </c>
      <c r="Q3345" t="s">
        <v>53</v>
      </c>
      <c r="R3345" t="s">
        <v>156</v>
      </c>
      <c r="S3345" t="s">
        <v>181</v>
      </c>
      <c r="T3345" t="s">
        <v>36</v>
      </c>
      <c r="U3345" t="s">
        <v>1846</v>
      </c>
      <c r="V3345" t="s">
        <v>4982</v>
      </c>
      <c r="W3345" t="s">
        <v>66</v>
      </c>
      <c r="X3345" t="s">
        <v>336</v>
      </c>
      <c r="Y3345" t="s">
        <v>41</v>
      </c>
      <c r="Z3345" t="s">
        <v>172</v>
      </c>
    </row>
    <row r="3346" spans="1:26" hidden="1" x14ac:dyDescent="0.25">
      <c r="A3346" t="s">
        <v>13615</v>
      </c>
      <c r="B3346" t="s">
        <v>13616</v>
      </c>
      <c r="C3346" s="1" t="str">
        <f t="shared" si="543"/>
        <v>21:0242</v>
      </c>
      <c r="D3346" s="1" t="str">
        <f t="shared" si="544"/>
        <v>21:0117</v>
      </c>
      <c r="E3346" t="s">
        <v>13598</v>
      </c>
      <c r="F3346" t="s">
        <v>13617</v>
      </c>
      <c r="H3346">
        <v>58.599656600000003</v>
      </c>
      <c r="I3346">
        <v>-103.1275847</v>
      </c>
      <c r="J3346" s="1" t="str">
        <f t="shared" si="545"/>
        <v>NGR lake sediment grab sample</v>
      </c>
      <c r="K3346" s="1" t="str">
        <f t="shared" si="546"/>
        <v>&lt;177 micron (NGR)</v>
      </c>
      <c r="L3346">
        <v>60</v>
      </c>
      <c r="M3346" t="s">
        <v>169</v>
      </c>
      <c r="N3346">
        <v>1176</v>
      </c>
      <c r="O3346" t="s">
        <v>289</v>
      </c>
      <c r="P3346" t="s">
        <v>198</v>
      </c>
      <c r="Q3346" t="s">
        <v>53</v>
      </c>
      <c r="R3346" t="s">
        <v>156</v>
      </c>
      <c r="S3346" t="s">
        <v>181</v>
      </c>
      <c r="T3346" t="s">
        <v>36</v>
      </c>
      <c r="U3346" t="s">
        <v>986</v>
      </c>
      <c r="V3346" t="s">
        <v>4982</v>
      </c>
      <c r="W3346" t="s">
        <v>66</v>
      </c>
      <c r="X3346" t="s">
        <v>79</v>
      </c>
      <c r="Y3346" t="s">
        <v>41</v>
      </c>
      <c r="Z3346" t="s">
        <v>443</v>
      </c>
    </row>
    <row r="3347" spans="1:26" hidden="1" x14ac:dyDescent="0.25">
      <c r="A3347" t="s">
        <v>13618</v>
      </c>
      <c r="B3347" t="s">
        <v>13619</v>
      </c>
      <c r="C3347" s="1" t="str">
        <f t="shared" si="543"/>
        <v>21:0242</v>
      </c>
      <c r="D3347" s="1" t="str">
        <f t="shared" si="544"/>
        <v>21:0117</v>
      </c>
      <c r="E3347" t="s">
        <v>13620</v>
      </c>
      <c r="F3347" t="s">
        <v>13621</v>
      </c>
      <c r="H3347">
        <v>58.580081399999997</v>
      </c>
      <c r="I3347">
        <v>-103.1387081</v>
      </c>
      <c r="J3347" s="1" t="str">
        <f t="shared" si="545"/>
        <v>NGR lake sediment grab sample</v>
      </c>
      <c r="K3347" s="1" t="str">
        <f t="shared" si="546"/>
        <v>&lt;177 micron (NGR)</v>
      </c>
      <c r="L3347">
        <v>60</v>
      </c>
      <c r="M3347" t="s">
        <v>73</v>
      </c>
      <c r="N3347">
        <v>1177</v>
      </c>
      <c r="O3347" t="s">
        <v>1058</v>
      </c>
      <c r="P3347" t="s">
        <v>244</v>
      </c>
      <c r="Q3347" t="s">
        <v>66</v>
      </c>
      <c r="R3347" t="s">
        <v>134</v>
      </c>
      <c r="S3347" t="s">
        <v>78</v>
      </c>
      <c r="T3347" t="s">
        <v>36</v>
      </c>
      <c r="U3347" t="s">
        <v>81</v>
      </c>
      <c r="V3347" t="s">
        <v>517</v>
      </c>
      <c r="W3347" t="s">
        <v>80</v>
      </c>
      <c r="X3347" t="s">
        <v>890</v>
      </c>
      <c r="Y3347" t="s">
        <v>41</v>
      </c>
      <c r="Z3347" t="s">
        <v>708</v>
      </c>
    </row>
    <row r="3348" spans="1:26" hidden="1" x14ac:dyDescent="0.25">
      <c r="A3348" t="s">
        <v>13622</v>
      </c>
      <c r="B3348" t="s">
        <v>13623</v>
      </c>
      <c r="C3348" s="1" t="str">
        <f t="shared" si="543"/>
        <v>21:0242</v>
      </c>
      <c r="D3348" s="1" t="str">
        <f t="shared" si="544"/>
        <v>21:0117</v>
      </c>
      <c r="E3348" t="s">
        <v>13624</v>
      </c>
      <c r="F3348" t="s">
        <v>13625</v>
      </c>
      <c r="H3348">
        <v>58.536977800000003</v>
      </c>
      <c r="I3348">
        <v>-103.14925479999999</v>
      </c>
      <c r="J3348" s="1" t="str">
        <f t="shared" si="545"/>
        <v>NGR lake sediment grab sample</v>
      </c>
      <c r="K3348" s="1" t="str">
        <f t="shared" si="546"/>
        <v>&lt;177 micron (NGR)</v>
      </c>
      <c r="L3348">
        <v>60</v>
      </c>
      <c r="M3348" t="s">
        <v>87</v>
      </c>
      <c r="N3348">
        <v>1178</v>
      </c>
      <c r="O3348" t="s">
        <v>82</v>
      </c>
      <c r="P3348" t="s">
        <v>181</v>
      </c>
      <c r="Q3348" t="s">
        <v>53</v>
      </c>
      <c r="R3348" t="s">
        <v>146</v>
      </c>
      <c r="S3348" t="s">
        <v>63</v>
      </c>
      <c r="T3348" t="s">
        <v>36</v>
      </c>
      <c r="U3348" t="s">
        <v>336</v>
      </c>
      <c r="V3348" t="s">
        <v>437</v>
      </c>
      <c r="W3348" t="s">
        <v>53</v>
      </c>
      <c r="X3348" t="s">
        <v>82</v>
      </c>
      <c r="Y3348" t="s">
        <v>41</v>
      </c>
      <c r="Z3348" t="s">
        <v>1965</v>
      </c>
    </row>
    <row r="3349" spans="1:26" hidden="1" x14ac:dyDescent="0.25">
      <c r="A3349" t="s">
        <v>13626</v>
      </c>
      <c r="B3349" t="s">
        <v>13627</v>
      </c>
      <c r="C3349" s="1" t="str">
        <f t="shared" si="543"/>
        <v>21:0242</v>
      </c>
      <c r="D3349" s="1" t="str">
        <f t="shared" si="544"/>
        <v>21:0117</v>
      </c>
      <c r="E3349" t="s">
        <v>13628</v>
      </c>
      <c r="F3349" t="s">
        <v>13629</v>
      </c>
      <c r="H3349">
        <v>58.555297899999999</v>
      </c>
      <c r="I3349">
        <v>-103.2096185</v>
      </c>
      <c r="J3349" s="1" t="str">
        <f t="shared" si="545"/>
        <v>NGR lake sediment grab sample</v>
      </c>
      <c r="K3349" s="1" t="str">
        <f t="shared" si="546"/>
        <v>&lt;177 micron (NGR)</v>
      </c>
      <c r="L3349">
        <v>60</v>
      </c>
      <c r="M3349" t="s">
        <v>96</v>
      </c>
      <c r="N3349">
        <v>1179</v>
      </c>
      <c r="O3349" t="s">
        <v>35</v>
      </c>
      <c r="P3349" t="s">
        <v>50</v>
      </c>
      <c r="Q3349" t="s">
        <v>66</v>
      </c>
      <c r="R3349" t="s">
        <v>76</v>
      </c>
      <c r="S3349" t="s">
        <v>33</v>
      </c>
      <c r="T3349" t="s">
        <v>36</v>
      </c>
      <c r="U3349" t="s">
        <v>2898</v>
      </c>
      <c r="V3349" t="s">
        <v>517</v>
      </c>
      <c r="W3349" t="s">
        <v>63</v>
      </c>
      <c r="X3349" t="s">
        <v>77</v>
      </c>
      <c r="Y3349" t="s">
        <v>41</v>
      </c>
      <c r="Z3349" t="s">
        <v>50</v>
      </c>
    </row>
    <row r="3350" spans="1:26" hidden="1" x14ac:dyDescent="0.25">
      <c r="A3350" t="s">
        <v>13630</v>
      </c>
      <c r="B3350" t="s">
        <v>13631</v>
      </c>
      <c r="C3350" s="1" t="str">
        <f t="shared" si="543"/>
        <v>21:0242</v>
      </c>
      <c r="D3350" s="1" t="str">
        <f t="shared" si="544"/>
        <v>21:0117</v>
      </c>
      <c r="E3350" t="s">
        <v>13632</v>
      </c>
      <c r="F3350" t="s">
        <v>13633</v>
      </c>
      <c r="H3350">
        <v>58.604308199999998</v>
      </c>
      <c r="I3350">
        <v>-103.2223328</v>
      </c>
      <c r="J3350" s="1" t="str">
        <f t="shared" si="545"/>
        <v>NGR lake sediment grab sample</v>
      </c>
      <c r="K3350" s="1" t="str">
        <f t="shared" si="546"/>
        <v>&lt;177 micron (NGR)</v>
      </c>
      <c r="L3350">
        <v>60</v>
      </c>
      <c r="M3350" t="s">
        <v>106</v>
      </c>
      <c r="N3350">
        <v>1180</v>
      </c>
      <c r="O3350" t="s">
        <v>297</v>
      </c>
      <c r="P3350" t="s">
        <v>77</v>
      </c>
      <c r="Q3350" t="s">
        <v>66</v>
      </c>
      <c r="R3350" t="s">
        <v>156</v>
      </c>
      <c r="S3350" t="s">
        <v>181</v>
      </c>
      <c r="T3350" t="s">
        <v>36</v>
      </c>
      <c r="U3350" t="s">
        <v>1432</v>
      </c>
      <c r="V3350" t="s">
        <v>227</v>
      </c>
      <c r="W3350" t="s">
        <v>66</v>
      </c>
      <c r="X3350" t="s">
        <v>890</v>
      </c>
      <c r="Y3350" t="s">
        <v>41</v>
      </c>
      <c r="Z3350" t="s">
        <v>4471</v>
      </c>
    </row>
    <row r="3351" spans="1:26" hidden="1" x14ac:dyDescent="0.25">
      <c r="A3351" t="s">
        <v>13634</v>
      </c>
      <c r="B3351" t="s">
        <v>13635</v>
      </c>
      <c r="C3351" s="1" t="str">
        <f t="shared" si="543"/>
        <v>21:0242</v>
      </c>
      <c r="D3351" s="1" t="str">
        <f t="shared" si="544"/>
        <v>21:0117</v>
      </c>
      <c r="E3351" t="s">
        <v>13636</v>
      </c>
      <c r="F3351" t="s">
        <v>13637</v>
      </c>
      <c r="H3351">
        <v>58.551318500000001</v>
      </c>
      <c r="I3351">
        <v>-103.2639411</v>
      </c>
      <c r="J3351" s="1" t="str">
        <f t="shared" si="545"/>
        <v>NGR lake sediment grab sample</v>
      </c>
      <c r="K3351" s="1" t="str">
        <f t="shared" si="546"/>
        <v>&lt;177 micron (NGR)</v>
      </c>
      <c r="L3351">
        <v>60</v>
      </c>
      <c r="M3351" t="s">
        <v>118</v>
      </c>
      <c r="N3351">
        <v>1181</v>
      </c>
      <c r="O3351" t="s">
        <v>223</v>
      </c>
      <c r="P3351" t="s">
        <v>181</v>
      </c>
      <c r="Q3351" t="s">
        <v>53</v>
      </c>
      <c r="R3351" t="s">
        <v>181</v>
      </c>
      <c r="S3351" t="s">
        <v>78</v>
      </c>
      <c r="T3351" t="s">
        <v>36</v>
      </c>
      <c r="U3351" t="s">
        <v>909</v>
      </c>
      <c r="V3351" t="s">
        <v>853</v>
      </c>
      <c r="W3351" t="s">
        <v>66</v>
      </c>
      <c r="X3351" t="s">
        <v>77</v>
      </c>
      <c r="Y3351" t="s">
        <v>41</v>
      </c>
      <c r="Z3351" t="s">
        <v>2391</v>
      </c>
    </row>
    <row r="3352" spans="1:26" hidden="1" x14ac:dyDescent="0.25">
      <c r="A3352" t="s">
        <v>13638</v>
      </c>
      <c r="B3352" t="s">
        <v>13639</v>
      </c>
      <c r="C3352" s="1" t="str">
        <f t="shared" si="543"/>
        <v>21:0242</v>
      </c>
      <c r="D3352" s="1" t="str">
        <f t="shared" si="544"/>
        <v>21:0117</v>
      </c>
      <c r="E3352" t="s">
        <v>13640</v>
      </c>
      <c r="F3352" t="s">
        <v>13641</v>
      </c>
      <c r="H3352">
        <v>58.5756066</v>
      </c>
      <c r="I3352">
        <v>-103.1755787</v>
      </c>
      <c r="J3352" s="1" t="str">
        <f t="shared" si="545"/>
        <v>NGR lake sediment grab sample</v>
      </c>
      <c r="K3352" s="1" t="str">
        <f t="shared" si="546"/>
        <v>&lt;177 micron (NGR)</v>
      </c>
      <c r="L3352">
        <v>60</v>
      </c>
      <c r="M3352" t="s">
        <v>131</v>
      </c>
      <c r="N3352">
        <v>1182</v>
      </c>
      <c r="O3352" t="s">
        <v>321</v>
      </c>
      <c r="P3352" t="s">
        <v>181</v>
      </c>
      <c r="Q3352" t="s">
        <v>66</v>
      </c>
      <c r="R3352" t="s">
        <v>78</v>
      </c>
      <c r="S3352" t="s">
        <v>80</v>
      </c>
      <c r="T3352" t="s">
        <v>36</v>
      </c>
      <c r="U3352" t="s">
        <v>307</v>
      </c>
      <c r="V3352" t="s">
        <v>309</v>
      </c>
      <c r="W3352" t="s">
        <v>53</v>
      </c>
      <c r="X3352" t="s">
        <v>283</v>
      </c>
      <c r="Y3352" t="s">
        <v>41</v>
      </c>
      <c r="Z3352" t="s">
        <v>953</v>
      </c>
    </row>
    <row r="3353" spans="1:26" hidden="1" x14ac:dyDescent="0.25">
      <c r="A3353" t="s">
        <v>13642</v>
      </c>
      <c r="B3353" t="s">
        <v>13643</v>
      </c>
      <c r="C3353" s="1" t="str">
        <f t="shared" si="543"/>
        <v>21:0242</v>
      </c>
      <c r="D3353" s="1" t="str">
        <f>HYPERLINK("http://geochem.nrcan.gc.ca/cdogs/content/svy/svy_e.htm", "")</f>
        <v/>
      </c>
      <c r="G3353" s="1" t="str">
        <f>HYPERLINK("http://geochem.nrcan.gc.ca/cdogs/content/cr_/cr_00023_e.htm", "23")</f>
        <v>23</v>
      </c>
      <c r="J3353" t="s">
        <v>220</v>
      </c>
      <c r="K3353" t="s">
        <v>221</v>
      </c>
      <c r="L3353">
        <v>60</v>
      </c>
      <c r="M3353" t="s">
        <v>222</v>
      </c>
      <c r="N3353">
        <v>1183</v>
      </c>
      <c r="O3353" t="s">
        <v>348</v>
      </c>
      <c r="P3353" t="s">
        <v>334</v>
      </c>
      <c r="Q3353" t="s">
        <v>277</v>
      </c>
      <c r="R3353" t="s">
        <v>109</v>
      </c>
      <c r="S3353" t="s">
        <v>290</v>
      </c>
      <c r="T3353" t="s">
        <v>36</v>
      </c>
      <c r="U3353" t="s">
        <v>2330</v>
      </c>
      <c r="V3353" t="s">
        <v>504</v>
      </c>
      <c r="W3353" t="s">
        <v>33</v>
      </c>
      <c r="X3353" t="s">
        <v>343</v>
      </c>
      <c r="Y3353" t="s">
        <v>146</v>
      </c>
      <c r="Z3353" t="s">
        <v>565</v>
      </c>
    </row>
    <row r="3354" spans="1:26" hidden="1" x14ac:dyDescent="0.25">
      <c r="A3354" t="s">
        <v>13644</v>
      </c>
      <c r="B3354" t="s">
        <v>13645</v>
      </c>
      <c r="C3354" s="1" t="str">
        <f t="shared" si="543"/>
        <v>21:0242</v>
      </c>
      <c r="D3354" s="1" t="str">
        <f t="shared" ref="D3354:D3369" si="547">HYPERLINK("http://geochem.nrcan.gc.ca/cdogs/content/svy/svy210117_e.htm", "21:0117")</f>
        <v>21:0117</v>
      </c>
      <c r="E3354" t="s">
        <v>13646</v>
      </c>
      <c r="F3354" t="s">
        <v>13647</v>
      </c>
      <c r="H3354">
        <v>58.550747399999999</v>
      </c>
      <c r="I3354">
        <v>-103.4027099</v>
      </c>
      <c r="J3354" s="1" t="str">
        <f t="shared" ref="J3354:J3369" si="548">HYPERLINK("http://geochem.nrcan.gc.ca/cdogs/content/kwd/kwd020027_e.htm", "NGR lake sediment grab sample")</f>
        <v>NGR lake sediment grab sample</v>
      </c>
      <c r="K3354" s="1" t="str">
        <f t="shared" ref="K3354:K3369" si="549">HYPERLINK("http://geochem.nrcan.gc.ca/cdogs/content/kwd/kwd080006_e.htm", "&lt;177 micron (NGR)")</f>
        <v>&lt;177 micron (NGR)</v>
      </c>
      <c r="L3354">
        <v>60</v>
      </c>
      <c r="M3354" t="s">
        <v>143</v>
      </c>
      <c r="N3354">
        <v>1184</v>
      </c>
      <c r="O3354" t="s">
        <v>35</v>
      </c>
      <c r="P3354" t="s">
        <v>109</v>
      </c>
      <c r="Q3354" t="s">
        <v>66</v>
      </c>
      <c r="R3354" t="s">
        <v>76</v>
      </c>
      <c r="S3354" t="s">
        <v>63</v>
      </c>
      <c r="T3354" t="s">
        <v>36</v>
      </c>
      <c r="U3354" t="s">
        <v>228</v>
      </c>
      <c r="V3354" t="s">
        <v>157</v>
      </c>
      <c r="W3354" t="s">
        <v>53</v>
      </c>
      <c r="X3354" t="s">
        <v>890</v>
      </c>
      <c r="Y3354" t="s">
        <v>41</v>
      </c>
      <c r="Z3354" t="s">
        <v>2779</v>
      </c>
    </row>
    <row r="3355" spans="1:26" hidden="1" x14ac:dyDescent="0.25">
      <c r="A3355" t="s">
        <v>13648</v>
      </c>
      <c r="B3355" t="s">
        <v>13649</v>
      </c>
      <c r="C3355" s="1" t="str">
        <f t="shared" si="543"/>
        <v>21:0242</v>
      </c>
      <c r="D3355" s="1" t="str">
        <f t="shared" si="547"/>
        <v>21:0117</v>
      </c>
      <c r="E3355" t="s">
        <v>13650</v>
      </c>
      <c r="F3355" t="s">
        <v>13651</v>
      </c>
      <c r="H3355">
        <v>58.5519891</v>
      </c>
      <c r="I3355">
        <v>-103.3516789</v>
      </c>
      <c r="J3355" s="1" t="str">
        <f t="shared" si="548"/>
        <v>NGR lake sediment grab sample</v>
      </c>
      <c r="K3355" s="1" t="str">
        <f t="shared" si="549"/>
        <v>&lt;177 micron (NGR)</v>
      </c>
      <c r="L3355">
        <v>60</v>
      </c>
      <c r="M3355" t="s">
        <v>177</v>
      </c>
      <c r="N3355">
        <v>1185</v>
      </c>
      <c r="O3355" t="s">
        <v>588</v>
      </c>
      <c r="P3355" t="s">
        <v>50</v>
      </c>
      <c r="Q3355" t="s">
        <v>53</v>
      </c>
      <c r="R3355" t="s">
        <v>290</v>
      </c>
      <c r="S3355" t="s">
        <v>181</v>
      </c>
      <c r="T3355" t="s">
        <v>36</v>
      </c>
      <c r="U3355" t="s">
        <v>2314</v>
      </c>
      <c r="V3355" t="s">
        <v>12849</v>
      </c>
      <c r="W3355" t="s">
        <v>63</v>
      </c>
      <c r="X3355" t="s">
        <v>48</v>
      </c>
      <c r="Y3355" t="s">
        <v>41</v>
      </c>
      <c r="Z3355" t="s">
        <v>329</v>
      </c>
    </row>
    <row r="3356" spans="1:26" hidden="1" x14ac:dyDescent="0.25">
      <c r="A3356" t="s">
        <v>13652</v>
      </c>
      <c r="B3356" t="s">
        <v>13653</v>
      </c>
      <c r="C3356" s="1" t="str">
        <f t="shared" si="543"/>
        <v>21:0242</v>
      </c>
      <c r="D3356" s="1" t="str">
        <f t="shared" si="547"/>
        <v>21:0117</v>
      </c>
      <c r="E3356" t="s">
        <v>13654</v>
      </c>
      <c r="F3356" t="s">
        <v>13655</v>
      </c>
      <c r="H3356">
        <v>58.530684999999998</v>
      </c>
      <c r="I3356">
        <v>-103.3582947</v>
      </c>
      <c r="J3356" s="1" t="str">
        <f t="shared" si="548"/>
        <v>NGR lake sediment grab sample</v>
      </c>
      <c r="K3356" s="1" t="str">
        <f t="shared" si="549"/>
        <v>&lt;177 micron (NGR)</v>
      </c>
      <c r="L3356">
        <v>60</v>
      </c>
      <c r="M3356" t="s">
        <v>187</v>
      </c>
      <c r="N3356">
        <v>1186</v>
      </c>
      <c r="O3356" t="s">
        <v>224</v>
      </c>
      <c r="P3356" t="s">
        <v>48</v>
      </c>
      <c r="Q3356" t="s">
        <v>63</v>
      </c>
      <c r="R3356" t="s">
        <v>97</v>
      </c>
      <c r="S3356" t="s">
        <v>33</v>
      </c>
      <c r="T3356" t="s">
        <v>36</v>
      </c>
      <c r="U3356" t="s">
        <v>31</v>
      </c>
      <c r="V3356" t="s">
        <v>517</v>
      </c>
      <c r="W3356" t="s">
        <v>80</v>
      </c>
      <c r="X3356" t="s">
        <v>48</v>
      </c>
      <c r="Y3356" t="s">
        <v>41</v>
      </c>
      <c r="Z3356" t="s">
        <v>1547</v>
      </c>
    </row>
    <row r="3357" spans="1:26" hidden="1" x14ac:dyDescent="0.25">
      <c r="A3357" t="s">
        <v>13656</v>
      </c>
      <c r="B3357" t="s">
        <v>13657</v>
      </c>
      <c r="C3357" s="1" t="str">
        <f t="shared" si="543"/>
        <v>21:0242</v>
      </c>
      <c r="D3357" s="1" t="str">
        <f t="shared" si="547"/>
        <v>21:0117</v>
      </c>
      <c r="E3357" t="s">
        <v>13658</v>
      </c>
      <c r="F3357" t="s">
        <v>13659</v>
      </c>
      <c r="H3357">
        <v>58.529617199999997</v>
      </c>
      <c r="I3357">
        <v>-103.3201808</v>
      </c>
      <c r="J3357" s="1" t="str">
        <f t="shared" si="548"/>
        <v>NGR lake sediment grab sample</v>
      </c>
      <c r="K3357" s="1" t="str">
        <f t="shared" si="549"/>
        <v>&lt;177 micron (NGR)</v>
      </c>
      <c r="L3357">
        <v>60</v>
      </c>
      <c r="M3357" t="s">
        <v>196</v>
      </c>
      <c r="N3357">
        <v>1187</v>
      </c>
      <c r="O3357" t="s">
        <v>236</v>
      </c>
      <c r="P3357" t="s">
        <v>50</v>
      </c>
      <c r="Q3357" t="s">
        <v>53</v>
      </c>
      <c r="R3357" t="s">
        <v>97</v>
      </c>
      <c r="S3357" t="s">
        <v>39</v>
      </c>
      <c r="T3357" t="s">
        <v>36</v>
      </c>
      <c r="U3357" t="s">
        <v>199</v>
      </c>
      <c r="V3357" t="s">
        <v>517</v>
      </c>
      <c r="W3357" t="s">
        <v>80</v>
      </c>
      <c r="X3357" t="s">
        <v>82</v>
      </c>
      <c r="Y3357" t="s">
        <v>41</v>
      </c>
      <c r="Z3357" t="s">
        <v>1122</v>
      </c>
    </row>
    <row r="3358" spans="1:26" hidden="1" x14ac:dyDescent="0.25">
      <c r="A3358" t="s">
        <v>13660</v>
      </c>
      <c r="B3358" t="s">
        <v>13661</v>
      </c>
      <c r="C3358" s="1" t="str">
        <f t="shared" si="543"/>
        <v>21:0242</v>
      </c>
      <c r="D3358" s="1" t="str">
        <f t="shared" si="547"/>
        <v>21:0117</v>
      </c>
      <c r="E3358" t="s">
        <v>13662</v>
      </c>
      <c r="F3358" t="s">
        <v>13663</v>
      </c>
      <c r="H3358">
        <v>58.518255099999998</v>
      </c>
      <c r="I3358">
        <v>-103.29374970000001</v>
      </c>
      <c r="J3358" s="1" t="str">
        <f t="shared" si="548"/>
        <v>NGR lake sediment grab sample</v>
      </c>
      <c r="K3358" s="1" t="str">
        <f t="shared" si="549"/>
        <v>&lt;177 micron (NGR)</v>
      </c>
      <c r="L3358">
        <v>60</v>
      </c>
      <c r="M3358" t="s">
        <v>206</v>
      </c>
      <c r="N3358">
        <v>1188</v>
      </c>
      <c r="O3358" t="s">
        <v>62</v>
      </c>
      <c r="P3358" t="s">
        <v>39</v>
      </c>
      <c r="Q3358" t="s">
        <v>53</v>
      </c>
      <c r="R3358" t="s">
        <v>39</v>
      </c>
      <c r="S3358" t="s">
        <v>78</v>
      </c>
      <c r="T3358" t="s">
        <v>36</v>
      </c>
      <c r="U3358" t="s">
        <v>470</v>
      </c>
      <c r="V3358" t="s">
        <v>137</v>
      </c>
      <c r="W3358" t="s">
        <v>66</v>
      </c>
      <c r="X3358" t="s">
        <v>77</v>
      </c>
      <c r="Y3358" t="s">
        <v>41</v>
      </c>
      <c r="Z3358" t="s">
        <v>3853</v>
      </c>
    </row>
    <row r="3359" spans="1:26" hidden="1" x14ac:dyDescent="0.25">
      <c r="A3359" t="s">
        <v>13664</v>
      </c>
      <c r="B3359" t="s">
        <v>13665</v>
      </c>
      <c r="C3359" s="1" t="str">
        <f t="shared" si="543"/>
        <v>21:0242</v>
      </c>
      <c r="D3359" s="1" t="str">
        <f t="shared" si="547"/>
        <v>21:0117</v>
      </c>
      <c r="E3359" t="s">
        <v>13666</v>
      </c>
      <c r="F3359" t="s">
        <v>13667</v>
      </c>
      <c r="H3359">
        <v>58.504040099999997</v>
      </c>
      <c r="I3359">
        <v>-103.28271669999999</v>
      </c>
      <c r="J3359" s="1" t="str">
        <f t="shared" si="548"/>
        <v>NGR lake sediment grab sample</v>
      </c>
      <c r="K3359" s="1" t="str">
        <f t="shared" si="549"/>
        <v>&lt;177 micron (NGR)</v>
      </c>
      <c r="L3359">
        <v>60</v>
      </c>
      <c r="M3359" t="s">
        <v>214</v>
      </c>
      <c r="N3359">
        <v>1189</v>
      </c>
      <c r="O3359" t="s">
        <v>300</v>
      </c>
      <c r="P3359" t="s">
        <v>75</v>
      </c>
      <c r="Q3359" t="s">
        <v>66</v>
      </c>
      <c r="R3359" t="s">
        <v>50</v>
      </c>
      <c r="S3359" t="s">
        <v>33</v>
      </c>
      <c r="T3359" t="s">
        <v>36</v>
      </c>
      <c r="U3359" t="s">
        <v>1842</v>
      </c>
      <c r="V3359" t="s">
        <v>529</v>
      </c>
      <c r="W3359" t="s">
        <v>80</v>
      </c>
      <c r="X3359" t="s">
        <v>283</v>
      </c>
      <c r="Y3359" t="s">
        <v>41</v>
      </c>
      <c r="Z3359" t="s">
        <v>928</v>
      </c>
    </row>
    <row r="3360" spans="1:26" hidden="1" x14ac:dyDescent="0.25">
      <c r="A3360" t="s">
        <v>13668</v>
      </c>
      <c r="B3360" t="s">
        <v>13669</v>
      </c>
      <c r="C3360" s="1" t="str">
        <f t="shared" si="543"/>
        <v>21:0242</v>
      </c>
      <c r="D3360" s="1" t="str">
        <f t="shared" si="547"/>
        <v>21:0117</v>
      </c>
      <c r="E3360" t="s">
        <v>13670</v>
      </c>
      <c r="F3360" t="s">
        <v>13671</v>
      </c>
      <c r="H3360">
        <v>58.492383799999999</v>
      </c>
      <c r="I3360">
        <v>-103.3046464</v>
      </c>
      <c r="J3360" s="1" t="str">
        <f t="shared" si="548"/>
        <v>NGR lake sediment grab sample</v>
      </c>
      <c r="K3360" s="1" t="str">
        <f t="shared" si="549"/>
        <v>&lt;177 micron (NGR)</v>
      </c>
      <c r="L3360">
        <v>60</v>
      </c>
      <c r="M3360" t="s">
        <v>234</v>
      </c>
      <c r="N3360">
        <v>1190</v>
      </c>
      <c r="O3360" t="s">
        <v>297</v>
      </c>
      <c r="P3360" t="s">
        <v>596</v>
      </c>
      <c r="Q3360" t="s">
        <v>66</v>
      </c>
      <c r="R3360" t="s">
        <v>198</v>
      </c>
      <c r="S3360" t="s">
        <v>78</v>
      </c>
      <c r="T3360" t="s">
        <v>36</v>
      </c>
      <c r="U3360" t="s">
        <v>639</v>
      </c>
      <c r="V3360" t="s">
        <v>137</v>
      </c>
      <c r="W3360" t="s">
        <v>63</v>
      </c>
      <c r="X3360" t="s">
        <v>890</v>
      </c>
      <c r="Y3360" t="s">
        <v>41</v>
      </c>
      <c r="Z3360" t="s">
        <v>805</v>
      </c>
    </row>
    <row r="3361" spans="1:26" hidden="1" x14ac:dyDescent="0.25">
      <c r="A3361" t="s">
        <v>13672</v>
      </c>
      <c r="B3361" t="s">
        <v>13673</v>
      </c>
      <c r="C3361" s="1" t="str">
        <f t="shared" si="543"/>
        <v>21:0242</v>
      </c>
      <c r="D3361" s="1" t="str">
        <f t="shared" si="547"/>
        <v>21:0117</v>
      </c>
      <c r="E3361" t="s">
        <v>13674</v>
      </c>
      <c r="F3361" t="s">
        <v>13675</v>
      </c>
      <c r="H3361">
        <v>58.485249199999998</v>
      </c>
      <c r="I3361">
        <v>-103.4501267</v>
      </c>
      <c r="J3361" s="1" t="str">
        <f t="shared" si="548"/>
        <v>NGR lake sediment grab sample</v>
      </c>
      <c r="K3361" s="1" t="str">
        <f t="shared" si="549"/>
        <v>&lt;177 micron (NGR)</v>
      </c>
      <c r="L3361">
        <v>61</v>
      </c>
      <c r="M3361" t="s">
        <v>30</v>
      </c>
      <c r="N3361">
        <v>1191</v>
      </c>
      <c r="O3361" t="s">
        <v>108</v>
      </c>
      <c r="P3361" t="s">
        <v>109</v>
      </c>
      <c r="Q3361" t="s">
        <v>53</v>
      </c>
      <c r="R3361" t="s">
        <v>290</v>
      </c>
      <c r="S3361" t="s">
        <v>80</v>
      </c>
      <c r="T3361" t="s">
        <v>36</v>
      </c>
      <c r="U3361" t="s">
        <v>300</v>
      </c>
      <c r="V3361" t="s">
        <v>322</v>
      </c>
      <c r="W3361" t="s">
        <v>53</v>
      </c>
      <c r="X3361" t="s">
        <v>79</v>
      </c>
      <c r="Y3361" t="s">
        <v>760</v>
      </c>
      <c r="Z3361" t="s">
        <v>708</v>
      </c>
    </row>
    <row r="3362" spans="1:26" hidden="1" x14ac:dyDescent="0.25">
      <c r="A3362" t="s">
        <v>13676</v>
      </c>
      <c r="B3362" t="s">
        <v>13677</v>
      </c>
      <c r="C3362" s="1" t="str">
        <f t="shared" si="543"/>
        <v>21:0242</v>
      </c>
      <c r="D3362" s="1" t="str">
        <f t="shared" si="547"/>
        <v>21:0117</v>
      </c>
      <c r="E3362" t="s">
        <v>13678</v>
      </c>
      <c r="F3362" t="s">
        <v>13679</v>
      </c>
      <c r="H3362">
        <v>58.488411200000002</v>
      </c>
      <c r="I3362">
        <v>-103.42724010000001</v>
      </c>
      <c r="J3362" s="1" t="str">
        <f t="shared" si="548"/>
        <v>NGR lake sediment grab sample</v>
      </c>
      <c r="K3362" s="1" t="str">
        <f t="shared" si="549"/>
        <v>&lt;177 micron (NGR)</v>
      </c>
      <c r="L3362">
        <v>61</v>
      </c>
      <c r="M3362" t="s">
        <v>154</v>
      </c>
      <c r="N3362">
        <v>1192</v>
      </c>
      <c r="O3362" t="s">
        <v>236</v>
      </c>
      <c r="P3362" t="s">
        <v>32</v>
      </c>
      <c r="Q3362" t="s">
        <v>66</v>
      </c>
      <c r="R3362" t="s">
        <v>64</v>
      </c>
      <c r="S3362" t="s">
        <v>33</v>
      </c>
      <c r="T3362" t="s">
        <v>36</v>
      </c>
      <c r="U3362" t="s">
        <v>933</v>
      </c>
      <c r="V3362" t="s">
        <v>517</v>
      </c>
      <c r="W3362" t="s">
        <v>53</v>
      </c>
      <c r="X3362" t="s">
        <v>81</v>
      </c>
      <c r="Y3362" t="s">
        <v>41</v>
      </c>
      <c r="Z3362" t="s">
        <v>68</v>
      </c>
    </row>
    <row r="3363" spans="1:26" hidden="1" x14ac:dyDescent="0.25">
      <c r="A3363" t="s">
        <v>13680</v>
      </c>
      <c r="B3363" t="s">
        <v>13681</v>
      </c>
      <c r="C3363" s="1" t="str">
        <f t="shared" si="543"/>
        <v>21:0242</v>
      </c>
      <c r="D3363" s="1" t="str">
        <f t="shared" si="547"/>
        <v>21:0117</v>
      </c>
      <c r="E3363" t="s">
        <v>13674</v>
      </c>
      <c r="F3363" t="s">
        <v>13682</v>
      </c>
      <c r="H3363">
        <v>58.485249199999998</v>
      </c>
      <c r="I3363">
        <v>-103.4501267</v>
      </c>
      <c r="J3363" s="1" t="str">
        <f t="shared" si="548"/>
        <v>NGR lake sediment grab sample</v>
      </c>
      <c r="K3363" s="1" t="str">
        <f t="shared" si="549"/>
        <v>&lt;177 micron (NGR)</v>
      </c>
      <c r="L3363">
        <v>61</v>
      </c>
      <c r="M3363" t="s">
        <v>162</v>
      </c>
      <c r="N3363">
        <v>1193</v>
      </c>
      <c r="O3363" t="s">
        <v>133</v>
      </c>
      <c r="P3363" t="s">
        <v>109</v>
      </c>
      <c r="Q3363" t="s">
        <v>63</v>
      </c>
      <c r="R3363" t="s">
        <v>156</v>
      </c>
      <c r="S3363" t="s">
        <v>33</v>
      </c>
      <c r="T3363" t="s">
        <v>36</v>
      </c>
      <c r="U3363" t="s">
        <v>300</v>
      </c>
      <c r="V3363" t="s">
        <v>322</v>
      </c>
      <c r="W3363" t="s">
        <v>53</v>
      </c>
      <c r="X3363" t="s">
        <v>79</v>
      </c>
      <c r="Y3363" t="s">
        <v>41</v>
      </c>
      <c r="Z3363" t="s">
        <v>315</v>
      </c>
    </row>
    <row r="3364" spans="1:26" hidden="1" x14ac:dyDescent="0.25">
      <c r="A3364" t="s">
        <v>13683</v>
      </c>
      <c r="B3364" t="s">
        <v>13684</v>
      </c>
      <c r="C3364" s="1" t="str">
        <f t="shared" si="543"/>
        <v>21:0242</v>
      </c>
      <c r="D3364" s="1" t="str">
        <f t="shared" si="547"/>
        <v>21:0117</v>
      </c>
      <c r="E3364" t="s">
        <v>13674</v>
      </c>
      <c r="F3364" t="s">
        <v>13685</v>
      </c>
      <c r="H3364">
        <v>58.485249199999998</v>
      </c>
      <c r="I3364">
        <v>-103.4501267</v>
      </c>
      <c r="J3364" s="1" t="str">
        <f t="shared" si="548"/>
        <v>NGR lake sediment grab sample</v>
      </c>
      <c r="K3364" s="1" t="str">
        <f t="shared" si="549"/>
        <v>&lt;177 micron (NGR)</v>
      </c>
      <c r="L3364">
        <v>61</v>
      </c>
      <c r="M3364" t="s">
        <v>169</v>
      </c>
      <c r="N3364">
        <v>1194</v>
      </c>
      <c r="O3364" t="s">
        <v>108</v>
      </c>
      <c r="P3364" t="s">
        <v>109</v>
      </c>
      <c r="Q3364" t="s">
        <v>66</v>
      </c>
      <c r="R3364" t="s">
        <v>290</v>
      </c>
      <c r="S3364" t="s">
        <v>80</v>
      </c>
      <c r="T3364" t="s">
        <v>36</v>
      </c>
      <c r="U3364" t="s">
        <v>635</v>
      </c>
      <c r="V3364" t="s">
        <v>322</v>
      </c>
      <c r="W3364" t="s">
        <v>53</v>
      </c>
      <c r="X3364" t="s">
        <v>336</v>
      </c>
      <c r="Y3364" t="s">
        <v>41</v>
      </c>
      <c r="Z3364" t="s">
        <v>708</v>
      </c>
    </row>
    <row r="3365" spans="1:26" hidden="1" x14ac:dyDescent="0.25">
      <c r="A3365" t="s">
        <v>13686</v>
      </c>
      <c r="B3365" t="s">
        <v>13687</v>
      </c>
      <c r="C3365" s="1" t="str">
        <f t="shared" si="543"/>
        <v>21:0242</v>
      </c>
      <c r="D3365" s="1" t="str">
        <f t="shared" si="547"/>
        <v>21:0117</v>
      </c>
      <c r="E3365" t="s">
        <v>13688</v>
      </c>
      <c r="F3365" t="s">
        <v>13689</v>
      </c>
      <c r="H3365">
        <v>58.4992223</v>
      </c>
      <c r="I3365">
        <v>-103.4981087</v>
      </c>
      <c r="J3365" s="1" t="str">
        <f t="shared" si="548"/>
        <v>NGR lake sediment grab sample</v>
      </c>
      <c r="K3365" s="1" t="str">
        <f t="shared" si="549"/>
        <v>&lt;177 micron (NGR)</v>
      </c>
      <c r="L3365">
        <v>61</v>
      </c>
      <c r="M3365" t="s">
        <v>47</v>
      </c>
      <c r="N3365">
        <v>1195</v>
      </c>
      <c r="O3365" t="s">
        <v>133</v>
      </c>
      <c r="P3365" t="s">
        <v>109</v>
      </c>
      <c r="Q3365" t="s">
        <v>66</v>
      </c>
      <c r="R3365" t="s">
        <v>290</v>
      </c>
      <c r="S3365" t="s">
        <v>33</v>
      </c>
      <c r="T3365" t="s">
        <v>36</v>
      </c>
      <c r="U3365" t="s">
        <v>635</v>
      </c>
      <c r="V3365" t="s">
        <v>517</v>
      </c>
      <c r="W3365" t="s">
        <v>53</v>
      </c>
      <c r="X3365" t="s">
        <v>48</v>
      </c>
      <c r="Y3365" t="s">
        <v>41</v>
      </c>
      <c r="Z3365" t="s">
        <v>516</v>
      </c>
    </row>
    <row r="3366" spans="1:26" hidden="1" x14ac:dyDescent="0.25">
      <c r="A3366" t="s">
        <v>13690</v>
      </c>
      <c r="B3366" t="s">
        <v>13691</v>
      </c>
      <c r="C3366" s="1" t="str">
        <f t="shared" si="543"/>
        <v>21:0242</v>
      </c>
      <c r="D3366" s="1" t="str">
        <f t="shared" si="547"/>
        <v>21:0117</v>
      </c>
      <c r="E3366" t="s">
        <v>13692</v>
      </c>
      <c r="F3366" t="s">
        <v>13693</v>
      </c>
      <c r="H3366">
        <v>58.477968199999999</v>
      </c>
      <c r="I3366">
        <v>-103.4217383</v>
      </c>
      <c r="J3366" s="1" t="str">
        <f t="shared" si="548"/>
        <v>NGR lake sediment grab sample</v>
      </c>
      <c r="K3366" s="1" t="str">
        <f t="shared" si="549"/>
        <v>&lt;177 micron (NGR)</v>
      </c>
      <c r="L3366">
        <v>61</v>
      </c>
      <c r="M3366" t="s">
        <v>60</v>
      </c>
      <c r="N3366">
        <v>1196</v>
      </c>
      <c r="O3366" t="s">
        <v>108</v>
      </c>
      <c r="P3366" t="s">
        <v>109</v>
      </c>
      <c r="Q3366" t="s">
        <v>66</v>
      </c>
      <c r="R3366" t="s">
        <v>64</v>
      </c>
      <c r="S3366" t="s">
        <v>39</v>
      </c>
      <c r="T3366" t="s">
        <v>36</v>
      </c>
      <c r="U3366" t="s">
        <v>100</v>
      </c>
      <c r="V3366" t="s">
        <v>65</v>
      </c>
      <c r="W3366" t="s">
        <v>53</v>
      </c>
      <c r="X3366" t="s">
        <v>890</v>
      </c>
      <c r="Y3366" t="s">
        <v>41</v>
      </c>
      <c r="Z3366" t="s">
        <v>3958</v>
      </c>
    </row>
    <row r="3367" spans="1:26" hidden="1" x14ac:dyDescent="0.25">
      <c r="A3367" t="s">
        <v>13694</v>
      </c>
      <c r="B3367" t="s">
        <v>13695</v>
      </c>
      <c r="C3367" s="1" t="str">
        <f t="shared" si="543"/>
        <v>21:0242</v>
      </c>
      <c r="D3367" s="1" t="str">
        <f t="shared" si="547"/>
        <v>21:0117</v>
      </c>
      <c r="E3367" t="s">
        <v>13696</v>
      </c>
      <c r="F3367" t="s">
        <v>13697</v>
      </c>
      <c r="H3367">
        <v>58.438395900000003</v>
      </c>
      <c r="I3367">
        <v>-103.35796689999999</v>
      </c>
      <c r="J3367" s="1" t="str">
        <f t="shared" si="548"/>
        <v>NGR lake sediment grab sample</v>
      </c>
      <c r="K3367" s="1" t="str">
        <f t="shared" si="549"/>
        <v>&lt;177 micron (NGR)</v>
      </c>
      <c r="L3367">
        <v>61</v>
      </c>
      <c r="M3367" t="s">
        <v>73</v>
      </c>
      <c r="N3367">
        <v>1197</v>
      </c>
      <c r="O3367" t="s">
        <v>348</v>
      </c>
      <c r="P3367" t="s">
        <v>75</v>
      </c>
      <c r="Q3367" t="s">
        <v>66</v>
      </c>
      <c r="R3367" t="s">
        <v>198</v>
      </c>
      <c r="S3367" t="s">
        <v>146</v>
      </c>
      <c r="T3367" t="s">
        <v>36</v>
      </c>
      <c r="U3367" t="s">
        <v>263</v>
      </c>
      <c r="V3367" t="s">
        <v>322</v>
      </c>
      <c r="W3367" t="s">
        <v>66</v>
      </c>
      <c r="X3367" t="s">
        <v>890</v>
      </c>
      <c r="Y3367" t="s">
        <v>41</v>
      </c>
      <c r="Z3367" t="s">
        <v>1085</v>
      </c>
    </row>
    <row r="3368" spans="1:26" hidden="1" x14ac:dyDescent="0.25">
      <c r="A3368" t="s">
        <v>13698</v>
      </c>
      <c r="B3368" t="s">
        <v>13699</v>
      </c>
      <c r="C3368" s="1" t="str">
        <f t="shared" si="543"/>
        <v>21:0242</v>
      </c>
      <c r="D3368" s="1" t="str">
        <f t="shared" si="547"/>
        <v>21:0117</v>
      </c>
      <c r="E3368" t="s">
        <v>13700</v>
      </c>
      <c r="F3368" t="s">
        <v>13701</v>
      </c>
      <c r="H3368">
        <v>58.4333478</v>
      </c>
      <c r="I3368">
        <v>-103.3791842</v>
      </c>
      <c r="J3368" s="1" t="str">
        <f t="shared" si="548"/>
        <v>NGR lake sediment grab sample</v>
      </c>
      <c r="K3368" s="1" t="str">
        <f t="shared" si="549"/>
        <v>&lt;177 micron (NGR)</v>
      </c>
      <c r="L3368">
        <v>61</v>
      </c>
      <c r="M3368" t="s">
        <v>87</v>
      </c>
      <c r="N3368">
        <v>1198</v>
      </c>
      <c r="O3368" t="s">
        <v>82</v>
      </c>
      <c r="P3368" t="s">
        <v>156</v>
      </c>
      <c r="Q3368" t="s">
        <v>66</v>
      </c>
      <c r="R3368" t="s">
        <v>146</v>
      </c>
      <c r="S3368" t="s">
        <v>66</v>
      </c>
      <c r="T3368" t="s">
        <v>36</v>
      </c>
      <c r="U3368" t="s">
        <v>208</v>
      </c>
      <c r="V3368" t="s">
        <v>337</v>
      </c>
      <c r="W3368" t="s">
        <v>53</v>
      </c>
      <c r="X3368" t="s">
        <v>48</v>
      </c>
      <c r="Y3368" t="s">
        <v>41</v>
      </c>
      <c r="Z3368" t="s">
        <v>438</v>
      </c>
    </row>
    <row r="3369" spans="1:26" hidden="1" x14ac:dyDescent="0.25">
      <c r="A3369" t="s">
        <v>13702</v>
      </c>
      <c r="B3369" t="s">
        <v>13703</v>
      </c>
      <c r="C3369" s="1" t="str">
        <f t="shared" si="543"/>
        <v>21:0242</v>
      </c>
      <c r="D3369" s="1" t="str">
        <f t="shared" si="547"/>
        <v>21:0117</v>
      </c>
      <c r="E3369" t="s">
        <v>13704</v>
      </c>
      <c r="F3369" t="s">
        <v>13705</v>
      </c>
      <c r="H3369">
        <v>58.425082600000003</v>
      </c>
      <c r="I3369">
        <v>-103.3572678</v>
      </c>
      <c r="J3369" s="1" t="str">
        <f t="shared" si="548"/>
        <v>NGR lake sediment grab sample</v>
      </c>
      <c r="K3369" s="1" t="str">
        <f t="shared" si="549"/>
        <v>&lt;177 micron (NGR)</v>
      </c>
      <c r="L3369">
        <v>61</v>
      </c>
      <c r="M3369" t="s">
        <v>96</v>
      </c>
      <c r="N3369">
        <v>1199</v>
      </c>
      <c r="O3369" t="s">
        <v>546</v>
      </c>
      <c r="P3369" t="s">
        <v>181</v>
      </c>
      <c r="Q3369" t="s">
        <v>66</v>
      </c>
      <c r="R3369" t="s">
        <v>78</v>
      </c>
      <c r="S3369" t="s">
        <v>80</v>
      </c>
      <c r="T3369" t="s">
        <v>36</v>
      </c>
      <c r="U3369" t="s">
        <v>3118</v>
      </c>
      <c r="V3369" t="s">
        <v>408</v>
      </c>
      <c r="W3369" t="s">
        <v>53</v>
      </c>
      <c r="X3369" t="s">
        <v>77</v>
      </c>
      <c r="Y3369" t="s">
        <v>41</v>
      </c>
      <c r="Z3369" t="s">
        <v>2697</v>
      </c>
    </row>
    <row r="3370" spans="1:26" hidden="1" x14ac:dyDescent="0.25">
      <c r="A3370" t="s">
        <v>13706</v>
      </c>
      <c r="B3370" t="s">
        <v>13707</v>
      </c>
      <c r="C3370" s="1" t="str">
        <f t="shared" si="543"/>
        <v>21:0242</v>
      </c>
      <c r="D3370" s="1" t="str">
        <f>HYPERLINK("http://geochem.nrcan.gc.ca/cdogs/content/svy/svy_e.htm", "")</f>
        <v/>
      </c>
      <c r="G3370" s="1" t="str">
        <f>HYPERLINK("http://geochem.nrcan.gc.ca/cdogs/content/cr_/cr_00007_e.htm", "7")</f>
        <v>7</v>
      </c>
      <c r="J3370" t="s">
        <v>220</v>
      </c>
      <c r="K3370" t="s">
        <v>221</v>
      </c>
      <c r="L3370">
        <v>61</v>
      </c>
      <c r="M3370" t="s">
        <v>222</v>
      </c>
      <c r="N3370">
        <v>1200</v>
      </c>
      <c r="O3370" t="s">
        <v>133</v>
      </c>
      <c r="P3370" t="s">
        <v>224</v>
      </c>
      <c r="Q3370" t="s">
        <v>64</v>
      </c>
      <c r="R3370" t="s">
        <v>181</v>
      </c>
      <c r="S3370" t="s">
        <v>80</v>
      </c>
      <c r="T3370" t="s">
        <v>437</v>
      </c>
      <c r="U3370" t="s">
        <v>868</v>
      </c>
      <c r="V3370" t="s">
        <v>457</v>
      </c>
      <c r="W3370" t="s">
        <v>53</v>
      </c>
      <c r="X3370" t="s">
        <v>228</v>
      </c>
      <c r="Y3370" t="s">
        <v>12562</v>
      </c>
      <c r="Z3370" t="s">
        <v>110</v>
      </c>
    </row>
    <row r="3371" spans="1:26" hidden="1" x14ac:dyDescent="0.25">
      <c r="A3371" t="s">
        <v>13708</v>
      </c>
      <c r="B3371" t="s">
        <v>13709</v>
      </c>
      <c r="C3371" s="1" t="str">
        <f t="shared" si="543"/>
        <v>21:0242</v>
      </c>
      <c r="D3371" s="1" t="str">
        <f t="shared" ref="D3371:D3393" si="550">HYPERLINK("http://geochem.nrcan.gc.ca/cdogs/content/svy/svy210117_e.htm", "21:0117")</f>
        <v>21:0117</v>
      </c>
      <c r="E3371" t="s">
        <v>13710</v>
      </c>
      <c r="F3371" t="s">
        <v>13711</v>
      </c>
      <c r="H3371">
        <v>58.434761700000003</v>
      </c>
      <c r="I3371">
        <v>-103.4514033</v>
      </c>
      <c r="J3371" s="1" t="str">
        <f t="shared" ref="J3371:J3393" si="551">HYPERLINK("http://geochem.nrcan.gc.ca/cdogs/content/kwd/kwd020027_e.htm", "NGR lake sediment grab sample")</f>
        <v>NGR lake sediment grab sample</v>
      </c>
      <c r="K3371" s="1" t="str">
        <f t="shared" ref="K3371:K3393" si="552">HYPERLINK("http://geochem.nrcan.gc.ca/cdogs/content/kwd/kwd080006_e.htm", "&lt;177 micron (NGR)")</f>
        <v>&lt;177 micron (NGR)</v>
      </c>
      <c r="L3371">
        <v>61</v>
      </c>
      <c r="M3371" t="s">
        <v>106</v>
      </c>
      <c r="N3371">
        <v>1201</v>
      </c>
      <c r="O3371" t="s">
        <v>298</v>
      </c>
      <c r="P3371" t="s">
        <v>76</v>
      </c>
      <c r="Q3371" t="s">
        <v>66</v>
      </c>
      <c r="R3371" t="s">
        <v>97</v>
      </c>
      <c r="S3371" t="s">
        <v>80</v>
      </c>
      <c r="T3371" t="s">
        <v>36</v>
      </c>
      <c r="U3371" t="s">
        <v>119</v>
      </c>
      <c r="V3371" t="s">
        <v>1121</v>
      </c>
      <c r="W3371" t="s">
        <v>53</v>
      </c>
      <c r="X3371" t="s">
        <v>79</v>
      </c>
      <c r="Y3371" t="s">
        <v>41</v>
      </c>
      <c r="Z3371" t="s">
        <v>1132</v>
      </c>
    </row>
    <row r="3372" spans="1:26" hidden="1" x14ac:dyDescent="0.25">
      <c r="A3372" t="s">
        <v>13712</v>
      </c>
      <c r="B3372" t="s">
        <v>13713</v>
      </c>
      <c r="C3372" s="1" t="str">
        <f t="shared" si="543"/>
        <v>21:0242</v>
      </c>
      <c r="D3372" s="1" t="str">
        <f t="shared" si="550"/>
        <v>21:0117</v>
      </c>
      <c r="E3372" t="s">
        <v>13714</v>
      </c>
      <c r="F3372" t="s">
        <v>13715</v>
      </c>
      <c r="H3372">
        <v>58.429890399999998</v>
      </c>
      <c r="I3372">
        <v>-103.4631431</v>
      </c>
      <c r="J3372" s="1" t="str">
        <f t="shared" si="551"/>
        <v>NGR lake sediment grab sample</v>
      </c>
      <c r="K3372" s="1" t="str">
        <f t="shared" si="552"/>
        <v>&lt;177 micron (NGR)</v>
      </c>
      <c r="L3372">
        <v>61</v>
      </c>
      <c r="M3372" t="s">
        <v>118</v>
      </c>
      <c r="N3372">
        <v>1202</v>
      </c>
      <c r="O3372" t="s">
        <v>223</v>
      </c>
      <c r="P3372" t="s">
        <v>76</v>
      </c>
      <c r="Q3372" t="s">
        <v>53</v>
      </c>
      <c r="R3372" t="s">
        <v>146</v>
      </c>
      <c r="S3372" t="s">
        <v>63</v>
      </c>
      <c r="T3372" t="s">
        <v>36</v>
      </c>
      <c r="U3372" t="s">
        <v>583</v>
      </c>
      <c r="V3372" t="s">
        <v>1216</v>
      </c>
      <c r="W3372" t="s">
        <v>53</v>
      </c>
      <c r="X3372" t="s">
        <v>79</v>
      </c>
      <c r="Y3372" t="s">
        <v>41</v>
      </c>
      <c r="Z3372" t="s">
        <v>4759</v>
      </c>
    </row>
    <row r="3373" spans="1:26" hidden="1" x14ac:dyDescent="0.25">
      <c r="A3373" t="s">
        <v>13716</v>
      </c>
      <c r="B3373" t="s">
        <v>13717</v>
      </c>
      <c r="C3373" s="1" t="str">
        <f t="shared" si="543"/>
        <v>21:0242</v>
      </c>
      <c r="D3373" s="1" t="str">
        <f t="shared" si="550"/>
        <v>21:0117</v>
      </c>
      <c r="E3373" t="s">
        <v>13718</v>
      </c>
      <c r="F3373" t="s">
        <v>13719</v>
      </c>
      <c r="H3373">
        <v>58.392969399999998</v>
      </c>
      <c r="I3373">
        <v>-103.6151294</v>
      </c>
      <c r="J3373" s="1" t="str">
        <f t="shared" si="551"/>
        <v>NGR lake sediment grab sample</v>
      </c>
      <c r="K3373" s="1" t="str">
        <f t="shared" si="552"/>
        <v>&lt;177 micron (NGR)</v>
      </c>
      <c r="L3373">
        <v>61</v>
      </c>
      <c r="M3373" t="s">
        <v>131</v>
      </c>
      <c r="N3373">
        <v>1203</v>
      </c>
      <c r="O3373" t="s">
        <v>890</v>
      </c>
      <c r="P3373" t="s">
        <v>109</v>
      </c>
      <c r="Q3373" t="s">
        <v>53</v>
      </c>
      <c r="R3373" t="s">
        <v>156</v>
      </c>
      <c r="S3373" t="s">
        <v>78</v>
      </c>
      <c r="T3373" t="s">
        <v>36</v>
      </c>
      <c r="U3373" t="s">
        <v>67</v>
      </c>
      <c r="V3373" t="s">
        <v>308</v>
      </c>
      <c r="W3373" t="s">
        <v>66</v>
      </c>
      <c r="X3373" t="s">
        <v>890</v>
      </c>
      <c r="Y3373" t="s">
        <v>41</v>
      </c>
      <c r="Z3373" t="s">
        <v>1161</v>
      </c>
    </row>
    <row r="3374" spans="1:26" hidden="1" x14ac:dyDescent="0.25">
      <c r="A3374" t="s">
        <v>13720</v>
      </c>
      <c r="B3374" t="s">
        <v>13721</v>
      </c>
      <c r="C3374" s="1" t="str">
        <f t="shared" si="543"/>
        <v>21:0242</v>
      </c>
      <c r="D3374" s="1" t="str">
        <f t="shared" si="550"/>
        <v>21:0117</v>
      </c>
      <c r="E3374" t="s">
        <v>13722</v>
      </c>
      <c r="F3374" t="s">
        <v>13723</v>
      </c>
      <c r="H3374">
        <v>58.368561100000001</v>
      </c>
      <c r="I3374">
        <v>-103.60010010000001</v>
      </c>
      <c r="J3374" s="1" t="str">
        <f t="shared" si="551"/>
        <v>NGR lake sediment grab sample</v>
      </c>
      <c r="K3374" s="1" t="str">
        <f t="shared" si="552"/>
        <v>&lt;177 micron (NGR)</v>
      </c>
      <c r="L3374">
        <v>61</v>
      </c>
      <c r="M3374" t="s">
        <v>143</v>
      </c>
      <c r="N3374">
        <v>1204</v>
      </c>
      <c r="O3374" t="s">
        <v>82</v>
      </c>
      <c r="P3374" t="s">
        <v>181</v>
      </c>
      <c r="Q3374" t="s">
        <v>66</v>
      </c>
      <c r="R3374" t="s">
        <v>97</v>
      </c>
      <c r="S3374" t="s">
        <v>63</v>
      </c>
      <c r="T3374" t="s">
        <v>36</v>
      </c>
      <c r="U3374" t="s">
        <v>1432</v>
      </c>
      <c r="V3374" t="s">
        <v>125</v>
      </c>
      <c r="W3374" t="s">
        <v>53</v>
      </c>
      <c r="X3374" t="s">
        <v>82</v>
      </c>
      <c r="Y3374" t="s">
        <v>41</v>
      </c>
      <c r="Z3374" t="s">
        <v>381</v>
      </c>
    </row>
    <row r="3375" spans="1:26" hidden="1" x14ac:dyDescent="0.25">
      <c r="A3375" t="s">
        <v>13724</v>
      </c>
      <c r="B3375" t="s">
        <v>13725</v>
      </c>
      <c r="C3375" s="1" t="str">
        <f t="shared" si="543"/>
        <v>21:0242</v>
      </c>
      <c r="D3375" s="1" t="str">
        <f t="shared" si="550"/>
        <v>21:0117</v>
      </c>
      <c r="E3375" t="s">
        <v>13726</v>
      </c>
      <c r="F3375" t="s">
        <v>13727</v>
      </c>
      <c r="H3375">
        <v>58.368702999999996</v>
      </c>
      <c r="I3375">
        <v>-103.6725136</v>
      </c>
      <c r="J3375" s="1" t="str">
        <f t="shared" si="551"/>
        <v>NGR lake sediment grab sample</v>
      </c>
      <c r="K3375" s="1" t="str">
        <f t="shared" si="552"/>
        <v>&lt;177 micron (NGR)</v>
      </c>
      <c r="L3375">
        <v>61</v>
      </c>
      <c r="M3375" t="s">
        <v>177</v>
      </c>
      <c r="N3375">
        <v>1205</v>
      </c>
      <c r="O3375" t="s">
        <v>236</v>
      </c>
      <c r="P3375" t="s">
        <v>50</v>
      </c>
      <c r="Q3375" t="s">
        <v>53</v>
      </c>
      <c r="R3375" t="s">
        <v>156</v>
      </c>
      <c r="S3375" t="s">
        <v>63</v>
      </c>
      <c r="T3375" t="s">
        <v>36</v>
      </c>
      <c r="U3375" t="s">
        <v>2164</v>
      </c>
      <c r="V3375" t="s">
        <v>5028</v>
      </c>
      <c r="W3375" t="s">
        <v>33</v>
      </c>
      <c r="X3375" t="s">
        <v>48</v>
      </c>
      <c r="Y3375" t="s">
        <v>63</v>
      </c>
      <c r="Z3375" t="s">
        <v>3015</v>
      </c>
    </row>
    <row r="3376" spans="1:26" hidden="1" x14ac:dyDescent="0.25">
      <c r="A3376" t="s">
        <v>13728</v>
      </c>
      <c r="B3376" t="s">
        <v>13729</v>
      </c>
      <c r="C3376" s="1" t="str">
        <f t="shared" si="543"/>
        <v>21:0242</v>
      </c>
      <c r="D3376" s="1" t="str">
        <f t="shared" si="550"/>
        <v>21:0117</v>
      </c>
      <c r="E3376" t="s">
        <v>13730</v>
      </c>
      <c r="F3376" t="s">
        <v>13731</v>
      </c>
      <c r="H3376">
        <v>58.358849300000003</v>
      </c>
      <c r="I3376">
        <v>-103.66305560000001</v>
      </c>
      <c r="J3376" s="1" t="str">
        <f t="shared" si="551"/>
        <v>NGR lake sediment grab sample</v>
      </c>
      <c r="K3376" s="1" t="str">
        <f t="shared" si="552"/>
        <v>&lt;177 micron (NGR)</v>
      </c>
      <c r="L3376">
        <v>61</v>
      </c>
      <c r="M3376" t="s">
        <v>187</v>
      </c>
      <c r="N3376">
        <v>1206</v>
      </c>
      <c r="O3376" t="s">
        <v>35</v>
      </c>
      <c r="P3376" t="s">
        <v>76</v>
      </c>
      <c r="Q3376" t="s">
        <v>66</v>
      </c>
      <c r="R3376" t="s">
        <v>181</v>
      </c>
      <c r="S3376" t="s">
        <v>80</v>
      </c>
      <c r="T3376" t="s">
        <v>36</v>
      </c>
      <c r="U3376" t="s">
        <v>510</v>
      </c>
      <c r="V3376" t="s">
        <v>292</v>
      </c>
      <c r="W3376" t="s">
        <v>66</v>
      </c>
      <c r="X3376" t="s">
        <v>82</v>
      </c>
      <c r="Y3376" t="s">
        <v>41</v>
      </c>
      <c r="Z3376" t="s">
        <v>1874</v>
      </c>
    </row>
    <row r="3377" spans="1:26" hidden="1" x14ac:dyDescent="0.25">
      <c r="A3377" t="s">
        <v>13732</v>
      </c>
      <c r="B3377" t="s">
        <v>13733</v>
      </c>
      <c r="C3377" s="1" t="str">
        <f t="shared" si="543"/>
        <v>21:0242</v>
      </c>
      <c r="D3377" s="1" t="str">
        <f t="shared" si="550"/>
        <v>21:0117</v>
      </c>
      <c r="E3377" t="s">
        <v>13734</v>
      </c>
      <c r="F3377" t="s">
        <v>13735</v>
      </c>
      <c r="H3377">
        <v>58.353110399999998</v>
      </c>
      <c r="I3377">
        <v>-103.6316927</v>
      </c>
      <c r="J3377" s="1" t="str">
        <f t="shared" si="551"/>
        <v>NGR lake sediment grab sample</v>
      </c>
      <c r="K3377" s="1" t="str">
        <f t="shared" si="552"/>
        <v>&lt;177 micron (NGR)</v>
      </c>
      <c r="L3377">
        <v>61</v>
      </c>
      <c r="M3377" t="s">
        <v>196</v>
      </c>
      <c r="N3377">
        <v>1207</v>
      </c>
      <c r="O3377" t="s">
        <v>1048</v>
      </c>
      <c r="P3377" t="s">
        <v>76</v>
      </c>
      <c r="Q3377" t="s">
        <v>63</v>
      </c>
      <c r="R3377" t="s">
        <v>146</v>
      </c>
      <c r="S3377" t="s">
        <v>80</v>
      </c>
      <c r="T3377" t="s">
        <v>36</v>
      </c>
      <c r="U3377" t="s">
        <v>300</v>
      </c>
      <c r="V3377" t="s">
        <v>52</v>
      </c>
      <c r="W3377" t="s">
        <v>53</v>
      </c>
      <c r="X3377" t="s">
        <v>890</v>
      </c>
      <c r="Y3377" t="s">
        <v>41</v>
      </c>
      <c r="Z3377" t="s">
        <v>236</v>
      </c>
    </row>
    <row r="3378" spans="1:26" hidden="1" x14ac:dyDescent="0.25">
      <c r="A3378" t="s">
        <v>13736</v>
      </c>
      <c r="B3378" t="s">
        <v>13737</v>
      </c>
      <c r="C3378" s="1" t="str">
        <f t="shared" si="543"/>
        <v>21:0242</v>
      </c>
      <c r="D3378" s="1" t="str">
        <f t="shared" si="550"/>
        <v>21:0117</v>
      </c>
      <c r="E3378" t="s">
        <v>13738</v>
      </c>
      <c r="F3378" t="s">
        <v>13739</v>
      </c>
      <c r="H3378">
        <v>58.327188399999997</v>
      </c>
      <c r="I3378">
        <v>-103.6285955</v>
      </c>
      <c r="J3378" s="1" t="str">
        <f t="shared" si="551"/>
        <v>NGR lake sediment grab sample</v>
      </c>
      <c r="K3378" s="1" t="str">
        <f t="shared" si="552"/>
        <v>&lt;177 micron (NGR)</v>
      </c>
      <c r="L3378">
        <v>61</v>
      </c>
      <c r="M3378" t="s">
        <v>206</v>
      </c>
      <c r="N3378">
        <v>1208</v>
      </c>
      <c r="O3378" t="s">
        <v>35</v>
      </c>
      <c r="P3378" t="s">
        <v>80</v>
      </c>
      <c r="Q3378" t="s">
        <v>63</v>
      </c>
      <c r="R3378" t="s">
        <v>63</v>
      </c>
      <c r="S3378" t="s">
        <v>66</v>
      </c>
      <c r="T3378" t="s">
        <v>36</v>
      </c>
      <c r="U3378" t="s">
        <v>79</v>
      </c>
      <c r="V3378" t="s">
        <v>262</v>
      </c>
      <c r="W3378" t="s">
        <v>53</v>
      </c>
      <c r="X3378" t="s">
        <v>760</v>
      </c>
      <c r="Y3378" t="s">
        <v>760</v>
      </c>
      <c r="Z3378" t="s">
        <v>890</v>
      </c>
    </row>
    <row r="3379" spans="1:26" hidden="1" x14ac:dyDescent="0.25">
      <c r="A3379" t="s">
        <v>13740</v>
      </c>
      <c r="B3379" t="s">
        <v>13741</v>
      </c>
      <c r="C3379" s="1" t="str">
        <f t="shared" si="543"/>
        <v>21:0242</v>
      </c>
      <c r="D3379" s="1" t="str">
        <f t="shared" si="550"/>
        <v>21:0117</v>
      </c>
      <c r="E3379" t="s">
        <v>13742</v>
      </c>
      <c r="F3379" t="s">
        <v>13743</v>
      </c>
      <c r="H3379">
        <v>58.328658500000003</v>
      </c>
      <c r="I3379">
        <v>-103.6536926</v>
      </c>
      <c r="J3379" s="1" t="str">
        <f t="shared" si="551"/>
        <v>NGR lake sediment grab sample</v>
      </c>
      <c r="K3379" s="1" t="str">
        <f t="shared" si="552"/>
        <v>&lt;177 micron (NGR)</v>
      </c>
      <c r="L3379">
        <v>61</v>
      </c>
      <c r="M3379" t="s">
        <v>214</v>
      </c>
      <c r="N3379">
        <v>1209</v>
      </c>
      <c r="O3379" t="s">
        <v>48</v>
      </c>
      <c r="P3379" t="s">
        <v>76</v>
      </c>
      <c r="Q3379" t="s">
        <v>80</v>
      </c>
      <c r="R3379" t="s">
        <v>78</v>
      </c>
      <c r="S3379" t="s">
        <v>63</v>
      </c>
      <c r="T3379" t="s">
        <v>36</v>
      </c>
      <c r="U3379" t="s">
        <v>48</v>
      </c>
      <c r="V3379" t="s">
        <v>225</v>
      </c>
      <c r="W3379" t="s">
        <v>53</v>
      </c>
      <c r="X3379" t="s">
        <v>283</v>
      </c>
      <c r="Y3379" t="s">
        <v>41</v>
      </c>
      <c r="Z3379" t="s">
        <v>217</v>
      </c>
    </row>
    <row r="3380" spans="1:26" hidden="1" x14ac:dyDescent="0.25">
      <c r="A3380" t="s">
        <v>13744</v>
      </c>
      <c r="B3380" t="s">
        <v>13745</v>
      </c>
      <c r="C3380" s="1" t="str">
        <f t="shared" si="543"/>
        <v>21:0242</v>
      </c>
      <c r="D3380" s="1" t="str">
        <f t="shared" si="550"/>
        <v>21:0117</v>
      </c>
      <c r="E3380" t="s">
        <v>13746</v>
      </c>
      <c r="F3380" t="s">
        <v>13747</v>
      </c>
      <c r="H3380">
        <v>58.316984099999999</v>
      </c>
      <c r="I3380">
        <v>-103.6634567</v>
      </c>
      <c r="J3380" s="1" t="str">
        <f t="shared" si="551"/>
        <v>NGR lake sediment grab sample</v>
      </c>
      <c r="K3380" s="1" t="str">
        <f t="shared" si="552"/>
        <v>&lt;177 micron (NGR)</v>
      </c>
      <c r="L3380">
        <v>61</v>
      </c>
      <c r="M3380" t="s">
        <v>234</v>
      </c>
      <c r="N3380">
        <v>1210</v>
      </c>
      <c r="O3380" t="s">
        <v>321</v>
      </c>
      <c r="P3380" t="s">
        <v>80</v>
      </c>
      <c r="Q3380" t="s">
        <v>66</v>
      </c>
      <c r="R3380" t="s">
        <v>39</v>
      </c>
      <c r="S3380" t="s">
        <v>66</v>
      </c>
      <c r="T3380" t="s">
        <v>36</v>
      </c>
      <c r="U3380" t="s">
        <v>766</v>
      </c>
      <c r="V3380" t="s">
        <v>90</v>
      </c>
      <c r="W3380" t="s">
        <v>53</v>
      </c>
      <c r="X3380" t="s">
        <v>82</v>
      </c>
      <c r="Y3380" t="s">
        <v>41</v>
      </c>
      <c r="Z3380" t="s">
        <v>4675</v>
      </c>
    </row>
    <row r="3381" spans="1:26" hidden="1" x14ac:dyDescent="0.25">
      <c r="A3381" t="s">
        <v>13748</v>
      </c>
      <c r="B3381" t="s">
        <v>13749</v>
      </c>
      <c r="C3381" s="1" t="str">
        <f t="shared" si="543"/>
        <v>21:0242</v>
      </c>
      <c r="D3381" s="1" t="str">
        <f t="shared" si="550"/>
        <v>21:0117</v>
      </c>
      <c r="E3381" t="s">
        <v>13750</v>
      </c>
      <c r="F3381" t="s">
        <v>13751</v>
      </c>
      <c r="H3381">
        <v>58.279081599999998</v>
      </c>
      <c r="I3381">
        <v>-103.61585700000001</v>
      </c>
      <c r="J3381" s="1" t="str">
        <f t="shared" si="551"/>
        <v>NGR lake sediment grab sample</v>
      </c>
      <c r="K3381" s="1" t="str">
        <f t="shared" si="552"/>
        <v>&lt;177 micron (NGR)</v>
      </c>
      <c r="L3381">
        <v>62</v>
      </c>
      <c r="M3381" t="s">
        <v>30</v>
      </c>
      <c r="N3381">
        <v>1211</v>
      </c>
      <c r="O3381" t="s">
        <v>759</v>
      </c>
      <c r="P3381" t="s">
        <v>156</v>
      </c>
      <c r="Q3381" t="s">
        <v>66</v>
      </c>
      <c r="R3381" t="s">
        <v>50</v>
      </c>
      <c r="S3381" t="s">
        <v>80</v>
      </c>
      <c r="T3381" t="s">
        <v>36</v>
      </c>
      <c r="U3381" t="s">
        <v>263</v>
      </c>
      <c r="V3381" t="s">
        <v>65</v>
      </c>
      <c r="W3381" t="s">
        <v>53</v>
      </c>
      <c r="X3381" t="s">
        <v>890</v>
      </c>
      <c r="Y3381" t="s">
        <v>41</v>
      </c>
      <c r="Z3381" t="s">
        <v>621</v>
      </c>
    </row>
    <row r="3382" spans="1:26" hidden="1" x14ac:dyDescent="0.25">
      <c r="A3382" t="s">
        <v>13752</v>
      </c>
      <c r="B3382" t="s">
        <v>13753</v>
      </c>
      <c r="C3382" s="1" t="str">
        <f t="shared" si="543"/>
        <v>21:0242</v>
      </c>
      <c r="D3382" s="1" t="str">
        <f t="shared" si="550"/>
        <v>21:0117</v>
      </c>
      <c r="E3382" t="s">
        <v>13754</v>
      </c>
      <c r="F3382" t="s">
        <v>13755</v>
      </c>
      <c r="H3382">
        <v>58.3165476</v>
      </c>
      <c r="I3382">
        <v>-103.637389</v>
      </c>
      <c r="J3382" s="1" t="str">
        <f t="shared" si="551"/>
        <v>NGR lake sediment grab sample</v>
      </c>
      <c r="K3382" s="1" t="str">
        <f t="shared" si="552"/>
        <v>&lt;177 micron (NGR)</v>
      </c>
      <c r="L3382">
        <v>62</v>
      </c>
      <c r="M3382" t="s">
        <v>47</v>
      </c>
      <c r="N3382">
        <v>1212</v>
      </c>
      <c r="O3382" t="s">
        <v>35</v>
      </c>
      <c r="P3382" t="s">
        <v>66</v>
      </c>
      <c r="Q3382" t="s">
        <v>53</v>
      </c>
      <c r="R3382" t="s">
        <v>63</v>
      </c>
      <c r="S3382" t="s">
        <v>53</v>
      </c>
      <c r="T3382" t="s">
        <v>36</v>
      </c>
      <c r="U3382" t="s">
        <v>98</v>
      </c>
      <c r="V3382" t="s">
        <v>52</v>
      </c>
      <c r="W3382" t="s">
        <v>53</v>
      </c>
      <c r="X3382" t="s">
        <v>48</v>
      </c>
      <c r="Y3382" t="s">
        <v>41</v>
      </c>
      <c r="Z3382" t="s">
        <v>13756</v>
      </c>
    </row>
    <row r="3383" spans="1:26" hidden="1" x14ac:dyDescent="0.25">
      <c r="A3383" t="s">
        <v>13757</v>
      </c>
      <c r="B3383" t="s">
        <v>13758</v>
      </c>
      <c r="C3383" s="1" t="str">
        <f t="shared" si="543"/>
        <v>21:0242</v>
      </c>
      <c r="D3383" s="1" t="str">
        <f t="shared" si="550"/>
        <v>21:0117</v>
      </c>
      <c r="E3383" t="s">
        <v>13759</v>
      </c>
      <c r="F3383" t="s">
        <v>13760</v>
      </c>
      <c r="H3383">
        <v>58.296707099999999</v>
      </c>
      <c r="I3383">
        <v>-103.57903330000001</v>
      </c>
      <c r="J3383" s="1" t="str">
        <f t="shared" si="551"/>
        <v>NGR lake sediment grab sample</v>
      </c>
      <c r="K3383" s="1" t="str">
        <f t="shared" si="552"/>
        <v>&lt;177 micron (NGR)</v>
      </c>
      <c r="L3383">
        <v>62</v>
      </c>
      <c r="M3383" t="s">
        <v>60</v>
      </c>
      <c r="N3383">
        <v>1213</v>
      </c>
      <c r="O3383" t="s">
        <v>1048</v>
      </c>
      <c r="P3383" t="s">
        <v>76</v>
      </c>
      <c r="Q3383" t="s">
        <v>53</v>
      </c>
      <c r="R3383" t="s">
        <v>146</v>
      </c>
      <c r="S3383" t="s">
        <v>33</v>
      </c>
      <c r="T3383" t="s">
        <v>36</v>
      </c>
      <c r="U3383" t="s">
        <v>361</v>
      </c>
      <c r="V3383" t="s">
        <v>1802</v>
      </c>
      <c r="W3383" t="s">
        <v>53</v>
      </c>
      <c r="X3383" t="s">
        <v>48</v>
      </c>
      <c r="Y3383" t="s">
        <v>41</v>
      </c>
      <c r="Z3383" t="s">
        <v>51</v>
      </c>
    </row>
    <row r="3384" spans="1:26" hidden="1" x14ac:dyDescent="0.25">
      <c r="A3384" t="s">
        <v>13761</v>
      </c>
      <c r="B3384" t="s">
        <v>13762</v>
      </c>
      <c r="C3384" s="1" t="str">
        <f t="shared" si="543"/>
        <v>21:0242</v>
      </c>
      <c r="D3384" s="1" t="str">
        <f t="shared" si="550"/>
        <v>21:0117</v>
      </c>
      <c r="E3384" t="s">
        <v>13763</v>
      </c>
      <c r="F3384" t="s">
        <v>13764</v>
      </c>
      <c r="H3384">
        <v>58.288540699999999</v>
      </c>
      <c r="I3384">
        <v>-103.578968</v>
      </c>
      <c r="J3384" s="1" t="str">
        <f t="shared" si="551"/>
        <v>NGR lake sediment grab sample</v>
      </c>
      <c r="K3384" s="1" t="str">
        <f t="shared" si="552"/>
        <v>&lt;177 micron (NGR)</v>
      </c>
      <c r="L3384">
        <v>62</v>
      </c>
      <c r="M3384" t="s">
        <v>73</v>
      </c>
      <c r="N3384">
        <v>1214</v>
      </c>
      <c r="O3384" t="s">
        <v>1048</v>
      </c>
      <c r="P3384" t="s">
        <v>75</v>
      </c>
      <c r="Q3384" t="s">
        <v>80</v>
      </c>
      <c r="R3384" t="s">
        <v>156</v>
      </c>
      <c r="S3384" t="s">
        <v>78</v>
      </c>
      <c r="T3384" t="s">
        <v>36</v>
      </c>
      <c r="U3384" t="s">
        <v>2474</v>
      </c>
      <c r="V3384" t="s">
        <v>721</v>
      </c>
      <c r="W3384" t="s">
        <v>53</v>
      </c>
      <c r="X3384" t="s">
        <v>48</v>
      </c>
      <c r="Y3384" t="s">
        <v>41</v>
      </c>
      <c r="Z3384" t="s">
        <v>101</v>
      </c>
    </row>
    <row r="3385" spans="1:26" hidden="1" x14ac:dyDescent="0.25">
      <c r="A3385" t="s">
        <v>13765</v>
      </c>
      <c r="B3385" t="s">
        <v>13766</v>
      </c>
      <c r="C3385" s="1" t="str">
        <f t="shared" si="543"/>
        <v>21:0242</v>
      </c>
      <c r="D3385" s="1" t="str">
        <f t="shared" si="550"/>
        <v>21:0117</v>
      </c>
      <c r="E3385" t="s">
        <v>13767</v>
      </c>
      <c r="F3385" t="s">
        <v>13768</v>
      </c>
      <c r="H3385">
        <v>58.274868699999999</v>
      </c>
      <c r="I3385">
        <v>-103.61007050000001</v>
      </c>
      <c r="J3385" s="1" t="str">
        <f t="shared" si="551"/>
        <v>NGR lake sediment grab sample</v>
      </c>
      <c r="K3385" s="1" t="str">
        <f t="shared" si="552"/>
        <v>&lt;177 micron (NGR)</v>
      </c>
      <c r="L3385">
        <v>62</v>
      </c>
      <c r="M3385" t="s">
        <v>154</v>
      </c>
      <c r="N3385">
        <v>1215</v>
      </c>
      <c r="O3385" t="s">
        <v>197</v>
      </c>
      <c r="P3385" t="s">
        <v>156</v>
      </c>
      <c r="Q3385" t="s">
        <v>63</v>
      </c>
      <c r="R3385" t="s">
        <v>156</v>
      </c>
      <c r="S3385" t="s">
        <v>33</v>
      </c>
      <c r="T3385" t="s">
        <v>36</v>
      </c>
      <c r="U3385" t="s">
        <v>463</v>
      </c>
      <c r="V3385" t="s">
        <v>1607</v>
      </c>
      <c r="W3385" t="s">
        <v>53</v>
      </c>
      <c r="X3385" t="s">
        <v>890</v>
      </c>
      <c r="Y3385" t="s">
        <v>41</v>
      </c>
      <c r="Z3385" t="s">
        <v>2408</v>
      </c>
    </row>
    <row r="3386" spans="1:26" hidden="1" x14ac:dyDescent="0.25">
      <c r="A3386" t="s">
        <v>13769</v>
      </c>
      <c r="B3386" t="s">
        <v>13770</v>
      </c>
      <c r="C3386" s="1" t="str">
        <f t="shared" si="543"/>
        <v>21:0242</v>
      </c>
      <c r="D3386" s="1" t="str">
        <f t="shared" si="550"/>
        <v>21:0117</v>
      </c>
      <c r="E3386" t="s">
        <v>13750</v>
      </c>
      <c r="F3386" t="s">
        <v>13771</v>
      </c>
      <c r="H3386">
        <v>58.279081599999998</v>
      </c>
      <c r="I3386">
        <v>-103.61585700000001</v>
      </c>
      <c r="J3386" s="1" t="str">
        <f t="shared" si="551"/>
        <v>NGR lake sediment grab sample</v>
      </c>
      <c r="K3386" s="1" t="str">
        <f t="shared" si="552"/>
        <v>&lt;177 micron (NGR)</v>
      </c>
      <c r="L3386">
        <v>62</v>
      </c>
      <c r="M3386" t="s">
        <v>162</v>
      </c>
      <c r="N3386">
        <v>1216</v>
      </c>
      <c r="O3386" t="s">
        <v>759</v>
      </c>
      <c r="P3386" t="s">
        <v>109</v>
      </c>
      <c r="Q3386" t="s">
        <v>66</v>
      </c>
      <c r="R3386" t="s">
        <v>50</v>
      </c>
      <c r="S3386" t="s">
        <v>33</v>
      </c>
      <c r="T3386" t="s">
        <v>36</v>
      </c>
      <c r="U3386" t="s">
        <v>54</v>
      </c>
      <c r="V3386" t="s">
        <v>65</v>
      </c>
      <c r="W3386" t="s">
        <v>53</v>
      </c>
      <c r="X3386" t="s">
        <v>48</v>
      </c>
      <c r="Y3386" t="s">
        <v>41</v>
      </c>
      <c r="Z3386" t="s">
        <v>3577</v>
      </c>
    </row>
    <row r="3387" spans="1:26" hidden="1" x14ac:dyDescent="0.25">
      <c r="A3387" t="s">
        <v>13772</v>
      </c>
      <c r="B3387" t="s">
        <v>13773</v>
      </c>
      <c r="C3387" s="1" t="str">
        <f t="shared" ref="C3387:C3450" si="553">HYPERLINK("http://geochem.nrcan.gc.ca/cdogs/content/bdl/bdl210242_e.htm", "21:0242")</f>
        <v>21:0242</v>
      </c>
      <c r="D3387" s="1" t="str">
        <f t="shared" si="550"/>
        <v>21:0117</v>
      </c>
      <c r="E3387" t="s">
        <v>13750</v>
      </c>
      <c r="F3387" t="s">
        <v>13774</v>
      </c>
      <c r="H3387">
        <v>58.279081599999998</v>
      </c>
      <c r="I3387">
        <v>-103.61585700000001</v>
      </c>
      <c r="J3387" s="1" t="str">
        <f t="shared" si="551"/>
        <v>NGR lake sediment grab sample</v>
      </c>
      <c r="K3387" s="1" t="str">
        <f t="shared" si="552"/>
        <v>&lt;177 micron (NGR)</v>
      </c>
      <c r="L3387">
        <v>62</v>
      </c>
      <c r="M3387" t="s">
        <v>169</v>
      </c>
      <c r="N3387">
        <v>1217</v>
      </c>
      <c r="O3387" t="s">
        <v>562</v>
      </c>
      <c r="P3387" t="s">
        <v>109</v>
      </c>
      <c r="Q3387" t="s">
        <v>66</v>
      </c>
      <c r="R3387" t="s">
        <v>198</v>
      </c>
      <c r="S3387" t="s">
        <v>33</v>
      </c>
      <c r="T3387" t="s">
        <v>36</v>
      </c>
      <c r="U3387" t="s">
        <v>67</v>
      </c>
      <c r="V3387" t="s">
        <v>322</v>
      </c>
      <c r="W3387" t="s">
        <v>66</v>
      </c>
      <c r="X3387" t="s">
        <v>890</v>
      </c>
      <c r="Y3387" t="s">
        <v>41</v>
      </c>
      <c r="Z3387" t="s">
        <v>904</v>
      </c>
    </row>
    <row r="3388" spans="1:26" hidden="1" x14ac:dyDescent="0.25">
      <c r="A3388" t="s">
        <v>13775</v>
      </c>
      <c r="B3388" t="s">
        <v>13776</v>
      </c>
      <c r="C3388" s="1" t="str">
        <f t="shared" si="553"/>
        <v>21:0242</v>
      </c>
      <c r="D3388" s="1" t="str">
        <f t="shared" si="550"/>
        <v>21:0117</v>
      </c>
      <c r="E3388" t="s">
        <v>13777</v>
      </c>
      <c r="F3388" t="s">
        <v>13778</v>
      </c>
      <c r="H3388">
        <v>58.268353099999999</v>
      </c>
      <c r="I3388">
        <v>-103.63146450000001</v>
      </c>
      <c r="J3388" s="1" t="str">
        <f t="shared" si="551"/>
        <v>NGR lake sediment grab sample</v>
      </c>
      <c r="K3388" s="1" t="str">
        <f t="shared" si="552"/>
        <v>&lt;177 micron (NGR)</v>
      </c>
      <c r="L3388">
        <v>62</v>
      </c>
      <c r="M3388" t="s">
        <v>87</v>
      </c>
      <c r="N3388">
        <v>1218</v>
      </c>
      <c r="O3388" t="s">
        <v>236</v>
      </c>
      <c r="P3388" t="s">
        <v>39</v>
      </c>
      <c r="Q3388" t="s">
        <v>66</v>
      </c>
      <c r="R3388" t="s">
        <v>78</v>
      </c>
      <c r="S3388" t="s">
        <v>80</v>
      </c>
      <c r="T3388" t="s">
        <v>36</v>
      </c>
      <c r="U3388" t="s">
        <v>228</v>
      </c>
      <c r="V3388" t="s">
        <v>457</v>
      </c>
      <c r="W3388" t="s">
        <v>53</v>
      </c>
      <c r="X3388" t="s">
        <v>283</v>
      </c>
      <c r="Y3388" t="s">
        <v>41</v>
      </c>
      <c r="Z3388" t="s">
        <v>1558</v>
      </c>
    </row>
    <row r="3389" spans="1:26" hidden="1" x14ac:dyDescent="0.25">
      <c r="A3389" t="s">
        <v>13779</v>
      </c>
      <c r="B3389" t="s">
        <v>13780</v>
      </c>
      <c r="C3389" s="1" t="str">
        <f t="shared" si="553"/>
        <v>21:0242</v>
      </c>
      <c r="D3389" s="1" t="str">
        <f t="shared" si="550"/>
        <v>21:0117</v>
      </c>
      <c r="E3389" t="s">
        <v>13781</v>
      </c>
      <c r="F3389" t="s">
        <v>13782</v>
      </c>
      <c r="H3389">
        <v>58.190610200000002</v>
      </c>
      <c r="I3389">
        <v>-103.6547966</v>
      </c>
      <c r="J3389" s="1" t="str">
        <f t="shared" si="551"/>
        <v>NGR lake sediment grab sample</v>
      </c>
      <c r="K3389" s="1" t="str">
        <f t="shared" si="552"/>
        <v>&lt;177 micron (NGR)</v>
      </c>
      <c r="L3389">
        <v>62</v>
      </c>
      <c r="M3389" t="s">
        <v>96</v>
      </c>
      <c r="N3389">
        <v>1219</v>
      </c>
      <c r="O3389" t="s">
        <v>223</v>
      </c>
      <c r="P3389" t="s">
        <v>596</v>
      </c>
      <c r="Q3389" t="s">
        <v>80</v>
      </c>
      <c r="R3389" t="s">
        <v>596</v>
      </c>
      <c r="S3389" t="s">
        <v>76</v>
      </c>
      <c r="T3389" t="s">
        <v>36</v>
      </c>
      <c r="U3389" t="s">
        <v>112</v>
      </c>
      <c r="V3389" t="s">
        <v>125</v>
      </c>
      <c r="W3389" t="s">
        <v>53</v>
      </c>
      <c r="X3389" t="s">
        <v>79</v>
      </c>
      <c r="Y3389" t="s">
        <v>41</v>
      </c>
      <c r="Z3389" t="s">
        <v>1019</v>
      </c>
    </row>
    <row r="3390" spans="1:26" hidden="1" x14ac:dyDescent="0.25">
      <c r="A3390" t="s">
        <v>13783</v>
      </c>
      <c r="B3390" t="s">
        <v>13784</v>
      </c>
      <c r="C3390" s="1" t="str">
        <f t="shared" si="553"/>
        <v>21:0242</v>
      </c>
      <c r="D3390" s="1" t="str">
        <f t="shared" si="550"/>
        <v>21:0117</v>
      </c>
      <c r="E3390" t="s">
        <v>13785</v>
      </c>
      <c r="F3390" t="s">
        <v>13786</v>
      </c>
      <c r="H3390">
        <v>58.112747499999998</v>
      </c>
      <c r="I3390">
        <v>-103.55249550000001</v>
      </c>
      <c r="J3390" s="1" t="str">
        <f t="shared" si="551"/>
        <v>NGR lake sediment grab sample</v>
      </c>
      <c r="K3390" s="1" t="str">
        <f t="shared" si="552"/>
        <v>&lt;177 micron (NGR)</v>
      </c>
      <c r="L3390">
        <v>62</v>
      </c>
      <c r="M3390" t="s">
        <v>106</v>
      </c>
      <c r="N3390">
        <v>1220</v>
      </c>
      <c r="O3390" t="s">
        <v>798</v>
      </c>
      <c r="P3390" t="s">
        <v>109</v>
      </c>
      <c r="Q3390" t="s">
        <v>66</v>
      </c>
      <c r="R3390" t="s">
        <v>50</v>
      </c>
      <c r="S3390" t="s">
        <v>76</v>
      </c>
      <c r="T3390" t="s">
        <v>36</v>
      </c>
      <c r="U3390" t="s">
        <v>361</v>
      </c>
      <c r="V3390" t="s">
        <v>590</v>
      </c>
      <c r="W3390" t="s">
        <v>66</v>
      </c>
      <c r="X3390" t="s">
        <v>82</v>
      </c>
      <c r="Y3390" t="s">
        <v>80</v>
      </c>
      <c r="Z3390" t="s">
        <v>4675</v>
      </c>
    </row>
    <row r="3391" spans="1:26" hidden="1" x14ac:dyDescent="0.25">
      <c r="A3391" t="s">
        <v>13787</v>
      </c>
      <c r="B3391" t="s">
        <v>13788</v>
      </c>
      <c r="C3391" s="1" t="str">
        <f t="shared" si="553"/>
        <v>21:0242</v>
      </c>
      <c r="D3391" s="1" t="str">
        <f t="shared" si="550"/>
        <v>21:0117</v>
      </c>
      <c r="E3391" t="s">
        <v>13789</v>
      </c>
      <c r="F3391" t="s">
        <v>13790</v>
      </c>
      <c r="H3391">
        <v>58.176195300000003</v>
      </c>
      <c r="I3391">
        <v>-103.6431832</v>
      </c>
      <c r="J3391" s="1" t="str">
        <f t="shared" si="551"/>
        <v>NGR lake sediment grab sample</v>
      </c>
      <c r="K3391" s="1" t="str">
        <f t="shared" si="552"/>
        <v>&lt;177 micron (NGR)</v>
      </c>
      <c r="L3391">
        <v>62</v>
      </c>
      <c r="M3391" t="s">
        <v>118</v>
      </c>
      <c r="N3391">
        <v>1221</v>
      </c>
      <c r="O3391" t="s">
        <v>82</v>
      </c>
      <c r="P3391" t="s">
        <v>76</v>
      </c>
      <c r="Q3391" t="s">
        <v>53</v>
      </c>
      <c r="R3391" t="s">
        <v>290</v>
      </c>
      <c r="S3391" t="s">
        <v>78</v>
      </c>
      <c r="T3391" t="s">
        <v>36</v>
      </c>
      <c r="U3391" t="s">
        <v>91</v>
      </c>
      <c r="V3391" t="s">
        <v>517</v>
      </c>
      <c r="W3391" t="s">
        <v>53</v>
      </c>
      <c r="X3391" t="s">
        <v>48</v>
      </c>
      <c r="Y3391" t="s">
        <v>41</v>
      </c>
      <c r="Z3391" t="s">
        <v>2483</v>
      </c>
    </row>
    <row r="3392" spans="1:26" hidden="1" x14ac:dyDescent="0.25">
      <c r="A3392" t="s">
        <v>13791</v>
      </c>
      <c r="B3392" t="s">
        <v>13792</v>
      </c>
      <c r="C3392" s="1" t="str">
        <f t="shared" si="553"/>
        <v>21:0242</v>
      </c>
      <c r="D3392" s="1" t="str">
        <f t="shared" si="550"/>
        <v>21:0117</v>
      </c>
      <c r="E3392" t="s">
        <v>13793</v>
      </c>
      <c r="F3392" t="s">
        <v>13794</v>
      </c>
      <c r="H3392">
        <v>58.159117299999998</v>
      </c>
      <c r="I3392">
        <v>-103.6799651</v>
      </c>
      <c r="J3392" s="1" t="str">
        <f t="shared" si="551"/>
        <v>NGR lake sediment grab sample</v>
      </c>
      <c r="K3392" s="1" t="str">
        <f t="shared" si="552"/>
        <v>&lt;177 micron (NGR)</v>
      </c>
      <c r="L3392">
        <v>62</v>
      </c>
      <c r="M3392" t="s">
        <v>131</v>
      </c>
      <c r="N3392">
        <v>1222</v>
      </c>
      <c r="O3392" t="s">
        <v>35</v>
      </c>
      <c r="P3392" t="s">
        <v>76</v>
      </c>
      <c r="Q3392" t="s">
        <v>66</v>
      </c>
      <c r="R3392" t="s">
        <v>76</v>
      </c>
      <c r="S3392" t="s">
        <v>78</v>
      </c>
      <c r="T3392" t="s">
        <v>36</v>
      </c>
      <c r="U3392" t="s">
        <v>991</v>
      </c>
      <c r="V3392" t="s">
        <v>2451</v>
      </c>
      <c r="W3392" t="s">
        <v>53</v>
      </c>
      <c r="X3392" t="s">
        <v>890</v>
      </c>
      <c r="Y3392" t="s">
        <v>41</v>
      </c>
      <c r="Z3392" t="s">
        <v>2697</v>
      </c>
    </row>
    <row r="3393" spans="1:26" hidden="1" x14ac:dyDescent="0.25">
      <c r="A3393" t="s">
        <v>13795</v>
      </c>
      <c r="B3393" t="s">
        <v>13796</v>
      </c>
      <c r="C3393" s="1" t="str">
        <f t="shared" si="553"/>
        <v>21:0242</v>
      </c>
      <c r="D3393" s="1" t="str">
        <f t="shared" si="550"/>
        <v>21:0117</v>
      </c>
      <c r="E3393" t="s">
        <v>13797</v>
      </c>
      <c r="F3393" t="s">
        <v>13798</v>
      </c>
      <c r="H3393">
        <v>58.140929100000001</v>
      </c>
      <c r="I3393">
        <v>-103.6526441</v>
      </c>
      <c r="J3393" s="1" t="str">
        <f t="shared" si="551"/>
        <v>NGR lake sediment grab sample</v>
      </c>
      <c r="K3393" s="1" t="str">
        <f t="shared" si="552"/>
        <v>&lt;177 micron (NGR)</v>
      </c>
      <c r="L3393">
        <v>62</v>
      </c>
      <c r="M3393" t="s">
        <v>143</v>
      </c>
      <c r="N3393">
        <v>1223</v>
      </c>
      <c r="O3393" t="s">
        <v>108</v>
      </c>
      <c r="P3393" t="s">
        <v>198</v>
      </c>
      <c r="Q3393" t="s">
        <v>63</v>
      </c>
      <c r="R3393" t="s">
        <v>50</v>
      </c>
      <c r="S3393" t="s">
        <v>78</v>
      </c>
      <c r="T3393" t="s">
        <v>36</v>
      </c>
      <c r="U3393" t="s">
        <v>909</v>
      </c>
      <c r="V3393" t="s">
        <v>1312</v>
      </c>
      <c r="W3393" t="s">
        <v>53</v>
      </c>
      <c r="X3393" t="s">
        <v>79</v>
      </c>
      <c r="Y3393" t="s">
        <v>125</v>
      </c>
      <c r="Z3393" t="s">
        <v>121</v>
      </c>
    </row>
    <row r="3394" spans="1:26" hidden="1" x14ac:dyDescent="0.25">
      <c r="A3394" t="s">
        <v>13799</v>
      </c>
      <c r="B3394" t="s">
        <v>13800</v>
      </c>
      <c r="C3394" s="1" t="str">
        <f t="shared" si="553"/>
        <v>21:0242</v>
      </c>
      <c r="D3394" s="1" t="str">
        <f>HYPERLINK("http://geochem.nrcan.gc.ca/cdogs/content/svy/svy_e.htm", "")</f>
        <v/>
      </c>
      <c r="G3394" s="1" t="str">
        <f>HYPERLINK("http://geochem.nrcan.gc.ca/cdogs/content/cr_/cr_00007_e.htm", "7")</f>
        <v>7</v>
      </c>
      <c r="J3394" t="s">
        <v>220</v>
      </c>
      <c r="K3394" t="s">
        <v>221</v>
      </c>
      <c r="L3394">
        <v>62</v>
      </c>
      <c r="M3394" t="s">
        <v>222</v>
      </c>
      <c r="N3394">
        <v>1224</v>
      </c>
      <c r="O3394" t="s">
        <v>489</v>
      </c>
      <c r="P3394" t="s">
        <v>133</v>
      </c>
      <c r="Q3394" t="s">
        <v>109</v>
      </c>
      <c r="R3394" t="s">
        <v>78</v>
      </c>
      <c r="S3394" t="s">
        <v>33</v>
      </c>
      <c r="T3394" t="s">
        <v>225</v>
      </c>
      <c r="U3394" t="s">
        <v>799</v>
      </c>
      <c r="V3394" t="s">
        <v>309</v>
      </c>
      <c r="W3394" t="s">
        <v>53</v>
      </c>
      <c r="X3394" t="s">
        <v>100</v>
      </c>
      <c r="Y3394" t="s">
        <v>77</v>
      </c>
      <c r="Z3394" t="s">
        <v>5520</v>
      </c>
    </row>
    <row r="3395" spans="1:26" hidden="1" x14ac:dyDescent="0.25">
      <c r="A3395" t="s">
        <v>13801</v>
      </c>
      <c r="B3395" t="s">
        <v>13802</v>
      </c>
      <c r="C3395" s="1" t="str">
        <f t="shared" si="553"/>
        <v>21:0242</v>
      </c>
      <c r="D3395" s="1" t="str">
        <f t="shared" ref="D3395:D3403" si="554">HYPERLINK("http://geochem.nrcan.gc.ca/cdogs/content/svy/svy210117_e.htm", "21:0117")</f>
        <v>21:0117</v>
      </c>
      <c r="E3395" t="s">
        <v>13803</v>
      </c>
      <c r="F3395" t="s">
        <v>13804</v>
      </c>
      <c r="H3395">
        <v>58.080410399999998</v>
      </c>
      <c r="I3395">
        <v>-103.5559075</v>
      </c>
      <c r="J3395" s="1" t="str">
        <f t="shared" ref="J3395:J3403" si="555">HYPERLINK("http://geochem.nrcan.gc.ca/cdogs/content/kwd/kwd020027_e.htm", "NGR lake sediment grab sample")</f>
        <v>NGR lake sediment grab sample</v>
      </c>
      <c r="K3395" s="1" t="str">
        <f t="shared" ref="K3395:K3403" si="556">HYPERLINK("http://geochem.nrcan.gc.ca/cdogs/content/kwd/kwd080006_e.htm", "&lt;177 micron (NGR)")</f>
        <v>&lt;177 micron (NGR)</v>
      </c>
      <c r="L3395">
        <v>62</v>
      </c>
      <c r="M3395" t="s">
        <v>177</v>
      </c>
      <c r="N3395">
        <v>1225</v>
      </c>
      <c r="O3395" t="s">
        <v>108</v>
      </c>
      <c r="P3395" t="s">
        <v>596</v>
      </c>
      <c r="Q3395" t="s">
        <v>63</v>
      </c>
      <c r="R3395" t="s">
        <v>135</v>
      </c>
      <c r="S3395" t="s">
        <v>146</v>
      </c>
      <c r="T3395" t="s">
        <v>36</v>
      </c>
      <c r="U3395" t="s">
        <v>31</v>
      </c>
      <c r="V3395" t="s">
        <v>157</v>
      </c>
      <c r="W3395" t="s">
        <v>63</v>
      </c>
      <c r="X3395" t="s">
        <v>48</v>
      </c>
      <c r="Y3395" t="s">
        <v>41</v>
      </c>
      <c r="Z3395" t="s">
        <v>570</v>
      </c>
    </row>
    <row r="3396" spans="1:26" hidden="1" x14ac:dyDescent="0.25">
      <c r="A3396" t="s">
        <v>13805</v>
      </c>
      <c r="B3396" t="s">
        <v>13806</v>
      </c>
      <c r="C3396" s="1" t="str">
        <f t="shared" si="553"/>
        <v>21:0242</v>
      </c>
      <c r="D3396" s="1" t="str">
        <f t="shared" si="554"/>
        <v>21:0117</v>
      </c>
      <c r="E3396" t="s">
        <v>13807</v>
      </c>
      <c r="F3396" t="s">
        <v>13808</v>
      </c>
      <c r="H3396">
        <v>58.078601599999999</v>
      </c>
      <c r="I3396">
        <v>-103.5723783</v>
      </c>
      <c r="J3396" s="1" t="str">
        <f t="shared" si="555"/>
        <v>NGR lake sediment grab sample</v>
      </c>
      <c r="K3396" s="1" t="str">
        <f t="shared" si="556"/>
        <v>&lt;177 micron (NGR)</v>
      </c>
      <c r="L3396">
        <v>62</v>
      </c>
      <c r="M3396" t="s">
        <v>187</v>
      </c>
      <c r="N3396">
        <v>1226</v>
      </c>
      <c r="O3396" t="s">
        <v>48</v>
      </c>
      <c r="P3396" t="s">
        <v>50</v>
      </c>
      <c r="Q3396" t="s">
        <v>63</v>
      </c>
      <c r="R3396" t="s">
        <v>290</v>
      </c>
      <c r="S3396" t="s">
        <v>39</v>
      </c>
      <c r="T3396" t="s">
        <v>36</v>
      </c>
      <c r="U3396" t="s">
        <v>208</v>
      </c>
      <c r="V3396" t="s">
        <v>437</v>
      </c>
      <c r="W3396" t="s">
        <v>63</v>
      </c>
      <c r="X3396" t="s">
        <v>890</v>
      </c>
      <c r="Y3396" t="s">
        <v>41</v>
      </c>
      <c r="Z3396" t="s">
        <v>172</v>
      </c>
    </row>
    <row r="3397" spans="1:26" hidden="1" x14ac:dyDescent="0.25">
      <c r="A3397" t="s">
        <v>13809</v>
      </c>
      <c r="B3397" t="s">
        <v>13810</v>
      </c>
      <c r="C3397" s="1" t="str">
        <f t="shared" si="553"/>
        <v>21:0242</v>
      </c>
      <c r="D3397" s="1" t="str">
        <f t="shared" si="554"/>
        <v>21:0117</v>
      </c>
      <c r="E3397" t="s">
        <v>13811</v>
      </c>
      <c r="F3397" t="s">
        <v>13812</v>
      </c>
      <c r="H3397">
        <v>58.056843100000002</v>
      </c>
      <c r="I3397">
        <v>-103.5714491</v>
      </c>
      <c r="J3397" s="1" t="str">
        <f t="shared" si="555"/>
        <v>NGR lake sediment grab sample</v>
      </c>
      <c r="K3397" s="1" t="str">
        <f t="shared" si="556"/>
        <v>&lt;177 micron (NGR)</v>
      </c>
      <c r="L3397">
        <v>62</v>
      </c>
      <c r="M3397" t="s">
        <v>196</v>
      </c>
      <c r="N3397">
        <v>1227</v>
      </c>
      <c r="O3397" t="s">
        <v>100</v>
      </c>
      <c r="P3397" t="s">
        <v>32</v>
      </c>
      <c r="Q3397" t="s">
        <v>66</v>
      </c>
      <c r="R3397" t="s">
        <v>110</v>
      </c>
      <c r="S3397" t="s">
        <v>77</v>
      </c>
      <c r="T3397" t="s">
        <v>36</v>
      </c>
      <c r="U3397" t="s">
        <v>2300</v>
      </c>
      <c r="V3397" t="s">
        <v>408</v>
      </c>
      <c r="W3397" t="s">
        <v>39</v>
      </c>
      <c r="X3397" t="s">
        <v>890</v>
      </c>
      <c r="Y3397" t="s">
        <v>875</v>
      </c>
      <c r="Z3397" t="s">
        <v>4267</v>
      </c>
    </row>
    <row r="3398" spans="1:26" hidden="1" x14ac:dyDescent="0.25">
      <c r="A3398" t="s">
        <v>13813</v>
      </c>
      <c r="B3398" t="s">
        <v>13814</v>
      </c>
      <c r="C3398" s="1" t="str">
        <f t="shared" si="553"/>
        <v>21:0242</v>
      </c>
      <c r="D3398" s="1" t="str">
        <f t="shared" si="554"/>
        <v>21:0117</v>
      </c>
      <c r="E3398" t="s">
        <v>13815</v>
      </c>
      <c r="F3398" t="s">
        <v>13816</v>
      </c>
      <c r="H3398">
        <v>58.073072500000002</v>
      </c>
      <c r="I3398">
        <v>-103.401674</v>
      </c>
      <c r="J3398" s="1" t="str">
        <f t="shared" si="555"/>
        <v>NGR lake sediment grab sample</v>
      </c>
      <c r="K3398" s="1" t="str">
        <f t="shared" si="556"/>
        <v>&lt;177 micron (NGR)</v>
      </c>
      <c r="L3398">
        <v>62</v>
      </c>
      <c r="M3398" t="s">
        <v>206</v>
      </c>
      <c r="N3398">
        <v>1228</v>
      </c>
      <c r="O3398" t="s">
        <v>321</v>
      </c>
      <c r="P3398" t="s">
        <v>76</v>
      </c>
      <c r="Q3398" t="s">
        <v>39</v>
      </c>
      <c r="R3398" t="s">
        <v>181</v>
      </c>
      <c r="S3398" t="s">
        <v>66</v>
      </c>
      <c r="T3398" t="s">
        <v>36</v>
      </c>
      <c r="U3398" t="s">
        <v>82</v>
      </c>
      <c r="V3398" t="s">
        <v>1312</v>
      </c>
      <c r="W3398" t="s">
        <v>53</v>
      </c>
      <c r="X3398" t="s">
        <v>82</v>
      </c>
      <c r="Y3398" t="s">
        <v>41</v>
      </c>
      <c r="Z3398" t="s">
        <v>1590</v>
      </c>
    </row>
    <row r="3399" spans="1:26" hidden="1" x14ac:dyDescent="0.25">
      <c r="A3399" t="s">
        <v>13817</v>
      </c>
      <c r="B3399" t="s">
        <v>13818</v>
      </c>
      <c r="C3399" s="1" t="str">
        <f t="shared" si="553"/>
        <v>21:0242</v>
      </c>
      <c r="D3399" s="1" t="str">
        <f t="shared" si="554"/>
        <v>21:0117</v>
      </c>
      <c r="E3399" t="s">
        <v>13819</v>
      </c>
      <c r="F3399" t="s">
        <v>13820</v>
      </c>
      <c r="H3399">
        <v>58.088378599999999</v>
      </c>
      <c r="I3399">
        <v>-103.2160066</v>
      </c>
      <c r="J3399" s="1" t="str">
        <f t="shared" si="555"/>
        <v>NGR lake sediment grab sample</v>
      </c>
      <c r="K3399" s="1" t="str">
        <f t="shared" si="556"/>
        <v>&lt;177 micron (NGR)</v>
      </c>
      <c r="L3399">
        <v>62</v>
      </c>
      <c r="M3399" t="s">
        <v>214</v>
      </c>
      <c r="N3399">
        <v>1229</v>
      </c>
      <c r="O3399" t="s">
        <v>300</v>
      </c>
      <c r="P3399" t="s">
        <v>77</v>
      </c>
      <c r="Q3399" t="s">
        <v>80</v>
      </c>
      <c r="R3399" t="s">
        <v>109</v>
      </c>
      <c r="S3399" t="s">
        <v>78</v>
      </c>
      <c r="T3399" t="s">
        <v>36</v>
      </c>
      <c r="U3399" t="s">
        <v>228</v>
      </c>
      <c r="V3399" t="s">
        <v>685</v>
      </c>
      <c r="W3399" t="s">
        <v>33</v>
      </c>
      <c r="X3399" t="s">
        <v>336</v>
      </c>
      <c r="Y3399" t="s">
        <v>41</v>
      </c>
      <c r="Z3399" t="s">
        <v>149</v>
      </c>
    </row>
    <row r="3400" spans="1:26" hidden="1" x14ac:dyDescent="0.25">
      <c r="A3400" t="s">
        <v>13821</v>
      </c>
      <c r="B3400" t="s">
        <v>13822</v>
      </c>
      <c r="C3400" s="1" t="str">
        <f t="shared" si="553"/>
        <v>21:0242</v>
      </c>
      <c r="D3400" s="1" t="str">
        <f t="shared" si="554"/>
        <v>21:0117</v>
      </c>
      <c r="E3400" t="s">
        <v>13823</v>
      </c>
      <c r="F3400" t="s">
        <v>13824</v>
      </c>
      <c r="H3400">
        <v>58.081524399999999</v>
      </c>
      <c r="I3400">
        <v>-103.2218266</v>
      </c>
      <c r="J3400" s="1" t="str">
        <f t="shared" si="555"/>
        <v>NGR lake sediment grab sample</v>
      </c>
      <c r="K3400" s="1" t="str">
        <f t="shared" si="556"/>
        <v>&lt;177 micron (NGR)</v>
      </c>
      <c r="L3400">
        <v>62</v>
      </c>
      <c r="M3400" t="s">
        <v>234</v>
      </c>
      <c r="N3400">
        <v>1230</v>
      </c>
      <c r="O3400" t="s">
        <v>120</v>
      </c>
      <c r="P3400" t="s">
        <v>109</v>
      </c>
      <c r="Q3400" t="s">
        <v>63</v>
      </c>
      <c r="R3400" t="s">
        <v>156</v>
      </c>
      <c r="S3400" t="s">
        <v>78</v>
      </c>
      <c r="T3400" t="s">
        <v>36</v>
      </c>
      <c r="U3400" t="s">
        <v>40</v>
      </c>
      <c r="V3400" t="s">
        <v>227</v>
      </c>
      <c r="W3400" t="s">
        <v>39</v>
      </c>
      <c r="X3400" t="s">
        <v>79</v>
      </c>
      <c r="Y3400" t="s">
        <v>41</v>
      </c>
      <c r="Z3400" t="s">
        <v>3015</v>
      </c>
    </row>
    <row r="3401" spans="1:26" hidden="1" x14ac:dyDescent="0.25">
      <c r="A3401" t="s">
        <v>13825</v>
      </c>
      <c r="B3401" t="s">
        <v>13826</v>
      </c>
      <c r="C3401" s="1" t="str">
        <f t="shared" si="553"/>
        <v>21:0242</v>
      </c>
      <c r="D3401" s="1" t="str">
        <f t="shared" si="554"/>
        <v>21:0117</v>
      </c>
      <c r="E3401" t="s">
        <v>13827</v>
      </c>
      <c r="F3401" t="s">
        <v>13828</v>
      </c>
      <c r="H3401">
        <v>58.072941299999997</v>
      </c>
      <c r="I3401">
        <v>-103.18400010000001</v>
      </c>
      <c r="J3401" s="1" t="str">
        <f t="shared" si="555"/>
        <v>NGR lake sediment grab sample</v>
      </c>
      <c r="K3401" s="1" t="str">
        <f t="shared" si="556"/>
        <v>&lt;177 micron (NGR)</v>
      </c>
      <c r="L3401">
        <v>63</v>
      </c>
      <c r="M3401" t="s">
        <v>30</v>
      </c>
      <c r="N3401">
        <v>1231</v>
      </c>
      <c r="O3401" t="s">
        <v>198</v>
      </c>
      <c r="P3401" t="s">
        <v>80</v>
      </c>
      <c r="Q3401" t="s">
        <v>53</v>
      </c>
      <c r="R3401" t="s">
        <v>33</v>
      </c>
      <c r="S3401" t="s">
        <v>66</v>
      </c>
      <c r="T3401" t="s">
        <v>36</v>
      </c>
      <c r="U3401" t="s">
        <v>208</v>
      </c>
      <c r="V3401" t="s">
        <v>1072</v>
      </c>
      <c r="W3401" t="s">
        <v>66</v>
      </c>
      <c r="X3401" t="s">
        <v>82</v>
      </c>
      <c r="Y3401" t="s">
        <v>760</v>
      </c>
      <c r="Z3401" t="s">
        <v>3843</v>
      </c>
    </row>
    <row r="3402" spans="1:26" hidden="1" x14ac:dyDescent="0.25">
      <c r="A3402" t="s">
        <v>13829</v>
      </c>
      <c r="B3402" t="s">
        <v>13830</v>
      </c>
      <c r="C3402" s="1" t="str">
        <f t="shared" si="553"/>
        <v>21:0242</v>
      </c>
      <c r="D3402" s="1" t="str">
        <f t="shared" si="554"/>
        <v>21:0117</v>
      </c>
      <c r="E3402" t="s">
        <v>13831</v>
      </c>
      <c r="F3402" t="s">
        <v>13832</v>
      </c>
      <c r="H3402">
        <v>58.064105400000003</v>
      </c>
      <c r="I3402">
        <v>-103.2347958</v>
      </c>
      <c r="J3402" s="1" t="str">
        <f t="shared" si="555"/>
        <v>NGR lake sediment grab sample</v>
      </c>
      <c r="K3402" s="1" t="str">
        <f t="shared" si="556"/>
        <v>&lt;177 micron (NGR)</v>
      </c>
      <c r="L3402">
        <v>63</v>
      </c>
      <c r="M3402" t="s">
        <v>47</v>
      </c>
      <c r="N3402">
        <v>1232</v>
      </c>
      <c r="O3402" t="s">
        <v>133</v>
      </c>
      <c r="P3402" t="s">
        <v>76</v>
      </c>
      <c r="Q3402" t="s">
        <v>53</v>
      </c>
      <c r="R3402" t="s">
        <v>78</v>
      </c>
      <c r="S3402" t="s">
        <v>39</v>
      </c>
      <c r="T3402" t="s">
        <v>36</v>
      </c>
      <c r="U3402" t="s">
        <v>178</v>
      </c>
      <c r="V3402" t="s">
        <v>1018</v>
      </c>
      <c r="W3402" t="s">
        <v>78</v>
      </c>
      <c r="X3402" t="s">
        <v>283</v>
      </c>
      <c r="Y3402" t="s">
        <v>41</v>
      </c>
      <c r="Z3402" t="s">
        <v>329</v>
      </c>
    </row>
    <row r="3403" spans="1:26" hidden="1" x14ac:dyDescent="0.25">
      <c r="A3403" t="s">
        <v>13833</v>
      </c>
      <c r="B3403" t="s">
        <v>13834</v>
      </c>
      <c r="C3403" s="1" t="str">
        <f t="shared" si="553"/>
        <v>21:0242</v>
      </c>
      <c r="D3403" s="1" t="str">
        <f t="shared" si="554"/>
        <v>21:0117</v>
      </c>
      <c r="E3403" t="s">
        <v>13835</v>
      </c>
      <c r="F3403" t="s">
        <v>13836</v>
      </c>
      <c r="H3403">
        <v>58.072155700000003</v>
      </c>
      <c r="I3403">
        <v>-103.207829</v>
      </c>
      <c r="J3403" s="1" t="str">
        <f t="shared" si="555"/>
        <v>NGR lake sediment grab sample</v>
      </c>
      <c r="K3403" s="1" t="str">
        <f t="shared" si="556"/>
        <v>&lt;177 micron (NGR)</v>
      </c>
      <c r="L3403">
        <v>63</v>
      </c>
      <c r="M3403" t="s">
        <v>154</v>
      </c>
      <c r="N3403">
        <v>1233</v>
      </c>
      <c r="O3403" t="s">
        <v>61</v>
      </c>
      <c r="P3403" t="s">
        <v>109</v>
      </c>
      <c r="Q3403" t="s">
        <v>80</v>
      </c>
      <c r="R3403" t="s">
        <v>76</v>
      </c>
      <c r="S3403" t="s">
        <v>80</v>
      </c>
      <c r="T3403" t="s">
        <v>36</v>
      </c>
      <c r="U3403" t="s">
        <v>79</v>
      </c>
      <c r="V3403" t="s">
        <v>1072</v>
      </c>
      <c r="W3403" t="s">
        <v>63</v>
      </c>
      <c r="X3403" t="s">
        <v>283</v>
      </c>
      <c r="Y3403" t="s">
        <v>41</v>
      </c>
      <c r="Z3403" t="s">
        <v>680</v>
      </c>
    </row>
    <row r="3404" spans="1:26" hidden="1" x14ac:dyDescent="0.25">
      <c r="A3404" t="s">
        <v>13837</v>
      </c>
      <c r="B3404" t="s">
        <v>13838</v>
      </c>
      <c r="C3404" s="1" t="str">
        <f t="shared" si="553"/>
        <v>21:0242</v>
      </c>
      <c r="D3404" s="1" t="str">
        <f>HYPERLINK("http://geochem.nrcan.gc.ca/cdogs/content/svy/svy_e.htm", "")</f>
        <v/>
      </c>
      <c r="G3404" s="1" t="str">
        <f>HYPERLINK("http://geochem.nrcan.gc.ca/cdogs/content/cr_/cr_00023_e.htm", "23")</f>
        <v>23</v>
      </c>
      <c r="J3404" t="s">
        <v>220</v>
      </c>
      <c r="K3404" t="s">
        <v>221</v>
      </c>
      <c r="L3404">
        <v>63</v>
      </c>
      <c r="M3404" t="s">
        <v>222</v>
      </c>
      <c r="N3404">
        <v>1234</v>
      </c>
      <c r="O3404" t="s">
        <v>81</v>
      </c>
      <c r="P3404" t="s">
        <v>145</v>
      </c>
      <c r="Q3404" t="s">
        <v>349</v>
      </c>
      <c r="R3404" t="s">
        <v>290</v>
      </c>
      <c r="S3404" t="s">
        <v>290</v>
      </c>
      <c r="T3404" t="s">
        <v>36</v>
      </c>
      <c r="U3404" t="s">
        <v>964</v>
      </c>
      <c r="V3404" t="s">
        <v>504</v>
      </c>
      <c r="W3404" t="s">
        <v>33</v>
      </c>
      <c r="X3404" t="s">
        <v>300</v>
      </c>
      <c r="Y3404" t="s">
        <v>1041</v>
      </c>
      <c r="Z3404" t="s">
        <v>77</v>
      </c>
    </row>
    <row r="3405" spans="1:26" hidden="1" x14ac:dyDescent="0.25">
      <c r="A3405" t="s">
        <v>13839</v>
      </c>
      <c r="B3405" t="s">
        <v>13840</v>
      </c>
      <c r="C3405" s="1" t="str">
        <f t="shared" si="553"/>
        <v>21:0242</v>
      </c>
      <c r="D3405" s="1" t="str">
        <f t="shared" ref="D3405:D3438" si="557">HYPERLINK("http://geochem.nrcan.gc.ca/cdogs/content/svy/svy210117_e.htm", "21:0117")</f>
        <v>21:0117</v>
      </c>
      <c r="E3405" t="s">
        <v>13827</v>
      </c>
      <c r="F3405" t="s">
        <v>13841</v>
      </c>
      <c r="H3405">
        <v>58.072941299999997</v>
      </c>
      <c r="I3405">
        <v>-103.18400010000001</v>
      </c>
      <c r="J3405" s="1" t="str">
        <f t="shared" ref="J3405:J3438" si="558">HYPERLINK("http://geochem.nrcan.gc.ca/cdogs/content/kwd/kwd020027_e.htm", "NGR lake sediment grab sample")</f>
        <v>NGR lake sediment grab sample</v>
      </c>
      <c r="K3405" s="1" t="str">
        <f t="shared" ref="K3405:K3438" si="559">HYPERLINK("http://geochem.nrcan.gc.ca/cdogs/content/kwd/kwd080006_e.htm", "&lt;177 micron (NGR)")</f>
        <v>&lt;177 micron (NGR)</v>
      </c>
      <c r="L3405">
        <v>63</v>
      </c>
      <c r="M3405" t="s">
        <v>162</v>
      </c>
      <c r="N3405">
        <v>1235</v>
      </c>
      <c r="O3405" t="s">
        <v>198</v>
      </c>
      <c r="P3405" t="s">
        <v>80</v>
      </c>
      <c r="Q3405" t="s">
        <v>63</v>
      </c>
      <c r="R3405" t="s">
        <v>39</v>
      </c>
      <c r="S3405" t="s">
        <v>63</v>
      </c>
      <c r="T3405" t="s">
        <v>36</v>
      </c>
      <c r="U3405" t="s">
        <v>299</v>
      </c>
      <c r="V3405" t="s">
        <v>122</v>
      </c>
      <c r="W3405" t="s">
        <v>53</v>
      </c>
      <c r="X3405" t="s">
        <v>82</v>
      </c>
      <c r="Y3405" t="s">
        <v>41</v>
      </c>
      <c r="Z3405" t="s">
        <v>483</v>
      </c>
    </row>
    <row r="3406" spans="1:26" hidden="1" x14ac:dyDescent="0.25">
      <c r="A3406" t="s">
        <v>13842</v>
      </c>
      <c r="B3406" t="s">
        <v>13843</v>
      </c>
      <c r="C3406" s="1" t="str">
        <f t="shared" si="553"/>
        <v>21:0242</v>
      </c>
      <c r="D3406" s="1" t="str">
        <f t="shared" si="557"/>
        <v>21:0117</v>
      </c>
      <c r="E3406" t="s">
        <v>13844</v>
      </c>
      <c r="F3406" t="s">
        <v>13845</v>
      </c>
      <c r="H3406">
        <v>58.0652227</v>
      </c>
      <c r="I3406">
        <v>-103.175729</v>
      </c>
      <c r="J3406" s="1" t="str">
        <f t="shared" si="558"/>
        <v>NGR lake sediment grab sample</v>
      </c>
      <c r="K3406" s="1" t="str">
        <f t="shared" si="559"/>
        <v>&lt;177 micron (NGR)</v>
      </c>
      <c r="L3406">
        <v>63</v>
      </c>
      <c r="M3406" t="s">
        <v>60</v>
      </c>
      <c r="N3406">
        <v>1236</v>
      </c>
      <c r="O3406" t="s">
        <v>223</v>
      </c>
      <c r="P3406" t="s">
        <v>181</v>
      </c>
      <c r="Q3406" t="s">
        <v>66</v>
      </c>
      <c r="R3406" t="s">
        <v>181</v>
      </c>
      <c r="S3406" t="s">
        <v>39</v>
      </c>
      <c r="T3406" t="s">
        <v>122</v>
      </c>
      <c r="U3406" t="s">
        <v>235</v>
      </c>
      <c r="V3406" t="s">
        <v>337</v>
      </c>
      <c r="W3406" t="s">
        <v>53</v>
      </c>
      <c r="X3406" t="s">
        <v>283</v>
      </c>
      <c r="Y3406" t="s">
        <v>41</v>
      </c>
      <c r="Z3406" t="s">
        <v>782</v>
      </c>
    </row>
    <row r="3407" spans="1:26" hidden="1" x14ac:dyDescent="0.25">
      <c r="A3407" t="s">
        <v>13846</v>
      </c>
      <c r="B3407" t="s">
        <v>13847</v>
      </c>
      <c r="C3407" s="1" t="str">
        <f t="shared" si="553"/>
        <v>21:0242</v>
      </c>
      <c r="D3407" s="1" t="str">
        <f t="shared" si="557"/>
        <v>21:0117</v>
      </c>
      <c r="E3407" t="s">
        <v>13848</v>
      </c>
      <c r="F3407" t="s">
        <v>13849</v>
      </c>
      <c r="H3407">
        <v>58.060037299999998</v>
      </c>
      <c r="I3407">
        <v>-103.1964351</v>
      </c>
      <c r="J3407" s="1" t="str">
        <f t="shared" si="558"/>
        <v>NGR lake sediment grab sample</v>
      </c>
      <c r="K3407" s="1" t="str">
        <f t="shared" si="559"/>
        <v>&lt;177 micron (NGR)</v>
      </c>
      <c r="L3407">
        <v>63</v>
      </c>
      <c r="M3407" t="s">
        <v>73</v>
      </c>
      <c r="N3407">
        <v>1237</v>
      </c>
      <c r="O3407" t="s">
        <v>108</v>
      </c>
      <c r="P3407" t="s">
        <v>181</v>
      </c>
      <c r="Q3407" t="s">
        <v>66</v>
      </c>
      <c r="R3407" t="s">
        <v>78</v>
      </c>
      <c r="S3407" t="s">
        <v>80</v>
      </c>
      <c r="T3407" t="s">
        <v>36</v>
      </c>
      <c r="U3407" t="s">
        <v>1480</v>
      </c>
      <c r="V3407" t="s">
        <v>292</v>
      </c>
      <c r="W3407" t="s">
        <v>53</v>
      </c>
      <c r="X3407" t="s">
        <v>82</v>
      </c>
      <c r="Y3407" t="s">
        <v>41</v>
      </c>
      <c r="Z3407" t="s">
        <v>3969</v>
      </c>
    </row>
    <row r="3408" spans="1:26" hidden="1" x14ac:dyDescent="0.25">
      <c r="A3408" t="s">
        <v>13850</v>
      </c>
      <c r="B3408" t="s">
        <v>13851</v>
      </c>
      <c r="C3408" s="1" t="str">
        <f t="shared" si="553"/>
        <v>21:0242</v>
      </c>
      <c r="D3408" s="1" t="str">
        <f t="shared" si="557"/>
        <v>21:0117</v>
      </c>
      <c r="E3408" t="s">
        <v>13852</v>
      </c>
      <c r="F3408" t="s">
        <v>13853</v>
      </c>
      <c r="H3408">
        <v>58.027600999999997</v>
      </c>
      <c r="I3408">
        <v>-103.20758499999999</v>
      </c>
      <c r="J3408" s="1" t="str">
        <f t="shared" si="558"/>
        <v>NGR lake sediment grab sample</v>
      </c>
      <c r="K3408" s="1" t="str">
        <f t="shared" si="559"/>
        <v>&lt;177 micron (NGR)</v>
      </c>
      <c r="L3408">
        <v>63</v>
      </c>
      <c r="M3408" t="s">
        <v>87</v>
      </c>
      <c r="N3408">
        <v>1238</v>
      </c>
      <c r="O3408" t="s">
        <v>890</v>
      </c>
      <c r="P3408" t="s">
        <v>39</v>
      </c>
      <c r="Q3408" t="s">
        <v>53</v>
      </c>
      <c r="R3408" t="s">
        <v>76</v>
      </c>
      <c r="S3408" t="s">
        <v>78</v>
      </c>
      <c r="T3408" t="s">
        <v>36</v>
      </c>
      <c r="U3408" t="s">
        <v>583</v>
      </c>
      <c r="V3408" t="s">
        <v>90</v>
      </c>
      <c r="W3408" t="s">
        <v>53</v>
      </c>
      <c r="X3408" t="s">
        <v>890</v>
      </c>
      <c r="Y3408" t="s">
        <v>41</v>
      </c>
      <c r="Z3408" t="s">
        <v>191</v>
      </c>
    </row>
    <row r="3409" spans="1:26" hidden="1" x14ac:dyDescent="0.25">
      <c r="A3409" t="s">
        <v>13854</v>
      </c>
      <c r="B3409" t="s">
        <v>13855</v>
      </c>
      <c r="C3409" s="1" t="str">
        <f t="shared" si="553"/>
        <v>21:0242</v>
      </c>
      <c r="D3409" s="1" t="str">
        <f t="shared" si="557"/>
        <v>21:0117</v>
      </c>
      <c r="E3409" t="s">
        <v>13856</v>
      </c>
      <c r="F3409" t="s">
        <v>13857</v>
      </c>
      <c r="H3409">
        <v>58.018962600000002</v>
      </c>
      <c r="I3409">
        <v>-103.1756285</v>
      </c>
      <c r="J3409" s="1" t="str">
        <f t="shared" si="558"/>
        <v>NGR lake sediment grab sample</v>
      </c>
      <c r="K3409" s="1" t="str">
        <f t="shared" si="559"/>
        <v>&lt;177 micron (NGR)</v>
      </c>
      <c r="L3409">
        <v>63</v>
      </c>
      <c r="M3409" t="s">
        <v>96</v>
      </c>
      <c r="N3409">
        <v>1239</v>
      </c>
      <c r="O3409" t="s">
        <v>489</v>
      </c>
      <c r="P3409" t="s">
        <v>181</v>
      </c>
      <c r="Q3409" t="s">
        <v>66</v>
      </c>
      <c r="R3409" t="s">
        <v>78</v>
      </c>
      <c r="S3409" t="s">
        <v>80</v>
      </c>
      <c r="T3409" t="s">
        <v>36</v>
      </c>
      <c r="U3409" t="s">
        <v>119</v>
      </c>
      <c r="V3409" t="s">
        <v>157</v>
      </c>
      <c r="W3409" t="s">
        <v>63</v>
      </c>
      <c r="X3409" t="s">
        <v>283</v>
      </c>
      <c r="Y3409" t="s">
        <v>41</v>
      </c>
      <c r="Z3409" t="s">
        <v>2679</v>
      </c>
    </row>
    <row r="3410" spans="1:26" hidden="1" x14ac:dyDescent="0.25">
      <c r="A3410" t="s">
        <v>13858</v>
      </c>
      <c r="B3410" t="s">
        <v>13859</v>
      </c>
      <c r="C3410" s="1" t="str">
        <f t="shared" si="553"/>
        <v>21:0242</v>
      </c>
      <c r="D3410" s="1" t="str">
        <f t="shared" si="557"/>
        <v>21:0117</v>
      </c>
      <c r="E3410" t="s">
        <v>13827</v>
      </c>
      <c r="F3410" t="s">
        <v>13860</v>
      </c>
      <c r="H3410">
        <v>58.072941299999997</v>
      </c>
      <c r="I3410">
        <v>-103.18400010000001</v>
      </c>
      <c r="J3410" s="1" t="str">
        <f t="shared" si="558"/>
        <v>NGR lake sediment grab sample</v>
      </c>
      <c r="K3410" s="1" t="str">
        <f t="shared" si="559"/>
        <v>&lt;177 micron (NGR)</v>
      </c>
      <c r="L3410">
        <v>63</v>
      </c>
      <c r="M3410" t="s">
        <v>169</v>
      </c>
      <c r="N3410">
        <v>1240</v>
      </c>
      <c r="O3410" t="s">
        <v>77</v>
      </c>
      <c r="P3410" t="s">
        <v>39</v>
      </c>
      <c r="Q3410" t="s">
        <v>66</v>
      </c>
      <c r="R3410" t="s">
        <v>33</v>
      </c>
      <c r="S3410" t="s">
        <v>63</v>
      </c>
      <c r="T3410" t="s">
        <v>36</v>
      </c>
      <c r="U3410" t="s">
        <v>112</v>
      </c>
      <c r="V3410" t="s">
        <v>262</v>
      </c>
      <c r="W3410" t="s">
        <v>53</v>
      </c>
      <c r="X3410" t="s">
        <v>283</v>
      </c>
      <c r="Y3410" t="s">
        <v>41</v>
      </c>
      <c r="Z3410" t="s">
        <v>315</v>
      </c>
    </row>
    <row r="3411" spans="1:26" hidden="1" x14ac:dyDescent="0.25">
      <c r="A3411" t="s">
        <v>13861</v>
      </c>
      <c r="B3411" t="s">
        <v>13862</v>
      </c>
      <c r="C3411" s="1" t="str">
        <f t="shared" si="553"/>
        <v>21:0242</v>
      </c>
      <c r="D3411" s="1" t="str">
        <f t="shared" si="557"/>
        <v>21:0117</v>
      </c>
      <c r="E3411" t="s">
        <v>13863</v>
      </c>
      <c r="F3411" t="s">
        <v>13864</v>
      </c>
      <c r="H3411">
        <v>58.000459900000003</v>
      </c>
      <c r="I3411">
        <v>-103.1778217</v>
      </c>
      <c r="J3411" s="1" t="str">
        <f t="shared" si="558"/>
        <v>NGR lake sediment grab sample</v>
      </c>
      <c r="K3411" s="1" t="str">
        <f t="shared" si="559"/>
        <v>&lt;177 micron (NGR)</v>
      </c>
      <c r="L3411">
        <v>63</v>
      </c>
      <c r="M3411" t="s">
        <v>106</v>
      </c>
      <c r="N3411">
        <v>1241</v>
      </c>
      <c r="O3411" t="s">
        <v>546</v>
      </c>
      <c r="P3411" t="s">
        <v>39</v>
      </c>
      <c r="Q3411" t="s">
        <v>53</v>
      </c>
      <c r="R3411" t="s">
        <v>39</v>
      </c>
      <c r="S3411" t="s">
        <v>63</v>
      </c>
      <c r="T3411" t="s">
        <v>36</v>
      </c>
      <c r="U3411" t="s">
        <v>361</v>
      </c>
      <c r="V3411" t="s">
        <v>308</v>
      </c>
      <c r="W3411" t="s">
        <v>66</v>
      </c>
      <c r="X3411" t="s">
        <v>82</v>
      </c>
      <c r="Y3411" t="s">
        <v>41</v>
      </c>
      <c r="Z3411" t="s">
        <v>1086</v>
      </c>
    </row>
    <row r="3412" spans="1:26" hidden="1" x14ac:dyDescent="0.25">
      <c r="A3412" t="s">
        <v>13865</v>
      </c>
      <c r="B3412" t="s">
        <v>13866</v>
      </c>
      <c r="C3412" s="1" t="str">
        <f t="shared" si="553"/>
        <v>21:0242</v>
      </c>
      <c r="D3412" s="1" t="str">
        <f t="shared" si="557"/>
        <v>21:0117</v>
      </c>
      <c r="E3412" t="s">
        <v>13867</v>
      </c>
      <c r="F3412" t="s">
        <v>13868</v>
      </c>
      <c r="H3412">
        <v>58.031174100000001</v>
      </c>
      <c r="I3412">
        <v>-103.4313337</v>
      </c>
      <c r="J3412" s="1" t="str">
        <f t="shared" si="558"/>
        <v>NGR lake sediment grab sample</v>
      </c>
      <c r="K3412" s="1" t="str">
        <f t="shared" si="559"/>
        <v>&lt;177 micron (NGR)</v>
      </c>
      <c r="L3412">
        <v>63</v>
      </c>
      <c r="M3412" t="s">
        <v>118</v>
      </c>
      <c r="N3412">
        <v>1242</v>
      </c>
      <c r="O3412" t="s">
        <v>489</v>
      </c>
      <c r="P3412" t="s">
        <v>50</v>
      </c>
      <c r="Q3412" t="s">
        <v>63</v>
      </c>
      <c r="R3412" t="s">
        <v>290</v>
      </c>
      <c r="S3412" t="s">
        <v>181</v>
      </c>
      <c r="T3412" t="s">
        <v>36</v>
      </c>
      <c r="U3412" t="s">
        <v>163</v>
      </c>
      <c r="V3412" t="s">
        <v>292</v>
      </c>
      <c r="W3412" t="s">
        <v>53</v>
      </c>
      <c r="X3412" t="s">
        <v>890</v>
      </c>
      <c r="Y3412" t="s">
        <v>41</v>
      </c>
      <c r="Z3412" t="s">
        <v>511</v>
      </c>
    </row>
    <row r="3413" spans="1:26" hidden="1" x14ac:dyDescent="0.25">
      <c r="A3413" t="s">
        <v>13869</v>
      </c>
      <c r="B3413" t="s">
        <v>13870</v>
      </c>
      <c r="C3413" s="1" t="str">
        <f t="shared" si="553"/>
        <v>21:0242</v>
      </c>
      <c r="D3413" s="1" t="str">
        <f t="shared" si="557"/>
        <v>21:0117</v>
      </c>
      <c r="E3413" t="s">
        <v>13871</v>
      </c>
      <c r="F3413" t="s">
        <v>13872</v>
      </c>
      <c r="H3413">
        <v>58.051474200000001</v>
      </c>
      <c r="I3413">
        <v>-103.4524397</v>
      </c>
      <c r="J3413" s="1" t="str">
        <f t="shared" si="558"/>
        <v>NGR lake sediment grab sample</v>
      </c>
      <c r="K3413" s="1" t="str">
        <f t="shared" si="559"/>
        <v>&lt;177 micron (NGR)</v>
      </c>
      <c r="L3413">
        <v>63</v>
      </c>
      <c r="M3413" t="s">
        <v>131</v>
      </c>
      <c r="N3413">
        <v>1243</v>
      </c>
      <c r="O3413" t="s">
        <v>297</v>
      </c>
      <c r="P3413" t="s">
        <v>77</v>
      </c>
      <c r="Q3413" t="s">
        <v>53</v>
      </c>
      <c r="R3413" t="s">
        <v>76</v>
      </c>
      <c r="S3413" t="s">
        <v>391</v>
      </c>
      <c r="T3413" t="s">
        <v>36</v>
      </c>
      <c r="U3413" t="s">
        <v>964</v>
      </c>
      <c r="V3413" t="s">
        <v>13873</v>
      </c>
      <c r="W3413" t="s">
        <v>63</v>
      </c>
      <c r="X3413" t="s">
        <v>79</v>
      </c>
      <c r="Y3413" t="s">
        <v>41</v>
      </c>
      <c r="Z3413" t="s">
        <v>278</v>
      </c>
    </row>
    <row r="3414" spans="1:26" hidden="1" x14ac:dyDescent="0.25">
      <c r="A3414" t="s">
        <v>13874</v>
      </c>
      <c r="B3414" t="s">
        <v>13875</v>
      </c>
      <c r="C3414" s="1" t="str">
        <f t="shared" si="553"/>
        <v>21:0242</v>
      </c>
      <c r="D3414" s="1" t="str">
        <f t="shared" si="557"/>
        <v>21:0117</v>
      </c>
      <c r="E3414" t="s">
        <v>13876</v>
      </c>
      <c r="F3414" t="s">
        <v>13877</v>
      </c>
      <c r="H3414">
        <v>58.042604099999998</v>
      </c>
      <c r="I3414">
        <v>-103.46252990000001</v>
      </c>
      <c r="J3414" s="1" t="str">
        <f t="shared" si="558"/>
        <v>NGR lake sediment grab sample</v>
      </c>
      <c r="K3414" s="1" t="str">
        <f t="shared" si="559"/>
        <v>&lt;177 micron (NGR)</v>
      </c>
      <c r="L3414">
        <v>63</v>
      </c>
      <c r="M3414" t="s">
        <v>143</v>
      </c>
      <c r="N3414">
        <v>1244</v>
      </c>
      <c r="O3414" t="s">
        <v>516</v>
      </c>
      <c r="P3414" t="s">
        <v>181</v>
      </c>
      <c r="Q3414" t="s">
        <v>63</v>
      </c>
      <c r="R3414" t="s">
        <v>181</v>
      </c>
      <c r="S3414" t="s">
        <v>33</v>
      </c>
      <c r="T3414" t="s">
        <v>36</v>
      </c>
      <c r="U3414" t="s">
        <v>655</v>
      </c>
      <c r="V3414" t="s">
        <v>1121</v>
      </c>
      <c r="W3414" t="s">
        <v>66</v>
      </c>
      <c r="X3414" t="s">
        <v>283</v>
      </c>
      <c r="Y3414" t="s">
        <v>41</v>
      </c>
      <c r="Z3414" t="s">
        <v>489</v>
      </c>
    </row>
    <row r="3415" spans="1:26" hidden="1" x14ac:dyDescent="0.25">
      <c r="A3415" t="s">
        <v>13878</v>
      </c>
      <c r="B3415" t="s">
        <v>13879</v>
      </c>
      <c r="C3415" s="1" t="str">
        <f t="shared" si="553"/>
        <v>21:0242</v>
      </c>
      <c r="D3415" s="1" t="str">
        <f t="shared" si="557"/>
        <v>21:0117</v>
      </c>
      <c r="E3415" t="s">
        <v>13880</v>
      </c>
      <c r="F3415" t="s">
        <v>13881</v>
      </c>
      <c r="H3415">
        <v>58.036436199999997</v>
      </c>
      <c r="I3415">
        <v>-103.4997528</v>
      </c>
      <c r="J3415" s="1" t="str">
        <f t="shared" si="558"/>
        <v>NGR lake sediment grab sample</v>
      </c>
      <c r="K3415" s="1" t="str">
        <f t="shared" si="559"/>
        <v>&lt;177 micron (NGR)</v>
      </c>
      <c r="L3415">
        <v>63</v>
      </c>
      <c r="M3415" t="s">
        <v>177</v>
      </c>
      <c r="N3415">
        <v>1245</v>
      </c>
      <c r="O3415" t="s">
        <v>35</v>
      </c>
      <c r="P3415" t="s">
        <v>181</v>
      </c>
      <c r="Q3415" t="s">
        <v>53</v>
      </c>
      <c r="R3415" t="s">
        <v>63</v>
      </c>
      <c r="S3415" t="s">
        <v>63</v>
      </c>
      <c r="T3415" t="s">
        <v>36</v>
      </c>
      <c r="U3415" t="s">
        <v>199</v>
      </c>
      <c r="V3415" t="s">
        <v>5080</v>
      </c>
      <c r="W3415" t="s">
        <v>53</v>
      </c>
      <c r="X3415" t="s">
        <v>77</v>
      </c>
      <c r="Y3415" t="s">
        <v>41</v>
      </c>
      <c r="Z3415" t="s">
        <v>4244</v>
      </c>
    </row>
    <row r="3416" spans="1:26" hidden="1" x14ac:dyDescent="0.25">
      <c r="A3416" t="s">
        <v>13882</v>
      </c>
      <c r="B3416" t="s">
        <v>13883</v>
      </c>
      <c r="C3416" s="1" t="str">
        <f t="shared" si="553"/>
        <v>21:0242</v>
      </c>
      <c r="D3416" s="1" t="str">
        <f t="shared" si="557"/>
        <v>21:0117</v>
      </c>
      <c r="E3416" t="s">
        <v>13884</v>
      </c>
      <c r="F3416" t="s">
        <v>13885</v>
      </c>
      <c r="H3416">
        <v>58.031995600000002</v>
      </c>
      <c r="I3416">
        <v>-103.5218023</v>
      </c>
      <c r="J3416" s="1" t="str">
        <f t="shared" si="558"/>
        <v>NGR lake sediment grab sample</v>
      </c>
      <c r="K3416" s="1" t="str">
        <f t="shared" si="559"/>
        <v>&lt;177 micron (NGR)</v>
      </c>
      <c r="L3416">
        <v>63</v>
      </c>
      <c r="M3416" t="s">
        <v>187</v>
      </c>
      <c r="N3416">
        <v>1246</v>
      </c>
      <c r="O3416" t="s">
        <v>32</v>
      </c>
      <c r="P3416" t="s">
        <v>156</v>
      </c>
      <c r="Q3416" t="s">
        <v>53</v>
      </c>
      <c r="R3416" t="s">
        <v>181</v>
      </c>
      <c r="S3416" t="s">
        <v>39</v>
      </c>
      <c r="T3416" t="s">
        <v>36</v>
      </c>
      <c r="U3416" t="s">
        <v>81</v>
      </c>
      <c r="V3416" t="s">
        <v>337</v>
      </c>
      <c r="W3416" t="s">
        <v>63</v>
      </c>
      <c r="X3416" t="s">
        <v>82</v>
      </c>
      <c r="Y3416" t="s">
        <v>41</v>
      </c>
      <c r="Z3416" t="s">
        <v>1279</v>
      </c>
    </row>
    <row r="3417" spans="1:26" hidden="1" x14ac:dyDescent="0.25">
      <c r="A3417" t="s">
        <v>13886</v>
      </c>
      <c r="B3417" t="s">
        <v>13887</v>
      </c>
      <c r="C3417" s="1" t="str">
        <f t="shared" si="553"/>
        <v>21:0242</v>
      </c>
      <c r="D3417" s="1" t="str">
        <f t="shared" si="557"/>
        <v>21:0117</v>
      </c>
      <c r="E3417" t="s">
        <v>13888</v>
      </c>
      <c r="F3417" t="s">
        <v>13889</v>
      </c>
      <c r="H3417">
        <v>58.021710200000001</v>
      </c>
      <c r="I3417">
        <v>-103.5218368</v>
      </c>
      <c r="J3417" s="1" t="str">
        <f t="shared" si="558"/>
        <v>NGR lake sediment grab sample</v>
      </c>
      <c r="K3417" s="1" t="str">
        <f t="shared" si="559"/>
        <v>&lt;177 micron (NGR)</v>
      </c>
      <c r="L3417">
        <v>63</v>
      </c>
      <c r="M3417" t="s">
        <v>196</v>
      </c>
      <c r="N3417">
        <v>1247</v>
      </c>
      <c r="O3417" t="s">
        <v>596</v>
      </c>
      <c r="P3417" t="s">
        <v>80</v>
      </c>
      <c r="Q3417" t="s">
        <v>66</v>
      </c>
      <c r="R3417" t="s">
        <v>33</v>
      </c>
      <c r="S3417" t="s">
        <v>33</v>
      </c>
      <c r="T3417" t="s">
        <v>36</v>
      </c>
      <c r="U3417" t="s">
        <v>208</v>
      </c>
      <c r="V3417" t="s">
        <v>200</v>
      </c>
      <c r="W3417" t="s">
        <v>53</v>
      </c>
      <c r="X3417" t="s">
        <v>77</v>
      </c>
      <c r="Y3417" t="s">
        <v>41</v>
      </c>
      <c r="Z3417" t="s">
        <v>4117</v>
      </c>
    </row>
    <row r="3418" spans="1:26" hidden="1" x14ac:dyDescent="0.25">
      <c r="A3418" t="s">
        <v>13890</v>
      </c>
      <c r="B3418" t="s">
        <v>13891</v>
      </c>
      <c r="C3418" s="1" t="str">
        <f t="shared" si="553"/>
        <v>21:0242</v>
      </c>
      <c r="D3418" s="1" t="str">
        <f t="shared" si="557"/>
        <v>21:0117</v>
      </c>
      <c r="E3418" t="s">
        <v>13892</v>
      </c>
      <c r="F3418" t="s">
        <v>13893</v>
      </c>
      <c r="H3418">
        <v>58.001818200000002</v>
      </c>
      <c r="I3418">
        <v>-103.501572</v>
      </c>
      <c r="J3418" s="1" t="str">
        <f t="shared" si="558"/>
        <v>NGR lake sediment grab sample</v>
      </c>
      <c r="K3418" s="1" t="str">
        <f t="shared" si="559"/>
        <v>&lt;177 micron (NGR)</v>
      </c>
      <c r="L3418">
        <v>63</v>
      </c>
      <c r="M3418" t="s">
        <v>206</v>
      </c>
      <c r="N3418">
        <v>1248</v>
      </c>
      <c r="O3418" t="s">
        <v>50</v>
      </c>
      <c r="P3418" t="s">
        <v>80</v>
      </c>
      <c r="Q3418" t="s">
        <v>66</v>
      </c>
      <c r="R3418" t="s">
        <v>80</v>
      </c>
      <c r="S3418" t="s">
        <v>53</v>
      </c>
      <c r="T3418" t="s">
        <v>36</v>
      </c>
      <c r="U3418" t="s">
        <v>79</v>
      </c>
      <c r="V3418" t="s">
        <v>52</v>
      </c>
      <c r="W3418" t="s">
        <v>66</v>
      </c>
      <c r="X3418" t="s">
        <v>77</v>
      </c>
      <c r="Y3418" t="s">
        <v>41</v>
      </c>
      <c r="Z3418" t="s">
        <v>2697</v>
      </c>
    </row>
    <row r="3419" spans="1:26" hidden="1" x14ac:dyDescent="0.25">
      <c r="A3419" t="s">
        <v>13894</v>
      </c>
      <c r="B3419" t="s">
        <v>13895</v>
      </c>
      <c r="C3419" s="1" t="str">
        <f t="shared" si="553"/>
        <v>21:0242</v>
      </c>
      <c r="D3419" s="1" t="str">
        <f t="shared" si="557"/>
        <v>21:0117</v>
      </c>
      <c r="E3419" t="s">
        <v>13896</v>
      </c>
      <c r="F3419" t="s">
        <v>13897</v>
      </c>
      <c r="H3419">
        <v>58.679235499999997</v>
      </c>
      <c r="I3419">
        <v>-102.61543519999999</v>
      </c>
      <c r="J3419" s="1" t="str">
        <f t="shared" si="558"/>
        <v>NGR lake sediment grab sample</v>
      </c>
      <c r="K3419" s="1" t="str">
        <f t="shared" si="559"/>
        <v>&lt;177 micron (NGR)</v>
      </c>
      <c r="L3419">
        <v>63</v>
      </c>
      <c r="M3419" t="s">
        <v>214</v>
      </c>
      <c r="N3419">
        <v>1249</v>
      </c>
      <c r="O3419" t="s">
        <v>283</v>
      </c>
      <c r="P3419" t="s">
        <v>66</v>
      </c>
      <c r="Q3419" t="s">
        <v>53</v>
      </c>
      <c r="R3419" t="s">
        <v>63</v>
      </c>
      <c r="S3419" t="s">
        <v>33</v>
      </c>
      <c r="T3419" t="s">
        <v>36</v>
      </c>
      <c r="U3419" t="s">
        <v>825</v>
      </c>
      <c r="V3419" t="s">
        <v>200</v>
      </c>
      <c r="W3419" t="s">
        <v>53</v>
      </c>
      <c r="X3419" t="s">
        <v>77</v>
      </c>
      <c r="Y3419" t="s">
        <v>41</v>
      </c>
      <c r="Z3419" t="s">
        <v>1223</v>
      </c>
    </row>
    <row r="3420" spans="1:26" hidden="1" x14ac:dyDescent="0.25">
      <c r="A3420" t="s">
        <v>13898</v>
      </c>
      <c r="B3420" t="s">
        <v>13899</v>
      </c>
      <c r="C3420" s="1" t="str">
        <f t="shared" si="553"/>
        <v>21:0242</v>
      </c>
      <c r="D3420" s="1" t="str">
        <f t="shared" si="557"/>
        <v>21:0117</v>
      </c>
      <c r="E3420" t="s">
        <v>13900</v>
      </c>
      <c r="F3420" t="s">
        <v>13901</v>
      </c>
      <c r="H3420">
        <v>58.672744000000002</v>
      </c>
      <c r="I3420">
        <v>-102.6646753</v>
      </c>
      <c r="J3420" s="1" t="str">
        <f t="shared" si="558"/>
        <v>NGR lake sediment grab sample</v>
      </c>
      <c r="K3420" s="1" t="str">
        <f t="shared" si="559"/>
        <v>&lt;177 micron (NGR)</v>
      </c>
      <c r="L3420">
        <v>63</v>
      </c>
      <c r="M3420" t="s">
        <v>234</v>
      </c>
      <c r="N3420">
        <v>1250</v>
      </c>
      <c r="O3420" t="s">
        <v>321</v>
      </c>
      <c r="P3420" t="s">
        <v>76</v>
      </c>
      <c r="Q3420" t="s">
        <v>66</v>
      </c>
      <c r="R3420" t="s">
        <v>78</v>
      </c>
      <c r="S3420" t="s">
        <v>80</v>
      </c>
      <c r="T3420" t="s">
        <v>36</v>
      </c>
      <c r="U3420" t="s">
        <v>119</v>
      </c>
      <c r="V3420" t="s">
        <v>157</v>
      </c>
      <c r="W3420" t="s">
        <v>66</v>
      </c>
      <c r="X3420" t="s">
        <v>76</v>
      </c>
      <c r="Y3420" t="s">
        <v>41</v>
      </c>
      <c r="Z3420" t="s">
        <v>164</v>
      </c>
    </row>
    <row r="3421" spans="1:26" hidden="1" x14ac:dyDescent="0.25">
      <c r="A3421" t="s">
        <v>13902</v>
      </c>
      <c r="B3421" t="s">
        <v>13903</v>
      </c>
      <c r="C3421" s="1" t="str">
        <f t="shared" si="553"/>
        <v>21:0242</v>
      </c>
      <c r="D3421" s="1" t="str">
        <f t="shared" si="557"/>
        <v>21:0117</v>
      </c>
      <c r="E3421" t="s">
        <v>13904</v>
      </c>
      <c r="F3421" t="s">
        <v>13905</v>
      </c>
      <c r="H3421">
        <v>58.627915299999998</v>
      </c>
      <c r="I3421">
        <v>-102.75426589999999</v>
      </c>
      <c r="J3421" s="1" t="str">
        <f t="shared" si="558"/>
        <v>NGR lake sediment grab sample</v>
      </c>
      <c r="K3421" s="1" t="str">
        <f t="shared" si="559"/>
        <v>&lt;177 micron (NGR)</v>
      </c>
      <c r="L3421">
        <v>64</v>
      </c>
      <c r="M3421" t="s">
        <v>30</v>
      </c>
      <c r="N3421">
        <v>1251</v>
      </c>
      <c r="O3421" t="s">
        <v>798</v>
      </c>
      <c r="P3421" t="s">
        <v>50</v>
      </c>
      <c r="Q3421" t="s">
        <v>53</v>
      </c>
      <c r="R3421" t="s">
        <v>50</v>
      </c>
      <c r="S3421" t="s">
        <v>39</v>
      </c>
      <c r="T3421" t="s">
        <v>36</v>
      </c>
      <c r="U3421" t="s">
        <v>31</v>
      </c>
      <c r="V3421" t="s">
        <v>225</v>
      </c>
      <c r="W3421" t="s">
        <v>53</v>
      </c>
      <c r="X3421" t="s">
        <v>890</v>
      </c>
      <c r="Y3421" t="s">
        <v>41</v>
      </c>
      <c r="Z3421" t="s">
        <v>761</v>
      </c>
    </row>
    <row r="3422" spans="1:26" hidden="1" x14ac:dyDescent="0.25">
      <c r="A3422" t="s">
        <v>13906</v>
      </c>
      <c r="B3422" t="s">
        <v>13907</v>
      </c>
      <c r="C3422" s="1" t="str">
        <f t="shared" si="553"/>
        <v>21:0242</v>
      </c>
      <c r="D3422" s="1" t="str">
        <f t="shared" si="557"/>
        <v>21:0117</v>
      </c>
      <c r="E3422" t="s">
        <v>13908</v>
      </c>
      <c r="F3422" t="s">
        <v>13909</v>
      </c>
      <c r="H3422">
        <v>58.676153800000002</v>
      </c>
      <c r="I3422">
        <v>-102.68632220000001</v>
      </c>
      <c r="J3422" s="1" t="str">
        <f t="shared" si="558"/>
        <v>NGR lake sediment grab sample</v>
      </c>
      <c r="K3422" s="1" t="str">
        <f t="shared" si="559"/>
        <v>&lt;177 micron (NGR)</v>
      </c>
      <c r="L3422">
        <v>64</v>
      </c>
      <c r="M3422" t="s">
        <v>47</v>
      </c>
      <c r="N3422">
        <v>1252</v>
      </c>
      <c r="O3422" t="s">
        <v>1090</v>
      </c>
      <c r="P3422" t="s">
        <v>198</v>
      </c>
      <c r="Q3422" t="s">
        <v>66</v>
      </c>
      <c r="R3422" t="s">
        <v>97</v>
      </c>
      <c r="S3422" t="s">
        <v>39</v>
      </c>
      <c r="T3422" t="s">
        <v>36</v>
      </c>
      <c r="U3422" t="s">
        <v>307</v>
      </c>
      <c r="V3422" t="s">
        <v>52</v>
      </c>
      <c r="W3422" t="s">
        <v>63</v>
      </c>
      <c r="X3422" t="s">
        <v>82</v>
      </c>
      <c r="Y3422" t="s">
        <v>41</v>
      </c>
      <c r="Z3422" t="s">
        <v>4488</v>
      </c>
    </row>
    <row r="3423" spans="1:26" hidden="1" x14ac:dyDescent="0.25">
      <c r="A3423" t="s">
        <v>13910</v>
      </c>
      <c r="B3423" t="s">
        <v>13911</v>
      </c>
      <c r="C3423" s="1" t="str">
        <f t="shared" si="553"/>
        <v>21:0242</v>
      </c>
      <c r="D3423" s="1" t="str">
        <f t="shared" si="557"/>
        <v>21:0117</v>
      </c>
      <c r="E3423" t="s">
        <v>13912</v>
      </c>
      <c r="F3423" t="s">
        <v>13913</v>
      </c>
      <c r="H3423">
        <v>58.6616517</v>
      </c>
      <c r="I3423">
        <v>-102.6983003</v>
      </c>
      <c r="J3423" s="1" t="str">
        <f t="shared" si="558"/>
        <v>NGR lake sediment grab sample</v>
      </c>
      <c r="K3423" s="1" t="str">
        <f t="shared" si="559"/>
        <v>&lt;177 micron (NGR)</v>
      </c>
      <c r="L3423">
        <v>64</v>
      </c>
      <c r="M3423" t="s">
        <v>60</v>
      </c>
      <c r="N3423">
        <v>1253</v>
      </c>
      <c r="O3423" t="s">
        <v>120</v>
      </c>
      <c r="P3423" t="s">
        <v>198</v>
      </c>
      <c r="Q3423" t="s">
        <v>66</v>
      </c>
      <c r="R3423" t="s">
        <v>97</v>
      </c>
      <c r="S3423" t="s">
        <v>33</v>
      </c>
      <c r="T3423" t="s">
        <v>36</v>
      </c>
      <c r="U3423" t="s">
        <v>208</v>
      </c>
      <c r="V3423" t="s">
        <v>52</v>
      </c>
      <c r="W3423" t="s">
        <v>66</v>
      </c>
      <c r="X3423" t="s">
        <v>890</v>
      </c>
      <c r="Y3423" t="s">
        <v>41</v>
      </c>
      <c r="Z3423" t="s">
        <v>917</v>
      </c>
    </row>
    <row r="3424" spans="1:26" hidden="1" x14ac:dyDescent="0.25">
      <c r="A3424" t="s">
        <v>13914</v>
      </c>
      <c r="B3424" t="s">
        <v>13915</v>
      </c>
      <c r="C3424" s="1" t="str">
        <f t="shared" si="553"/>
        <v>21:0242</v>
      </c>
      <c r="D3424" s="1" t="str">
        <f t="shared" si="557"/>
        <v>21:0117</v>
      </c>
      <c r="E3424" t="s">
        <v>13916</v>
      </c>
      <c r="F3424" t="s">
        <v>13917</v>
      </c>
      <c r="H3424">
        <v>58.639360400000001</v>
      </c>
      <c r="I3424">
        <v>-102.747518</v>
      </c>
      <c r="J3424" s="1" t="str">
        <f t="shared" si="558"/>
        <v>NGR lake sediment grab sample</v>
      </c>
      <c r="K3424" s="1" t="str">
        <f t="shared" si="559"/>
        <v>&lt;177 micron (NGR)</v>
      </c>
      <c r="L3424">
        <v>64</v>
      </c>
      <c r="M3424" t="s">
        <v>154</v>
      </c>
      <c r="N3424">
        <v>1254</v>
      </c>
      <c r="O3424" t="s">
        <v>1047</v>
      </c>
      <c r="P3424" t="s">
        <v>321</v>
      </c>
      <c r="Q3424" t="s">
        <v>66</v>
      </c>
      <c r="R3424" t="s">
        <v>596</v>
      </c>
      <c r="S3424" t="s">
        <v>76</v>
      </c>
      <c r="T3424" t="s">
        <v>36</v>
      </c>
      <c r="U3424" t="s">
        <v>470</v>
      </c>
      <c r="V3424" t="s">
        <v>322</v>
      </c>
      <c r="W3424" t="s">
        <v>33</v>
      </c>
      <c r="X3424" t="s">
        <v>300</v>
      </c>
      <c r="Y3424" t="s">
        <v>41</v>
      </c>
      <c r="Z3424" t="s">
        <v>747</v>
      </c>
    </row>
    <row r="3425" spans="1:26" hidden="1" x14ac:dyDescent="0.25">
      <c r="A3425" t="s">
        <v>13918</v>
      </c>
      <c r="B3425" t="s">
        <v>13919</v>
      </c>
      <c r="C3425" s="1" t="str">
        <f t="shared" si="553"/>
        <v>21:0242</v>
      </c>
      <c r="D3425" s="1" t="str">
        <f t="shared" si="557"/>
        <v>21:0117</v>
      </c>
      <c r="E3425" t="s">
        <v>13904</v>
      </c>
      <c r="F3425" t="s">
        <v>13920</v>
      </c>
      <c r="H3425">
        <v>58.627915299999998</v>
      </c>
      <c r="I3425">
        <v>-102.75426589999999</v>
      </c>
      <c r="J3425" s="1" t="str">
        <f t="shared" si="558"/>
        <v>NGR lake sediment grab sample</v>
      </c>
      <c r="K3425" s="1" t="str">
        <f t="shared" si="559"/>
        <v>&lt;177 micron (NGR)</v>
      </c>
      <c r="L3425">
        <v>64</v>
      </c>
      <c r="M3425" t="s">
        <v>162</v>
      </c>
      <c r="N3425">
        <v>1255</v>
      </c>
      <c r="O3425" t="s">
        <v>298</v>
      </c>
      <c r="P3425" t="s">
        <v>50</v>
      </c>
      <c r="Q3425" t="s">
        <v>53</v>
      </c>
      <c r="R3425" t="s">
        <v>34</v>
      </c>
      <c r="S3425" t="s">
        <v>39</v>
      </c>
      <c r="T3425" t="s">
        <v>36</v>
      </c>
      <c r="U3425" t="s">
        <v>639</v>
      </c>
      <c r="V3425" t="s">
        <v>337</v>
      </c>
      <c r="W3425" t="s">
        <v>66</v>
      </c>
      <c r="X3425" t="s">
        <v>79</v>
      </c>
      <c r="Y3425" t="s">
        <v>41</v>
      </c>
      <c r="Z3425" t="s">
        <v>1323</v>
      </c>
    </row>
    <row r="3426" spans="1:26" hidden="1" x14ac:dyDescent="0.25">
      <c r="A3426" t="s">
        <v>13921</v>
      </c>
      <c r="B3426" t="s">
        <v>13922</v>
      </c>
      <c r="C3426" s="1" t="str">
        <f t="shared" si="553"/>
        <v>21:0242</v>
      </c>
      <c r="D3426" s="1" t="str">
        <f t="shared" si="557"/>
        <v>21:0117</v>
      </c>
      <c r="E3426" t="s">
        <v>13904</v>
      </c>
      <c r="F3426" t="s">
        <v>13923</v>
      </c>
      <c r="H3426">
        <v>58.627915299999998</v>
      </c>
      <c r="I3426">
        <v>-102.75426589999999</v>
      </c>
      <c r="J3426" s="1" t="str">
        <f t="shared" si="558"/>
        <v>NGR lake sediment grab sample</v>
      </c>
      <c r="K3426" s="1" t="str">
        <f t="shared" si="559"/>
        <v>&lt;177 micron (NGR)</v>
      </c>
      <c r="L3426">
        <v>64</v>
      </c>
      <c r="M3426" t="s">
        <v>169</v>
      </c>
      <c r="N3426">
        <v>1256</v>
      </c>
      <c r="O3426" t="s">
        <v>297</v>
      </c>
      <c r="P3426" t="s">
        <v>50</v>
      </c>
      <c r="Q3426" t="s">
        <v>66</v>
      </c>
      <c r="R3426" t="s">
        <v>34</v>
      </c>
      <c r="S3426" t="s">
        <v>39</v>
      </c>
      <c r="T3426" t="s">
        <v>36</v>
      </c>
      <c r="U3426" t="s">
        <v>667</v>
      </c>
      <c r="V3426" t="s">
        <v>65</v>
      </c>
      <c r="W3426" t="s">
        <v>53</v>
      </c>
      <c r="X3426" t="s">
        <v>48</v>
      </c>
      <c r="Y3426" t="s">
        <v>41</v>
      </c>
      <c r="Z3426" t="s">
        <v>1847</v>
      </c>
    </row>
    <row r="3427" spans="1:26" hidden="1" x14ac:dyDescent="0.25">
      <c r="A3427" t="s">
        <v>13924</v>
      </c>
      <c r="B3427" t="s">
        <v>13925</v>
      </c>
      <c r="C3427" s="1" t="str">
        <f t="shared" si="553"/>
        <v>21:0242</v>
      </c>
      <c r="D3427" s="1" t="str">
        <f t="shared" si="557"/>
        <v>21:0117</v>
      </c>
      <c r="E3427" t="s">
        <v>13926</v>
      </c>
      <c r="F3427" t="s">
        <v>13927</v>
      </c>
      <c r="H3427">
        <v>58.610472000000001</v>
      </c>
      <c r="I3427">
        <v>-102.8240299</v>
      </c>
      <c r="J3427" s="1" t="str">
        <f t="shared" si="558"/>
        <v>NGR lake sediment grab sample</v>
      </c>
      <c r="K3427" s="1" t="str">
        <f t="shared" si="559"/>
        <v>&lt;177 micron (NGR)</v>
      </c>
      <c r="L3427">
        <v>64</v>
      </c>
      <c r="M3427" t="s">
        <v>73</v>
      </c>
      <c r="N3427">
        <v>1257</v>
      </c>
      <c r="O3427" t="s">
        <v>88</v>
      </c>
      <c r="P3427" t="s">
        <v>156</v>
      </c>
      <c r="Q3427" t="s">
        <v>53</v>
      </c>
      <c r="R3427" t="s">
        <v>156</v>
      </c>
      <c r="S3427" t="s">
        <v>110</v>
      </c>
      <c r="T3427" t="s">
        <v>36</v>
      </c>
      <c r="U3427" t="s">
        <v>4003</v>
      </c>
      <c r="V3427" t="s">
        <v>13928</v>
      </c>
      <c r="W3427" t="s">
        <v>76</v>
      </c>
      <c r="X3427" t="s">
        <v>82</v>
      </c>
      <c r="Y3427" t="s">
        <v>41</v>
      </c>
      <c r="Z3427" t="s">
        <v>2692</v>
      </c>
    </row>
    <row r="3428" spans="1:26" hidden="1" x14ac:dyDescent="0.25">
      <c r="A3428" t="s">
        <v>13929</v>
      </c>
      <c r="B3428" t="s">
        <v>13930</v>
      </c>
      <c r="C3428" s="1" t="str">
        <f t="shared" si="553"/>
        <v>21:0242</v>
      </c>
      <c r="D3428" s="1" t="str">
        <f t="shared" si="557"/>
        <v>21:0117</v>
      </c>
      <c r="E3428" t="s">
        <v>13931</v>
      </c>
      <c r="F3428" t="s">
        <v>13932</v>
      </c>
      <c r="H3428">
        <v>58.618702300000002</v>
      </c>
      <c r="I3428">
        <v>-102.8593912</v>
      </c>
      <c r="J3428" s="1" t="str">
        <f t="shared" si="558"/>
        <v>NGR lake sediment grab sample</v>
      </c>
      <c r="K3428" s="1" t="str">
        <f t="shared" si="559"/>
        <v>&lt;177 micron (NGR)</v>
      </c>
      <c r="L3428">
        <v>64</v>
      </c>
      <c r="M3428" t="s">
        <v>87</v>
      </c>
      <c r="N3428">
        <v>1258</v>
      </c>
      <c r="O3428" t="s">
        <v>49</v>
      </c>
      <c r="P3428" t="s">
        <v>76</v>
      </c>
      <c r="Q3428" t="s">
        <v>53</v>
      </c>
      <c r="R3428" t="s">
        <v>181</v>
      </c>
      <c r="S3428" t="s">
        <v>80</v>
      </c>
      <c r="T3428" t="s">
        <v>36</v>
      </c>
      <c r="U3428" t="s">
        <v>361</v>
      </c>
      <c r="V3428" t="s">
        <v>125</v>
      </c>
      <c r="W3428" t="s">
        <v>66</v>
      </c>
      <c r="X3428" t="s">
        <v>890</v>
      </c>
      <c r="Y3428" t="s">
        <v>41</v>
      </c>
      <c r="Z3428" t="s">
        <v>549</v>
      </c>
    </row>
    <row r="3429" spans="1:26" hidden="1" x14ac:dyDescent="0.25">
      <c r="A3429" t="s">
        <v>13933</v>
      </c>
      <c r="B3429" t="s">
        <v>13934</v>
      </c>
      <c r="C3429" s="1" t="str">
        <f t="shared" si="553"/>
        <v>21:0242</v>
      </c>
      <c r="D3429" s="1" t="str">
        <f t="shared" si="557"/>
        <v>21:0117</v>
      </c>
      <c r="E3429" t="s">
        <v>13935</v>
      </c>
      <c r="F3429" t="s">
        <v>13936</v>
      </c>
      <c r="H3429">
        <v>58.600489600000003</v>
      </c>
      <c r="I3429">
        <v>-102.8609161</v>
      </c>
      <c r="J3429" s="1" t="str">
        <f t="shared" si="558"/>
        <v>NGR lake sediment grab sample</v>
      </c>
      <c r="K3429" s="1" t="str">
        <f t="shared" si="559"/>
        <v>&lt;177 micron (NGR)</v>
      </c>
      <c r="L3429">
        <v>64</v>
      </c>
      <c r="M3429" t="s">
        <v>96</v>
      </c>
      <c r="N3429">
        <v>1259</v>
      </c>
      <c r="O3429" t="s">
        <v>298</v>
      </c>
      <c r="P3429" t="s">
        <v>109</v>
      </c>
      <c r="Q3429" t="s">
        <v>66</v>
      </c>
      <c r="R3429" t="s">
        <v>76</v>
      </c>
      <c r="S3429" t="s">
        <v>33</v>
      </c>
      <c r="T3429" t="s">
        <v>36</v>
      </c>
      <c r="U3429" t="s">
        <v>938</v>
      </c>
      <c r="V3429" t="s">
        <v>292</v>
      </c>
      <c r="W3429" t="s">
        <v>63</v>
      </c>
      <c r="X3429" t="s">
        <v>283</v>
      </c>
      <c r="Y3429" t="s">
        <v>41</v>
      </c>
      <c r="Z3429" t="s">
        <v>2612</v>
      </c>
    </row>
    <row r="3430" spans="1:26" hidden="1" x14ac:dyDescent="0.25">
      <c r="A3430" t="s">
        <v>13937</v>
      </c>
      <c r="B3430" t="s">
        <v>13938</v>
      </c>
      <c r="C3430" s="1" t="str">
        <f t="shared" si="553"/>
        <v>21:0242</v>
      </c>
      <c r="D3430" s="1" t="str">
        <f t="shared" si="557"/>
        <v>21:0117</v>
      </c>
      <c r="E3430" t="s">
        <v>13939</v>
      </c>
      <c r="F3430" t="s">
        <v>13940</v>
      </c>
      <c r="H3430">
        <v>58.549362500000001</v>
      </c>
      <c r="I3430">
        <v>-102.99007760000001</v>
      </c>
      <c r="J3430" s="1" t="str">
        <f t="shared" si="558"/>
        <v>NGR lake sediment grab sample</v>
      </c>
      <c r="K3430" s="1" t="str">
        <f t="shared" si="559"/>
        <v>&lt;177 micron (NGR)</v>
      </c>
      <c r="L3430">
        <v>64</v>
      </c>
      <c r="M3430" t="s">
        <v>106</v>
      </c>
      <c r="N3430">
        <v>1260</v>
      </c>
      <c r="O3430" t="s">
        <v>298</v>
      </c>
      <c r="P3430" t="s">
        <v>596</v>
      </c>
      <c r="Q3430" t="s">
        <v>66</v>
      </c>
      <c r="R3430" t="s">
        <v>50</v>
      </c>
      <c r="S3430" t="s">
        <v>181</v>
      </c>
      <c r="T3430" t="s">
        <v>36</v>
      </c>
      <c r="U3430" t="s">
        <v>226</v>
      </c>
      <c r="V3430" t="s">
        <v>408</v>
      </c>
      <c r="W3430" t="s">
        <v>63</v>
      </c>
      <c r="X3430" t="s">
        <v>82</v>
      </c>
      <c r="Y3430" t="s">
        <v>41</v>
      </c>
      <c r="Z3430" t="s">
        <v>3969</v>
      </c>
    </row>
    <row r="3431" spans="1:26" hidden="1" x14ac:dyDescent="0.25">
      <c r="A3431" t="s">
        <v>13941</v>
      </c>
      <c r="B3431" t="s">
        <v>13942</v>
      </c>
      <c r="C3431" s="1" t="str">
        <f t="shared" si="553"/>
        <v>21:0242</v>
      </c>
      <c r="D3431" s="1" t="str">
        <f t="shared" si="557"/>
        <v>21:0117</v>
      </c>
      <c r="E3431" t="s">
        <v>13943</v>
      </c>
      <c r="F3431" t="s">
        <v>13944</v>
      </c>
      <c r="H3431">
        <v>58.598216399999998</v>
      </c>
      <c r="I3431">
        <v>-102.8453064</v>
      </c>
      <c r="J3431" s="1" t="str">
        <f t="shared" si="558"/>
        <v>NGR lake sediment grab sample</v>
      </c>
      <c r="K3431" s="1" t="str">
        <f t="shared" si="559"/>
        <v>&lt;177 micron (NGR)</v>
      </c>
      <c r="L3431">
        <v>64</v>
      </c>
      <c r="M3431" t="s">
        <v>118</v>
      </c>
      <c r="N3431">
        <v>1261</v>
      </c>
      <c r="O3431" t="s">
        <v>297</v>
      </c>
      <c r="P3431" t="s">
        <v>109</v>
      </c>
      <c r="Q3431" t="s">
        <v>53</v>
      </c>
      <c r="R3431" t="s">
        <v>97</v>
      </c>
      <c r="S3431" t="s">
        <v>78</v>
      </c>
      <c r="T3431" t="s">
        <v>36</v>
      </c>
      <c r="U3431" t="s">
        <v>497</v>
      </c>
      <c r="V3431" t="s">
        <v>322</v>
      </c>
      <c r="W3431" t="s">
        <v>66</v>
      </c>
      <c r="X3431" t="s">
        <v>82</v>
      </c>
      <c r="Y3431" t="s">
        <v>41</v>
      </c>
      <c r="Z3431" t="s">
        <v>2248</v>
      </c>
    </row>
    <row r="3432" spans="1:26" hidden="1" x14ac:dyDescent="0.25">
      <c r="A3432" t="s">
        <v>13945</v>
      </c>
      <c r="B3432" t="s">
        <v>13946</v>
      </c>
      <c r="C3432" s="1" t="str">
        <f t="shared" si="553"/>
        <v>21:0242</v>
      </c>
      <c r="D3432" s="1" t="str">
        <f t="shared" si="557"/>
        <v>21:0117</v>
      </c>
      <c r="E3432" t="s">
        <v>13947</v>
      </c>
      <c r="F3432" t="s">
        <v>13948</v>
      </c>
      <c r="H3432">
        <v>58.578326599999997</v>
      </c>
      <c r="I3432">
        <v>-102.8745144</v>
      </c>
      <c r="J3432" s="1" t="str">
        <f t="shared" si="558"/>
        <v>NGR lake sediment grab sample</v>
      </c>
      <c r="K3432" s="1" t="str">
        <f t="shared" si="559"/>
        <v>&lt;177 micron (NGR)</v>
      </c>
      <c r="L3432">
        <v>64</v>
      </c>
      <c r="M3432" t="s">
        <v>131</v>
      </c>
      <c r="N3432">
        <v>1262</v>
      </c>
      <c r="O3432" t="s">
        <v>236</v>
      </c>
      <c r="P3432" t="s">
        <v>50</v>
      </c>
      <c r="Q3432" t="s">
        <v>66</v>
      </c>
      <c r="R3432" t="s">
        <v>109</v>
      </c>
      <c r="S3432" t="s">
        <v>33</v>
      </c>
      <c r="T3432" t="s">
        <v>36</v>
      </c>
      <c r="U3432" t="s">
        <v>119</v>
      </c>
      <c r="V3432" t="s">
        <v>90</v>
      </c>
      <c r="W3432" t="s">
        <v>66</v>
      </c>
      <c r="X3432" t="s">
        <v>890</v>
      </c>
      <c r="Y3432" t="s">
        <v>41</v>
      </c>
      <c r="Z3432" t="s">
        <v>591</v>
      </c>
    </row>
    <row r="3433" spans="1:26" hidden="1" x14ac:dyDescent="0.25">
      <c r="A3433" t="s">
        <v>13949</v>
      </c>
      <c r="B3433" t="s">
        <v>13950</v>
      </c>
      <c r="C3433" s="1" t="str">
        <f t="shared" si="553"/>
        <v>21:0242</v>
      </c>
      <c r="D3433" s="1" t="str">
        <f t="shared" si="557"/>
        <v>21:0117</v>
      </c>
      <c r="E3433" t="s">
        <v>13951</v>
      </c>
      <c r="F3433" t="s">
        <v>13952</v>
      </c>
      <c r="H3433">
        <v>58.577735599999997</v>
      </c>
      <c r="I3433">
        <v>-102.9285441</v>
      </c>
      <c r="J3433" s="1" t="str">
        <f t="shared" si="558"/>
        <v>NGR lake sediment grab sample</v>
      </c>
      <c r="K3433" s="1" t="str">
        <f t="shared" si="559"/>
        <v>&lt;177 micron (NGR)</v>
      </c>
      <c r="L3433">
        <v>64</v>
      </c>
      <c r="M3433" t="s">
        <v>143</v>
      </c>
      <c r="N3433">
        <v>1263</v>
      </c>
      <c r="O3433" t="s">
        <v>546</v>
      </c>
      <c r="P3433" t="s">
        <v>244</v>
      </c>
      <c r="Q3433" t="s">
        <v>80</v>
      </c>
      <c r="R3433" t="s">
        <v>135</v>
      </c>
      <c r="S3433" t="s">
        <v>39</v>
      </c>
      <c r="T3433" t="s">
        <v>36</v>
      </c>
      <c r="U3433" t="s">
        <v>208</v>
      </c>
      <c r="V3433" t="s">
        <v>52</v>
      </c>
      <c r="W3433" t="s">
        <v>63</v>
      </c>
      <c r="X3433" t="s">
        <v>890</v>
      </c>
      <c r="Y3433" t="s">
        <v>41</v>
      </c>
      <c r="Z3433" t="s">
        <v>2408</v>
      </c>
    </row>
    <row r="3434" spans="1:26" hidden="1" x14ac:dyDescent="0.25">
      <c r="A3434" t="s">
        <v>13953</v>
      </c>
      <c r="B3434" t="s">
        <v>13954</v>
      </c>
      <c r="C3434" s="1" t="str">
        <f t="shared" si="553"/>
        <v>21:0242</v>
      </c>
      <c r="D3434" s="1" t="str">
        <f t="shared" si="557"/>
        <v>21:0117</v>
      </c>
      <c r="E3434" t="s">
        <v>13955</v>
      </c>
      <c r="F3434" t="s">
        <v>13956</v>
      </c>
      <c r="H3434">
        <v>58.587293099999997</v>
      </c>
      <c r="I3434">
        <v>-102.91455980000001</v>
      </c>
      <c r="J3434" s="1" t="str">
        <f t="shared" si="558"/>
        <v>NGR lake sediment grab sample</v>
      </c>
      <c r="K3434" s="1" t="str">
        <f t="shared" si="559"/>
        <v>&lt;177 micron (NGR)</v>
      </c>
      <c r="L3434">
        <v>64</v>
      </c>
      <c r="M3434" t="s">
        <v>177</v>
      </c>
      <c r="N3434">
        <v>1264</v>
      </c>
      <c r="O3434" t="s">
        <v>197</v>
      </c>
      <c r="P3434" t="s">
        <v>109</v>
      </c>
      <c r="Q3434" t="s">
        <v>80</v>
      </c>
      <c r="R3434" t="s">
        <v>156</v>
      </c>
      <c r="S3434" t="s">
        <v>109</v>
      </c>
      <c r="T3434" t="s">
        <v>36</v>
      </c>
      <c r="U3434" t="s">
        <v>1017</v>
      </c>
      <c r="V3434" t="s">
        <v>1802</v>
      </c>
      <c r="W3434" t="s">
        <v>66</v>
      </c>
      <c r="X3434" t="s">
        <v>283</v>
      </c>
      <c r="Y3434" t="s">
        <v>41</v>
      </c>
      <c r="Z3434" t="s">
        <v>865</v>
      </c>
    </row>
    <row r="3435" spans="1:26" hidden="1" x14ac:dyDescent="0.25">
      <c r="A3435" t="s">
        <v>13957</v>
      </c>
      <c r="B3435" t="s">
        <v>13958</v>
      </c>
      <c r="C3435" s="1" t="str">
        <f t="shared" si="553"/>
        <v>21:0242</v>
      </c>
      <c r="D3435" s="1" t="str">
        <f t="shared" si="557"/>
        <v>21:0117</v>
      </c>
      <c r="E3435" t="s">
        <v>13959</v>
      </c>
      <c r="F3435" t="s">
        <v>13960</v>
      </c>
      <c r="H3435">
        <v>58.570566999999997</v>
      </c>
      <c r="I3435">
        <v>-103.0098441</v>
      </c>
      <c r="J3435" s="1" t="str">
        <f t="shared" si="558"/>
        <v>NGR lake sediment grab sample</v>
      </c>
      <c r="K3435" s="1" t="str">
        <f t="shared" si="559"/>
        <v>&lt;177 micron (NGR)</v>
      </c>
      <c r="L3435">
        <v>64</v>
      </c>
      <c r="M3435" t="s">
        <v>187</v>
      </c>
      <c r="N3435">
        <v>1265</v>
      </c>
      <c r="O3435" t="s">
        <v>82</v>
      </c>
      <c r="P3435" t="s">
        <v>156</v>
      </c>
      <c r="Q3435" t="s">
        <v>63</v>
      </c>
      <c r="R3435" t="s">
        <v>76</v>
      </c>
      <c r="S3435" t="s">
        <v>63</v>
      </c>
      <c r="T3435" t="s">
        <v>36</v>
      </c>
      <c r="U3435" t="s">
        <v>67</v>
      </c>
      <c r="V3435" t="s">
        <v>452</v>
      </c>
      <c r="W3435" t="s">
        <v>66</v>
      </c>
      <c r="X3435" t="s">
        <v>48</v>
      </c>
      <c r="Y3435" t="s">
        <v>41</v>
      </c>
      <c r="Z3435" t="s">
        <v>191</v>
      </c>
    </row>
    <row r="3436" spans="1:26" hidden="1" x14ac:dyDescent="0.25">
      <c r="A3436" t="s">
        <v>13961</v>
      </c>
      <c r="B3436" t="s">
        <v>13962</v>
      </c>
      <c r="C3436" s="1" t="str">
        <f t="shared" si="553"/>
        <v>21:0242</v>
      </c>
      <c r="D3436" s="1" t="str">
        <f t="shared" si="557"/>
        <v>21:0117</v>
      </c>
      <c r="E3436" t="s">
        <v>13963</v>
      </c>
      <c r="F3436" t="s">
        <v>13964</v>
      </c>
      <c r="H3436">
        <v>58.5445694</v>
      </c>
      <c r="I3436">
        <v>-103.0303559</v>
      </c>
      <c r="J3436" s="1" t="str">
        <f t="shared" si="558"/>
        <v>NGR lake sediment grab sample</v>
      </c>
      <c r="K3436" s="1" t="str">
        <f t="shared" si="559"/>
        <v>&lt;177 micron (NGR)</v>
      </c>
      <c r="L3436">
        <v>64</v>
      </c>
      <c r="M3436" t="s">
        <v>196</v>
      </c>
      <c r="N3436">
        <v>1266</v>
      </c>
      <c r="O3436" t="s">
        <v>300</v>
      </c>
      <c r="P3436" t="s">
        <v>134</v>
      </c>
      <c r="Q3436" t="s">
        <v>63</v>
      </c>
      <c r="R3436" t="s">
        <v>109</v>
      </c>
      <c r="S3436" t="s">
        <v>78</v>
      </c>
      <c r="T3436" t="s">
        <v>36</v>
      </c>
      <c r="U3436" t="s">
        <v>583</v>
      </c>
      <c r="V3436" t="s">
        <v>148</v>
      </c>
      <c r="W3436" t="s">
        <v>53</v>
      </c>
      <c r="X3436" t="s">
        <v>82</v>
      </c>
      <c r="Y3436" t="s">
        <v>41</v>
      </c>
      <c r="Z3436" t="s">
        <v>1920</v>
      </c>
    </row>
    <row r="3437" spans="1:26" hidden="1" x14ac:dyDescent="0.25">
      <c r="A3437" t="s">
        <v>13965</v>
      </c>
      <c r="B3437" t="s">
        <v>13966</v>
      </c>
      <c r="C3437" s="1" t="str">
        <f t="shared" si="553"/>
        <v>21:0242</v>
      </c>
      <c r="D3437" s="1" t="str">
        <f t="shared" si="557"/>
        <v>21:0117</v>
      </c>
      <c r="E3437" t="s">
        <v>13967</v>
      </c>
      <c r="F3437" t="s">
        <v>13968</v>
      </c>
      <c r="H3437">
        <v>58.532414699999997</v>
      </c>
      <c r="I3437">
        <v>-103.03448950000001</v>
      </c>
      <c r="J3437" s="1" t="str">
        <f t="shared" si="558"/>
        <v>NGR lake sediment grab sample</v>
      </c>
      <c r="K3437" s="1" t="str">
        <f t="shared" si="559"/>
        <v>&lt;177 micron (NGR)</v>
      </c>
      <c r="L3437">
        <v>64</v>
      </c>
      <c r="M3437" t="s">
        <v>206</v>
      </c>
      <c r="N3437">
        <v>1267</v>
      </c>
      <c r="O3437" t="s">
        <v>297</v>
      </c>
      <c r="P3437" t="s">
        <v>76</v>
      </c>
      <c r="Q3437" t="s">
        <v>63</v>
      </c>
      <c r="R3437" t="s">
        <v>146</v>
      </c>
      <c r="S3437" t="s">
        <v>39</v>
      </c>
      <c r="T3437" t="s">
        <v>36</v>
      </c>
      <c r="U3437" t="s">
        <v>766</v>
      </c>
      <c r="V3437" t="s">
        <v>1216</v>
      </c>
      <c r="W3437" t="s">
        <v>63</v>
      </c>
      <c r="X3437" t="s">
        <v>283</v>
      </c>
      <c r="Y3437" t="s">
        <v>41</v>
      </c>
      <c r="Z3437" t="s">
        <v>2223</v>
      </c>
    </row>
    <row r="3438" spans="1:26" hidden="1" x14ac:dyDescent="0.25">
      <c r="A3438" t="s">
        <v>13969</v>
      </c>
      <c r="B3438" t="s">
        <v>13970</v>
      </c>
      <c r="C3438" s="1" t="str">
        <f t="shared" si="553"/>
        <v>21:0242</v>
      </c>
      <c r="D3438" s="1" t="str">
        <f t="shared" si="557"/>
        <v>21:0117</v>
      </c>
      <c r="E3438" t="s">
        <v>13971</v>
      </c>
      <c r="F3438" t="s">
        <v>13972</v>
      </c>
      <c r="H3438">
        <v>58.526666300000002</v>
      </c>
      <c r="I3438">
        <v>-103.013565</v>
      </c>
      <c r="J3438" s="1" t="str">
        <f t="shared" si="558"/>
        <v>NGR lake sediment grab sample</v>
      </c>
      <c r="K3438" s="1" t="str">
        <f t="shared" si="559"/>
        <v>&lt;177 micron (NGR)</v>
      </c>
      <c r="L3438">
        <v>64</v>
      </c>
      <c r="M3438" t="s">
        <v>214</v>
      </c>
      <c r="N3438">
        <v>1268</v>
      </c>
      <c r="O3438" t="s">
        <v>82</v>
      </c>
      <c r="P3438" t="s">
        <v>198</v>
      </c>
      <c r="Q3438" t="s">
        <v>53</v>
      </c>
      <c r="R3438" t="s">
        <v>50</v>
      </c>
      <c r="S3438" t="s">
        <v>39</v>
      </c>
      <c r="T3438" t="s">
        <v>36</v>
      </c>
      <c r="U3438" t="s">
        <v>67</v>
      </c>
      <c r="V3438" t="s">
        <v>337</v>
      </c>
      <c r="W3438" t="s">
        <v>66</v>
      </c>
      <c r="X3438" t="s">
        <v>82</v>
      </c>
      <c r="Y3438" t="s">
        <v>41</v>
      </c>
      <c r="Z3438" t="s">
        <v>5166</v>
      </c>
    </row>
    <row r="3439" spans="1:26" hidden="1" x14ac:dyDescent="0.25">
      <c r="A3439" t="s">
        <v>13973</v>
      </c>
      <c r="B3439" t="s">
        <v>13974</v>
      </c>
      <c r="C3439" s="1" t="str">
        <f t="shared" si="553"/>
        <v>21:0242</v>
      </c>
      <c r="D3439" s="1" t="str">
        <f>HYPERLINK("http://geochem.nrcan.gc.ca/cdogs/content/svy/svy_e.htm", "")</f>
        <v/>
      </c>
      <c r="G3439" s="1" t="str">
        <f>HYPERLINK("http://geochem.nrcan.gc.ca/cdogs/content/cr_/cr_00023_e.htm", "23")</f>
        <v>23</v>
      </c>
      <c r="J3439" t="s">
        <v>220</v>
      </c>
      <c r="K3439" t="s">
        <v>221</v>
      </c>
      <c r="L3439">
        <v>64</v>
      </c>
      <c r="M3439" t="s">
        <v>222</v>
      </c>
      <c r="N3439">
        <v>1269</v>
      </c>
      <c r="O3439" t="s">
        <v>348</v>
      </c>
      <c r="P3439" t="s">
        <v>32</v>
      </c>
      <c r="Q3439" t="s">
        <v>244</v>
      </c>
      <c r="R3439" t="s">
        <v>109</v>
      </c>
      <c r="S3439" t="s">
        <v>64</v>
      </c>
      <c r="T3439" t="s">
        <v>36</v>
      </c>
      <c r="U3439" t="s">
        <v>964</v>
      </c>
      <c r="V3439" t="s">
        <v>38</v>
      </c>
      <c r="W3439" t="s">
        <v>33</v>
      </c>
      <c r="X3439" t="s">
        <v>336</v>
      </c>
      <c r="Y3439" t="s">
        <v>5107</v>
      </c>
      <c r="Z3439" t="s">
        <v>3084</v>
      </c>
    </row>
    <row r="3440" spans="1:26" hidden="1" x14ac:dyDescent="0.25">
      <c r="A3440" t="s">
        <v>13975</v>
      </c>
      <c r="B3440" t="s">
        <v>13976</v>
      </c>
      <c r="C3440" s="1" t="str">
        <f t="shared" si="553"/>
        <v>21:0242</v>
      </c>
      <c r="D3440" s="1" t="str">
        <f t="shared" ref="D3440:D3450" si="560">HYPERLINK("http://geochem.nrcan.gc.ca/cdogs/content/svy/svy210117_e.htm", "21:0117")</f>
        <v>21:0117</v>
      </c>
      <c r="E3440" t="s">
        <v>13977</v>
      </c>
      <c r="F3440" t="s">
        <v>13978</v>
      </c>
      <c r="H3440">
        <v>58.566196499999997</v>
      </c>
      <c r="I3440">
        <v>-102.94734819999999</v>
      </c>
      <c r="J3440" s="1" t="str">
        <f t="shared" ref="J3440:J3450" si="561">HYPERLINK("http://geochem.nrcan.gc.ca/cdogs/content/kwd/kwd020027_e.htm", "NGR lake sediment grab sample")</f>
        <v>NGR lake sediment grab sample</v>
      </c>
      <c r="K3440" s="1" t="str">
        <f t="shared" ref="K3440:K3450" si="562">HYPERLINK("http://geochem.nrcan.gc.ca/cdogs/content/kwd/kwd080006_e.htm", "&lt;177 micron (NGR)")</f>
        <v>&lt;177 micron (NGR)</v>
      </c>
      <c r="L3440">
        <v>64</v>
      </c>
      <c r="M3440" t="s">
        <v>234</v>
      </c>
      <c r="N3440">
        <v>1270</v>
      </c>
      <c r="O3440" t="s">
        <v>771</v>
      </c>
      <c r="P3440" t="s">
        <v>516</v>
      </c>
      <c r="Q3440" t="s">
        <v>66</v>
      </c>
      <c r="R3440" t="s">
        <v>244</v>
      </c>
      <c r="S3440" t="s">
        <v>110</v>
      </c>
      <c r="T3440" t="s">
        <v>36</v>
      </c>
      <c r="U3440" t="s">
        <v>5797</v>
      </c>
      <c r="V3440" t="s">
        <v>63</v>
      </c>
      <c r="W3440" t="s">
        <v>33</v>
      </c>
      <c r="X3440" t="s">
        <v>890</v>
      </c>
      <c r="Y3440" t="s">
        <v>41</v>
      </c>
      <c r="Z3440" t="s">
        <v>1456</v>
      </c>
    </row>
    <row r="3441" spans="1:26" hidden="1" x14ac:dyDescent="0.25">
      <c r="A3441" t="s">
        <v>13979</v>
      </c>
      <c r="B3441" t="s">
        <v>13980</v>
      </c>
      <c r="C3441" s="1" t="str">
        <f t="shared" si="553"/>
        <v>21:0242</v>
      </c>
      <c r="D3441" s="1" t="str">
        <f t="shared" si="560"/>
        <v>21:0117</v>
      </c>
      <c r="E3441" t="s">
        <v>13981</v>
      </c>
      <c r="F3441" t="s">
        <v>13982</v>
      </c>
      <c r="H3441">
        <v>58.524301000000001</v>
      </c>
      <c r="I3441">
        <v>-102.79128559999999</v>
      </c>
      <c r="J3441" s="1" t="str">
        <f t="shared" si="561"/>
        <v>NGR lake sediment grab sample</v>
      </c>
      <c r="K3441" s="1" t="str">
        <f t="shared" si="562"/>
        <v>&lt;177 micron (NGR)</v>
      </c>
      <c r="L3441">
        <v>65</v>
      </c>
      <c r="M3441" t="s">
        <v>30</v>
      </c>
      <c r="N3441">
        <v>1271</v>
      </c>
      <c r="O3441" t="s">
        <v>74</v>
      </c>
      <c r="P3441" t="s">
        <v>50</v>
      </c>
      <c r="Q3441" t="s">
        <v>53</v>
      </c>
      <c r="R3441" t="s">
        <v>109</v>
      </c>
      <c r="S3441" t="s">
        <v>33</v>
      </c>
      <c r="T3441" t="s">
        <v>36</v>
      </c>
      <c r="U3441" t="s">
        <v>119</v>
      </c>
      <c r="V3441" t="s">
        <v>322</v>
      </c>
      <c r="W3441" t="s">
        <v>66</v>
      </c>
      <c r="X3441" t="s">
        <v>890</v>
      </c>
      <c r="Y3441" t="s">
        <v>41</v>
      </c>
      <c r="Z3441" t="s">
        <v>1025</v>
      </c>
    </row>
    <row r="3442" spans="1:26" hidden="1" x14ac:dyDescent="0.25">
      <c r="A3442" t="s">
        <v>13983</v>
      </c>
      <c r="B3442" t="s">
        <v>13984</v>
      </c>
      <c r="C3442" s="1" t="str">
        <f t="shared" si="553"/>
        <v>21:0242</v>
      </c>
      <c r="D3442" s="1" t="str">
        <f t="shared" si="560"/>
        <v>21:0117</v>
      </c>
      <c r="E3442" t="s">
        <v>13985</v>
      </c>
      <c r="F3442" t="s">
        <v>13986</v>
      </c>
      <c r="H3442">
        <v>58.546776999999999</v>
      </c>
      <c r="I3442">
        <v>-102.96850329999999</v>
      </c>
      <c r="J3442" s="1" t="str">
        <f t="shared" si="561"/>
        <v>NGR lake sediment grab sample</v>
      </c>
      <c r="K3442" s="1" t="str">
        <f t="shared" si="562"/>
        <v>&lt;177 micron (NGR)</v>
      </c>
      <c r="L3442">
        <v>65</v>
      </c>
      <c r="M3442" t="s">
        <v>47</v>
      </c>
      <c r="N3442">
        <v>1272</v>
      </c>
      <c r="O3442" t="s">
        <v>798</v>
      </c>
      <c r="P3442" t="s">
        <v>77</v>
      </c>
      <c r="Q3442" t="s">
        <v>80</v>
      </c>
      <c r="R3442" t="s">
        <v>50</v>
      </c>
      <c r="S3442" t="s">
        <v>290</v>
      </c>
      <c r="T3442" t="s">
        <v>36</v>
      </c>
      <c r="U3442" t="s">
        <v>503</v>
      </c>
      <c r="V3442" t="s">
        <v>1121</v>
      </c>
      <c r="W3442" t="s">
        <v>66</v>
      </c>
      <c r="X3442" t="s">
        <v>48</v>
      </c>
      <c r="Y3442" t="s">
        <v>41</v>
      </c>
      <c r="Z3442" t="s">
        <v>1920</v>
      </c>
    </row>
    <row r="3443" spans="1:26" hidden="1" x14ac:dyDescent="0.25">
      <c r="A3443" t="s">
        <v>13987</v>
      </c>
      <c r="B3443" t="s">
        <v>13988</v>
      </c>
      <c r="C3443" s="1" t="str">
        <f t="shared" si="553"/>
        <v>21:0242</v>
      </c>
      <c r="D3443" s="1" t="str">
        <f t="shared" si="560"/>
        <v>21:0117</v>
      </c>
      <c r="E3443" t="s">
        <v>13989</v>
      </c>
      <c r="F3443" t="s">
        <v>13990</v>
      </c>
      <c r="H3443">
        <v>58.531592600000003</v>
      </c>
      <c r="I3443">
        <v>-102.9712528</v>
      </c>
      <c r="J3443" s="1" t="str">
        <f t="shared" si="561"/>
        <v>NGR lake sediment grab sample</v>
      </c>
      <c r="K3443" s="1" t="str">
        <f t="shared" si="562"/>
        <v>&lt;177 micron (NGR)</v>
      </c>
      <c r="L3443">
        <v>65</v>
      </c>
      <c r="M3443" t="s">
        <v>60</v>
      </c>
      <c r="N3443">
        <v>1273</v>
      </c>
      <c r="O3443" t="s">
        <v>1058</v>
      </c>
      <c r="P3443" t="s">
        <v>198</v>
      </c>
      <c r="Q3443" t="s">
        <v>53</v>
      </c>
      <c r="R3443" t="s">
        <v>110</v>
      </c>
      <c r="S3443" t="s">
        <v>181</v>
      </c>
      <c r="T3443" t="s">
        <v>36</v>
      </c>
      <c r="U3443" t="s">
        <v>299</v>
      </c>
      <c r="V3443" t="s">
        <v>517</v>
      </c>
      <c r="W3443" t="s">
        <v>53</v>
      </c>
      <c r="X3443" t="s">
        <v>48</v>
      </c>
      <c r="Y3443" t="s">
        <v>41</v>
      </c>
      <c r="Z3443" t="s">
        <v>4488</v>
      </c>
    </row>
    <row r="3444" spans="1:26" hidden="1" x14ac:dyDescent="0.25">
      <c r="A3444" t="s">
        <v>13991</v>
      </c>
      <c r="B3444" t="s">
        <v>13992</v>
      </c>
      <c r="C3444" s="1" t="str">
        <f t="shared" si="553"/>
        <v>21:0242</v>
      </c>
      <c r="D3444" s="1" t="str">
        <f t="shared" si="560"/>
        <v>21:0117</v>
      </c>
      <c r="E3444" t="s">
        <v>13993</v>
      </c>
      <c r="F3444" t="s">
        <v>13994</v>
      </c>
      <c r="H3444">
        <v>58.533191500000001</v>
      </c>
      <c r="I3444">
        <v>-102.92625529999999</v>
      </c>
      <c r="J3444" s="1" t="str">
        <f t="shared" si="561"/>
        <v>NGR lake sediment grab sample</v>
      </c>
      <c r="K3444" s="1" t="str">
        <f t="shared" si="562"/>
        <v>&lt;177 micron (NGR)</v>
      </c>
      <c r="L3444">
        <v>65</v>
      </c>
      <c r="M3444" t="s">
        <v>73</v>
      </c>
      <c r="N3444">
        <v>1274</v>
      </c>
      <c r="O3444" t="s">
        <v>417</v>
      </c>
      <c r="P3444" t="s">
        <v>334</v>
      </c>
      <c r="Q3444" t="s">
        <v>66</v>
      </c>
      <c r="R3444" t="s">
        <v>244</v>
      </c>
      <c r="S3444" t="s">
        <v>156</v>
      </c>
      <c r="T3444" t="s">
        <v>36</v>
      </c>
      <c r="U3444" t="s">
        <v>1480</v>
      </c>
      <c r="V3444" t="s">
        <v>66</v>
      </c>
      <c r="W3444" t="s">
        <v>66</v>
      </c>
      <c r="X3444" t="s">
        <v>82</v>
      </c>
      <c r="Y3444" t="s">
        <v>41</v>
      </c>
      <c r="Z3444" t="s">
        <v>113</v>
      </c>
    </row>
    <row r="3445" spans="1:26" hidden="1" x14ac:dyDescent="0.25">
      <c r="A3445" t="s">
        <v>13995</v>
      </c>
      <c r="B3445" t="s">
        <v>13996</v>
      </c>
      <c r="C3445" s="1" t="str">
        <f t="shared" si="553"/>
        <v>21:0242</v>
      </c>
      <c r="D3445" s="1" t="str">
        <f t="shared" si="560"/>
        <v>21:0117</v>
      </c>
      <c r="E3445" t="s">
        <v>13997</v>
      </c>
      <c r="F3445" t="s">
        <v>13998</v>
      </c>
      <c r="H3445">
        <v>58.557316299999997</v>
      </c>
      <c r="I3445">
        <v>-102.9147578</v>
      </c>
      <c r="J3445" s="1" t="str">
        <f t="shared" si="561"/>
        <v>NGR lake sediment grab sample</v>
      </c>
      <c r="K3445" s="1" t="str">
        <f t="shared" si="562"/>
        <v>&lt;177 micron (NGR)</v>
      </c>
      <c r="L3445">
        <v>65</v>
      </c>
      <c r="M3445" t="s">
        <v>87</v>
      </c>
      <c r="N3445">
        <v>1275</v>
      </c>
      <c r="O3445" t="s">
        <v>32</v>
      </c>
      <c r="P3445" t="s">
        <v>39</v>
      </c>
      <c r="Q3445" t="s">
        <v>66</v>
      </c>
      <c r="R3445" t="s">
        <v>78</v>
      </c>
      <c r="S3445" t="s">
        <v>66</v>
      </c>
      <c r="T3445" t="s">
        <v>36</v>
      </c>
      <c r="U3445" t="s">
        <v>963</v>
      </c>
      <c r="V3445" t="s">
        <v>125</v>
      </c>
      <c r="W3445" t="s">
        <v>53</v>
      </c>
      <c r="X3445" t="s">
        <v>48</v>
      </c>
      <c r="Y3445" t="s">
        <v>41</v>
      </c>
      <c r="Z3445" t="s">
        <v>138</v>
      </c>
    </row>
    <row r="3446" spans="1:26" hidden="1" x14ac:dyDescent="0.25">
      <c r="A3446" t="s">
        <v>13999</v>
      </c>
      <c r="B3446" t="s">
        <v>14000</v>
      </c>
      <c r="C3446" s="1" t="str">
        <f t="shared" si="553"/>
        <v>21:0242</v>
      </c>
      <c r="D3446" s="1" t="str">
        <f t="shared" si="560"/>
        <v>21:0117</v>
      </c>
      <c r="E3446" t="s">
        <v>14001</v>
      </c>
      <c r="F3446" t="s">
        <v>14002</v>
      </c>
      <c r="H3446">
        <v>58.552748800000003</v>
      </c>
      <c r="I3446">
        <v>-102.8583057</v>
      </c>
      <c r="J3446" s="1" t="str">
        <f t="shared" si="561"/>
        <v>NGR lake sediment grab sample</v>
      </c>
      <c r="K3446" s="1" t="str">
        <f t="shared" si="562"/>
        <v>&lt;177 micron (NGR)</v>
      </c>
      <c r="L3446">
        <v>65</v>
      </c>
      <c r="M3446" t="s">
        <v>96</v>
      </c>
      <c r="N3446">
        <v>1276</v>
      </c>
      <c r="O3446" t="s">
        <v>298</v>
      </c>
      <c r="P3446" t="s">
        <v>77</v>
      </c>
      <c r="Q3446" t="s">
        <v>63</v>
      </c>
      <c r="R3446" t="s">
        <v>156</v>
      </c>
      <c r="S3446" t="s">
        <v>33</v>
      </c>
      <c r="T3446" t="s">
        <v>36</v>
      </c>
      <c r="U3446" t="s">
        <v>336</v>
      </c>
      <c r="V3446" t="s">
        <v>237</v>
      </c>
      <c r="W3446" t="s">
        <v>66</v>
      </c>
      <c r="X3446" t="s">
        <v>890</v>
      </c>
      <c r="Y3446" t="s">
        <v>41</v>
      </c>
      <c r="Z3446" t="s">
        <v>832</v>
      </c>
    </row>
    <row r="3447" spans="1:26" hidden="1" x14ac:dyDescent="0.25">
      <c r="A3447" t="s">
        <v>14003</v>
      </c>
      <c r="B3447" t="s">
        <v>14004</v>
      </c>
      <c r="C3447" s="1" t="str">
        <f t="shared" si="553"/>
        <v>21:0242</v>
      </c>
      <c r="D3447" s="1" t="str">
        <f t="shared" si="560"/>
        <v>21:0117</v>
      </c>
      <c r="E3447" t="s">
        <v>14005</v>
      </c>
      <c r="F3447" t="s">
        <v>14006</v>
      </c>
      <c r="H3447">
        <v>58.534784199999997</v>
      </c>
      <c r="I3447">
        <v>-102.83230690000001</v>
      </c>
      <c r="J3447" s="1" t="str">
        <f t="shared" si="561"/>
        <v>NGR lake sediment grab sample</v>
      </c>
      <c r="K3447" s="1" t="str">
        <f t="shared" si="562"/>
        <v>&lt;177 micron (NGR)</v>
      </c>
      <c r="L3447">
        <v>65</v>
      </c>
      <c r="M3447" t="s">
        <v>106</v>
      </c>
      <c r="N3447">
        <v>1277</v>
      </c>
      <c r="O3447" t="s">
        <v>1254</v>
      </c>
      <c r="P3447" t="s">
        <v>181</v>
      </c>
      <c r="Q3447" t="s">
        <v>53</v>
      </c>
      <c r="R3447" t="s">
        <v>76</v>
      </c>
      <c r="S3447" t="s">
        <v>80</v>
      </c>
      <c r="T3447" t="s">
        <v>36</v>
      </c>
      <c r="U3447" t="s">
        <v>40</v>
      </c>
      <c r="V3447" t="s">
        <v>65</v>
      </c>
      <c r="W3447" t="s">
        <v>53</v>
      </c>
      <c r="X3447" t="s">
        <v>48</v>
      </c>
      <c r="Y3447" t="s">
        <v>41</v>
      </c>
      <c r="Z3447" t="s">
        <v>310</v>
      </c>
    </row>
    <row r="3448" spans="1:26" hidden="1" x14ac:dyDescent="0.25">
      <c r="A3448" t="s">
        <v>14007</v>
      </c>
      <c r="B3448" t="s">
        <v>14008</v>
      </c>
      <c r="C3448" s="1" t="str">
        <f t="shared" si="553"/>
        <v>21:0242</v>
      </c>
      <c r="D3448" s="1" t="str">
        <f t="shared" si="560"/>
        <v>21:0117</v>
      </c>
      <c r="E3448" t="s">
        <v>14009</v>
      </c>
      <c r="F3448" t="s">
        <v>14010</v>
      </c>
      <c r="H3448">
        <v>58.528773700000002</v>
      </c>
      <c r="I3448">
        <v>-102.797996</v>
      </c>
      <c r="J3448" s="1" t="str">
        <f t="shared" si="561"/>
        <v>NGR lake sediment grab sample</v>
      </c>
      <c r="K3448" s="1" t="str">
        <f t="shared" si="562"/>
        <v>&lt;177 micron (NGR)</v>
      </c>
      <c r="L3448">
        <v>65</v>
      </c>
      <c r="M3448" t="s">
        <v>154</v>
      </c>
      <c r="N3448">
        <v>1278</v>
      </c>
      <c r="O3448" t="s">
        <v>1047</v>
      </c>
      <c r="P3448" t="s">
        <v>156</v>
      </c>
      <c r="Q3448" t="s">
        <v>66</v>
      </c>
      <c r="R3448" t="s">
        <v>97</v>
      </c>
      <c r="S3448" t="s">
        <v>78</v>
      </c>
      <c r="T3448" t="s">
        <v>36</v>
      </c>
      <c r="U3448" t="s">
        <v>379</v>
      </c>
      <c r="V3448" t="s">
        <v>66</v>
      </c>
      <c r="W3448" t="s">
        <v>63</v>
      </c>
      <c r="X3448" t="s">
        <v>82</v>
      </c>
      <c r="Y3448" t="s">
        <v>41</v>
      </c>
      <c r="Z3448" t="s">
        <v>941</v>
      </c>
    </row>
    <row r="3449" spans="1:26" hidden="1" x14ac:dyDescent="0.25">
      <c r="A3449" t="s">
        <v>14011</v>
      </c>
      <c r="B3449" t="s">
        <v>14012</v>
      </c>
      <c r="C3449" s="1" t="str">
        <f t="shared" si="553"/>
        <v>21:0242</v>
      </c>
      <c r="D3449" s="1" t="str">
        <f t="shared" si="560"/>
        <v>21:0117</v>
      </c>
      <c r="E3449" t="s">
        <v>13981</v>
      </c>
      <c r="F3449" t="s">
        <v>14013</v>
      </c>
      <c r="H3449">
        <v>58.524301000000001</v>
      </c>
      <c r="I3449">
        <v>-102.79128559999999</v>
      </c>
      <c r="J3449" s="1" t="str">
        <f t="shared" si="561"/>
        <v>NGR lake sediment grab sample</v>
      </c>
      <c r="K3449" s="1" t="str">
        <f t="shared" si="562"/>
        <v>&lt;177 micron (NGR)</v>
      </c>
      <c r="L3449">
        <v>65</v>
      </c>
      <c r="M3449" t="s">
        <v>162</v>
      </c>
      <c r="N3449">
        <v>1279</v>
      </c>
      <c r="O3449" t="s">
        <v>74</v>
      </c>
      <c r="P3449" t="s">
        <v>109</v>
      </c>
      <c r="Q3449" t="s">
        <v>66</v>
      </c>
      <c r="R3449" t="s">
        <v>290</v>
      </c>
      <c r="S3449" t="s">
        <v>33</v>
      </c>
      <c r="T3449" t="s">
        <v>36</v>
      </c>
      <c r="U3449" t="s">
        <v>91</v>
      </c>
      <c r="V3449" t="s">
        <v>322</v>
      </c>
      <c r="W3449" t="s">
        <v>63</v>
      </c>
      <c r="X3449" t="s">
        <v>890</v>
      </c>
      <c r="Y3449" t="s">
        <v>41</v>
      </c>
      <c r="Z3449" t="s">
        <v>1847</v>
      </c>
    </row>
    <row r="3450" spans="1:26" hidden="1" x14ac:dyDescent="0.25">
      <c r="A3450" t="s">
        <v>14014</v>
      </c>
      <c r="B3450" t="s">
        <v>14015</v>
      </c>
      <c r="C3450" s="1" t="str">
        <f t="shared" si="553"/>
        <v>21:0242</v>
      </c>
      <c r="D3450" s="1" t="str">
        <f t="shared" si="560"/>
        <v>21:0117</v>
      </c>
      <c r="E3450" t="s">
        <v>13981</v>
      </c>
      <c r="F3450" t="s">
        <v>14016</v>
      </c>
      <c r="H3450">
        <v>58.524301000000001</v>
      </c>
      <c r="I3450">
        <v>-102.79128559999999</v>
      </c>
      <c r="J3450" s="1" t="str">
        <f t="shared" si="561"/>
        <v>NGR lake sediment grab sample</v>
      </c>
      <c r="K3450" s="1" t="str">
        <f t="shared" si="562"/>
        <v>&lt;177 micron (NGR)</v>
      </c>
      <c r="L3450">
        <v>65</v>
      </c>
      <c r="M3450" t="s">
        <v>169</v>
      </c>
      <c r="N3450">
        <v>1280</v>
      </c>
      <c r="O3450" t="s">
        <v>1254</v>
      </c>
      <c r="P3450" t="s">
        <v>50</v>
      </c>
      <c r="Q3450" t="s">
        <v>63</v>
      </c>
      <c r="R3450" t="s">
        <v>64</v>
      </c>
      <c r="S3450" t="s">
        <v>33</v>
      </c>
      <c r="T3450" t="s">
        <v>36</v>
      </c>
      <c r="U3450" t="s">
        <v>112</v>
      </c>
      <c r="V3450" t="s">
        <v>322</v>
      </c>
      <c r="W3450" t="s">
        <v>63</v>
      </c>
      <c r="X3450" t="s">
        <v>890</v>
      </c>
      <c r="Y3450" t="s">
        <v>41</v>
      </c>
      <c r="Z3450" t="s">
        <v>761</v>
      </c>
    </row>
    <row r="3451" spans="1:26" hidden="1" x14ac:dyDescent="0.25">
      <c r="A3451" t="s">
        <v>14017</v>
      </c>
      <c r="B3451" t="s">
        <v>14018</v>
      </c>
      <c r="C3451" s="1" t="str">
        <f t="shared" ref="C3451:C3514" si="563">HYPERLINK("http://geochem.nrcan.gc.ca/cdogs/content/bdl/bdl210242_e.htm", "21:0242")</f>
        <v>21:0242</v>
      </c>
      <c r="D3451" s="1" t="str">
        <f>HYPERLINK("http://geochem.nrcan.gc.ca/cdogs/content/svy/svy_e.htm", "")</f>
        <v/>
      </c>
      <c r="G3451" s="1" t="str">
        <f>HYPERLINK("http://geochem.nrcan.gc.ca/cdogs/content/cr_/cr_00007_e.htm", "7")</f>
        <v>7</v>
      </c>
      <c r="J3451" t="s">
        <v>220</v>
      </c>
      <c r="K3451" t="s">
        <v>221</v>
      </c>
      <c r="L3451">
        <v>65</v>
      </c>
      <c r="M3451" t="s">
        <v>222</v>
      </c>
      <c r="N3451">
        <v>1281</v>
      </c>
      <c r="O3451" t="s">
        <v>489</v>
      </c>
      <c r="P3451" t="s">
        <v>48</v>
      </c>
      <c r="Q3451" t="s">
        <v>109</v>
      </c>
      <c r="R3451" t="s">
        <v>146</v>
      </c>
      <c r="S3451" t="s">
        <v>80</v>
      </c>
      <c r="T3451" t="s">
        <v>225</v>
      </c>
      <c r="U3451" t="s">
        <v>136</v>
      </c>
      <c r="V3451" t="s">
        <v>517</v>
      </c>
      <c r="W3451" t="s">
        <v>53</v>
      </c>
      <c r="X3451" t="s">
        <v>54</v>
      </c>
      <c r="Y3451" t="s">
        <v>64</v>
      </c>
      <c r="Z3451" t="s">
        <v>6137</v>
      </c>
    </row>
    <row r="3452" spans="1:26" hidden="1" x14ac:dyDescent="0.25">
      <c r="A3452" t="s">
        <v>14019</v>
      </c>
      <c r="B3452" t="s">
        <v>14020</v>
      </c>
      <c r="C3452" s="1" t="str">
        <f t="shared" si="563"/>
        <v>21:0242</v>
      </c>
      <c r="D3452" s="1" t="str">
        <f t="shared" ref="D3452:D3469" si="564">HYPERLINK("http://geochem.nrcan.gc.ca/cdogs/content/svy/svy210117_e.htm", "21:0117")</f>
        <v>21:0117</v>
      </c>
      <c r="E3452" t="s">
        <v>14021</v>
      </c>
      <c r="F3452" t="s">
        <v>14022</v>
      </c>
      <c r="H3452">
        <v>58.534390199999997</v>
      </c>
      <c r="I3452">
        <v>-102.77202819999999</v>
      </c>
      <c r="J3452" s="1" t="str">
        <f t="shared" ref="J3452:J3469" si="565">HYPERLINK("http://geochem.nrcan.gc.ca/cdogs/content/kwd/kwd020027_e.htm", "NGR lake sediment grab sample")</f>
        <v>NGR lake sediment grab sample</v>
      </c>
      <c r="K3452" s="1" t="str">
        <f t="shared" ref="K3452:K3469" si="566">HYPERLINK("http://geochem.nrcan.gc.ca/cdogs/content/kwd/kwd080006_e.htm", "&lt;177 micron (NGR)")</f>
        <v>&lt;177 micron (NGR)</v>
      </c>
      <c r="L3452">
        <v>65</v>
      </c>
      <c r="M3452" t="s">
        <v>118</v>
      </c>
      <c r="N3452">
        <v>1282</v>
      </c>
      <c r="O3452" t="s">
        <v>320</v>
      </c>
      <c r="P3452" t="s">
        <v>109</v>
      </c>
      <c r="Q3452" t="s">
        <v>53</v>
      </c>
      <c r="R3452" t="s">
        <v>156</v>
      </c>
      <c r="S3452" t="s">
        <v>146</v>
      </c>
      <c r="T3452" t="s">
        <v>36</v>
      </c>
      <c r="U3452" t="s">
        <v>2854</v>
      </c>
      <c r="V3452" t="s">
        <v>496</v>
      </c>
      <c r="W3452" t="s">
        <v>66</v>
      </c>
      <c r="X3452" t="s">
        <v>890</v>
      </c>
      <c r="Y3452" t="s">
        <v>41</v>
      </c>
      <c r="Z3452" t="s">
        <v>2408</v>
      </c>
    </row>
    <row r="3453" spans="1:26" hidden="1" x14ac:dyDescent="0.25">
      <c r="A3453" t="s">
        <v>14023</v>
      </c>
      <c r="B3453" t="s">
        <v>14024</v>
      </c>
      <c r="C3453" s="1" t="str">
        <f t="shared" si="563"/>
        <v>21:0242</v>
      </c>
      <c r="D3453" s="1" t="str">
        <f t="shared" si="564"/>
        <v>21:0117</v>
      </c>
      <c r="E3453" t="s">
        <v>14025</v>
      </c>
      <c r="F3453" t="s">
        <v>14026</v>
      </c>
      <c r="H3453">
        <v>58.524911299999999</v>
      </c>
      <c r="I3453">
        <v>-102.75808069999999</v>
      </c>
      <c r="J3453" s="1" t="str">
        <f t="shared" si="565"/>
        <v>NGR lake sediment grab sample</v>
      </c>
      <c r="K3453" s="1" t="str">
        <f t="shared" si="566"/>
        <v>&lt;177 micron (NGR)</v>
      </c>
      <c r="L3453">
        <v>65</v>
      </c>
      <c r="M3453" t="s">
        <v>131</v>
      </c>
      <c r="N3453">
        <v>1283</v>
      </c>
      <c r="O3453" t="s">
        <v>1058</v>
      </c>
      <c r="P3453" t="s">
        <v>76</v>
      </c>
      <c r="Q3453" t="s">
        <v>53</v>
      </c>
      <c r="R3453" t="s">
        <v>146</v>
      </c>
      <c r="S3453" t="s">
        <v>78</v>
      </c>
      <c r="T3453" t="s">
        <v>36</v>
      </c>
      <c r="U3453" t="s">
        <v>263</v>
      </c>
      <c r="V3453" t="s">
        <v>125</v>
      </c>
      <c r="W3453" t="s">
        <v>66</v>
      </c>
      <c r="X3453" t="s">
        <v>82</v>
      </c>
      <c r="Y3453" t="s">
        <v>41</v>
      </c>
      <c r="Z3453" t="s">
        <v>224</v>
      </c>
    </row>
    <row r="3454" spans="1:26" hidden="1" x14ac:dyDescent="0.25">
      <c r="A3454" t="s">
        <v>14027</v>
      </c>
      <c r="B3454" t="s">
        <v>14028</v>
      </c>
      <c r="C3454" s="1" t="str">
        <f t="shared" si="563"/>
        <v>21:0242</v>
      </c>
      <c r="D3454" s="1" t="str">
        <f t="shared" si="564"/>
        <v>21:0117</v>
      </c>
      <c r="E3454" t="s">
        <v>14029</v>
      </c>
      <c r="F3454" t="s">
        <v>14030</v>
      </c>
      <c r="H3454">
        <v>58.520195600000001</v>
      </c>
      <c r="I3454">
        <v>-102.72343290000001</v>
      </c>
      <c r="J3454" s="1" t="str">
        <f t="shared" si="565"/>
        <v>NGR lake sediment grab sample</v>
      </c>
      <c r="K3454" s="1" t="str">
        <f t="shared" si="566"/>
        <v>&lt;177 micron (NGR)</v>
      </c>
      <c r="L3454">
        <v>65</v>
      </c>
      <c r="M3454" t="s">
        <v>143</v>
      </c>
      <c r="N3454">
        <v>1284</v>
      </c>
      <c r="O3454" t="s">
        <v>297</v>
      </c>
      <c r="P3454" t="s">
        <v>198</v>
      </c>
      <c r="Q3454" t="s">
        <v>66</v>
      </c>
      <c r="R3454" t="s">
        <v>97</v>
      </c>
      <c r="S3454" t="s">
        <v>80</v>
      </c>
      <c r="T3454" t="s">
        <v>36</v>
      </c>
      <c r="U3454" t="s">
        <v>112</v>
      </c>
      <c r="V3454" t="s">
        <v>529</v>
      </c>
      <c r="W3454" t="s">
        <v>53</v>
      </c>
      <c r="X3454" t="s">
        <v>48</v>
      </c>
      <c r="Y3454" t="s">
        <v>41</v>
      </c>
      <c r="Z3454" t="s">
        <v>3945</v>
      </c>
    </row>
    <row r="3455" spans="1:26" hidden="1" x14ac:dyDescent="0.25">
      <c r="A3455" t="s">
        <v>14031</v>
      </c>
      <c r="B3455" t="s">
        <v>14032</v>
      </c>
      <c r="C3455" s="1" t="str">
        <f t="shared" si="563"/>
        <v>21:0242</v>
      </c>
      <c r="D3455" s="1" t="str">
        <f t="shared" si="564"/>
        <v>21:0117</v>
      </c>
      <c r="E3455" t="s">
        <v>14033</v>
      </c>
      <c r="F3455" t="s">
        <v>14034</v>
      </c>
      <c r="H3455">
        <v>58.5134319</v>
      </c>
      <c r="I3455">
        <v>-102.6679805</v>
      </c>
      <c r="J3455" s="1" t="str">
        <f t="shared" si="565"/>
        <v>NGR lake sediment grab sample</v>
      </c>
      <c r="K3455" s="1" t="str">
        <f t="shared" si="566"/>
        <v>&lt;177 micron (NGR)</v>
      </c>
      <c r="L3455">
        <v>65</v>
      </c>
      <c r="M3455" t="s">
        <v>177</v>
      </c>
      <c r="N3455">
        <v>1285</v>
      </c>
      <c r="O3455" t="s">
        <v>759</v>
      </c>
      <c r="P3455" t="s">
        <v>109</v>
      </c>
      <c r="Q3455" t="s">
        <v>53</v>
      </c>
      <c r="R3455" t="s">
        <v>290</v>
      </c>
      <c r="S3455" t="s">
        <v>146</v>
      </c>
      <c r="T3455" t="s">
        <v>36</v>
      </c>
      <c r="U3455" t="s">
        <v>235</v>
      </c>
      <c r="V3455" t="s">
        <v>564</v>
      </c>
      <c r="W3455" t="s">
        <v>66</v>
      </c>
      <c r="X3455" t="s">
        <v>79</v>
      </c>
      <c r="Y3455" t="s">
        <v>41</v>
      </c>
      <c r="Z3455" t="s">
        <v>747</v>
      </c>
    </row>
    <row r="3456" spans="1:26" hidden="1" x14ac:dyDescent="0.25">
      <c r="A3456" t="s">
        <v>14035</v>
      </c>
      <c r="B3456" t="s">
        <v>14036</v>
      </c>
      <c r="C3456" s="1" t="str">
        <f t="shared" si="563"/>
        <v>21:0242</v>
      </c>
      <c r="D3456" s="1" t="str">
        <f t="shared" si="564"/>
        <v>21:0117</v>
      </c>
      <c r="E3456" t="s">
        <v>14037</v>
      </c>
      <c r="F3456" t="s">
        <v>14038</v>
      </c>
      <c r="H3456">
        <v>58.506292199999997</v>
      </c>
      <c r="I3456">
        <v>-102.6201964</v>
      </c>
      <c r="J3456" s="1" t="str">
        <f t="shared" si="565"/>
        <v>NGR lake sediment grab sample</v>
      </c>
      <c r="K3456" s="1" t="str">
        <f t="shared" si="566"/>
        <v>&lt;177 micron (NGR)</v>
      </c>
      <c r="L3456">
        <v>65</v>
      </c>
      <c r="M3456" t="s">
        <v>187</v>
      </c>
      <c r="N3456">
        <v>1286</v>
      </c>
      <c r="O3456" t="s">
        <v>455</v>
      </c>
      <c r="P3456" t="s">
        <v>50</v>
      </c>
      <c r="Q3456" t="s">
        <v>78</v>
      </c>
      <c r="R3456" t="s">
        <v>290</v>
      </c>
      <c r="S3456" t="s">
        <v>78</v>
      </c>
      <c r="T3456" t="s">
        <v>122</v>
      </c>
      <c r="U3456" t="s">
        <v>100</v>
      </c>
      <c r="V3456" t="s">
        <v>225</v>
      </c>
      <c r="W3456" t="s">
        <v>80</v>
      </c>
      <c r="X3456" t="s">
        <v>890</v>
      </c>
      <c r="Y3456" t="s">
        <v>41</v>
      </c>
      <c r="Z3456" t="s">
        <v>3243</v>
      </c>
    </row>
    <row r="3457" spans="1:26" hidden="1" x14ac:dyDescent="0.25">
      <c r="A3457" t="s">
        <v>14039</v>
      </c>
      <c r="B3457" t="s">
        <v>14040</v>
      </c>
      <c r="C3457" s="1" t="str">
        <f t="shared" si="563"/>
        <v>21:0242</v>
      </c>
      <c r="D3457" s="1" t="str">
        <f t="shared" si="564"/>
        <v>21:0117</v>
      </c>
      <c r="E3457" t="s">
        <v>14041</v>
      </c>
      <c r="F3457" t="s">
        <v>14042</v>
      </c>
      <c r="H3457">
        <v>58.491771100000001</v>
      </c>
      <c r="I3457">
        <v>-102.585021</v>
      </c>
      <c r="J3457" s="1" t="str">
        <f t="shared" si="565"/>
        <v>NGR lake sediment grab sample</v>
      </c>
      <c r="K3457" s="1" t="str">
        <f t="shared" si="566"/>
        <v>&lt;177 micron (NGR)</v>
      </c>
      <c r="L3457">
        <v>65</v>
      </c>
      <c r="M3457" t="s">
        <v>196</v>
      </c>
      <c r="N3457">
        <v>1287</v>
      </c>
      <c r="O3457" t="s">
        <v>759</v>
      </c>
      <c r="P3457" t="s">
        <v>156</v>
      </c>
      <c r="Q3457" t="s">
        <v>53</v>
      </c>
      <c r="R3457" t="s">
        <v>76</v>
      </c>
      <c r="S3457" t="s">
        <v>109</v>
      </c>
      <c r="T3457" t="s">
        <v>36</v>
      </c>
      <c r="U3457" t="s">
        <v>660</v>
      </c>
      <c r="V3457" t="s">
        <v>5543</v>
      </c>
      <c r="W3457" t="s">
        <v>39</v>
      </c>
      <c r="X3457" t="s">
        <v>82</v>
      </c>
      <c r="Y3457" t="s">
        <v>41</v>
      </c>
      <c r="Z3457" t="s">
        <v>1980</v>
      </c>
    </row>
    <row r="3458" spans="1:26" hidden="1" x14ac:dyDescent="0.25">
      <c r="A3458" t="s">
        <v>14043</v>
      </c>
      <c r="B3458" t="s">
        <v>14044</v>
      </c>
      <c r="C3458" s="1" t="str">
        <f t="shared" si="563"/>
        <v>21:0242</v>
      </c>
      <c r="D3458" s="1" t="str">
        <f t="shared" si="564"/>
        <v>21:0117</v>
      </c>
      <c r="E3458" t="s">
        <v>14045</v>
      </c>
      <c r="F3458" t="s">
        <v>14046</v>
      </c>
      <c r="H3458">
        <v>58.477163599999997</v>
      </c>
      <c r="I3458">
        <v>-102.5453862</v>
      </c>
      <c r="J3458" s="1" t="str">
        <f t="shared" si="565"/>
        <v>NGR lake sediment grab sample</v>
      </c>
      <c r="K3458" s="1" t="str">
        <f t="shared" si="566"/>
        <v>&lt;177 micron (NGR)</v>
      </c>
      <c r="L3458">
        <v>65</v>
      </c>
      <c r="M3458" t="s">
        <v>206</v>
      </c>
      <c r="N3458">
        <v>1288</v>
      </c>
      <c r="O3458" t="s">
        <v>236</v>
      </c>
      <c r="P3458" t="s">
        <v>156</v>
      </c>
      <c r="Q3458" t="s">
        <v>66</v>
      </c>
      <c r="R3458" t="s">
        <v>146</v>
      </c>
      <c r="S3458" t="s">
        <v>33</v>
      </c>
      <c r="T3458" t="s">
        <v>36</v>
      </c>
      <c r="U3458" t="s">
        <v>112</v>
      </c>
      <c r="V3458" t="s">
        <v>322</v>
      </c>
      <c r="W3458" t="s">
        <v>33</v>
      </c>
      <c r="X3458" t="s">
        <v>82</v>
      </c>
      <c r="Y3458" t="s">
        <v>41</v>
      </c>
      <c r="Z3458" t="s">
        <v>626</v>
      </c>
    </row>
    <row r="3459" spans="1:26" hidden="1" x14ac:dyDescent="0.25">
      <c r="A3459" t="s">
        <v>14047</v>
      </c>
      <c r="B3459" t="s">
        <v>14048</v>
      </c>
      <c r="C3459" s="1" t="str">
        <f t="shared" si="563"/>
        <v>21:0242</v>
      </c>
      <c r="D3459" s="1" t="str">
        <f t="shared" si="564"/>
        <v>21:0117</v>
      </c>
      <c r="E3459" t="s">
        <v>14049</v>
      </c>
      <c r="F3459" t="s">
        <v>14050</v>
      </c>
      <c r="H3459">
        <v>58.479118399999997</v>
      </c>
      <c r="I3459">
        <v>-102.508831</v>
      </c>
      <c r="J3459" s="1" t="str">
        <f t="shared" si="565"/>
        <v>NGR lake sediment grab sample</v>
      </c>
      <c r="K3459" s="1" t="str">
        <f t="shared" si="566"/>
        <v>&lt;177 micron (NGR)</v>
      </c>
      <c r="L3459">
        <v>65</v>
      </c>
      <c r="M3459" t="s">
        <v>214</v>
      </c>
      <c r="N3459">
        <v>1289</v>
      </c>
      <c r="O3459" t="s">
        <v>252</v>
      </c>
      <c r="P3459" t="s">
        <v>76</v>
      </c>
      <c r="Q3459" t="s">
        <v>53</v>
      </c>
      <c r="R3459" t="s">
        <v>146</v>
      </c>
      <c r="S3459" t="s">
        <v>134</v>
      </c>
      <c r="T3459" t="s">
        <v>122</v>
      </c>
      <c r="U3459" t="s">
        <v>14051</v>
      </c>
      <c r="V3459" t="s">
        <v>3166</v>
      </c>
      <c r="W3459" t="s">
        <v>64</v>
      </c>
      <c r="X3459" t="s">
        <v>82</v>
      </c>
      <c r="Y3459" t="s">
        <v>41</v>
      </c>
      <c r="Z3459" t="s">
        <v>1965</v>
      </c>
    </row>
    <row r="3460" spans="1:26" hidden="1" x14ac:dyDescent="0.25">
      <c r="A3460" t="s">
        <v>14052</v>
      </c>
      <c r="B3460" t="s">
        <v>14053</v>
      </c>
      <c r="C3460" s="1" t="str">
        <f t="shared" si="563"/>
        <v>21:0242</v>
      </c>
      <c r="D3460" s="1" t="str">
        <f t="shared" si="564"/>
        <v>21:0117</v>
      </c>
      <c r="E3460" t="s">
        <v>14054</v>
      </c>
      <c r="F3460" t="s">
        <v>14055</v>
      </c>
      <c r="H3460">
        <v>58.472896900000002</v>
      </c>
      <c r="I3460">
        <v>-102.4456206</v>
      </c>
      <c r="J3460" s="1" t="str">
        <f t="shared" si="565"/>
        <v>NGR lake sediment grab sample</v>
      </c>
      <c r="K3460" s="1" t="str">
        <f t="shared" si="566"/>
        <v>&lt;177 micron (NGR)</v>
      </c>
      <c r="L3460">
        <v>65</v>
      </c>
      <c r="M3460" t="s">
        <v>234</v>
      </c>
      <c r="N3460">
        <v>1290</v>
      </c>
      <c r="O3460" t="s">
        <v>62</v>
      </c>
      <c r="P3460" t="s">
        <v>76</v>
      </c>
      <c r="Q3460" t="s">
        <v>53</v>
      </c>
      <c r="R3460" t="s">
        <v>33</v>
      </c>
      <c r="S3460" t="s">
        <v>63</v>
      </c>
      <c r="T3460" t="s">
        <v>36</v>
      </c>
      <c r="U3460" t="s">
        <v>889</v>
      </c>
      <c r="V3460" t="s">
        <v>14056</v>
      </c>
      <c r="W3460" t="s">
        <v>97</v>
      </c>
      <c r="X3460" t="s">
        <v>82</v>
      </c>
      <c r="Y3460" t="s">
        <v>41</v>
      </c>
      <c r="Z3460" t="s">
        <v>6881</v>
      </c>
    </row>
    <row r="3461" spans="1:26" hidden="1" x14ac:dyDescent="0.25">
      <c r="A3461" t="s">
        <v>14057</v>
      </c>
      <c r="B3461" t="s">
        <v>14058</v>
      </c>
      <c r="C3461" s="1" t="str">
        <f t="shared" si="563"/>
        <v>21:0242</v>
      </c>
      <c r="D3461" s="1" t="str">
        <f t="shared" si="564"/>
        <v>21:0117</v>
      </c>
      <c r="E3461" t="s">
        <v>14059</v>
      </c>
      <c r="F3461" t="s">
        <v>14060</v>
      </c>
      <c r="H3461">
        <v>58.446537800000002</v>
      </c>
      <c r="I3461">
        <v>-102.2731351</v>
      </c>
      <c r="J3461" s="1" t="str">
        <f t="shared" si="565"/>
        <v>NGR lake sediment grab sample</v>
      </c>
      <c r="K3461" s="1" t="str">
        <f t="shared" si="566"/>
        <v>&lt;177 micron (NGR)</v>
      </c>
      <c r="L3461">
        <v>66</v>
      </c>
      <c r="M3461" t="s">
        <v>30</v>
      </c>
      <c r="N3461">
        <v>1291</v>
      </c>
      <c r="O3461" t="s">
        <v>489</v>
      </c>
      <c r="P3461" t="s">
        <v>39</v>
      </c>
      <c r="Q3461" t="s">
        <v>53</v>
      </c>
      <c r="R3461" t="s">
        <v>78</v>
      </c>
      <c r="S3461" t="s">
        <v>80</v>
      </c>
      <c r="T3461" t="s">
        <v>36</v>
      </c>
      <c r="U3461" t="s">
        <v>199</v>
      </c>
      <c r="V3461" t="s">
        <v>721</v>
      </c>
      <c r="W3461" t="s">
        <v>66</v>
      </c>
      <c r="X3461" t="s">
        <v>890</v>
      </c>
      <c r="Y3461" t="s">
        <v>41</v>
      </c>
      <c r="Z3461" t="s">
        <v>2370</v>
      </c>
    </row>
    <row r="3462" spans="1:26" hidden="1" x14ac:dyDescent="0.25">
      <c r="A3462" t="s">
        <v>14061</v>
      </c>
      <c r="B3462" t="s">
        <v>14062</v>
      </c>
      <c r="C3462" s="1" t="str">
        <f t="shared" si="563"/>
        <v>21:0242</v>
      </c>
      <c r="D3462" s="1" t="str">
        <f t="shared" si="564"/>
        <v>21:0117</v>
      </c>
      <c r="E3462" t="s">
        <v>14063</v>
      </c>
      <c r="F3462" t="s">
        <v>14064</v>
      </c>
      <c r="H3462">
        <v>58.448395400000003</v>
      </c>
      <c r="I3462">
        <v>-102.4099101</v>
      </c>
      <c r="J3462" s="1" t="str">
        <f t="shared" si="565"/>
        <v>NGR lake sediment grab sample</v>
      </c>
      <c r="K3462" s="1" t="str">
        <f t="shared" si="566"/>
        <v>&lt;177 micron (NGR)</v>
      </c>
      <c r="L3462">
        <v>66</v>
      </c>
      <c r="M3462" t="s">
        <v>47</v>
      </c>
      <c r="N3462">
        <v>1292</v>
      </c>
      <c r="O3462" t="s">
        <v>890</v>
      </c>
      <c r="P3462" t="s">
        <v>181</v>
      </c>
      <c r="Q3462" t="s">
        <v>66</v>
      </c>
      <c r="R3462" t="s">
        <v>181</v>
      </c>
      <c r="S3462" t="s">
        <v>63</v>
      </c>
      <c r="T3462" t="s">
        <v>36</v>
      </c>
      <c r="U3462" t="s">
        <v>91</v>
      </c>
      <c r="V3462" t="s">
        <v>452</v>
      </c>
      <c r="W3462" t="s">
        <v>66</v>
      </c>
      <c r="X3462" t="s">
        <v>48</v>
      </c>
      <c r="Y3462" t="s">
        <v>41</v>
      </c>
      <c r="Z3462" t="s">
        <v>6881</v>
      </c>
    </row>
    <row r="3463" spans="1:26" hidden="1" x14ac:dyDescent="0.25">
      <c r="A3463" t="s">
        <v>14065</v>
      </c>
      <c r="B3463" t="s">
        <v>14066</v>
      </c>
      <c r="C3463" s="1" t="str">
        <f t="shared" si="563"/>
        <v>21:0242</v>
      </c>
      <c r="D3463" s="1" t="str">
        <f t="shared" si="564"/>
        <v>21:0117</v>
      </c>
      <c r="E3463" t="s">
        <v>14067</v>
      </c>
      <c r="F3463" t="s">
        <v>14068</v>
      </c>
      <c r="H3463">
        <v>58.4460464</v>
      </c>
      <c r="I3463">
        <v>-102.35168899999999</v>
      </c>
      <c r="J3463" s="1" t="str">
        <f t="shared" si="565"/>
        <v>NGR lake sediment grab sample</v>
      </c>
      <c r="K3463" s="1" t="str">
        <f t="shared" si="566"/>
        <v>&lt;177 micron (NGR)</v>
      </c>
      <c r="L3463">
        <v>66</v>
      </c>
      <c r="M3463" t="s">
        <v>60</v>
      </c>
      <c r="N3463">
        <v>1293</v>
      </c>
      <c r="O3463" t="s">
        <v>489</v>
      </c>
      <c r="P3463" t="s">
        <v>181</v>
      </c>
      <c r="Q3463" t="s">
        <v>80</v>
      </c>
      <c r="R3463" t="s">
        <v>76</v>
      </c>
      <c r="S3463" t="s">
        <v>80</v>
      </c>
      <c r="T3463" t="s">
        <v>36</v>
      </c>
      <c r="U3463" t="s">
        <v>163</v>
      </c>
      <c r="V3463" t="s">
        <v>337</v>
      </c>
      <c r="W3463" t="s">
        <v>53</v>
      </c>
      <c r="X3463" t="s">
        <v>48</v>
      </c>
      <c r="Y3463" t="s">
        <v>41</v>
      </c>
      <c r="Z3463" t="s">
        <v>1359</v>
      </c>
    </row>
    <row r="3464" spans="1:26" hidden="1" x14ac:dyDescent="0.25">
      <c r="A3464" t="s">
        <v>14069</v>
      </c>
      <c r="B3464" t="s">
        <v>14070</v>
      </c>
      <c r="C3464" s="1" t="str">
        <f t="shared" si="563"/>
        <v>21:0242</v>
      </c>
      <c r="D3464" s="1" t="str">
        <f t="shared" si="564"/>
        <v>21:0117</v>
      </c>
      <c r="E3464" t="s">
        <v>14071</v>
      </c>
      <c r="F3464" t="s">
        <v>14072</v>
      </c>
      <c r="H3464">
        <v>58.443846499999999</v>
      </c>
      <c r="I3464">
        <v>-102.30991659999999</v>
      </c>
      <c r="J3464" s="1" t="str">
        <f t="shared" si="565"/>
        <v>NGR lake sediment grab sample</v>
      </c>
      <c r="K3464" s="1" t="str">
        <f t="shared" si="566"/>
        <v>&lt;177 micron (NGR)</v>
      </c>
      <c r="L3464">
        <v>66</v>
      </c>
      <c r="M3464" t="s">
        <v>73</v>
      </c>
      <c r="N3464">
        <v>1294</v>
      </c>
      <c r="O3464" t="s">
        <v>546</v>
      </c>
      <c r="P3464" t="s">
        <v>181</v>
      </c>
      <c r="Q3464" t="s">
        <v>53</v>
      </c>
      <c r="R3464" t="s">
        <v>39</v>
      </c>
      <c r="S3464" t="s">
        <v>80</v>
      </c>
      <c r="T3464" t="s">
        <v>36</v>
      </c>
      <c r="U3464" t="s">
        <v>1470</v>
      </c>
      <c r="V3464" t="s">
        <v>137</v>
      </c>
      <c r="W3464" t="s">
        <v>66</v>
      </c>
      <c r="X3464" t="s">
        <v>77</v>
      </c>
      <c r="Y3464" t="s">
        <v>41</v>
      </c>
      <c r="Z3464" t="s">
        <v>3162</v>
      </c>
    </row>
    <row r="3465" spans="1:26" hidden="1" x14ac:dyDescent="0.25">
      <c r="A3465" t="s">
        <v>14073</v>
      </c>
      <c r="B3465" t="s">
        <v>14074</v>
      </c>
      <c r="C3465" s="1" t="str">
        <f t="shared" si="563"/>
        <v>21:0242</v>
      </c>
      <c r="D3465" s="1" t="str">
        <f t="shared" si="564"/>
        <v>21:0117</v>
      </c>
      <c r="E3465" t="s">
        <v>14075</v>
      </c>
      <c r="F3465" t="s">
        <v>14076</v>
      </c>
      <c r="H3465">
        <v>58.436668300000001</v>
      </c>
      <c r="I3465">
        <v>-102.28909640000001</v>
      </c>
      <c r="J3465" s="1" t="str">
        <f t="shared" si="565"/>
        <v>NGR lake sediment grab sample</v>
      </c>
      <c r="K3465" s="1" t="str">
        <f t="shared" si="566"/>
        <v>&lt;177 micron (NGR)</v>
      </c>
      <c r="L3465">
        <v>66</v>
      </c>
      <c r="M3465" t="s">
        <v>154</v>
      </c>
      <c r="N3465">
        <v>1295</v>
      </c>
      <c r="O3465" t="s">
        <v>489</v>
      </c>
      <c r="P3465" t="s">
        <v>39</v>
      </c>
      <c r="Q3465" t="s">
        <v>53</v>
      </c>
      <c r="R3465" t="s">
        <v>39</v>
      </c>
      <c r="S3465" t="s">
        <v>63</v>
      </c>
      <c r="T3465" t="s">
        <v>36</v>
      </c>
      <c r="U3465" t="s">
        <v>79</v>
      </c>
      <c r="V3465" t="s">
        <v>1072</v>
      </c>
      <c r="W3465" t="s">
        <v>66</v>
      </c>
      <c r="X3465" t="s">
        <v>283</v>
      </c>
      <c r="Y3465" t="s">
        <v>41</v>
      </c>
      <c r="Z3465" t="s">
        <v>165</v>
      </c>
    </row>
    <row r="3466" spans="1:26" hidden="1" x14ac:dyDescent="0.25">
      <c r="A3466" t="s">
        <v>14077</v>
      </c>
      <c r="B3466" t="s">
        <v>14078</v>
      </c>
      <c r="C3466" s="1" t="str">
        <f t="shared" si="563"/>
        <v>21:0242</v>
      </c>
      <c r="D3466" s="1" t="str">
        <f t="shared" si="564"/>
        <v>21:0117</v>
      </c>
      <c r="E3466" t="s">
        <v>14059</v>
      </c>
      <c r="F3466" t="s">
        <v>14079</v>
      </c>
      <c r="H3466">
        <v>58.446537800000002</v>
      </c>
      <c r="I3466">
        <v>-102.2731351</v>
      </c>
      <c r="J3466" s="1" t="str">
        <f t="shared" si="565"/>
        <v>NGR lake sediment grab sample</v>
      </c>
      <c r="K3466" s="1" t="str">
        <f t="shared" si="566"/>
        <v>&lt;177 micron (NGR)</v>
      </c>
      <c r="L3466">
        <v>66</v>
      </c>
      <c r="M3466" t="s">
        <v>162</v>
      </c>
      <c r="N3466">
        <v>1296</v>
      </c>
      <c r="O3466" t="s">
        <v>62</v>
      </c>
      <c r="P3466" t="s">
        <v>80</v>
      </c>
      <c r="Q3466" t="s">
        <v>53</v>
      </c>
      <c r="R3466" t="s">
        <v>78</v>
      </c>
      <c r="S3466" t="s">
        <v>80</v>
      </c>
      <c r="T3466" t="s">
        <v>36</v>
      </c>
      <c r="U3466" t="s">
        <v>199</v>
      </c>
      <c r="V3466" t="s">
        <v>237</v>
      </c>
      <c r="W3466" t="s">
        <v>53</v>
      </c>
      <c r="X3466" t="s">
        <v>283</v>
      </c>
      <c r="Y3466" t="s">
        <v>41</v>
      </c>
      <c r="Z3466" t="s">
        <v>3969</v>
      </c>
    </row>
    <row r="3467" spans="1:26" hidden="1" x14ac:dyDescent="0.25">
      <c r="A3467" t="s">
        <v>14080</v>
      </c>
      <c r="B3467" t="s">
        <v>14081</v>
      </c>
      <c r="C3467" s="1" t="str">
        <f t="shared" si="563"/>
        <v>21:0242</v>
      </c>
      <c r="D3467" s="1" t="str">
        <f t="shared" si="564"/>
        <v>21:0117</v>
      </c>
      <c r="E3467" t="s">
        <v>14059</v>
      </c>
      <c r="F3467" t="s">
        <v>14082</v>
      </c>
      <c r="H3467">
        <v>58.446537800000002</v>
      </c>
      <c r="I3467">
        <v>-102.2731351</v>
      </c>
      <c r="J3467" s="1" t="str">
        <f t="shared" si="565"/>
        <v>NGR lake sediment grab sample</v>
      </c>
      <c r="K3467" s="1" t="str">
        <f t="shared" si="566"/>
        <v>&lt;177 micron (NGR)</v>
      </c>
      <c r="L3467">
        <v>66</v>
      </c>
      <c r="M3467" t="s">
        <v>169</v>
      </c>
      <c r="N3467">
        <v>1297</v>
      </c>
      <c r="O3467" t="s">
        <v>48</v>
      </c>
      <c r="P3467" t="s">
        <v>80</v>
      </c>
      <c r="Q3467" t="s">
        <v>53</v>
      </c>
      <c r="R3467" t="s">
        <v>78</v>
      </c>
      <c r="S3467" t="s">
        <v>80</v>
      </c>
      <c r="T3467" t="s">
        <v>36</v>
      </c>
      <c r="U3467" t="s">
        <v>1024</v>
      </c>
      <c r="V3467" t="s">
        <v>90</v>
      </c>
      <c r="W3467" t="s">
        <v>53</v>
      </c>
      <c r="X3467" t="s">
        <v>890</v>
      </c>
      <c r="Y3467" t="s">
        <v>41</v>
      </c>
      <c r="Z3467" t="s">
        <v>5166</v>
      </c>
    </row>
    <row r="3468" spans="1:26" hidden="1" x14ac:dyDescent="0.25">
      <c r="A3468" t="s">
        <v>14083</v>
      </c>
      <c r="B3468" t="s">
        <v>14084</v>
      </c>
      <c r="C3468" s="1" t="str">
        <f t="shared" si="563"/>
        <v>21:0242</v>
      </c>
      <c r="D3468" s="1" t="str">
        <f t="shared" si="564"/>
        <v>21:0117</v>
      </c>
      <c r="E3468" t="s">
        <v>14085</v>
      </c>
      <c r="F3468" t="s">
        <v>14086</v>
      </c>
      <c r="H3468">
        <v>58.438797200000003</v>
      </c>
      <c r="I3468">
        <v>-102.2260773</v>
      </c>
      <c r="J3468" s="1" t="str">
        <f t="shared" si="565"/>
        <v>NGR lake sediment grab sample</v>
      </c>
      <c r="K3468" s="1" t="str">
        <f t="shared" si="566"/>
        <v>&lt;177 micron (NGR)</v>
      </c>
      <c r="L3468">
        <v>66</v>
      </c>
      <c r="M3468" t="s">
        <v>87</v>
      </c>
      <c r="N3468">
        <v>1298</v>
      </c>
      <c r="O3468" t="s">
        <v>62</v>
      </c>
      <c r="P3468" t="s">
        <v>39</v>
      </c>
      <c r="Q3468" t="s">
        <v>53</v>
      </c>
      <c r="R3468" t="s">
        <v>78</v>
      </c>
      <c r="S3468" t="s">
        <v>80</v>
      </c>
      <c r="T3468" t="s">
        <v>36</v>
      </c>
      <c r="U3468" t="s">
        <v>535</v>
      </c>
      <c r="V3468" t="s">
        <v>337</v>
      </c>
      <c r="W3468" t="s">
        <v>53</v>
      </c>
      <c r="X3468" t="s">
        <v>48</v>
      </c>
      <c r="Y3468" t="s">
        <v>41</v>
      </c>
      <c r="Z3468" t="s">
        <v>1053</v>
      </c>
    </row>
    <row r="3469" spans="1:26" hidden="1" x14ac:dyDescent="0.25">
      <c r="A3469" t="s">
        <v>14087</v>
      </c>
      <c r="B3469" t="s">
        <v>14088</v>
      </c>
      <c r="C3469" s="1" t="str">
        <f t="shared" si="563"/>
        <v>21:0242</v>
      </c>
      <c r="D3469" s="1" t="str">
        <f t="shared" si="564"/>
        <v>21:0117</v>
      </c>
      <c r="E3469" t="s">
        <v>14089</v>
      </c>
      <c r="F3469" t="s">
        <v>14090</v>
      </c>
      <c r="H3469">
        <v>58.431017599999997</v>
      </c>
      <c r="I3469">
        <v>-102.17763770000001</v>
      </c>
      <c r="J3469" s="1" t="str">
        <f t="shared" si="565"/>
        <v>NGR lake sediment grab sample</v>
      </c>
      <c r="K3469" s="1" t="str">
        <f t="shared" si="566"/>
        <v>&lt;177 micron (NGR)</v>
      </c>
      <c r="L3469">
        <v>66</v>
      </c>
      <c r="M3469" t="s">
        <v>96</v>
      </c>
      <c r="N3469">
        <v>1299</v>
      </c>
      <c r="O3469" t="s">
        <v>120</v>
      </c>
      <c r="P3469" t="s">
        <v>156</v>
      </c>
      <c r="Q3469" t="s">
        <v>66</v>
      </c>
      <c r="R3469" t="s">
        <v>156</v>
      </c>
      <c r="S3469" t="s">
        <v>181</v>
      </c>
      <c r="T3469" t="s">
        <v>36</v>
      </c>
      <c r="U3469" t="s">
        <v>178</v>
      </c>
      <c r="V3469" t="s">
        <v>65</v>
      </c>
      <c r="W3469" t="s">
        <v>63</v>
      </c>
      <c r="X3469" t="s">
        <v>82</v>
      </c>
      <c r="Y3469" t="s">
        <v>41</v>
      </c>
      <c r="Z3469" t="s">
        <v>1073</v>
      </c>
    </row>
    <row r="3470" spans="1:26" hidden="1" x14ac:dyDescent="0.25">
      <c r="A3470" t="s">
        <v>14091</v>
      </c>
      <c r="B3470" t="s">
        <v>14092</v>
      </c>
      <c r="C3470" s="1" t="str">
        <f t="shared" si="563"/>
        <v>21:0242</v>
      </c>
      <c r="D3470" s="1" t="str">
        <f>HYPERLINK("http://geochem.nrcan.gc.ca/cdogs/content/svy/svy_e.htm", "")</f>
        <v/>
      </c>
      <c r="G3470" s="1" t="str">
        <f>HYPERLINK("http://geochem.nrcan.gc.ca/cdogs/content/cr_/cr_00021_e.htm", "21")</f>
        <v>21</v>
      </c>
      <c r="J3470" t="s">
        <v>220</v>
      </c>
      <c r="K3470" t="s">
        <v>221</v>
      </c>
      <c r="L3470">
        <v>66</v>
      </c>
      <c r="M3470" t="s">
        <v>222</v>
      </c>
      <c r="N3470">
        <v>1300</v>
      </c>
      <c r="O3470" t="s">
        <v>890</v>
      </c>
      <c r="P3470" t="s">
        <v>77</v>
      </c>
      <c r="Q3470" t="s">
        <v>290</v>
      </c>
      <c r="R3470" t="s">
        <v>78</v>
      </c>
      <c r="S3470" t="s">
        <v>33</v>
      </c>
      <c r="T3470" t="s">
        <v>36</v>
      </c>
      <c r="U3470" t="s">
        <v>2247</v>
      </c>
      <c r="V3470" t="s">
        <v>730</v>
      </c>
      <c r="W3470" t="s">
        <v>146</v>
      </c>
      <c r="X3470" t="s">
        <v>890</v>
      </c>
      <c r="Y3470" t="s">
        <v>80</v>
      </c>
      <c r="Z3470" t="s">
        <v>1211</v>
      </c>
    </row>
    <row r="3471" spans="1:26" hidden="1" x14ac:dyDescent="0.25">
      <c r="A3471" t="s">
        <v>14093</v>
      </c>
      <c r="B3471" t="s">
        <v>14094</v>
      </c>
      <c r="C3471" s="1" t="str">
        <f t="shared" si="563"/>
        <v>21:0242</v>
      </c>
      <c r="D3471" s="1" t="str">
        <f t="shared" ref="D3471:D3482" si="567">HYPERLINK("http://geochem.nrcan.gc.ca/cdogs/content/svy/svy210117_e.htm", "21:0117")</f>
        <v>21:0117</v>
      </c>
      <c r="E3471" t="s">
        <v>14095</v>
      </c>
      <c r="F3471" t="s">
        <v>14096</v>
      </c>
      <c r="H3471">
        <v>58.409868199999998</v>
      </c>
      <c r="I3471">
        <v>-102.1946179</v>
      </c>
      <c r="J3471" s="1" t="str">
        <f t="shared" ref="J3471:J3482" si="568">HYPERLINK("http://geochem.nrcan.gc.ca/cdogs/content/kwd/kwd020027_e.htm", "NGR lake sediment grab sample")</f>
        <v>NGR lake sediment grab sample</v>
      </c>
      <c r="K3471" s="1" t="str">
        <f t="shared" ref="K3471:K3482" si="569">HYPERLINK("http://geochem.nrcan.gc.ca/cdogs/content/kwd/kwd080006_e.htm", "&lt;177 micron (NGR)")</f>
        <v>&lt;177 micron (NGR)</v>
      </c>
      <c r="L3471">
        <v>66</v>
      </c>
      <c r="M3471" t="s">
        <v>106</v>
      </c>
      <c r="N3471">
        <v>1301</v>
      </c>
      <c r="O3471" t="s">
        <v>336</v>
      </c>
      <c r="P3471" t="s">
        <v>50</v>
      </c>
      <c r="Q3471" t="s">
        <v>66</v>
      </c>
      <c r="R3471" t="s">
        <v>156</v>
      </c>
      <c r="S3471" t="s">
        <v>39</v>
      </c>
      <c r="T3471" t="s">
        <v>36</v>
      </c>
      <c r="U3471" t="s">
        <v>991</v>
      </c>
      <c r="V3471" t="s">
        <v>200</v>
      </c>
      <c r="W3471" t="s">
        <v>63</v>
      </c>
      <c r="X3471" t="s">
        <v>82</v>
      </c>
      <c r="Y3471" t="s">
        <v>41</v>
      </c>
      <c r="Z3471" t="s">
        <v>126</v>
      </c>
    </row>
    <row r="3472" spans="1:26" hidden="1" x14ac:dyDescent="0.25">
      <c r="A3472" t="s">
        <v>14097</v>
      </c>
      <c r="B3472" t="s">
        <v>14098</v>
      </c>
      <c r="C3472" s="1" t="str">
        <f t="shared" si="563"/>
        <v>21:0242</v>
      </c>
      <c r="D3472" s="1" t="str">
        <f t="shared" si="567"/>
        <v>21:0117</v>
      </c>
      <c r="E3472" t="s">
        <v>14099</v>
      </c>
      <c r="F3472" t="s">
        <v>14100</v>
      </c>
      <c r="H3472">
        <v>58.412500999999999</v>
      </c>
      <c r="I3472">
        <v>-102.23677259999999</v>
      </c>
      <c r="J3472" s="1" t="str">
        <f t="shared" si="568"/>
        <v>NGR lake sediment grab sample</v>
      </c>
      <c r="K3472" s="1" t="str">
        <f t="shared" si="569"/>
        <v>&lt;177 micron (NGR)</v>
      </c>
      <c r="L3472">
        <v>66</v>
      </c>
      <c r="M3472" t="s">
        <v>118</v>
      </c>
      <c r="N3472">
        <v>1302</v>
      </c>
      <c r="O3472" t="s">
        <v>890</v>
      </c>
      <c r="P3472" t="s">
        <v>66</v>
      </c>
      <c r="Q3472" t="s">
        <v>53</v>
      </c>
      <c r="R3472" t="s">
        <v>146</v>
      </c>
      <c r="S3472" t="s">
        <v>33</v>
      </c>
      <c r="T3472" t="s">
        <v>36</v>
      </c>
      <c r="U3472" t="s">
        <v>463</v>
      </c>
      <c r="V3472" t="s">
        <v>125</v>
      </c>
      <c r="W3472" t="s">
        <v>66</v>
      </c>
      <c r="X3472" t="s">
        <v>48</v>
      </c>
      <c r="Y3472" t="s">
        <v>41</v>
      </c>
      <c r="Z3472" t="s">
        <v>591</v>
      </c>
    </row>
    <row r="3473" spans="1:26" hidden="1" x14ac:dyDescent="0.25">
      <c r="A3473" t="s">
        <v>14101</v>
      </c>
      <c r="B3473" t="s">
        <v>14102</v>
      </c>
      <c r="C3473" s="1" t="str">
        <f t="shared" si="563"/>
        <v>21:0242</v>
      </c>
      <c r="D3473" s="1" t="str">
        <f t="shared" si="567"/>
        <v>21:0117</v>
      </c>
      <c r="E3473" t="s">
        <v>14103</v>
      </c>
      <c r="F3473" t="s">
        <v>14104</v>
      </c>
      <c r="H3473">
        <v>58.402126299999999</v>
      </c>
      <c r="I3473">
        <v>-102.2751421</v>
      </c>
      <c r="J3473" s="1" t="str">
        <f t="shared" si="568"/>
        <v>NGR lake sediment grab sample</v>
      </c>
      <c r="K3473" s="1" t="str">
        <f t="shared" si="569"/>
        <v>&lt;177 micron (NGR)</v>
      </c>
      <c r="L3473">
        <v>66</v>
      </c>
      <c r="M3473" t="s">
        <v>131</v>
      </c>
      <c r="N3473">
        <v>1303</v>
      </c>
      <c r="O3473" t="s">
        <v>49</v>
      </c>
      <c r="P3473" t="s">
        <v>76</v>
      </c>
      <c r="Q3473" t="s">
        <v>53</v>
      </c>
      <c r="R3473" t="s">
        <v>181</v>
      </c>
      <c r="S3473" t="s">
        <v>39</v>
      </c>
      <c r="T3473" t="s">
        <v>36</v>
      </c>
      <c r="U3473" t="s">
        <v>144</v>
      </c>
      <c r="V3473" t="s">
        <v>99</v>
      </c>
      <c r="W3473" t="s">
        <v>63</v>
      </c>
      <c r="X3473" t="s">
        <v>890</v>
      </c>
      <c r="Y3473" t="s">
        <v>41</v>
      </c>
      <c r="Z3473" t="s">
        <v>82</v>
      </c>
    </row>
    <row r="3474" spans="1:26" hidden="1" x14ac:dyDescent="0.25">
      <c r="A3474" t="s">
        <v>14105</v>
      </c>
      <c r="B3474" t="s">
        <v>14106</v>
      </c>
      <c r="C3474" s="1" t="str">
        <f t="shared" si="563"/>
        <v>21:0242</v>
      </c>
      <c r="D3474" s="1" t="str">
        <f t="shared" si="567"/>
        <v>21:0117</v>
      </c>
      <c r="E3474" t="s">
        <v>14107</v>
      </c>
      <c r="F3474" t="s">
        <v>14108</v>
      </c>
      <c r="H3474">
        <v>58.405556300000001</v>
      </c>
      <c r="I3474">
        <v>-102.3360983</v>
      </c>
      <c r="J3474" s="1" t="str">
        <f t="shared" si="568"/>
        <v>NGR lake sediment grab sample</v>
      </c>
      <c r="K3474" s="1" t="str">
        <f t="shared" si="569"/>
        <v>&lt;177 micron (NGR)</v>
      </c>
      <c r="L3474">
        <v>66</v>
      </c>
      <c r="M3474" t="s">
        <v>143</v>
      </c>
      <c r="N3474">
        <v>1304</v>
      </c>
      <c r="O3474" t="s">
        <v>300</v>
      </c>
      <c r="P3474" t="s">
        <v>39</v>
      </c>
      <c r="Q3474" t="s">
        <v>53</v>
      </c>
      <c r="R3474" t="s">
        <v>146</v>
      </c>
      <c r="S3474" t="s">
        <v>181</v>
      </c>
      <c r="T3474" t="s">
        <v>36</v>
      </c>
      <c r="U3474" t="s">
        <v>245</v>
      </c>
      <c r="V3474" t="s">
        <v>80</v>
      </c>
      <c r="W3474" t="s">
        <v>33</v>
      </c>
      <c r="X3474" t="s">
        <v>82</v>
      </c>
      <c r="Y3474" t="s">
        <v>41</v>
      </c>
      <c r="Z3474" t="s">
        <v>928</v>
      </c>
    </row>
    <row r="3475" spans="1:26" hidden="1" x14ac:dyDescent="0.25">
      <c r="A3475" t="s">
        <v>14109</v>
      </c>
      <c r="B3475" t="s">
        <v>14110</v>
      </c>
      <c r="C3475" s="1" t="str">
        <f t="shared" si="563"/>
        <v>21:0242</v>
      </c>
      <c r="D3475" s="1" t="str">
        <f t="shared" si="567"/>
        <v>21:0117</v>
      </c>
      <c r="E3475" t="s">
        <v>14111</v>
      </c>
      <c r="F3475" t="s">
        <v>14112</v>
      </c>
      <c r="H3475">
        <v>58.403741699999998</v>
      </c>
      <c r="I3475">
        <v>-102.3770471</v>
      </c>
      <c r="J3475" s="1" t="str">
        <f t="shared" si="568"/>
        <v>NGR lake sediment grab sample</v>
      </c>
      <c r="K3475" s="1" t="str">
        <f t="shared" si="569"/>
        <v>&lt;177 micron (NGR)</v>
      </c>
      <c r="L3475">
        <v>66</v>
      </c>
      <c r="M3475" t="s">
        <v>177</v>
      </c>
      <c r="N3475">
        <v>1305</v>
      </c>
      <c r="O3475" t="s">
        <v>236</v>
      </c>
      <c r="P3475" t="s">
        <v>181</v>
      </c>
      <c r="Q3475" t="s">
        <v>66</v>
      </c>
      <c r="R3475" t="s">
        <v>146</v>
      </c>
      <c r="S3475" t="s">
        <v>39</v>
      </c>
      <c r="T3475" t="s">
        <v>36</v>
      </c>
      <c r="U3475" t="s">
        <v>946</v>
      </c>
      <c r="V3475" t="s">
        <v>125</v>
      </c>
      <c r="W3475" t="s">
        <v>63</v>
      </c>
      <c r="X3475" t="s">
        <v>890</v>
      </c>
      <c r="Y3475" t="s">
        <v>41</v>
      </c>
      <c r="Z3475" t="s">
        <v>523</v>
      </c>
    </row>
    <row r="3476" spans="1:26" hidden="1" x14ac:dyDescent="0.25">
      <c r="A3476" t="s">
        <v>14113</v>
      </c>
      <c r="B3476" t="s">
        <v>14114</v>
      </c>
      <c r="C3476" s="1" t="str">
        <f t="shared" si="563"/>
        <v>21:0242</v>
      </c>
      <c r="D3476" s="1" t="str">
        <f t="shared" si="567"/>
        <v>21:0117</v>
      </c>
      <c r="E3476" t="s">
        <v>14115</v>
      </c>
      <c r="F3476" t="s">
        <v>14116</v>
      </c>
      <c r="H3476">
        <v>58.402072099999998</v>
      </c>
      <c r="I3476">
        <v>-102.40093090000001</v>
      </c>
      <c r="J3476" s="1" t="str">
        <f t="shared" si="568"/>
        <v>NGR lake sediment grab sample</v>
      </c>
      <c r="K3476" s="1" t="str">
        <f t="shared" si="569"/>
        <v>&lt;177 micron (NGR)</v>
      </c>
      <c r="L3476">
        <v>66</v>
      </c>
      <c r="M3476" t="s">
        <v>187</v>
      </c>
      <c r="N3476">
        <v>1306</v>
      </c>
      <c r="O3476" t="s">
        <v>336</v>
      </c>
      <c r="P3476" t="s">
        <v>76</v>
      </c>
      <c r="Q3476" t="s">
        <v>39</v>
      </c>
      <c r="R3476" t="s">
        <v>156</v>
      </c>
      <c r="S3476" t="s">
        <v>39</v>
      </c>
      <c r="T3476" t="s">
        <v>36</v>
      </c>
      <c r="U3476" t="s">
        <v>379</v>
      </c>
      <c r="V3476" t="s">
        <v>337</v>
      </c>
      <c r="W3476" t="s">
        <v>66</v>
      </c>
      <c r="X3476" t="s">
        <v>48</v>
      </c>
      <c r="Y3476" t="s">
        <v>41</v>
      </c>
      <c r="Z3476" t="s">
        <v>62</v>
      </c>
    </row>
    <row r="3477" spans="1:26" hidden="1" x14ac:dyDescent="0.25">
      <c r="A3477" t="s">
        <v>14117</v>
      </c>
      <c r="B3477" t="s">
        <v>14118</v>
      </c>
      <c r="C3477" s="1" t="str">
        <f t="shared" si="563"/>
        <v>21:0242</v>
      </c>
      <c r="D3477" s="1" t="str">
        <f t="shared" si="567"/>
        <v>21:0117</v>
      </c>
      <c r="E3477" t="s">
        <v>14119</v>
      </c>
      <c r="F3477" t="s">
        <v>14120</v>
      </c>
      <c r="H3477">
        <v>58.404225400000001</v>
      </c>
      <c r="I3477">
        <v>-102.4499378</v>
      </c>
      <c r="J3477" s="1" t="str">
        <f t="shared" si="568"/>
        <v>NGR lake sediment grab sample</v>
      </c>
      <c r="K3477" s="1" t="str">
        <f t="shared" si="569"/>
        <v>&lt;177 micron (NGR)</v>
      </c>
      <c r="L3477">
        <v>66</v>
      </c>
      <c r="M3477" t="s">
        <v>196</v>
      </c>
      <c r="N3477">
        <v>1307</v>
      </c>
      <c r="O3477" t="s">
        <v>1058</v>
      </c>
      <c r="P3477" t="s">
        <v>76</v>
      </c>
      <c r="Q3477" t="s">
        <v>53</v>
      </c>
      <c r="R3477" t="s">
        <v>146</v>
      </c>
      <c r="S3477" t="s">
        <v>63</v>
      </c>
      <c r="T3477" t="s">
        <v>36</v>
      </c>
      <c r="U3477" t="s">
        <v>1024</v>
      </c>
      <c r="V3477" t="s">
        <v>65</v>
      </c>
      <c r="W3477" t="s">
        <v>53</v>
      </c>
      <c r="X3477" t="s">
        <v>79</v>
      </c>
      <c r="Y3477" t="s">
        <v>41</v>
      </c>
      <c r="Z3477" t="s">
        <v>798</v>
      </c>
    </row>
    <row r="3478" spans="1:26" hidden="1" x14ac:dyDescent="0.25">
      <c r="A3478" t="s">
        <v>14121</v>
      </c>
      <c r="B3478" t="s">
        <v>14122</v>
      </c>
      <c r="C3478" s="1" t="str">
        <f t="shared" si="563"/>
        <v>21:0242</v>
      </c>
      <c r="D3478" s="1" t="str">
        <f t="shared" si="567"/>
        <v>21:0117</v>
      </c>
      <c r="E3478" t="s">
        <v>14123</v>
      </c>
      <c r="F3478" t="s">
        <v>14124</v>
      </c>
      <c r="H3478">
        <v>58.402048000000001</v>
      </c>
      <c r="I3478">
        <v>-102.4939499</v>
      </c>
      <c r="J3478" s="1" t="str">
        <f t="shared" si="568"/>
        <v>NGR lake sediment grab sample</v>
      </c>
      <c r="K3478" s="1" t="str">
        <f t="shared" si="569"/>
        <v>&lt;177 micron (NGR)</v>
      </c>
      <c r="L3478">
        <v>66</v>
      </c>
      <c r="M3478" t="s">
        <v>206</v>
      </c>
      <c r="N3478">
        <v>1308</v>
      </c>
      <c r="O3478" t="s">
        <v>48</v>
      </c>
      <c r="P3478" t="s">
        <v>181</v>
      </c>
      <c r="Q3478" t="s">
        <v>66</v>
      </c>
      <c r="R3478" t="s">
        <v>146</v>
      </c>
      <c r="S3478" t="s">
        <v>33</v>
      </c>
      <c r="T3478" t="s">
        <v>36</v>
      </c>
      <c r="U3478" t="s">
        <v>465</v>
      </c>
      <c r="V3478" t="s">
        <v>308</v>
      </c>
      <c r="W3478" t="s">
        <v>66</v>
      </c>
      <c r="X3478" t="s">
        <v>283</v>
      </c>
      <c r="Y3478" t="s">
        <v>41</v>
      </c>
      <c r="Z3478" t="s">
        <v>409</v>
      </c>
    </row>
    <row r="3479" spans="1:26" hidden="1" x14ac:dyDescent="0.25">
      <c r="A3479" t="s">
        <v>14125</v>
      </c>
      <c r="B3479" t="s">
        <v>14126</v>
      </c>
      <c r="C3479" s="1" t="str">
        <f t="shared" si="563"/>
        <v>21:0242</v>
      </c>
      <c r="D3479" s="1" t="str">
        <f t="shared" si="567"/>
        <v>21:0117</v>
      </c>
      <c r="E3479" t="s">
        <v>14127</v>
      </c>
      <c r="F3479" t="s">
        <v>14128</v>
      </c>
      <c r="H3479">
        <v>58.411706500000001</v>
      </c>
      <c r="I3479">
        <v>-102.5440133</v>
      </c>
      <c r="J3479" s="1" t="str">
        <f t="shared" si="568"/>
        <v>NGR lake sediment grab sample</v>
      </c>
      <c r="K3479" s="1" t="str">
        <f t="shared" si="569"/>
        <v>&lt;177 micron (NGR)</v>
      </c>
      <c r="L3479">
        <v>66</v>
      </c>
      <c r="M3479" t="s">
        <v>214</v>
      </c>
      <c r="N3479">
        <v>1309</v>
      </c>
      <c r="O3479" t="s">
        <v>224</v>
      </c>
      <c r="P3479" t="s">
        <v>76</v>
      </c>
      <c r="Q3479" t="s">
        <v>53</v>
      </c>
      <c r="R3479" t="s">
        <v>146</v>
      </c>
      <c r="S3479" t="s">
        <v>39</v>
      </c>
      <c r="T3479" t="s">
        <v>36</v>
      </c>
      <c r="U3479" t="s">
        <v>503</v>
      </c>
      <c r="V3479" t="s">
        <v>137</v>
      </c>
      <c r="W3479" t="s">
        <v>53</v>
      </c>
      <c r="X3479" t="s">
        <v>82</v>
      </c>
      <c r="Y3479" t="s">
        <v>41</v>
      </c>
      <c r="Z3479" t="s">
        <v>1965</v>
      </c>
    </row>
    <row r="3480" spans="1:26" hidden="1" x14ac:dyDescent="0.25">
      <c r="A3480" t="s">
        <v>14129</v>
      </c>
      <c r="B3480" t="s">
        <v>14130</v>
      </c>
      <c r="C3480" s="1" t="str">
        <f t="shared" si="563"/>
        <v>21:0242</v>
      </c>
      <c r="D3480" s="1" t="str">
        <f t="shared" si="567"/>
        <v>21:0117</v>
      </c>
      <c r="E3480" t="s">
        <v>14131</v>
      </c>
      <c r="F3480" t="s">
        <v>14132</v>
      </c>
      <c r="H3480">
        <v>58.405836299999997</v>
      </c>
      <c r="I3480">
        <v>-102.5868925</v>
      </c>
      <c r="J3480" s="1" t="str">
        <f t="shared" si="568"/>
        <v>NGR lake sediment grab sample</v>
      </c>
      <c r="K3480" s="1" t="str">
        <f t="shared" si="569"/>
        <v>&lt;177 micron (NGR)</v>
      </c>
      <c r="L3480">
        <v>66</v>
      </c>
      <c r="M3480" t="s">
        <v>234</v>
      </c>
      <c r="N3480">
        <v>1310</v>
      </c>
      <c r="O3480" t="s">
        <v>489</v>
      </c>
      <c r="P3480" t="s">
        <v>39</v>
      </c>
      <c r="Q3480" t="s">
        <v>66</v>
      </c>
      <c r="R3480" t="s">
        <v>39</v>
      </c>
      <c r="S3480" t="s">
        <v>80</v>
      </c>
      <c r="T3480" t="s">
        <v>36</v>
      </c>
      <c r="U3480" t="s">
        <v>766</v>
      </c>
      <c r="V3480" t="s">
        <v>685</v>
      </c>
      <c r="W3480" t="s">
        <v>53</v>
      </c>
      <c r="X3480" t="s">
        <v>82</v>
      </c>
      <c r="Y3480" t="s">
        <v>41</v>
      </c>
      <c r="Z3480" t="s">
        <v>423</v>
      </c>
    </row>
    <row r="3481" spans="1:26" hidden="1" x14ac:dyDescent="0.25">
      <c r="A3481" t="s">
        <v>14133</v>
      </c>
      <c r="B3481" t="s">
        <v>14134</v>
      </c>
      <c r="C3481" s="1" t="str">
        <f t="shared" si="563"/>
        <v>21:0242</v>
      </c>
      <c r="D3481" s="1" t="str">
        <f t="shared" si="567"/>
        <v>21:0117</v>
      </c>
      <c r="E3481" t="s">
        <v>14135</v>
      </c>
      <c r="F3481" t="s">
        <v>14136</v>
      </c>
      <c r="H3481">
        <v>58.416635900000003</v>
      </c>
      <c r="I3481">
        <v>-102.6316518</v>
      </c>
      <c r="J3481" s="1" t="str">
        <f t="shared" si="568"/>
        <v>NGR lake sediment grab sample</v>
      </c>
      <c r="K3481" s="1" t="str">
        <f t="shared" si="569"/>
        <v>&lt;177 micron (NGR)</v>
      </c>
      <c r="L3481">
        <v>67</v>
      </c>
      <c r="M3481" t="s">
        <v>30</v>
      </c>
      <c r="N3481">
        <v>1311</v>
      </c>
      <c r="O3481" t="s">
        <v>50</v>
      </c>
      <c r="P3481" t="s">
        <v>66</v>
      </c>
      <c r="Q3481" t="s">
        <v>66</v>
      </c>
      <c r="R3481" t="s">
        <v>39</v>
      </c>
      <c r="S3481" t="s">
        <v>66</v>
      </c>
      <c r="T3481" t="s">
        <v>36</v>
      </c>
      <c r="U3481" t="s">
        <v>299</v>
      </c>
      <c r="V3481" t="s">
        <v>452</v>
      </c>
      <c r="W3481" t="s">
        <v>53</v>
      </c>
      <c r="X3481" t="s">
        <v>77</v>
      </c>
      <c r="Y3481" t="s">
        <v>41</v>
      </c>
      <c r="Z3481" t="s">
        <v>3876</v>
      </c>
    </row>
    <row r="3482" spans="1:26" hidden="1" x14ac:dyDescent="0.25">
      <c r="A3482" t="s">
        <v>14137</v>
      </c>
      <c r="B3482" t="s">
        <v>14138</v>
      </c>
      <c r="C3482" s="1" t="str">
        <f t="shared" si="563"/>
        <v>21:0242</v>
      </c>
      <c r="D3482" s="1" t="str">
        <f t="shared" si="567"/>
        <v>21:0117</v>
      </c>
      <c r="E3482" t="s">
        <v>14139</v>
      </c>
      <c r="F3482" t="s">
        <v>14140</v>
      </c>
      <c r="H3482">
        <v>58.411588399999999</v>
      </c>
      <c r="I3482">
        <v>-102.6051788</v>
      </c>
      <c r="J3482" s="1" t="str">
        <f t="shared" si="568"/>
        <v>NGR lake sediment grab sample</v>
      </c>
      <c r="K3482" s="1" t="str">
        <f t="shared" si="569"/>
        <v>&lt;177 micron (NGR)</v>
      </c>
      <c r="L3482">
        <v>67</v>
      </c>
      <c r="M3482" t="s">
        <v>154</v>
      </c>
      <c r="N3482">
        <v>1312</v>
      </c>
      <c r="O3482" t="s">
        <v>62</v>
      </c>
      <c r="P3482" t="s">
        <v>181</v>
      </c>
      <c r="Q3482" t="s">
        <v>53</v>
      </c>
      <c r="R3482" t="s">
        <v>146</v>
      </c>
      <c r="S3482" t="s">
        <v>33</v>
      </c>
      <c r="T3482" t="s">
        <v>36</v>
      </c>
      <c r="U3482" t="s">
        <v>91</v>
      </c>
      <c r="V3482" t="s">
        <v>157</v>
      </c>
      <c r="W3482" t="s">
        <v>63</v>
      </c>
      <c r="X3482" t="s">
        <v>48</v>
      </c>
      <c r="Y3482" t="s">
        <v>41</v>
      </c>
      <c r="Z3482" t="s">
        <v>536</v>
      </c>
    </row>
    <row r="3483" spans="1:26" hidden="1" x14ac:dyDescent="0.25">
      <c r="A3483" t="s">
        <v>14141</v>
      </c>
      <c r="B3483" t="s">
        <v>14142</v>
      </c>
      <c r="C3483" s="1" t="str">
        <f t="shared" si="563"/>
        <v>21:0242</v>
      </c>
      <c r="D3483" s="1" t="str">
        <f>HYPERLINK("http://geochem.nrcan.gc.ca/cdogs/content/svy/svy_e.htm", "")</f>
        <v/>
      </c>
      <c r="G3483" s="1" t="str">
        <f>HYPERLINK("http://geochem.nrcan.gc.ca/cdogs/content/cr_/cr_00021_e.htm", "21")</f>
        <v>21</v>
      </c>
      <c r="J3483" t="s">
        <v>220</v>
      </c>
      <c r="K3483" t="s">
        <v>221</v>
      </c>
      <c r="L3483">
        <v>67</v>
      </c>
      <c r="M3483" t="s">
        <v>222</v>
      </c>
      <c r="N3483">
        <v>1313</v>
      </c>
      <c r="O3483" t="s">
        <v>890</v>
      </c>
      <c r="P3483" t="s">
        <v>77</v>
      </c>
      <c r="Q3483" t="s">
        <v>277</v>
      </c>
      <c r="R3483" t="s">
        <v>181</v>
      </c>
      <c r="S3483" t="s">
        <v>33</v>
      </c>
      <c r="T3483" t="s">
        <v>36</v>
      </c>
      <c r="U3483" t="s">
        <v>889</v>
      </c>
      <c r="V3483" t="s">
        <v>730</v>
      </c>
      <c r="W3483" t="s">
        <v>146</v>
      </c>
      <c r="X3483" t="s">
        <v>890</v>
      </c>
      <c r="Y3483" t="s">
        <v>33</v>
      </c>
      <c r="Z3483" t="s">
        <v>750</v>
      </c>
    </row>
    <row r="3484" spans="1:26" hidden="1" x14ac:dyDescent="0.25">
      <c r="A3484" t="s">
        <v>14143</v>
      </c>
      <c r="B3484" t="s">
        <v>14144</v>
      </c>
      <c r="C3484" s="1" t="str">
        <f t="shared" si="563"/>
        <v>21:0242</v>
      </c>
      <c r="D3484" s="1" t="str">
        <f t="shared" ref="D3484:D3502" si="570">HYPERLINK("http://geochem.nrcan.gc.ca/cdogs/content/svy/svy210117_e.htm", "21:0117")</f>
        <v>21:0117</v>
      </c>
      <c r="E3484" t="s">
        <v>14135</v>
      </c>
      <c r="F3484" t="s">
        <v>14145</v>
      </c>
      <c r="H3484">
        <v>58.416635900000003</v>
      </c>
      <c r="I3484">
        <v>-102.6316518</v>
      </c>
      <c r="J3484" s="1" t="str">
        <f t="shared" ref="J3484:J3502" si="571">HYPERLINK("http://geochem.nrcan.gc.ca/cdogs/content/kwd/kwd020027_e.htm", "NGR lake sediment grab sample")</f>
        <v>NGR lake sediment grab sample</v>
      </c>
      <c r="K3484" s="1" t="str">
        <f t="shared" ref="K3484:K3502" si="572">HYPERLINK("http://geochem.nrcan.gc.ca/cdogs/content/kwd/kwd080006_e.htm", "&lt;177 micron (NGR)")</f>
        <v>&lt;177 micron (NGR)</v>
      </c>
      <c r="L3484">
        <v>67</v>
      </c>
      <c r="M3484" t="s">
        <v>162</v>
      </c>
      <c r="N3484">
        <v>1314</v>
      </c>
      <c r="O3484" t="s">
        <v>109</v>
      </c>
      <c r="P3484" t="s">
        <v>66</v>
      </c>
      <c r="Q3484" t="s">
        <v>53</v>
      </c>
      <c r="R3484" t="s">
        <v>33</v>
      </c>
      <c r="S3484" t="s">
        <v>66</v>
      </c>
      <c r="T3484" t="s">
        <v>36</v>
      </c>
      <c r="U3484" t="s">
        <v>100</v>
      </c>
      <c r="V3484" t="s">
        <v>437</v>
      </c>
      <c r="W3484" t="s">
        <v>53</v>
      </c>
      <c r="X3484" t="s">
        <v>77</v>
      </c>
      <c r="Y3484" t="s">
        <v>41</v>
      </c>
      <c r="Z3484" t="s">
        <v>1127</v>
      </c>
    </row>
    <row r="3485" spans="1:26" hidden="1" x14ac:dyDescent="0.25">
      <c r="A3485" t="s">
        <v>14146</v>
      </c>
      <c r="B3485" t="s">
        <v>14147</v>
      </c>
      <c r="C3485" s="1" t="str">
        <f t="shared" si="563"/>
        <v>21:0242</v>
      </c>
      <c r="D3485" s="1" t="str">
        <f t="shared" si="570"/>
        <v>21:0117</v>
      </c>
      <c r="E3485" t="s">
        <v>14148</v>
      </c>
      <c r="F3485" t="s">
        <v>14149</v>
      </c>
      <c r="H3485">
        <v>58.409633499999998</v>
      </c>
      <c r="I3485">
        <v>-102.6588629</v>
      </c>
      <c r="J3485" s="1" t="str">
        <f t="shared" si="571"/>
        <v>NGR lake sediment grab sample</v>
      </c>
      <c r="K3485" s="1" t="str">
        <f t="shared" si="572"/>
        <v>&lt;177 micron (NGR)</v>
      </c>
      <c r="L3485">
        <v>67</v>
      </c>
      <c r="M3485" t="s">
        <v>47</v>
      </c>
      <c r="N3485">
        <v>1315</v>
      </c>
      <c r="O3485" t="s">
        <v>890</v>
      </c>
      <c r="P3485" t="s">
        <v>181</v>
      </c>
      <c r="Q3485" t="s">
        <v>53</v>
      </c>
      <c r="R3485" t="s">
        <v>181</v>
      </c>
      <c r="S3485" t="s">
        <v>33</v>
      </c>
      <c r="T3485" t="s">
        <v>36</v>
      </c>
      <c r="U3485" t="s">
        <v>910</v>
      </c>
      <c r="V3485" t="s">
        <v>309</v>
      </c>
      <c r="W3485" t="s">
        <v>63</v>
      </c>
      <c r="X3485" t="s">
        <v>283</v>
      </c>
      <c r="Y3485" t="s">
        <v>41</v>
      </c>
      <c r="Z3485" t="s">
        <v>198</v>
      </c>
    </row>
    <row r="3486" spans="1:26" hidden="1" x14ac:dyDescent="0.25">
      <c r="A3486" t="s">
        <v>14150</v>
      </c>
      <c r="B3486" t="s">
        <v>14151</v>
      </c>
      <c r="C3486" s="1" t="str">
        <f t="shared" si="563"/>
        <v>21:0242</v>
      </c>
      <c r="D3486" s="1" t="str">
        <f t="shared" si="570"/>
        <v>21:0117</v>
      </c>
      <c r="E3486" t="s">
        <v>14152</v>
      </c>
      <c r="F3486" t="s">
        <v>14153</v>
      </c>
      <c r="H3486">
        <v>58.408124399999998</v>
      </c>
      <c r="I3486">
        <v>-102.7711953</v>
      </c>
      <c r="J3486" s="1" t="str">
        <f t="shared" si="571"/>
        <v>NGR lake sediment grab sample</v>
      </c>
      <c r="K3486" s="1" t="str">
        <f t="shared" si="572"/>
        <v>&lt;177 micron (NGR)</v>
      </c>
      <c r="L3486">
        <v>67</v>
      </c>
      <c r="M3486" t="s">
        <v>60</v>
      </c>
      <c r="N3486">
        <v>1316</v>
      </c>
      <c r="O3486" t="s">
        <v>679</v>
      </c>
      <c r="P3486" t="s">
        <v>156</v>
      </c>
      <c r="Q3486" t="s">
        <v>53</v>
      </c>
      <c r="R3486" t="s">
        <v>76</v>
      </c>
      <c r="S3486" t="s">
        <v>181</v>
      </c>
      <c r="T3486" t="s">
        <v>36</v>
      </c>
      <c r="U3486" t="s">
        <v>521</v>
      </c>
      <c r="V3486" t="s">
        <v>590</v>
      </c>
      <c r="W3486" t="s">
        <v>66</v>
      </c>
      <c r="X3486" t="s">
        <v>890</v>
      </c>
      <c r="Y3486" t="s">
        <v>41</v>
      </c>
      <c r="Z3486" t="s">
        <v>1085</v>
      </c>
    </row>
    <row r="3487" spans="1:26" hidden="1" x14ac:dyDescent="0.25">
      <c r="A3487" t="s">
        <v>14154</v>
      </c>
      <c r="B3487" t="s">
        <v>14155</v>
      </c>
      <c r="C3487" s="1" t="str">
        <f t="shared" si="563"/>
        <v>21:0242</v>
      </c>
      <c r="D3487" s="1" t="str">
        <f t="shared" si="570"/>
        <v>21:0117</v>
      </c>
      <c r="E3487" t="s">
        <v>14156</v>
      </c>
      <c r="F3487" t="s">
        <v>14157</v>
      </c>
      <c r="H3487">
        <v>58.389727000000001</v>
      </c>
      <c r="I3487">
        <v>-102.7549209</v>
      </c>
      <c r="J3487" s="1" t="str">
        <f t="shared" si="571"/>
        <v>NGR lake sediment grab sample</v>
      </c>
      <c r="K3487" s="1" t="str">
        <f t="shared" si="572"/>
        <v>&lt;177 micron (NGR)</v>
      </c>
      <c r="L3487">
        <v>67</v>
      </c>
      <c r="M3487" t="s">
        <v>73</v>
      </c>
      <c r="N3487">
        <v>1317</v>
      </c>
      <c r="O3487" t="s">
        <v>77</v>
      </c>
      <c r="P3487" t="s">
        <v>66</v>
      </c>
      <c r="Q3487" t="s">
        <v>53</v>
      </c>
      <c r="R3487" t="s">
        <v>80</v>
      </c>
      <c r="S3487" t="s">
        <v>63</v>
      </c>
      <c r="T3487" t="s">
        <v>36</v>
      </c>
      <c r="U3487" t="s">
        <v>535</v>
      </c>
      <c r="V3487" t="s">
        <v>157</v>
      </c>
      <c r="W3487" t="s">
        <v>53</v>
      </c>
      <c r="X3487" t="s">
        <v>77</v>
      </c>
      <c r="Y3487" t="s">
        <v>41</v>
      </c>
      <c r="Z3487" t="s">
        <v>6924</v>
      </c>
    </row>
    <row r="3488" spans="1:26" hidden="1" x14ac:dyDescent="0.25">
      <c r="A3488" t="s">
        <v>14158</v>
      </c>
      <c r="B3488" t="s">
        <v>14159</v>
      </c>
      <c r="C3488" s="1" t="str">
        <f t="shared" si="563"/>
        <v>21:0242</v>
      </c>
      <c r="D3488" s="1" t="str">
        <f t="shared" si="570"/>
        <v>21:0117</v>
      </c>
      <c r="E3488" t="s">
        <v>14160</v>
      </c>
      <c r="F3488" t="s">
        <v>14161</v>
      </c>
      <c r="H3488">
        <v>58.361361600000002</v>
      </c>
      <c r="I3488">
        <v>-102.7739205</v>
      </c>
      <c r="J3488" s="1" t="str">
        <f t="shared" si="571"/>
        <v>NGR lake sediment grab sample</v>
      </c>
      <c r="K3488" s="1" t="str">
        <f t="shared" si="572"/>
        <v>&lt;177 micron (NGR)</v>
      </c>
      <c r="L3488">
        <v>67</v>
      </c>
      <c r="M3488" t="s">
        <v>87</v>
      </c>
      <c r="N3488">
        <v>1318</v>
      </c>
      <c r="O3488" t="s">
        <v>77</v>
      </c>
      <c r="P3488" t="s">
        <v>80</v>
      </c>
      <c r="Q3488" t="s">
        <v>53</v>
      </c>
      <c r="R3488" t="s">
        <v>63</v>
      </c>
      <c r="S3488" t="s">
        <v>66</v>
      </c>
      <c r="T3488" t="s">
        <v>36</v>
      </c>
      <c r="U3488" t="s">
        <v>91</v>
      </c>
      <c r="V3488" t="s">
        <v>927</v>
      </c>
      <c r="W3488" t="s">
        <v>66</v>
      </c>
      <c r="X3488" t="s">
        <v>283</v>
      </c>
      <c r="Y3488" t="s">
        <v>41</v>
      </c>
      <c r="Z3488" t="s">
        <v>1122</v>
      </c>
    </row>
    <row r="3489" spans="1:26" hidden="1" x14ac:dyDescent="0.25">
      <c r="A3489" t="s">
        <v>14162</v>
      </c>
      <c r="B3489" t="s">
        <v>14163</v>
      </c>
      <c r="C3489" s="1" t="str">
        <f t="shared" si="563"/>
        <v>21:0242</v>
      </c>
      <c r="D3489" s="1" t="str">
        <f t="shared" si="570"/>
        <v>21:0117</v>
      </c>
      <c r="E3489" t="s">
        <v>14164</v>
      </c>
      <c r="F3489" t="s">
        <v>14165</v>
      </c>
      <c r="H3489">
        <v>58.341601900000001</v>
      </c>
      <c r="I3489">
        <v>-102.77224150000001</v>
      </c>
      <c r="J3489" s="1" t="str">
        <f t="shared" si="571"/>
        <v>NGR lake sediment grab sample</v>
      </c>
      <c r="K3489" s="1" t="str">
        <f t="shared" si="572"/>
        <v>&lt;177 micron (NGR)</v>
      </c>
      <c r="L3489">
        <v>67</v>
      </c>
      <c r="M3489" t="s">
        <v>96</v>
      </c>
      <c r="N3489">
        <v>1319</v>
      </c>
      <c r="O3489" t="s">
        <v>74</v>
      </c>
      <c r="P3489" t="s">
        <v>80</v>
      </c>
      <c r="Q3489" t="s">
        <v>53</v>
      </c>
      <c r="R3489" t="s">
        <v>181</v>
      </c>
      <c r="S3489" t="s">
        <v>39</v>
      </c>
      <c r="T3489" t="s">
        <v>36</v>
      </c>
      <c r="U3489" t="s">
        <v>299</v>
      </c>
      <c r="V3489" t="s">
        <v>157</v>
      </c>
      <c r="W3489" t="s">
        <v>53</v>
      </c>
      <c r="X3489" t="s">
        <v>283</v>
      </c>
      <c r="Y3489" t="s">
        <v>41</v>
      </c>
      <c r="Z3489" t="s">
        <v>5864</v>
      </c>
    </row>
    <row r="3490" spans="1:26" hidden="1" x14ac:dyDescent="0.25">
      <c r="A3490" t="s">
        <v>14166</v>
      </c>
      <c r="B3490" t="s">
        <v>14167</v>
      </c>
      <c r="C3490" s="1" t="str">
        <f t="shared" si="563"/>
        <v>21:0242</v>
      </c>
      <c r="D3490" s="1" t="str">
        <f t="shared" si="570"/>
        <v>21:0117</v>
      </c>
      <c r="E3490" t="s">
        <v>14135</v>
      </c>
      <c r="F3490" t="s">
        <v>14168</v>
      </c>
      <c r="H3490">
        <v>58.416635900000003</v>
      </c>
      <c r="I3490">
        <v>-102.6316518</v>
      </c>
      <c r="J3490" s="1" t="str">
        <f t="shared" si="571"/>
        <v>NGR lake sediment grab sample</v>
      </c>
      <c r="K3490" s="1" t="str">
        <f t="shared" si="572"/>
        <v>&lt;177 micron (NGR)</v>
      </c>
      <c r="L3490">
        <v>67</v>
      </c>
      <c r="M3490" t="s">
        <v>169</v>
      </c>
      <c r="N3490">
        <v>1320</v>
      </c>
      <c r="O3490" t="s">
        <v>109</v>
      </c>
      <c r="P3490" t="s">
        <v>66</v>
      </c>
      <c r="Q3490" t="s">
        <v>53</v>
      </c>
      <c r="R3490" t="s">
        <v>33</v>
      </c>
      <c r="S3490" t="s">
        <v>66</v>
      </c>
      <c r="T3490" t="s">
        <v>36</v>
      </c>
      <c r="U3490" t="s">
        <v>299</v>
      </c>
      <c r="V3490" t="s">
        <v>437</v>
      </c>
      <c r="W3490" t="s">
        <v>53</v>
      </c>
      <c r="X3490" t="s">
        <v>77</v>
      </c>
      <c r="Y3490" t="s">
        <v>41</v>
      </c>
      <c r="Z3490" t="s">
        <v>78</v>
      </c>
    </row>
    <row r="3491" spans="1:26" hidden="1" x14ac:dyDescent="0.25">
      <c r="A3491" t="s">
        <v>14169</v>
      </c>
      <c r="B3491" t="s">
        <v>14170</v>
      </c>
      <c r="C3491" s="1" t="str">
        <f t="shared" si="563"/>
        <v>21:0242</v>
      </c>
      <c r="D3491" s="1" t="str">
        <f t="shared" si="570"/>
        <v>21:0117</v>
      </c>
      <c r="E3491" t="s">
        <v>14171</v>
      </c>
      <c r="F3491" t="s">
        <v>14172</v>
      </c>
      <c r="H3491">
        <v>58.340539499999998</v>
      </c>
      <c r="I3491">
        <v>-102.86002740000001</v>
      </c>
      <c r="J3491" s="1" t="str">
        <f t="shared" si="571"/>
        <v>NGR lake sediment grab sample</v>
      </c>
      <c r="K3491" s="1" t="str">
        <f t="shared" si="572"/>
        <v>&lt;177 micron (NGR)</v>
      </c>
      <c r="L3491">
        <v>67</v>
      </c>
      <c r="M3491" t="s">
        <v>106</v>
      </c>
      <c r="N3491">
        <v>1321</v>
      </c>
      <c r="O3491" t="s">
        <v>516</v>
      </c>
      <c r="P3491" t="s">
        <v>181</v>
      </c>
      <c r="Q3491" t="s">
        <v>66</v>
      </c>
      <c r="R3491" t="s">
        <v>76</v>
      </c>
      <c r="S3491" t="s">
        <v>33</v>
      </c>
      <c r="T3491" t="s">
        <v>36</v>
      </c>
      <c r="U3491" t="s">
        <v>470</v>
      </c>
      <c r="V3491" t="s">
        <v>1121</v>
      </c>
      <c r="W3491" t="s">
        <v>66</v>
      </c>
      <c r="X3491" t="s">
        <v>82</v>
      </c>
      <c r="Y3491" t="s">
        <v>41</v>
      </c>
      <c r="Z3491" t="s">
        <v>1328</v>
      </c>
    </row>
    <row r="3492" spans="1:26" hidden="1" x14ac:dyDescent="0.25">
      <c r="A3492" t="s">
        <v>14173</v>
      </c>
      <c r="B3492" t="s">
        <v>14174</v>
      </c>
      <c r="C3492" s="1" t="str">
        <f t="shared" si="563"/>
        <v>21:0242</v>
      </c>
      <c r="D3492" s="1" t="str">
        <f t="shared" si="570"/>
        <v>21:0117</v>
      </c>
      <c r="E3492" t="s">
        <v>14175</v>
      </c>
      <c r="F3492" t="s">
        <v>14176</v>
      </c>
      <c r="H3492">
        <v>58.337916499999999</v>
      </c>
      <c r="I3492">
        <v>-102.87732149999999</v>
      </c>
      <c r="J3492" s="1" t="str">
        <f t="shared" si="571"/>
        <v>NGR lake sediment grab sample</v>
      </c>
      <c r="K3492" s="1" t="str">
        <f t="shared" si="572"/>
        <v>&lt;177 micron (NGR)</v>
      </c>
      <c r="L3492">
        <v>67</v>
      </c>
      <c r="M3492" t="s">
        <v>118</v>
      </c>
      <c r="N3492">
        <v>1322</v>
      </c>
      <c r="O3492" t="s">
        <v>298</v>
      </c>
      <c r="P3492" t="s">
        <v>156</v>
      </c>
      <c r="Q3492" t="s">
        <v>53</v>
      </c>
      <c r="R3492" t="s">
        <v>76</v>
      </c>
      <c r="S3492" t="s">
        <v>78</v>
      </c>
      <c r="T3492" t="s">
        <v>36</v>
      </c>
      <c r="U3492" t="s">
        <v>112</v>
      </c>
      <c r="V3492" t="s">
        <v>157</v>
      </c>
      <c r="W3492" t="s">
        <v>66</v>
      </c>
      <c r="X3492" t="s">
        <v>890</v>
      </c>
      <c r="Y3492" t="s">
        <v>41</v>
      </c>
      <c r="Z3492" t="s">
        <v>1773</v>
      </c>
    </row>
    <row r="3493" spans="1:26" hidden="1" x14ac:dyDescent="0.25">
      <c r="A3493" t="s">
        <v>14177</v>
      </c>
      <c r="B3493" t="s">
        <v>14178</v>
      </c>
      <c r="C3493" s="1" t="str">
        <f t="shared" si="563"/>
        <v>21:0242</v>
      </c>
      <c r="D3493" s="1" t="str">
        <f t="shared" si="570"/>
        <v>21:0117</v>
      </c>
      <c r="E3493" t="s">
        <v>14179</v>
      </c>
      <c r="F3493" t="s">
        <v>14180</v>
      </c>
      <c r="H3493">
        <v>58.3728391</v>
      </c>
      <c r="I3493">
        <v>-102.9624938</v>
      </c>
      <c r="J3493" s="1" t="str">
        <f t="shared" si="571"/>
        <v>NGR lake sediment grab sample</v>
      </c>
      <c r="K3493" s="1" t="str">
        <f t="shared" si="572"/>
        <v>&lt;177 micron (NGR)</v>
      </c>
      <c r="L3493">
        <v>67</v>
      </c>
      <c r="M3493" t="s">
        <v>131</v>
      </c>
      <c r="N3493">
        <v>1323</v>
      </c>
      <c r="O3493" t="s">
        <v>342</v>
      </c>
      <c r="P3493" t="s">
        <v>75</v>
      </c>
      <c r="Q3493" t="s">
        <v>53</v>
      </c>
      <c r="R3493" t="s">
        <v>156</v>
      </c>
      <c r="S3493" t="s">
        <v>181</v>
      </c>
      <c r="T3493" t="s">
        <v>36</v>
      </c>
      <c r="U3493" t="s">
        <v>199</v>
      </c>
      <c r="V3493" t="s">
        <v>853</v>
      </c>
      <c r="W3493" t="s">
        <v>78</v>
      </c>
      <c r="X3493" t="s">
        <v>890</v>
      </c>
      <c r="Y3493" t="s">
        <v>41</v>
      </c>
      <c r="Z3493" t="s">
        <v>4471</v>
      </c>
    </row>
    <row r="3494" spans="1:26" hidden="1" x14ac:dyDescent="0.25">
      <c r="A3494" t="s">
        <v>14181</v>
      </c>
      <c r="B3494" t="s">
        <v>14182</v>
      </c>
      <c r="C3494" s="1" t="str">
        <f t="shared" si="563"/>
        <v>21:0242</v>
      </c>
      <c r="D3494" s="1" t="str">
        <f t="shared" si="570"/>
        <v>21:0117</v>
      </c>
      <c r="E3494" t="s">
        <v>14183</v>
      </c>
      <c r="F3494" t="s">
        <v>14184</v>
      </c>
      <c r="H3494">
        <v>58.3546038</v>
      </c>
      <c r="I3494">
        <v>-103.0609682</v>
      </c>
      <c r="J3494" s="1" t="str">
        <f t="shared" si="571"/>
        <v>NGR lake sediment grab sample</v>
      </c>
      <c r="K3494" s="1" t="str">
        <f t="shared" si="572"/>
        <v>&lt;177 micron (NGR)</v>
      </c>
      <c r="L3494">
        <v>67</v>
      </c>
      <c r="M3494" t="s">
        <v>143</v>
      </c>
      <c r="N3494">
        <v>1324</v>
      </c>
      <c r="O3494" t="s">
        <v>223</v>
      </c>
      <c r="P3494" t="s">
        <v>334</v>
      </c>
      <c r="Q3494" t="s">
        <v>80</v>
      </c>
      <c r="R3494" t="s">
        <v>76</v>
      </c>
      <c r="S3494" t="s">
        <v>39</v>
      </c>
      <c r="T3494" t="s">
        <v>36</v>
      </c>
      <c r="U3494" t="s">
        <v>228</v>
      </c>
      <c r="V3494" t="s">
        <v>292</v>
      </c>
      <c r="W3494" t="s">
        <v>80</v>
      </c>
      <c r="X3494" t="s">
        <v>760</v>
      </c>
      <c r="Y3494" t="s">
        <v>760</v>
      </c>
      <c r="Z3494" t="s">
        <v>79</v>
      </c>
    </row>
    <row r="3495" spans="1:26" hidden="1" x14ac:dyDescent="0.25">
      <c r="A3495" t="s">
        <v>14185</v>
      </c>
      <c r="B3495" t="s">
        <v>14186</v>
      </c>
      <c r="C3495" s="1" t="str">
        <f t="shared" si="563"/>
        <v>21:0242</v>
      </c>
      <c r="D3495" s="1" t="str">
        <f t="shared" si="570"/>
        <v>21:0117</v>
      </c>
      <c r="E3495" t="s">
        <v>14187</v>
      </c>
      <c r="F3495" t="s">
        <v>14188</v>
      </c>
      <c r="H3495">
        <v>58.325230599999998</v>
      </c>
      <c r="I3495">
        <v>-102.8930934</v>
      </c>
      <c r="J3495" s="1" t="str">
        <f t="shared" si="571"/>
        <v>NGR lake sediment grab sample</v>
      </c>
      <c r="K3495" s="1" t="str">
        <f t="shared" si="572"/>
        <v>&lt;177 micron (NGR)</v>
      </c>
      <c r="L3495">
        <v>67</v>
      </c>
      <c r="M3495" t="s">
        <v>177</v>
      </c>
      <c r="N3495">
        <v>1325</v>
      </c>
      <c r="O3495" t="s">
        <v>82</v>
      </c>
      <c r="P3495" t="s">
        <v>39</v>
      </c>
      <c r="Q3495" t="s">
        <v>53</v>
      </c>
      <c r="R3495" t="s">
        <v>181</v>
      </c>
      <c r="S3495" t="s">
        <v>80</v>
      </c>
      <c r="T3495" t="s">
        <v>36</v>
      </c>
      <c r="U3495" t="s">
        <v>89</v>
      </c>
      <c r="V3495" t="s">
        <v>225</v>
      </c>
      <c r="W3495" t="s">
        <v>53</v>
      </c>
      <c r="X3495" t="s">
        <v>82</v>
      </c>
      <c r="Y3495" t="s">
        <v>41</v>
      </c>
      <c r="Z3495" t="s">
        <v>489</v>
      </c>
    </row>
    <row r="3496" spans="1:26" hidden="1" x14ac:dyDescent="0.25">
      <c r="A3496" t="s">
        <v>14189</v>
      </c>
      <c r="B3496" t="s">
        <v>14190</v>
      </c>
      <c r="C3496" s="1" t="str">
        <f t="shared" si="563"/>
        <v>21:0242</v>
      </c>
      <c r="D3496" s="1" t="str">
        <f t="shared" si="570"/>
        <v>21:0117</v>
      </c>
      <c r="E3496" t="s">
        <v>14191</v>
      </c>
      <c r="F3496" t="s">
        <v>14192</v>
      </c>
      <c r="H3496">
        <v>58.317169800000002</v>
      </c>
      <c r="I3496">
        <v>-102.9121667</v>
      </c>
      <c r="J3496" s="1" t="str">
        <f t="shared" si="571"/>
        <v>NGR lake sediment grab sample</v>
      </c>
      <c r="K3496" s="1" t="str">
        <f t="shared" si="572"/>
        <v>&lt;177 micron (NGR)</v>
      </c>
      <c r="L3496">
        <v>67</v>
      </c>
      <c r="M3496" t="s">
        <v>187</v>
      </c>
      <c r="N3496">
        <v>1326</v>
      </c>
      <c r="O3496" t="s">
        <v>197</v>
      </c>
      <c r="P3496" t="s">
        <v>156</v>
      </c>
      <c r="Q3496" t="s">
        <v>66</v>
      </c>
      <c r="R3496" t="s">
        <v>76</v>
      </c>
      <c r="S3496" t="s">
        <v>39</v>
      </c>
      <c r="T3496" t="s">
        <v>36</v>
      </c>
      <c r="U3496" t="s">
        <v>300</v>
      </c>
      <c r="V3496" t="s">
        <v>262</v>
      </c>
      <c r="W3496" t="s">
        <v>66</v>
      </c>
      <c r="X3496" t="s">
        <v>82</v>
      </c>
      <c r="Y3496" t="s">
        <v>41</v>
      </c>
      <c r="Z3496" t="s">
        <v>3596</v>
      </c>
    </row>
    <row r="3497" spans="1:26" hidden="1" x14ac:dyDescent="0.25">
      <c r="A3497" t="s">
        <v>14193</v>
      </c>
      <c r="B3497" t="s">
        <v>14194</v>
      </c>
      <c r="C3497" s="1" t="str">
        <f t="shared" si="563"/>
        <v>21:0242</v>
      </c>
      <c r="D3497" s="1" t="str">
        <f t="shared" si="570"/>
        <v>21:0117</v>
      </c>
      <c r="E3497" t="s">
        <v>14195</v>
      </c>
      <c r="F3497" t="s">
        <v>14196</v>
      </c>
      <c r="H3497">
        <v>58.3005304</v>
      </c>
      <c r="I3497">
        <v>-102.923728</v>
      </c>
      <c r="J3497" s="1" t="str">
        <f t="shared" si="571"/>
        <v>NGR lake sediment grab sample</v>
      </c>
      <c r="K3497" s="1" t="str">
        <f t="shared" si="572"/>
        <v>&lt;177 micron (NGR)</v>
      </c>
      <c r="L3497">
        <v>67</v>
      </c>
      <c r="M3497" t="s">
        <v>196</v>
      </c>
      <c r="N3497">
        <v>1327</v>
      </c>
      <c r="O3497" t="s">
        <v>145</v>
      </c>
      <c r="P3497" t="s">
        <v>80</v>
      </c>
      <c r="Q3497" t="s">
        <v>53</v>
      </c>
      <c r="R3497" t="s">
        <v>39</v>
      </c>
      <c r="S3497" t="s">
        <v>80</v>
      </c>
      <c r="T3497" t="s">
        <v>36</v>
      </c>
      <c r="U3497" t="s">
        <v>465</v>
      </c>
      <c r="V3497" t="s">
        <v>225</v>
      </c>
      <c r="W3497" t="s">
        <v>53</v>
      </c>
      <c r="X3497" t="s">
        <v>77</v>
      </c>
      <c r="Y3497" t="s">
        <v>41</v>
      </c>
      <c r="Z3497" t="s">
        <v>2787</v>
      </c>
    </row>
    <row r="3498" spans="1:26" hidden="1" x14ac:dyDescent="0.25">
      <c r="A3498" t="s">
        <v>14197</v>
      </c>
      <c r="B3498" t="s">
        <v>14198</v>
      </c>
      <c r="C3498" s="1" t="str">
        <f t="shared" si="563"/>
        <v>21:0242</v>
      </c>
      <c r="D3498" s="1" t="str">
        <f t="shared" si="570"/>
        <v>21:0117</v>
      </c>
      <c r="E3498" t="s">
        <v>14199</v>
      </c>
      <c r="F3498" t="s">
        <v>14200</v>
      </c>
      <c r="H3498">
        <v>58.296017300000003</v>
      </c>
      <c r="I3498">
        <v>-102.90208199999999</v>
      </c>
      <c r="J3498" s="1" t="str">
        <f t="shared" si="571"/>
        <v>NGR lake sediment grab sample</v>
      </c>
      <c r="K3498" s="1" t="str">
        <f t="shared" si="572"/>
        <v>&lt;177 micron (NGR)</v>
      </c>
      <c r="L3498">
        <v>67</v>
      </c>
      <c r="M3498" t="s">
        <v>206</v>
      </c>
      <c r="N3498">
        <v>1328</v>
      </c>
      <c r="O3498" t="s">
        <v>298</v>
      </c>
      <c r="P3498" t="s">
        <v>181</v>
      </c>
      <c r="Q3498" t="s">
        <v>53</v>
      </c>
      <c r="R3498" t="s">
        <v>76</v>
      </c>
      <c r="S3498" t="s">
        <v>39</v>
      </c>
      <c r="T3498" t="s">
        <v>36</v>
      </c>
      <c r="U3498" t="s">
        <v>497</v>
      </c>
      <c r="V3498" t="s">
        <v>99</v>
      </c>
      <c r="W3498" t="s">
        <v>63</v>
      </c>
      <c r="X3498" t="s">
        <v>82</v>
      </c>
      <c r="Y3498" t="s">
        <v>41</v>
      </c>
      <c r="Z3498" t="s">
        <v>546</v>
      </c>
    </row>
    <row r="3499" spans="1:26" hidden="1" x14ac:dyDescent="0.25">
      <c r="A3499" t="s">
        <v>14201</v>
      </c>
      <c r="B3499" t="s">
        <v>14202</v>
      </c>
      <c r="C3499" s="1" t="str">
        <f t="shared" si="563"/>
        <v>21:0242</v>
      </c>
      <c r="D3499" s="1" t="str">
        <f t="shared" si="570"/>
        <v>21:0117</v>
      </c>
      <c r="E3499" t="s">
        <v>14203</v>
      </c>
      <c r="F3499" t="s">
        <v>14204</v>
      </c>
      <c r="H3499">
        <v>58.273751799999999</v>
      </c>
      <c r="I3499">
        <v>-102.8489805</v>
      </c>
      <c r="J3499" s="1" t="str">
        <f t="shared" si="571"/>
        <v>NGR lake sediment grab sample</v>
      </c>
      <c r="K3499" s="1" t="str">
        <f t="shared" si="572"/>
        <v>&lt;177 micron (NGR)</v>
      </c>
      <c r="L3499">
        <v>67</v>
      </c>
      <c r="M3499" t="s">
        <v>214</v>
      </c>
      <c r="N3499">
        <v>1329</v>
      </c>
      <c r="O3499" t="s">
        <v>48</v>
      </c>
      <c r="P3499" t="s">
        <v>39</v>
      </c>
      <c r="Q3499" t="s">
        <v>53</v>
      </c>
      <c r="R3499" t="s">
        <v>39</v>
      </c>
      <c r="S3499" t="s">
        <v>66</v>
      </c>
      <c r="T3499" t="s">
        <v>36</v>
      </c>
      <c r="U3499" t="s">
        <v>300</v>
      </c>
      <c r="V3499" t="s">
        <v>122</v>
      </c>
      <c r="W3499" t="s">
        <v>80</v>
      </c>
      <c r="X3499" t="s">
        <v>283</v>
      </c>
      <c r="Y3499" t="s">
        <v>41</v>
      </c>
      <c r="Z3499" t="s">
        <v>6344</v>
      </c>
    </row>
    <row r="3500" spans="1:26" hidden="1" x14ac:dyDescent="0.25">
      <c r="A3500" t="s">
        <v>14205</v>
      </c>
      <c r="B3500" t="s">
        <v>14206</v>
      </c>
      <c r="C3500" s="1" t="str">
        <f t="shared" si="563"/>
        <v>21:0242</v>
      </c>
      <c r="D3500" s="1" t="str">
        <f t="shared" si="570"/>
        <v>21:0117</v>
      </c>
      <c r="E3500" t="s">
        <v>14207</v>
      </c>
      <c r="F3500" t="s">
        <v>14208</v>
      </c>
      <c r="H3500">
        <v>58.264673600000002</v>
      </c>
      <c r="I3500">
        <v>-102.80073470000001</v>
      </c>
      <c r="J3500" s="1" t="str">
        <f t="shared" si="571"/>
        <v>NGR lake sediment grab sample</v>
      </c>
      <c r="K3500" s="1" t="str">
        <f t="shared" si="572"/>
        <v>&lt;177 micron (NGR)</v>
      </c>
      <c r="L3500">
        <v>67</v>
      </c>
      <c r="M3500" t="s">
        <v>234</v>
      </c>
      <c r="N3500">
        <v>1330</v>
      </c>
      <c r="O3500" t="s">
        <v>35</v>
      </c>
      <c r="P3500" t="s">
        <v>39</v>
      </c>
      <c r="Q3500" t="s">
        <v>53</v>
      </c>
      <c r="R3500" t="s">
        <v>181</v>
      </c>
      <c r="S3500" t="s">
        <v>80</v>
      </c>
      <c r="T3500" t="s">
        <v>36</v>
      </c>
      <c r="U3500" t="s">
        <v>535</v>
      </c>
      <c r="V3500" t="s">
        <v>90</v>
      </c>
      <c r="W3500" t="s">
        <v>53</v>
      </c>
      <c r="X3500" t="s">
        <v>79</v>
      </c>
      <c r="Y3500" t="s">
        <v>41</v>
      </c>
      <c r="Z3500" t="s">
        <v>5157</v>
      </c>
    </row>
    <row r="3501" spans="1:26" hidden="1" x14ac:dyDescent="0.25">
      <c r="A3501" t="s">
        <v>14209</v>
      </c>
      <c r="B3501" t="s">
        <v>14210</v>
      </c>
      <c r="C3501" s="1" t="str">
        <f t="shared" si="563"/>
        <v>21:0242</v>
      </c>
      <c r="D3501" s="1" t="str">
        <f t="shared" si="570"/>
        <v>21:0117</v>
      </c>
      <c r="E3501" t="s">
        <v>14211</v>
      </c>
      <c r="F3501" t="s">
        <v>14212</v>
      </c>
      <c r="H3501">
        <v>58.178527600000002</v>
      </c>
      <c r="I3501">
        <v>-102.6485572</v>
      </c>
      <c r="J3501" s="1" t="str">
        <f t="shared" si="571"/>
        <v>NGR lake sediment grab sample</v>
      </c>
      <c r="K3501" s="1" t="str">
        <f t="shared" si="572"/>
        <v>&lt;177 micron (NGR)</v>
      </c>
      <c r="L3501">
        <v>68</v>
      </c>
      <c r="M3501" t="s">
        <v>30</v>
      </c>
      <c r="N3501">
        <v>1331</v>
      </c>
      <c r="O3501" t="s">
        <v>48</v>
      </c>
      <c r="P3501" t="s">
        <v>156</v>
      </c>
      <c r="Q3501" t="s">
        <v>53</v>
      </c>
      <c r="R3501" t="s">
        <v>181</v>
      </c>
      <c r="S3501" t="s">
        <v>33</v>
      </c>
      <c r="T3501" t="s">
        <v>36</v>
      </c>
      <c r="U3501" t="s">
        <v>804</v>
      </c>
      <c r="V3501" t="s">
        <v>66</v>
      </c>
      <c r="W3501" t="s">
        <v>66</v>
      </c>
      <c r="X3501" t="s">
        <v>760</v>
      </c>
      <c r="Y3501" t="s">
        <v>41</v>
      </c>
      <c r="Z3501" t="s">
        <v>4267</v>
      </c>
    </row>
    <row r="3502" spans="1:26" hidden="1" x14ac:dyDescent="0.25">
      <c r="A3502" t="s">
        <v>14213</v>
      </c>
      <c r="B3502" t="s">
        <v>14214</v>
      </c>
      <c r="C3502" s="1" t="str">
        <f t="shared" si="563"/>
        <v>21:0242</v>
      </c>
      <c r="D3502" s="1" t="str">
        <f t="shared" si="570"/>
        <v>21:0117</v>
      </c>
      <c r="E3502" t="s">
        <v>14215</v>
      </c>
      <c r="F3502" t="s">
        <v>14216</v>
      </c>
      <c r="H3502">
        <v>58.248978999999999</v>
      </c>
      <c r="I3502">
        <v>-102.80397290000001</v>
      </c>
      <c r="J3502" s="1" t="str">
        <f t="shared" si="571"/>
        <v>NGR lake sediment grab sample</v>
      </c>
      <c r="K3502" s="1" t="str">
        <f t="shared" si="572"/>
        <v>&lt;177 micron (NGR)</v>
      </c>
      <c r="L3502">
        <v>68</v>
      </c>
      <c r="M3502" t="s">
        <v>47</v>
      </c>
      <c r="N3502">
        <v>1332</v>
      </c>
      <c r="O3502" t="s">
        <v>334</v>
      </c>
      <c r="P3502" t="s">
        <v>39</v>
      </c>
      <c r="Q3502" t="s">
        <v>66</v>
      </c>
      <c r="R3502" t="s">
        <v>78</v>
      </c>
      <c r="S3502" t="s">
        <v>63</v>
      </c>
      <c r="T3502" t="s">
        <v>36</v>
      </c>
      <c r="U3502" t="s">
        <v>112</v>
      </c>
      <c r="V3502" t="s">
        <v>65</v>
      </c>
      <c r="W3502" t="s">
        <v>80</v>
      </c>
      <c r="X3502" t="s">
        <v>77</v>
      </c>
      <c r="Y3502" t="s">
        <v>41</v>
      </c>
      <c r="Z3502" t="s">
        <v>1874</v>
      </c>
    </row>
    <row r="3503" spans="1:26" hidden="1" x14ac:dyDescent="0.25">
      <c r="A3503" t="s">
        <v>14217</v>
      </c>
      <c r="B3503" t="s">
        <v>14218</v>
      </c>
      <c r="C3503" s="1" t="str">
        <f t="shared" si="563"/>
        <v>21:0242</v>
      </c>
      <c r="D3503" s="1" t="str">
        <f>HYPERLINK("http://geochem.nrcan.gc.ca/cdogs/content/svy/svy_e.htm", "")</f>
        <v/>
      </c>
      <c r="G3503" s="1" t="str">
        <f>HYPERLINK("http://geochem.nrcan.gc.ca/cdogs/content/cr_/cr_00023_e.htm", "23")</f>
        <v>23</v>
      </c>
      <c r="J3503" t="s">
        <v>220</v>
      </c>
      <c r="K3503" t="s">
        <v>221</v>
      </c>
      <c r="L3503">
        <v>68</v>
      </c>
      <c r="M3503" t="s">
        <v>222</v>
      </c>
      <c r="N3503">
        <v>1333</v>
      </c>
      <c r="O3503" t="s">
        <v>342</v>
      </c>
      <c r="P3503" t="s">
        <v>145</v>
      </c>
      <c r="Q3503" t="s">
        <v>271</v>
      </c>
      <c r="R3503" t="s">
        <v>290</v>
      </c>
      <c r="S3503" t="s">
        <v>109</v>
      </c>
      <c r="T3503" t="s">
        <v>36</v>
      </c>
      <c r="U3503" t="s">
        <v>3807</v>
      </c>
      <c r="V3503" t="s">
        <v>522</v>
      </c>
      <c r="W3503" t="s">
        <v>39</v>
      </c>
      <c r="X3503" t="s">
        <v>300</v>
      </c>
      <c r="Y3503" t="s">
        <v>1607</v>
      </c>
      <c r="Z3503" t="s">
        <v>6137</v>
      </c>
    </row>
    <row r="3504" spans="1:26" hidden="1" x14ac:dyDescent="0.25">
      <c r="A3504" t="s">
        <v>14219</v>
      </c>
      <c r="B3504" t="s">
        <v>14220</v>
      </c>
      <c r="C3504" s="1" t="str">
        <f t="shared" si="563"/>
        <v>21:0242</v>
      </c>
      <c r="D3504" s="1" t="str">
        <f t="shared" ref="D3504:D3528" si="573">HYPERLINK("http://geochem.nrcan.gc.ca/cdogs/content/svy/svy210117_e.htm", "21:0117")</f>
        <v>21:0117</v>
      </c>
      <c r="E3504" t="s">
        <v>14221</v>
      </c>
      <c r="F3504" t="s">
        <v>14222</v>
      </c>
      <c r="H3504">
        <v>58.227677</v>
      </c>
      <c r="I3504">
        <v>-102.7189367</v>
      </c>
      <c r="J3504" s="1" t="str">
        <f t="shared" ref="J3504:J3528" si="574">HYPERLINK("http://geochem.nrcan.gc.ca/cdogs/content/kwd/kwd020027_e.htm", "NGR lake sediment grab sample")</f>
        <v>NGR lake sediment grab sample</v>
      </c>
      <c r="K3504" s="1" t="str">
        <f t="shared" ref="K3504:K3528" si="575">HYPERLINK("http://geochem.nrcan.gc.ca/cdogs/content/kwd/kwd080006_e.htm", "&lt;177 micron (NGR)")</f>
        <v>&lt;177 micron (NGR)</v>
      </c>
      <c r="L3504">
        <v>68</v>
      </c>
      <c r="M3504" t="s">
        <v>60</v>
      </c>
      <c r="N3504">
        <v>1334</v>
      </c>
      <c r="O3504" t="s">
        <v>224</v>
      </c>
      <c r="P3504" t="s">
        <v>76</v>
      </c>
      <c r="Q3504" t="s">
        <v>53</v>
      </c>
      <c r="R3504" t="s">
        <v>181</v>
      </c>
      <c r="S3504" t="s">
        <v>39</v>
      </c>
      <c r="T3504" t="s">
        <v>36</v>
      </c>
      <c r="U3504" t="s">
        <v>178</v>
      </c>
      <c r="V3504" t="s">
        <v>237</v>
      </c>
      <c r="W3504" t="s">
        <v>63</v>
      </c>
      <c r="X3504" t="s">
        <v>890</v>
      </c>
      <c r="Y3504" t="s">
        <v>41</v>
      </c>
      <c r="Z3504" t="s">
        <v>928</v>
      </c>
    </row>
    <row r="3505" spans="1:26" hidden="1" x14ac:dyDescent="0.25">
      <c r="A3505" t="s">
        <v>14223</v>
      </c>
      <c r="B3505" t="s">
        <v>14224</v>
      </c>
      <c r="C3505" s="1" t="str">
        <f t="shared" si="563"/>
        <v>21:0242</v>
      </c>
      <c r="D3505" s="1" t="str">
        <f t="shared" si="573"/>
        <v>21:0117</v>
      </c>
      <c r="E3505" t="s">
        <v>14225</v>
      </c>
      <c r="F3505" t="s">
        <v>14226</v>
      </c>
      <c r="H3505">
        <v>58.209340599999997</v>
      </c>
      <c r="I3505">
        <v>-102.7045024</v>
      </c>
      <c r="J3505" s="1" t="str">
        <f t="shared" si="574"/>
        <v>NGR lake sediment grab sample</v>
      </c>
      <c r="K3505" s="1" t="str">
        <f t="shared" si="575"/>
        <v>&lt;177 micron (NGR)</v>
      </c>
      <c r="L3505">
        <v>68</v>
      </c>
      <c r="M3505" t="s">
        <v>73</v>
      </c>
      <c r="N3505">
        <v>1335</v>
      </c>
      <c r="O3505" t="s">
        <v>343</v>
      </c>
      <c r="P3505" t="s">
        <v>181</v>
      </c>
      <c r="Q3505" t="s">
        <v>53</v>
      </c>
      <c r="R3505" t="s">
        <v>76</v>
      </c>
      <c r="S3505" t="s">
        <v>181</v>
      </c>
      <c r="T3505" t="s">
        <v>36</v>
      </c>
      <c r="U3505" t="s">
        <v>639</v>
      </c>
      <c r="V3505" t="s">
        <v>125</v>
      </c>
      <c r="W3505" t="s">
        <v>63</v>
      </c>
      <c r="X3505" t="s">
        <v>283</v>
      </c>
      <c r="Y3505" t="s">
        <v>41</v>
      </c>
      <c r="Z3505" t="s">
        <v>1073</v>
      </c>
    </row>
    <row r="3506" spans="1:26" hidden="1" x14ac:dyDescent="0.25">
      <c r="A3506" t="s">
        <v>14227</v>
      </c>
      <c r="B3506" t="s">
        <v>14228</v>
      </c>
      <c r="C3506" s="1" t="str">
        <f t="shared" si="563"/>
        <v>21:0242</v>
      </c>
      <c r="D3506" s="1" t="str">
        <f t="shared" si="573"/>
        <v>21:0117</v>
      </c>
      <c r="E3506" t="s">
        <v>14229</v>
      </c>
      <c r="F3506" t="s">
        <v>14230</v>
      </c>
      <c r="H3506">
        <v>58.205223799999999</v>
      </c>
      <c r="I3506">
        <v>-102.6770911</v>
      </c>
      <c r="J3506" s="1" t="str">
        <f t="shared" si="574"/>
        <v>NGR lake sediment grab sample</v>
      </c>
      <c r="K3506" s="1" t="str">
        <f t="shared" si="575"/>
        <v>&lt;177 micron (NGR)</v>
      </c>
      <c r="L3506">
        <v>68</v>
      </c>
      <c r="M3506" t="s">
        <v>87</v>
      </c>
      <c r="N3506">
        <v>1336</v>
      </c>
      <c r="O3506" t="s">
        <v>61</v>
      </c>
      <c r="P3506" t="s">
        <v>181</v>
      </c>
      <c r="Q3506" t="s">
        <v>66</v>
      </c>
      <c r="R3506" t="s">
        <v>76</v>
      </c>
      <c r="S3506" t="s">
        <v>78</v>
      </c>
      <c r="T3506" t="s">
        <v>36</v>
      </c>
      <c r="U3506" t="s">
        <v>858</v>
      </c>
      <c r="V3506" t="s">
        <v>65</v>
      </c>
      <c r="W3506" t="s">
        <v>63</v>
      </c>
      <c r="X3506" t="s">
        <v>760</v>
      </c>
      <c r="Y3506" t="s">
        <v>760</v>
      </c>
      <c r="Z3506" t="s">
        <v>787</v>
      </c>
    </row>
    <row r="3507" spans="1:26" hidden="1" x14ac:dyDescent="0.25">
      <c r="A3507" t="s">
        <v>14231</v>
      </c>
      <c r="B3507" t="s">
        <v>14232</v>
      </c>
      <c r="C3507" s="1" t="str">
        <f t="shared" si="563"/>
        <v>21:0242</v>
      </c>
      <c r="D3507" s="1" t="str">
        <f t="shared" si="573"/>
        <v>21:0117</v>
      </c>
      <c r="E3507" t="s">
        <v>14233</v>
      </c>
      <c r="F3507" t="s">
        <v>14234</v>
      </c>
      <c r="H3507">
        <v>58.191544999999998</v>
      </c>
      <c r="I3507">
        <v>-102.6587059</v>
      </c>
      <c r="J3507" s="1" t="str">
        <f t="shared" si="574"/>
        <v>NGR lake sediment grab sample</v>
      </c>
      <c r="K3507" s="1" t="str">
        <f t="shared" si="575"/>
        <v>&lt;177 micron (NGR)</v>
      </c>
      <c r="L3507">
        <v>68</v>
      </c>
      <c r="M3507" t="s">
        <v>154</v>
      </c>
      <c r="N3507">
        <v>1337</v>
      </c>
      <c r="O3507" t="s">
        <v>35</v>
      </c>
      <c r="P3507" t="s">
        <v>39</v>
      </c>
      <c r="Q3507" t="s">
        <v>53</v>
      </c>
      <c r="R3507" t="s">
        <v>181</v>
      </c>
      <c r="S3507" t="s">
        <v>63</v>
      </c>
      <c r="T3507" t="s">
        <v>36</v>
      </c>
      <c r="U3507" t="s">
        <v>291</v>
      </c>
      <c r="V3507" t="s">
        <v>452</v>
      </c>
      <c r="W3507" t="s">
        <v>53</v>
      </c>
      <c r="X3507" t="s">
        <v>890</v>
      </c>
      <c r="Y3507" t="s">
        <v>41</v>
      </c>
      <c r="Z3507" t="s">
        <v>1019</v>
      </c>
    </row>
    <row r="3508" spans="1:26" hidden="1" x14ac:dyDescent="0.25">
      <c r="A3508" t="s">
        <v>14235</v>
      </c>
      <c r="B3508" t="s">
        <v>14236</v>
      </c>
      <c r="C3508" s="1" t="str">
        <f t="shared" si="563"/>
        <v>21:0242</v>
      </c>
      <c r="D3508" s="1" t="str">
        <f t="shared" si="573"/>
        <v>21:0117</v>
      </c>
      <c r="E3508" t="s">
        <v>14211</v>
      </c>
      <c r="F3508" t="s">
        <v>14237</v>
      </c>
      <c r="H3508">
        <v>58.178527600000002</v>
      </c>
      <c r="I3508">
        <v>-102.6485572</v>
      </c>
      <c r="J3508" s="1" t="str">
        <f t="shared" si="574"/>
        <v>NGR lake sediment grab sample</v>
      </c>
      <c r="K3508" s="1" t="str">
        <f t="shared" si="575"/>
        <v>&lt;177 micron (NGR)</v>
      </c>
      <c r="L3508">
        <v>68</v>
      </c>
      <c r="M3508" t="s">
        <v>162</v>
      </c>
      <c r="N3508">
        <v>1338</v>
      </c>
      <c r="O3508" t="s">
        <v>224</v>
      </c>
      <c r="P3508" t="s">
        <v>156</v>
      </c>
      <c r="Q3508" t="s">
        <v>53</v>
      </c>
      <c r="R3508" t="s">
        <v>78</v>
      </c>
      <c r="S3508" t="s">
        <v>39</v>
      </c>
      <c r="T3508" t="s">
        <v>36</v>
      </c>
      <c r="U3508" t="s">
        <v>1501</v>
      </c>
      <c r="V3508" t="s">
        <v>66</v>
      </c>
      <c r="W3508" t="s">
        <v>63</v>
      </c>
      <c r="X3508" t="s">
        <v>890</v>
      </c>
      <c r="Y3508" t="s">
        <v>41</v>
      </c>
      <c r="Z3508" t="s">
        <v>1506</v>
      </c>
    </row>
    <row r="3509" spans="1:26" hidden="1" x14ac:dyDescent="0.25">
      <c r="A3509" t="s">
        <v>14238</v>
      </c>
      <c r="B3509" t="s">
        <v>14239</v>
      </c>
      <c r="C3509" s="1" t="str">
        <f t="shared" si="563"/>
        <v>21:0242</v>
      </c>
      <c r="D3509" s="1" t="str">
        <f t="shared" si="573"/>
        <v>21:0117</v>
      </c>
      <c r="E3509" t="s">
        <v>14211</v>
      </c>
      <c r="F3509" t="s">
        <v>14240</v>
      </c>
      <c r="H3509">
        <v>58.178527600000002</v>
      </c>
      <c r="I3509">
        <v>-102.6485572</v>
      </c>
      <c r="J3509" s="1" t="str">
        <f t="shared" si="574"/>
        <v>NGR lake sediment grab sample</v>
      </c>
      <c r="K3509" s="1" t="str">
        <f t="shared" si="575"/>
        <v>&lt;177 micron (NGR)</v>
      </c>
      <c r="L3509">
        <v>68</v>
      </c>
      <c r="M3509" t="s">
        <v>169</v>
      </c>
      <c r="N3509">
        <v>1339</v>
      </c>
      <c r="O3509" t="s">
        <v>48</v>
      </c>
      <c r="P3509" t="s">
        <v>156</v>
      </c>
      <c r="Q3509" t="s">
        <v>53</v>
      </c>
      <c r="R3509" t="s">
        <v>78</v>
      </c>
      <c r="S3509" t="s">
        <v>33</v>
      </c>
      <c r="T3509" t="s">
        <v>36</v>
      </c>
      <c r="U3509" t="s">
        <v>1501</v>
      </c>
      <c r="V3509" t="s">
        <v>408</v>
      </c>
      <c r="W3509" t="s">
        <v>80</v>
      </c>
      <c r="X3509" t="s">
        <v>760</v>
      </c>
      <c r="Y3509" t="s">
        <v>41</v>
      </c>
      <c r="Z3509" t="s">
        <v>321</v>
      </c>
    </row>
    <row r="3510" spans="1:26" hidden="1" x14ac:dyDescent="0.25">
      <c r="A3510" t="s">
        <v>14241</v>
      </c>
      <c r="B3510" t="s">
        <v>14242</v>
      </c>
      <c r="C3510" s="1" t="str">
        <f t="shared" si="563"/>
        <v>21:0242</v>
      </c>
      <c r="D3510" s="1" t="str">
        <f t="shared" si="573"/>
        <v>21:0117</v>
      </c>
      <c r="E3510" t="s">
        <v>14243</v>
      </c>
      <c r="F3510" t="s">
        <v>14244</v>
      </c>
      <c r="H3510">
        <v>58.247408900000003</v>
      </c>
      <c r="I3510">
        <v>-102.7678227</v>
      </c>
      <c r="J3510" s="1" t="str">
        <f t="shared" si="574"/>
        <v>NGR lake sediment grab sample</v>
      </c>
      <c r="K3510" s="1" t="str">
        <f t="shared" si="575"/>
        <v>&lt;177 micron (NGR)</v>
      </c>
      <c r="L3510">
        <v>68</v>
      </c>
      <c r="M3510" t="s">
        <v>96</v>
      </c>
      <c r="N3510">
        <v>1340</v>
      </c>
      <c r="O3510" t="s">
        <v>77</v>
      </c>
      <c r="P3510" t="s">
        <v>39</v>
      </c>
      <c r="Q3510" t="s">
        <v>53</v>
      </c>
      <c r="R3510" t="s">
        <v>33</v>
      </c>
      <c r="S3510" t="s">
        <v>63</v>
      </c>
      <c r="T3510" t="s">
        <v>36</v>
      </c>
      <c r="U3510" t="s">
        <v>343</v>
      </c>
      <c r="V3510" t="s">
        <v>399</v>
      </c>
      <c r="W3510" t="s">
        <v>66</v>
      </c>
      <c r="X3510" t="s">
        <v>283</v>
      </c>
      <c r="Y3510" t="s">
        <v>41</v>
      </c>
      <c r="Z3510" t="s">
        <v>50</v>
      </c>
    </row>
    <row r="3511" spans="1:26" hidden="1" x14ac:dyDescent="0.25">
      <c r="A3511" t="s">
        <v>14245</v>
      </c>
      <c r="B3511" t="s">
        <v>14246</v>
      </c>
      <c r="C3511" s="1" t="str">
        <f t="shared" si="563"/>
        <v>21:0242</v>
      </c>
      <c r="D3511" s="1" t="str">
        <f t="shared" si="573"/>
        <v>21:0117</v>
      </c>
      <c r="E3511" t="s">
        <v>14247</v>
      </c>
      <c r="F3511" t="s">
        <v>14248</v>
      </c>
      <c r="H3511">
        <v>58.166463999999998</v>
      </c>
      <c r="I3511">
        <v>-102.63416960000001</v>
      </c>
      <c r="J3511" s="1" t="str">
        <f t="shared" si="574"/>
        <v>NGR lake sediment grab sample</v>
      </c>
      <c r="K3511" s="1" t="str">
        <f t="shared" si="575"/>
        <v>&lt;177 micron (NGR)</v>
      </c>
      <c r="L3511">
        <v>68</v>
      </c>
      <c r="M3511" t="s">
        <v>106</v>
      </c>
      <c r="N3511">
        <v>1341</v>
      </c>
      <c r="O3511" t="s">
        <v>702</v>
      </c>
      <c r="P3511" t="s">
        <v>198</v>
      </c>
      <c r="Q3511" t="s">
        <v>53</v>
      </c>
      <c r="R3511" t="s">
        <v>146</v>
      </c>
      <c r="S3511" t="s">
        <v>76</v>
      </c>
      <c r="T3511" t="s">
        <v>36</v>
      </c>
      <c r="U3511" t="s">
        <v>1282</v>
      </c>
      <c r="V3511" t="s">
        <v>10394</v>
      </c>
      <c r="W3511" t="s">
        <v>33</v>
      </c>
      <c r="X3511" t="s">
        <v>48</v>
      </c>
      <c r="Y3511" t="s">
        <v>41</v>
      </c>
      <c r="Z3511" t="s">
        <v>3794</v>
      </c>
    </row>
    <row r="3512" spans="1:26" hidden="1" x14ac:dyDescent="0.25">
      <c r="A3512" t="s">
        <v>14249</v>
      </c>
      <c r="B3512" t="s">
        <v>14250</v>
      </c>
      <c r="C3512" s="1" t="str">
        <f t="shared" si="563"/>
        <v>21:0242</v>
      </c>
      <c r="D3512" s="1" t="str">
        <f t="shared" si="573"/>
        <v>21:0117</v>
      </c>
      <c r="E3512" t="s">
        <v>14251</v>
      </c>
      <c r="F3512" t="s">
        <v>14252</v>
      </c>
      <c r="H3512">
        <v>58.168401799999998</v>
      </c>
      <c r="I3512">
        <v>-102.5884183</v>
      </c>
      <c r="J3512" s="1" t="str">
        <f t="shared" si="574"/>
        <v>NGR lake sediment grab sample</v>
      </c>
      <c r="K3512" s="1" t="str">
        <f t="shared" si="575"/>
        <v>&lt;177 micron (NGR)</v>
      </c>
      <c r="L3512">
        <v>68</v>
      </c>
      <c r="M3512" t="s">
        <v>118</v>
      </c>
      <c r="N3512">
        <v>1342</v>
      </c>
      <c r="O3512" t="s">
        <v>847</v>
      </c>
      <c r="P3512" t="s">
        <v>134</v>
      </c>
      <c r="Q3512" t="s">
        <v>53</v>
      </c>
      <c r="R3512" t="s">
        <v>97</v>
      </c>
      <c r="S3512" t="s">
        <v>50</v>
      </c>
      <c r="T3512" t="s">
        <v>36</v>
      </c>
      <c r="U3512" t="s">
        <v>986</v>
      </c>
      <c r="V3512" t="s">
        <v>738</v>
      </c>
      <c r="W3512" t="s">
        <v>156</v>
      </c>
      <c r="X3512" t="s">
        <v>79</v>
      </c>
      <c r="Y3512" t="s">
        <v>41</v>
      </c>
      <c r="Z3512" t="s">
        <v>981</v>
      </c>
    </row>
    <row r="3513" spans="1:26" hidden="1" x14ac:dyDescent="0.25">
      <c r="A3513" t="s">
        <v>14253</v>
      </c>
      <c r="B3513" t="s">
        <v>14254</v>
      </c>
      <c r="C3513" s="1" t="str">
        <f t="shared" si="563"/>
        <v>21:0242</v>
      </c>
      <c r="D3513" s="1" t="str">
        <f t="shared" si="573"/>
        <v>21:0117</v>
      </c>
      <c r="E3513" t="s">
        <v>14255</v>
      </c>
      <c r="F3513" t="s">
        <v>14256</v>
      </c>
      <c r="H3513">
        <v>58.156633100000001</v>
      </c>
      <c r="I3513">
        <v>-102.57762150000001</v>
      </c>
      <c r="J3513" s="1" t="str">
        <f t="shared" si="574"/>
        <v>NGR lake sediment grab sample</v>
      </c>
      <c r="K3513" s="1" t="str">
        <f t="shared" si="575"/>
        <v>&lt;177 micron (NGR)</v>
      </c>
      <c r="L3513">
        <v>68</v>
      </c>
      <c r="M3513" t="s">
        <v>131</v>
      </c>
      <c r="N3513">
        <v>1343</v>
      </c>
      <c r="O3513" t="s">
        <v>1048</v>
      </c>
      <c r="P3513" t="s">
        <v>156</v>
      </c>
      <c r="Q3513" t="s">
        <v>53</v>
      </c>
      <c r="R3513" t="s">
        <v>78</v>
      </c>
      <c r="S3513" t="s">
        <v>39</v>
      </c>
      <c r="T3513" t="s">
        <v>36</v>
      </c>
      <c r="U3513" t="s">
        <v>825</v>
      </c>
      <c r="V3513" t="s">
        <v>927</v>
      </c>
      <c r="W3513" t="s">
        <v>80</v>
      </c>
      <c r="X3513" t="s">
        <v>79</v>
      </c>
      <c r="Y3513" t="s">
        <v>41</v>
      </c>
      <c r="Z3513" t="s">
        <v>400</v>
      </c>
    </row>
    <row r="3514" spans="1:26" hidden="1" x14ac:dyDescent="0.25">
      <c r="A3514" t="s">
        <v>14257</v>
      </c>
      <c r="B3514" t="s">
        <v>14258</v>
      </c>
      <c r="C3514" s="1" t="str">
        <f t="shared" si="563"/>
        <v>21:0242</v>
      </c>
      <c r="D3514" s="1" t="str">
        <f t="shared" si="573"/>
        <v>21:0117</v>
      </c>
      <c r="E3514" t="s">
        <v>14259</v>
      </c>
      <c r="F3514" t="s">
        <v>14260</v>
      </c>
      <c r="H3514">
        <v>58.144193399999999</v>
      </c>
      <c r="I3514">
        <v>-102.5380062</v>
      </c>
      <c r="J3514" s="1" t="str">
        <f t="shared" si="574"/>
        <v>NGR lake sediment grab sample</v>
      </c>
      <c r="K3514" s="1" t="str">
        <f t="shared" si="575"/>
        <v>&lt;177 micron (NGR)</v>
      </c>
      <c r="L3514">
        <v>68</v>
      </c>
      <c r="M3514" t="s">
        <v>143</v>
      </c>
      <c r="N3514">
        <v>1344</v>
      </c>
      <c r="O3514" t="s">
        <v>120</v>
      </c>
      <c r="P3514" t="s">
        <v>76</v>
      </c>
      <c r="Q3514" t="s">
        <v>66</v>
      </c>
      <c r="R3514" t="s">
        <v>39</v>
      </c>
      <c r="S3514" t="s">
        <v>33</v>
      </c>
      <c r="T3514" t="s">
        <v>36</v>
      </c>
      <c r="U3514" t="s">
        <v>559</v>
      </c>
      <c r="V3514" t="s">
        <v>292</v>
      </c>
      <c r="W3514" t="s">
        <v>78</v>
      </c>
      <c r="X3514" t="s">
        <v>890</v>
      </c>
      <c r="Y3514" t="s">
        <v>41</v>
      </c>
      <c r="Z3514" t="s">
        <v>55</v>
      </c>
    </row>
    <row r="3515" spans="1:26" hidden="1" x14ac:dyDescent="0.25">
      <c r="A3515" t="s">
        <v>14261</v>
      </c>
      <c r="B3515" t="s">
        <v>14262</v>
      </c>
      <c r="C3515" s="1" t="str">
        <f t="shared" ref="C3515:C3578" si="576">HYPERLINK("http://geochem.nrcan.gc.ca/cdogs/content/bdl/bdl210242_e.htm", "21:0242")</f>
        <v>21:0242</v>
      </c>
      <c r="D3515" s="1" t="str">
        <f t="shared" si="573"/>
        <v>21:0117</v>
      </c>
      <c r="E3515" t="s">
        <v>14263</v>
      </c>
      <c r="F3515" t="s">
        <v>14264</v>
      </c>
      <c r="H3515">
        <v>58.129172099999998</v>
      </c>
      <c r="I3515">
        <v>-102.46252</v>
      </c>
      <c r="J3515" s="1" t="str">
        <f t="shared" si="574"/>
        <v>NGR lake sediment grab sample</v>
      </c>
      <c r="K3515" s="1" t="str">
        <f t="shared" si="575"/>
        <v>&lt;177 micron (NGR)</v>
      </c>
      <c r="L3515">
        <v>68</v>
      </c>
      <c r="M3515" t="s">
        <v>177</v>
      </c>
      <c r="N3515">
        <v>1345</v>
      </c>
      <c r="O3515" t="s">
        <v>1048</v>
      </c>
      <c r="P3515" t="s">
        <v>156</v>
      </c>
      <c r="Q3515" t="s">
        <v>53</v>
      </c>
      <c r="R3515" t="s">
        <v>78</v>
      </c>
      <c r="S3515" t="s">
        <v>39</v>
      </c>
      <c r="T3515" t="s">
        <v>36</v>
      </c>
      <c r="U3515" t="s">
        <v>4243</v>
      </c>
      <c r="V3515" t="s">
        <v>10394</v>
      </c>
      <c r="W3515" t="s">
        <v>50</v>
      </c>
      <c r="X3515" t="s">
        <v>82</v>
      </c>
      <c r="Y3515" t="s">
        <v>41</v>
      </c>
      <c r="Z3515" t="s">
        <v>82</v>
      </c>
    </row>
    <row r="3516" spans="1:26" hidden="1" x14ac:dyDescent="0.25">
      <c r="A3516" t="s">
        <v>14265</v>
      </c>
      <c r="B3516" t="s">
        <v>14266</v>
      </c>
      <c r="C3516" s="1" t="str">
        <f t="shared" si="576"/>
        <v>21:0242</v>
      </c>
      <c r="D3516" s="1" t="str">
        <f t="shared" si="573"/>
        <v>21:0117</v>
      </c>
      <c r="E3516" t="s">
        <v>14267</v>
      </c>
      <c r="F3516" t="s">
        <v>14268</v>
      </c>
      <c r="H3516">
        <v>58.133699100000001</v>
      </c>
      <c r="I3516">
        <v>-102.5614267</v>
      </c>
      <c r="J3516" s="1" t="str">
        <f t="shared" si="574"/>
        <v>NGR lake sediment grab sample</v>
      </c>
      <c r="K3516" s="1" t="str">
        <f t="shared" si="575"/>
        <v>&lt;177 micron (NGR)</v>
      </c>
      <c r="L3516">
        <v>68</v>
      </c>
      <c r="M3516" t="s">
        <v>187</v>
      </c>
      <c r="N3516">
        <v>1346</v>
      </c>
      <c r="O3516" t="s">
        <v>120</v>
      </c>
      <c r="P3516" t="s">
        <v>39</v>
      </c>
      <c r="Q3516" t="s">
        <v>53</v>
      </c>
      <c r="R3516" t="s">
        <v>78</v>
      </c>
      <c r="S3516" t="s">
        <v>146</v>
      </c>
      <c r="T3516" t="s">
        <v>36</v>
      </c>
      <c r="U3516" t="s">
        <v>559</v>
      </c>
      <c r="V3516" t="s">
        <v>237</v>
      </c>
      <c r="W3516" t="s">
        <v>33</v>
      </c>
      <c r="X3516" t="s">
        <v>82</v>
      </c>
      <c r="Y3516" t="s">
        <v>41</v>
      </c>
      <c r="Z3516" t="s">
        <v>2762</v>
      </c>
    </row>
    <row r="3517" spans="1:26" hidden="1" x14ac:dyDescent="0.25">
      <c r="A3517" t="s">
        <v>14269</v>
      </c>
      <c r="B3517" t="s">
        <v>14270</v>
      </c>
      <c r="C3517" s="1" t="str">
        <f t="shared" si="576"/>
        <v>21:0242</v>
      </c>
      <c r="D3517" s="1" t="str">
        <f t="shared" si="573"/>
        <v>21:0117</v>
      </c>
      <c r="E3517" t="s">
        <v>14271</v>
      </c>
      <c r="F3517" t="s">
        <v>14272</v>
      </c>
      <c r="H3517">
        <v>58.1330898</v>
      </c>
      <c r="I3517">
        <v>-102.6185637</v>
      </c>
      <c r="J3517" s="1" t="str">
        <f t="shared" si="574"/>
        <v>NGR lake sediment grab sample</v>
      </c>
      <c r="K3517" s="1" t="str">
        <f t="shared" si="575"/>
        <v>&lt;177 micron (NGR)</v>
      </c>
      <c r="L3517">
        <v>68</v>
      </c>
      <c r="M3517" t="s">
        <v>196</v>
      </c>
      <c r="N3517">
        <v>1347</v>
      </c>
      <c r="O3517" t="s">
        <v>361</v>
      </c>
      <c r="P3517" t="s">
        <v>39</v>
      </c>
      <c r="Q3517" t="s">
        <v>53</v>
      </c>
      <c r="R3517" t="s">
        <v>33</v>
      </c>
      <c r="S3517" t="s">
        <v>110</v>
      </c>
      <c r="T3517" t="s">
        <v>36</v>
      </c>
      <c r="U3517" t="s">
        <v>6158</v>
      </c>
      <c r="V3517" t="s">
        <v>4881</v>
      </c>
      <c r="W3517" t="s">
        <v>33</v>
      </c>
      <c r="X3517" t="s">
        <v>283</v>
      </c>
      <c r="Y3517" t="s">
        <v>41</v>
      </c>
      <c r="Z3517" t="s">
        <v>1200</v>
      </c>
    </row>
    <row r="3518" spans="1:26" hidden="1" x14ac:dyDescent="0.25">
      <c r="A3518" t="s">
        <v>14273</v>
      </c>
      <c r="B3518" t="s">
        <v>14274</v>
      </c>
      <c r="C3518" s="1" t="str">
        <f t="shared" si="576"/>
        <v>21:0242</v>
      </c>
      <c r="D3518" s="1" t="str">
        <f t="shared" si="573"/>
        <v>21:0117</v>
      </c>
      <c r="E3518" t="s">
        <v>14275</v>
      </c>
      <c r="F3518" t="s">
        <v>14276</v>
      </c>
      <c r="H3518">
        <v>58.141094899999999</v>
      </c>
      <c r="I3518">
        <v>-102.63202990000001</v>
      </c>
      <c r="J3518" s="1" t="str">
        <f t="shared" si="574"/>
        <v>NGR lake sediment grab sample</v>
      </c>
      <c r="K3518" s="1" t="str">
        <f t="shared" si="575"/>
        <v>&lt;177 micron (NGR)</v>
      </c>
      <c r="L3518">
        <v>68</v>
      </c>
      <c r="M3518" t="s">
        <v>206</v>
      </c>
      <c r="N3518">
        <v>1348</v>
      </c>
      <c r="O3518" t="s">
        <v>283</v>
      </c>
      <c r="P3518" t="s">
        <v>80</v>
      </c>
      <c r="Q3518" t="s">
        <v>53</v>
      </c>
      <c r="R3518" t="s">
        <v>80</v>
      </c>
      <c r="S3518" t="s">
        <v>63</v>
      </c>
      <c r="T3518" t="s">
        <v>36</v>
      </c>
      <c r="U3518" t="s">
        <v>361</v>
      </c>
      <c r="V3518" t="s">
        <v>262</v>
      </c>
      <c r="W3518" t="s">
        <v>63</v>
      </c>
      <c r="X3518" t="s">
        <v>77</v>
      </c>
      <c r="Y3518" t="s">
        <v>41</v>
      </c>
      <c r="Z3518" t="s">
        <v>423</v>
      </c>
    </row>
    <row r="3519" spans="1:26" hidden="1" x14ac:dyDescent="0.25">
      <c r="A3519" t="s">
        <v>14277</v>
      </c>
      <c r="B3519" t="s">
        <v>14278</v>
      </c>
      <c r="C3519" s="1" t="str">
        <f t="shared" si="576"/>
        <v>21:0242</v>
      </c>
      <c r="D3519" s="1" t="str">
        <f t="shared" si="573"/>
        <v>21:0117</v>
      </c>
      <c r="E3519" t="s">
        <v>14279</v>
      </c>
      <c r="F3519" t="s">
        <v>14280</v>
      </c>
      <c r="H3519">
        <v>58.139569399999999</v>
      </c>
      <c r="I3519">
        <v>-102.6815221</v>
      </c>
      <c r="J3519" s="1" t="str">
        <f t="shared" si="574"/>
        <v>NGR lake sediment grab sample</v>
      </c>
      <c r="K3519" s="1" t="str">
        <f t="shared" si="575"/>
        <v>&lt;177 micron (NGR)</v>
      </c>
      <c r="L3519">
        <v>68</v>
      </c>
      <c r="M3519" t="s">
        <v>214</v>
      </c>
      <c r="N3519">
        <v>1349</v>
      </c>
      <c r="O3519" t="s">
        <v>603</v>
      </c>
      <c r="P3519" t="s">
        <v>109</v>
      </c>
      <c r="Q3519" t="s">
        <v>66</v>
      </c>
      <c r="R3519" t="s">
        <v>97</v>
      </c>
      <c r="S3519" t="s">
        <v>33</v>
      </c>
      <c r="T3519" t="s">
        <v>36</v>
      </c>
      <c r="U3519" t="s">
        <v>261</v>
      </c>
      <c r="V3519" t="s">
        <v>309</v>
      </c>
      <c r="W3519" t="s">
        <v>66</v>
      </c>
      <c r="X3519" t="s">
        <v>77</v>
      </c>
      <c r="Y3519" t="s">
        <v>41</v>
      </c>
      <c r="Z3519" t="s">
        <v>738</v>
      </c>
    </row>
    <row r="3520" spans="1:26" hidden="1" x14ac:dyDescent="0.25">
      <c r="A3520" t="s">
        <v>14281</v>
      </c>
      <c r="B3520" t="s">
        <v>14282</v>
      </c>
      <c r="C3520" s="1" t="str">
        <f t="shared" si="576"/>
        <v>21:0242</v>
      </c>
      <c r="D3520" s="1" t="str">
        <f t="shared" si="573"/>
        <v>21:0117</v>
      </c>
      <c r="E3520" t="s">
        <v>14283</v>
      </c>
      <c r="F3520" t="s">
        <v>14284</v>
      </c>
      <c r="H3520">
        <v>58.161377700000003</v>
      </c>
      <c r="I3520">
        <v>-102.66927389999999</v>
      </c>
      <c r="J3520" s="1" t="str">
        <f t="shared" si="574"/>
        <v>NGR lake sediment grab sample</v>
      </c>
      <c r="K3520" s="1" t="str">
        <f t="shared" si="575"/>
        <v>&lt;177 micron (NGR)</v>
      </c>
      <c r="L3520">
        <v>68</v>
      </c>
      <c r="M3520" t="s">
        <v>234</v>
      </c>
      <c r="N3520">
        <v>1350</v>
      </c>
      <c r="O3520" t="s">
        <v>108</v>
      </c>
      <c r="P3520" t="s">
        <v>596</v>
      </c>
      <c r="Q3520" t="s">
        <v>53</v>
      </c>
      <c r="R3520" t="s">
        <v>76</v>
      </c>
      <c r="S3520" t="s">
        <v>33</v>
      </c>
      <c r="T3520" t="s">
        <v>36</v>
      </c>
      <c r="U3520" t="s">
        <v>31</v>
      </c>
      <c r="V3520" t="s">
        <v>200</v>
      </c>
      <c r="W3520" t="s">
        <v>63</v>
      </c>
      <c r="X3520" t="s">
        <v>79</v>
      </c>
      <c r="Y3520" t="s">
        <v>41</v>
      </c>
      <c r="Z3520" t="s">
        <v>1019</v>
      </c>
    </row>
    <row r="3521" spans="1:26" hidden="1" x14ac:dyDescent="0.25">
      <c r="A3521" t="s">
        <v>14285</v>
      </c>
      <c r="B3521" t="s">
        <v>14286</v>
      </c>
      <c r="C3521" s="1" t="str">
        <f t="shared" si="576"/>
        <v>21:0242</v>
      </c>
      <c r="D3521" s="1" t="str">
        <f t="shared" si="573"/>
        <v>21:0117</v>
      </c>
      <c r="E3521" t="s">
        <v>14287</v>
      </c>
      <c r="F3521" t="s">
        <v>14288</v>
      </c>
      <c r="H3521">
        <v>58.223586599999997</v>
      </c>
      <c r="I3521">
        <v>-102.77842990000001</v>
      </c>
      <c r="J3521" s="1" t="str">
        <f t="shared" si="574"/>
        <v>NGR lake sediment grab sample</v>
      </c>
      <c r="K3521" s="1" t="str">
        <f t="shared" si="575"/>
        <v>&lt;177 micron (NGR)</v>
      </c>
      <c r="L3521">
        <v>69</v>
      </c>
      <c r="M3521" t="s">
        <v>30</v>
      </c>
      <c r="N3521">
        <v>1351</v>
      </c>
      <c r="O3521" t="s">
        <v>75</v>
      </c>
      <c r="P3521" t="s">
        <v>39</v>
      </c>
      <c r="Q3521" t="s">
        <v>53</v>
      </c>
      <c r="R3521" t="s">
        <v>78</v>
      </c>
      <c r="S3521" t="s">
        <v>33</v>
      </c>
      <c r="T3521" t="s">
        <v>36</v>
      </c>
      <c r="U3521" t="s">
        <v>100</v>
      </c>
      <c r="V3521" t="s">
        <v>308</v>
      </c>
      <c r="W3521" t="s">
        <v>66</v>
      </c>
      <c r="X3521" t="s">
        <v>82</v>
      </c>
      <c r="Y3521" t="s">
        <v>41</v>
      </c>
      <c r="Z3521" t="s">
        <v>2370</v>
      </c>
    </row>
    <row r="3522" spans="1:26" hidden="1" x14ac:dyDescent="0.25">
      <c r="A3522" t="s">
        <v>14289</v>
      </c>
      <c r="B3522" t="s">
        <v>14290</v>
      </c>
      <c r="C3522" s="1" t="str">
        <f t="shared" si="576"/>
        <v>21:0242</v>
      </c>
      <c r="D3522" s="1" t="str">
        <f t="shared" si="573"/>
        <v>21:0117</v>
      </c>
      <c r="E3522" t="s">
        <v>14291</v>
      </c>
      <c r="F3522" t="s">
        <v>14292</v>
      </c>
      <c r="H3522">
        <v>58.186273200000002</v>
      </c>
      <c r="I3522">
        <v>-102.6799951</v>
      </c>
      <c r="J3522" s="1" t="str">
        <f t="shared" si="574"/>
        <v>NGR lake sediment grab sample</v>
      </c>
      <c r="K3522" s="1" t="str">
        <f t="shared" si="575"/>
        <v>&lt;177 micron (NGR)</v>
      </c>
      <c r="L3522">
        <v>69</v>
      </c>
      <c r="M3522" t="s">
        <v>47</v>
      </c>
      <c r="N3522">
        <v>1352</v>
      </c>
      <c r="O3522" t="s">
        <v>1058</v>
      </c>
      <c r="P3522" t="s">
        <v>156</v>
      </c>
      <c r="Q3522" t="s">
        <v>53</v>
      </c>
      <c r="R3522" t="s">
        <v>156</v>
      </c>
      <c r="S3522" t="s">
        <v>76</v>
      </c>
      <c r="T3522" t="s">
        <v>36</v>
      </c>
      <c r="U3522" t="s">
        <v>864</v>
      </c>
      <c r="V3522" t="s">
        <v>1216</v>
      </c>
      <c r="W3522" t="s">
        <v>63</v>
      </c>
      <c r="X3522" t="s">
        <v>300</v>
      </c>
      <c r="Y3522" t="s">
        <v>41</v>
      </c>
      <c r="Z3522" t="s">
        <v>674</v>
      </c>
    </row>
    <row r="3523" spans="1:26" hidden="1" x14ac:dyDescent="0.25">
      <c r="A3523" t="s">
        <v>14293</v>
      </c>
      <c r="B3523" t="s">
        <v>14294</v>
      </c>
      <c r="C3523" s="1" t="str">
        <f t="shared" si="576"/>
        <v>21:0242</v>
      </c>
      <c r="D3523" s="1" t="str">
        <f t="shared" si="573"/>
        <v>21:0117</v>
      </c>
      <c r="E3523" t="s">
        <v>14295</v>
      </c>
      <c r="F3523" t="s">
        <v>14296</v>
      </c>
      <c r="H3523">
        <v>58.186272099999996</v>
      </c>
      <c r="I3523">
        <v>-102.71730340000001</v>
      </c>
      <c r="J3523" s="1" t="str">
        <f t="shared" si="574"/>
        <v>NGR lake sediment grab sample</v>
      </c>
      <c r="K3523" s="1" t="str">
        <f t="shared" si="575"/>
        <v>&lt;177 micron (NGR)</v>
      </c>
      <c r="L3523">
        <v>69</v>
      </c>
      <c r="M3523" t="s">
        <v>60</v>
      </c>
      <c r="N3523">
        <v>1353</v>
      </c>
      <c r="O3523" t="s">
        <v>244</v>
      </c>
      <c r="P3523" t="s">
        <v>39</v>
      </c>
      <c r="Q3523" t="s">
        <v>66</v>
      </c>
      <c r="R3523" t="s">
        <v>39</v>
      </c>
      <c r="S3523" t="s">
        <v>66</v>
      </c>
      <c r="T3523" t="s">
        <v>36</v>
      </c>
      <c r="U3523" t="s">
        <v>81</v>
      </c>
      <c r="V3523" t="s">
        <v>1072</v>
      </c>
      <c r="W3523" t="s">
        <v>66</v>
      </c>
      <c r="X3523" t="s">
        <v>82</v>
      </c>
      <c r="Y3523" t="s">
        <v>41</v>
      </c>
      <c r="Z3523" t="s">
        <v>1506</v>
      </c>
    </row>
    <row r="3524" spans="1:26" hidden="1" x14ac:dyDescent="0.25">
      <c r="A3524" t="s">
        <v>14297</v>
      </c>
      <c r="B3524" t="s">
        <v>14298</v>
      </c>
      <c r="C3524" s="1" t="str">
        <f t="shared" si="576"/>
        <v>21:0242</v>
      </c>
      <c r="D3524" s="1" t="str">
        <f t="shared" si="573"/>
        <v>21:0117</v>
      </c>
      <c r="E3524" t="s">
        <v>14299</v>
      </c>
      <c r="F3524" t="s">
        <v>14300</v>
      </c>
      <c r="H3524">
        <v>58.210716400000003</v>
      </c>
      <c r="I3524">
        <v>-102.7740756</v>
      </c>
      <c r="J3524" s="1" t="str">
        <f t="shared" si="574"/>
        <v>NGR lake sediment grab sample</v>
      </c>
      <c r="K3524" s="1" t="str">
        <f t="shared" si="575"/>
        <v>&lt;177 micron (NGR)</v>
      </c>
      <c r="L3524">
        <v>69</v>
      </c>
      <c r="M3524" t="s">
        <v>73</v>
      </c>
      <c r="N3524">
        <v>1354</v>
      </c>
      <c r="O3524" t="s">
        <v>62</v>
      </c>
      <c r="P3524" t="s">
        <v>76</v>
      </c>
      <c r="Q3524" t="s">
        <v>53</v>
      </c>
      <c r="R3524" t="s">
        <v>181</v>
      </c>
      <c r="S3524" t="s">
        <v>80</v>
      </c>
      <c r="T3524" t="s">
        <v>36</v>
      </c>
      <c r="U3524" t="s">
        <v>639</v>
      </c>
      <c r="V3524" t="s">
        <v>99</v>
      </c>
      <c r="W3524" t="s">
        <v>80</v>
      </c>
      <c r="X3524" t="s">
        <v>890</v>
      </c>
      <c r="Y3524" t="s">
        <v>41</v>
      </c>
      <c r="Z3524" t="s">
        <v>1359</v>
      </c>
    </row>
    <row r="3525" spans="1:26" hidden="1" x14ac:dyDescent="0.25">
      <c r="A3525" t="s">
        <v>14301</v>
      </c>
      <c r="B3525" t="s">
        <v>14302</v>
      </c>
      <c r="C3525" s="1" t="str">
        <f t="shared" si="576"/>
        <v>21:0242</v>
      </c>
      <c r="D3525" s="1" t="str">
        <f t="shared" si="573"/>
        <v>21:0117</v>
      </c>
      <c r="E3525" t="s">
        <v>14303</v>
      </c>
      <c r="F3525" t="s">
        <v>14304</v>
      </c>
      <c r="H3525">
        <v>58.229656499999997</v>
      </c>
      <c r="I3525">
        <v>-102.7689378</v>
      </c>
      <c r="J3525" s="1" t="str">
        <f t="shared" si="574"/>
        <v>NGR lake sediment grab sample</v>
      </c>
      <c r="K3525" s="1" t="str">
        <f t="shared" si="575"/>
        <v>&lt;177 micron (NGR)</v>
      </c>
      <c r="L3525">
        <v>69</v>
      </c>
      <c r="M3525" t="s">
        <v>154</v>
      </c>
      <c r="N3525">
        <v>1355</v>
      </c>
      <c r="O3525" t="s">
        <v>134</v>
      </c>
      <c r="P3525" t="s">
        <v>39</v>
      </c>
      <c r="Q3525" t="s">
        <v>53</v>
      </c>
      <c r="R3525" t="s">
        <v>78</v>
      </c>
      <c r="S3525" t="s">
        <v>63</v>
      </c>
      <c r="T3525" t="s">
        <v>36</v>
      </c>
      <c r="U3525" t="s">
        <v>67</v>
      </c>
      <c r="V3525" t="s">
        <v>292</v>
      </c>
      <c r="W3525" t="s">
        <v>53</v>
      </c>
      <c r="X3525" t="s">
        <v>82</v>
      </c>
      <c r="Y3525" t="s">
        <v>41</v>
      </c>
      <c r="Z3525" t="s">
        <v>4754</v>
      </c>
    </row>
    <row r="3526" spans="1:26" hidden="1" x14ac:dyDescent="0.25">
      <c r="A3526" t="s">
        <v>14305</v>
      </c>
      <c r="B3526" t="s">
        <v>14306</v>
      </c>
      <c r="C3526" s="1" t="str">
        <f t="shared" si="576"/>
        <v>21:0242</v>
      </c>
      <c r="D3526" s="1" t="str">
        <f t="shared" si="573"/>
        <v>21:0117</v>
      </c>
      <c r="E3526" t="s">
        <v>14287</v>
      </c>
      <c r="F3526" t="s">
        <v>14307</v>
      </c>
      <c r="H3526">
        <v>58.223586599999997</v>
      </c>
      <c r="I3526">
        <v>-102.77842990000001</v>
      </c>
      <c r="J3526" s="1" t="str">
        <f t="shared" si="574"/>
        <v>NGR lake sediment grab sample</v>
      </c>
      <c r="K3526" s="1" t="str">
        <f t="shared" si="575"/>
        <v>&lt;177 micron (NGR)</v>
      </c>
      <c r="L3526">
        <v>69</v>
      </c>
      <c r="M3526" t="s">
        <v>162</v>
      </c>
      <c r="N3526">
        <v>1356</v>
      </c>
      <c r="O3526" t="s">
        <v>283</v>
      </c>
      <c r="P3526" t="s">
        <v>39</v>
      </c>
      <c r="Q3526" t="s">
        <v>53</v>
      </c>
      <c r="R3526" t="s">
        <v>181</v>
      </c>
      <c r="S3526" t="s">
        <v>33</v>
      </c>
      <c r="T3526" t="s">
        <v>36</v>
      </c>
      <c r="U3526" t="s">
        <v>559</v>
      </c>
      <c r="V3526" t="s">
        <v>308</v>
      </c>
      <c r="W3526" t="s">
        <v>66</v>
      </c>
      <c r="X3526" t="s">
        <v>82</v>
      </c>
      <c r="Y3526" t="s">
        <v>41</v>
      </c>
      <c r="Z3526" t="s">
        <v>145</v>
      </c>
    </row>
    <row r="3527" spans="1:26" hidden="1" x14ac:dyDescent="0.25">
      <c r="A3527" t="s">
        <v>14308</v>
      </c>
      <c r="B3527" t="s">
        <v>14309</v>
      </c>
      <c r="C3527" s="1" t="str">
        <f t="shared" si="576"/>
        <v>21:0242</v>
      </c>
      <c r="D3527" s="1" t="str">
        <f t="shared" si="573"/>
        <v>21:0117</v>
      </c>
      <c r="E3527" t="s">
        <v>14287</v>
      </c>
      <c r="F3527" t="s">
        <v>14310</v>
      </c>
      <c r="H3527">
        <v>58.223586599999997</v>
      </c>
      <c r="I3527">
        <v>-102.77842990000001</v>
      </c>
      <c r="J3527" s="1" t="str">
        <f t="shared" si="574"/>
        <v>NGR lake sediment grab sample</v>
      </c>
      <c r="K3527" s="1" t="str">
        <f t="shared" si="575"/>
        <v>&lt;177 micron (NGR)</v>
      </c>
      <c r="L3527">
        <v>69</v>
      </c>
      <c r="M3527" t="s">
        <v>169</v>
      </c>
      <c r="N3527">
        <v>1357</v>
      </c>
      <c r="O3527" t="s">
        <v>75</v>
      </c>
      <c r="P3527" t="s">
        <v>39</v>
      </c>
      <c r="Q3527" t="s">
        <v>53</v>
      </c>
      <c r="R3527" t="s">
        <v>146</v>
      </c>
      <c r="S3527" t="s">
        <v>33</v>
      </c>
      <c r="T3527" t="s">
        <v>36</v>
      </c>
      <c r="U3527" t="s">
        <v>559</v>
      </c>
      <c r="V3527" t="s">
        <v>90</v>
      </c>
      <c r="W3527" t="s">
        <v>66</v>
      </c>
      <c r="X3527" t="s">
        <v>283</v>
      </c>
      <c r="Y3527" t="s">
        <v>41</v>
      </c>
      <c r="Z3527" t="s">
        <v>3958</v>
      </c>
    </row>
    <row r="3528" spans="1:26" hidden="1" x14ac:dyDescent="0.25">
      <c r="A3528" t="s">
        <v>14311</v>
      </c>
      <c r="B3528" t="s">
        <v>14312</v>
      </c>
      <c r="C3528" s="1" t="str">
        <f t="shared" si="576"/>
        <v>21:0242</v>
      </c>
      <c r="D3528" s="1" t="str">
        <f t="shared" si="573"/>
        <v>21:0117</v>
      </c>
      <c r="E3528" t="s">
        <v>14313</v>
      </c>
      <c r="F3528" t="s">
        <v>14314</v>
      </c>
      <c r="H3528">
        <v>58.225289400000001</v>
      </c>
      <c r="I3528">
        <v>-102.7921695</v>
      </c>
      <c r="J3528" s="1" t="str">
        <f t="shared" si="574"/>
        <v>NGR lake sediment grab sample</v>
      </c>
      <c r="K3528" s="1" t="str">
        <f t="shared" si="575"/>
        <v>&lt;177 micron (NGR)</v>
      </c>
      <c r="L3528">
        <v>69</v>
      </c>
      <c r="M3528" t="s">
        <v>87</v>
      </c>
      <c r="N3528">
        <v>1358</v>
      </c>
      <c r="O3528" t="s">
        <v>890</v>
      </c>
      <c r="P3528" t="s">
        <v>76</v>
      </c>
      <c r="Q3528" t="s">
        <v>34</v>
      </c>
      <c r="R3528" t="s">
        <v>76</v>
      </c>
      <c r="S3528" t="s">
        <v>39</v>
      </c>
      <c r="T3528" t="s">
        <v>36</v>
      </c>
      <c r="U3528" t="s">
        <v>497</v>
      </c>
      <c r="V3528" t="s">
        <v>137</v>
      </c>
      <c r="W3528" t="s">
        <v>80</v>
      </c>
      <c r="X3528" t="s">
        <v>890</v>
      </c>
      <c r="Y3528" t="s">
        <v>41</v>
      </c>
      <c r="Z3528" t="s">
        <v>350</v>
      </c>
    </row>
    <row r="3529" spans="1:26" hidden="1" x14ac:dyDescent="0.25">
      <c r="A3529" t="s">
        <v>14315</v>
      </c>
      <c r="B3529" t="s">
        <v>14316</v>
      </c>
      <c r="C3529" s="1" t="str">
        <f t="shared" si="576"/>
        <v>21:0242</v>
      </c>
      <c r="D3529" s="1" t="str">
        <f>HYPERLINK("http://geochem.nrcan.gc.ca/cdogs/content/svy/svy_e.htm", "")</f>
        <v/>
      </c>
      <c r="G3529" s="1" t="str">
        <f>HYPERLINK("http://geochem.nrcan.gc.ca/cdogs/content/cr_/cr_00021_e.htm", "21")</f>
        <v>21</v>
      </c>
      <c r="J3529" t="s">
        <v>220</v>
      </c>
      <c r="K3529" t="s">
        <v>221</v>
      </c>
      <c r="L3529">
        <v>69</v>
      </c>
      <c r="M3529" t="s">
        <v>222</v>
      </c>
      <c r="N3529">
        <v>1359</v>
      </c>
      <c r="O3529" t="s">
        <v>890</v>
      </c>
      <c r="P3529" t="s">
        <v>77</v>
      </c>
      <c r="Q3529" t="s">
        <v>64</v>
      </c>
      <c r="R3529" t="s">
        <v>78</v>
      </c>
      <c r="S3529" t="s">
        <v>33</v>
      </c>
      <c r="T3529" t="s">
        <v>36</v>
      </c>
      <c r="U3529" t="s">
        <v>889</v>
      </c>
      <c r="V3529" t="s">
        <v>685</v>
      </c>
      <c r="W3529" t="s">
        <v>76</v>
      </c>
      <c r="X3529" t="s">
        <v>890</v>
      </c>
      <c r="Y3529" t="s">
        <v>66</v>
      </c>
      <c r="Z3529" t="s">
        <v>458</v>
      </c>
    </row>
    <row r="3530" spans="1:26" hidden="1" x14ac:dyDescent="0.25">
      <c r="A3530" t="s">
        <v>14317</v>
      </c>
      <c r="B3530" t="s">
        <v>14318</v>
      </c>
      <c r="C3530" s="1" t="str">
        <f t="shared" si="576"/>
        <v>21:0242</v>
      </c>
      <c r="D3530" s="1" t="str">
        <f t="shared" ref="D3530:D3557" si="577">HYPERLINK("http://geochem.nrcan.gc.ca/cdogs/content/svy/svy210117_e.htm", "21:0117")</f>
        <v>21:0117</v>
      </c>
      <c r="E3530" t="s">
        <v>14319</v>
      </c>
      <c r="F3530" t="s">
        <v>14320</v>
      </c>
      <c r="H3530">
        <v>58.218874399999997</v>
      </c>
      <c r="I3530">
        <v>-102.8172579</v>
      </c>
      <c r="J3530" s="1" t="str">
        <f t="shared" ref="J3530:J3557" si="578">HYPERLINK("http://geochem.nrcan.gc.ca/cdogs/content/kwd/kwd020027_e.htm", "NGR lake sediment grab sample")</f>
        <v>NGR lake sediment grab sample</v>
      </c>
      <c r="K3530" s="1" t="str">
        <f t="shared" ref="K3530:K3557" si="579">HYPERLINK("http://geochem.nrcan.gc.ca/cdogs/content/kwd/kwd080006_e.htm", "&lt;177 micron (NGR)")</f>
        <v>&lt;177 micron (NGR)</v>
      </c>
      <c r="L3530">
        <v>69</v>
      </c>
      <c r="M3530" t="s">
        <v>96</v>
      </c>
      <c r="N3530">
        <v>1360</v>
      </c>
      <c r="O3530" t="s">
        <v>82</v>
      </c>
      <c r="P3530" t="s">
        <v>76</v>
      </c>
      <c r="Q3530" t="s">
        <v>53</v>
      </c>
      <c r="R3530" t="s">
        <v>146</v>
      </c>
      <c r="S3530" t="s">
        <v>33</v>
      </c>
      <c r="T3530" t="s">
        <v>36</v>
      </c>
      <c r="U3530" t="s">
        <v>655</v>
      </c>
      <c r="V3530" t="s">
        <v>529</v>
      </c>
      <c r="W3530" t="s">
        <v>33</v>
      </c>
      <c r="X3530" t="s">
        <v>283</v>
      </c>
      <c r="Y3530" t="s">
        <v>41</v>
      </c>
      <c r="Z3530" t="s">
        <v>2491</v>
      </c>
    </row>
    <row r="3531" spans="1:26" hidden="1" x14ac:dyDescent="0.25">
      <c r="A3531" t="s">
        <v>14321</v>
      </c>
      <c r="B3531" t="s">
        <v>14322</v>
      </c>
      <c r="C3531" s="1" t="str">
        <f t="shared" si="576"/>
        <v>21:0242</v>
      </c>
      <c r="D3531" s="1" t="str">
        <f t="shared" si="577"/>
        <v>21:0117</v>
      </c>
      <c r="E3531" t="s">
        <v>14323</v>
      </c>
      <c r="F3531" t="s">
        <v>14324</v>
      </c>
      <c r="H3531">
        <v>58.247958799999999</v>
      </c>
      <c r="I3531">
        <v>-102.8384429</v>
      </c>
      <c r="J3531" s="1" t="str">
        <f t="shared" si="578"/>
        <v>NGR lake sediment grab sample</v>
      </c>
      <c r="K3531" s="1" t="str">
        <f t="shared" si="579"/>
        <v>&lt;177 micron (NGR)</v>
      </c>
      <c r="L3531">
        <v>69</v>
      </c>
      <c r="M3531" t="s">
        <v>106</v>
      </c>
      <c r="N3531">
        <v>1361</v>
      </c>
      <c r="O3531" t="s">
        <v>35</v>
      </c>
      <c r="P3531" t="s">
        <v>76</v>
      </c>
      <c r="Q3531" t="s">
        <v>53</v>
      </c>
      <c r="R3531" t="s">
        <v>146</v>
      </c>
      <c r="S3531" t="s">
        <v>80</v>
      </c>
      <c r="T3531" t="s">
        <v>36</v>
      </c>
      <c r="U3531" t="s">
        <v>639</v>
      </c>
      <c r="V3531" t="s">
        <v>225</v>
      </c>
      <c r="W3531" t="s">
        <v>80</v>
      </c>
      <c r="X3531" t="s">
        <v>82</v>
      </c>
      <c r="Y3531" t="s">
        <v>41</v>
      </c>
      <c r="Z3531" t="s">
        <v>7570</v>
      </c>
    </row>
    <row r="3532" spans="1:26" hidden="1" x14ac:dyDescent="0.25">
      <c r="A3532" t="s">
        <v>14325</v>
      </c>
      <c r="B3532" t="s">
        <v>14326</v>
      </c>
      <c r="C3532" s="1" t="str">
        <f t="shared" si="576"/>
        <v>21:0242</v>
      </c>
      <c r="D3532" s="1" t="str">
        <f t="shared" si="577"/>
        <v>21:0117</v>
      </c>
      <c r="E3532" t="s">
        <v>14327</v>
      </c>
      <c r="F3532" t="s">
        <v>14328</v>
      </c>
      <c r="H3532">
        <v>58.270264900000001</v>
      </c>
      <c r="I3532">
        <v>-102.90353639999999</v>
      </c>
      <c r="J3532" s="1" t="str">
        <f t="shared" si="578"/>
        <v>NGR lake sediment grab sample</v>
      </c>
      <c r="K3532" s="1" t="str">
        <f t="shared" si="579"/>
        <v>&lt;177 micron (NGR)</v>
      </c>
      <c r="L3532">
        <v>69</v>
      </c>
      <c r="M3532" t="s">
        <v>118</v>
      </c>
      <c r="N3532">
        <v>1362</v>
      </c>
      <c r="O3532" t="s">
        <v>133</v>
      </c>
      <c r="P3532" t="s">
        <v>76</v>
      </c>
      <c r="Q3532" t="s">
        <v>53</v>
      </c>
      <c r="R3532" t="s">
        <v>76</v>
      </c>
      <c r="S3532" t="s">
        <v>39</v>
      </c>
      <c r="T3532" t="s">
        <v>36</v>
      </c>
      <c r="U3532" t="s">
        <v>1617</v>
      </c>
      <c r="V3532" t="s">
        <v>237</v>
      </c>
      <c r="W3532" t="s">
        <v>53</v>
      </c>
      <c r="X3532" t="s">
        <v>890</v>
      </c>
      <c r="Y3532" t="s">
        <v>41</v>
      </c>
      <c r="Z3532" t="s">
        <v>954</v>
      </c>
    </row>
    <row r="3533" spans="1:26" hidden="1" x14ac:dyDescent="0.25">
      <c r="A3533" t="s">
        <v>14329</v>
      </c>
      <c r="B3533" t="s">
        <v>14330</v>
      </c>
      <c r="C3533" s="1" t="str">
        <f t="shared" si="576"/>
        <v>21:0242</v>
      </c>
      <c r="D3533" s="1" t="str">
        <f t="shared" si="577"/>
        <v>21:0117</v>
      </c>
      <c r="E3533" t="s">
        <v>14331</v>
      </c>
      <c r="F3533" t="s">
        <v>14332</v>
      </c>
      <c r="H3533">
        <v>58.276054899999998</v>
      </c>
      <c r="I3533">
        <v>-102.9313514</v>
      </c>
      <c r="J3533" s="1" t="str">
        <f t="shared" si="578"/>
        <v>NGR lake sediment grab sample</v>
      </c>
      <c r="K3533" s="1" t="str">
        <f t="shared" si="579"/>
        <v>&lt;177 micron (NGR)</v>
      </c>
      <c r="L3533">
        <v>69</v>
      </c>
      <c r="M3533" t="s">
        <v>131</v>
      </c>
      <c r="N3533">
        <v>1363</v>
      </c>
      <c r="O3533" t="s">
        <v>516</v>
      </c>
      <c r="P3533" t="s">
        <v>39</v>
      </c>
      <c r="Q3533" t="s">
        <v>66</v>
      </c>
      <c r="R3533" t="s">
        <v>80</v>
      </c>
      <c r="S3533" t="s">
        <v>33</v>
      </c>
      <c r="T3533" t="s">
        <v>36</v>
      </c>
      <c r="U3533" t="s">
        <v>136</v>
      </c>
      <c r="V3533" t="s">
        <v>63</v>
      </c>
      <c r="W3533" t="s">
        <v>53</v>
      </c>
      <c r="X3533" t="s">
        <v>82</v>
      </c>
      <c r="Y3533" t="s">
        <v>41</v>
      </c>
      <c r="Z3533" t="s">
        <v>229</v>
      </c>
    </row>
    <row r="3534" spans="1:26" hidden="1" x14ac:dyDescent="0.25">
      <c r="A3534" t="s">
        <v>14333</v>
      </c>
      <c r="B3534" t="s">
        <v>14334</v>
      </c>
      <c r="C3534" s="1" t="str">
        <f t="shared" si="576"/>
        <v>21:0242</v>
      </c>
      <c r="D3534" s="1" t="str">
        <f t="shared" si="577"/>
        <v>21:0117</v>
      </c>
      <c r="E3534" t="s">
        <v>14335</v>
      </c>
      <c r="F3534" t="s">
        <v>14336</v>
      </c>
      <c r="H3534">
        <v>58.275705000000002</v>
      </c>
      <c r="I3534">
        <v>-102.97515009999999</v>
      </c>
      <c r="J3534" s="1" t="str">
        <f t="shared" si="578"/>
        <v>NGR lake sediment grab sample</v>
      </c>
      <c r="K3534" s="1" t="str">
        <f t="shared" si="579"/>
        <v>&lt;177 micron (NGR)</v>
      </c>
      <c r="L3534">
        <v>69</v>
      </c>
      <c r="M3534" t="s">
        <v>143</v>
      </c>
      <c r="N3534">
        <v>1364</v>
      </c>
      <c r="O3534" t="s">
        <v>516</v>
      </c>
      <c r="P3534" t="s">
        <v>80</v>
      </c>
      <c r="Q3534" t="s">
        <v>53</v>
      </c>
      <c r="R3534" t="s">
        <v>66</v>
      </c>
      <c r="S3534" t="s">
        <v>63</v>
      </c>
      <c r="T3534" t="s">
        <v>36</v>
      </c>
      <c r="U3534" t="s">
        <v>1192</v>
      </c>
      <c r="V3534" t="s">
        <v>478</v>
      </c>
      <c r="W3534" t="s">
        <v>53</v>
      </c>
      <c r="X3534" t="s">
        <v>76</v>
      </c>
      <c r="Y3534" t="s">
        <v>41</v>
      </c>
      <c r="Z3534" t="s">
        <v>3794</v>
      </c>
    </row>
    <row r="3535" spans="1:26" hidden="1" x14ac:dyDescent="0.25">
      <c r="A3535" t="s">
        <v>14337</v>
      </c>
      <c r="B3535" t="s">
        <v>14338</v>
      </c>
      <c r="C3535" s="1" t="str">
        <f t="shared" si="576"/>
        <v>21:0242</v>
      </c>
      <c r="D3535" s="1" t="str">
        <f t="shared" si="577"/>
        <v>21:0117</v>
      </c>
      <c r="E3535" t="s">
        <v>14339</v>
      </c>
      <c r="F3535" t="s">
        <v>14340</v>
      </c>
      <c r="H3535">
        <v>58.259357899999998</v>
      </c>
      <c r="I3535">
        <v>-102.96975810000001</v>
      </c>
      <c r="J3535" s="1" t="str">
        <f t="shared" si="578"/>
        <v>NGR lake sediment grab sample</v>
      </c>
      <c r="K3535" s="1" t="str">
        <f t="shared" si="579"/>
        <v>&lt;177 micron (NGR)</v>
      </c>
      <c r="L3535">
        <v>69</v>
      </c>
      <c r="M3535" t="s">
        <v>177</v>
      </c>
      <c r="N3535">
        <v>1365</v>
      </c>
      <c r="O3535" t="s">
        <v>49</v>
      </c>
      <c r="P3535" t="s">
        <v>76</v>
      </c>
      <c r="Q3535" t="s">
        <v>53</v>
      </c>
      <c r="R3535" t="s">
        <v>146</v>
      </c>
      <c r="S3535" t="s">
        <v>39</v>
      </c>
      <c r="T3535" t="s">
        <v>36</v>
      </c>
      <c r="U3535" t="s">
        <v>991</v>
      </c>
      <c r="V3535" t="s">
        <v>730</v>
      </c>
      <c r="W3535" t="s">
        <v>63</v>
      </c>
      <c r="X3535" t="s">
        <v>82</v>
      </c>
      <c r="Y3535" t="s">
        <v>41</v>
      </c>
      <c r="Z3535" t="s">
        <v>391</v>
      </c>
    </row>
    <row r="3536" spans="1:26" hidden="1" x14ac:dyDescent="0.25">
      <c r="A3536" t="s">
        <v>14341</v>
      </c>
      <c r="B3536" t="s">
        <v>14342</v>
      </c>
      <c r="C3536" s="1" t="str">
        <f t="shared" si="576"/>
        <v>21:0242</v>
      </c>
      <c r="D3536" s="1" t="str">
        <f t="shared" si="577"/>
        <v>21:0117</v>
      </c>
      <c r="E3536" t="s">
        <v>14343</v>
      </c>
      <c r="F3536" t="s">
        <v>14344</v>
      </c>
      <c r="H3536">
        <v>58.261830400000001</v>
      </c>
      <c r="I3536">
        <v>-102.9289924</v>
      </c>
      <c r="J3536" s="1" t="str">
        <f t="shared" si="578"/>
        <v>NGR lake sediment grab sample</v>
      </c>
      <c r="K3536" s="1" t="str">
        <f t="shared" si="579"/>
        <v>&lt;177 micron (NGR)</v>
      </c>
      <c r="L3536">
        <v>69</v>
      </c>
      <c r="M3536" t="s">
        <v>187</v>
      </c>
      <c r="N3536">
        <v>1366</v>
      </c>
      <c r="O3536" t="s">
        <v>224</v>
      </c>
      <c r="P3536" t="s">
        <v>39</v>
      </c>
      <c r="Q3536" t="s">
        <v>66</v>
      </c>
      <c r="R3536" t="s">
        <v>78</v>
      </c>
      <c r="S3536" t="s">
        <v>33</v>
      </c>
      <c r="T3536" t="s">
        <v>36</v>
      </c>
      <c r="U3536" t="s">
        <v>144</v>
      </c>
      <c r="V3536" t="s">
        <v>237</v>
      </c>
      <c r="W3536" t="s">
        <v>66</v>
      </c>
      <c r="X3536" t="s">
        <v>82</v>
      </c>
      <c r="Y3536" t="s">
        <v>41</v>
      </c>
      <c r="Z3536" t="s">
        <v>2495</v>
      </c>
    </row>
    <row r="3537" spans="1:26" hidden="1" x14ac:dyDescent="0.25">
      <c r="A3537" t="s">
        <v>14345</v>
      </c>
      <c r="B3537" t="s">
        <v>14346</v>
      </c>
      <c r="C3537" s="1" t="str">
        <f t="shared" si="576"/>
        <v>21:0242</v>
      </c>
      <c r="D3537" s="1" t="str">
        <f t="shared" si="577"/>
        <v>21:0117</v>
      </c>
      <c r="E3537" t="s">
        <v>14347</v>
      </c>
      <c r="F3537" t="s">
        <v>14348</v>
      </c>
      <c r="H3537">
        <v>58.245602499999997</v>
      </c>
      <c r="I3537">
        <v>-102.9073606</v>
      </c>
      <c r="J3537" s="1" t="str">
        <f t="shared" si="578"/>
        <v>NGR lake sediment grab sample</v>
      </c>
      <c r="K3537" s="1" t="str">
        <f t="shared" si="579"/>
        <v>&lt;177 micron (NGR)</v>
      </c>
      <c r="L3537">
        <v>69</v>
      </c>
      <c r="M3537" t="s">
        <v>196</v>
      </c>
      <c r="N3537">
        <v>1367</v>
      </c>
      <c r="O3537" t="s">
        <v>1254</v>
      </c>
      <c r="P3537" t="s">
        <v>181</v>
      </c>
      <c r="Q3537" t="s">
        <v>53</v>
      </c>
      <c r="R3537" t="s">
        <v>97</v>
      </c>
      <c r="S3537" t="s">
        <v>78</v>
      </c>
      <c r="T3537" t="s">
        <v>36</v>
      </c>
      <c r="U3537" t="s">
        <v>497</v>
      </c>
      <c r="V3537" t="s">
        <v>90</v>
      </c>
      <c r="W3537" t="s">
        <v>66</v>
      </c>
      <c r="X3537" t="s">
        <v>890</v>
      </c>
      <c r="Y3537" t="s">
        <v>41</v>
      </c>
      <c r="Z3537" t="s">
        <v>843</v>
      </c>
    </row>
    <row r="3538" spans="1:26" hidden="1" x14ac:dyDescent="0.25">
      <c r="A3538" t="s">
        <v>14349</v>
      </c>
      <c r="B3538" t="s">
        <v>14350</v>
      </c>
      <c r="C3538" s="1" t="str">
        <f t="shared" si="576"/>
        <v>21:0242</v>
      </c>
      <c r="D3538" s="1" t="str">
        <f t="shared" si="577"/>
        <v>21:0117</v>
      </c>
      <c r="E3538" t="s">
        <v>14351</v>
      </c>
      <c r="F3538" t="s">
        <v>14352</v>
      </c>
      <c r="H3538">
        <v>58.241297000000003</v>
      </c>
      <c r="I3538">
        <v>-102.8810859</v>
      </c>
      <c r="J3538" s="1" t="str">
        <f t="shared" si="578"/>
        <v>NGR lake sediment grab sample</v>
      </c>
      <c r="K3538" s="1" t="str">
        <f t="shared" si="579"/>
        <v>&lt;177 micron (NGR)</v>
      </c>
      <c r="L3538">
        <v>69</v>
      </c>
      <c r="M3538" t="s">
        <v>206</v>
      </c>
      <c r="N3538">
        <v>1368</v>
      </c>
      <c r="O3538" t="s">
        <v>334</v>
      </c>
      <c r="P3538" t="s">
        <v>80</v>
      </c>
      <c r="Q3538" t="s">
        <v>53</v>
      </c>
      <c r="R3538" t="s">
        <v>39</v>
      </c>
      <c r="S3538" t="s">
        <v>80</v>
      </c>
      <c r="T3538" t="s">
        <v>36</v>
      </c>
      <c r="U3538" t="s">
        <v>300</v>
      </c>
      <c r="V3538" t="s">
        <v>1095</v>
      </c>
      <c r="W3538" t="s">
        <v>53</v>
      </c>
      <c r="X3538" t="s">
        <v>760</v>
      </c>
      <c r="Y3538" t="s">
        <v>760</v>
      </c>
      <c r="Z3538" t="s">
        <v>760</v>
      </c>
    </row>
    <row r="3539" spans="1:26" hidden="1" x14ac:dyDescent="0.25">
      <c r="A3539" t="s">
        <v>14353</v>
      </c>
      <c r="B3539" t="s">
        <v>14354</v>
      </c>
      <c r="C3539" s="1" t="str">
        <f t="shared" si="576"/>
        <v>21:0242</v>
      </c>
      <c r="D3539" s="1" t="str">
        <f t="shared" si="577"/>
        <v>21:0117</v>
      </c>
      <c r="E3539" t="s">
        <v>14355</v>
      </c>
      <c r="F3539" t="s">
        <v>14356</v>
      </c>
      <c r="H3539">
        <v>58.225775499999997</v>
      </c>
      <c r="I3539">
        <v>-102.86513359999999</v>
      </c>
      <c r="J3539" s="1" t="str">
        <f t="shared" si="578"/>
        <v>NGR lake sediment grab sample</v>
      </c>
      <c r="K3539" s="1" t="str">
        <f t="shared" si="579"/>
        <v>&lt;177 micron (NGR)</v>
      </c>
      <c r="L3539">
        <v>69</v>
      </c>
      <c r="M3539" t="s">
        <v>214</v>
      </c>
      <c r="N3539">
        <v>1369</v>
      </c>
      <c r="O3539" t="s">
        <v>198</v>
      </c>
      <c r="P3539" t="s">
        <v>80</v>
      </c>
      <c r="Q3539" t="s">
        <v>53</v>
      </c>
      <c r="R3539" t="s">
        <v>39</v>
      </c>
      <c r="S3539" t="s">
        <v>63</v>
      </c>
      <c r="T3539" t="s">
        <v>36</v>
      </c>
      <c r="U3539" t="s">
        <v>635</v>
      </c>
      <c r="V3539" t="s">
        <v>452</v>
      </c>
      <c r="W3539" t="s">
        <v>66</v>
      </c>
      <c r="X3539" t="s">
        <v>283</v>
      </c>
      <c r="Y3539" t="s">
        <v>41</v>
      </c>
      <c r="Z3539" t="s">
        <v>1359</v>
      </c>
    </row>
    <row r="3540" spans="1:26" hidden="1" x14ac:dyDescent="0.25">
      <c r="A3540" t="s">
        <v>14357</v>
      </c>
      <c r="B3540" t="s">
        <v>14358</v>
      </c>
      <c r="C3540" s="1" t="str">
        <f t="shared" si="576"/>
        <v>21:0242</v>
      </c>
      <c r="D3540" s="1" t="str">
        <f t="shared" si="577"/>
        <v>21:0117</v>
      </c>
      <c r="E3540" t="s">
        <v>14359</v>
      </c>
      <c r="F3540" t="s">
        <v>14360</v>
      </c>
      <c r="H3540">
        <v>58.204523500000001</v>
      </c>
      <c r="I3540">
        <v>-102.8456778</v>
      </c>
      <c r="J3540" s="1" t="str">
        <f t="shared" si="578"/>
        <v>NGR lake sediment grab sample</v>
      </c>
      <c r="K3540" s="1" t="str">
        <f t="shared" si="579"/>
        <v>&lt;177 micron (NGR)</v>
      </c>
      <c r="L3540">
        <v>69</v>
      </c>
      <c r="M3540" t="s">
        <v>234</v>
      </c>
      <c r="N3540">
        <v>1370</v>
      </c>
      <c r="O3540" t="s">
        <v>35</v>
      </c>
      <c r="P3540" t="s">
        <v>80</v>
      </c>
      <c r="Q3540" t="s">
        <v>66</v>
      </c>
      <c r="R3540" t="s">
        <v>39</v>
      </c>
      <c r="S3540" t="s">
        <v>63</v>
      </c>
      <c r="T3540" t="s">
        <v>36</v>
      </c>
      <c r="U3540" t="s">
        <v>418</v>
      </c>
      <c r="V3540" t="s">
        <v>262</v>
      </c>
      <c r="W3540" t="s">
        <v>80</v>
      </c>
      <c r="X3540" t="s">
        <v>760</v>
      </c>
      <c r="Y3540" t="s">
        <v>41</v>
      </c>
      <c r="Z3540" t="s">
        <v>1451</v>
      </c>
    </row>
    <row r="3541" spans="1:26" hidden="1" x14ac:dyDescent="0.25">
      <c r="A3541" t="s">
        <v>14361</v>
      </c>
      <c r="B3541" t="s">
        <v>14362</v>
      </c>
      <c r="C3541" s="1" t="str">
        <f t="shared" si="576"/>
        <v>21:0242</v>
      </c>
      <c r="D3541" s="1" t="str">
        <f t="shared" si="577"/>
        <v>21:0117</v>
      </c>
      <c r="E3541" t="s">
        <v>14363</v>
      </c>
      <c r="F3541" t="s">
        <v>14364</v>
      </c>
      <c r="H3541">
        <v>58.154017500000002</v>
      </c>
      <c r="I3541">
        <v>-102.72040629999999</v>
      </c>
      <c r="J3541" s="1" t="str">
        <f t="shared" si="578"/>
        <v>NGR lake sediment grab sample</v>
      </c>
      <c r="K3541" s="1" t="str">
        <f t="shared" si="579"/>
        <v>&lt;177 micron (NGR)</v>
      </c>
      <c r="L3541">
        <v>70</v>
      </c>
      <c r="M3541" t="s">
        <v>30</v>
      </c>
      <c r="N3541">
        <v>1371</v>
      </c>
      <c r="O3541" t="s">
        <v>546</v>
      </c>
      <c r="P3541" t="s">
        <v>76</v>
      </c>
      <c r="Q3541" t="s">
        <v>53</v>
      </c>
      <c r="R3541" t="s">
        <v>76</v>
      </c>
      <c r="S3541" t="s">
        <v>39</v>
      </c>
      <c r="T3541" t="s">
        <v>36</v>
      </c>
      <c r="U3541" t="s">
        <v>40</v>
      </c>
      <c r="V3541" t="s">
        <v>322</v>
      </c>
      <c r="W3541" t="s">
        <v>63</v>
      </c>
      <c r="X3541" t="s">
        <v>890</v>
      </c>
      <c r="Y3541" t="s">
        <v>41</v>
      </c>
      <c r="Z3541" t="s">
        <v>5166</v>
      </c>
    </row>
    <row r="3542" spans="1:26" hidden="1" x14ac:dyDescent="0.25">
      <c r="A3542" t="s">
        <v>14365</v>
      </c>
      <c r="B3542" t="s">
        <v>14366</v>
      </c>
      <c r="C3542" s="1" t="str">
        <f t="shared" si="576"/>
        <v>21:0242</v>
      </c>
      <c r="D3542" s="1" t="str">
        <f t="shared" si="577"/>
        <v>21:0117</v>
      </c>
      <c r="E3542" t="s">
        <v>14367</v>
      </c>
      <c r="F3542" t="s">
        <v>14368</v>
      </c>
      <c r="H3542">
        <v>58.191856799999996</v>
      </c>
      <c r="I3542">
        <v>-102.815648</v>
      </c>
      <c r="J3542" s="1" t="str">
        <f t="shared" si="578"/>
        <v>NGR lake sediment grab sample</v>
      </c>
      <c r="K3542" s="1" t="str">
        <f t="shared" si="579"/>
        <v>&lt;177 micron (NGR)</v>
      </c>
      <c r="L3542">
        <v>70</v>
      </c>
      <c r="M3542" t="s">
        <v>47</v>
      </c>
      <c r="N3542">
        <v>1372</v>
      </c>
      <c r="O3542" t="s">
        <v>48</v>
      </c>
      <c r="P3542" t="s">
        <v>181</v>
      </c>
      <c r="Q3542" t="s">
        <v>53</v>
      </c>
      <c r="R3542" t="s">
        <v>78</v>
      </c>
      <c r="S3542" t="s">
        <v>63</v>
      </c>
      <c r="T3542" t="s">
        <v>36</v>
      </c>
      <c r="U3542" t="s">
        <v>100</v>
      </c>
      <c r="V3542" t="s">
        <v>148</v>
      </c>
      <c r="W3542" t="s">
        <v>80</v>
      </c>
      <c r="X3542" t="s">
        <v>82</v>
      </c>
      <c r="Y3542" t="s">
        <v>41</v>
      </c>
      <c r="Z3542" t="s">
        <v>1025</v>
      </c>
    </row>
    <row r="3543" spans="1:26" hidden="1" x14ac:dyDescent="0.25">
      <c r="A3543" t="s">
        <v>14369</v>
      </c>
      <c r="B3543" t="s">
        <v>14370</v>
      </c>
      <c r="C3543" s="1" t="str">
        <f t="shared" si="576"/>
        <v>21:0242</v>
      </c>
      <c r="D3543" s="1" t="str">
        <f t="shared" si="577"/>
        <v>21:0117</v>
      </c>
      <c r="E3543" t="s">
        <v>14371</v>
      </c>
      <c r="F3543" t="s">
        <v>14372</v>
      </c>
      <c r="H3543">
        <v>58.165646799999998</v>
      </c>
      <c r="I3543">
        <v>-102.7565403</v>
      </c>
      <c r="J3543" s="1" t="str">
        <f t="shared" si="578"/>
        <v>NGR lake sediment grab sample</v>
      </c>
      <c r="K3543" s="1" t="str">
        <f t="shared" si="579"/>
        <v>&lt;177 micron (NGR)</v>
      </c>
      <c r="L3543">
        <v>70</v>
      </c>
      <c r="M3543" t="s">
        <v>60</v>
      </c>
      <c r="N3543">
        <v>1373</v>
      </c>
      <c r="O3543" t="s">
        <v>79</v>
      </c>
      <c r="P3543" t="s">
        <v>76</v>
      </c>
      <c r="Q3543" t="s">
        <v>53</v>
      </c>
      <c r="R3543" t="s">
        <v>146</v>
      </c>
      <c r="S3543" t="s">
        <v>181</v>
      </c>
      <c r="T3543" t="s">
        <v>36</v>
      </c>
      <c r="U3543" t="s">
        <v>3118</v>
      </c>
      <c r="V3543" t="s">
        <v>309</v>
      </c>
      <c r="W3543" t="s">
        <v>63</v>
      </c>
      <c r="X3543" t="s">
        <v>79</v>
      </c>
      <c r="Y3543" t="s">
        <v>41</v>
      </c>
      <c r="Z3543" t="s">
        <v>708</v>
      </c>
    </row>
    <row r="3544" spans="1:26" hidden="1" x14ac:dyDescent="0.25">
      <c r="A3544" t="s">
        <v>14373</v>
      </c>
      <c r="B3544" t="s">
        <v>14374</v>
      </c>
      <c r="C3544" s="1" t="str">
        <f t="shared" si="576"/>
        <v>21:0242</v>
      </c>
      <c r="D3544" s="1" t="str">
        <f t="shared" si="577"/>
        <v>21:0117</v>
      </c>
      <c r="E3544" t="s">
        <v>14375</v>
      </c>
      <c r="F3544" t="s">
        <v>14376</v>
      </c>
      <c r="H3544">
        <v>58.166672699999999</v>
      </c>
      <c r="I3544">
        <v>-102.7282001</v>
      </c>
      <c r="J3544" s="1" t="str">
        <f t="shared" si="578"/>
        <v>NGR lake sediment grab sample</v>
      </c>
      <c r="K3544" s="1" t="str">
        <f t="shared" si="579"/>
        <v>&lt;177 micron (NGR)</v>
      </c>
      <c r="L3544">
        <v>70</v>
      </c>
      <c r="M3544" t="s">
        <v>154</v>
      </c>
      <c r="N3544">
        <v>1374</v>
      </c>
      <c r="O3544" t="s">
        <v>489</v>
      </c>
      <c r="P3544" t="s">
        <v>181</v>
      </c>
      <c r="Q3544" t="s">
        <v>53</v>
      </c>
      <c r="R3544" t="s">
        <v>181</v>
      </c>
      <c r="S3544" t="s">
        <v>39</v>
      </c>
      <c r="T3544" t="s">
        <v>36</v>
      </c>
      <c r="U3544" t="s">
        <v>91</v>
      </c>
      <c r="V3544" t="s">
        <v>437</v>
      </c>
      <c r="W3544" t="s">
        <v>80</v>
      </c>
      <c r="X3544" t="s">
        <v>82</v>
      </c>
      <c r="Y3544" t="s">
        <v>41</v>
      </c>
      <c r="Z3544" t="s">
        <v>68</v>
      </c>
    </row>
    <row r="3545" spans="1:26" hidden="1" x14ac:dyDescent="0.25">
      <c r="A3545" t="s">
        <v>14377</v>
      </c>
      <c r="B3545" t="s">
        <v>14378</v>
      </c>
      <c r="C3545" s="1" t="str">
        <f t="shared" si="576"/>
        <v>21:0242</v>
      </c>
      <c r="D3545" s="1" t="str">
        <f t="shared" si="577"/>
        <v>21:0117</v>
      </c>
      <c r="E3545" t="s">
        <v>14363</v>
      </c>
      <c r="F3545" t="s">
        <v>14379</v>
      </c>
      <c r="H3545">
        <v>58.154017500000002</v>
      </c>
      <c r="I3545">
        <v>-102.72040629999999</v>
      </c>
      <c r="J3545" s="1" t="str">
        <f t="shared" si="578"/>
        <v>NGR lake sediment grab sample</v>
      </c>
      <c r="K3545" s="1" t="str">
        <f t="shared" si="579"/>
        <v>&lt;177 micron (NGR)</v>
      </c>
      <c r="L3545">
        <v>70</v>
      </c>
      <c r="M3545" t="s">
        <v>162</v>
      </c>
      <c r="N3545">
        <v>1375</v>
      </c>
      <c r="O3545" t="s">
        <v>35</v>
      </c>
      <c r="P3545" t="s">
        <v>76</v>
      </c>
      <c r="Q3545" t="s">
        <v>66</v>
      </c>
      <c r="R3545" t="s">
        <v>76</v>
      </c>
      <c r="S3545" t="s">
        <v>39</v>
      </c>
      <c r="T3545" t="s">
        <v>36</v>
      </c>
      <c r="U3545" t="s">
        <v>307</v>
      </c>
      <c r="V3545" t="s">
        <v>322</v>
      </c>
      <c r="W3545" t="s">
        <v>63</v>
      </c>
      <c r="X3545" t="s">
        <v>890</v>
      </c>
      <c r="Y3545" t="s">
        <v>41</v>
      </c>
      <c r="Z3545" t="s">
        <v>335</v>
      </c>
    </row>
    <row r="3546" spans="1:26" hidden="1" x14ac:dyDescent="0.25">
      <c r="A3546" t="s">
        <v>14380</v>
      </c>
      <c r="B3546" t="s">
        <v>14381</v>
      </c>
      <c r="C3546" s="1" t="str">
        <f t="shared" si="576"/>
        <v>21:0242</v>
      </c>
      <c r="D3546" s="1" t="str">
        <f t="shared" si="577"/>
        <v>21:0117</v>
      </c>
      <c r="E3546" t="s">
        <v>14363</v>
      </c>
      <c r="F3546" t="s">
        <v>14382</v>
      </c>
      <c r="H3546">
        <v>58.154017500000002</v>
      </c>
      <c r="I3546">
        <v>-102.72040629999999</v>
      </c>
      <c r="J3546" s="1" t="str">
        <f t="shared" si="578"/>
        <v>NGR lake sediment grab sample</v>
      </c>
      <c r="K3546" s="1" t="str">
        <f t="shared" si="579"/>
        <v>&lt;177 micron (NGR)</v>
      </c>
      <c r="L3546">
        <v>70</v>
      </c>
      <c r="M3546" t="s">
        <v>169</v>
      </c>
      <c r="N3546">
        <v>1376</v>
      </c>
      <c r="O3546" t="s">
        <v>546</v>
      </c>
      <c r="P3546" t="s">
        <v>76</v>
      </c>
      <c r="Q3546" t="s">
        <v>53</v>
      </c>
      <c r="R3546" t="s">
        <v>76</v>
      </c>
      <c r="S3546" t="s">
        <v>39</v>
      </c>
      <c r="T3546" t="s">
        <v>36</v>
      </c>
      <c r="U3546" t="s">
        <v>163</v>
      </c>
      <c r="V3546" t="s">
        <v>125</v>
      </c>
      <c r="W3546" t="s">
        <v>63</v>
      </c>
      <c r="X3546" t="s">
        <v>79</v>
      </c>
      <c r="Y3546" t="s">
        <v>41</v>
      </c>
      <c r="Z3546" t="s">
        <v>947</v>
      </c>
    </row>
    <row r="3547" spans="1:26" hidden="1" x14ac:dyDescent="0.25">
      <c r="A3547" t="s">
        <v>14383</v>
      </c>
      <c r="B3547" t="s">
        <v>14384</v>
      </c>
      <c r="C3547" s="1" t="str">
        <f t="shared" si="576"/>
        <v>21:0242</v>
      </c>
      <c r="D3547" s="1" t="str">
        <f t="shared" si="577"/>
        <v>21:0117</v>
      </c>
      <c r="E3547" t="s">
        <v>14385</v>
      </c>
      <c r="F3547" t="s">
        <v>14386</v>
      </c>
      <c r="H3547">
        <v>58.134557600000001</v>
      </c>
      <c r="I3547">
        <v>-102.70947</v>
      </c>
      <c r="J3547" s="1" t="str">
        <f t="shared" si="578"/>
        <v>NGR lake sediment grab sample</v>
      </c>
      <c r="K3547" s="1" t="str">
        <f t="shared" si="579"/>
        <v>&lt;177 micron (NGR)</v>
      </c>
      <c r="L3547">
        <v>70</v>
      </c>
      <c r="M3547" t="s">
        <v>73</v>
      </c>
      <c r="N3547">
        <v>1377</v>
      </c>
      <c r="O3547" t="s">
        <v>890</v>
      </c>
      <c r="P3547" t="s">
        <v>76</v>
      </c>
      <c r="Q3547" t="s">
        <v>53</v>
      </c>
      <c r="R3547" t="s">
        <v>181</v>
      </c>
      <c r="S3547" t="s">
        <v>80</v>
      </c>
      <c r="T3547" t="s">
        <v>36</v>
      </c>
      <c r="U3547" t="s">
        <v>583</v>
      </c>
      <c r="V3547" t="s">
        <v>225</v>
      </c>
      <c r="W3547" t="s">
        <v>66</v>
      </c>
      <c r="X3547" t="s">
        <v>79</v>
      </c>
      <c r="Y3547" t="s">
        <v>41</v>
      </c>
      <c r="Z3547" t="s">
        <v>362</v>
      </c>
    </row>
    <row r="3548" spans="1:26" hidden="1" x14ac:dyDescent="0.25">
      <c r="A3548" t="s">
        <v>14387</v>
      </c>
      <c r="B3548" t="s">
        <v>14388</v>
      </c>
      <c r="C3548" s="1" t="str">
        <f t="shared" si="576"/>
        <v>21:0242</v>
      </c>
      <c r="D3548" s="1" t="str">
        <f t="shared" si="577"/>
        <v>21:0117</v>
      </c>
      <c r="E3548" t="s">
        <v>14389</v>
      </c>
      <c r="F3548" t="s">
        <v>14390</v>
      </c>
      <c r="H3548">
        <v>58.117498300000001</v>
      </c>
      <c r="I3548">
        <v>-102.6882536</v>
      </c>
      <c r="J3548" s="1" t="str">
        <f t="shared" si="578"/>
        <v>NGR lake sediment grab sample</v>
      </c>
      <c r="K3548" s="1" t="str">
        <f t="shared" si="579"/>
        <v>&lt;177 micron (NGR)</v>
      </c>
      <c r="L3548">
        <v>70</v>
      </c>
      <c r="M3548" t="s">
        <v>87</v>
      </c>
      <c r="N3548">
        <v>1378</v>
      </c>
      <c r="O3548" t="s">
        <v>1047</v>
      </c>
      <c r="P3548" t="s">
        <v>50</v>
      </c>
      <c r="Q3548" t="s">
        <v>53</v>
      </c>
      <c r="R3548" t="s">
        <v>76</v>
      </c>
      <c r="S3548" t="s">
        <v>76</v>
      </c>
      <c r="T3548" t="s">
        <v>36</v>
      </c>
      <c r="U3548" t="s">
        <v>2645</v>
      </c>
      <c r="V3548" t="s">
        <v>3939</v>
      </c>
      <c r="W3548" t="s">
        <v>33</v>
      </c>
      <c r="X3548" t="s">
        <v>890</v>
      </c>
      <c r="Y3548" t="s">
        <v>41</v>
      </c>
      <c r="Z3548" t="s">
        <v>776</v>
      </c>
    </row>
    <row r="3549" spans="1:26" hidden="1" x14ac:dyDescent="0.25">
      <c r="A3549" t="s">
        <v>14391</v>
      </c>
      <c r="B3549" t="s">
        <v>14392</v>
      </c>
      <c r="C3549" s="1" t="str">
        <f t="shared" si="576"/>
        <v>21:0242</v>
      </c>
      <c r="D3549" s="1" t="str">
        <f t="shared" si="577"/>
        <v>21:0117</v>
      </c>
      <c r="E3549" t="s">
        <v>14393</v>
      </c>
      <c r="F3549" t="s">
        <v>14394</v>
      </c>
      <c r="H3549">
        <v>58.116578599999997</v>
      </c>
      <c r="I3549">
        <v>-102.6634385</v>
      </c>
      <c r="J3549" s="1" t="str">
        <f t="shared" si="578"/>
        <v>NGR lake sediment grab sample</v>
      </c>
      <c r="K3549" s="1" t="str">
        <f t="shared" si="579"/>
        <v>&lt;177 micron (NGR)</v>
      </c>
      <c r="L3549">
        <v>70</v>
      </c>
      <c r="M3549" t="s">
        <v>96</v>
      </c>
      <c r="N3549">
        <v>1379</v>
      </c>
      <c r="O3549" t="s">
        <v>771</v>
      </c>
      <c r="P3549" t="s">
        <v>181</v>
      </c>
      <c r="Q3549" t="s">
        <v>53</v>
      </c>
      <c r="R3549" t="s">
        <v>181</v>
      </c>
      <c r="S3549" t="s">
        <v>78</v>
      </c>
      <c r="T3549" t="s">
        <v>36</v>
      </c>
      <c r="U3549" t="s">
        <v>980</v>
      </c>
      <c r="V3549" t="s">
        <v>408</v>
      </c>
      <c r="W3549" t="s">
        <v>66</v>
      </c>
      <c r="X3549" t="s">
        <v>79</v>
      </c>
      <c r="Y3549" t="s">
        <v>41</v>
      </c>
      <c r="Z3549" t="s">
        <v>483</v>
      </c>
    </row>
    <row r="3550" spans="1:26" hidden="1" x14ac:dyDescent="0.25">
      <c r="A3550" t="s">
        <v>14395</v>
      </c>
      <c r="B3550" t="s">
        <v>14396</v>
      </c>
      <c r="C3550" s="1" t="str">
        <f t="shared" si="576"/>
        <v>21:0242</v>
      </c>
      <c r="D3550" s="1" t="str">
        <f t="shared" si="577"/>
        <v>21:0117</v>
      </c>
      <c r="E3550" t="s">
        <v>14397</v>
      </c>
      <c r="F3550" t="s">
        <v>14398</v>
      </c>
      <c r="H3550">
        <v>58.638913500000001</v>
      </c>
      <c r="I3550">
        <v>-102.6605564</v>
      </c>
      <c r="J3550" s="1" t="str">
        <f t="shared" si="578"/>
        <v>NGR lake sediment grab sample</v>
      </c>
      <c r="K3550" s="1" t="str">
        <f t="shared" si="579"/>
        <v>&lt;177 micron (NGR)</v>
      </c>
      <c r="L3550">
        <v>70</v>
      </c>
      <c r="M3550" t="s">
        <v>106</v>
      </c>
      <c r="N3550">
        <v>1380</v>
      </c>
      <c r="O3550" t="s">
        <v>297</v>
      </c>
      <c r="P3550" t="s">
        <v>50</v>
      </c>
      <c r="Q3550" t="s">
        <v>53</v>
      </c>
      <c r="R3550" t="s">
        <v>39</v>
      </c>
      <c r="S3550" t="s">
        <v>78</v>
      </c>
      <c r="T3550" t="s">
        <v>36</v>
      </c>
      <c r="U3550" t="s">
        <v>4294</v>
      </c>
      <c r="V3550" t="s">
        <v>375</v>
      </c>
      <c r="W3550" t="s">
        <v>66</v>
      </c>
      <c r="X3550" t="s">
        <v>300</v>
      </c>
      <c r="Y3550" t="s">
        <v>41</v>
      </c>
      <c r="Z3550" t="s">
        <v>1769</v>
      </c>
    </row>
    <row r="3551" spans="1:26" hidden="1" x14ac:dyDescent="0.25">
      <c r="A3551" t="s">
        <v>14399</v>
      </c>
      <c r="B3551" t="s">
        <v>14400</v>
      </c>
      <c r="C3551" s="1" t="str">
        <f t="shared" si="576"/>
        <v>21:0242</v>
      </c>
      <c r="D3551" s="1" t="str">
        <f t="shared" si="577"/>
        <v>21:0117</v>
      </c>
      <c r="E3551" t="s">
        <v>14401</v>
      </c>
      <c r="F3551" t="s">
        <v>14402</v>
      </c>
      <c r="H3551">
        <v>58.121213900000001</v>
      </c>
      <c r="I3551">
        <v>-102.60767269999999</v>
      </c>
      <c r="J3551" s="1" t="str">
        <f t="shared" si="578"/>
        <v>NGR lake sediment grab sample</v>
      </c>
      <c r="K3551" s="1" t="str">
        <f t="shared" si="579"/>
        <v>&lt;177 micron (NGR)</v>
      </c>
      <c r="L3551">
        <v>70</v>
      </c>
      <c r="M3551" t="s">
        <v>118</v>
      </c>
      <c r="N3551">
        <v>1381</v>
      </c>
      <c r="O3551" t="s">
        <v>488</v>
      </c>
      <c r="P3551" t="s">
        <v>109</v>
      </c>
      <c r="Q3551" t="s">
        <v>53</v>
      </c>
      <c r="R3551" t="s">
        <v>76</v>
      </c>
      <c r="S3551" t="s">
        <v>76</v>
      </c>
      <c r="T3551" t="s">
        <v>36</v>
      </c>
      <c r="U3551" t="s">
        <v>407</v>
      </c>
      <c r="V3551" t="s">
        <v>8712</v>
      </c>
      <c r="W3551" t="s">
        <v>181</v>
      </c>
      <c r="X3551" t="s">
        <v>79</v>
      </c>
      <c r="Y3551" t="s">
        <v>41</v>
      </c>
      <c r="Z3551" t="s">
        <v>3858</v>
      </c>
    </row>
    <row r="3552" spans="1:26" hidden="1" x14ac:dyDescent="0.25">
      <c r="A3552" t="s">
        <v>14403</v>
      </c>
      <c r="B3552" t="s">
        <v>14404</v>
      </c>
      <c r="C3552" s="1" t="str">
        <f t="shared" si="576"/>
        <v>21:0242</v>
      </c>
      <c r="D3552" s="1" t="str">
        <f t="shared" si="577"/>
        <v>21:0117</v>
      </c>
      <c r="E3552" t="s">
        <v>14405</v>
      </c>
      <c r="F3552" t="s">
        <v>14406</v>
      </c>
      <c r="H3552">
        <v>58.122011000000001</v>
      </c>
      <c r="I3552">
        <v>-102.5535644</v>
      </c>
      <c r="J3552" s="1" t="str">
        <f t="shared" si="578"/>
        <v>NGR lake sediment grab sample</v>
      </c>
      <c r="K3552" s="1" t="str">
        <f t="shared" si="579"/>
        <v>&lt;177 micron (NGR)</v>
      </c>
      <c r="L3552">
        <v>70</v>
      </c>
      <c r="M3552" t="s">
        <v>131</v>
      </c>
      <c r="N3552">
        <v>1382</v>
      </c>
      <c r="O3552" t="s">
        <v>236</v>
      </c>
      <c r="P3552" t="s">
        <v>76</v>
      </c>
      <c r="Q3552" t="s">
        <v>66</v>
      </c>
      <c r="R3552" t="s">
        <v>181</v>
      </c>
      <c r="S3552" t="s">
        <v>39</v>
      </c>
      <c r="T3552" t="s">
        <v>36</v>
      </c>
      <c r="U3552" t="s">
        <v>1222</v>
      </c>
      <c r="V3552" t="s">
        <v>1193</v>
      </c>
      <c r="W3552" t="s">
        <v>78</v>
      </c>
      <c r="X3552" t="s">
        <v>890</v>
      </c>
      <c r="Y3552" t="s">
        <v>41</v>
      </c>
      <c r="Z3552" t="s">
        <v>597</v>
      </c>
    </row>
    <row r="3553" spans="1:26" hidden="1" x14ac:dyDescent="0.25">
      <c r="A3553" t="s">
        <v>14407</v>
      </c>
      <c r="B3553" t="s">
        <v>14408</v>
      </c>
      <c r="C3553" s="1" t="str">
        <f t="shared" si="576"/>
        <v>21:0242</v>
      </c>
      <c r="D3553" s="1" t="str">
        <f t="shared" si="577"/>
        <v>21:0117</v>
      </c>
      <c r="E3553" t="s">
        <v>14409</v>
      </c>
      <c r="F3553" t="s">
        <v>14410</v>
      </c>
      <c r="H3553">
        <v>58.110636900000003</v>
      </c>
      <c r="I3553">
        <v>-102.5429013</v>
      </c>
      <c r="J3553" s="1" t="str">
        <f t="shared" si="578"/>
        <v>NGR lake sediment grab sample</v>
      </c>
      <c r="K3553" s="1" t="str">
        <f t="shared" si="579"/>
        <v>&lt;177 micron (NGR)</v>
      </c>
      <c r="L3553">
        <v>70</v>
      </c>
      <c r="M3553" t="s">
        <v>143</v>
      </c>
      <c r="N3553">
        <v>1383</v>
      </c>
      <c r="O3553" t="s">
        <v>108</v>
      </c>
      <c r="P3553" t="s">
        <v>39</v>
      </c>
      <c r="Q3553" t="s">
        <v>66</v>
      </c>
      <c r="R3553" t="s">
        <v>33</v>
      </c>
      <c r="S3553" t="s">
        <v>33</v>
      </c>
      <c r="T3553" t="s">
        <v>36</v>
      </c>
      <c r="U3553" t="s">
        <v>465</v>
      </c>
      <c r="V3553" t="s">
        <v>1121</v>
      </c>
      <c r="W3553" t="s">
        <v>39</v>
      </c>
      <c r="X3553" t="s">
        <v>82</v>
      </c>
      <c r="Y3553" t="s">
        <v>41</v>
      </c>
      <c r="Z3553" t="s">
        <v>1797</v>
      </c>
    </row>
    <row r="3554" spans="1:26" hidden="1" x14ac:dyDescent="0.25">
      <c r="A3554" t="s">
        <v>14411</v>
      </c>
      <c r="B3554" t="s">
        <v>14412</v>
      </c>
      <c r="C3554" s="1" t="str">
        <f t="shared" si="576"/>
        <v>21:0242</v>
      </c>
      <c r="D3554" s="1" t="str">
        <f t="shared" si="577"/>
        <v>21:0117</v>
      </c>
      <c r="E3554" t="s">
        <v>14413</v>
      </c>
      <c r="F3554" t="s">
        <v>14414</v>
      </c>
      <c r="H3554">
        <v>58.668623599999997</v>
      </c>
      <c r="I3554">
        <v>-102.5850447</v>
      </c>
      <c r="J3554" s="1" t="str">
        <f t="shared" si="578"/>
        <v>NGR lake sediment grab sample</v>
      </c>
      <c r="K3554" s="1" t="str">
        <f t="shared" si="579"/>
        <v>&lt;177 micron (NGR)</v>
      </c>
      <c r="L3554">
        <v>70</v>
      </c>
      <c r="M3554" t="s">
        <v>177</v>
      </c>
      <c r="N3554">
        <v>1384</v>
      </c>
      <c r="O3554" t="s">
        <v>417</v>
      </c>
      <c r="P3554" t="s">
        <v>596</v>
      </c>
      <c r="Q3554" t="s">
        <v>66</v>
      </c>
      <c r="R3554" t="s">
        <v>97</v>
      </c>
      <c r="S3554" t="s">
        <v>39</v>
      </c>
      <c r="T3554" t="s">
        <v>36</v>
      </c>
      <c r="U3554" t="s">
        <v>799</v>
      </c>
      <c r="V3554" t="s">
        <v>1216</v>
      </c>
      <c r="W3554" t="s">
        <v>80</v>
      </c>
      <c r="X3554" t="s">
        <v>336</v>
      </c>
      <c r="Y3554" t="s">
        <v>41</v>
      </c>
      <c r="Z3554" t="s">
        <v>941</v>
      </c>
    </row>
    <row r="3555" spans="1:26" hidden="1" x14ac:dyDescent="0.25">
      <c r="A3555" t="s">
        <v>14415</v>
      </c>
      <c r="B3555" t="s">
        <v>14416</v>
      </c>
      <c r="C3555" s="1" t="str">
        <f t="shared" si="576"/>
        <v>21:0242</v>
      </c>
      <c r="D3555" s="1" t="str">
        <f t="shared" si="577"/>
        <v>21:0117</v>
      </c>
      <c r="E3555" t="s">
        <v>14417</v>
      </c>
      <c r="F3555" t="s">
        <v>14418</v>
      </c>
      <c r="H3555">
        <v>58.654927100000002</v>
      </c>
      <c r="I3555">
        <v>-102.5757839</v>
      </c>
      <c r="J3555" s="1" t="str">
        <f t="shared" si="578"/>
        <v>NGR lake sediment grab sample</v>
      </c>
      <c r="K3555" s="1" t="str">
        <f t="shared" si="579"/>
        <v>&lt;177 micron (NGR)</v>
      </c>
      <c r="L3555">
        <v>70</v>
      </c>
      <c r="M3555" t="s">
        <v>187</v>
      </c>
      <c r="N3555">
        <v>1385</v>
      </c>
      <c r="O3555" t="s">
        <v>546</v>
      </c>
      <c r="P3555" t="s">
        <v>76</v>
      </c>
      <c r="Q3555" t="s">
        <v>53</v>
      </c>
      <c r="R3555" t="s">
        <v>181</v>
      </c>
      <c r="S3555" t="s">
        <v>63</v>
      </c>
      <c r="T3555" t="s">
        <v>36</v>
      </c>
      <c r="U3555" t="s">
        <v>228</v>
      </c>
      <c r="V3555" t="s">
        <v>65</v>
      </c>
      <c r="W3555" t="s">
        <v>53</v>
      </c>
      <c r="X3555" t="s">
        <v>79</v>
      </c>
      <c r="Y3555" t="s">
        <v>41</v>
      </c>
      <c r="Z3555" t="s">
        <v>82</v>
      </c>
    </row>
    <row r="3556" spans="1:26" hidden="1" x14ac:dyDescent="0.25">
      <c r="A3556" t="s">
        <v>14419</v>
      </c>
      <c r="B3556" t="s">
        <v>14420</v>
      </c>
      <c r="C3556" s="1" t="str">
        <f t="shared" si="576"/>
        <v>21:0242</v>
      </c>
      <c r="D3556" s="1" t="str">
        <f t="shared" si="577"/>
        <v>21:0117</v>
      </c>
      <c r="E3556" t="s">
        <v>14421</v>
      </c>
      <c r="F3556" t="s">
        <v>14422</v>
      </c>
      <c r="H3556">
        <v>58.659848500000003</v>
      </c>
      <c r="I3556">
        <v>-102.59913450000001</v>
      </c>
      <c r="J3556" s="1" t="str">
        <f t="shared" si="578"/>
        <v>NGR lake sediment grab sample</v>
      </c>
      <c r="K3556" s="1" t="str">
        <f t="shared" si="579"/>
        <v>&lt;177 micron (NGR)</v>
      </c>
      <c r="L3556">
        <v>70</v>
      </c>
      <c r="M3556" t="s">
        <v>196</v>
      </c>
      <c r="N3556">
        <v>1386</v>
      </c>
      <c r="O3556" t="s">
        <v>144</v>
      </c>
      <c r="P3556" t="s">
        <v>109</v>
      </c>
      <c r="Q3556" t="s">
        <v>66</v>
      </c>
      <c r="R3556" t="s">
        <v>78</v>
      </c>
      <c r="S3556" t="s">
        <v>78</v>
      </c>
      <c r="T3556" t="s">
        <v>36</v>
      </c>
      <c r="U3556" t="s">
        <v>31</v>
      </c>
      <c r="V3556" t="s">
        <v>496</v>
      </c>
      <c r="W3556" t="s">
        <v>66</v>
      </c>
      <c r="X3556" t="s">
        <v>82</v>
      </c>
      <c r="Y3556" t="s">
        <v>41</v>
      </c>
      <c r="Z3556" t="s">
        <v>975</v>
      </c>
    </row>
    <row r="3557" spans="1:26" hidden="1" x14ac:dyDescent="0.25">
      <c r="A3557" t="s">
        <v>14423</v>
      </c>
      <c r="B3557" t="s">
        <v>14424</v>
      </c>
      <c r="C3557" s="1" t="str">
        <f t="shared" si="576"/>
        <v>21:0242</v>
      </c>
      <c r="D3557" s="1" t="str">
        <f t="shared" si="577"/>
        <v>21:0117</v>
      </c>
      <c r="E3557" t="s">
        <v>14425</v>
      </c>
      <c r="F3557" t="s">
        <v>14426</v>
      </c>
      <c r="H3557">
        <v>58.656233399999998</v>
      </c>
      <c r="I3557">
        <v>-102.6628809</v>
      </c>
      <c r="J3557" s="1" t="str">
        <f t="shared" si="578"/>
        <v>NGR lake sediment grab sample</v>
      </c>
      <c r="K3557" s="1" t="str">
        <f t="shared" si="579"/>
        <v>&lt;177 micron (NGR)</v>
      </c>
      <c r="L3557">
        <v>70</v>
      </c>
      <c r="M3557" t="s">
        <v>206</v>
      </c>
      <c r="N3557">
        <v>1387</v>
      </c>
      <c r="O3557" t="s">
        <v>224</v>
      </c>
      <c r="P3557" t="s">
        <v>50</v>
      </c>
      <c r="Q3557" t="s">
        <v>53</v>
      </c>
      <c r="R3557" t="s">
        <v>97</v>
      </c>
      <c r="S3557" t="s">
        <v>33</v>
      </c>
      <c r="T3557" t="s">
        <v>36</v>
      </c>
      <c r="U3557" t="s">
        <v>1842</v>
      </c>
      <c r="V3557" t="s">
        <v>99</v>
      </c>
      <c r="W3557" t="s">
        <v>53</v>
      </c>
      <c r="X3557" t="s">
        <v>890</v>
      </c>
      <c r="Y3557" t="s">
        <v>41</v>
      </c>
      <c r="Z3557" t="s">
        <v>32</v>
      </c>
    </row>
    <row r="3558" spans="1:26" hidden="1" x14ac:dyDescent="0.25">
      <c r="A3558" t="s">
        <v>14427</v>
      </c>
      <c r="B3558" t="s">
        <v>14428</v>
      </c>
      <c r="C3558" s="1" t="str">
        <f t="shared" si="576"/>
        <v>21:0242</v>
      </c>
      <c r="D3558" s="1" t="str">
        <f>HYPERLINK("http://geochem.nrcan.gc.ca/cdogs/content/svy/svy_e.htm", "")</f>
        <v/>
      </c>
      <c r="G3558" s="1" t="str">
        <f>HYPERLINK("http://geochem.nrcan.gc.ca/cdogs/content/cr_/cr_00021_e.htm", "21")</f>
        <v>21</v>
      </c>
      <c r="J3558" t="s">
        <v>220</v>
      </c>
      <c r="K3558" t="s">
        <v>221</v>
      </c>
      <c r="L3558">
        <v>70</v>
      </c>
      <c r="M3558" t="s">
        <v>222</v>
      </c>
      <c r="N3558">
        <v>1388</v>
      </c>
      <c r="O3558" t="s">
        <v>62</v>
      </c>
      <c r="P3558" t="s">
        <v>77</v>
      </c>
      <c r="Q3558" t="s">
        <v>50</v>
      </c>
      <c r="R3558" t="s">
        <v>181</v>
      </c>
      <c r="S3558" t="s">
        <v>33</v>
      </c>
      <c r="T3558" t="s">
        <v>36</v>
      </c>
      <c r="U3558" t="s">
        <v>1416</v>
      </c>
      <c r="V3558" t="s">
        <v>685</v>
      </c>
      <c r="W3558" t="s">
        <v>146</v>
      </c>
      <c r="X3558" t="s">
        <v>890</v>
      </c>
      <c r="Y3558" t="s">
        <v>66</v>
      </c>
      <c r="Z3558" t="s">
        <v>349</v>
      </c>
    </row>
    <row r="3559" spans="1:26" hidden="1" x14ac:dyDescent="0.25">
      <c r="A3559" t="s">
        <v>14429</v>
      </c>
      <c r="B3559" t="s">
        <v>14430</v>
      </c>
      <c r="C3559" s="1" t="str">
        <f t="shared" si="576"/>
        <v>21:0242</v>
      </c>
      <c r="D3559" s="1" t="str">
        <f t="shared" ref="D3559:D3566" si="580">HYPERLINK("http://geochem.nrcan.gc.ca/cdogs/content/svy/svy210117_e.htm", "21:0117")</f>
        <v>21:0117</v>
      </c>
      <c r="E3559" t="s">
        <v>14431</v>
      </c>
      <c r="F3559" t="s">
        <v>14432</v>
      </c>
      <c r="H3559">
        <v>58.6295261</v>
      </c>
      <c r="I3559">
        <v>-102.7045293</v>
      </c>
      <c r="J3559" s="1" t="str">
        <f t="shared" ref="J3559:J3566" si="581">HYPERLINK("http://geochem.nrcan.gc.ca/cdogs/content/kwd/kwd020027_e.htm", "NGR lake sediment grab sample")</f>
        <v>NGR lake sediment grab sample</v>
      </c>
      <c r="K3559" s="1" t="str">
        <f t="shared" ref="K3559:K3566" si="582">HYPERLINK("http://geochem.nrcan.gc.ca/cdogs/content/kwd/kwd080006_e.htm", "&lt;177 micron (NGR)")</f>
        <v>&lt;177 micron (NGR)</v>
      </c>
      <c r="L3559">
        <v>70</v>
      </c>
      <c r="M3559" t="s">
        <v>214</v>
      </c>
      <c r="N3559">
        <v>1389</v>
      </c>
      <c r="O3559" t="s">
        <v>771</v>
      </c>
      <c r="P3559" t="s">
        <v>76</v>
      </c>
      <c r="Q3559" t="s">
        <v>53</v>
      </c>
      <c r="R3559" t="s">
        <v>181</v>
      </c>
      <c r="S3559" t="s">
        <v>290</v>
      </c>
      <c r="T3559" t="s">
        <v>36</v>
      </c>
      <c r="U3559" t="s">
        <v>14433</v>
      </c>
      <c r="V3559" t="s">
        <v>959</v>
      </c>
      <c r="W3559" t="s">
        <v>66</v>
      </c>
      <c r="X3559" t="s">
        <v>82</v>
      </c>
      <c r="Y3559" t="s">
        <v>41</v>
      </c>
      <c r="Z3559" t="s">
        <v>4550</v>
      </c>
    </row>
    <row r="3560" spans="1:26" hidden="1" x14ac:dyDescent="0.25">
      <c r="A3560" t="s">
        <v>14434</v>
      </c>
      <c r="B3560" t="s">
        <v>14435</v>
      </c>
      <c r="C3560" s="1" t="str">
        <f t="shared" si="576"/>
        <v>21:0242</v>
      </c>
      <c r="D3560" s="1" t="str">
        <f t="shared" si="580"/>
        <v>21:0117</v>
      </c>
      <c r="E3560" t="s">
        <v>14436</v>
      </c>
      <c r="F3560" t="s">
        <v>14437</v>
      </c>
      <c r="H3560">
        <v>58.611060000000002</v>
      </c>
      <c r="I3560">
        <v>-102.75167810000001</v>
      </c>
      <c r="J3560" s="1" t="str">
        <f t="shared" si="581"/>
        <v>NGR lake sediment grab sample</v>
      </c>
      <c r="K3560" s="1" t="str">
        <f t="shared" si="582"/>
        <v>&lt;177 micron (NGR)</v>
      </c>
      <c r="L3560">
        <v>70</v>
      </c>
      <c r="M3560" t="s">
        <v>234</v>
      </c>
      <c r="N3560">
        <v>1390</v>
      </c>
      <c r="O3560" t="s">
        <v>1058</v>
      </c>
      <c r="P3560" t="s">
        <v>134</v>
      </c>
      <c r="Q3560" t="s">
        <v>53</v>
      </c>
      <c r="R3560" t="s">
        <v>76</v>
      </c>
      <c r="S3560" t="s">
        <v>78</v>
      </c>
      <c r="T3560" t="s">
        <v>36</v>
      </c>
      <c r="U3560" t="s">
        <v>261</v>
      </c>
      <c r="V3560" t="s">
        <v>3144</v>
      </c>
      <c r="W3560" t="s">
        <v>66</v>
      </c>
      <c r="X3560" t="s">
        <v>54</v>
      </c>
      <c r="Y3560" t="s">
        <v>41</v>
      </c>
      <c r="Z3560" t="s">
        <v>5166</v>
      </c>
    </row>
    <row r="3561" spans="1:26" hidden="1" x14ac:dyDescent="0.25">
      <c r="A3561" t="s">
        <v>14438</v>
      </c>
      <c r="B3561" t="s">
        <v>14439</v>
      </c>
      <c r="C3561" s="1" t="str">
        <f t="shared" si="576"/>
        <v>21:0242</v>
      </c>
      <c r="D3561" s="1" t="str">
        <f t="shared" si="580"/>
        <v>21:0117</v>
      </c>
      <c r="E3561" t="s">
        <v>14440</v>
      </c>
      <c r="F3561" t="s">
        <v>14441</v>
      </c>
      <c r="H3561">
        <v>58.588278199999998</v>
      </c>
      <c r="I3561">
        <v>-102.7263117</v>
      </c>
      <c r="J3561" s="1" t="str">
        <f t="shared" si="581"/>
        <v>NGR lake sediment grab sample</v>
      </c>
      <c r="K3561" s="1" t="str">
        <f t="shared" si="582"/>
        <v>&lt;177 micron (NGR)</v>
      </c>
      <c r="L3561">
        <v>71</v>
      </c>
      <c r="M3561" t="s">
        <v>30</v>
      </c>
      <c r="N3561">
        <v>1391</v>
      </c>
      <c r="O3561" t="s">
        <v>343</v>
      </c>
      <c r="P3561" t="s">
        <v>50</v>
      </c>
      <c r="Q3561" t="s">
        <v>53</v>
      </c>
      <c r="R3561" t="s">
        <v>156</v>
      </c>
      <c r="S3561" t="s">
        <v>78</v>
      </c>
      <c r="T3561" t="s">
        <v>36</v>
      </c>
      <c r="U3561" t="s">
        <v>465</v>
      </c>
      <c r="V3561" t="s">
        <v>2909</v>
      </c>
      <c r="W3561" t="s">
        <v>53</v>
      </c>
      <c r="X3561" t="s">
        <v>48</v>
      </c>
      <c r="Y3561" t="s">
        <v>41</v>
      </c>
      <c r="Z3561" t="s">
        <v>516</v>
      </c>
    </row>
    <row r="3562" spans="1:26" hidden="1" x14ac:dyDescent="0.25">
      <c r="A3562" t="s">
        <v>14442</v>
      </c>
      <c r="B3562" t="s">
        <v>14443</v>
      </c>
      <c r="C3562" s="1" t="str">
        <f t="shared" si="576"/>
        <v>21:0242</v>
      </c>
      <c r="D3562" s="1" t="str">
        <f t="shared" si="580"/>
        <v>21:0117</v>
      </c>
      <c r="E3562" t="s">
        <v>14444</v>
      </c>
      <c r="F3562" t="s">
        <v>14445</v>
      </c>
      <c r="H3562">
        <v>58.602240999999999</v>
      </c>
      <c r="I3562">
        <v>-102.77565420000001</v>
      </c>
      <c r="J3562" s="1" t="str">
        <f t="shared" si="581"/>
        <v>NGR lake sediment grab sample</v>
      </c>
      <c r="K3562" s="1" t="str">
        <f t="shared" si="582"/>
        <v>&lt;177 micron (NGR)</v>
      </c>
      <c r="L3562">
        <v>71</v>
      </c>
      <c r="M3562" t="s">
        <v>47</v>
      </c>
      <c r="N3562">
        <v>1392</v>
      </c>
      <c r="O3562" t="s">
        <v>236</v>
      </c>
      <c r="P3562" t="s">
        <v>198</v>
      </c>
      <c r="Q3562" t="s">
        <v>53</v>
      </c>
      <c r="R3562" t="s">
        <v>97</v>
      </c>
      <c r="S3562" t="s">
        <v>39</v>
      </c>
      <c r="T3562" t="s">
        <v>36</v>
      </c>
      <c r="U3562" t="s">
        <v>199</v>
      </c>
      <c r="V3562" t="s">
        <v>157</v>
      </c>
      <c r="W3562" t="s">
        <v>53</v>
      </c>
      <c r="X3562" t="s">
        <v>890</v>
      </c>
      <c r="Y3562" t="s">
        <v>41</v>
      </c>
      <c r="Z3562" t="s">
        <v>301</v>
      </c>
    </row>
    <row r="3563" spans="1:26" hidden="1" x14ac:dyDescent="0.25">
      <c r="A3563" t="s">
        <v>14446</v>
      </c>
      <c r="B3563" t="s">
        <v>14447</v>
      </c>
      <c r="C3563" s="1" t="str">
        <f t="shared" si="576"/>
        <v>21:0242</v>
      </c>
      <c r="D3563" s="1" t="str">
        <f t="shared" si="580"/>
        <v>21:0117</v>
      </c>
      <c r="E3563" t="s">
        <v>14448</v>
      </c>
      <c r="F3563" t="s">
        <v>14449</v>
      </c>
      <c r="H3563">
        <v>58.596063399999998</v>
      </c>
      <c r="I3563">
        <v>-102.78680249999999</v>
      </c>
      <c r="J3563" s="1" t="str">
        <f t="shared" si="581"/>
        <v>NGR lake sediment grab sample</v>
      </c>
      <c r="K3563" s="1" t="str">
        <f t="shared" si="582"/>
        <v>&lt;177 micron (NGR)</v>
      </c>
      <c r="L3563">
        <v>71</v>
      </c>
      <c r="M3563" t="s">
        <v>60</v>
      </c>
      <c r="N3563">
        <v>1393</v>
      </c>
      <c r="O3563" t="s">
        <v>35</v>
      </c>
      <c r="P3563" t="s">
        <v>109</v>
      </c>
      <c r="Q3563" t="s">
        <v>53</v>
      </c>
      <c r="R3563" t="s">
        <v>76</v>
      </c>
      <c r="S3563" t="s">
        <v>80</v>
      </c>
      <c r="T3563" t="s">
        <v>36</v>
      </c>
      <c r="U3563" t="s">
        <v>144</v>
      </c>
      <c r="V3563" t="s">
        <v>437</v>
      </c>
      <c r="W3563" t="s">
        <v>53</v>
      </c>
      <c r="X3563" t="s">
        <v>48</v>
      </c>
      <c r="Y3563" t="s">
        <v>41</v>
      </c>
      <c r="Z3563" t="s">
        <v>1053</v>
      </c>
    </row>
    <row r="3564" spans="1:26" hidden="1" x14ac:dyDescent="0.25">
      <c r="A3564" t="s">
        <v>14450</v>
      </c>
      <c r="B3564" t="s">
        <v>14451</v>
      </c>
      <c r="C3564" s="1" t="str">
        <f t="shared" si="576"/>
        <v>21:0242</v>
      </c>
      <c r="D3564" s="1" t="str">
        <f t="shared" si="580"/>
        <v>21:0117</v>
      </c>
      <c r="E3564" t="s">
        <v>14452</v>
      </c>
      <c r="F3564" t="s">
        <v>14453</v>
      </c>
      <c r="H3564">
        <v>58.589599399999997</v>
      </c>
      <c r="I3564">
        <v>-102.7421435</v>
      </c>
      <c r="J3564" s="1" t="str">
        <f t="shared" si="581"/>
        <v>NGR lake sediment grab sample</v>
      </c>
      <c r="K3564" s="1" t="str">
        <f t="shared" si="582"/>
        <v>&lt;177 micron (NGR)</v>
      </c>
      <c r="L3564">
        <v>71</v>
      </c>
      <c r="M3564" t="s">
        <v>154</v>
      </c>
      <c r="N3564">
        <v>1394</v>
      </c>
      <c r="O3564" t="s">
        <v>488</v>
      </c>
      <c r="P3564" t="s">
        <v>75</v>
      </c>
      <c r="Q3564" t="s">
        <v>53</v>
      </c>
      <c r="R3564" t="s">
        <v>156</v>
      </c>
      <c r="S3564" t="s">
        <v>77</v>
      </c>
      <c r="T3564" t="s">
        <v>36</v>
      </c>
      <c r="U3564" t="s">
        <v>1205</v>
      </c>
      <c r="V3564" t="s">
        <v>10021</v>
      </c>
      <c r="W3564" t="s">
        <v>80</v>
      </c>
      <c r="X3564" t="s">
        <v>300</v>
      </c>
      <c r="Y3564" t="s">
        <v>41</v>
      </c>
      <c r="Z3564" t="s">
        <v>1152</v>
      </c>
    </row>
    <row r="3565" spans="1:26" hidden="1" x14ac:dyDescent="0.25">
      <c r="A3565" t="s">
        <v>14454</v>
      </c>
      <c r="B3565" t="s">
        <v>14455</v>
      </c>
      <c r="C3565" s="1" t="str">
        <f t="shared" si="576"/>
        <v>21:0242</v>
      </c>
      <c r="D3565" s="1" t="str">
        <f t="shared" si="580"/>
        <v>21:0117</v>
      </c>
      <c r="E3565" t="s">
        <v>14440</v>
      </c>
      <c r="F3565" t="s">
        <v>14456</v>
      </c>
      <c r="H3565">
        <v>58.588278199999998</v>
      </c>
      <c r="I3565">
        <v>-102.7263117</v>
      </c>
      <c r="J3565" s="1" t="str">
        <f t="shared" si="581"/>
        <v>NGR lake sediment grab sample</v>
      </c>
      <c r="K3565" s="1" t="str">
        <f t="shared" si="582"/>
        <v>&lt;177 micron (NGR)</v>
      </c>
      <c r="L3565">
        <v>71</v>
      </c>
      <c r="M3565" t="s">
        <v>169</v>
      </c>
      <c r="N3565">
        <v>1395</v>
      </c>
      <c r="O3565" t="s">
        <v>1047</v>
      </c>
      <c r="P3565" t="s">
        <v>50</v>
      </c>
      <c r="Q3565" t="s">
        <v>53</v>
      </c>
      <c r="R3565" t="s">
        <v>156</v>
      </c>
      <c r="S3565" t="s">
        <v>78</v>
      </c>
      <c r="T3565" t="s">
        <v>36</v>
      </c>
      <c r="U3565" t="s">
        <v>144</v>
      </c>
      <c r="V3565" t="s">
        <v>1193</v>
      </c>
      <c r="W3565" t="s">
        <v>53</v>
      </c>
      <c r="X3565" t="s">
        <v>48</v>
      </c>
      <c r="Y3565" t="s">
        <v>41</v>
      </c>
      <c r="Z3565" t="s">
        <v>1073</v>
      </c>
    </row>
    <row r="3566" spans="1:26" hidden="1" x14ac:dyDescent="0.25">
      <c r="A3566" t="s">
        <v>14457</v>
      </c>
      <c r="B3566" t="s">
        <v>14458</v>
      </c>
      <c r="C3566" s="1" t="str">
        <f t="shared" si="576"/>
        <v>21:0242</v>
      </c>
      <c r="D3566" s="1" t="str">
        <f t="shared" si="580"/>
        <v>21:0117</v>
      </c>
      <c r="E3566" t="s">
        <v>14440</v>
      </c>
      <c r="F3566" t="s">
        <v>14459</v>
      </c>
      <c r="H3566">
        <v>58.588278199999998</v>
      </c>
      <c r="I3566">
        <v>-102.7263117</v>
      </c>
      <c r="J3566" s="1" t="str">
        <f t="shared" si="581"/>
        <v>NGR lake sediment grab sample</v>
      </c>
      <c r="K3566" s="1" t="str">
        <f t="shared" si="582"/>
        <v>&lt;177 micron (NGR)</v>
      </c>
      <c r="L3566">
        <v>71</v>
      </c>
      <c r="M3566" t="s">
        <v>162</v>
      </c>
      <c r="N3566">
        <v>1396</v>
      </c>
      <c r="O3566" t="s">
        <v>197</v>
      </c>
      <c r="P3566" t="s">
        <v>50</v>
      </c>
      <c r="Q3566" t="s">
        <v>53</v>
      </c>
      <c r="R3566" t="s">
        <v>290</v>
      </c>
      <c r="S3566" t="s">
        <v>78</v>
      </c>
      <c r="T3566" t="s">
        <v>36</v>
      </c>
      <c r="U3566" t="s">
        <v>163</v>
      </c>
      <c r="V3566" t="s">
        <v>2057</v>
      </c>
      <c r="W3566" t="s">
        <v>53</v>
      </c>
      <c r="X3566" t="s">
        <v>890</v>
      </c>
      <c r="Y3566" t="s">
        <v>41</v>
      </c>
      <c r="Z3566" t="s">
        <v>890</v>
      </c>
    </row>
    <row r="3567" spans="1:26" hidden="1" x14ac:dyDescent="0.25">
      <c r="A3567" t="s">
        <v>14460</v>
      </c>
      <c r="B3567" t="s">
        <v>14461</v>
      </c>
      <c r="C3567" s="1" t="str">
        <f t="shared" si="576"/>
        <v>21:0242</v>
      </c>
      <c r="D3567" s="1" t="str">
        <f>HYPERLINK("http://geochem.nrcan.gc.ca/cdogs/content/svy/svy_e.htm", "")</f>
        <v/>
      </c>
      <c r="G3567" s="1" t="str">
        <f>HYPERLINK("http://geochem.nrcan.gc.ca/cdogs/content/cr_/cr_00022_e.htm", "22")</f>
        <v>22</v>
      </c>
      <c r="J3567" t="s">
        <v>220</v>
      </c>
      <c r="K3567" t="s">
        <v>221</v>
      </c>
      <c r="L3567">
        <v>71</v>
      </c>
      <c r="M3567" t="s">
        <v>222</v>
      </c>
      <c r="N3567">
        <v>1397</v>
      </c>
      <c r="O3567" t="s">
        <v>336</v>
      </c>
      <c r="P3567" t="s">
        <v>134</v>
      </c>
      <c r="Q3567" t="s">
        <v>271</v>
      </c>
      <c r="R3567" t="s">
        <v>76</v>
      </c>
      <c r="S3567" t="s">
        <v>78</v>
      </c>
      <c r="T3567" t="s">
        <v>36</v>
      </c>
      <c r="U3567" t="s">
        <v>1192</v>
      </c>
      <c r="V3567" t="s">
        <v>2451</v>
      </c>
      <c r="W3567" t="s">
        <v>39</v>
      </c>
      <c r="X3567" t="s">
        <v>48</v>
      </c>
      <c r="Y3567" t="s">
        <v>66</v>
      </c>
      <c r="Z3567" t="s">
        <v>6137</v>
      </c>
    </row>
    <row r="3568" spans="1:26" hidden="1" x14ac:dyDescent="0.25">
      <c r="A3568" t="s">
        <v>14462</v>
      </c>
      <c r="B3568" t="s">
        <v>14463</v>
      </c>
      <c r="C3568" s="1" t="str">
        <f t="shared" si="576"/>
        <v>21:0242</v>
      </c>
      <c r="D3568" s="1" t="str">
        <f t="shared" ref="D3568:D3599" si="583">HYPERLINK("http://geochem.nrcan.gc.ca/cdogs/content/svy/svy210117_e.htm", "21:0117")</f>
        <v>21:0117</v>
      </c>
      <c r="E3568" t="s">
        <v>14464</v>
      </c>
      <c r="F3568" t="s">
        <v>14465</v>
      </c>
      <c r="H3568">
        <v>58.565864599999998</v>
      </c>
      <c r="I3568">
        <v>-102.76076279999999</v>
      </c>
      <c r="J3568" s="1" t="str">
        <f t="shared" ref="J3568:J3599" si="584">HYPERLINK("http://geochem.nrcan.gc.ca/cdogs/content/kwd/kwd020027_e.htm", "NGR lake sediment grab sample")</f>
        <v>NGR lake sediment grab sample</v>
      </c>
      <c r="K3568" s="1" t="str">
        <f t="shared" ref="K3568:K3599" si="585">HYPERLINK("http://geochem.nrcan.gc.ca/cdogs/content/kwd/kwd080006_e.htm", "&lt;177 micron (NGR)")</f>
        <v>&lt;177 micron (NGR)</v>
      </c>
      <c r="L3568">
        <v>71</v>
      </c>
      <c r="M3568" t="s">
        <v>73</v>
      </c>
      <c r="N3568">
        <v>1398</v>
      </c>
      <c r="O3568" t="s">
        <v>62</v>
      </c>
      <c r="P3568" t="s">
        <v>198</v>
      </c>
      <c r="Q3568" t="s">
        <v>66</v>
      </c>
      <c r="R3568" t="s">
        <v>181</v>
      </c>
      <c r="S3568" t="s">
        <v>63</v>
      </c>
      <c r="T3568" t="s">
        <v>36</v>
      </c>
      <c r="U3568" t="s">
        <v>470</v>
      </c>
      <c r="V3568" t="s">
        <v>225</v>
      </c>
      <c r="W3568" t="s">
        <v>53</v>
      </c>
      <c r="X3568" t="s">
        <v>336</v>
      </c>
      <c r="Y3568" t="s">
        <v>41</v>
      </c>
      <c r="Z3568" t="s">
        <v>438</v>
      </c>
    </row>
    <row r="3569" spans="1:26" hidden="1" x14ac:dyDescent="0.25">
      <c r="A3569" t="s">
        <v>14466</v>
      </c>
      <c r="B3569" t="s">
        <v>14467</v>
      </c>
      <c r="C3569" s="1" t="str">
        <f t="shared" si="576"/>
        <v>21:0242</v>
      </c>
      <c r="D3569" s="1" t="str">
        <f t="shared" si="583"/>
        <v>21:0117</v>
      </c>
      <c r="E3569" t="s">
        <v>14468</v>
      </c>
      <c r="F3569" t="s">
        <v>14469</v>
      </c>
      <c r="H3569">
        <v>58.5195048</v>
      </c>
      <c r="I3569">
        <v>-102.8410105</v>
      </c>
      <c r="J3569" s="1" t="str">
        <f t="shared" si="584"/>
        <v>NGR lake sediment grab sample</v>
      </c>
      <c r="K3569" s="1" t="str">
        <f t="shared" si="585"/>
        <v>&lt;177 micron (NGR)</v>
      </c>
      <c r="L3569">
        <v>71</v>
      </c>
      <c r="M3569" t="s">
        <v>87</v>
      </c>
      <c r="N3569">
        <v>1399</v>
      </c>
      <c r="O3569" t="s">
        <v>120</v>
      </c>
      <c r="P3569" t="s">
        <v>109</v>
      </c>
      <c r="Q3569" t="s">
        <v>53</v>
      </c>
      <c r="R3569" t="s">
        <v>76</v>
      </c>
      <c r="S3569" t="s">
        <v>39</v>
      </c>
      <c r="T3569" t="s">
        <v>36</v>
      </c>
      <c r="U3569" t="s">
        <v>1480</v>
      </c>
      <c r="V3569" t="s">
        <v>1223</v>
      </c>
      <c r="W3569" t="s">
        <v>53</v>
      </c>
      <c r="X3569" t="s">
        <v>890</v>
      </c>
      <c r="Y3569" t="s">
        <v>41</v>
      </c>
      <c r="Z3569" t="s">
        <v>321</v>
      </c>
    </row>
    <row r="3570" spans="1:26" hidden="1" x14ac:dyDescent="0.25">
      <c r="A3570" t="s">
        <v>14470</v>
      </c>
      <c r="B3570" t="s">
        <v>14471</v>
      </c>
      <c r="C3570" s="1" t="str">
        <f t="shared" si="576"/>
        <v>21:0242</v>
      </c>
      <c r="D3570" s="1" t="str">
        <f t="shared" si="583"/>
        <v>21:0117</v>
      </c>
      <c r="E3570" t="s">
        <v>14472</v>
      </c>
      <c r="F3570" t="s">
        <v>14473</v>
      </c>
      <c r="H3570">
        <v>58.572918299999998</v>
      </c>
      <c r="I3570">
        <v>-102.76700339999999</v>
      </c>
      <c r="J3570" s="1" t="str">
        <f t="shared" si="584"/>
        <v>NGR lake sediment grab sample</v>
      </c>
      <c r="K3570" s="1" t="str">
        <f t="shared" si="585"/>
        <v>&lt;177 micron (NGR)</v>
      </c>
      <c r="L3570">
        <v>71</v>
      </c>
      <c r="M3570" t="s">
        <v>96</v>
      </c>
      <c r="N3570">
        <v>1400</v>
      </c>
      <c r="O3570" t="s">
        <v>224</v>
      </c>
      <c r="P3570" t="s">
        <v>109</v>
      </c>
      <c r="Q3570" t="s">
        <v>66</v>
      </c>
      <c r="R3570" t="s">
        <v>156</v>
      </c>
      <c r="S3570" t="s">
        <v>78</v>
      </c>
      <c r="T3570" t="s">
        <v>36</v>
      </c>
      <c r="U3570" t="s">
        <v>766</v>
      </c>
      <c r="V3570" t="s">
        <v>452</v>
      </c>
      <c r="W3570" t="s">
        <v>66</v>
      </c>
      <c r="X3570" t="s">
        <v>82</v>
      </c>
      <c r="Y3570" t="s">
        <v>41</v>
      </c>
      <c r="Z3570" t="s">
        <v>616</v>
      </c>
    </row>
    <row r="3571" spans="1:26" hidden="1" x14ac:dyDescent="0.25">
      <c r="A3571" t="s">
        <v>14474</v>
      </c>
      <c r="B3571" t="s">
        <v>14475</v>
      </c>
      <c r="C3571" s="1" t="str">
        <f t="shared" si="576"/>
        <v>21:0242</v>
      </c>
      <c r="D3571" s="1" t="str">
        <f t="shared" si="583"/>
        <v>21:0117</v>
      </c>
      <c r="E3571" t="s">
        <v>14476</v>
      </c>
      <c r="F3571" t="s">
        <v>14477</v>
      </c>
      <c r="H3571">
        <v>58.515566399999997</v>
      </c>
      <c r="I3571">
        <v>-102.8579766</v>
      </c>
      <c r="J3571" s="1" t="str">
        <f t="shared" si="584"/>
        <v>NGR lake sediment grab sample</v>
      </c>
      <c r="K3571" s="1" t="str">
        <f t="shared" si="585"/>
        <v>&lt;177 micron (NGR)</v>
      </c>
      <c r="L3571">
        <v>71</v>
      </c>
      <c r="M3571" t="s">
        <v>106</v>
      </c>
      <c r="N3571">
        <v>1401</v>
      </c>
      <c r="O3571" t="s">
        <v>79</v>
      </c>
      <c r="P3571" t="s">
        <v>156</v>
      </c>
      <c r="Q3571" t="s">
        <v>53</v>
      </c>
      <c r="R3571" t="s">
        <v>76</v>
      </c>
      <c r="S3571" t="s">
        <v>33</v>
      </c>
      <c r="T3571" t="s">
        <v>36</v>
      </c>
      <c r="U3571" t="s">
        <v>639</v>
      </c>
      <c r="V3571" t="s">
        <v>564</v>
      </c>
      <c r="W3571" t="s">
        <v>63</v>
      </c>
      <c r="X3571" t="s">
        <v>82</v>
      </c>
      <c r="Y3571" t="s">
        <v>41</v>
      </c>
      <c r="Z3571" t="s">
        <v>1042</v>
      </c>
    </row>
    <row r="3572" spans="1:26" hidden="1" x14ac:dyDescent="0.25">
      <c r="A3572" t="s">
        <v>14478</v>
      </c>
      <c r="B3572" t="s">
        <v>14479</v>
      </c>
      <c r="C3572" s="1" t="str">
        <f t="shared" si="576"/>
        <v>21:0242</v>
      </c>
      <c r="D3572" s="1" t="str">
        <f t="shared" si="583"/>
        <v>21:0117</v>
      </c>
      <c r="E3572" t="s">
        <v>14480</v>
      </c>
      <c r="F3572" t="s">
        <v>14481</v>
      </c>
      <c r="H3572">
        <v>58.499936499999997</v>
      </c>
      <c r="I3572">
        <v>-102.8819603</v>
      </c>
      <c r="J3572" s="1" t="str">
        <f t="shared" si="584"/>
        <v>NGR lake sediment grab sample</v>
      </c>
      <c r="K3572" s="1" t="str">
        <f t="shared" si="585"/>
        <v>&lt;177 micron (NGR)</v>
      </c>
      <c r="L3572">
        <v>71</v>
      </c>
      <c r="M3572" t="s">
        <v>118</v>
      </c>
      <c r="N3572">
        <v>1402</v>
      </c>
      <c r="O3572" t="s">
        <v>223</v>
      </c>
      <c r="P3572" t="s">
        <v>76</v>
      </c>
      <c r="Q3572" t="s">
        <v>53</v>
      </c>
      <c r="R3572" t="s">
        <v>76</v>
      </c>
      <c r="S3572" t="s">
        <v>78</v>
      </c>
      <c r="T3572" t="s">
        <v>36</v>
      </c>
      <c r="U3572" t="s">
        <v>390</v>
      </c>
      <c r="V3572" t="s">
        <v>1216</v>
      </c>
      <c r="W3572" t="s">
        <v>53</v>
      </c>
      <c r="X3572" t="s">
        <v>283</v>
      </c>
      <c r="Y3572" t="s">
        <v>41</v>
      </c>
      <c r="Z3572" t="s">
        <v>2483</v>
      </c>
    </row>
    <row r="3573" spans="1:26" hidden="1" x14ac:dyDescent="0.25">
      <c r="A3573" t="s">
        <v>14482</v>
      </c>
      <c r="B3573" t="s">
        <v>14483</v>
      </c>
      <c r="C3573" s="1" t="str">
        <f t="shared" si="576"/>
        <v>21:0242</v>
      </c>
      <c r="D3573" s="1" t="str">
        <f t="shared" si="583"/>
        <v>21:0117</v>
      </c>
      <c r="E3573" t="s">
        <v>14484</v>
      </c>
      <c r="F3573" t="s">
        <v>14485</v>
      </c>
      <c r="H3573">
        <v>58.499993400000001</v>
      </c>
      <c r="I3573">
        <v>-102.8985363</v>
      </c>
      <c r="J3573" s="1" t="str">
        <f t="shared" si="584"/>
        <v>NGR lake sediment grab sample</v>
      </c>
      <c r="K3573" s="1" t="str">
        <f t="shared" si="585"/>
        <v>&lt;177 micron (NGR)</v>
      </c>
      <c r="L3573">
        <v>71</v>
      </c>
      <c r="M3573" t="s">
        <v>131</v>
      </c>
      <c r="N3573">
        <v>1403</v>
      </c>
      <c r="O3573" t="s">
        <v>74</v>
      </c>
      <c r="P3573" t="s">
        <v>109</v>
      </c>
      <c r="Q3573" t="s">
        <v>53</v>
      </c>
      <c r="R3573" t="s">
        <v>97</v>
      </c>
      <c r="S3573" t="s">
        <v>78</v>
      </c>
      <c r="T3573" t="s">
        <v>36</v>
      </c>
      <c r="U3573" t="s">
        <v>1501</v>
      </c>
      <c r="V3573" t="s">
        <v>2057</v>
      </c>
      <c r="W3573" t="s">
        <v>53</v>
      </c>
      <c r="X3573" t="s">
        <v>82</v>
      </c>
      <c r="Y3573" t="s">
        <v>41</v>
      </c>
      <c r="Z3573" t="s">
        <v>668</v>
      </c>
    </row>
    <row r="3574" spans="1:26" hidden="1" x14ac:dyDescent="0.25">
      <c r="A3574" t="s">
        <v>14486</v>
      </c>
      <c r="B3574" t="s">
        <v>14487</v>
      </c>
      <c r="C3574" s="1" t="str">
        <f t="shared" si="576"/>
        <v>21:0242</v>
      </c>
      <c r="D3574" s="1" t="str">
        <f t="shared" si="583"/>
        <v>21:0117</v>
      </c>
      <c r="E3574" t="s">
        <v>14488</v>
      </c>
      <c r="F3574" t="s">
        <v>14489</v>
      </c>
      <c r="H3574">
        <v>58.507504599999997</v>
      </c>
      <c r="I3574">
        <v>-102.95247089999999</v>
      </c>
      <c r="J3574" s="1" t="str">
        <f t="shared" si="584"/>
        <v>NGR lake sediment grab sample</v>
      </c>
      <c r="K3574" s="1" t="str">
        <f t="shared" si="585"/>
        <v>&lt;177 micron (NGR)</v>
      </c>
      <c r="L3574">
        <v>71</v>
      </c>
      <c r="M3574" t="s">
        <v>143</v>
      </c>
      <c r="N3574">
        <v>1404</v>
      </c>
      <c r="O3574" t="s">
        <v>48</v>
      </c>
      <c r="P3574" t="s">
        <v>198</v>
      </c>
      <c r="Q3574" t="s">
        <v>53</v>
      </c>
      <c r="R3574" t="s">
        <v>97</v>
      </c>
      <c r="S3574" t="s">
        <v>39</v>
      </c>
      <c r="T3574" t="s">
        <v>36</v>
      </c>
      <c r="U3574" t="s">
        <v>938</v>
      </c>
      <c r="V3574" t="s">
        <v>721</v>
      </c>
      <c r="W3574" t="s">
        <v>66</v>
      </c>
      <c r="X3574" t="s">
        <v>48</v>
      </c>
      <c r="Y3574" t="s">
        <v>41</v>
      </c>
      <c r="Z3574" t="s">
        <v>1773</v>
      </c>
    </row>
    <row r="3575" spans="1:26" hidden="1" x14ac:dyDescent="0.25">
      <c r="A3575" t="s">
        <v>14490</v>
      </c>
      <c r="B3575" t="s">
        <v>14491</v>
      </c>
      <c r="C3575" s="1" t="str">
        <f t="shared" si="576"/>
        <v>21:0242</v>
      </c>
      <c r="D3575" s="1" t="str">
        <f t="shared" si="583"/>
        <v>21:0117</v>
      </c>
      <c r="E3575" t="s">
        <v>14492</v>
      </c>
      <c r="F3575" t="s">
        <v>14493</v>
      </c>
      <c r="H3575">
        <v>58.479079300000002</v>
      </c>
      <c r="I3575">
        <v>-103.0072607</v>
      </c>
      <c r="J3575" s="1" t="str">
        <f t="shared" si="584"/>
        <v>NGR lake sediment grab sample</v>
      </c>
      <c r="K3575" s="1" t="str">
        <f t="shared" si="585"/>
        <v>&lt;177 micron (NGR)</v>
      </c>
      <c r="L3575">
        <v>71</v>
      </c>
      <c r="M3575" t="s">
        <v>177</v>
      </c>
      <c r="N3575">
        <v>1405</v>
      </c>
      <c r="O3575" t="s">
        <v>342</v>
      </c>
      <c r="P3575" t="s">
        <v>35</v>
      </c>
      <c r="Q3575" t="s">
        <v>80</v>
      </c>
      <c r="R3575" t="s">
        <v>35</v>
      </c>
      <c r="S3575" t="s">
        <v>290</v>
      </c>
      <c r="T3575" t="s">
        <v>36</v>
      </c>
      <c r="U3575" t="s">
        <v>1692</v>
      </c>
      <c r="V3575" t="s">
        <v>225</v>
      </c>
      <c r="W3575" t="s">
        <v>63</v>
      </c>
      <c r="X3575" t="s">
        <v>48</v>
      </c>
      <c r="Y3575" t="s">
        <v>309</v>
      </c>
      <c r="Z3575" t="s">
        <v>4759</v>
      </c>
    </row>
    <row r="3576" spans="1:26" hidden="1" x14ac:dyDescent="0.25">
      <c r="A3576" t="s">
        <v>14494</v>
      </c>
      <c r="B3576" t="s">
        <v>14495</v>
      </c>
      <c r="C3576" s="1" t="str">
        <f t="shared" si="576"/>
        <v>21:0242</v>
      </c>
      <c r="D3576" s="1" t="str">
        <f t="shared" si="583"/>
        <v>21:0117</v>
      </c>
      <c r="E3576" t="s">
        <v>14496</v>
      </c>
      <c r="F3576" t="s">
        <v>14497</v>
      </c>
      <c r="H3576">
        <v>58.456657700000001</v>
      </c>
      <c r="I3576">
        <v>-103.01843580000001</v>
      </c>
      <c r="J3576" s="1" t="str">
        <f t="shared" si="584"/>
        <v>NGR lake sediment grab sample</v>
      </c>
      <c r="K3576" s="1" t="str">
        <f t="shared" si="585"/>
        <v>&lt;177 micron (NGR)</v>
      </c>
      <c r="L3576">
        <v>71</v>
      </c>
      <c r="M3576" t="s">
        <v>187</v>
      </c>
      <c r="N3576">
        <v>1406</v>
      </c>
      <c r="O3576" t="s">
        <v>336</v>
      </c>
      <c r="P3576" t="s">
        <v>77</v>
      </c>
      <c r="Q3576" t="s">
        <v>66</v>
      </c>
      <c r="R3576" t="s">
        <v>50</v>
      </c>
      <c r="S3576" t="s">
        <v>78</v>
      </c>
      <c r="T3576" t="s">
        <v>36</v>
      </c>
      <c r="U3576" t="s">
        <v>515</v>
      </c>
      <c r="V3576" t="s">
        <v>399</v>
      </c>
      <c r="W3576" t="s">
        <v>66</v>
      </c>
      <c r="X3576" t="s">
        <v>890</v>
      </c>
      <c r="Y3576" t="s">
        <v>41</v>
      </c>
      <c r="Z3576" t="s">
        <v>217</v>
      </c>
    </row>
    <row r="3577" spans="1:26" hidden="1" x14ac:dyDescent="0.25">
      <c r="A3577" t="s">
        <v>14498</v>
      </c>
      <c r="B3577" t="s">
        <v>14499</v>
      </c>
      <c r="C3577" s="1" t="str">
        <f t="shared" si="576"/>
        <v>21:0242</v>
      </c>
      <c r="D3577" s="1" t="str">
        <f t="shared" si="583"/>
        <v>21:0117</v>
      </c>
      <c r="E3577" t="s">
        <v>14500</v>
      </c>
      <c r="F3577" t="s">
        <v>14501</v>
      </c>
      <c r="H3577">
        <v>58.471896899999997</v>
      </c>
      <c r="I3577">
        <v>-102.92041330000001</v>
      </c>
      <c r="J3577" s="1" t="str">
        <f t="shared" si="584"/>
        <v>NGR lake sediment grab sample</v>
      </c>
      <c r="K3577" s="1" t="str">
        <f t="shared" si="585"/>
        <v>&lt;177 micron (NGR)</v>
      </c>
      <c r="L3577">
        <v>71</v>
      </c>
      <c r="M3577" t="s">
        <v>196</v>
      </c>
      <c r="N3577">
        <v>1407</v>
      </c>
      <c r="O3577" t="s">
        <v>82</v>
      </c>
      <c r="P3577" t="s">
        <v>39</v>
      </c>
      <c r="Q3577" t="s">
        <v>53</v>
      </c>
      <c r="R3577" t="s">
        <v>39</v>
      </c>
      <c r="S3577" t="s">
        <v>66</v>
      </c>
      <c r="T3577" t="s">
        <v>36</v>
      </c>
      <c r="U3577" t="s">
        <v>1842</v>
      </c>
      <c r="V3577" t="s">
        <v>452</v>
      </c>
      <c r="W3577" t="s">
        <v>66</v>
      </c>
      <c r="X3577" t="s">
        <v>77</v>
      </c>
      <c r="Y3577" t="s">
        <v>41</v>
      </c>
      <c r="Z3577" t="s">
        <v>301</v>
      </c>
    </row>
    <row r="3578" spans="1:26" hidden="1" x14ac:dyDescent="0.25">
      <c r="A3578" t="s">
        <v>14502</v>
      </c>
      <c r="B3578" t="s">
        <v>14503</v>
      </c>
      <c r="C3578" s="1" t="str">
        <f t="shared" si="576"/>
        <v>21:0242</v>
      </c>
      <c r="D3578" s="1" t="str">
        <f t="shared" si="583"/>
        <v>21:0117</v>
      </c>
      <c r="E3578" t="s">
        <v>14504</v>
      </c>
      <c r="F3578" t="s">
        <v>14505</v>
      </c>
      <c r="H3578">
        <v>58.447127700000003</v>
      </c>
      <c r="I3578">
        <v>-102.9038793</v>
      </c>
      <c r="J3578" s="1" t="str">
        <f t="shared" si="584"/>
        <v>NGR lake sediment grab sample</v>
      </c>
      <c r="K3578" s="1" t="str">
        <f t="shared" si="585"/>
        <v>&lt;177 micron (NGR)</v>
      </c>
      <c r="L3578">
        <v>71</v>
      </c>
      <c r="M3578" t="s">
        <v>206</v>
      </c>
      <c r="N3578">
        <v>1408</v>
      </c>
      <c r="O3578" t="s">
        <v>82</v>
      </c>
      <c r="P3578" t="s">
        <v>156</v>
      </c>
      <c r="Q3578" t="s">
        <v>66</v>
      </c>
      <c r="R3578" t="s">
        <v>76</v>
      </c>
      <c r="S3578" t="s">
        <v>33</v>
      </c>
      <c r="T3578" t="s">
        <v>36</v>
      </c>
      <c r="U3578" t="s">
        <v>89</v>
      </c>
      <c r="V3578" t="s">
        <v>90</v>
      </c>
      <c r="W3578" t="s">
        <v>53</v>
      </c>
      <c r="X3578" t="s">
        <v>82</v>
      </c>
      <c r="Y3578" t="s">
        <v>41</v>
      </c>
      <c r="Z3578" t="s">
        <v>549</v>
      </c>
    </row>
    <row r="3579" spans="1:26" hidden="1" x14ac:dyDescent="0.25">
      <c r="A3579" t="s">
        <v>14506</v>
      </c>
      <c r="B3579" t="s">
        <v>14507</v>
      </c>
      <c r="C3579" s="1" t="str">
        <f t="shared" ref="C3579:C3642" si="586">HYPERLINK("http://geochem.nrcan.gc.ca/cdogs/content/bdl/bdl210242_e.htm", "21:0242")</f>
        <v>21:0242</v>
      </c>
      <c r="D3579" s="1" t="str">
        <f t="shared" si="583"/>
        <v>21:0117</v>
      </c>
      <c r="E3579" t="s">
        <v>14508</v>
      </c>
      <c r="F3579" t="s">
        <v>14509</v>
      </c>
      <c r="H3579">
        <v>58.450977000000002</v>
      </c>
      <c r="I3579">
        <v>-102.8931613</v>
      </c>
      <c r="J3579" s="1" t="str">
        <f t="shared" si="584"/>
        <v>NGR lake sediment grab sample</v>
      </c>
      <c r="K3579" s="1" t="str">
        <f t="shared" si="585"/>
        <v>&lt;177 micron (NGR)</v>
      </c>
      <c r="L3579">
        <v>71</v>
      </c>
      <c r="M3579" t="s">
        <v>214</v>
      </c>
      <c r="N3579">
        <v>1409</v>
      </c>
      <c r="O3579" t="s">
        <v>49</v>
      </c>
      <c r="P3579" t="s">
        <v>156</v>
      </c>
      <c r="Q3579" t="s">
        <v>53</v>
      </c>
      <c r="R3579" t="s">
        <v>156</v>
      </c>
      <c r="S3579" t="s">
        <v>39</v>
      </c>
      <c r="T3579" t="s">
        <v>36</v>
      </c>
      <c r="U3579" t="s">
        <v>766</v>
      </c>
      <c r="V3579" t="s">
        <v>517</v>
      </c>
      <c r="W3579" t="s">
        <v>63</v>
      </c>
      <c r="X3579" t="s">
        <v>79</v>
      </c>
      <c r="Y3579" t="s">
        <v>41</v>
      </c>
      <c r="Z3579" t="s">
        <v>310</v>
      </c>
    </row>
    <row r="3580" spans="1:26" hidden="1" x14ac:dyDescent="0.25">
      <c r="A3580" t="s">
        <v>14510</v>
      </c>
      <c r="B3580" t="s">
        <v>14511</v>
      </c>
      <c r="C3580" s="1" t="str">
        <f t="shared" si="586"/>
        <v>21:0242</v>
      </c>
      <c r="D3580" s="1" t="str">
        <f t="shared" si="583"/>
        <v>21:0117</v>
      </c>
      <c r="E3580" t="s">
        <v>14512</v>
      </c>
      <c r="F3580" t="s">
        <v>14513</v>
      </c>
      <c r="H3580">
        <v>58.442278199999997</v>
      </c>
      <c r="I3580">
        <v>-102.8167948</v>
      </c>
      <c r="J3580" s="1" t="str">
        <f t="shared" si="584"/>
        <v>NGR lake sediment grab sample</v>
      </c>
      <c r="K3580" s="1" t="str">
        <f t="shared" si="585"/>
        <v>&lt;177 micron (NGR)</v>
      </c>
      <c r="L3580">
        <v>71</v>
      </c>
      <c r="M3580" t="s">
        <v>234</v>
      </c>
      <c r="N3580">
        <v>1410</v>
      </c>
      <c r="O3580" t="s">
        <v>35</v>
      </c>
      <c r="P3580" t="s">
        <v>76</v>
      </c>
      <c r="Q3580" t="s">
        <v>66</v>
      </c>
      <c r="R3580" t="s">
        <v>76</v>
      </c>
      <c r="S3580" t="s">
        <v>78</v>
      </c>
      <c r="T3580" t="s">
        <v>36</v>
      </c>
      <c r="U3580" t="s">
        <v>825</v>
      </c>
      <c r="V3580" t="s">
        <v>237</v>
      </c>
      <c r="W3580" t="s">
        <v>53</v>
      </c>
      <c r="X3580" t="s">
        <v>77</v>
      </c>
      <c r="Y3580" t="s">
        <v>41</v>
      </c>
      <c r="Z3580" t="s">
        <v>4117</v>
      </c>
    </row>
    <row r="3581" spans="1:26" hidden="1" x14ac:dyDescent="0.25">
      <c r="A3581" t="s">
        <v>14514</v>
      </c>
      <c r="B3581" t="s">
        <v>14515</v>
      </c>
      <c r="C3581" s="1" t="str">
        <f t="shared" si="586"/>
        <v>21:0242</v>
      </c>
      <c r="D3581" s="1" t="str">
        <f t="shared" si="583"/>
        <v>21:0117</v>
      </c>
      <c r="E3581" t="s">
        <v>14516</v>
      </c>
      <c r="F3581" t="s">
        <v>14517</v>
      </c>
      <c r="H3581">
        <v>58.452529200000001</v>
      </c>
      <c r="I3581">
        <v>-102.751284</v>
      </c>
      <c r="J3581" s="1" t="str">
        <f t="shared" si="584"/>
        <v>NGR lake sediment grab sample</v>
      </c>
      <c r="K3581" s="1" t="str">
        <f t="shared" si="585"/>
        <v>&lt;177 micron (NGR)</v>
      </c>
      <c r="L3581">
        <v>72</v>
      </c>
      <c r="M3581" t="s">
        <v>30</v>
      </c>
      <c r="N3581">
        <v>1411</v>
      </c>
      <c r="O3581" t="s">
        <v>223</v>
      </c>
      <c r="P3581" t="s">
        <v>109</v>
      </c>
      <c r="Q3581" t="s">
        <v>53</v>
      </c>
      <c r="R3581" t="s">
        <v>76</v>
      </c>
      <c r="S3581" t="s">
        <v>80</v>
      </c>
      <c r="T3581" t="s">
        <v>36</v>
      </c>
      <c r="U3581" t="s">
        <v>463</v>
      </c>
      <c r="V3581" t="s">
        <v>99</v>
      </c>
      <c r="W3581" t="s">
        <v>53</v>
      </c>
      <c r="X3581" t="s">
        <v>48</v>
      </c>
      <c r="Y3581" t="s">
        <v>125</v>
      </c>
      <c r="Z3581" t="s">
        <v>1132</v>
      </c>
    </row>
    <row r="3582" spans="1:26" hidden="1" x14ac:dyDescent="0.25">
      <c r="A3582" t="s">
        <v>14518</v>
      </c>
      <c r="B3582" t="s">
        <v>14519</v>
      </c>
      <c r="C3582" s="1" t="str">
        <f t="shared" si="586"/>
        <v>21:0242</v>
      </c>
      <c r="D3582" s="1" t="str">
        <f t="shared" si="583"/>
        <v>21:0117</v>
      </c>
      <c r="E3582" t="s">
        <v>14520</v>
      </c>
      <c r="F3582" t="s">
        <v>14521</v>
      </c>
      <c r="H3582">
        <v>58.455716600000002</v>
      </c>
      <c r="I3582">
        <v>-102.7919989</v>
      </c>
      <c r="J3582" s="1" t="str">
        <f t="shared" si="584"/>
        <v>NGR lake sediment grab sample</v>
      </c>
      <c r="K3582" s="1" t="str">
        <f t="shared" si="585"/>
        <v>&lt;177 micron (NGR)</v>
      </c>
      <c r="L3582">
        <v>72</v>
      </c>
      <c r="M3582" t="s">
        <v>47</v>
      </c>
      <c r="N3582">
        <v>1412</v>
      </c>
      <c r="O3582" t="s">
        <v>283</v>
      </c>
      <c r="P3582" t="s">
        <v>109</v>
      </c>
      <c r="Q3582" t="s">
        <v>53</v>
      </c>
      <c r="R3582" t="s">
        <v>181</v>
      </c>
      <c r="S3582" t="s">
        <v>33</v>
      </c>
      <c r="T3582" t="s">
        <v>36</v>
      </c>
      <c r="U3582" t="s">
        <v>667</v>
      </c>
      <c r="V3582" t="s">
        <v>125</v>
      </c>
      <c r="W3582" t="s">
        <v>66</v>
      </c>
      <c r="X3582" t="s">
        <v>77</v>
      </c>
      <c r="Y3582" t="s">
        <v>41</v>
      </c>
      <c r="Z3582" t="s">
        <v>3853</v>
      </c>
    </row>
    <row r="3583" spans="1:26" hidden="1" x14ac:dyDescent="0.25">
      <c r="A3583" t="s">
        <v>14522</v>
      </c>
      <c r="B3583" t="s">
        <v>14523</v>
      </c>
      <c r="C3583" s="1" t="str">
        <f t="shared" si="586"/>
        <v>21:0242</v>
      </c>
      <c r="D3583" s="1" t="str">
        <f t="shared" si="583"/>
        <v>21:0117</v>
      </c>
      <c r="E3583" t="s">
        <v>14524</v>
      </c>
      <c r="F3583" t="s">
        <v>14525</v>
      </c>
      <c r="H3583">
        <v>58.4362754</v>
      </c>
      <c r="I3583">
        <v>-102.7858308</v>
      </c>
      <c r="J3583" s="1" t="str">
        <f t="shared" si="584"/>
        <v>NGR lake sediment grab sample</v>
      </c>
      <c r="K3583" s="1" t="str">
        <f t="shared" si="585"/>
        <v>&lt;177 micron (NGR)</v>
      </c>
      <c r="L3583">
        <v>72</v>
      </c>
      <c r="M3583" t="s">
        <v>60</v>
      </c>
      <c r="N3583">
        <v>1413</v>
      </c>
      <c r="O3583" t="s">
        <v>343</v>
      </c>
      <c r="P3583" t="s">
        <v>156</v>
      </c>
      <c r="Q3583" t="s">
        <v>53</v>
      </c>
      <c r="R3583" t="s">
        <v>76</v>
      </c>
      <c r="S3583" t="s">
        <v>63</v>
      </c>
      <c r="T3583" t="s">
        <v>36</v>
      </c>
      <c r="U3583" t="s">
        <v>1432</v>
      </c>
      <c r="V3583" t="s">
        <v>65</v>
      </c>
      <c r="W3583" t="s">
        <v>53</v>
      </c>
      <c r="X3583" t="s">
        <v>82</v>
      </c>
      <c r="Y3583" t="s">
        <v>41</v>
      </c>
      <c r="Z3583" t="s">
        <v>2439</v>
      </c>
    </row>
    <row r="3584" spans="1:26" hidden="1" x14ac:dyDescent="0.25">
      <c r="A3584" t="s">
        <v>14526</v>
      </c>
      <c r="B3584" t="s">
        <v>14527</v>
      </c>
      <c r="C3584" s="1" t="str">
        <f t="shared" si="586"/>
        <v>21:0242</v>
      </c>
      <c r="D3584" s="1" t="str">
        <f t="shared" si="583"/>
        <v>21:0117</v>
      </c>
      <c r="E3584" t="s">
        <v>14528</v>
      </c>
      <c r="F3584" t="s">
        <v>14529</v>
      </c>
      <c r="H3584">
        <v>58.453953599999998</v>
      </c>
      <c r="I3584">
        <v>-102.7654376</v>
      </c>
      <c r="J3584" s="1" t="str">
        <f t="shared" si="584"/>
        <v>NGR lake sediment grab sample</v>
      </c>
      <c r="K3584" s="1" t="str">
        <f t="shared" si="585"/>
        <v>&lt;177 micron (NGR)</v>
      </c>
      <c r="L3584">
        <v>72</v>
      </c>
      <c r="M3584" t="s">
        <v>154</v>
      </c>
      <c r="N3584">
        <v>1414</v>
      </c>
      <c r="O3584" t="s">
        <v>133</v>
      </c>
      <c r="P3584" t="s">
        <v>181</v>
      </c>
      <c r="Q3584" t="s">
        <v>53</v>
      </c>
      <c r="R3584" t="s">
        <v>146</v>
      </c>
      <c r="S3584" t="s">
        <v>76</v>
      </c>
      <c r="T3584" t="s">
        <v>36</v>
      </c>
      <c r="U3584" t="s">
        <v>868</v>
      </c>
      <c r="V3584" t="s">
        <v>63</v>
      </c>
      <c r="W3584" t="s">
        <v>53</v>
      </c>
      <c r="X3584" t="s">
        <v>283</v>
      </c>
      <c r="Y3584" t="s">
        <v>41</v>
      </c>
      <c r="Z3584" t="s">
        <v>13108</v>
      </c>
    </row>
    <row r="3585" spans="1:26" hidden="1" x14ac:dyDescent="0.25">
      <c r="A3585" t="s">
        <v>14530</v>
      </c>
      <c r="B3585" t="s">
        <v>14531</v>
      </c>
      <c r="C3585" s="1" t="str">
        <f t="shared" si="586"/>
        <v>21:0242</v>
      </c>
      <c r="D3585" s="1" t="str">
        <f t="shared" si="583"/>
        <v>21:0117</v>
      </c>
      <c r="E3585" t="s">
        <v>14516</v>
      </c>
      <c r="F3585" t="s">
        <v>14532</v>
      </c>
      <c r="H3585">
        <v>58.452529200000001</v>
      </c>
      <c r="I3585">
        <v>-102.751284</v>
      </c>
      <c r="J3585" s="1" t="str">
        <f t="shared" si="584"/>
        <v>NGR lake sediment grab sample</v>
      </c>
      <c r="K3585" s="1" t="str">
        <f t="shared" si="585"/>
        <v>&lt;177 micron (NGR)</v>
      </c>
      <c r="L3585">
        <v>72</v>
      </c>
      <c r="M3585" t="s">
        <v>162</v>
      </c>
      <c r="N3585">
        <v>1415</v>
      </c>
      <c r="O3585" t="s">
        <v>223</v>
      </c>
      <c r="P3585" t="s">
        <v>156</v>
      </c>
      <c r="Q3585" t="s">
        <v>53</v>
      </c>
      <c r="R3585" t="s">
        <v>76</v>
      </c>
      <c r="S3585" t="s">
        <v>80</v>
      </c>
      <c r="T3585" t="s">
        <v>36</v>
      </c>
      <c r="U3585" t="s">
        <v>235</v>
      </c>
      <c r="V3585" t="s">
        <v>200</v>
      </c>
      <c r="W3585" t="s">
        <v>66</v>
      </c>
      <c r="X3585" t="s">
        <v>79</v>
      </c>
      <c r="Y3585" t="s">
        <v>41</v>
      </c>
      <c r="Z3585" t="s">
        <v>1254</v>
      </c>
    </row>
    <row r="3586" spans="1:26" hidden="1" x14ac:dyDescent="0.25">
      <c r="A3586" t="s">
        <v>14533</v>
      </c>
      <c r="B3586" t="s">
        <v>14534</v>
      </c>
      <c r="C3586" s="1" t="str">
        <f t="shared" si="586"/>
        <v>21:0242</v>
      </c>
      <c r="D3586" s="1" t="str">
        <f t="shared" si="583"/>
        <v>21:0117</v>
      </c>
      <c r="E3586" t="s">
        <v>14516</v>
      </c>
      <c r="F3586" t="s">
        <v>14535</v>
      </c>
      <c r="H3586">
        <v>58.452529200000001</v>
      </c>
      <c r="I3586">
        <v>-102.751284</v>
      </c>
      <c r="J3586" s="1" t="str">
        <f t="shared" si="584"/>
        <v>NGR lake sediment grab sample</v>
      </c>
      <c r="K3586" s="1" t="str">
        <f t="shared" si="585"/>
        <v>&lt;177 micron (NGR)</v>
      </c>
      <c r="L3586">
        <v>72</v>
      </c>
      <c r="M3586" t="s">
        <v>169</v>
      </c>
      <c r="N3586">
        <v>1416</v>
      </c>
      <c r="O3586" t="s">
        <v>253</v>
      </c>
      <c r="P3586" t="s">
        <v>156</v>
      </c>
      <c r="Q3586" t="s">
        <v>53</v>
      </c>
      <c r="R3586" t="s">
        <v>146</v>
      </c>
      <c r="S3586" t="s">
        <v>80</v>
      </c>
      <c r="T3586" t="s">
        <v>36</v>
      </c>
      <c r="U3586" t="s">
        <v>31</v>
      </c>
      <c r="V3586" t="s">
        <v>237</v>
      </c>
      <c r="W3586" t="s">
        <v>53</v>
      </c>
      <c r="X3586" t="s">
        <v>890</v>
      </c>
      <c r="Y3586" t="s">
        <v>41</v>
      </c>
      <c r="Z3586" t="s">
        <v>1710</v>
      </c>
    </row>
    <row r="3587" spans="1:26" hidden="1" x14ac:dyDescent="0.25">
      <c r="A3587" t="s">
        <v>14536</v>
      </c>
      <c r="B3587" t="s">
        <v>14537</v>
      </c>
      <c r="C3587" s="1" t="str">
        <f t="shared" si="586"/>
        <v>21:0242</v>
      </c>
      <c r="D3587" s="1" t="str">
        <f t="shared" si="583"/>
        <v>21:0117</v>
      </c>
      <c r="E3587" t="s">
        <v>14538</v>
      </c>
      <c r="F3587" t="s">
        <v>14539</v>
      </c>
      <c r="H3587">
        <v>58.435539800000001</v>
      </c>
      <c r="I3587">
        <v>-102.75849959999999</v>
      </c>
      <c r="J3587" s="1" t="str">
        <f t="shared" si="584"/>
        <v>NGR lake sediment grab sample</v>
      </c>
      <c r="K3587" s="1" t="str">
        <f t="shared" si="585"/>
        <v>&lt;177 micron (NGR)</v>
      </c>
      <c r="L3587">
        <v>72</v>
      </c>
      <c r="M3587" t="s">
        <v>73</v>
      </c>
      <c r="N3587">
        <v>1417</v>
      </c>
      <c r="O3587" t="s">
        <v>223</v>
      </c>
      <c r="P3587" t="s">
        <v>39</v>
      </c>
      <c r="Q3587" t="s">
        <v>53</v>
      </c>
      <c r="R3587" t="s">
        <v>39</v>
      </c>
      <c r="S3587" t="s">
        <v>63</v>
      </c>
      <c r="T3587" t="s">
        <v>36</v>
      </c>
      <c r="U3587" t="s">
        <v>163</v>
      </c>
      <c r="V3587" t="s">
        <v>157</v>
      </c>
      <c r="W3587" t="s">
        <v>53</v>
      </c>
      <c r="X3587" t="s">
        <v>48</v>
      </c>
      <c r="Y3587" t="s">
        <v>41</v>
      </c>
      <c r="Z3587" t="s">
        <v>4759</v>
      </c>
    </row>
    <row r="3588" spans="1:26" hidden="1" x14ac:dyDescent="0.25">
      <c r="A3588" t="s">
        <v>14540</v>
      </c>
      <c r="B3588" t="s">
        <v>14541</v>
      </c>
      <c r="C3588" s="1" t="str">
        <f t="shared" si="586"/>
        <v>21:0242</v>
      </c>
      <c r="D3588" s="1" t="str">
        <f t="shared" si="583"/>
        <v>21:0117</v>
      </c>
      <c r="E3588" t="s">
        <v>14542</v>
      </c>
      <c r="F3588" t="s">
        <v>14543</v>
      </c>
      <c r="H3588">
        <v>58.4473427</v>
      </c>
      <c r="I3588">
        <v>-102.7261989</v>
      </c>
      <c r="J3588" s="1" t="str">
        <f t="shared" si="584"/>
        <v>NGR lake sediment grab sample</v>
      </c>
      <c r="K3588" s="1" t="str">
        <f t="shared" si="585"/>
        <v>&lt;177 micron (NGR)</v>
      </c>
      <c r="L3588">
        <v>72</v>
      </c>
      <c r="M3588" t="s">
        <v>87</v>
      </c>
      <c r="N3588">
        <v>1418</v>
      </c>
      <c r="O3588" t="s">
        <v>334</v>
      </c>
      <c r="P3588" t="s">
        <v>39</v>
      </c>
      <c r="Q3588" t="s">
        <v>66</v>
      </c>
      <c r="R3588" t="s">
        <v>39</v>
      </c>
      <c r="S3588" t="s">
        <v>63</v>
      </c>
      <c r="T3588" t="s">
        <v>36</v>
      </c>
      <c r="U3588" t="s">
        <v>963</v>
      </c>
      <c r="V3588" t="s">
        <v>337</v>
      </c>
      <c r="W3588" t="s">
        <v>53</v>
      </c>
      <c r="X3588" t="s">
        <v>283</v>
      </c>
      <c r="Y3588" t="s">
        <v>41</v>
      </c>
      <c r="Z3588" t="s">
        <v>4687</v>
      </c>
    </row>
    <row r="3589" spans="1:26" hidden="1" x14ac:dyDescent="0.25">
      <c r="A3589" t="s">
        <v>14544</v>
      </c>
      <c r="B3589" t="s">
        <v>14545</v>
      </c>
      <c r="C3589" s="1" t="str">
        <f t="shared" si="586"/>
        <v>21:0242</v>
      </c>
      <c r="D3589" s="1" t="str">
        <f t="shared" si="583"/>
        <v>21:0117</v>
      </c>
      <c r="E3589" t="s">
        <v>14546</v>
      </c>
      <c r="F3589" t="s">
        <v>14547</v>
      </c>
      <c r="H3589">
        <v>58.432714199999999</v>
      </c>
      <c r="I3589">
        <v>-102.723595</v>
      </c>
      <c r="J3589" s="1" t="str">
        <f t="shared" si="584"/>
        <v>NGR lake sediment grab sample</v>
      </c>
      <c r="K3589" s="1" t="str">
        <f t="shared" si="585"/>
        <v>&lt;177 micron (NGR)</v>
      </c>
      <c r="L3589">
        <v>72</v>
      </c>
      <c r="M3589" t="s">
        <v>96</v>
      </c>
      <c r="N3589">
        <v>1419</v>
      </c>
      <c r="O3589" t="s">
        <v>297</v>
      </c>
      <c r="P3589" t="s">
        <v>156</v>
      </c>
      <c r="Q3589" t="s">
        <v>53</v>
      </c>
      <c r="R3589" t="s">
        <v>290</v>
      </c>
      <c r="S3589" t="s">
        <v>78</v>
      </c>
      <c r="T3589" t="s">
        <v>36</v>
      </c>
      <c r="U3589" t="s">
        <v>497</v>
      </c>
      <c r="V3589" t="s">
        <v>90</v>
      </c>
      <c r="W3589" t="s">
        <v>66</v>
      </c>
      <c r="X3589" t="s">
        <v>890</v>
      </c>
      <c r="Y3589" t="s">
        <v>41</v>
      </c>
      <c r="Z3589" t="s">
        <v>954</v>
      </c>
    </row>
    <row r="3590" spans="1:26" hidden="1" x14ac:dyDescent="0.25">
      <c r="A3590" t="s">
        <v>14548</v>
      </c>
      <c r="B3590" t="s">
        <v>14549</v>
      </c>
      <c r="C3590" s="1" t="str">
        <f t="shared" si="586"/>
        <v>21:0242</v>
      </c>
      <c r="D3590" s="1" t="str">
        <f t="shared" si="583"/>
        <v>21:0117</v>
      </c>
      <c r="E3590" t="s">
        <v>14550</v>
      </c>
      <c r="F3590" t="s">
        <v>14551</v>
      </c>
      <c r="H3590">
        <v>58.442847100000002</v>
      </c>
      <c r="I3590">
        <v>-102.536396</v>
      </c>
      <c r="J3590" s="1" t="str">
        <f t="shared" si="584"/>
        <v>NGR lake sediment grab sample</v>
      </c>
      <c r="K3590" s="1" t="str">
        <f t="shared" si="585"/>
        <v>&lt;177 micron (NGR)</v>
      </c>
      <c r="L3590">
        <v>72</v>
      </c>
      <c r="M3590" t="s">
        <v>106</v>
      </c>
      <c r="N3590">
        <v>1420</v>
      </c>
      <c r="O3590" t="s">
        <v>489</v>
      </c>
      <c r="P3590" t="s">
        <v>181</v>
      </c>
      <c r="Q3590" t="s">
        <v>53</v>
      </c>
      <c r="R3590" t="s">
        <v>181</v>
      </c>
      <c r="S3590" t="s">
        <v>80</v>
      </c>
      <c r="T3590" t="s">
        <v>36</v>
      </c>
      <c r="U3590" t="s">
        <v>54</v>
      </c>
      <c r="V3590" t="s">
        <v>1121</v>
      </c>
      <c r="W3590" t="s">
        <v>63</v>
      </c>
      <c r="X3590" t="s">
        <v>82</v>
      </c>
      <c r="Y3590" t="s">
        <v>41</v>
      </c>
      <c r="Z3590" t="s">
        <v>1529</v>
      </c>
    </row>
    <row r="3591" spans="1:26" hidden="1" x14ac:dyDescent="0.25">
      <c r="A3591" t="s">
        <v>14552</v>
      </c>
      <c r="B3591" t="s">
        <v>14553</v>
      </c>
      <c r="C3591" s="1" t="str">
        <f t="shared" si="586"/>
        <v>21:0242</v>
      </c>
      <c r="D3591" s="1" t="str">
        <f t="shared" si="583"/>
        <v>21:0117</v>
      </c>
      <c r="E3591" t="s">
        <v>14554</v>
      </c>
      <c r="F3591" t="s">
        <v>14555</v>
      </c>
      <c r="H3591">
        <v>58.435539900000002</v>
      </c>
      <c r="I3591">
        <v>-102.6678867</v>
      </c>
      <c r="J3591" s="1" t="str">
        <f t="shared" si="584"/>
        <v>NGR lake sediment grab sample</v>
      </c>
      <c r="K3591" s="1" t="str">
        <f t="shared" si="585"/>
        <v>&lt;177 micron (NGR)</v>
      </c>
      <c r="L3591">
        <v>72</v>
      </c>
      <c r="M3591" t="s">
        <v>118</v>
      </c>
      <c r="N3591">
        <v>1421</v>
      </c>
      <c r="O3591" t="s">
        <v>35</v>
      </c>
      <c r="P3591" t="s">
        <v>39</v>
      </c>
      <c r="Q3591" t="s">
        <v>53</v>
      </c>
      <c r="R3591" t="s">
        <v>181</v>
      </c>
      <c r="S3591" t="s">
        <v>33</v>
      </c>
      <c r="T3591" t="s">
        <v>36</v>
      </c>
      <c r="U3591" t="s">
        <v>1869</v>
      </c>
      <c r="V3591" t="s">
        <v>190</v>
      </c>
      <c r="W3591" t="s">
        <v>66</v>
      </c>
      <c r="X3591" t="s">
        <v>283</v>
      </c>
      <c r="Y3591" t="s">
        <v>41</v>
      </c>
      <c r="Z3591" t="s">
        <v>865</v>
      </c>
    </row>
    <row r="3592" spans="1:26" hidden="1" x14ac:dyDescent="0.25">
      <c r="A3592" t="s">
        <v>14556</v>
      </c>
      <c r="B3592" t="s">
        <v>14557</v>
      </c>
      <c r="C3592" s="1" t="str">
        <f t="shared" si="586"/>
        <v>21:0242</v>
      </c>
      <c r="D3592" s="1" t="str">
        <f t="shared" si="583"/>
        <v>21:0117</v>
      </c>
      <c r="E3592" t="s">
        <v>14558</v>
      </c>
      <c r="F3592" t="s">
        <v>14559</v>
      </c>
      <c r="H3592">
        <v>58.449384100000003</v>
      </c>
      <c r="I3592">
        <v>-102.6363949</v>
      </c>
      <c r="J3592" s="1" t="str">
        <f t="shared" si="584"/>
        <v>NGR lake sediment grab sample</v>
      </c>
      <c r="K3592" s="1" t="str">
        <f t="shared" si="585"/>
        <v>&lt;177 micron (NGR)</v>
      </c>
      <c r="L3592">
        <v>72</v>
      </c>
      <c r="M3592" t="s">
        <v>131</v>
      </c>
      <c r="N3592">
        <v>1422</v>
      </c>
      <c r="O3592" t="s">
        <v>516</v>
      </c>
      <c r="P3592" t="s">
        <v>76</v>
      </c>
      <c r="Q3592" t="s">
        <v>39</v>
      </c>
      <c r="R3592" t="s">
        <v>146</v>
      </c>
      <c r="S3592" t="s">
        <v>80</v>
      </c>
      <c r="T3592" t="s">
        <v>36</v>
      </c>
      <c r="U3592" t="s">
        <v>559</v>
      </c>
      <c r="V3592" t="s">
        <v>292</v>
      </c>
      <c r="W3592" t="s">
        <v>66</v>
      </c>
      <c r="X3592" t="s">
        <v>82</v>
      </c>
      <c r="Y3592" t="s">
        <v>41</v>
      </c>
      <c r="Z3592" t="s">
        <v>6799</v>
      </c>
    </row>
    <row r="3593" spans="1:26" hidden="1" x14ac:dyDescent="0.25">
      <c r="A3593" t="s">
        <v>14560</v>
      </c>
      <c r="B3593" t="s">
        <v>14561</v>
      </c>
      <c r="C3593" s="1" t="str">
        <f t="shared" si="586"/>
        <v>21:0242</v>
      </c>
      <c r="D3593" s="1" t="str">
        <f t="shared" si="583"/>
        <v>21:0117</v>
      </c>
      <c r="E3593" t="s">
        <v>14562</v>
      </c>
      <c r="F3593" t="s">
        <v>14563</v>
      </c>
      <c r="H3593">
        <v>58.427461100000002</v>
      </c>
      <c r="I3593">
        <v>-102.6262153</v>
      </c>
      <c r="J3593" s="1" t="str">
        <f t="shared" si="584"/>
        <v>NGR lake sediment grab sample</v>
      </c>
      <c r="K3593" s="1" t="str">
        <f t="shared" si="585"/>
        <v>&lt;177 micron (NGR)</v>
      </c>
      <c r="L3593">
        <v>72</v>
      </c>
      <c r="M3593" t="s">
        <v>143</v>
      </c>
      <c r="N3593">
        <v>1423</v>
      </c>
      <c r="O3593" t="s">
        <v>75</v>
      </c>
      <c r="P3593" t="s">
        <v>39</v>
      </c>
      <c r="Q3593" t="s">
        <v>66</v>
      </c>
      <c r="R3593" t="s">
        <v>78</v>
      </c>
      <c r="S3593" t="s">
        <v>63</v>
      </c>
      <c r="T3593" t="s">
        <v>36</v>
      </c>
      <c r="U3593" t="s">
        <v>235</v>
      </c>
      <c r="V3593" t="s">
        <v>337</v>
      </c>
      <c r="W3593" t="s">
        <v>53</v>
      </c>
      <c r="X3593" t="s">
        <v>77</v>
      </c>
      <c r="Y3593" t="s">
        <v>41</v>
      </c>
      <c r="Z3593" t="s">
        <v>2020</v>
      </c>
    </row>
    <row r="3594" spans="1:26" hidden="1" x14ac:dyDescent="0.25">
      <c r="A3594" t="s">
        <v>14564</v>
      </c>
      <c r="B3594" t="s">
        <v>14565</v>
      </c>
      <c r="C3594" s="1" t="str">
        <f t="shared" si="586"/>
        <v>21:0242</v>
      </c>
      <c r="D3594" s="1" t="str">
        <f t="shared" si="583"/>
        <v>21:0117</v>
      </c>
      <c r="E3594" t="s">
        <v>14566</v>
      </c>
      <c r="F3594" t="s">
        <v>14567</v>
      </c>
      <c r="H3594">
        <v>58.382452800000003</v>
      </c>
      <c r="I3594">
        <v>-102.7215463</v>
      </c>
      <c r="J3594" s="1" t="str">
        <f t="shared" si="584"/>
        <v>NGR lake sediment grab sample</v>
      </c>
      <c r="K3594" s="1" t="str">
        <f t="shared" si="585"/>
        <v>&lt;177 micron (NGR)</v>
      </c>
      <c r="L3594">
        <v>72</v>
      </c>
      <c r="M3594" t="s">
        <v>177</v>
      </c>
      <c r="N3594">
        <v>1424</v>
      </c>
      <c r="O3594" t="s">
        <v>596</v>
      </c>
      <c r="P3594" t="s">
        <v>80</v>
      </c>
      <c r="Q3594" t="s">
        <v>53</v>
      </c>
      <c r="R3594" t="s">
        <v>63</v>
      </c>
      <c r="S3594" t="s">
        <v>63</v>
      </c>
      <c r="T3594" t="s">
        <v>36</v>
      </c>
      <c r="U3594" t="s">
        <v>1416</v>
      </c>
      <c r="V3594" t="s">
        <v>308</v>
      </c>
      <c r="W3594" t="s">
        <v>53</v>
      </c>
      <c r="X3594" t="s">
        <v>77</v>
      </c>
      <c r="Y3594" t="s">
        <v>41</v>
      </c>
      <c r="Z3594" t="s">
        <v>78</v>
      </c>
    </row>
    <row r="3595" spans="1:26" hidden="1" x14ac:dyDescent="0.25">
      <c r="A3595" t="s">
        <v>14568</v>
      </c>
      <c r="B3595" t="s">
        <v>14569</v>
      </c>
      <c r="C3595" s="1" t="str">
        <f t="shared" si="586"/>
        <v>21:0242</v>
      </c>
      <c r="D3595" s="1" t="str">
        <f t="shared" si="583"/>
        <v>21:0117</v>
      </c>
      <c r="E3595" t="s">
        <v>14570</v>
      </c>
      <c r="F3595" t="s">
        <v>14571</v>
      </c>
      <c r="H3595">
        <v>58.386618599999998</v>
      </c>
      <c r="I3595">
        <v>-102.6596006</v>
      </c>
      <c r="J3595" s="1" t="str">
        <f t="shared" si="584"/>
        <v>NGR lake sediment grab sample</v>
      </c>
      <c r="K3595" s="1" t="str">
        <f t="shared" si="585"/>
        <v>&lt;177 micron (NGR)</v>
      </c>
      <c r="L3595">
        <v>72</v>
      </c>
      <c r="M3595" t="s">
        <v>187</v>
      </c>
      <c r="N3595">
        <v>1425</v>
      </c>
      <c r="O3595" t="s">
        <v>546</v>
      </c>
      <c r="P3595" t="s">
        <v>181</v>
      </c>
      <c r="Q3595" t="s">
        <v>53</v>
      </c>
      <c r="R3595" t="s">
        <v>39</v>
      </c>
      <c r="S3595" t="s">
        <v>80</v>
      </c>
      <c r="T3595" t="s">
        <v>36</v>
      </c>
      <c r="U3595" t="s">
        <v>1416</v>
      </c>
      <c r="V3595" t="s">
        <v>685</v>
      </c>
      <c r="W3595" t="s">
        <v>53</v>
      </c>
      <c r="X3595" t="s">
        <v>283</v>
      </c>
      <c r="Y3595" t="s">
        <v>41</v>
      </c>
      <c r="Z3595" t="s">
        <v>82</v>
      </c>
    </row>
    <row r="3596" spans="1:26" hidden="1" x14ac:dyDescent="0.25">
      <c r="A3596" t="s">
        <v>14572</v>
      </c>
      <c r="B3596" t="s">
        <v>14573</v>
      </c>
      <c r="C3596" s="1" t="str">
        <f t="shared" si="586"/>
        <v>21:0242</v>
      </c>
      <c r="D3596" s="1" t="str">
        <f t="shared" si="583"/>
        <v>21:0117</v>
      </c>
      <c r="E3596" t="s">
        <v>14574</v>
      </c>
      <c r="F3596" t="s">
        <v>14575</v>
      </c>
      <c r="H3596">
        <v>58.387721999999997</v>
      </c>
      <c r="I3596">
        <v>-102.6282514</v>
      </c>
      <c r="J3596" s="1" t="str">
        <f t="shared" si="584"/>
        <v>NGR lake sediment grab sample</v>
      </c>
      <c r="K3596" s="1" t="str">
        <f t="shared" si="585"/>
        <v>&lt;177 micron (NGR)</v>
      </c>
      <c r="L3596">
        <v>72</v>
      </c>
      <c r="M3596" t="s">
        <v>196</v>
      </c>
      <c r="N3596">
        <v>1426</v>
      </c>
      <c r="O3596" t="s">
        <v>82</v>
      </c>
      <c r="P3596" t="s">
        <v>76</v>
      </c>
      <c r="Q3596" t="s">
        <v>53</v>
      </c>
      <c r="R3596" t="s">
        <v>181</v>
      </c>
      <c r="S3596" t="s">
        <v>80</v>
      </c>
      <c r="T3596" t="s">
        <v>36</v>
      </c>
      <c r="U3596" t="s">
        <v>559</v>
      </c>
      <c r="V3596" t="s">
        <v>225</v>
      </c>
      <c r="W3596" t="s">
        <v>53</v>
      </c>
      <c r="X3596" t="s">
        <v>82</v>
      </c>
      <c r="Y3596" t="s">
        <v>41</v>
      </c>
      <c r="Z3596" t="s">
        <v>244</v>
      </c>
    </row>
    <row r="3597" spans="1:26" hidden="1" x14ac:dyDescent="0.25">
      <c r="A3597" t="s">
        <v>14576</v>
      </c>
      <c r="B3597" t="s">
        <v>14577</v>
      </c>
      <c r="C3597" s="1" t="str">
        <f t="shared" si="586"/>
        <v>21:0242</v>
      </c>
      <c r="D3597" s="1" t="str">
        <f t="shared" si="583"/>
        <v>21:0117</v>
      </c>
      <c r="E3597" t="s">
        <v>14578</v>
      </c>
      <c r="F3597" t="s">
        <v>14579</v>
      </c>
      <c r="H3597">
        <v>58.389090899999999</v>
      </c>
      <c r="I3597">
        <v>-102.5951709</v>
      </c>
      <c r="J3597" s="1" t="str">
        <f t="shared" si="584"/>
        <v>NGR lake sediment grab sample</v>
      </c>
      <c r="K3597" s="1" t="str">
        <f t="shared" si="585"/>
        <v>&lt;177 micron (NGR)</v>
      </c>
      <c r="L3597">
        <v>72</v>
      </c>
      <c r="M3597" t="s">
        <v>206</v>
      </c>
      <c r="N3597">
        <v>1427</v>
      </c>
      <c r="O3597" t="s">
        <v>35</v>
      </c>
      <c r="P3597" t="s">
        <v>181</v>
      </c>
      <c r="Q3597" t="s">
        <v>53</v>
      </c>
      <c r="R3597" t="s">
        <v>181</v>
      </c>
      <c r="S3597" t="s">
        <v>80</v>
      </c>
      <c r="T3597" t="s">
        <v>36</v>
      </c>
      <c r="U3597" t="s">
        <v>1432</v>
      </c>
      <c r="V3597" t="s">
        <v>685</v>
      </c>
      <c r="W3597" t="s">
        <v>53</v>
      </c>
      <c r="X3597" t="s">
        <v>283</v>
      </c>
      <c r="Y3597" t="s">
        <v>41</v>
      </c>
      <c r="Z3597" t="s">
        <v>3843</v>
      </c>
    </row>
    <row r="3598" spans="1:26" hidden="1" x14ac:dyDescent="0.25">
      <c r="A3598" t="s">
        <v>14580</v>
      </c>
      <c r="B3598" t="s">
        <v>14581</v>
      </c>
      <c r="C3598" s="1" t="str">
        <f t="shared" si="586"/>
        <v>21:0242</v>
      </c>
      <c r="D3598" s="1" t="str">
        <f t="shared" si="583"/>
        <v>21:0117</v>
      </c>
      <c r="E3598" t="s">
        <v>14582</v>
      </c>
      <c r="F3598" t="s">
        <v>14583</v>
      </c>
      <c r="H3598">
        <v>58.424194399999998</v>
      </c>
      <c r="I3598">
        <v>-102.57032580000001</v>
      </c>
      <c r="J3598" s="1" t="str">
        <f t="shared" si="584"/>
        <v>NGR lake sediment grab sample</v>
      </c>
      <c r="K3598" s="1" t="str">
        <f t="shared" si="585"/>
        <v>&lt;177 micron (NGR)</v>
      </c>
      <c r="L3598">
        <v>72</v>
      </c>
      <c r="M3598" t="s">
        <v>214</v>
      </c>
      <c r="N3598">
        <v>1428</v>
      </c>
      <c r="O3598" t="s">
        <v>32</v>
      </c>
      <c r="P3598" t="s">
        <v>39</v>
      </c>
      <c r="Q3598" t="s">
        <v>66</v>
      </c>
      <c r="R3598" t="s">
        <v>146</v>
      </c>
      <c r="S3598" t="s">
        <v>80</v>
      </c>
      <c r="T3598" t="s">
        <v>36</v>
      </c>
      <c r="U3598" t="s">
        <v>291</v>
      </c>
      <c r="V3598" t="s">
        <v>65</v>
      </c>
      <c r="W3598" t="s">
        <v>63</v>
      </c>
      <c r="X3598" t="s">
        <v>82</v>
      </c>
      <c r="Y3598" t="s">
        <v>41</v>
      </c>
      <c r="Z3598" t="s">
        <v>1053</v>
      </c>
    </row>
    <row r="3599" spans="1:26" hidden="1" x14ac:dyDescent="0.25">
      <c r="A3599" t="s">
        <v>14584</v>
      </c>
      <c r="B3599" t="s">
        <v>14585</v>
      </c>
      <c r="C3599" s="1" t="str">
        <f t="shared" si="586"/>
        <v>21:0242</v>
      </c>
      <c r="D3599" s="1" t="str">
        <f t="shared" si="583"/>
        <v>21:0117</v>
      </c>
      <c r="E3599" t="s">
        <v>14586</v>
      </c>
      <c r="F3599" t="s">
        <v>14587</v>
      </c>
      <c r="H3599">
        <v>58.432136499999999</v>
      </c>
      <c r="I3599">
        <v>-102.55045490000001</v>
      </c>
      <c r="J3599" s="1" t="str">
        <f t="shared" si="584"/>
        <v>NGR lake sediment grab sample</v>
      </c>
      <c r="K3599" s="1" t="str">
        <f t="shared" si="585"/>
        <v>&lt;177 micron (NGR)</v>
      </c>
      <c r="L3599">
        <v>72</v>
      </c>
      <c r="M3599" t="s">
        <v>234</v>
      </c>
      <c r="N3599">
        <v>1429</v>
      </c>
      <c r="O3599" t="s">
        <v>133</v>
      </c>
      <c r="P3599" t="s">
        <v>76</v>
      </c>
      <c r="Q3599" t="s">
        <v>53</v>
      </c>
      <c r="R3599" t="s">
        <v>181</v>
      </c>
      <c r="S3599" t="s">
        <v>33</v>
      </c>
      <c r="T3599" t="s">
        <v>36</v>
      </c>
      <c r="U3599" t="s">
        <v>390</v>
      </c>
      <c r="V3599" t="s">
        <v>137</v>
      </c>
      <c r="W3599" t="s">
        <v>63</v>
      </c>
      <c r="X3599" t="s">
        <v>890</v>
      </c>
      <c r="Y3599" t="s">
        <v>41</v>
      </c>
      <c r="Z3599" t="s">
        <v>349</v>
      </c>
    </row>
    <row r="3600" spans="1:26" hidden="1" x14ac:dyDescent="0.25">
      <c r="A3600" t="s">
        <v>14588</v>
      </c>
      <c r="B3600" t="s">
        <v>14589</v>
      </c>
      <c r="C3600" s="1" t="str">
        <f t="shared" si="586"/>
        <v>21:0242</v>
      </c>
      <c r="D3600" s="1" t="str">
        <f>HYPERLINK("http://geochem.nrcan.gc.ca/cdogs/content/svy/svy_e.htm", "")</f>
        <v/>
      </c>
      <c r="G3600" s="1" t="str">
        <f>HYPERLINK("http://geochem.nrcan.gc.ca/cdogs/content/cr_/cr_00007_e.htm", "7")</f>
        <v>7</v>
      </c>
      <c r="J3600" t="s">
        <v>220</v>
      </c>
      <c r="K3600" t="s">
        <v>221</v>
      </c>
      <c r="L3600">
        <v>72</v>
      </c>
      <c r="M3600" t="s">
        <v>222</v>
      </c>
      <c r="N3600">
        <v>1430</v>
      </c>
      <c r="O3600" t="s">
        <v>489</v>
      </c>
      <c r="P3600" t="s">
        <v>224</v>
      </c>
      <c r="Q3600" t="s">
        <v>50</v>
      </c>
      <c r="R3600" t="s">
        <v>76</v>
      </c>
      <c r="S3600" t="s">
        <v>39</v>
      </c>
      <c r="T3600" t="s">
        <v>225</v>
      </c>
      <c r="U3600" t="s">
        <v>136</v>
      </c>
      <c r="V3600" t="s">
        <v>457</v>
      </c>
      <c r="W3600" t="s">
        <v>53</v>
      </c>
      <c r="X3600" t="s">
        <v>67</v>
      </c>
      <c r="Y3600" t="s">
        <v>76</v>
      </c>
      <c r="Z3600" t="s">
        <v>565</v>
      </c>
    </row>
    <row r="3601" spans="1:26" hidden="1" x14ac:dyDescent="0.25">
      <c r="A3601" t="s">
        <v>14590</v>
      </c>
      <c r="B3601" t="s">
        <v>14591</v>
      </c>
      <c r="C3601" s="1" t="str">
        <f t="shared" si="586"/>
        <v>21:0242</v>
      </c>
      <c r="D3601" s="1" t="str">
        <f t="shared" ref="D3601:D3613" si="587">HYPERLINK("http://geochem.nrcan.gc.ca/cdogs/content/svy/svy210117_e.htm", "21:0117")</f>
        <v>21:0117</v>
      </c>
      <c r="E3601" t="s">
        <v>14592</v>
      </c>
      <c r="F3601" t="s">
        <v>14593</v>
      </c>
      <c r="H3601">
        <v>58.483226700000003</v>
      </c>
      <c r="I3601">
        <v>-102.6216007</v>
      </c>
      <c r="J3601" s="1" t="str">
        <f t="shared" ref="J3601:J3613" si="588">HYPERLINK("http://geochem.nrcan.gc.ca/cdogs/content/kwd/kwd020027_e.htm", "NGR lake sediment grab sample")</f>
        <v>NGR lake sediment grab sample</v>
      </c>
      <c r="K3601" s="1" t="str">
        <f t="shared" ref="K3601:K3613" si="589">HYPERLINK("http://geochem.nrcan.gc.ca/cdogs/content/kwd/kwd080006_e.htm", "&lt;177 micron (NGR)")</f>
        <v>&lt;177 micron (NGR)</v>
      </c>
      <c r="L3601">
        <v>73</v>
      </c>
      <c r="M3601" t="s">
        <v>30</v>
      </c>
      <c r="N3601">
        <v>1431</v>
      </c>
      <c r="O3601" t="s">
        <v>61</v>
      </c>
      <c r="P3601" t="s">
        <v>156</v>
      </c>
      <c r="Q3601" t="s">
        <v>53</v>
      </c>
      <c r="R3601" t="s">
        <v>290</v>
      </c>
      <c r="S3601" t="s">
        <v>181</v>
      </c>
      <c r="T3601" t="s">
        <v>36</v>
      </c>
      <c r="U3601" t="s">
        <v>91</v>
      </c>
      <c r="V3601" t="s">
        <v>237</v>
      </c>
      <c r="W3601" t="s">
        <v>66</v>
      </c>
      <c r="X3601" t="s">
        <v>48</v>
      </c>
      <c r="Y3601" t="s">
        <v>41</v>
      </c>
      <c r="Z3601" t="s">
        <v>711</v>
      </c>
    </row>
    <row r="3602" spans="1:26" hidden="1" x14ac:dyDescent="0.25">
      <c r="A3602" t="s">
        <v>14594</v>
      </c>
      <c r="B3602" t="s">
        <v>14595</v>
      </c>
      <c r="C3602" s="1" t="str">
        <f t="shared" si="586"/>
        <v>21:0242</v>
      </c>
      <c r="D3602" s="1" t="str">
        <f t="shared" si="587"/>
        <v>21:0117</v>
      </c>
      <c r="E3602" t="s">
        <v>14596</v>
      </c>
      <c r="F3602" t="s">
        <v>14597</v>
      </c>
      <c r="H3602">
        <v>58.456684600000003</v>
      </c>
      <c r="I3602">
        <v>-102.5693558</v>
      </c>
      <c r="J3602" s="1" t="str">
        <f t="shared" si="588"/>
        <v>NGR lake sediment grab sample</v>
      </c>
      <c r="K3602" s="1" t="str">
        <f t="shared" si="589"/>
        <v>&lt;177 micron (NGR)</v>
      </c>
      <c r="L3602">
        <v>73</v>
      </c>
      <c r="M3602" t="s">
        <v>47</v>
      </c>
      <c r="N3602">
        <v>1432</v>
      </c>
      <c r="O3602" t="s">
        <v>253</v>
      </c>
      <c r="P3602" t="s">
        <v>198</v>
      </c>
      <c r="Q3602" t="s">
        <v>66</v>
      </c>
      <c r="R3602" t="s">
        <v>97</v>
      </c>
      <c r="S3602" t="s">
        <v>39</v>
      </c>
      <c r="T3602" t="s">
        <v>36</v>
      </c>
      <c r="U3602" t="s">
        <v>228</v>
      </c>
      <c r="V3602" t="s">
        <v>730</v>
      </c>
      <c r="W3602" t="s">
        <v>80</v>
      </c>
      <c r="X3602" t="s">
        <v>283</v>
      </c>
      <c r="Y3602" t="s">
        <v>41</v>
      </c>
      <c r="Z3602" t="s">
        <v>2408</v>
      </c>
    </row>
    <row r="3603" spans="1:26" hidden="1" x14ac:dyDescent="0.25">
      <c r="A3603" t="s">
        <v>14598</v>
      </c>
      <c r="B3603" t="s">
        <v>14599</v>
      </c>
      <c r="C3603" s="1" t="str">
        <f t="shared" si="586"/>
        <v>21:0242</v>
      </c>
      <c r="D3603" s="1" t="str">
        <f t="shared" si="587"/>
        <v>21:0117</v>
      </c>
      <c r="E3603" t="s">
        <v>14600</v>
      </c>
      <c r="F3603" t="s">
        <v>14601</v>
      </c>
      <c r="H3603">
        <v>58.4726243</v>
      </c>
      <c r="I3603">
        <v>-102.5707774</v>
      </c>
      <c r="J3603" s="1" t="str">
        <f t="shared" si="588"/>
        <v>NGR lake sediment grab sample</v>
      </c>
      <c r="K3603" s="1" t="str">
        <f t="shared" si="589"/>
        <v>&lt;177 micron (NGR)</v>
      </c>
      <c r="L3603">
        <v>73</v>
      </c>
      <c r="M3603" t="s">
        <v>60</v>
      </c>
      <c r="N3603">
        <v>1433</v>
      </c>
      <c r="O3603" t="s">
        <v>771</v>
      </c>
      <c r="P3603" t="s">
        <v>109</v>
      </c>
      <c r="Q3603" t="s">
        <v>66</v>
      </c>
      <c r="R3603" t="s">
        <v>146</v>
      </c>
      <c r="S3603" t="s">
        <v>33</v>
      </c>
      <c r="T3603" t="s">
        <v>36</v>
      </c>
      <c r="U3603" t="s">
        <v>2448</v>
      </c>
      <c r="V3603" t="s">
        <v>1018</v>
      </c>
      <c r="W3603" t="s">
        <v>181</v>
      </c>
      <c r="X3603" t="s">
        <v>283</v>
      </c>
      <c r="Y3603" t="s">
        <v>41</v>
      </c>
      <c r="Z3603" t="s">
        <v>3060</v>
      </c>
    </row>
    <row r="3604" spans="1:26" hidden="1" x14ac:dyDescent="0.25">
      <c r="A3604" t="s">
        <v>14602</v>
      </c>
      <c r="B3604" t="s">
        <v>14603</v>
      </c>
      <c r="C3604" s="1" t="str">
        <f t="shared" si="586"/>
        <v>21:0242</v>
      </c>
      <c r="D3604" s="1" t="str">
        <f t="shared" si="587"/>
        <v>21:0117</v>
      </c>
      <c r="E3604" t="s">
        <v>14604</v>
      </c>
      <c r="F3604" t="s">
        <v>14605</v>
      </c>
      <c r="H3604">
        <v>58.478104799999997</v>
      </c>
      <c r="I3604">
        <v>-102.6037121</v>
      </c>
      <c r="J3604" s="1" t="str">
        <f t="shared" si="588"/>
        <v>NGR lake sediment grab sample</v>
      </c>
      <c r="K3604" s="1" t="str">
        <f t="shared" si="589"/>
        <v>&lt;177 micron (NGR)</v>
      </c>
      <c r="L3604">
        <v>73</v>
      </c>
      <c r="M3604" t="s">
        <v>154</v>
      </c>
      <c r="N3604">
        <v>1434</v>
      </c>
      <c r="O3604" t="s">
        <v>1254</v>
      </c>
      <c r="P3604" t="s">
        <v>181</v>
      </c>
      <c r="Q3604" t="s">
        <v>63</v>
      </c>
      <c r="R3604" t="s">
        <v>146</v>
      </c>
      <c r="S3604" t="s">
        <v>33</v>
      </c>
      <c r="T3604" t="s">
        <v>36</v>
      </c>
      <c r="U3604" t="s">
        <v>178</v>
      </c>
      <c r="V3604" t="s">
        <v>322</v>
      </c>
      <c r="W3604" t="s">
        <v>53</v>
      </c>
      <c r="X3604" t="s">
        <v>82</v>
      </c>
      <c r="Y3604" t="s">
        <v>41</v>
      </c>
      <c r="Z3604" t="s">
        <v>1279</v>
      </c>
    </row>
    <row r="3605" spans="1:26" hidden="1" x14ac:dyDescent="0.25">
      <c r="A3605" t="s">
        <v>14606</v>
      </c>
      <c r="B3605" t="s">
        <v>14607</v>
      </c>
      <c r="C3605" s="1" t="str">
        <f t="shared" si="586"/>
        <v>21:0242</v>
      </c>
      <c r="D3605" s="1" t="str">
        <f t="shared" si="587"/>
        <v>21:0117</v>
      </c>
      <c r="E3605" t="s">
        <v>14592</v>
      </c>
      <c r="F3605" t="s">
        <v>14608</v>
      </c>
      <c r="H3605">
        <v>58.483226700000003</v>
      </c>
      <c r="I3605">
        <v>-102.6216007</v>
      </c>
      <c r="J3605" s="1" t="str">
        <f t="shared" si="588"/>
        <v>NGR lake sediment grab sample</v>
      </c>
      <c r="K3605" s="1" t="str">
        <f t="shared" si="589"/>
        <v>&lt;177 micron (NGR)</v>
      </c>
      <c r="L3605">
        <v>73</v>
      </c>
      <c r="M3605" t="s">
        <v>162</v>
      </c>
      <c r="N3605">
        <v>1435</v>
      </c>
      <c r="O3605" t="s">
        <v>336</v>
      </c>
      <c r="P3605" t="s">
        <v>156</v>
      </c>
      <c r="Q3605" t="s">
        <v>63</v>
      </c>
      <c r="R3605" t="s">
        <v>290</v>
      </c>
      <c r="S3605" t="s">
        <v>78</v>
      </c>
      <c r="T3605" t="s">
        <v>36</v>
      </c>
      <c r="U3605" t="s">
        <v>112</v>
      </c>
      <c r="V3605" t="s">
        <v>99</v>
      </c>
      <c r="W3605" t="s">
        <v>66</v>
      </c>
      <c r="X3605" t="s">
        <v>82</v>
      </c>
      <c r="Y3605" t="s">
        <v>41</v>
      </c>
      <c r="Z3605" t="s">
        <v>787</v>
      </c>
    </row>
    <row r="3606" spans="1:26" hidden="1" x14ac:dyDescent="0.25">
      <c r="A3606" t="s">
        <v>14609</v>
      </c>
      <c r="B3606" t="s">
        <v>14610</v>
      </c>
      <c r="C3606" s="1" t="str">
        <f t="shared" si="586"/>
        <v>21:0242</v>
      </c>
      <c r="D3606" s="1" t="str">
        <f t="shared" si="587"/>
        <v>21:0117</v>
      </c>
      <c r="E3606" t="s">
        <v>14592</v>
      </c>
      <c r="F3606" t="s">
        <v>14611</v>
      </c>
      <c r="H3606">
        <v>58.483226700000003</v>
      </c>
      <c r="I3606">
        <v>-102.6216007</v>
      </c>
      <c r="J3606" s="1" t="str">
        <f t="shared" si="588"/>
        <v>NGR lake sediment grab sample</v>
      </c>
      <c r="K3606" s="1" t="str">
        <f t="shared" si="589"/>
        <v>&lt;177 micron (NGR)</v>
      </c>
      <c r="L3606">
        <v>73</v>
      </c>
      <c r="M3606" t="s">
        <v>169</v>
      </c>
      <c r="N3606">
        <v>1436</v>
      </c>
      <c r="O3606" t="s">
        <v>1058</v>
      </c>
      <c r="P3606" t="s">
        <v>156</v>
      </c>
      <c r="Q3606" t="s">
        <v>53</v>
      </c>
      <c r="R3606" t="s">
        <v>290</v>
      </c>
      <c r="S3606" t="s">
        <v>39</v>
      </c>
      <c r="T3606" t="s">
        <v>36</v>
      </c>
      <c r="U3606" t="s">
        <v>299</v>
      </c>
      <c r="V3606" t="s">
        <v>125</v>
      </c>
      <c r="W3606" t="s">
        <v>66</v>
      </c>
      <c r="X3606" t="s">
        <v>890</v>
      </c>
      <c r="Y3606" t="s">
        <v>41</v>
      </c>
      <c r="Z3606" t="s">
        <v>2748</v>
      </c>
    </row>
    <row r="3607" spans="1:26" hidden="1" x14ac:dyDescent="0.25">
      <c r="A3607" t="s">
        <v>14612</v>
      </c>
      <c r="B3607" t="s">
        <v>14613</v>
      </c>
      <c r="C3607" s="1" t="str">
        <f t="shared" si="586"/>
        <v>21:0242</v>
      </c>
      <c r="D3607" s="1" t="str">
        <f t="shared" si="587"/>
        <v>21:0117</v>
      </c>
      <c r="E3607" t="s">
        <v>14614</v>
      </c>
      <c r="F3607" t="s">
        <v>14615</v>
      </c>
      <c r="H3607">
        <v>58.460737799999997</v>
      </c>
      <c r="I3607">
        <v>-102.65874530000001</v>
      </c>
      <c r="J3607" s="1" t="str">
        <f t="shared" si="588"/>
        <v>NGR lake sediment grab sample</v>
      </c>
      <c r="K3607" s="1" t="str">
        <f t="shared" si="589"/>
        <v>&lt;177 micron (NGR)</v>
      </c>
      <c r="L3607">
        <v>73</v>
      </c>
      <c r="M3607" t="s">
        <v>73</v>
      </c>
      <c r="N3607">
        <v>1437</v>
      </c>
      <c r="O3607" t="s">
        <v>336</v>
      </c>
      <c r="P3607" t="s">
        <v>80</v>
      </c>
      <c r="Q3607" t="s">
        <v>53</v>
      </c>
      <c r="R3607" t="s">
        <v>146</v>
      </c>
      <c r="S3607" t="s">
        <v>33</v>
      </c>
      <c r="T3607" t="s">
        <v>36</v>
      </c>
      <c r="U3607" t="s">
        <v>91</v>
      </c>
      <c r="V3607" t="s">
        <v>99</v>
      </c>
      <c r="W3607" t="s">
        <v>53</v>
      </c>
      <c r="X3607" t="s">
        <v>82</v>
      </c>
      <c r="Y3607" t="s">
        <v>41</v>
      </c>
      <c r="Z3607" t="s">
        <v>98</v>
      </c>
    </row>
    <row r="3608" spans="1:26" hidden="1" x14ac:dyDescent="0.25">
      <c r="A3608" t="s">
        <v>14616</v>
      </c>
      <c r="B3608" t="s">
        <v>14617</v>
      </c>
      <c r="C3608" s="1" t="str">
        <f t="shared" si="586"/>
        <v>21:0242</v>
      </c>
      <c r="D3608" s="1" t="str">
        <f t="shared" si="587"/>
        <v>21:0117</v>
      </c>
      <c r="E3608" t="s">
        <v>14618</v>
      </c>
      <c r="F3608" t="s">
        <v>14619</v>
      </c>
      <c r="H3608">
        <v>58.476046799999999</v>
      </c>
      <c r="I3608">
        <v>-102.671999</v>
      </c>
      <c r="J3608" s="1" t="str">
        <f t="shared" si="588"/>
        <v>NGR lake sediment grab sample</v>
      </c>
      <c r="K3608" s="1" t="str">
        <f t="shared" si="589"/>
        <v>&lt;177 micron (NGR)</v>
      </c>
      <c r="L3608">
        <v>73</v>
      </c>
      <c r="M3608" t="s">
        <v>87</v>
      </c>
      <c r="N3608">
        <v>1438</v>
      </c>
      <c r="O3608" t="s">
        <v>489</v>
      </c>
      <c r="P3608" t="s">
        <v>181</v>
      </c>
      <c r="Q3608" t="s">
        <v>66</v>
      </c>
      <c r="R3608" t="s">
        <v>76</v>
      </c>
      <c r="S3608" t="s">
        <v>80</v>
      </c>
      <c r="T3608" t="s">
        <v>36</v>
      </c>
      <c r="U3608" t="s">
        <v>470</v>
      </c>
      <c r="V3608" t="s">
        <v>157</v>
      </c>
      <c r="W3608" t="s">
        <v>53</v>
      </c>
      <c r="X3608" t="s">
        <v>82</v>
      </c>
      <c r="Y3608" t="s">
        <v>41</v>
      </c>
      <c r="Z3608" t="s">
        <v>2603</v>
      </c>
    </row>
    <row r="3609" spans="1:26" hidden="1" x14ac:dyDescent="0.25">
      <c r="A3609" t="s">
        <v>14620</v>
      </c>
      <c r="B3609" t="s">
        <v>14621</v>
      </c>
      <c r="C3609" s="1" t="str">
        <f t="shared" si="586"/>
        <v>21:0242</v>
      </c>
      <c r="D3609" s="1" t="str">
        <f t="shared" si="587"/>
        <v>21:0117</v>
      </c>
      <c r="E3609" t="s">
        <v>14622</v>
      </c>
      <c r="F3609" t="s">
        <v>14623</v>
      </c>
      <c r="H3609">
        <v>58.4975016</v>
      </c>
      <c r="I3609">
        <v>-102.6684697</v>
      </c>
      <c r="J3609" s="1" t="str">
        <f t="shared" si="588"/>
        <v>NGR lake sediment grab sample</v>
      </c>
      <c r="K3609" s="1" t="str">
        <f t="shared" si="589"/>
        <v>&lt;177 micron (NGR)</v>
      </c>
      <c r="L3609">
        <v>73</v>
      </c>
      <c r="M3609" t="s">
        <v>96</v>
      </c>
      <c r="N3609">
        <v>1439</v>
      </c>
      <c r="O3609" t="s">
        <v>236</v>
      </c>
      <c r="P3609" t="s">
        <v>76</v>
      </c>
      <c r="Q3609" t="s">
        <v>53</v>
      </c>
      <c r="R3609" t="s">
        <v>181</v>
      </c>
      <c r="S3609" t="s">
        <v>78</v>
      </c>
      <c r="T3609" t="s">
        <v>36</v>
      </c>
      <c r="U3609" t="s">
        <v>1964</v>
      </c>
      <c r="V3609" t="s">
        <v>368</v>
      </c>
      <c r="W3609" t="s">
        <v>63</v>
      </c>
      <c r="X3609" t="s">
        <v>82</v>
      </c>
      <c r="Y3609" t="s">
        <v>41</v>
      </c>
      <c r="Z3609" t="s">
        <v>4729</v>
      </c>
    </row>
    <row r="3610" spans="1:26" hidden="1" x14ac:dyDescent="0.25">
      <c r="A3610" t="s">
        <v>14624</v>
      </c>
      <c r="B3610" t="s">
        <v>14625</v>
      </c>
      <c r="C3610" s="1" t="str">
        <f t="shared" si="586"/>
        <v>21:0242</v>
      </c>
      <c r="D3610" s="1" t="str">
        <f t="shared" si="587"/>
        <v>21:0117</v>
      </c>
      <c r="E3610" t="s">
        <v>14626</v>
      </c>
      <c r="F3610" t="s">
        <v>14627</v>
      </c>
      <c r="H3610">
        <v>58.479479400000002</v>
      </c>
      <c r="I3610">
        <v>-102.7789147</v>
      </c>
      <c r="J3610" s="1" t="str">
        <f t="shared" si="588"/>
        <v>NGR lake sediment grab sample</v>
      </c>
      <c r="K3610" s="1" t="str">
        <f t="shared" si="589"/>
        <v>&lt;177 micron (NGR)</v>
      </c>
      <c r="L3610">
        <v>73</v>
      </c>
      <c r="M3610" t="s">
        <v>106</v>
      </c>
      <c r="N3610">
        <v>1440</v>
      </c>
      <c r="O3610" t="s">
        <v>197</v>
      </c>
      <c r="P3610" t="s">
        <v>76</v>
      </c>
      <c r="Q3610" t="s">
        <v>53</v>
      </c>
      <c r="R3610" t="s">
        <v>78</v>
      </c>
      <c r="S3610" t="s">
        <v>39</v>
      </c>
      <c r="T3610" t="s">
        <v>36</v>
      </c>
      <c r="U3610" t="s">
        <v>781</v>
      </c>
      <c r="V3610" t="s">
        <v>1802</v>
      </c>
      <c r="W3610" t="s">
        <v>66</v>
      </c>
      <c r="X3610" t="s">
        <v>77</v>
      </c>
      <c r="Y3610" t="s">
        <v>41</v>
      </c>
      <c r="Z3610" t="s">
        <v>3084</v>
      </c>
    </row>
    <row r="3611" spans="1:26" hidden="1" x14ac:dyDescent="0.25">
      <c r="A3611" t="s">
        <v>14628</v>
      </c>
      <c r="B3611" t="s">
        <v>14629</v>
      </c>
      <c r="C3611" s="1" t="str">
        <f t="shared" si="586"/>
        <v>21:0242</v>
      </c>
      <c r="D3611" s="1" t="str">
        <f t="shared" si="587"/>
        <v>21:0117</v>
      </c>
      <c r="E3611" t="s">
        <v>14630</v>
      </c>
      <c r="F3611" t="s">
        <v>14631</v>
      </c>
      <c r="H3611">
        <v>58.498262099999998</v>
      </c>
      <c r="I3611">
        <v>-102.6971504</v>
      </c>
      <c r="J3611" s="1" t="str">
        <f t="shared" si="588"/>
        <v>NGR lake sediment grab sample</v>
      </c>
      <c r="K3611" s="1" t="str">
        <f t="shared" si="589"/>
        <v>&lt;177 micron (NGR)</v>
      </c>
      <c r="L3611">
        <v>73</v>
      </c>
      <c r="M3611" t="s">
        <v>118</v>
      </c>
      <c r="N3611">
        <v>1441</v>
      </c>
      <c r="O3611" t="s">
        <v>1254</v>
      </c>
      <c r="P3611" t="s">
        <v>156</v>
      </c>
      <c r="Q3611" t="s">
        <v>66</v>
      </c>
      <c r="R3611" t="s">
        <v>156</v>
      </c>
      <c r="S3611" t="s">
        <v>39</v>
      </c>
      <c r="T3611" t="s">
        <v>36</v>
      </c>
      <c r="U3611" t="s">
        <v>100</v>
      </c>
      <c r="V3611" t="s">
        <v>52</v>
      </c>
      <c r="W3611" t="s">
        <v>53</v>
      </c>
      <c r="X3611" t="s">
        <v>283</v>
      </c>
      <c r="Y3611" t="s">
        <v>41</v>
      </c>
      <c r="Z3611" t="s">
        <v>82</v>
      </c>
    </row>
    <row r="3612" spans="1:26" hidden="1" x14ac:dyDescent="0.25">
      <c r="A3612" t="s">
        <v>14632</v>
      </c>
      <c r="B3612" t="s">
        <v>14633</v>
      </c>
      <c r="C3612" s="1" t="str">
        <f t="shared" si="586"/>
        <v>21:0242</v>
      </c>
      <c r="D3612" s="1" t="str">
        <f t="shared" si="587"/>
        <v>21:0117</v>
      </c>
      <c r="E3612" t="s">
        <v>14634</v>
      </c>
      <c r="F3612" t="s">
        <v>14635</v>
      </c>
      <c r="H3612">
        <v>58.473225399999997</v>
      </c>
      <c r="I3612">
        <v>-102.7038802</v>
      </c>
      <c r="J3612" s="1" t="str">
        <f t="shared" si="588"/>
        <v>NGR lake sediment grab sample</v>
      </c>
      <c r="K3612" s="1" t="str">
        <f t="shared" si="589"/>
        <v>&lt;177 micron (NGR)</v>
      </c>
      <c r="L3612">
        <v>73</v>
      </c>
      <c r="M3612" t="s">
        <v>131</v>
      </c>
      <c r="N3612">
        <v>1442</v>
      </c>
      <c r="O3612" t="s">
        <v>1048</v>
      </c>
      <c r="P3612" t="s">
        <v>76</v>
      </c>
      <c r="Q3612" t="s">
        <v>66</v>
      </c>
      <c r="R3612" t="s">
        <v>181</v>
      </c>
      <c r="S3612" t="s">
        <v>33</v>
      </c>
      <c r="T3612" t="s">
        <v>36</v>
      </c>
      <c r="U3612" t="s">
        <v>1785</v>
      </c>
      <c r="V3612" t="s">
        <v>337</v>
      </c>
      <c r="W3612" t="s">
        <v>66</v>
      </c>
      <c r="X3612" t="s">
        <v>82</v>
      </c>
      <c r="Y3612" t="s">
        <v>41</v>
      </c>
      <c r="Z3612" t="s">
        <v>3885</v>
      </c>
    </row>
    <row r="3613" spans="1:26" hidden="1" x14ac:dyDescent="0.25">
      <c r="A3613" t="s">
        <v>14636</v>
      </c>
      <c r="B3613" t="s">
        <v>14637</v>
      </c>
      <c r="C3613" s="1" t="str">
        <f t="shared" si="586"/>
        <v>21:0242</v>
      </c>
      <c r="D3613" s="1" t="str">
        <f t="shared" si="587"/>
        <v>21:0117</v>
      </c>
      <c r="E3613" t="s">
        <v>14638</v>
      </c>
      <c r="F3613" t="s">
        <v>14639</v>
      </c>
      <c r="H3613">
        <v>58.473334700000002</v>
      </c>
      <c r="I3613">
        <v>-102.7552223</v>
      </c>
      <c r="J3613" s="1" t="str">
        <f t="shared" si="588"/>
        <v>NGR lake sediment grab sample</v>
      </c>
      <c r="K3613" s="1" t="str">
        <f t="shared" si="589"/>
        <v>&lt;177 micron (NGR)</v>
      </c>
      <c r="L3613">
        <v>73</v>
      </c>
      <c r="M3613" t="s">
        <v>143</v>
      </c>
      <c r="N3613">
        <v>1443</v>
      </c>
      <c r="O3613" t="s">
        <v>62</v>
      </c>
      <c r="P3613" t="s">
        <v>39</v>
      </c>
      <c r="Q3613" t="s">
        <v>53</v>
      </c>
      <c r="R3613" t="s">
        <v>78</v>
      </c>
      <c r="S3613" t="s">
        <v>33</v>
      </c>
      <c r="T3613" t="s">
        <v>36</v>
      </c>
      <c r="U3613" t="s">
        <v>178</v>
      </c>
      <c r="V3613" t="s">
        <v>399</v>
      </c>
      <c r="W3613" t="s">
        <v>53</v>
      </c>
      <c r="X3613" t="s">
        <v>283</v>
      </c>
      <c r="Y3613" t="s">
        <v>41</v>
      </c>
      <c r="Z3613" t="s">
        <v>826</v>
      </c>
    </row>
    <row r="3614" spans="1:26" hidden="1" x14ac:dyDescent="0.25">
      <c r="A3614" t="s">
        <v>14640</v>
      </c>
      <c r="B3614" t="s">
        <v>14641</v>
      </c>
      <c r="C3614" s="1" t="str">
        <f t="shared" si="586"/>
        <v>21:0242</v>
      </c>
      <c r="D3614" s="1" t="str">
        <f>HYPERLINK("http://geochem.nrcan.gc.ca/cdogs/content/svy/svy_e.htm", "")</f>
        <v/>
      </c>
      <c r="G3614" s="1" t="str">
        <f>HYPERLINK("http://geochem.nrcan.gc.ca/cdogs/content/cr_/cr_00021_e.htm", "21")</f>
        <v>21</v>
      </c>
      <c r="J3614" t="s">
        <v>220</v>
      </c>
      <c r="K3614" t="s">
        <v>221</v>
      </c>
      <c r="L3614">
        <v>73</v>
      </c>
      <c r="M3614" t="s">
        <v>222</v>
      </c>
      <c r="N3614">
        <v>1444</v>
      </c>
      <c r="O3614" t="s">
        <v>224</v>
      </c>
      <c r="P3614" t="s">
        <v>134</v>
      </c>
      <c r="Q3614" t="s">
        <v>277</v>
      </c>
      <c r="R3614" t="s">
        <v>181</v>
      </c>
      <c r="S3614" t="s">
        <v>33</v>
      </c>
      <c r="T3614" t="s">
        <v>36</v>
      </c>
      <c r="U3614" t="s">
        <v>825</v>
      </c>
      <c r="V3614" t="s">
        <v>309</v>
      </c>
      <c r="W3614" t="s">
        <v>97</v>
      </c>
      <c r="X3614" t="s">
        <v>890</v>
      </c>
      <c r="Y3614" t="s">
        <v>80</v>
      </c>
      <c r="Z3614" t="s">
        <v>1042</v>
      </c>
    </row>
    <row r="3615" spans="1:26" hidden="1" x14ac:dyDescent="0.25">
      <c r="A3615" t="s">
        <v>14642</v>
      </c>
      <c r="B3615" t="s">
        <v>14643</v>
      </c>
      <c r="C3615" s="1" t="str">
        <f t="shared" si="586"/>
        <v>21:0242</v>
      </c>
      <c r="D3615" s="1" t="str">
        <f t="shared" ref="D3615:D3637" si="590">HYPERLINK("http://geochem.nrcan.gc.ca/cdogs/content/svy/svy210117_e.htm", "21:0117")</f>
        <v>21:0117</v>
      </c>
      <c r="E3615" t="s">
        <v>14644</v>
      </c>
      <c r="F3615" t="s">
        <v>14645</v>
      </c>
      <c r="H3615">
        <v>58.481392300000003</v>
      </c>
      <c r="I3615">
        <v>-102.83296780000001</v>
      </c>
      <c r="J3615" s="1" t="str">
        <f t="shared" ref="J3615:J3637" si="591">HYPERLINK("http://geochem.nrcan.gc.ca/cdogs/content/kwd/kwd020027_e.htm", "NGR lake sediment grab sample")</f>
        <v>NGR lake sediment grab sample</v>
      </c>
      <c r="K3615" s="1" t="str">
        <f t="shared" ref="K3615:K3637" si="592">HYPERLINK("http://geochem.nrcan.gc.ca/cdogs/content/kwd/kwd080006_e.htm", "&lt;177 micron (NGR)")</f>
        <v>&lt;177 micron (NGR)</v>
      </c>
      <c r="L3615">
        <v>73</v>
      </c>
      <c r="M3615" t="s">
        <v>177</v>
      </c>
      <c r="N3615">
        <v>1445</v>
      </c>
      <c r="O3615" t="s">
        <v>79</v>
      </c>
      <c r="P3615" t="s">
        <v>156</v>
      </c>
      <c r="Q3615" t="s">
        <v>53</v>
      </c>
      <c r="R3615" t="s">
        <v>78</v>
      </c>
      <c r="S3615" t="s">
        <v>39</v>
      </c>
      <c r="T3615" t="s">
        <v>36</v>
      </c>
      <c r="U3615" t="s">
        <v>2543</v>
      </c>
      <c r="V3615" t="s">
        <v>14646</v>
      </c>
      <c r="W3615" t="s">
        <v>181</v>
      </c>
      <c r="X3615" t="s">
        <v>82</v>
      </c>
      <c r="Y3615" t="s">
        <v>41</v>
      </c>
      <c r="Z3615" t="s">
        <v>283</v>
      </c>
    </row>
    <row r="3616" spans="1:26" hidden="1" x14ac:dyDescent="0.25">
      <c r="A3616" t="s">
        <v>14647</v>
      </c>
      <c r="B3616" t="s">
        <v>14648</v>
      </c>
      <c r="C3616" s="1" t="str">
        <f t="shared" si="586"/>
        <v>21:0242</v>
      </c>
      <c r="D3616" s="1" t="str">
        <f t="shared" si="590"/>
        <v>21:0117</v>
      </c>
      <c r="E3616" t="s">
        <v>14649</v>
      </c>
      <c r="F3616" t="s">
        <v>14650</v>
      </c>
      <c r="H3616">
        <v>58.466745400000001</v>
      </c>
      <c r="I3616">
        <v>-102.8424243</v>
      </c>
      <c r="J3616" s="1" t="str">
        <f t="shared" si="591"/>
        <v>NGR lake sediment grab sample</v>
      </c>
      <c r="K3616" s="1" t="str">
        <f t="shared" si="592"/>
        <v>&lt;177 micron (NGR)</v>
      </c>
      <c r="L3616">
        <v>73</v>
      </c>
      <c r="M3616" t="s">
        <v>187</v>
      </c>
      <c r="N3616">
        <v>1446</v>
      </c>
      <c r="O3616" t="s">
        <v>890</v>
      </c>
      <c r="P3616" t="s">
        <v>50</v>
      </c>
      <c r="Q3616" t="s">
        <v>80</v>
      </c>
      <c r="R3616" t="s">
        <v>146</v>
      </c>
      <c r="S3616" t="s">
        <v>33</v>
      </c>
      <c r="T3616" t="s">
        <v>36</v>
      </c>
      <c r="U3616" t="s">
        <v>100</v>
      </c>
      <c r="V3616" t="s">
        <v>190</v>
      </c>
      <c r="W3616" t="s">
        <v>53</v>
      </c>
      <c r="X3616" t="s">
        <v>77</v>
      </c>
      <c r="Y3616" t="s">
        <v>41</v>
      </c>
      <c r="Z3616" t="s">
        <v>4117</v>
      </c>
    </row>
    <row r="3617" spans="1:26" hidden="1" x14ac:dyDescent="0.25">
      <c r="A3617" t="s">
        <v>14651</v>
      </c>
      <c r="B3617" t="s">
        <v>14652</v>
      </c>
      <c r="C3617" s="1" t="str">
        <f t="shared" si="586"/>
        <v>21:0242</v>
      </c>
      <c r="D3617" s="1" t="str">
        <f t="shared" si="590"/>
        <v>21:0117</v>
      </c>
      <c r="E3617" t="s">
        <v>14653</v>
      </c>
      <c r="F3617" t="s">
        <v>14654</v>
      </c>
      <c r="H3617">
        <v>58.476347500000003</v>
      </c>
      <c r="I3617">
        <v>-102.8621443</v>
      </c>
      <c r="J3617" s="1" t="str">
        <f t="shared" si="591"/>
        <v>NGR lake sediment grab sample</v>
      </c>
      <c r="K3617" s="1" t="str">
        <f t="shared" si="592"/>
        <v>&lt;177 micron (NGR)</v>
      </c>
      <c r="L3617">
        <v>73</v>
      </c>
      <c r="M3617" t="s">
        <v>196</v>
      </c>
      <c r="N3617">
        <v>1447</v>
      </c>
      <c r="O3617" t="s">
        <v>62</v>
      </c>
      <c r="P3617" t="s">
        <v>181</v>
      </c>
      <c r="Q3617" t="s">
        <v>53</v>
      </c>
      <c r="R3617" t="s">
        <v>78</v>
      </c>
      <c r="S3617" t="s">
        <v>33</v>
      </c>
      <c r="T3617" t="s">
        <v>36</v>
      </c>
      <c r="U3617" t="s">
        <v>1480</v>
      </c>
      <c r="V3617" t="s">
        <v>180</v>
      </c>
      <c r="W3617" t="s">
        <v>66</v>
      </c>
      <c r="X3617" t="s">
        <v>283</v>
      </c>
      <c r="Y3617" t="s">
        <v>41</v>
      </c>
      <c r="Z3617" t="s">
        <v>1122</v>
      </c>
    </row>
    <row r="3618" spans="1:26" hidden="1" x14ac:dyDescent="0.25">
      <c r="A3618" t="s">
        <v>14655</v>
      </c>
      <c r="B3618" t="s">
        <v>14656</v>
      </c>
      <c r="C3618" s="1" t="str">
        <f t="shared" si="586"/>
        <v>21:0242</v>
      </c>
      <c r="D3618" s="1" t="str">
        <f t="shared" si="590"/>
        <v>21:0117</v>
      </c>
      <c r="E3618" t="s">
        <v>14657</v>
      </c>
      <c r="F3618" t="s">
        <v>14658</v>
      </c>
      <c r="H3618">
        <v>58.5116832</v>
      </c>
      <c r="I3618">
        <v>-102.8083712</v>
      </c>
      <c r="J3618" s="1" t="str">
        <f t="shared" si="591"/>
        <v>NGR lake sediment grab sample</v>
      </c>
      <c r="K3618" s="1" t="str">
        <f t="shared" si="592"/>
        <v>&lt;177 micron (NGR)</v>
      </c>
      <c r="L3618">
        <v>73</v>
      </c>
      <c r="M3618" t="s">
        <v>206</v>
      </c>
      <c r="N3618">
        <v>1448</v>
      </c>
      <c r="O3618" t="s">
        <v>108</v>
      </c>
      <c r="P3618" t="s">
        <v>39</v>
      </c>
      <c r="Q3618" t="s">
        <v>66</v>
      </c>
      <c r="R3618" t="s">
        <v>76</v>
      </c>
      <c r="S3618" t="s">
        <v>80</v>
      </c>
      <c r="T3618" t="s">
        <v>36</v>
      </c>
      <c r="U3618" t="s">
        <v>54</v>
      </c>
      <c r="V3618" t="s">
        <v>452</v>
      </c>
      <c r="W3618" t="s">
        <v>53</v>
      </c>
      <c r="X3618" t="s">
        <v>82</v>
      </c>
      <c r="Y3618" t="s">
        <v>41</v>
      </c>
      <c r="Z3618" t="s">
        <v>1279</v>
      </c>
    </row>
    <row r="3619" spans="1:26" hidden="1" x14ac:dyDescent="0.25">
      <c r="A3619" t="s">
        <v>14659</v>
      </c>
      <c r="B3619" t="s">
        <v>14660</v>
      </c>
      <c r="C3619" s="1" t="str">
        <f t="shared" si="586"/>
        <v>21:0242</v>
      </c>
      <c r="D3619" s="1" t="str">
        <f t="shared" si="590"/>
        <v>21:0117</v>
      </c>
      <c r="E3619" t="s">
        <v>14661</v>
      </c>
      <c r="F3619" t="s">
        <v>14662</v>
      </c>
      <c r="H3619">
        <v>58.497283600000003</v>
      </c>
      <c r="I3619">
        <v>-102.7891363</v>
      </c>
      <c r="J3619" s="1" t="str">
        <f t="shared" si="591"/>
        <v>NGR lake sediment grab sample</v>
      </c>
      <c r="K3619" s="1" t="str">
        <f t="shared" si="592"/>
        <v>&lt;177 micron (NGR)</v>
      </c>
      <c r="L3619">
        <v>73</v>
      </c>
      <c r="M3619" t="s">
        <v>214</v>
      </c>
      <c r="N3619">
        <v>1449</v>
      </c>
      <c r="O3619" t="s">
        <v>289</v>
      </c>
      <c r="P3619" t="s">
        <v>596</v>
      </c>
      <c r="Q3619" t="s">
        <v>53</v>
      </c>
      <c r="R3619" t="s">
        <v>181</v>
      </c>
      <c r="S3619" t="s">
        <v>181</v>
      </c>
      <c r="T3619" t="s">
        <v>36</v>
      </c>
      <c r="U3619" t="s">
        <v>14663</v>
      </c>
      <c r="V3619" t="s">
        <v>11143</v>
      </c>
      <c r="W3619" t="s">
        <v>78</v>
      </c>
      <c r="X3619" t="s">
        <v>82</v>
      </c>
      <c r="Y3619" t="s">
        <v>309</v>
      </c>
      <c r="Z3619" t="s">
        <v>1377</v>
      </c>
    </row>
    <row r="3620" spans="1:26" hidden="1" x14ac:dyDescent="0.25">
      <c r="A3620" t="s">
        <v>14664</v>
      </c>
      <c r="B3620" t="s">
        <v>14665</v>
      </c>
      <c r="C3620" s="1" t="str">
        <f t="shared" si="586"/>
        <v>21:0242</v>
      </c>
      <c r="D3620" s="1" t="str">
        <f t="shared" si="590"/>
        <v>21:0117</v>
      </c>
      <c r="E3620" t="s">
        <v>14666</v>
      </c>
      <c r="F3620" t="s">
        <v>14667</v>
      </c>
      <c r="H3620">
        <v>58.509487900000003</v>
      </c>
      <c r="I3620">
        <v>-102.7439037</v>
      </c>
      <c r="J3620" s="1" t="str">
        <f t="shared" si="591"/>
        <v>NGR lake sediment grab sample</v>
      </c>
      <c r="K3620" s="1" t="str">
        <f t="shared" si="592"/>
        <v>&lt;177 micron (NGR)</v>
      </c>
      <c r="L3620">
        <v>73</v>
      </c>
      <c r="M3620" t="s">
        <v>234</v>
      </c>
      <c r="N3620">
        <v>1450</v>
      </c>
      <c r="O3620" t="s">
        <v>108</v>
      </c>
      <c r="P3620" t="s">
        <v>76</v>
      </c>
      <c r="Q3620" t="s">
        <v>53</v>
      </c>
      <c r="R3620" t="s">
        <v>39</v>
      </c>
      <c r="S3620" t="s">
        <v>80</v>
      </c>
      <c r="T3620" t="s">
        <v>36</v>
      </c>
      <c r="U3620" t="s">
        <v>639</v>
      </c>
      <c r="V3620" t="s">
        <v>522</v>
      </c>
      <c r="W3620" t="s">
        <v>97</v>
      </c>
      <c r="X3620" t="s">
        <v>283</v>
      </c>
      <c r="Y3620" t="s">
        <v>41</v>
      </c>
      <c r="Z3620" t="s">
        <v>1847</v>
      </c>
    </row>
    <row r="3621" spans="1:26" hidden="1" x14ac:dyDescent="0.25">
      <c r="A3621" t="s">
        <v>14668</v>
      </c>
      <c r="B3621" t="s">
        <v>14669</v>
      </c>
      <c r="C3621" s="1" t="str">
        <f t="shared" si="586"/>
        <v>21:0242</v>
      </c>
      <c r="D3621" s="1" t="str">
        <f t="shared" si="590"/>
        <v>21:0117</v>
      </c>
      <c r="E3621" t="s">
        <v>14670</v>
      </c>
      <c r="F3621" t="s">
        <v>14671</v>
      </c>
      <c r="H3621">
        <v>58.616726800000002</v>
      </c>
      <c r="I3621">
        <v>-102.642664</v>
      </c>
      <c r="J3621" s="1" t="str">
        <f t="shared" si="591"/>
        <v>NGR lake sediment grab sample</v>
      </c>
      <c r="K3621" s="1" t="str">
        <f t="shared" si="592"/>
        <v>&lt;177 micron (NGR)</v>
      </c>
      <c r="L3621">
        <v>74</v>
      </c>
      <c r="M3621" t="s">
        <v>1406</v>
      </c>
      <c r="N3621">
        <v>1451</v>
      </c>
      <c r="O3621" t="s">
        <v>82</v>
      </c>
      <c r="P3621" t="s">
        <v>39</v>
      </c>
      <c r="Q3621" t="s">
        <v>66</v>
      </c>
      <c r="R3621" t="s">
        <v>39</v>
      </c>
      <c r="S3621" t="s">
        <v>80</v>
      </c>
      <c r="T3621" t="s">
        <v>36</v>
      </c>
      <c r="U3621" t="s">
        <v>497</v>
      </c>
      <c r="V3621" t="s">
        <v>237</v>
      </c>
      <c r="W3621" t="s">
        <v>80</v>
      </c>
      <c r="X3621" t="s">
        <v>82</v>
      </c>
      <c r="Y3621" t="s">
        <v>41</v>
      </c>
      <c r="Z3621" t="s">
        <v>4295</v>
      </c>
    </row>
    <row r="3622" spans="1:26" hidden="1" x14ac:dyDescent="0.25">
      <c r="A3622" t="s">
        <v>14672</v>
      </c>
      <c r="B3622" t="s">
        <v>14673</v>
      </c>
      <c r="C3622" s="1" t="str">
        <f t="shared" si="586"/>
        <v>21:0242</v>
      </c>
      <c r="D3622" s="1" t="str">
        <f t="shared" si="590"/>
        <v>21:0117</v>
      </c>
      <c r="E3622" t="s">
        <v>14674</v>
      </c>
      <c r="F3622" t="s">
        <v>14675</v>
      </c>
      <c r="H3622">
        <v>58.5398839</v>
      </c>
      <c r="I3622">
        <v>-102.73274259999999</v>
      </c>
      <c r="J3622" s="1" t="str">
        <f t="shared" si="591"/>
        <v>NGR lake sediment grab sample</v>
      </c>
      <c r="K3622" s="1" t="str">
        <f t="shared" si="592"/>
        <v>&lt;177 micron (NGR)</v>
      </c>
      <c r="L3622">
        <v>74</v>
      </c>
      <c r="M3622" t="s">
        <v>47</v>
      </c>
      <c r="N3622">
        <v>1452</v>
      </c>
      <c r="O3622" t="s">
        <v>1090</v>
      </c>
      <c r="P3622" t="s">
        <v>109</v>
      </c>
      <c r="Q3622" t="s">
        <v>53</v>
      </c>
      <c r="R3622" t="s">
        <v>156</v>
      </c>
      <c r="S3622" t="s">
        <v>33</v>
      </c>
      <c r="T3622" t="s">
        <v>36</v>
      </c>
      <c r="U3622" t="s">
        <v>228</v>
      </c>
      <c r="V3622" t="s">
        <v>437</v>
      </c>
      <c r="W3622" t="s">
        <v>80</v>
      </c>
      <c r="X3622" t="s">
        <v>82</v>
      </c>
      <c r="Y3622" t="s">
        <v>41</v>
      </c>
      <c r="Z3622" t="s">
        <v>472</v>
      </c>
    </row>
    <row r="3623" spans="1:26" hidden="1" x14ac:dyDescent="0.25">
      <c r="A3623" t="s">
        <v>14676</v>
      </c>
      <c r="B3623" t="s">
        <v>14677</v>
      </c>
      <c r="C3623" s="1" t="str">
        <f t="shared" si="586"/>
        <v>21:0242</v>
      </c>
      <c r="D3623" s="1" t="str">
        <f t="shared" si="590"/>
        <v>21:0117</v>
      </c>
      <c r="E3623" t="s">
        <v>14678</v>
      </c>
      <c r="F3623" t="s">
        <v>14679</v>
      </c>
      <c r="H3623">
        <v>58.543236200000003</v>
      </c>
      <c r="I3623">
        <v>-102.7029679</v>
      </c>
      <c r="J3623" s="1" t="str">
        <f t="shared" si="591"/>
        <v>NGR lake sediment grab sample</v>
      </c>
      <c r="K3623" s="1" t="str">
        <f t="shared" si="592"/>
        <v>&lt;177 micron (NGR)</v>
      </c>
      <c r="L3623">
        <v>74</v>
      </c>
      <c r="M3623" t="s">
        <v>60</v>
      </c>
      <c r="N3623">
        <v>1453</v>
      </c>
      <c r="O3623" t="s">
        <v>890</v>
      </c>
      <c r="P3623" t="s">
        <v>76</v>
      </c>
      <c r="Q3623" t="s">
        <v>53</v>
      </c>
      <c r="R3623" t="s">
        <v>39</v>
      </c>
      <c r="S3623" t="s">
        <v>80</v>
      </c>
      <c r="T3623" t="s">
        <v>36</v>
      </c>
      <c r="U3623" t="s">
        <v>497</v>
      </c>
      <c r="V3623" t="s">
        <v>190</v>
      </c>
      <c r="W3623" t="s">
        <v>63</v>
      </c>
      <c r="X3623" t="s">
        <v>77</v>
      </c>
      <c r="Y3623" t="s">
        <v>41</v>
      </c>
      <c r="Z3623" t="s">
        <v>1442</v>
      </c>
    </row>
    <row r="3624" spans="1:26" hidden="1" x14ac:dyDescent="0.25">
      <c r="A3624" t="s">
        <v>14680</v>
      </c>
      <c r="B3624" t="s">
        <v>14681</v>
      </c>
      <c r="C3624" s="1" t="str">
        <f t="shared" si="586"/>
        <v>21:0242</v>
      </c>
      <c r="D3624" s="1" t="str">
        <f t="shared" si="590"/>
        <v>21:0117</v>
      </c>
      <c r="E3624" t="s">
        <v>14682</v>
      </c>
      <c r="F3624" t="s">
        <v>14683</v>
      </c>
      <c r="H3624">
        <v>58.534732300000002</v>
      </c>
      <c r="I3624">
        <v>-102.666842</v>
      </c>
      <c r="J3624" s="1" t="str">
        <f t="shared" si="591"/>
        <v>NGR lake sediment grab sample</v>
      </c>
      <c r="K3624" s="1" t="str">
        <f t="shared" si="592"/>
        <v>&lt;177 micron (NGR)</v>
      </c>
      <c r="L3624">
        <v>74</v>
      </c>
      <c r="M3624" t="s">
        <v>73</v>
      </c>
      <c r="N3624">
        <v>1454</v>
      </c>
      <c r="O3624" t="s">
        <v>253</v>
      </c>
      <c r="P3624" t="s">
        <v>50</v>
      </c>
      <c r="Q3624" t="s">
        <v>53</v>
      </c>
      <c r="R3624" t="s">
        <v>181</v>
      </c>
      <c r="S3624" t="s">
        <v>80</v>
      </c>
      <c r="T3624" t="s">
        <v>36</v>
      </c>
      <c r="U3624" t="s">
        <v>48</v>
      </c>
      <c r="V3624" t="s">
        <v>122</v>
      </c>
      <c r="W3624" t="s">
        <v>63</v>
      </c>
      <c r="X3624" t="s">
        <v>283</v>
      </c>
      <c r="Y3624" t="s">
        <v>41</v>
      </c>
      <c r="Z3624" t="s">
        <v>14684</v>
      </c>
    </row>
    <row r="3625" spans="1:26" hidden="1" x14ac:dyDescent="0.25">
      <c r="A3625" t="s">
        <v>14685</v>
      </c>
      <c r="B3625" t="s">
        <v>14686</v>
      </c>
      <c r="C3625" s="1" t="str">
        <f t="shared" si="586"/>
        <v>21:0242</v>
      </c>
      <c r="D3625" s="1" t="str">
        <f t="shared" si="590"/>
        <v>21:0117</v>
      </c>
      <c r="E3625" t="s">
        <v>14687</v>
      </c>
      <c r="F3625" t="s">
        <v>14688</v>
      </c>
      <c r="H3625">
        <v>58.561486500000001</v>
      </c>
      <c r="I3625">
        <v>-102.65043180000001</v>
      </c>
      <c r="J3625" s="1" t="str">
        <f t="shared" si="591"/>
        <v>NGR lake sediment grab sample</v>
      </c>
      <c r="K3625" s="1" t="str">
        <f t="shared" si="592"/>
        <v>&lt;177 micron (NGR)</v>
      </c>
      <c r="L3625">
        <v>74</v>
      </c>
      <c r="M3625" t="s">
        <v>87</v>
      </c>
      <c r="N3625">
        <v>1455</v>
      </c>
      <c r="O3625" t="s">
        <v>134</v>
      </c>
      <c r="P3625" t="s">
        <v>66</v>
      </c>
      <c r="Q3625" t="s">
        <v>53</v>
      </c>
      <c r="R3625" t="s">
        <v>63</v>
      </c>
      <c r="S3625" t="s">
        <v>63</v>
      </c>
      <c r="T3625" t="s">
        <v>36</v>
      </c>
      <c r="U3625" t="s">
        <v>163</v>
      </c>
      <c r="V3625" t="s">
        <v>292</v>
      </c>
      <c r="W3625" t="s">
        <v>66</v>
      </c>
      <c r="X3625" t="s">
        <v>77</v>
      </c>
      <c r="Y3625" t="s">
        <v>41</v>
      </c>
      <c r="Z3625" t="s">
        <v>4726</v>
      </c>
    </row>
    <row r="3626" spans="1:26" hidden="1" x14ac:dyDescent="0.25">
      <c r="A3626" t="s">
        <v>14689</v>
      </c>
      <c r="B3626" t="s">
        <v>14690</v>
      </c>
      <c r="C3626" s="1" t="str">
        <f t="shared" si="586"/>
        <v>21:0242</v>
      </c>
      <c r="D3626" s="1" t="str">
        <f t="shared" si="590"/>
        <v>21:0117</v>
      </c>
      <c r="E3626" t="s">
        <v>14691</v>
      </c>
      <c r="F3626" t="s">
        <v>14692</v>
      </c>
      <c r="H3626">
        <v>58.559137499999999</v>
      </c>
      <c r="I3626">
        <v>-102.6973543</v>
      </c>
      <c r="J3626" s="1" t="str">
        <f t="shared" si="591"/>
        <v>NGR lake sediment grab sample</v>
      </c>
      <c r="K3626" s="1" t="str">
        <f t="shared" si="592"/>
        <v>&lt;177 micron (NGR)</v>
      </c>
      <c r="L3626">
        <v>74</v>
      </c>
      <c r="M3626" t="s">
        <v>96</v>
      </c>
      <c r="N3626">
        <v>1456</v>
      </c>
      <c r="O3626" t="s">
        <v>207</v>
      </c>
      <c r="P3626" t="s">
        <v>244</v>
      </c>
      <c r="Q3626" t="s">
        <v>53</v>
      </c>
      <c r="R3626" t="s">
        <v>156</v>
      </c>
      <c r="S3626" t="s">
        <v>181</v>
      </c>
      <c r="T3626" t="s">
        <v>36</v>
      </c>
      <c r="U3626" t="s">
        <v>703</v>
      </c>
      <c r="V3626" t="s">
        <v>5730</v>
      </c>
      <c r="W3626" t="s">
        <v>39</v>
      </c>
      <c r="X3626" t="s">
        <v>890</v>
      </c>
      <c r="Y3626" t="s">
        <v>41</v>
      </c>
      <c r="Z3626" t="s">
        <v>1224</v>
      </c>
    </row>
    <row r="3627" spans="1:26" hidden="1" x14ac:dyDescent="0.25">
      <c r="A3627" t="s">
        <v>14693</v>
      </c>
      <c r="B3627" t="s">
        <v>14694</v>
      </c>
      <c r="C3627" s="1" t="str">
        <f t="shared" si="586"/>
        <v>21:0242</v>
      </c>
      <c r="D3627" s="1" t="str">
        <f t="shared" si="590"/>
        <v>21:0117</v>
      </c>
      <c r="E3627" t="s">
        <v>14695</v>
      </c>
      <c r="F3627" t="s">
        <v>14696</v>
      </c>
      <c r="H3627">
        <v>58.592316199999999</v>
      </c>
      <c r="I3627">
        <v>-102.68324990000001</v>
      </c>
      <c r="J3627" s="1" t="str">
        <f t="shared" si="591"/>
        <v>NGR lake sediment grab sample</v>
      </c>
      <c r="K3627" s="1" t="str">
        <f t="shared" si="592"/>
        <v>&lt;177 micron (NGR)</v>
      </c>
      <c r="L3627">
        <v>74</v>
      </c>
      <c r="M3627" t="s">
        <v>106</v>
      </c>
      <c r="N3627">
        <v>1457</v>
      </c>
      <c r="O3627" t="s">
        <v>297</v>
      </c>
      <c r="P3627" t="s">
        <v>244</v>
      </c>
      <c r="Q3627" t="s">
        <v>63</v>
      </c>
      <c r="R3627" t="s">
        <v>290</v>
      </c>
      <c r="S3627" t="s">
        <v>39</v>
      </c>
      <c r="T3627" t="s">
        <v>36</v>
      </c>
      <c r="U3627" t="s">
        <v>119</v>
      </c>
      <c r="V3627" t="s">
        <v>99</v>
      </c>
      <c r="W3627" t="s">
        <v>80</v>
      </c>
      <c r="X3627" t="s">
        <v>336</v>
      </c>
      <c r="Y3627" t="s">
        <v>41</v>
      </c>
      <c r="Z3627" t="s">
        <v>1704</v>
      </c>
    </row>
    <row r="3628" spans="1:26" hidden="1" x14ac:dyDescent="0.25">
      <c r="A3628" t="s">
        <v>14697</v>
      </c>
      <c r="B3628" t="s">
        <v>14698</v>
      </c>
      <c r="C3628" s="1" t="str">
        <f t="shared" si="586"/>
        <v>21:0242</v>
      </c>
      <c r="D3628" s="1" t="str">
        <f t="shared" si="590"/>
        <v>21:0117</v>
      </c>
      <c r="E3628" t="s">
        <v>14699</v>
      </c>
      <c r="F3628" t="s">
        <v>14700</v>
      </c>
      <c r="H3628">
        <v>58.603771000000002</v>
      </c>
      <c r="I3628">
        <v>-102.6792221</v>
      </c>
      <c r="J3628" s="1" t="str">
        <f t="shared" si="591"/>
        <v>NGR lake sediment grab sample</v>
      </c>
      <c r="K3628" s="1" t="str">
        <f t="shared" si="592"/>
        <v>&lt;177 micron (NGR)</v>
      </c>
      <c r="L3628">
        <v>74</v>
      </c>
      <c r="M3628" t="s">
        <v>118</v>
      </c>
      <c r="N3628">
        <v>1458</v>
      </c>
      <c r="O3628" t="s">
        <v>297</v>
      </c>
      <c r="P3628" t="s">
        <v>334</v>
      </c>
      <c r="Q3628" t="s">
        <v>760</v>
      </c>
      <c r="R3628" t="s">
        <v>97</v>
      </c>
      <c r="S3628" t="s">
        <v>78</v>
      </c>
      <c r="T3628" t="s">
        <v>36</v>
      </c>
      <c r="U3628" t="s">
        <v>6285</v>
      </c>
      <c r="V3628" t="s">
        <v>4941</v>
      </c>
      <c r="W3628" t="s">
        <v>181</v>
      </c>
      <c r="X3628" t="s">
        <v>760</v>
      </c>
      <c r="Y3628" t="s">
        <v>760</v>
      </c>
      <c r="Z3628" t="s">
        <v>1364</v>
      </c>
    </row>
    <row r="3629" spans="1:26" hidden="1" x14ac:dyDescent="0.25">
      <c r="A3629" t="s">
        <v>14701</v>
      </c>
      <c r="B3629" t="s">
        <v>14702</v>
      </c>
      <c r="C3629" s="1" t="str">
        <f t="shared" si="586"/>
        <v>21:0242</v>
      </c>
      <c r="D3629" s="1" t="str">
        <f t="shared" si="590"/>
        <v>21:0117</v>
      </c>
      <c r="E3629" t="s">
        <v>14703</v>
      </c>
      <c r="F3629" t="s">
        <v>14704</v>
      </c>
      <c r="H3629">
        <v>58.607422200000002</v>
      </c>
      <c r="I3629">
        <v>-102.6546529</v>
      </c>
      <c r="J3629" s="1" t="str">
        <f t="shared" si="591"/>
        <v>NGR lake sediment grab sample</v>
      </c>
      <c r="K3629" s="1" t="str">
        <f t="shared" si="592"/>
        <v>&lt;177 micron (NGR)</v>
      </c>
      <c r="L3629">
        <v>74</v>
      </c>
      <c r="M3629" t="s">
        <v>1422</v>
      </c>
      <c r="N3629">
        <v>1459</v>
      </c>
      <c r="O3629" t="s">
        <v>133</v>
      </c>
      <c r="P3629" t="s">
        <v>198</v>
      </c>
      <c r="Q3629" t="s">
        <v>53</v>
      </c>
      <c r="R3629" t="s">
        <v>156</v>
      </c>
      <c r="S3629" t="s">
        <v>33</v>
      </c>
      <c r="T3629" t="s">
        <v>36</v>
      </c>
      <c r="U3629" t="s">
        <v>67</v>
      </c>
      <c r="V3629" t="s">
        <v>65</v>
      </c>
      <c r="W3629" t="s">
        <v>66</v>
      </c>
      <c r="X3629" t="s">
        <v>890</v>
      </c>
      <c r="Y3629" t="s">
        <v>41</v>
      </c>
      <c r="Z3629" t="s">
        <v>101</v>
      </c>
    </row>
    <row r="3630" spans="1:26" hidden="1" x14ac:dyDescent="0.25">
      <c r="A3630" t="s">
        <v>14705</v>
      </c>
      <c r="B3630" t="s">
        <v>14706</v>
      </c>
      <c r="C3630" s="1" t="str">
        <f t="shared" si="586"/>
        <v>21:0242</v>
      </c>
      <c r="D3630" s="1" t="str">
        <f t="shared" si="590"/>
        <v>21:0117</v>
      </c>
      <c r="E3630" t="s">
        <v>14707</v>
      </c>
      <c r="F3630" t="s">
        <v>14708</v>
      </c>
      <c r="H3630">
        <v>58.698569399999997</v>
      </c>
      <c r="I3630">
        <v>-102.4896554</v>
      </c>
      <c r="J3630" s="1" t="str">
        <f t="shared" si="591"/>
        <v>NGR lake sediment grab sample</v>
      </c>
      <c r="K3630" s="1" t="str">
        <f t="shared" si="592"/>
        <v>&lt;177 micron (NGR)</v>
      </c>
      <c r="L3630">
        <v>74</v>
      </c>
      <c r="M3630" t="s">
        <v>1427</v>
      </c>
      <c r="N3630">
        <v>1460</v>
      </c>
      <c r="O3630" t="s">
        <v>224</v>
      </c>
      <c r="P3630" t="s">
        <v>109</v>
      </c>
      <c r="Q3630" t="s">
        <v>53</v>
      </c>
      <c r="R3630" t="s">
        <v>97</v>
      </c>
      <c r="S3630" t="s">
        <v>39</v>
      </c>
      <c r="T3630" t="s">
        <v>36</v>
      </c>
      <c r="U3630" t="s">
        <v>465</v>
      </c>
      <c r="V3630" t="s">
        <v>685</v>
      </c>
      <c r="W3630" t="s">
        <v>66</v>
      </c>
      <c r="X3630" t="s">
        <v>82</v>
      </c>
      <c r="Y3630" t="s">
        <v>41</v>
      </c>
      <c r="Z3630" t="s">
        <v>1965</v>
      </c>
    </row>
    <row r="3631" spans="1:26" hidden="1" x14ac:dyDescent="0.25">
      <c r="A3631" t="s">
        <v>14709</v>
      </c>
      <c r="B3631" t="s">
        <v>14710</v>
      </c>
      <c r="C3631" s="1" t="str">
        <f t="shared" si="586"/>
        <v>21:0242</v>
      </c>
      <c r="D3631" s="1" t="str">
        <f t="shared" si="590"/>
        <v>21:0117</v>
      </c>
      <c r="E3631" t="s">
        <v>14670</v>
      </c>
      <c r="F3631" t="s">
        <v>14711</v>
      </c>
      <c r="H3631">
        <v>58.616726800000002</v>
      </c>
      <c r="I3631">
        <v>-102.642664</v>
      </c>
      <c r="J3631" s="1" t="str">
        <f t="shared" si="591"/>
        <v>NGR lake sediment grab sample</v>
      </c>
      <c r="K3631" s="1" t="str">
        <f t="shared" si="592"/>
        <v>&lt;177 micron (NGR)</v>
      </c>
      <c r="L3631">
        <v>74</v>
      </c>
      <c r="M3631" t="s">
        <v>1437</v>
      </c>
      <c r="N3631">
        <v>1461</v>
      </c>
      <c r="O3631" t="s">
        <v>516</v>
      </c>
      <c r="P3631" t="s">
        <v>181</v>
      </c>
      <c r="Q3631" t="s">
        <v>53</v>
      </c>
      <c r="R3631" t="s">
        <v>39</v>
      </c>
      <c r="S3631" t="s">
        <v>80</v>
      </c>
      <c r="T3631" t="s">
        <v>36</v>
      </c>
      <c r="U3631" t="s">
        <v>667</v>
      </c>
      <c r="V3631" t="s">
        <v>1121</v>
      </c>
      <c r="W3631" t="s">
        <v>66</v>
      </c>
      <c r="X3631" t="s">
        <v>82</v>
      </c>
      <c r="Y3631" t="s">
        <v>41</v>
      </c>
      <c r="Z3631" t="s">
        <v>859</v>
      </c>
    </row>
    <row r="3632" spans="1:26" hidden="1" x14ac:dyDescent="0.25">
      <c r="A3632" t="s">
        <v>14712</v>
      </c>
      <c r="B3632" t="s">
        <v>14713</v>
      </c>
      <c r="C3632" s="1" t="str">
        <f t="shared" si="586"/>
        <v>21:0242</v>
      </c>
      <c r="D3632" s="1" t="str">
        <f t="shared" si="590"/>
        <v>21:0117</v>
      </c>
      <c r="E3632" t="s">
        <v>14670</v>
      </c>
      <c r="F3632" t="s">
        <v>14714</v>
      </c>
      <c r="H3632">
        <v>58.616726800000002</v>
      </c>
      <c r="I3632">
        <v>-102.642664</v>
      </c>
      <c r="J3632" s="1" t="str">
        <f t="shared" si="591"/>
        <v>NGR lake sediment grab sample</v>
      </c>
      <c r="K3632" s="1" t="str">
        <f t="shared" si="592"/>
        <v>&lt;177 micron (NGR)</v>
      </c>
      <c r="L3632">
        <v>74</v>
      </c>
      <c r="M3632" t="s">
        <v>1431</v>
      </c>
      <c r="N3632">
        <v>1462</v>
      </c>
      <c r="O3632" t="s">
        <v>82</v>
      </c>
      <c r="P3632" t="s">
        <v>39</v>
      </c>
      <c r="Q3632" t="s">
        <v>66</v>
      </c>
      <c r="R3632" t="s">
        <v>39</v>
      </c>
      <c r="S3632" t="s">
        <v>80</v>
      </c>
      <c r="T3632" t="s">
        <v>36</v>
      </c>
      <c r="U3632" t="s">
        <v>497</v>
      </c>
      <c r="V3632" t="s">
        <v>237</v>
      </c>
      <c r="W3632" t="s">
        <v>53</v>
      </c>
      <c r="X3632" t="s">
        <v>283</v>
      </c>
      <c r="Y3632" t="s">
        <v>41</v>
      </c>
      <c r="Z3632" t="s">
        <v>2787</v>
      </c>
    </row>
    <row r="3633" spans="1:26" hidden="1" x14ac:dyDescent="0.25">
      <c r="A3633" t="s">
        <v>14715</v>
      </c>
      <c r="B3633" t="s">
        <v>14716</v>
      </c>
      <c r="C3633" s="1" t="str">
        <f t="shared" si="586"/>
        <v>21:0242</v>
      </c>
      <c r="D3633" s="1" t="str">
        <f t="shared" si="590"/>
        <v>21:0117</v>
      </c>
      <c r="E3633" t="s">
        <v>14717</v>
      </c>
      <c r="F3633" t="s">
        <v>14718</v>
      </c>
      <c r="H3633">
        <v>58.634623499999996</v>
      </c>
      <c r="I3633">
        <v>-102.6240566</v>
      </c>
      <c r="J3633" s="1" t="str">
        <f t="shared" si="591"/>
        <v>NGR lake sediment grab sample</v>
      </c>
      <c r="K3633" s="1" t="str">
        <f t="shared" si="592"/>
        <v>&lt;177 micron (NGR)</v>
      </c>
      <c r="L3633">
        <v>74</v>
      </c>
      <c r="M3633" t="s">
        <v>131</v>
      </c>
      <c r="N3633">
        <v>1463</v>
      </c>
      <c r="O3633" t="s">
        <v>61</v>
      </c>
      <c r="P3633" t="s">
        <v>77</v>
      </c>
      <c r="Q3633" t="s">
        <v>66</v>
      </c>
      <c r="R3633" t="s">
        <v>50</v>
      </c>
      <c r="S3633" t="s">
        <v>181</v>
      </c>
      <c r="T3633" t="s">
        <v>36</v>
      </c>
      <c r="U3633" t="s">
        <v>336</v>
      </c>
      <c r="V3633" t="s">
        <v>1072</v>
      </c>
      <c r="W3633" t="s">
        <v>33</v>
      </c>
      <c r="X3633" t="s">
        <v>890</v>
      </c>
      <c r="Y3633" t="s">
        <v>41</v>
      </c>
      <c r="Z3633" t="s">
        <v>1291</v>
      </c>
    </row>
    <row r="3634" spans="1:26" hidden="1" x14ac:dyDescent="0.25">
      <c r="A3634" t="s">
        <v>14719</v>
      </c>
      <c r="B3634" t="s">
        <v>14720</v>
      </c>
      <c r="C3634" s="1" t="str">
        <f t="shared" si="586"/>
        <v>21:0242</v>
      </c>
      <c r="D3634" s="1" t="str">
        <f t="shared" si="590"/>
        <v>21:0117</v>
      </c>
      <c r="E3634" t="s">
        <v>14721</v>
      </c>
      <c r="F3634" t="s">
        <v>14722</v>
      </c>
      <c r="H3634">
        <v>58.626887199999999</v>
      </c>
      <c r="I3634">
        <v>-102.5545554</v>
      </c>
      <c r="J3634" s="1" t="str">
        <f t="shared" si="591"/>
        <v>NGR lake sediment grab sample</v>
      </c>
      <c r="K3634" s="1" t="str">
        <f t="shared" si="592"/>
        <v>&lt;177 micron (NGR)</v>
      </c>
      <c r="L3634">
        <v>74</v>
      </c>
      <c r="M3634" t="s">
        <v>143</v>
      </c>
      <c r="N3634">
        <v>1464</v>
      </c>
      <c r="O3634" t="s">
        <v>82</v>
      </c>
      <c r="P3634" t="s">
        <v>80</v>
      </c>
      <c r="Q3634" t="s">
        <v>63</v>
      </c>
      <c r="R3634" t="s">
        <v>33</v>
      </c>
      <c r="S3634" t="s">
        <v>33</v>
      </c>
      <c r="T3634" t="s">
        <v>36</v>
      </c>
      <c r="U3634" t="s">
        <v>799</v>
      </c>
      <c r="V3634" t="s">
        <v>157</v>
      </c>
      <c r="W3634" t="s">
        <v>53</v>
      </c>
      <c r="X3634" t="s">
        <v>77</v>
      </c>
      <c r="Y3634" t="s">
        <v>41</v>
      </c>
      <c r="Z3634" t="s">
        <v>224</v>
      </c>
    </row>
    <row r="3635" spans="1:26" hidden="1" x14ac:dyDescent="0.25">
      <c r="A3635" t="s">
        <v>14723</v>
      </c>
      <c r="B3635" t="s">
        <v>14724</v>
      </c>
      <c r="C3635" s="1" t="str">
        <f t="shared" si="586"/>
        <v>21:0242</v>
      </c>
      <c r="D3635" s="1" t="str">
        <f t="shared" si="590"/>
        <v>21:0117</v>
      </c>
      <c r="E3635" t="s">
        <v>14725</v>
      </c>
      <c r="F3635" t="s">
        <v>14726</v>
      </c>
      <c r="H3635">
        <v>58.654039400000002</v>
      </c>
      <c r="I3635">
        <v>-102.5197977</v>
      </c>
      <c r="J3635" s="1" t="str">
        <f t="shared" si="591"/>
        <v>NGR lake sediment grab sample</v>
      </c>
      <c r="K3635" s="1" t="str">
        <f t="shared" si="592"/>
        <v>&lt;177 micron (NGR)</v>
      </c>
      <c r="L3635">
        <v>74</v>
      </c>
      <c r="M3635" t="s">
        <v>177</v>
      </c>
      <c r="N3635">
        <v>1465</v>
      </c>
      <c r="O3635" t="s">
        <v>32</v>
      </c>
      <c r="P3635" t="s">
        <v>181</v>
      </c>
      <c r="Q3635" t="s">
        <v>53</v>
      </c>
      <c r="R3635" t="s">
        <v>78</v>
      </c>
      <c r="S3635" t="s">
        <v>63</v>
      </c>
      <c r="T3635" t="s">
        <v>36</v>
      </c>
      <c r="U3635" t="s">
        <v>100</v>
      </c>
      <c r="V3635" t="s">
        <v>65</v>
      </c>
      <c r="W3635" t="s">
        <v>53</v>
      </c>
      <c r="X3635" t="s">
        <v>77</v>
      </c>
      <c r="Y3635" t="s">
        <v>41</v>
      </c>
      <c r="Z3635" t="s">
        <v>1108</v>
      </c>
    </row>
    <row r="3636" spans="1:26" hidden="1" x14ac:dyDescent="0.25">
      <c r="A3636" t="s">
        <v>14727</v>
      </c>
      <c r="B3636" t="s">
        <v>14728</v>
      </c>
      <c r="C3636" s="1" t="str">
        <f t="shared" si="586"/>
        <v>21:0242</v>
      </c>
      <c r="D3636" s="1" t="str">
        <f t="shared" si="590"/>
        <v>21:0117</v>
      </c>
      <c r="E3636" t="s">
        <v>14729</v>
      </c>
      <c r="F3636" t="s">
        <v>14730</v>
      </c>
      <c r="H3636">
        <v>58.684867500000003</v>
      </c>
      <c r="I3636">
        <v>-102.51980159999999</v>
      </c>
      <c r="J3636" s="1" t="str">
        <f t="shared" si="591"/>
        <v>NGR lake sediment grab sample</v>
      </c>
      <c r="K3636" s="1" t="str">
        <f t="shared" si="592"/>
        <v>&lt;177 micron (NGR)</v>
      </c>
      <c r="L3636">
        <v>74</v>
      </c>
      <c r="M3636" t="s">
        <v>187</v>
      </c>
      <c r="N3636">
        <v>1466</v>
      </c>
      <c r="O3636" t="s">
        <v>82</v>
      </c>
      <c r="P3636" t="s">
        <v>156</v>
      </c>
      <c r="Q3636" t="s">
        <v>53</v>
      </c>
      <c r="R3636" t="s">
        <v>146</v>
      </c>
      <c r="S3636" t="s">
        <v>80</v>
      </c>
      <c r="T3636" t="s">
        <v>36</v>
      </c>
      <c r="U3636" t="s">
        <v>228</v>
      </c>
      <c r="V3636" t="s">
        <v>225</v>
      </c>
      <c r="W3636" t="s">
        <v>53</v>
      </c>
      <c r="X3636" t="s">
        <v>82</v>
      </c>
      <c r="Y3636" t="s">
        <v>41</v>
      </c>
      <c r="Z3636" t="s">
        <v>1001</v>
      </c>
    </row>
    <row r="3637" spans="1:26" hidden="1" x14ac:dyDescent="0.25">
      <c r="A3637" t="s">
        <v>14731</v>
      </c>
      <c r="B3637" t="s">
        <v>14732</v>
      </c>
      <c r="C3637" s="1" t="str">
        <f t="shared" si="586"/>
        <v>21:0242</v>
      </c>
      <c r="D3637" s="1" t="str">
        <f t="shared" si="590"/>
        <v>21:0117</v>
      </c>
      <c r="E3637" t="s">
        <v>14733</v>
      </c>
      <c r="F3637" t="s">
        <v>14734</v>
      </c>
      <c r="H3637">
        <v>58.703947200000002</v>
      </c>
      <c r="I3637">
        <v>-102.40427200000001</v>
      </c>
      <c r="J3637" s="1" t="str">
        <f t="shared" si="591"/>
        <v>NGR lake sediment grab sample</v>
      </c>
      <c r="K3637" s="1" t="str">
        <f t="shared" si="592"/>
        <v>&lt;177 micron (NGR)</v>
      </c>
      <c r="L3637">
        <v>74</v>
      </c>
      <c r="M3637" t="s">
        <v>196</v>
      </c>
      <c r="N3637">
        <v>1467</v>
      </c>
      <c r="O3637" t="s">
        <v>1254</v>
      </c>
      <c r="P3637" t="s">
        <v>76</v>
      </c>
      <c r="Q3637" t="s">
        <v>53</v>
      </c>
      <c r="R3637" t="s">
        <v>97</v>
      </c>
      <c r="S3637" t="s">
        <v>33</v>
      </c>
      <c r="T3637" t="s">
        <v>36</v>
      </c>
      <c r="U3637" t="s">
        <v>463</v>
      </c>
      <c r="V3637" t="s">
        <v>200</v>
      </c>
      <c r="W3637" t="s">
        <v>53</v>
      </c>
      <c r="X3637" t="s">
        <v>82</v>
      </c>
      <c r="Y3637" t="s">
        <v>41</v>
      </c>
      <c r="Z3637" t="s">
        <v>1558</v>
      </c>
    </row>
    <row r="3638" spans="1:26" hidden="1" x14ac:dyDescent="0.25">
      <c r="A3638" t="s">
        <v>14735</v>
      </c>
      <c r="B3638" t="s">
        <v>14736</v>
      </c>
      <c r="C3638" s="1" t="str">
        <f t="shared" si="586"/>
        <v>21:0242</v>
      </c>
      <c r="D3638" s="1" t="str">
        <f>HYPERLINK("http://geochem.nrcan.gc.ca/cdogs/content/svy/svy_e.htm", "")</f>
        <v/>
      </c>
      <c r="G3638" s="1" t="str">
        <f>HYPERLINK("http://geochem.nrcan.gc.ca/cdogs/content/cr_/cr_00021_e.htm", "21")</f>
        <v>21</v>
      </c>
      <c r="J3638" t="s">
        <v>220</v>
      </c>
      <c r="K3638" t="s">
        <v>221</v>
      </c>
      <c r="L3638">
        <v>74</v>
      </c>
      <c r="M3638" t="s">
        <v>222</v>
      </c>
      <c r="N3638">
        <v>1468</v>
      </c>
      <c r="O3638" t="s">
        <v>49</v>
      </c>
      <c r="P3638" t="s">
        <v>50</v>
      </c>
      <c r="Q3638" t="s">
        <v>34</v>
      </c>
      <c r="R3638" t="s">
        <v>181</v>
      </c>
      <c r="S3638" t="s">
        <v>33</v>
      </c>
      <c r="T3638" t="s">
        <v>36</v>
      </c>
      <c r="U3638" t="s">
        <v>535</v>
      </c>
      <c r="V3638" t="s">
        <v>721</v>
      </c>
      <c r="W3638" t="s">
        <v>181</v>
      </c>
      <c r="X3638" t="s">
        <v>890</v>
      </c>
      <c r="Y3638" t="s">
        <v>66</v>
      </c>
      <c r="Z3638" t="s">
        <v>3417</v>
      </c>
    </row>
    <row r="3639" spans="1:26" hidden="1" x14ac:dyDescent="0.25">
      <c r="A3639" t="s">
        <v>14737</v>
      </c>
      <c r="B3639" t="s">
        <v>14738</v>
      </c>
      <c r="C3639" s="1" t="str">
        <f t="shared" si="586"/>
        <v>21:0242</v>
      </c>
      <c r="D3639" s="1" t="str">
        <f t="shared" ref="D3639:D3650" si="593">HYPERLINK("http://geochem.nrcan.gc.ca/cdogs/content/svy/svy210117_e.htm", "21:0117")</f>
        <v>21:0117</v>
      </c>
      <c r="E3639" t="s">
        <v>14739</v>
      </c>
      <c r="F3639" t="s">
        <v>14740</v>
      </c>
      <c r="H3639">
        <v>58.697609999999997</v>
      </c>
      <c r="I3639">
        <v>-102.4292207</v>
      </c>
      <c r="J3639" s="1" t="str">
        <f t="shared" ref="J3639:J3650" si="594">HYPERLINK("http://geochem.nrcan.gc.ca/cdogs/content/kwd/kwd020027_e.htm", "NGR lake sediment grab sample")</f>
        <v>NGR lake sediment grab sample</v>
      </c>
      <c r="K3639" s="1" t="str">
        <f t="shared" ref="K3639:K3650" si="595">HYPERLINK("http://geochem.nrcan.gc.ca/cdogs/content/kwd/kwd080006_e.htm", "&lt;177 micron (NGR)")</f>
        <v>&lt;177 micron (NGR)</v>
      </c>
      <c r="L3639">
        <v>74</v>
      </c>
      <c r="M3639" t="s">
        <v>206</v>
      </c>
      <c r="N3639">
        <v>1469</v>
      </c>
      <c r="O3639" t="s">
        <v>488</v>
      </c>
      <c r="P3639" t="s">
        <v>321</v>
      </c>
      <c r="Q3639" t="s">
        <v>63</v>
      </c>
      <c r="R3639" t="s">
        <v>50</v>
      </c>
      <c r="S3639" t="s">
        <v>97</v>
      </c>
      <c r="T3639" t="s">
        <v>36</v>
      </c>
      <c r="U3639" t="s">
        <v>178</v>
      </c>
      <c r="V3639" t="s">
        <v>437</v>
      </c>
      <c r="W3639" t="s">
        <v>66</v>
      </c>
      <c r="X3639" t="s">
        <v>82</v>
      </c>
      <c r="Y3639" t="s">
        <v>125</v>
      </c>
      <c r="Z3639" t="s">
        <v>2043</v>
      </c>
    </row>
    <row r="3640" spans="1:26" hidden="1" x14ac:dyDescent="0.25">
      <c r="A3640" t="s">
        <v>14741</v>
      </c>
      <c r="B3640" t="s">
        <v>14742</v>
      </c>
      <c r="C3640" s="1" t="str">
        <f t="shared" si="586"/>
        <v>21:0242</v>
      </c>
      <c r="D3640" s="1" t="str">
        <f t="shared" si="593"/>
        <v>21:0117</v>
      </c>
      <c r="E3640" t="s">
        <v>14743</v>
      </c>
      <c r="F3640" t="s">
        <v>14744</v>
      </c>
      <c r="H3640">
        <v>58.678316500000001</v>
      </c>
      <c r="I3640">
        <v>-102.4754102</v>
      </c>
      <c r="J3640" s="1" t="str">
        <f t="shared" si="594"/>
        <v>NGR lake sediment grab sample</v>
      </c>
      <c r="K3640" s="1" t="str">
        <f t="shared" si="595"/>
        <v>&lt;177 micron (NGR)</v>
      </c>
      <c r="L3640">
        <v>74</v>
      </c>
      <c r="M3640" t="s">
        <v>214</v>
      </c>
      <c r="N3640">
        <v>1470</v>
      </c>
      <c r="O3640" t="s">
        <v>1090</v>
      </c>
      <c r="P3640" t="s">
        <v>596</v>
      </c>
      <c r="Q3640" t="s">
        <v>66</v>
      </c>
      <c r="R3640" t="s">
        <v>50</v>
      </c>
      <c r="S3640" t="s">
        <v>146</v>
      </c>
      <c r="T3640" t="s">
        <v>36</v>
      </c>
      <c r="U3640" t="s">
        <v>463</v>
      </c>
      <c r="V3640" t="s">
        <v>721</v>
      </c>
      <c r="W3640" t="s">
        <v>63</v>
      </c>
      <c r="X3640" t="s">
        <v>82</v>
      </c>
      <c r="Y3640" t="s">
        <v>41</v>
      </c>
      <c r="Z3640" t="s">
        <v>1481</v>
      </c>
    </row>
    <row r="3641" spans="1:26" hidden="1" x14ac:dyDescent="0.25">
      <c r="A3641" t="s">
        <v>14745</v>
      </c>
      <c r="B3641" t="s">
        <v>14746</v>
      </c>
      <c r="C3641" s="1" t="str">
        <f t="shared" si="586"/>
        <v>21:0242</v>
      </c>
      <c r="D3641" s="1" t="str">
        <f t="shared" si="593"/>
        <v>21:0117</v>
      </c>
      <c r="E3641" t="s">
        <v>14747</v>
      </c>
      <c r="F3641" t="s">
        <v>14748</v>
      </c>
      <c r="H3641">
        <v>58.607474600000003</v>
      </c>
      <c r="I3641">
        <v>-102.5756409</v>
      </c>
      <c r="J3641" s="1" t="str">
        <f t="shared" si="594"/>
        <v>NGR lake sediment grab sample</v>
      </c>
      <c r="K3641" s="1" t="str">
        <f t="shared" si="595"/>
        <v>&lt;177 micron (NGR)</v>
      </c>
      <c r="L3641">
        <v>75</v>
      </c>
      <c r="M3641" t="s">
        <v>30</v>
      </c>
      <c r="N3641">
        <v>1471</v>
      </c>
      <c r="O3641" t="s">
        <v>546</v>
      </c>
      <c r="P3641" t="s">
        <v>156</v>
      </c>
      <c r="Q3641" t="s">
        <v>53</v>
      </c>
      <c r="R3641" t="s">
        <v>181</v>
      </c>
      <c r="S3641" t="s">
        <v>80</v>
      </c>
      <c r="T3641" t="s">
        <v>36</v>
      </c>
      <c r="U3641" t="s">
        <v>89</v>
      </c>
      <c r="V3641" t="s">
        <v>452</v>
      </c>
      <c r="W3641" t="s">
        <v>66</v>
      </c>
      <c r="X3641" t="s">
        <v>82</v>
      </c>
      <c r="Y3641" t="s">
        <v>41</v>
      </c>
      <c r="Z3641" t="s">
        <v>1217</v>
      </c>
    </row>
    <row r="3642" spans="1:26" hidden="1" x14ac:dyDescent="0.25">
      <c r="A3642" t="s">
        <v>14749</v>
      </c>
      <c r="B3642" t="s">
        <v>14750</v>
      </c>
      <c r="C3642" s="1" t="str">
        <f t="shared" si="586"/>
        <v>21:0242</v>
      </c>
      <c r="D3642" s="1" t="str">
        <f t="shared" si="593"/>
        <v>21:0117</v>
      </c>
      <c r="E3642" t="s">
        <v>14751</v>
      </c>
      <c r="F3642" t="s">
        <v>14752</v>
      </c>
      <c r="H3642">
        <v>58.653841200000002</v>
      </c>
      <c r="I3642">
        <v>-102.4873656</v>
      </c>
      <c r="J3642" s="1" t="str">
        <f t="shared" si="594"/>
        <v>NGR lake sediment grab sample</v>
      </c>
      <c r="K3642" s="1" t="str">
        <f t="shared" si="595"/>
        <v>&lt;177 micron (NGR)</v>
      </c>
      <c r="L3642">
        <v>75</v>
      </c>
      <c r="M3642" t="s">
        <v>47</v>
      </c>
      <c r="N3642">
        <v>1472</v>
      </c>
      <c r="O3642" t="s">
        <v>81</v>
      </c>
      <c r="P3642" t="s">
        <v>198</v>
      </c>
      <c r="Q3642" t="s">
        <v>53</v>
      </c>
      <c r="R3642" t="s">
        <v>50</v>
      </c>
      <c r="S3642" t="s">
        <v>76</v>
      </c>
      <c r="T3642" t="s">
        <v>36</v>
      </c>
      <c r="U3642" t="s">
        <v>799</v>
      </c>
      <c r="V3642" t="s">
        <v>529</v>
      </c>
      <c r="W3642" t="s">
        <v>63</v>
      </c>
      <c r="X3642" t="s">
        <v>82</v>
      </c>
      <c r="Y3642" t="s">
        <v>41</v>
      </c>
      <c r="Z3642" t="s">
        <v>546</v>
      </c>
    </row>
    <row r="3643" spans="1:26" hidden="1" x14ac:dyDescent="0.25">
      <c r="A3643" t="s">
        <v>14753</v>
      </c>
      <c r="B3643" t="s">
        <v>14754</v>
      </c>
      <c r="C3643" s="1" t="str">
        <f t="shared" ref="C3643:C3706" si="596">HYPERLINK("http://geochem.nrcan.gc.ca/cdogs/content/bdl/bdl210242_e.htm", "21:0242")</f>
        <v>21:0242</v>
      </c>
      <c r="D3643" s="1" t="str">
        <f t="shared" si="593"/>
        <v>21:0117</v>
      </c>
      <c r="E3643" t="s">
        <v>14755</v>
      </c>
      <c r="F3643" t="s">
        <v>14756</v>
      </c>
      <c r="H3643">
        <v>58.6363974</v>
      </c>
      <c r="I3643">
        <v>-102.5112085</v>
      </c>
      <c r="J3643" s="1" t="str">
        <f t="shared" si="594"/>
        <v>NGR lake sediment grab sample</v>
      </c>
      <c r="K3643" s="1" t="str">
        <f t="shared" si="595"/>
        <v>&lt;177 micron (NGR)</v>
      </c>
      <c r="L3643">
        <v>75</v>
      </c>
      <c r="M3643" t="s">
        <v>60</v>
      </c>
      <c r="N3643">
        <v>1473</v>
      </c>
      <c r="O3643" t="s">
        <v>108</v>
      </c>
      <c r="P3643" t="s">
        <v>76</v>
      </c>
      <c r="Q3643" t="s">
        <v>66</v>
      </c>
      <c r="R3643" t="s">
        <v>290</v>
      </c>
      <c r="S3643" t="s">
        <v>33</v>
      </c>
      <c r="T3643" t="s">
        <v>36</v>
      </c>
      <c r="U3643" t="s">
        <v>112</v>
      </c>
      <c r="V3643" t="s">
        <v>337</v>
      </c>
      <c r="W3643" t="s">
        <v>66</v>
      </c>
      <c r="X3643" t="s">
        <v>82</v>
      </c>
      <c r="Y3643" t="s">
        <v>41</v>
      </c>
      <c r="Z3643" t="s">
        <v>2370</v>
      </c>
    </row>
    <row r="3644" spans="1:26" hidden="1" x14ac:dyDescent="0.25">
      <c r="A3644" t="s">
        <v>14757</v>
      </c>
      <c r="B3644" t="s">
        <v>14758</v>
      </c>
      <c r="C3644" s="1" t="str">
        <f t="shared" si="596"/>
        <v>21:0242</v>
      </c>
      <c r="D3644" s="1" t="str">
        <f t="shared" si="593"/>
        <v>21:0117</v>
      </c>
      <c r="E3644" t="s">
        <v>14759</v>
      </c>
      <c r="F3644" t="s">
        <v>14760</v>
      </c>
      <c r="H3644">
        <v>58.607924599999997</v>
      </c>
      <c r="I3644">
        <v>-102.5243019</v>
      </c>
      <c r="J3644" s="1" t="str">
        <f t="shared" si="594"/>
        <v>NGR lake sediment grab sample</v>
      </c>
      <c r="K3644" s="1" t="str">
        <f t="shared" si="595"/>
        <v>&lt;177 micron (NGR)</v>
      </c>
      <c r="L3644">
        <v>75</v>
      </c>
      <c r="M3644" t="s">
        <v>73</v>
      </c>
      <c r="N3644">
        <v>1474</v>
      </c>
      <c r="O3644" t="s">
        <v>48</v>
      </c>
      <c r="P3644" t="s">
        <v>198</v>
      </c>
      <c r="Q3644" t="s">
        <v>66</v>
      </c>
      <c r="R3644" t="s">
        <v>64</v>
      </c>
      <c r="S3644" t="s">
        <v>39</v>
      </c>
      <c r="T3644" t="s">
        <v>36</v>
      </c>
      <c r="U3644" t="s">
        <v>291</v>
      </c>
      <c r="V3644" t="s">
        <v>292</v>
      </c>
      <c r="W3644" t="s">
        <v>63</v>
      </c>
      <c r="X3644" t="s">
        <v>77</v>
      </c>
      <c r="Y3644" t="s">
        <v>41</v>
      </c>
      <c r="Z3644" t="s">
        <v>546</v>
      </c>
    </row>
    <row r="3645" spans="1:26" hidden="1" x14ac:dyDescent="0.25">
      <c r="A3645" t="s">
        <v>14761</v>
      </c>
      <c r="B3645" t="s">
        <v>14762</v>
      </c>
      <c r="C3645" s="1" t="str">
        <f t="shared" si="596"/>
        <v>21:0242</v>
      </c>
      <c r="D3645" s="1" t="str">
        <f t="shared" si="593"/>
        <v>21:0117</v>
      </c>
      <c r="E3645" t="s">
        <v>14763</v>
      </c>
      <c r="F3645" t="s">
        <v>14764</v>
      </c>
      <c r="H3645">
        <v>58.604419</v>
      </c>
      <c r="I3645">
        <v>-102.5613567</v>
      </c>
      <c r="J3645" s="1" t="str">
        <f t="shared" si="594"/>
        <v>NGR lake sediment grab sample</v>
      </c>
      <c r="K3645" s="1" t="str">
        <f t="shared" si="595"/>
        <v>&lt;177 micron (NGR)</v>
      </c>
      <c r="L3645">
        <v>75</v>
      </c>
      <c r="M3645" t="s">
        <v>154</v>
      </c>
      <c r="N3645">
        <v>1475</v>
      </c>
      <c r="O3645" t="s">
        <v>67</v>
      </c>
      <c r="P3645" t="s">
        <v>75</v>
      </c>
      <c r="Q3645" t="s">
        <v>691</v>
      </c>
      <c r="R3645" t="s">
        <v>156</v>
      </c>
      <c r="S3645" t="s">
        <v>78</v>
      </c>
      <c r="T3645" t="s">
        <v>36</v>
      </c>
      <c r="U3645" t="s">
        <v>926</v>
      </c>
      <c r="V3645" t="s">
        <v>12009</v>
      </c>
      <c r="W3645" t="s">
        <v>78</v>
      </c>
      <c r="X3645" t="s">
        <v>48</v>
      </c>
      <c r="Y3645" t="s">
        <v>41</v>
      </c>
      <c r="Z3645" t="s">
        <v>394</v>
      </c>
    </row>
    <row r="3646" spans="1:26" hidden="1" x14ac:dyDescent="0.25">
      <c r="A3646" t="s">
        <v>14765</v>
      </c>
      <c r="B3646" t="s">
        <v>14766</v>
      </c>
      <c r="C3646" s="1" t="str">
        <f t="shared" si="596"/>
        <v>21:0242</v>
      </c>
      <c r="D3646" s="1" t="str">
        <f t="shared" si="593"/>
        <v>21:0117</v>
      </c>
      <c r="E3646" t="s">
        <v>14747</v>
      </c>
      <c r="F3646" t="s">
        <v>14767</v>
      </c>
      <c r="H3646">
        <v>58.607474600000003</v>
      </c>
      <c r="I3646">
        <v>-102.5756409</v>
      </c>
      <c r="J3646" s="1" t="str">
        <f t="shared" si="594"/>
        <v>NGR lake sediment grab sample</v>
      </c>
      <c r="K3646" s="1" t="str">
        <f t="shared" si="595"/>
        <v>&lt;177 micron (NGR)</v>
      </c>
      <c r="L3646">
        <v>75</v>
      </c>
      <c r="M3646" t="s">
        <v>162</v>
      </c>
      <c r="N3646">
        <v>1476</v>
      </c>
      <c r="O3646" t="s">
        <v>546</v>
      </c>
      <c r="P3646" t="s">
        <v>156</v>
      </c>
      <c r="Q3646" t="s">
        <v>63</v>
      </c>
      <c r="R3646" t="s">
        <v>97</v>
      </c>
      <c r="S3646" t="s">
        <v>80</v>
      </c>
      <c r="T3646" t="s">
        <v>36</v>
      </c>
      <c r="U3646" t="s">
        <v>208</v>
      </c>
      <c r="V3646" t="s">
        <v>337</v>
      </c>
      <c r="W3646" t="s">
        <v>66</v>
      </c>
      <c r="X3646" t="s">
        <v>77</v>
      </c>
      <c r="Y3646" t="s">
        <v>41</v>
      </c>
      <c r="Z3646" t="s">
        <v>3858</v>
      </c>
    </row>
    <row r="3647" spans="1:26" hidden="1" x14ac:dyDescent="0.25">
      <c r="A3647" t="s">
        <v>14768</v>
      </c>
      <c r="B3647" t="s">
        <v>14769</v>
      </c>
      <c r="C3647" s="1" t="str">
        <f t="shared" si="596"/>
        <v>21:0242</v>
      </c>
      <c r="D3647" s="1" t="str">
        <f t="shared" si="593"/>
        <v>21:0117</v>
      </c>
      <c r="E3647" t="s">
        <v>14747</v>
      </c>
      <c r="F3647" t="s">
        <v>14770</v>
      </c>
      <c r="H3647">
        <v>58.607474600000003</v>
      </c>
      <c r="I3647">
        <v>-102.5756409</v>
      </c>
      <c r="J3647" s="1" t="str">
        <f t="shared" si="594"/>
        <v>NGR lake sediment grab sample</v>
      </c>
      <c r="K3647" s="1" t="str">
        <f t="shared" si="595"/>
        <v>&lt;177 micron (NGR)</v>
      </c>
      <c r="L3647">
        <v>75</v>
      </c>
      <c r="M3647" t="s">
        <v>169</v>
      </c>
      <c r="N3647">
        <v>1477</v>
      </c>
      <c r="O3647" t="s">
        <v>35</v>
      </c>
      <c r="P3647" t="s">
        <v>156</v>
      </c>
      <c r="Q3647" t="s">
        <v>66</v>
      </c>
      <c r="R3647" t="s">
        <v>146</v>
      </c>
      <c r="S3647" t="s">
        <v>80</v>
      </c>
      <c r="T3647" t="s">
        <v>36</v>
      </c>
      <c r="U3647" t="s">
        <v>100</v>
      </c>
      <c r="V3647" t="s">
        <v>452</v>
      </c>
      <c r="W3647" t="s">
        <v>66</v>
      </c>
      <c r="X3647" t="s">
        <v>283</v>
      </c>
      <c r="Y3647" t="s">
        <v>41</v>
      </c>
      <c r="Z3647" t="s">
        <v>3794</v>
      </c>
    </row>
    <row r="3648" spans="1:26" hidden="1" x14ac:dyDescent="0.25">
      <c r="A3648" t="s">
        <v>14771</v>
      </c>
      <c r="B3648" t="s">
        <v>14772</v>
      </c>
      <c r="C3648" s="1" t="str">
        <f t="shared" si="596"/>
        <v>21:0242</v>
      </c>
      <c r="D3648" s="1" t="str">
        <f t="shared" si="593"/>
        <v>21:0117</v>
      </c>
      <c r="E3648" t="s">
        <v>14773</v>
      </c>
      <c r="F3648" t="s">
        <v>14774</v>
      </c>
      <c r="H3648">
        <v>58.603256000000002</v>
      </c>
      <c r="I3648">
        <v>-102.5983638</v>
      </c>
      <c r="J3648" s="1" t="str">
        <f t="shared" si="594"/>
        <v>NGR lake sediment grab sample</v>
      </c>
      <c r="K3648" s="1" t="str">
        <f t="shared" si="595"/>
        <v>&lt;177 micron (NGR)</v>
      </c>
      <c r="L3648">
        <v>75</v>
      </c>
      <c r="M3648" t="s">
        <v>87</v>
      </c>
      <c r="N3648">
        <v>1478</v>
      </c>
      <c r="O3648" t="s">
        <v>79</v>
      </c>
      <c r="P3648" t="s">
        <v>77</v>
      </c>
      <c r="Q3648" t="s">
        <v>66</v>
      </c>
      <c r="R3648" t="s">
        <v>97</v>
      </c>
      <c r="S3648" t="s">
        <v>33</v>
      </c>
      <c r="T3648" t="s">
        <v>36</v>
      </c>
      <c r="U3648" t="s">
        <v>98</v>
      </c>
      <c r="V3648" t="s">
        <v>1095</v>
      </c>
      <c r="W3648" t="s">
        <v>66</v>
      </c>
      <c r="X3648" t="s">
        <v>82</v>
      </c>
      <c r="Y3648" t="s">
        <v>41</v>
      </c>
      <c r="Z3648" t="s">
        <v>334</v>
      </c>
    </row>
    <row r="3649" spans="1:26" hidden="1" x14ac:dyDescent="0.25">
      <c r="A3649" t="s">
        <v>14775</v>
      </c>
      <c r="B3649" t="s">
        <v>14776</v>
      </c>
      <c r="C3649" s="1" t="str">
        <f t="shared" si="596"/>
        <v>21:0242</v>
      </c>
      <c r="D3649" s="1" t="str">
        <f t="shared" si="593"/>
        <v>21:0117</v>
      </c>
      <c r="E3649" t="s">
        <v>14777</v>
      </c>
      <c r="F3649" t="s">
        <v>14778</v>
      </c>
      <c r="H3649">
        <v>58.586074500000002</v>
      </c>
      <c r="I3649">
        <v>-102.61029430000001</v>
      </c>
      <c r="J3649" s="1" t="str">
        <f t="shared" si="594"/>
        <v>NGR lake sediment grab sample</v>
      </c>
      <c r="K3649" s="1" t="str">
        <f t="shared" si="595"/>
        <v>&lt;177 micron (NGR)</v>
      </c>
      <c r="L3649">
        <v>75</v>
      </c>
      <c r="M3649" t="s">
        <v>96</v>
      </c>
      <c r="N3649">
        <v>1479</v>
      </c>
      <c r="O3649" t="s">
        <v>343</v>
      </c>
      <c r="P3649" t="s">
        <v>596</v>
      </c>
      <c r="Q3649" t="s">
        <v>53</v>
      </c>
      <c r="R3649" t="s">
        <v>76</v>
      </c>
      <c r="S3649" t="s">
        <v>146</v>
      </c>
      <c r="T3649" t="s">
        <v>36</v>
      </c>
      <c r="U3649" t="s">
        <v>14433</v>
      </c>
      <c r="V3649" t="s">
        <v>661</v>
      </c>
      <c r="W3649" t="s">
        <v>290</v>
      </c>
      <c r="X3649" t="s">
        <v>82</v>
      </c>
      <c r="Y3649" t="s">
        <v>41</v>
      </c>
      <c r="Z3649" t="s">
        <v>3487</v>
      </c>
    </row>
    <row r="3650" spans="1:26" hidden="1" x14ac:dyDescent="0.25">
      <c r="A3650" t="s">
        <v>14779</v>
      </c>
      <c r="B3650" t="s">
        <v>14780</v>
      </c>
      <c r="C3650" s="1" t="str">
        <f t="shared" si="596"/>
        <v>21:0242</v>
      </c>
      <c r="D3650" s="1" t="str">
        <f t="shared" si="593"/>
        <v>21:0117</v>
      </c>
      <c r="E3650" t="s">
        <v>14781</v>
      </c>
      <c r="F3650" t="s">
        <v>14782</v>
      </c>
      <c r="H3650">
        <v>58.586970299999997</v>
      </c>
      <c r="I3650">
        <v>-102.6530436</v>
      </c>
      <c r="J3650" s="1" t="str">
        <f t="shared" si="594"/>
        <v>NGR lake sediment grab sample</v>
      </c>
      <c r="K3650" s="1" t="str">
        <f t="shared" si="595"/>
        <v>&lt;177 micron (NGR)</v>
      </c>
      <c r="L3650">
        <v>75</v>
      </c>
      <c r="M3650" t="s">
        <v>106</v>
      </c>
      <c r="N3650">
        <v>1480</v>
      </c>
      <c r="O3650" t="s">
        <v>1047</v>
      </c>
      <c r="P3650" t="s">
        <v>198</v>
      </c>
      <c r="Q3650" t="s">
        <v>66</v>
      </c>
      <c r="R3650" t="s">
        <v>76</v>
      </c>
      <c r="S3650" t="s">
        <v>78</v>
      </c>
      <c r="T3650" t="s">
        <v>36</v>
      </c>
      <c r="U3650" t="s">
        <v>379</v>
      </c>
      <c r="V3650" t="s">
        <v>66</v>
      </c>
      <c r="W3650" t="s">
        <v>80</v>
      </c>
      <c r="X3650" t="s">
        <v>890</v>
      </c>
      <c r="Y3650" t="s">
        <v>41</v>
      </c>
      <c r="Z3650" t="s">
        <v>3015</v>
      </c>
    </row>
    <row r="3651" spans="1:26" hidden="1" x14ac:dyDescent="0.25">
      <c r="A3651" t="s">
        <v>14783</v>
      </c>
      <c r="B3651" t="s">
        <v>14784</v>
      </c>
      <c r="C3651" s="1" t="str">
        <f t="shared" si="596"/>
        <v>21:0242</v>
      </c>
      <c r="D3651" s="1" t="str">
        <f>HYPERLINK("http://geochem.nrcan.gc.ca/cdogs/content/svy/svy_e.htm", "")</f>
        <v/>
      </c>
      <c r="G3651" s="1" t="str">
        <f>HYPERLINK("http://geochem.nrcan.gc.ca/cdogs/content/cr_/cr_00023_e.htm", "23")</f>
        <v>23</v>
      </c>
      <c r="J3651" t="s">
        <v>220</v>
      </c>
      <c r="K3651" t="s">
        <v>221</v>
      </c>
      <c r="L3651">
        <v>75</v>
      </c>
      <c r="M3651" t="s">
        <v>222</v>
      </c>
      <c r="N3651">
        <v>1481</v>
      </c>
      <c r="O3651" t="s">
        <v>207</v>
      </c>
      <c r="P3651" t="s">
        <v>546</v>
      </c>
      <c r="Q3651" t="s">
        <v>349</v>
      </c>
      <c r="R3651" t="s">
        <v>64</v>
      </c>
      <c r="S3651" t="s">
        <v>64</v>
      </c>
      <c r="T3651" t="s">
        <v>36</v>
      </c>
      <c r="U3651" t="s">
        <v>1974</v>
      </c>
      <c r="V3651" t="s">
        <v>6252</v>
      </c>
      <c r="W3651" t="s">
        <v>39</v>
      </c>
      <c r="X3651" t="s">
        <v>336</v>
      </c>
      <c r="Y3651" t="s">
        <v>1607</v>
      </c>
      <c r="Z3651" t="s">
        <v>1108</v>
      </c>
    </row>
    <row r="3652" spans="1:26" hidden="1" x14ac:dyDescent="0.25">
      <c r="A3652" t="s">
        <v>14785</v>
      </c>
      <c r="B3652" t="s">
        <v>14786</v>
      </c>
      <c r="C3652" s="1" t="str">
        <f t="shared" si="596"/>
        <v>21:0242</v>
      </c>
      <c r="D3652" s="1" t="str">
        <f t="shared" ref="D3652:D3673" si="597">HYPERLINK("http://geochem.nrcan.gc.ca/cdogs/content/svy/svy210117_e.htm", "21:0117")</f>
        <v>21:0117</v>
      </c>
      <c r="E3652" t="s">
        <v>14787</v>
      </c>
      <c r="F3652" t="s">
        <v>14788</v>
      </c>
      <c r="H3652">
        <v>58.565376200000003</v>
      </c>
      <c r="I3652">
        <v>-102.6162606</v>
      </c>
      <c r="J3652" s="1" t="str">
        <f t="shared" ref="J3652:J3673" si="598">HYPERLINK("http://geochem.nrcan.gc.ca/cdogs/content/kwd/kwd020027_e.htm", "NGR lake sediment grab sample")</f>
        <v>NGR lake sediment grab sample</v>
      </c>
      <c r="K3652" s="1" t="str">
        <f t="shared" ref="K3652:K3673" si="599">HYPERLINK("http://geochem.nrcan.gc.ca/cdogs/content/kwd/kwd080006_e.htm", "&lt;177 micron (NGR)")</f>
        <v>&lt;177 micron (NGR)</v>
      </c>
      <c r="L3652">
        <v>75</v>
      </c>
      <c r="M3652" t="s">
        <v>118</v>
      </c>
      <c r="N3652">
        <v>1482</v>
      </c>
      <c r="O3652" t="s">
        <v>771</v>
      </c>
      <c r="P3652" t="s">
        <v>198</v>
      </c>
      <c r="Q3652" t="s">
        <v>66</v>
      </c>
      <c r="R3652" t="s">
        <v>76</v>
      </c>
      <c r="S3652" t="s">
        <v>181</v>
      </c>
      <c r="T3652" t="s">
        <v>36</v>
      </c>
      <c r="U3652" t="s">
        <v>3605</v>
      </c>
      <c r="V3652" t="s">
        <v>911</v>
      </c>
      <c r="W3652" t="s">
        <v>63</v>
      </c>
      <c r="X3652" t="s">
        <v>48</v>
      </c>
      <c r="Y3652" t="s">
        <v>41</v>
      </c>
      <c r="Z3652" t="s">
        <v>1122</v>
      </c>
    </row>
    <row r="3653" spans="1:26" hidden="1" x14ac:dyDescent="0.25">
      <c r="A3653" t="s">
        <v>14789</v>
      </c>
      <c r="B3653" t="s">
        <v>14790</v>
      </c>
      <c r="C3653" s="1" t="str">
        <f t="shared" si="596"/>
        <v>21:0242</v>
      </c>
      <c r="D3653" s="1" t="str">
        <f t="shared" si="597"/>
        <v>21:0117</v>
      </c>
      <c r="E3653" t="s">
        <v>14791</v>
      </c>
      <c r="F3653" t="s">
        <v>14792</v>
      </c>
      <c r="H3653">
        <v>58.5656356</v>
      </c>
      <c r="I3653">
        <v>-102.57920180000001</v>
      </c>
      <c r="J3653" s="1" t="str">
        <f t="shared" si="598"/>
        <v>NGR lake sediment grab sample</v>
      </c>
      <c r="K3653" s="1" t="str">
        <f t="shared" si="599"/>
        <v>&lt;177 micron (NGR)</v>
      </c>
      <c r="L3653">
        <v>75</v>
      </c>
      <c r="M3653" t="s">
        <v>131</v>
      </c>
      <c r="N3653">
        <v>1483</v>
      </c>
      <c r="O3653" t="s">
        <v>289</v>
      </c>
      <c r="P3653" t="s">
        <v>283</v>
      </c>
      <c r="Q3653" t="s">
        <v>63</v>
      </c>
      <c r="R3653" t="s">
        <v>271</v>
      </c>
      <c r="S3653" t="s">
        <v>76</v>
      </c>
      <c r="T3653" t="s">
        <v>36</v>
      </c>
      <c r="U3653" t="s">
        <v>825</v>
      </c>
      <c r="V3653" t="s">
        <v>408</v>
      </c>
      <c r="W3653" t="s">
        <v>80</v>
      </c>
      <c r="X3653" t="s">
        <v>890</v>
      </c>
      <c r="Y3653" t="s">
        <v>41</v>
      </c>
      <c r="Z3653" t="s">
        <v>321</v>
      </c>
    </row>
    <row r="3654" spans="1:26" hidden="1" x14ac:dyDescent="0.25">
      <c r="A3654" t="s">
        <v>14793</v>
      </c>
      <c r="B3654" t="s">
        <v>14794</v>
      </c>
      <c r="C3654" s="1" t="str">
        <f t="shared" si="596"/>
        <v>21:0242</v>
      </c>
      <c r="D3654" s="1" t="str">
        <f t="shared" si="597"/>
        <v>21:0117</v>
      </c>
      <c r="E3654" t="s">
        <v>14795</v>
      </c>
      <c r="F3654" t="s">
        <v>14796</v>
      </c>
      <c r="H3654">
        <v>58.547046999999999</v>
      </c>
      <c r="I3654">
        <v>-102.5636049</v>
      </c>
      <c r="J3654" s="1" t="str">
        <f t="shared" si="598"/>
        <v>NGR lake sediment grab sample</v>
      </c>
      <c r="K3654" s="1" t="str">
        <f t="shared" si="599"/>
        <v>&lt;177 micron (NGR)</v>
      </c>
      <c r="L3654">
        <v>75</v>
      </c>
      <c r="M3654" t="s">
        <v>143</v>
      </c>
      <c r="N3654">
        <v>1484</v>
      </c>
      <c r="O3654" t="s">
        <v>48</v>
      </c>
      <c r="P3654" t="s">
        <v>156</v>
      </c>
      <c r="Q3654" t="s">
        <v>66</v>
      </c>
      <c r="R3654" t="s">
        <v>290</v>
      </c>
      <c r="S3654" t="s">
        <v>78</v>
      </c>
      <c r="T3654" t="s">
        <v>36</v>
      </c>
      <c r="U3654" t="s">
        <v>515</v>
      </c>
      <c r="V3654" t="s">
        <v>225</v>
      </c>
      <c r="W3654" t="s">
        <v>66</v>
      </c>
      <c r="X3654" t="s">
        <v>82</v>
      </c>
      <c r="Y3654" t="s">
        <v>41</v>
      </c>
      <c r="Z3654" t="s">
        <v>334</v>
      </c>
    </row>
    <row r="3655" spans="1:26" hidden="1" x14ac:dyDescent="0.25">
      <c r="A3655" t="s">
        <v>14797</v>
      </c>
      <c r="B3655" t="s">
        <v>14798</v>
      </c>
      <c r="C3655" s="1" t="str">
        <f t="shared" si="596"/>
        <v>21:0242</v>
      </c>
      <c r="D3655" s="1" t="str">
        <f t="shared" si="597"/>
        <v>21:0117</v>
      </c>
      <c r="E3655" t="s">
        <v>14799</v>
      </c>
      <c r="F3655" t="s">
        <v>14800</v>
      </c>
      <c r="H3655">
        <v>58.538259400000001</v>
      </c>
      <c r="I3655">
        <v>-102.6181864</v>
      </c>
      <c r="J3655" s="1" t="str">
        <f t="shared" si="598"/>
        <v>NGR lake sediment grab sample</v>
      </c>
      <c r="K3655" s="1" t="str">
        <f t="shared" si="599"/>
        <v>&lt;177 micron (NGR)</v>
      </c>
      <c r="L3655">
        <v>75</v>
      </c>
      <c r="M3655" t="s">
        <v>177</v>
      </c>
      <c r="N3655">
        <v>1485</v>
      </c>
      <c r="O3655" t="s">
        <v>197</v>
      </c>
      <c r="P3655" t="s">
        <v>109</v>
      </c>
      <c r="Q3655" t="s">
        <v>53</v>
      </c>
      <c r="R3655" t="s">
        <v>97</v>
      </c>
      <c r="S3655" t="s">
        <v>39</v>
      </c>
      <c r="T3655" t="s">
        <v>36</v>
      </c>
      <c r="U3655" t="s">
        <v>390</v>
      </c>
      <c r="V3655" t="s">
        <v>496</v>
      </c>
      <c r="W3655" t="s">
        <v>66</v>
      </c>
      <c r="X3655" t="s">
        <v>336</v>
      </c>
      <c r="Y3655" t="s">
        <v>41</v>
      </c>
      <c r="Z3655" t="s">
        <v>1847</v>
      </c>
    </row>
    <row r="3656" spans="1:26" hidden="1" x14ac:dyDescent="0.25">
      <c r="A3656" t="s">
        <v>14801</v>
      </c>
      <c r="B3656" t="s">
        <v>14802</v>
      </c>
      <c r="C3656" s="1" t="str">
        <f t="shared" si="596"/>
        <v>21:0242</v>
      </c>
      <c r="D3656" s="1" t="str">
        <f t="shared" si="597"/>
        <v>21:0117</v>
      </c>
      <c r="E3656" t="s">
        <v>14803</v>
      </c>
      <c r="F3656" t="s">
        <v>14804</v>
      </c>
      <c r="H3656">
        <v>58.527305900000002</v>
      </c>
      <c r="I3656">
        <v>-102.5988478</v>
      </c>
      <c r="J3656" s="1" t="str">
        <f t="shared" si="598"/>
        <v>NGR lake sediment grab sample</v>
      </c>
      <c r="K3656" s="1" t="str">
        <f t="shared" si="599"/>
        <v>&lt;177 micron (NGR)</v>
      </c>
      <c r="L3656">
        <v>75</v>
      </c>
      <c r="M3656" t="s">
        <v>187</v>
      </c>
      <c r="N3656">
        <v>1486</v>
      </c>
      <c r="O3656" t="s">
        <v>455</v>
      </c>
      <c r="P3656" t="s">
        <v>109</v>
      </c>
      <c r="Q3656" t="s">
        <v>53</v>
      </c>
      <c r="R3656" t="s">
        <v>97</v>
      </c>
      <c r="S3656" t="s">
        <v>181</v>
      </c>
      <c r="T3656" t="s">
        <v>36</v>
      </c>
      <c r="U3656" t="s">
        <v>379</v>
      </c>
      <c r="V3656" t="s">
        <v>1018</v>
      </c>
      <c r="W3656" t="s">
        <v>66</v>
      </c>
      <c r="X3656" t="s">
        <v>48</v>
      </c>
      <c r="Y3656" t="s">
        <v>41</v>
      </c>
      <c r="Z3656" t="s">
        <v>1067</v>
      </c>
    </row>
    <row r="3657" spans="1:26" hidden="1" x14ac:dyDescent="0.25">
      <c r="A3657" t="s">
        <v>14805</v>
      </c>
      <c r="B3657" t="s">
        <v>14806</v>
      </c>
      <c r="C3657" s="1" t="str">
        <f t="shared" si="596"/>
        <v>21:0242</v>
      </c>
      <c r="D3657" s="1" t="str">
        <f t="shared" si="597"/>
        <v>21:0117</v>
      </c>
      <c r="E3657" t="s">
        <v>14807</v>
      </c>
      <c r="F3657" t="s">
        <v>14808</v>
      </c>
      <c r="H3657">
        <v>58.5292818</v>
      </c>
      <c r="I3657">
        <v>-102.5734772</v>
      </c>
      <c r="J3657" s="1" t="str">
        <f t="shared" si="598"/>
        <v>NGR lake sediment grab sample</v>
      </c>
      <c r="K3657" s="1" t="str">
        <f t="shared" si="599"/>
        <v>&lt;177 micron (NGR)</v>
      </c>
      <c r="L3657">
        <v>75</v>
      </c>
      <c r="M3657" t="s">
        <v>196</v>
      </c>
      <c r="N3657">
        <v>1487</v>
      </c>
      <c r="O3657" t="s">
        <v>336</v>
      </c>
      <c r="P3657" t="s">
        <v>198</v>
      </c>
      <c r="Q3657" t="s">
        <v>66</v>
      </c>
      <c r="R3657" t="s">
        <v>290</v>
      </c>
      <c r="S3657" t="s">
        <v>78</v>
      </c>
      <c r="T3657" t="s">
        <v>36</v>
      </c>
      <c r="U3657" t="s">
        <v>766</v>
      </c>
      <c r="V3657" t="s">
        <v>308</v>
      </c>
      <c r="W3657" t="s">
        <v>80</v>
      </c>
      <c r="X3657" t="s">
        <v>890</v>
      </c>
      <c r="Y3657" t="s">
        <v>41</v>
      </c>
      <c r="Z3657" t="s">
        <v>776</v>
      </c>
    </row>
    <row r="3658" spans="1:26" hidden="1" x14ac:dyDescent="0.25">
      <c r="A3658" t="s">
        <v>14809</v>
      </c>
      <c r="B3658" t="s">
        <v>14810</v>
      </c>
      <c r="C3658" s="1" t="str">
        <f t="shared" si="596"/>
        <v>21:0242</v>
      </c>
      <c r="D3658" s="1" t="str">
        <f t="shared" si="597"/>
        <v>21:0117</v>
      </c>
      <c r="E3658" t="s">
        <v>14811</v>
      </c>
      <c r="F3658" t="s">
        <v>14812</v>
      </c>
      <c r="H3658">
        <v>58.537224999999999</v>
      </c>
      <c r="I3658">
        <v>-102.53388959999999</v>
      </c>
      <c r="J3658" s="1" t="str">
        <f t="shared" si="598"/>
        <v>NGR lake sediment grab sample</v>
      </c>
      <c r="K3658" s="1" t="str">
        <f t="shared" si="599"/>
        <v>&lt;177 micron (NGR)</v>
      </c>
      <c r="L3658">
        <v>75</v>
      </c>
      <c r="M3658" t="s">
        <v>206</v>
      </c>
      <c r="N3658">
        <v>1488</v>
      </c>
      <c r="O3658" t="s">
        <v>342</v>
      </c>
      <c r="P3658" t="s">
        <v>50</v>
      </c>
      <c r="Q3658" t="s">
        <v>53</v>
      </c>
      <c r="R3658" t="s">
        <v>181</v>
      </c>
      <c r="S3658" t="s">
        <v>33</v>
      </c>
      <c r="T3658" t="s">
        <v>36</v>
      </c>
      <c r="U3658" t="s">
        <v>136</v>
      </c>
      <c r="V3658" t="s">
        <v>180</v>
      </c>
      <c r="W3658" t="s">
        <v>39</v>
      </c>
      <c r="X3658" t="s">
        <v>890</v>
      </c>
      <c r="Y3658" t="s">
        <v>41</v>
      </c>
      <c r="Z3658" t="s">
        <v>394</v>
      </c>
    </row>
    <row r="3659" spans="1:26" hidden="1" x14ac:dyDescent="0.25">
      <c r="A3659" t="s">
        <v>14813</v>
      </c>
      <c r="B3659" t="s">
        <v>14814</v>
      </c>
      <c r="C3659" s="1" t="str">
        <f t="shared" si="596"/>
        <v>21:0242</v>
      </c>
      <c r="D3659" s="1" t="str">
        <f t="shared" si="597"/>
        <v>21:0117</v>
      </c>
      <c r="E3659" t="s">
        <v>14815</v>
      </c>
      <c r="F3659" t="s">
        <v>14816</v>
      </c>
      <c r="H3659">
        <v>58.5254227</v>
      </c>
      <c r="I3659">
        <v>-102.5075947</v>
      </c>
      <c r="J3659" s="1" t="str">
        <f t="shared" si="598"/>
        <v>NGR lake sediment grab sample</v>
      </c>
      <c r="K3659" s="1" t="str">
        <f t="shared" si="599"/>
        <v>&lt;177 micron (NGR)</v>
      </c>
      <c r="L3659">
        <v>75</v>
      </c>
      <c r="M3659" t="s">
        <v>214</v>
      </c>
      <c r="N3659">
        <v>1489</v>
      </c>
      <c r="O3659" t="s">
        <v>253</v>
      </c>
      <c r="P3659" t="s">
        <v>109</v>
      </c>
      <c r="Q3659" t="s">
        <v>53</v>
      </c>
      <c r="R3659" t="s">
        <v>78</v>
      </c>
      <c r="S3659" t="s">
        <v>33</v>
      </c>
      <c r="T3659" t="s">
        <v>36</v>
      </c>
      <c r="U3659" t="s">
        <v>81</v>
      </c>
      <c r="V3659" t="s">
        <v>237</v>
      </c>
      <c r="W3659" t="s">
        <v>181</v>
      </c>
      <c r="X3659" t="s">
        <v>82</v>
      </c>
      <c r="Y3659" t="s">
        <v>41</v>
      </c>
      <c r="Z3659" t="s">
        <v>3945</v>
      </c>
    </row>
    <row r="3660" spans="1:26" hidden="1" x14ac:dyDescent="0.25">
      <c r="A3660" t="s">
        <v>14817</v>
      </c>
      <c r="B3660" t="s">
        <v>14818</v>
      </c>
      <c r="C3660" s="1" t="str">
        <f t="shared" si="596"/>
        <v>21:0242</v>
      </c>
      <c r="D3660" s="1" t="str">
        <f t="shared" si="597"/>
        <v>21:0117</v>
      </c>
      <c r="E3660" t="s">
        <v>14819</v>
      </c>
      <c r="F3660" t="s">
        <v>14820</v>
      </c>
      <c r="H3660">
        <v>58.512662200000001</v>
      </c>
      <c r="I3660">
        <v>-102.5228367</v>
      </c>
      <c r="J3660" s="1" t="str">
        <f t="shared" si="598"/>
        <v>NGR lake sediment grab sample</v>
      </c>
      <c r="K3660" s="1" t="str">
        <f t="shared" si="599"/>
        <v>&lt;177 micron (NGR)</v>
      </c>
      <c r="L3660">
        <v>75</v>
      </c>
      <c r="M3660" t="s">
        <v>234</v>
      </c>
      <c r="N3660">
        <v>1490</v>
      </c>
      <c r="O3660" t="s">
        <v>48</v>
      </c>
      <c r="P3660" t="s">
        <v>181</v>
      </c>
      <c r="Q3660" t="s">
        <v>53</v>
      </c>
      <c r="R3660" t="s">
        <v>39</v>
      </c>
      <c r="S3660" t="s">
        <v>80</v>
      </c>
      <c r="T3660" t="s">
        <v>36</v>
      </c>
      <c r="U3660" t="s">
        <v>299</v>
      </c>
      <c r="V3660" t="s">
        <v>237</v>
      </c>
      <c r="W3660" t="s">
        <v>66</v>
      </c>
      <c r="X3660" t="s">
        <v>48</v>
      </c>
      <c r="Y3660" t="s">
        <v>41</v>
      </c>
      <c r="Z3660" t="s">
        <v>2483</v>
      </c>
    </row>
    <row r="3661" spans="1:26" hidden="1" x14ac:dyDescent="0.25">
      <c r="A3661" t="s">
        <v>14821</v>
      </c>
      <c r="B3661" t="s">
        <v>14822</v>
      </c>
      <c r="C3661" s="1" t="str">
        <f t="shared" si="596"/>
        <v>21:0242</v>
      </c>
      <c r="D3661" s="1" t="str">
        <f t="shared" si="597"/>
        <v>21:0117</v>
      </c>
      <c r="E3661" t="s">
        <v>14823</v>
      </c>
      <c r="F3661" t="s">
        <v>14824</v>
      </c>
      <c r="H3661">
        <v>58.490173800000001</v>
      </c>
      <c r="I3661">
        <v>-102.4586274</v>
      </c>
      <c r="J3661" s="1" t="str">
        <f t="shared" si="598"/>
        <v>NGR lake sediment grab sample</v>
      </c>
      <c r="K3661" s="1" t="str">
        <f t="shared" si="599"/>
        <v>&lt;177 micron (NGR)</v>
      </c>
      <c r="L3661">
        <v>76</v>
      </c>
      <c r="M3661" t="s">
        <v>30</v>
      </c>
      <c r="N3661">
        <v>1491</v>
      </c>
      <c r="O3661" t="s">
        <v>79</v>
      </c>
      <c r="P3661" t="s">
        <v>181</v>
      </c>
      <c r="Q3661" t="s">
        <v>53</v>
      </c>
      <c r="R3661" t="s">
        <v>39</v>
      </c>
      <c r="S3661" t="s">
        <v>80</v>
      </c>
      <c r="T3661" t="s">
        <v>36</v>
      </c>
      <c r="U3661" t="s">
        <v>235</v>
      </c>
      <c r="V3661" t="s">
        <v>368</v>
      </c>
      <c r="W3661" t="s">
        <v>80</v>
      </c>
      <c r="X3661" t="s">
        <v>890</v>
      </c>
      <c r="Y3661" t="s">
        <v>41</v>
      </c>
      <c r="Z3661" t="s">
        <v>376</v>
      </c>
    </row>
    <row r="3662" spans="1:26" hidden="1" x14ac:dyDescent="0.25">
      <c r="A3662" t="s">
        <v>14825</v>
      </c>
      <c r="B3662" t="s">
        <v>14826</v>
      </c>
      <c r="C3662" s="1" t="str">
        <f t="shared" si="596"/>
        <v>21:0242</v>
      </c>
      <c r="D3662" s="1" t="str">
        <f t="shared" si="597"/>
        <v>21:0117</v>
      </c>
      <c r="E3662" t="s">
        <v>14827</v>
      </c>
      <c r="F3662" t="s">
        <v>14828</v>
      </c>
      <c r="H3662">
        <v>58.502777000000002</v>
      </c>
      <c r="I3662">
        <v>-102.5419175</v>
      </c>
      <c r="J3662" s="1" t="str">
        <f t="shared" si="598"/>
        <v>NGR lake sediment grab sample</v>
      </c>
      <c r="K3662" s="1" t="str">
        <f t="shared" si="599"/>
        <v>&lt;177 micron (NGR)</v>
      </c>
      <c r="L3662">
        <v>76</v>
      </c>
      <c r="M3662" t="s">
        <v>47</v>
      </c>
      <c r="N3662">
        <v>1492</v>
      </c>
      <c r="O3662" t="s">
        <v>224</v>
      </c>
      <c r="P3662" t="s">
        <v>181</v>
      </c>
      <c r="Q3662" t="s">
        <v>53</v>
      </c>
      <c r="R3662" t="s">
        <v>181</v>
      </c>
      <c r="S3662" t="s">
        <v>33</v>
      </c>
      <c r="T3662" t="s">
        <v>36</v>
      </c>
      <c r="U3662" t="s">
        <v>361</v>
      </c>
      <c r="V3662" t="s">
        <v>125</v>
      </c>
      <c r="W3662" t="s">
        <v>53</v>
      </c>
      <c r="X3662" t="s">
        <v>82</v>
      </c>
      <c r="Y3662" t="s">
        <v>41</v>
      </c>
      <c r="Z3662" t="s">
        <v>394</v>
      </c>
    </row>
    <row r="3663" spans="1:26" hidden="1" x14ac:dyDescent="0.25">
      <c r="A3663" t="s">
        <v>14829</v>
      </c>
      <c r="B3663" t="s">
        <v>14830</v>
      </c>
      <c r="C3663" s="1" t="str">
        <f t="shared" si="596"/>
        <v>21:0242</v>
      </c>
      <c r="D3663" s="1" t="str">
        <f t="shared" si="597"/>
        <v>21:0117</v>
      </c>
      <c r="E3663" t="s">
        <v>14831</v>
      </c>
      <c r="F3663" t="s">
        <v>14832</v>
      </c>
      <c r="H3663">
        <v>58.492684799999999</v>
      </c>
      <c r="I3663">
        <v>-102.48573279999999</v>
      </c>
      <c r="J3663" s="1" t="str">
        <f t="shared" si="598"/>
        <v>NGR lake sediment grab sample</v>
      </c>
      <c r="K3663" s="1" t="str">
        <f t="shared" si="599"/>
        <v>&lt;177 micron (NGR)</v>
      </c>
      <c r="L3663">
        <v>76</v>
      </c>
      <c r="M3663" t="s">
        <v>60</v>
      </c>
      <c r="N3663">
        <v>1493</v>
      </c>
      <c r="O3663" t="s">
        <v>283</v>
      </c>
      <c r="P3663" t="s">
        <v>80</v>
      </c>
      <c r="Q3663" t="s">
        <v>53</v>
      </c>
      <c r="R3663" t="s">
        <v>80</v>
      </c>
      <c r="S3663" t="s">
        <v>63</v>
      </c>
      <c r="T3663" t="s">
        <v>36</v>
      </c>
      <c r="U3663" t="s">
        <v>263</v>
      </c>
      <c r="V3663" t="s">
        <v>1312</v>
      </c>
      <c r="W3663" t="s">
        <v>53</v>
      </c>
      <c r="X3663" t="s">
        <v>82</v>
      </c>
      <c r="Y3663" t="s">
        <v>41</v>
      </c>
      <c r="Z3663" t="s">
        <v>391</v>
      </c>
    </row>
    <row r="3664" spans="1:26" hidden="1" x14ac:dyDescent="0.25">
      <c r="A3664" t="s">
        <v>14833</v>
      </c>
      <c r="B3664" t="s">
        <v>14834</v>
      </c>
      <c r="C3664" s="1" t="str">
        <f t="shared" si="596"/>
        <v>21:0242</v>
      </c>
      <c r="D3664" s="1" t="str">
        <f t="shared" si="597"/>
        <v>21:0117</v>
      </c>
      <c r="E3664" t="s">
        <v>14835</v>
      </c>
      <c r="F3664" t="s">
        <v>14836</v>
      </c>
      <c r="H3664">
        <v>58.497765100000002</v>
      </c>
      <c r="I3664">
        <v>-102.43238460000001</v>
      </c>
      <c r="J3664" s="1" t="str">
        <f t="shared" si="598"/>
        <v>NGR lake sediment grab sample</v>
      </c>
      <c r="K3664" s="1" t="str">
        <f t="shared" si="599"/>
        <v>&lt;177 micron (NGR)</v>
      </c>
      <c r="L3664">
        <v>76</v>
      </c>
      <c r="M3664" t="s">
        <v>154</v>
      </c>
      <c r="N3664">
        <v>1494</v>
      </c>
      <c r="O3664" t="s">
        <v>61</v>
      </c>
      <c r="P3664" t="s">
        <v>80</v>
      </c>
      <c r="Q3664" t="s">
        <v>33</v>
      </c>
      <c r="R3664" t="s">
        <v>63</v>
      </c>
      <c r="S3664" t="s">
        <v>80</v>
      </c>
      <c r="T3664" t="s">
        <v>36</v>
      </c>
      <c r="U3664" t="s">
        <v>635</v>
      </c>
      <c r="V3664" t="s">
        <v>225</v>
      </c>
      <c r="W3664" t="s">
        <v>66</v>
      </c>
      <c r="X3664" t="s">
        <v>283</v>
      </c>
      <c r="Y3664" t="s">
        <v>41</v>
      </c>
      <c r="Z3664" t="s">
        <v>596</v>
      </c>
    </row>
    <row r="3665" spans="1:26" hidden="1" x14ac:dyDescent="0.25">
      <c r="A3665" t="s">
        <v>14837</v>
      </c>
      <c r="B3665" t="s">
        <v>14838</v>
      </c>
      <c r="C3665" s="1" t="str">
        <f t="shared" si="596"/>
        <v>21:0242</v>
      </c>
      <c r="D3665" s="1" t="str">
        <f t="shared" si="597"/>
        <v>21:0117</v>
      </c>
      <c r="E3665" t="s">
        <v>14823</v>
      </c>
      <c r="F3665" t="s">
        <v>14839</v>
      </c>
      <c r="H3665">
        <v>58.490173800000001</v>
      </c>
      <c r="I3665">
        <v>-102.4586274</v>
      </c>
      <c r="J3665" s="1" t="str">
        <f t="shared" si="598"/>
        <v>NGR lake sediment grab sample</v>
      </c>
      <c r="K3665" s="1" t="str">
        <f t="shared" si="599"/>
        <v>&lt;177 micron (NGR)</v>
      </c>
      <c r="L3665">
        <v>76</v>
      </c>
      <c r="M3665" t="s">
        <v>162</v>
      </c>
      <c r="N3665">
        <v>1495</v>
      </c>
      <c r="O3665" t="s">
        <v>798</v>
      </c>
      <c r="P3665" t="s">
        <v>181</v>
      </c>
      <c r="Q3665" t="s">
        <v>53</v>
      </c>
      <c r="R3665" t="s">
        <v>39</v>
      </c>
      <c r="S3665" t="s">
        <v>63</v>
      </c>
      <c r="T3665" t="s">
        <v>36</v>
      </c>
      <c r="U3665" t="s">
        <v>361</v>
      </c>
      <c r="V3665" t="s">
        <v>548</v>
      </c>
      <c r="W3665" t="s">
        <v>80</v>
      </c>
      <c r="X3665" t="s">
        <v>82</v>
      </c>
      <c r="Y3665" t="s">
        <v>41</v>
      </c>
      <c r="Z3665" t="s">
        <v>349</v>
      </c>
    </row>
    <row r="3666" spans="1:26" hidden="1" x14ac:dyDescent="0.25">
      <c r="A3666" t="s">
        <v>14840</v>
      </c>
      <c r="B3666" t="s">
        <v>14841</v>
      </c>
      <c r="C3666" s="1" t="str">
        <f t="shared" si="596"/>
        <v>21:0242</v>
      </c>
      <c r="D3666" s="1" t="str">
        <f t="shared" si="597"/>
        <v>21:0117</v>
      </c>
      <c r="E3666" t="s">
        <v>14823</v>
      </c>
      <c r="F3666" t="s">
        <v>14842</v>
      </c>
      <c r="H3666">
        <v>58.490173800000001</v>
      </c>
      <c r="I3666">
        <v>-102.4586274</v>
      </c>
      <c r="J3666" s="1" t="str">
        <f t="shared" si="598"/>
        <v>NGR lake sediment grab sample</v>
      </c>
      <c r="K3666" s="1" t="str">
        <f t="shared" si="599"/>
        <v>&lt;177 micron (NGR)</v>
      </c>
      <c r="L3666">
        <v>76</v>
      </c>
      <c r="M3666" t="s">
        <v>169</v>
      </c>
      <c r="N3666">
        <v>1496</v>
      </c>
      <c r="O3666" t="s">
        <v>61</v>
      </c>
      <c r="P3666" t="s">
        <v>181</v>
      </c>
      <c r="Q3666" t="s">
        <v>53</v>
      </c>
      <c r="R3666" t="s">
        <v>78</v>
      </c>
      <c r="S3666" t="s">
        <v>80</v>
      </c>
      <c r="T3666" t="s">
        <v>36</v>
      </c>
      <c r="U3666" t="s">
        <v>199</v>
      </c>
      <c r="V3666" t="s">
        <v>548</v>
      </c>
      <c r="W3666" t="s">
        <v>80</v>
      </c>
      <c r="X3666" t="s">
        <v>890</v>
      </c>
      <c r="Y3666" t="s">
        <v>41</v>
      </c>
      <c r="Z3666" t="s">
        <v>3858</v>
      </c>
    </row>
    <row r="3667" spans="1:26" hidden="1" x14ac:dyDescent="0.25">
      <c r="A3667" t="s">
        <v>14843</v>
      </c>
      <c r="B3667" t="s">
        <v>14844</v>
      </c>
      <c r="C3667" s="1" t="str">
        <f t="shared" si="596"/>
        <v>21:0242</v>
      </c>
      <c r="D3667" s="1" t="str">
        <f t="shared" si="597"/>
        <v>21:0117</v>
      </c>
      <c r="E3667" t="s">
        <v>14845</v>
      </c>
      <c r="F3667" t="s">
        <v>14846</v>
      </c>
      <c r="H3667">
        <v>58.444437999999998</v>
      </c>
      <c r="I3667">
        <v>-102.4873568</v>
      </c>
      <c r="J3667" s="1" t="str">
        <f t="shared" si="598"/>
        <v>NGR lake sediment grab sample</v>
      </c>
      <c r="K3667" s="1" t="str">
        <f t="shared" si="599"/>
        <v>&lt;177 micron (NGR)</v>
      </c>
      <c r="L3667">
        <v>76</v>
      </c>
      <c r="M3667" t="s">
        <v>73</v>
      </c>
      <c r="N3667">
        <v>1497</v>
      </c>
      <c r="O3667" t="s">
        <v>297</v>
      </c>
      <c r="P3667" t="s">
        <v>76</v>
      </c>
      <c r="Q3667" t="s">
        <v>53</v>
      </c>
      <c r="R3667" t="s">
        <v>181</v>
      </c>
      <c r="S3667" t="s">
        <v>33</v>
      </c>
      <c r="T3667" t="s">
        <v>36</v>
      </c>
      <c r="U3667" t="s">
        <v>497</v>
      </c>
      <c r="V3667" t="s">
        <v>548</v>
      </c>
      <c r="W3667" t="s">
        <v>66</v>
      </c>
      <c r="X3667" t="s">
        <v>82</v>
      </c>
      <c r="Y3667" t="s">
        <v>41</v>
      </c>
      <c r="Z3667" t="s">
        <v>941</v>
      </c>
    </row>
    <row r="3668" spans="1:26" hidden="1" x14ac:dyDescent="0.25">
      <c r="A3668" t="s">
        <v>14847</v>
      </c>
      <c r="B3668" t="s">
        <v>14848</v>
      </c>
      <c r="C3668" s="1" t="str">
        <f t="shared" si="596"/>
        <v>21:0242</v>
      </c>
      <c r="D3668" s="1" t="str">
        <f t="shared" si="597"/>
        <v>21:0117</v>
      </c>
      <c r="E3668" t="s">
        <v>14849</v>
      </c>
      <c r="F3668" t="s">
        <v>14850</v>
      </c>
      <c r="H3668">
        <v>58.426915800000003</v>
      </c>
      <c r="I3668">
        <v>-102.4800055</v>
      </c>
      <c r="J3668" s="1" t="str">
        <f t="shared" si="598"/>
        <v>NGR lake sediment grab sample</v>
      </c>
      <c r="K3668" s="1" t="str">
        <f t="shared" si="599"/>
        <v>&lt;177 micron (NGR)</v>
      </c>
      <c r="L3668">
        <v>76</v>
      </c>
      <c r="M3668" t="s">
        <v>87</v>
      </c>
      <c r="N3668">
        <v>1498</v>
      </c>
      <c r="O3668" t="s">
        <v>61</v>
      </c>
      <c r="P3668" t="s">
        <v>76</v>
      </c>
      <c r="Q3668" t="s">
        <v>53</v>
      </c>
      <c r="R3668" t="s">
        <v>78</v>
      </c>
      <c r="S3668" t="s">
        <v>33</v>
      </c>
      <c r="T3668" t="s">
        <v>36</v>
      </c>
      <c r="U3668" t="s">
        <v>1470</v>
      </c>
      <c r="V3668" t="s">
        <v>2057</v>
      </c>
      <c r="W3668" t="s">
        <v>66</v>
      </c>
      <c r="X3668" t="s">
        <v>890</v>
      </c>
      <c r="Y3668" t="s">
        <v>41</v>
      </c>
      <c r="Z3668" t="s">
        <v>3794</v>
      </c>
    </row>
    <row r="3669" spans="1:26" hidden="1" x14ac:dyDescent="0.25">
      <c r="A3669" t="s">
        <v>14851</v>
      </c>
      <c r="B3669" t="s">
        <v>14852</v>
      </c>
      <c r="C3669" s="1" t="str">
        <f t="shared" si="596"/>
        <v>21:0242</v>
      </c>
      <c r="D3669" s="1" t="str">
        <f t="shared" si="597"/>
        <v>21:0117</v>
      </c>
      <c r="E3669" t="s">
        <v>14853</v>
      </c>
      <c r="F3669" t="s">
        <v>14854</v>
      </c>
      <c r="H3669">
        <v>58.389531900000001</v>
      </c>
      <c r="I3669">
        <v>-102.47432070000001</v>
      </c>
      <c r="J3669" s="1" t="str">
        <f t="shared" si="598"/>
        <v>NGR lake sediment grab sample</v>
      </c>
      <c r="K3669" s="1" t="str">
        <f t="shared" si="599"/>
        <v>&lt;177 micron (NGR)</v>
      </c>
      <c r="L3669">
        <v>76</v>
      </c>
      <c r="M3669" t="s">
        <v>96</v>
      </c>
      <c r="N3669">
        <v>1499</v>
      </c>
      <c r="O3669" t="s">
        <v>336</v>
      </c>
      <c r="P3669" t="s">
        <v>181</v>
      </c>
      <c r="Q3669" t="s">
        <v>53</v>
      </c>
      <c r="R3669" t="s">
        <v>181</v>
      </c>
      <c r="S3669" t="s">
        <v>39</v>
      </c>
      <c r="T3669" t="s">
        <v>36</v>
      </c>
      <c r="U3669" t="s">
        <v>147</v>
      </c>
      <c r="V3669" t="s">
        <v>90</v>
      </c>
      <c r="W3669" t="s">
        <v>63</v>
      </c>
      <c r="X3669" t="s">
        <v>82</v>
      </c>
      <c r="Y3669" t="s">
        <v>41</v>
      </c>
      <c r="Z3669" t="s">
        <v>1224</v>
      </c>
    </row>
    <row r="3670" spans="1:26" hidden="1" x14ac:dyDescent="0.25">
      <c r="A3670" t="s">
        <v>14855</v>
      </c>
      <c r="B3670" t="s">
        <v>14856</v>
      </c>
      <c r="C3670" s="1" t="str">
        <f t="shared" si="596"/>
        <v>21:0242</v>
      </c>
      <c r="D3670" s="1" t="str">
        <f t="shared" si="597"/>
        <v>21:0117</v>
      </c>
      <c r="E3670" t="s">
        <v>14857</v>
      </c>
      <c r="F3670" t="s">
        <v>14858</v>
      </c>
      <c r="H3670">
        <v>58.390423800000001</v>
      </c>
      <c r="I3670">
        <v>-102.5079156</v>
      </c>
      <c r="J3670" s="1" t="str">
        <f t="shared" si="598"/>
        <v>NGR lake sediment grab sample</v>
      </c>
      <c r="K3670" s="1" t="str">
        <f t="shared" si="599"/>
        <v>&lt;177 micron (NGR)</v>
      </c>
      <c r="L3670">
        <v>76</v>
      </c>
      <c r="M3670" t="s">
        <v>106</v>
      </c>
      <c r="N3670">
        <v>1500</v>
      </c>
      <c r="O3670" t="s">
        <v>489</v>
      </c>
      <c r="P3670" t="s">
        <v>39</v>
      </c>
      <c r="Q3670" t="s">
        <v>66</v>
      </c>
      <c r="R3670" t="s">
        <v>33</v>
      </c>
      <c r="S3670" t="s">
        <v>39</v>
      </c>
      <c r="T3670" t="s">
        <v>36</v>
      </c>
      <c r="U3670" t="s">
        <v>91</v>
      </c>
      <c r="V3670" t="s">
        <v>157</v>
      </c>
      <c r="W3670" t="s">
        <v>66</v>
      </c>
      <c r="X3670" t="s">
        <v>283</v>
      </c>
      <c r="Y3670" t="s">
        <v>41</v>
      </c>
      <c r="Z3670" t="s">
        <v>3494</v>
      </c>
    </row>
    <row r="3671" spans="1:26" hidden="1" x14ac:dyDescent="0.25">
      <c r="A3671" t="s">
        <v>14859</v>
      </c>
      <c r="B3671" t="s">
        <v>14860</v>
      </c>
      <c r="C3671" s="1" t="str">
        <f t="shared" si="596"/>
        <v>21:0242</v>
      </c>
      <c r="D3671" s="1" t="str">
        <f t="shared" si="597"/>
        <v>21:0117</v>
      </c>
      <c r="E3671" t="s">
        <v>14861</v>
      </c>
      <c r="F3671" t="s">
        <v>14862</v>
      </c>
      <c r="H3671">
        <v>58.377350800000002</v>
      </c>
      <c r="I3671">
        <v>-102.5372141</v>
      </c>
      <c r="J3671" s="1" t="str">
        <f t="shared" si="598"/>
        <v>NGR lake sediment grab sample</v>
      </c>
      <c r="K3671" s="1" t="str">
        <f t="shared" si="599"/>
        <v>&lt;177 micron (NGR)</v>
      </c>
      <c r="L3671">
        <v>76</v>
      </c>
      <c r="M3671" t="s">
        <v>118</v>
      </c>
      <c r="N3671">
        <v>1501</v>
      </c>
      <c r="O3671" t="s">
        <v>1090</v>
      </c>
      <c r="P3671" t="s">
        <v>76</v>
      </c>
      <c r="Q3671" t="s">
        <v>53</v>
      </c>
      <c r="R3671" t="s">
        <v>181</v>
      </c>
      <c r="S3671" t="s">
        <v>39</v>
      </c>
      <c r="T3671" t="s">
        <v>36</v>
      </c>
      <c r="U3671" t="s">
        <v>1842</v>
      </c>
      <c r="V3671" t="s">
        <v>1121</v>
      </c>
      <c r="W3671" t="s">
        <v>80</v>
      </c>
      <c r="X3671" t="s">
        <v>82</v>
      </c>
      <c r="Y3671" t="s">
        <v>41</v>
      </c>
      <c r="Z3671" t="s">
        <v>761</v>
      </c>
    </row>
    <row r="3672" spans="1:26" hidden="1" x14ac:dyDescent="0.25">
      <c r="A3672" t="s">
        <v>14863</v>
      </c>
      <c r="B3672" t="s">
        <v>14864</v>
      </c>
      <c r="C3672" s="1" t="str">
        <f t="shared" si="596"/>
        <v>21:0242</v>
      </c>
      <c r="D3672" s="1" t="str">
        <f t="shared" si="597"/>
        <v>21:0117</v>
      </c>
      <c r="E3672" t="s">
        <v>14865</v>
      </c>
      <c r="F3672" t="s">
        <v>14866</v>
      </c>
      <c r="H3672">
        <v>58.3674824</v>
      </c>
      <c r="I3672">
        <v>-102.60144510000001</v>
      </c>
      <c r="J3672" s="1" t="str">
        <f t="shared" si="598"/>
        <v>NGR lake sediment grab sample</v>
      </c>
      <c r="K3672" s="1" t="str">
        <f t="shared" si="599"/>
        <v>&lt;177 micron (NGR)</v>
      </c>
      <c r="L3672">
        <v>76</v>
      </c>
      <c r="M3672" t="s">
        <v>131</v>
      </c>
      <c r="N3672">
        <v>1502</v>
      </c>
      <c r="O3672" t="s">
        <v>890</v>
      </c>
      <c r="P3672" t="s">
        <v>80</v>
      </c>
      <c r="Q3672" t="s">
        <v>53</v>
      </c>
      <c r="R3672" t="s">
        <v>33</v>
      </c>
      <c r="S3672" t="s">
        <v>63</v>
      </c>
      <c r="T3672" t="s">
        <v>36</v>
      </c>
      <c r="U3672" t="s">
        <v>40</v>
      </c>
      <c r="V3672" t="s">
        <v>399</v>
      </c>
      <c r="W3672" t="s">
        <v>53</v>
      </c>
      <c r="X3672" t="s">
        <v>48</v>
      </c>
      <c r="Y3672" t="s">
        <v>41</v>
      </c>
      <c r="Z3672" t="s">
        <v>51</v>
      </c>
    </row>
    <row r="3673" spans="1:26" hidden="1" x14ac:dyDescent="0.25">
      <c r="A3673" t="s">
        <v>14867</v>
      </c>
      <c r="B3673" t="s">
        <v>14868</v>
      </c>
      <c r="C3673" s="1" t="str">
        <f t="shared" si="596"/>
        <v>21:0242</v>
      </c>
      <c r="D3673" s="1" t="str">
        <f t="shared" si="597"/>
        <v>21:0117</v>
      </c>
      <c r="E3673" t="s">
        <v>14869</v>
      </c>
      <c r="F3673" t="s">
        <v>14870</v>
      </c>
      <c r="H3673">
        <v>58.367154200000002</v>
      </c>
      <c r="I3673">
        <v>-102.63742809999999</v>
      </c>
      <c r="J3673" s="1" t="str">
        <f t="shared" si="598"/>
        <v>NGR lake sediment grab sample</v>
      </c>
      <c r="K3673" s="1" t="str">
        <f t="shared" si="599"/>
        <v>&lt;177 micron (NGR)</v>
      </c>
      <c r="L3673">
        <v>76</v>
      </c>
      <c r="M3673" t="s">
        <v>143</v>
      </c>
      <c r="N3673">
        <v>1503</v>
      </c>
      <c r="O3673" t="s">
        <v>35</v>
      </c>
      <c r="P3673" t="s">
        <v>39</v>
      </c>
      <c r="Q3673" t="s">
        <v>63</v>
      </c>
      <c r="R3673" t="s">
        <v>78</v>
      </c>
      <c r="S3673" t="s">
        <v>80</v>
      </c>
      <c r="T3673" t="s">
        <v>36</v>
      </c>
      <c r="U3673" t="s">
        <v>521</v>
      </c>
      <c r="V3673" t="s">
        <v>408</v>
      </c>
      <c r="W3673" t="s">
        <v>66</v>
      </c>
      <c r="X3673" t="s">
        <v>77</v>
      </c>
      <c r="Y3673" t="s">
        <v>41</v>
      </c>
      <c r="Z3673" t="s">
        <v>2391</v>
      </c>
    </row>
    <row r="3674" spans="1:26" hidden="1" x14ac:dyDescent="0.25">
      <c r="A3674" t="s">
        <v>14871</v>
      </c>
      <c r="B3674" t="s">
        <v>14872</v>
      </c>
      <c r="C3674" s="1" t="str">
        <f t="shared" si="596"/>
        <v>21:0242</v>
      </c>
      <c r="D3674" s="1" t="str">
        <f>HYPERLINK("http://geochem.nrcan.gc.ca/cdogs/content/svy/svy_e.htm", "")</f>
        <v/>
      </c>
      <c r="G3674" s="1" t="str">
        <f>HYPERLINK("http://geochem.nrcan.gc.ca/cdogs/content/cr_/cr_00007_e.htm", "7")</f>
        <v>7</v>
      </c>
      <c r="J3674" t="s">
        <v>220</v>
      </c>
      <c r="K3674" t="s">
        <v>221</v>
      </c>
      <c r="L3674">
        <v>76</v>
      </c>
      <c r="M3674" t="s">
        <v>222</v>
      </c>
      <c r="N3674">
        <v>1504</v>
      </c>
      <c r="O3674" t="s">
        <v>489</v>
      </c>
      <c r="P3674" t="s">
        <v>236</v>
      </c>
      <c r="Q3674" t="s">
        <v>109</v>
      </c>
      <c r="R3674" t="s">
        <v>78</v>
      </c>
      <c r="S3674" t="s">
        <v>33</v>
      </c>
      <c r="T3674" t="s">
        <v>225</v>
      </c>
      <c r="U3674" t="s">
        <v>1416</v>
      </c>
      <c r="V3674" t="s">
        <v>730</v>
      </c>
      <c r="W3674" t="s">
        <v>53</v>
      </c>
      <c r="X3674" t="s">
        <v>228</v>
      </c>
      <c r="Y3674" t="s">
        <v>6213</v>
      </c>
      <c r="Z3674" t="s">
        <v>7612</v>
      </c>
    </row>
    <row r="3675" spans="1:26" hidden="1" x14ac:dyDescent="0.25">
      <c r="A3675" t="s">
        <v>14873</v>
      </c>
      <c r="B3675" t="s">
        <v>14874</v>
      </c>
      <c r="C3675" s="1" t="str">
        <f t="shared" si="596"/>
        <v>21:0242</v>
      </c>
      <c r="D3675" s="1" t="str">
        <f t="shared" ref="D3675:D3687" si="600">HYPERLINK("http://geochem.nrcan.gc.ca/cdogs/content/svy/svy210117_e.htm", "21:0117")</f>
        <v>21:0117</v>
      </c>
      <c r="E3675" t="s">
        <v>14875</v>
      </c>
      <c r="F3675" t="s">
        <v>14876</v>
      </c>
      <c r="H3675">
        <v>58.326841100000003</v>
      </c>
      <c r="I3675">
        <v>-102.6862507</v>
      </c>
      <c r="J3675" s="1" t="str">
        <f t="shared" ref="J3675:J3687" si="601">HYPERLINK("http://geochem.nrcan.gc.ca/cdogs/content/kwd/kwd020027_e.htm", "NGR lake sediment grab sample")</f>
        <v>NGR lake sediment grab sample</v>
      </c>
      <c r="K3675" s="1" t="str">
        <f t="shared" ref="K3675:K3687" si="602">HYPERLINK("http://geochem.nrcan.gc.ca/cdogs/content/kwd/kwd080006_e.htm", "&lt;177 micron (NGR)")</f>
        <v>&lt;177 micron (NGR)</v>
      </c>
      <c r="L3675">
        <v>76</v>
      </c>
      <c r="M3675" t="s">
        <v>177</v>
      </c>
      <c r="N3675">
        <v>1505</v>
      </c>
      <c r="O3675" t="s">
        <v>77</v>
      </c>
      <c r="P3675" t="s">
        <v>80</v>
      </c>
      <c r="Q3675" t="s">
        <v>66</v>
      </c>
      <c r="R3675" t="s">
        <v>63</v>
      </c>
      <c r="S3675" t="s">
        <v>63</v>
      </c>
      <c r="T3675" t="s">
        <v>36</v>
      </c>
      <c r="U3675" t="s">
        <v>889</v>
      </c>
      <c r="V3675" t="s">
        <v>90</v>
      </c>
      <c r="W3675" t="s">
        <v>53</v>
      </c>
      <c r="X3675" t="s">
        <v>77</v>
      </c>
      <c r="Y3675" t="s">
        <v>125</v>
      </c>
      <c r="Z3675" t="s">
        <v>39</v>
      </c>
    </row>
    <row r="3676" spans="1:26" hidden="1" x14ac:dyDescent="0.25">
      <c r="A3676" t="s">
        <v>14877</v>
      </c>
      <c r="B3676" t="s">
        <v>14878</v>
      </c>
      <c r="C3676" s="1" t="str">
        <f t="shared" si="596"/>
        <v>21:0242</v>
      </c>
      <c r="D3676" s="1" t="str">
        <f t="shared" si="600"/>
        <v>21:0117</v>
      </c>
      <c r="E3676" t="s">
        <v>14879</v>
      </c>
      <c r="F3676" t="s">
        <v>14880</v>
      </c>
      <c r="H3676">
        <v>58.353192</v>
      </c>
      <c r="I3676">
        <v>-102.6921171</v>
      </c>
      <c r="J3676" s="1" t="str">
        <f t="shared" si="601"/>
        <v>NGR lake sediment grab sample</v>
      </c>
      <c r="K3676" s="1" t="str">
        <f t="shared" si="602"/>
        <v>&lt;177 micron (NGR)</v>
      </c>
      <c r="L3676">
        <v>76</v>
      </c>
      <c r="M3676" t="s">
        <v>187</v>
      </c>
      <c r="N3676">
        <v>1506</v>
      </c>
      <c r="O3676" t="s">
        <v>120</v>
      </c>
      <c r="P3676" t="s">
        <v>80</v>
      </c>
      <c r="Q3676" t="s">
        <v>53</v>
      </c>
      <c r="R3676" t="s">
        <v>80</v>
      </c>
      <c r="S3676" t="s">
        <v>80</v>
      </c>
      <c r="T3676" t="s">
        <v>36</v>
      </c>
      <c r="U3676" t="s">
        <v>147</v>
      </c>
      <c r="V3676" t="s">
        <v>99</v>
      </c>
      <c r="W3676" t="s">
        <v>53</v>
      </c>
      <c r="X3676" t="s">
        <v>890</v>
      </c>
      <c r="Y3676" t="s">
        <v>41</v>
      </c>
      <c r="Z3676" t="s">
        <v>8526</v>
      </c>
    </row>
    <row r="3677" spans="1:26" hidden="1" x14ac:dyDescent="0.25">
      <c r="A3677" t="s">
        <v>14881</v>
      </c>
      <c r="B3677" t="s">
        <v>14882</v>
      </c>
      <c r="C3677" s="1" t="str">
        <f t="shared" si="596"/>
        <v>21:0242</v>
      </c>
      <c r="D3677" s="1" t="str">
        <f t="shared" si="600"/>
        <v>21:0117</v>
      </c>
      <c r="E3677" t="s">
        <v>14883</v>
      </c>
      <c r="F3677" t="s">
        <v>14884</v>
      </c>
      <c r="H3677">
        <v>58.3656784</v>
      </c>
      <c r="I3677">
        <v>-102.7256022</v>
      </c>
      <c r="J3677" s="1" t="str">
        <f t="shared" si="601"/>
        <v>NGR lake sediment grab sample</v>
      </c>
      <c r="K3677" s="1" t="str">
        <f t="shared" si="602"/>
        <v>&lt;177 micron (NGR)</v>
      </c>
      <c r="L3677">
        <v>76</v>
      </c>
      <c r="M3677" t="s">
        <v>196</v>
      </c>
      <c r="N3677">
        <v>1507</v>
      </c>
      <c r="O3677" t="s">
        <v>348</v>
      </c>
      <c r="P3677" t="s">
        <v>76</v>
      </c>
      <c r="Q3677" t="s">
        <v>53</v>
      </c>
      <c r="R3677" t="s">
        <v>181</v>
      </c>
      <c r="S3677" t="s">
        <v>39</v>
      </c>
      <c r="T3677" t="s">
        <v>36</v>
      </c>
      <c r="U3677" t="s">
        <v>503</v>
      </c>
      <c r="V3677" t="s">
        <v>408</v>
      </c>
      <c r="W3677" t="s">
        <v>53</v>
      </c>
      <c r="X3677" t="s">
        <v>300</v>
      </c>
      <c r="Y3677" t="s">
        <v>41</v>
      </c>
      <c r="Z3677" t="s">
        <v>489</v>
      </c>
    </row>
    <row r="3678" spans="1:26" hidden="1" x14ac:dyDescent="0.25">
      <c r="A3678" t="s">
        <v>14885</v>
      </c>
      <c r="B3678" t="s">
        <v>14886</v>
      </c>
      <c r="C3678" s="1" t="str">
        <f t="shared" si="596"/>
        <v>21:0242</v>
      </c>
      <c r="D3678" s="1" t="str">
        <f t="shared" si="600"/>
        <v>21:0117</v>
      </c>
      <c r="E3678" t="s">
        <v>14887</v>
      </c>
      <c r="F3678" t="s">
        <v>14888</v>
      </c>
      <c r="H3678">
        <v>58.318776499999998</v>
      </c>
      <c r="I3678">
        <v>-102.7225175</v>
      </c>
      <c r="J3678" s="1" t="str">
        <f t="shared" si="601"/>
        <v>NGR lake sediment grab sample</v>
      </c>
      <c r="K3678" s="1" t="str">
        <f t="shared" si="602"/>
        <v>&lt;177 micron (NGR)</v>
      </c>
      <c r="L3678">
        <v>76</v>
      </c>
      <c r="M3678" t="s">
        <v>206</v>
      </c>
      <c r="N3678">
        <v>1508</v>
      </c>
      <c r="O3678" t="s">
        <v>244</v>
      </c>
      <c r="P3678" t="s">
        <v>80</v>
      </c>
      <c r="Q3678" t="s">
        <v>66</v>
      </c>
      <c r="R3678" t="s">
        <v>63</v>
      </c>
      <c r="S3678" t="s">
        <v>66</v>
      </c>
      <c r="T3678" t="s">
        <v>36</v>
      </c>
      <c r="U3678" t="s">
        <v>559</v>
      </c>
      <c r="V3678" t="s">
        <v>225</v>
      </c>
      <c r="W3678" t="s">
        <v>53</v>
      </c>
      <c r="X3678" t="s">
        <v>77</v>
      </c>
      <c r="Y3678" t="s">
        <v>41</v>
      </c>
      <c r="Z3678" t="s">
        <v>2661</v>
      </c>
    </row>
    <row r="3679" spans="1:26" hidden="1" x14ac:dyDescent="0.25">
      <c r="A3679" t="s">
        <v>14889</v>
      </c>
      <c r="B3679" t="s">
        <v>14890</v>
      </c>
      <c r="C3679" s="1" t="str">
        <f t="shared" si="596"/>
        <v>21:0242</v>
      </c>
      <c r="D3679" s="1" t="str">
        <f t="shared" si="600"/>
        <v>21:0117</v>
      </c>
      <c r="E3679" t="s">
        <v>14891</v>
      </c>
      <c r="F3679" t="s">
        <v>14892</v>
      </c>
      <c r="H3679">
        <v>58.320024500000002</v>
      </c>
      <c r="I3679">
        <v>-102.7611496</v>
      </c>
      <c r="J3679" s="1" t="str">
        <f t="shared" si="601"/>
        <v>NGR lake sediment grab sample</v>
      </c>
      <c r="K3679" s="1" t="str">
        <f t="shared" si="602"/>
        <v>&lt;177 micron (NGR)</v>
      </c>
      <c r="L3679">
        <v>76</v>
      </c>
      <c r="M3679" t="s">
        <v>214</v>
      </c>
      <c r="N3679">
        <v>1509</v>
      </c>
      <c r="O3679" t="s">
        <v>120</v>
      </c>
      <c r="P3679" t="s">
        <v>156</v>
      </c>
      <c r="Q3679" t="s">
        <v>66</v>
      </c>
      <c r="R3679" t="s">
        <v>146</v>
      </c>
      <c r="S3679" t="s">
        <v>78</v>
      </c>
      <c r="T3679" t="s">
        <v>36</v>
      </c>
      <c r="U3679" t="s">
        <v>407</v>
      </c>
      <c r="V3679" t="s">
        <v>408</v>
      </c>
      <c r="W3679" t="s">
        <v>66</v>
      </c>
      <c r="X3679" t="s">
        <v>283</v>
      </c>
      <c r="Y3679" t="s">
        <v>41</v>
      </c>
      <c r="Z3679" t="s">
        <v>1108</v>
      </c>
    </row>
    <row r="3680" spans="1:26" hidden="1" x14ac:dyDescent="0.25">
      <c r="A3680" t="s">
        <v>14893</v>
      </c>
      <c r="B3680" t="s">
        <v>14894</v>
      </c>
      <c r="C3680" s="1" t="str">
        <f t="shared" si="596"/>
        <v>21:0242</v>
      </c>
      <c r="D3680" s="1" t="str">
        <f t="shared" si="600"/>
        <v>21:0117</v>
      </c>
      <c r="E3680" t="s">
        <v>14895</v>
      </c>
      <c r="F3680" t="s">
        <v>14896</v>
      </c>
      <c r="H3680">
        <v>58.312908700000001</v>
      </c>
      <c r="I3680">
        <v>-102.7968546</v>
      </c>
      <c r="J3680" s="1" t="str">
        <f t="shared" si="601"/>
        <v>NGR lake sediment grab sample</v>
      </c>
      <c r="K3680" s="1" t="str">
        <f t="shared" si="602"/>
        <v>&lt;177 micron (NGR)</v>
      </c>
      <c r="L3680">
        <v>76</v>
      </c>
      <c r="M3680" t="s">
        <v>234</v>
      </c>
      <c r="N3680">
        <v>1510</v>
      </c>
      <c r="O3680" t="s">
        <v>74</v>
      </c>
      <c r="P3680" t="s">
        <v>156</v>
      </c>
      <c r="Q3680" t="s">
        <v>66</v>
      </c>
      <c r="R3680" t="s">
        <v>156</v>
      </c>
      <c r="S3680" t="s">
        <v>181</v>
      </c>
      <c r="T3680" t="s">
        <v>36</v>
      </c>
      <c r="U3680" t="s">
        <v>4924</v>
      </c>
      <c r="V3680" t="s">
        <v>685</v>
      </c>
      <c r="W3680" t="s">
        <v>53</v>
      </c>
      <c r="X3680" t="s">
        <v>890</v>
      </c>
      <c r="Y3680" t="s">
        <v>41</v>
      </c>
      <c r="Z3680" t="s">
        <v>6453</v>
      </c>
    </row>
    <row r="3681" spans="1:26" hidden="1" x14ac:dyDescent="0.25">
      <c r="A3681" t="s">
        <v>14897</v>
      </c>
      <c r="B3681" t="s">
        <v>14898</v>
      </c>
      <c r="C3681" s="1" t="str">
        <f t="shared" si="596"/>
        <v>21:0242</v>
      </c>
      <c r="D3681" s="1" t="str">
        <f t="shared" si="600"/>
        <v>21:0117</v>
      </c>
      <c r="E3681" t="s">
        <v>14899</v>
      </c>
      <c r="F3681" t="s">
        <v>14900</v>
      </c>
      <c r="H3681">
        <v>58.290953100000003</v>
      </c>
      <c r="I3681">
        <v>-102.8540797</v>
      </c>
      <c r="J3681" s="1" t="str">
        <f t="shared" si="601"/>
        <v>NGR lake sediment grab sample</v>
      </c>
      <c r="K3681" s="1" t="str">
        <f t="shared" si="602"/>
        <v>&lt;177 micron (NGR)</v>
      </c>
      <c r="L3681">
        <v>77</v>
      </c>
      <c r="M3681" t="s">
        <v>30</v>
      </c>
      <c r="N3681">
        <v>1511</v>
      </c>
      <c r="O3681" t="s">
        <v>297</v>
      </c>
      <c r="P3681" t="s">
        <v>156</v>
      </c>
      <c r="Q3681" t="s">
        <v>66</v>
      </c>
      <c r="R3681" t="s">
        <v>146</v>
      </c>
      <c r="S3681" t="s">
        <v>78</v>
      </c>
      <c r="T3681" t="s">
        <v>36</v>
      </c>
      <c r="U3681" t="s">
        <v>1617</v>
      </c>
      <c r="V3681" t="s">
        <v>65</v>
      </c>
      <c r="W3681" t="s">
        <v>66</v>
      </c>
      <c r="X3681" t="s">
        <v>48</v>
      </c>
      <c r="Y3681" t="s">
        <v>41</v>
      </c>
      <c r="Z3681" t="s">
        <v>362</v>
      </c>
    </row>
    <row r="3682" spans="1:26" hidden="1" x14ac:dyDescent="0.25">
      <c r="A3682" t="s">
        <v>14901</v>
      </c>
      <c r="B3682" t="s">
        <v>14902</v>
      </c>
      <c r="C3682" s="1" t="str">
        <f t="shared" si="596"/>
        <v>21:0242</v>
      </c>
      <c r="D3682" s="1" t="str">
        <f t="shared" si="600"/>
        <v>21:0117</v>
      </c>
      <c r="E3682" t="s">
        <v>14903</v>
      </c>
      <c r="F3682" t="s">
        <v>14904</v>
      </c>
      <c r="H3682">
        <v>58.324110699999999</v>
      </c>
      <c r="I3682">
        <v>-102.8479384</v>
      </c>
      <c r="J3682" s="1" t="str">
        <f t="shared" si="601"/>
        <v>NGR lake sediment grab sample</v>
      </c>
      <c r="K3682" s="1" t="str">
        <f t="shared" si="602"/>
        <v>&lt;177 micron (NGR)</v>
      </c>
      <c r="L3682">
        <v>77</v>
      </c>
      <c r="M3682" t="s">
        <v>47</v>
      </c>
      <c r="N3682">
        <v>1512</v>
      </c>
      <c r="O3682" t="s">
        <v>144</v>
      </c>
      <c r="P3682" t="s">
        <v>76</v>
      </c>
      <c r="Q3682" t="s">
        <v>63</v>
      </c>
      <c r="R3682" t="s">
        <v>146</v>
      </c>
      <c r="S3682" t="s">
        <v>33</v>
      </c>
      <c r="T3682" t="s">
        <v>36</v>
      </c>
      <c r="U3682" t="s">
        <v>178</v>
      </c>
      <c r="V3682" t="s">
        <v>730</v>
      </c>
      <c r="W3682" t="s">
        <v>53</v>
      </c>
      <c r="X3682" t="s">
        <v>890</v>
      </c>
      <c r="Y3682" t="s">
        <v>41</v>
      </c>
      <c r="Z3682" t="s">
        <v>1067</v>
      </c>
    </row>
    <row r="3683" spans="1:26" hidden="1" x14ac:dyDescent="0.25">
      <c r="A3683" t="s">
        <v>14905</v>
      </c>
      <c r="B3683" t="s">
        <v>14906</v>
      </c>
      <c r="C3683" s="1" t="str">
        <f t="shared" si="596"/>
        <v>21:0242</v>
      </c>
      <c r="D3683" s="1" t="str">
        <f t="shared" si="600"/>
        <v>21:0117</v>
      </c>
      <c r="E3683" t="s">
        <v>14907</v>
      </c>
      <c r="F3683" t="s">
        <v>14908</v>
      </c>
      <c r="H3683">
        <v>58.3015148</v>
      </c>
      <c r="I3683">
        <v>-102.83464960000001</v>
      </c>
      <c r="J3683" s="1" t="str">
        <f t="shared" si="601"/>
        <v>NGR lake sediment grab sample</v>
      </c>
      <c r="K3683" s="1" t="str">
        <f t="shared" si="602"/>
        <v>&lt;177 micron (NGR)</v>
      </c>
      <c r="L3683">
        <v>77</v>
      </c>
      <c r="M3683" t="s">
        <v>154</v>
      </c>
      <c r="N3683">
        <v>1513</v>
      </c>
      <c r="O3683" t="s">
        <v>488</v>
      </c>
      <c r="P3683" t="s">
        <v>156</v>
      </c>
      <c r="Q3683" t="s">
        <v>33</v>
      </c>
      <c r="R3683" t="s">
        <v>156</v>
      </c>
      <c r="S3683" t="s">
        <v>181</v>
      </c>
      <c r="T3683" t="s">
        <v>36</v>
      </c>
      <c r="U3683" t="s">
        <v>1842</v>
      </c>
      <c r="V3683" t="s">
        <v>1121</v>
      </c>
      <c r="W3683" t="s">
        <v>53</v>
      </c>
      <c r="X3683" t="s">
        <v>890</v>
      </c>
      <c r="Y3683" t="s">
        <v>41</v>
      </c>
      <c r="Z3683" t="s">
        <v>335</v>
      </c>
    </row>
    <row r="3684" spans="1:26" hidden="1" x14ac:dyDescent="0.25">
      <c r="A3684" t="s">
        <v>14909</v>
      </c>
      <c r="B3684" t="s">
        <v>14910</v>
      </c>
      <c r="C3684" s="1" t="str">
        <f t="shared" si="596"/>
        <v>21:0242</v>
      </c>
      <c r="D3684" s="1" t="str">
        <f t="shared" si="600"/>
        <v>21:0117</v>
      </c>
      <c r="E3684" t="s">
        <v>14899</v>
      </c>
      <c r="F3684" t="s">
        <v>14911</v>
      </c>
      <c r="H3684">
        <v>58.290953100000003</v>
      </c>
      <c r="I3684">
        <v>-102.8540797</v>
      </c>
      <c r="J3684" s="1" t="str">
        <f t="shared" si="601"/>
        <v>NGR lake sediment grab sample</v>
      </c>
      <c r="K3684" s="1" t="str">
        <f t="shared" si="602"/>
        <v>&lt;177 micron (NGR)</v>
      </c>
      <c r="L3684">
        <v>77</v>
      </c>
      <c r="M3684" t="s">
        <v>162</v>
      </c>
      <c r="N3684">
        <v>1514</v>
      </c>
      <c r="O3684" t="s">
        <v>79</v>
      </c>
      <c r="P3684" t="s">
        <v>181</v>
      </c>
      <c r="Q3684" t="s">
        <v>53</v>
      </c>
      <c r="R3684" t="s">
        <v>146</v>
      </c>
      <c r="S3684" t="s">
        <v>78</v>
      </c>
      <c r="T3684" t="s">
        <v>36</v>
      </c>
      <c r="U3684" t="s">
        <v>2474</v>
      </c>
      <c r="V3684" t="s">
        <v>65</v>
      </c>
      <c r="W3684" t="s">
        <v>53</v>
      </c>
      <c r="X3684" t="s">
        <v>82</v>
      </c>
      <c r="Y3684" t="s">
        <v>41</v>
      </c>
      <c r="Z3684" t="s">
        <v>362</v>
      </c>
    </row>
    <row r="3685" spans="1:26" hidden="1" x14ac:dyDescent="0.25">
      <c r="A3685" t="s">
        <v>14912</v>
      </c>
      <c r="B3685" t="s">
        <v>14913</v>
      </c>
      <c r="C3685" s="1" t="str">
        <f t="shared" si="596"/>
        <v>21:0242</v>
      </c>
      <c r="D3685" s="1" t="str">
        <f t="shared" si="600"/>
        <v>21:0117</v>
      </c>
      <c r="E3685" t="s">
        <v>14899</v>
      </c>
      <c r="F3685" t="s">
        <v>14914</v>
      </c>
      <c r="H3685">
        <v>58.290953100000003</v>
      </c>
      <c r="I3685">
        <v>-102.8540797</v>
      </c>
      <c r="J3685" s="1" t="str">
        <f t="shared" si="601"/>
        <v>NGR lake sediment grab sample</v>
      </c>
      <c r="K3685" s="1" t="str">
        <f t="shared" si="602"/>
        <v>&lt;177 micron (NGR)</v>
      </c>
      <c r="L3685">
        <v>77</v>
      </c>
      <c r="M3685" t="s">
        <v>169</v>
      </c>
      <c r="N3685">
        <v>1515</v>
      </c>
      <c r="O3685" t="s">
        <v>336</v>
      </c>
      <c r="P3685" t="s">
        <v>156</v>
      </c>
      <c r="Q3685" t="s">
        <v>66</v>
      </c>
      <c r="R3685" t="s">
        <v>76</v>
      </c>
      <c r="S3685" t="s">
        <v>39</v>
      </c>
      <c r="T3685" t="s">
        <v>36</v>
      </c>
      <c r="U3685" t="s">
        <v>355</v>
      </c>
      <c r="V3685" t="s">
        <v>65</v>
      </c>
      <c r="W3685" t="s">
        <v>53</v>
      </c>
      <c r="X3685" t="s">
        <v>82</v>
      </c>
      <c r="Y3685" t="s">
        <v>41</v>
      </c>
      <c r="Z3685" t="s">
        <v>1393</v>
      </c>
    </row>
    <row r="3686" spans="1:26" hidden="1" x14ac:dyDescent="0.25">
      <c r="A3686" t="s">
        <v>14915</v>
      </c>
      <c r="B3686" t="s">
        <v>14916</v>
      </c>
      <c r="C3686" s="1" t="str">
        <f t="shared" si="596"/>
        <v>21:0242</v>
      </c>
      <c r="D3686" s="1" t="str">
        <f t="shared" si="600"/>
        <v>21:0117</v>
      </c>
      <c r="E3686" t="s">
        <v>14917</v>
      </c>
      <c r="F3686" t="s">
        <v>14918</v>
      </c>
      <c r="H3686">
        <v>58.289508599999998</v>
      </c>
      <c r="I3686">
        <v>-102.79975829999999</v>
      </c>
      <c r="J3686" s="1" t="str">
        <f t="shared" si="601"/>
        <v>NGR lake sediment grab sample</v>
      </c>
      <c r="K3686" s="1" t="str">
        <f t="shared" si="602"/>
        <v>&lt;177 micron (NGR)</v>
      </c>
      <c r="L3686">
        <v>77</v>
      </c>
      <c r="M3686" t="s">
        <v>60</v>
      </c>
      <c r="N3686">
        <v>1516</v>
      </c>
      <c r="O3686" t="s">
        <v>236</v>
      </c>
      <c r="P3686" t="s">
        <v>181</v>
      </c>
      <c r="Q3686" t="s">
        <v>66</v>
      </c>
      <c r="R3686" t="s">
        <v>181</v>
      </c>
      <c r="S3686" t="s">
        <v>33</v>
      </c>
      <c r="T3686" t="s">
        <v>36</v>
      </c>
      <c r="U3686" t="s">
        <v>6285</v>
      </c>
      <c r="V3686" t="s">
        <v>216</v>
      </c>
      <c r="W3686" t="s">
        <v>66</v>
      </c>
      <c r="X3686" t="s">
        <v>82</v>
      </c>
      <c r="Y3686" t="s">
        <v>309</v>
      </c>
      <c r="Z3686" t="s">
        <v>406</v>
      </c>
    </row>
    <row r="3687" spans="1:26" hidden="1" x14ac:dyDescent="0.25">
      <c r="A3687" t="s">
        <v>14919</v>
      </c>
      <c r="B3687" t="s">
        <v>14920</v>
      </c>
      <c r="C3687" s="1" t="str">
        <f t="shared" si="596"/>
        <v>21:0242</v>
      </c>
      <c r="D3687" s="1" t="str">
        <f t="shared" si="600"/>
        <v>21:0117</v>
      </c>
      <c r="E3687" t="s">
        <v>14921</v>
      </c>
      <c r="F3687" t="s">
        <v>14922</v>
      </c>
      <c r="H3687">
        <v>58.289679900000003</v>
      </c>
      <c r="I3687">
        <v>-102.7563767</v>
      </c>
      <c r="J3687" s="1" t="str">
        <f t="shared" si="601"/>
        <v>NGR lake sediment grab sample</v>
      </c>
      <c r="K3687" s="1" t="str">
        <f t="shared" si="602"/>
        <v>&lt;177 micron (NGR)</v>
      </c>
      <c r="L3687">
        <v>77</v>
      </c>
      <c r="M3687" t="s">
        <v>73</v>
      </c>
      <c r="N3687">
        <v>1517</v>
      </c>
      <c r="O3687" t="s">
        <v>489</v>
      </c>
      <c r="P3687" t="s">
        <v>181</v>
      </c>
      <c r="Q3687" t="s">
        <v>53</v>
      </c>
      <c r="R3687" t="s">
        <v>39</v>
      </c>
      <c r="S3687" t="s">
        <v>63</v>
      </c>
      <c r="T3687" t="s">
        <v>36</v>
      </c>
      <c r="U3687" t="s">
        <v>100</v>
      </c>
      <c r="V3687" t="s">
        <v>157</v>
      </c>
      <c r="W3687" t="s">
        <v>66</v>
      </c>
      <c r="X3687" t="s">
        <v>283</v>
      </c>
      <c r="Y3687" t="s">
        <v>41</v>
      </c>
      <c r="Z3687" t="s">
        <v>62</v>
      </c>
    </row>
    <row r="3688" spans="1:26" hidden="1" x14ac:dyDescent="0.25">
      <c r="A3688" t="s">
        <v>14923</v>
      </c>
      <c r="B3688" t="s">
        <v>14924</v>
      </c>
      <c r="C3688" s="1" t="str">
        <f t="shared" si="596"/>
        <v>21:0242</v>
      </c>
      <c r="D3688" s="1" t="str">
        <f>HYPERLINK("http://geochem.nrcan.gc.ca/cdogs/content/svy/svy_e.htm", "")</f>
        <v/>
      </c>
      <c r="G3688" s="1" t="str">
        <f>HYPERLINK("http://geochem.nrcan.gc.ca/cdogs/content/cr_/cr_00022_e.htm", "22")</f>
        <v>22</v>
      </c>
      <c r="J3688" t="s">
        <v>220</v>
      </c>
      <c r="K3688" t="s">
        <v>221</v>
      </c>
      <c r="L3688">
        <v>77</v>
      </c>
      <c r="M3688" t="s">
        <v>222</v>
      </c>
      <c r="N3688">
        <v>1518</v>
      </c>
      <c r="O3688" t="s">
        <v>336</v>
      </c>
      <c r="P3688" t="s">
        <v>596</v>
      </c>
      <c r="Q3688" t="s">
        <v>135</v>
      </c>
      <c r="R3688" t="s">
        <v>146</v>
      </c>
      <c r="S3688" t="s">
        <v>78</v>
      </c>
      <c r="T3688" t="s">
        <v>36</v>
      </c>
      <c r="U3688" t="s">
        <v>1017</v>
      </c>
      <c r="V3688" t="s">
        <v>66</v>
      </c>
      <c r="W3688" t="s">
        <v>78</v>
      </c>
      <c r="X3688" t="s">
        <v>48</v>
      </c>
      <c r="Y3688" t="s">
        <v>1607</v>
      </c>
      <c r="Z3688" t="s">
        <v>4729</v>
      </c>
    </row>
    <row r="3689" spans="1:26" hidden="1" x14ac:dyDescent="0.25">
      <c r="A3689" t="s">
        <v>14925</v>
      </c>
      <c r="B3689" t="s">
        <v>14926</v>
      </c>
      <c r="C3689" s="1" t="str">
        <f t="shared" si="596"/>
        <v>21:0242</v>
      </c>
      <c r="D3689" s="1" t="str">
        <f t="shared" ref="D3689:D3704" si="603">HYPERLINK("http://geochem.nrcan.gc.ca/cdogs/content/svy/svy210117_e.htm", "21:0117")</f>
        <v>21:0117</v>
      </c>
      <c r="E3689" t="s">
        <v>14927</v>
      </c>
      <c r="F3689" t="s">
        <v>14928</v>
      </c>
      <c r="H3689">
        <v>58.297538299999999</v>
      </c>
      <c r="I3689">
        <v>-102.7363053</v>
      </c>
      <c r="J3689" s="1" t="str">
        <f t="shared" ref="J3689:J3704" si="604">HYPERLINK("http://geochem.nrcan.gc.ca/cdogs/content/kwd/kwd020027_e.htm", "NGR lake sediment grab sample")</f>
        <v>NGR lake sediment grab sample</v>
      </c>
      <c r="K3689" s="1" t="str">
        <f t="shared" ref="K3689:K3704" si="605">HYPERLINK("http://geochem.nrcan.gc.ca/cdogs/content/kwd/kwd080006_e.htm", "&lt;177 micron (NGR)")</f>
        <v>&lt;177 micron (NGR)</v>
      </c>
      <c r="L3689">
        <v>77</v>
      </c>
      <c r="M3689" t="s">
        <v>87</v>
      </c>
      <c r="N3689">
        <v>1519</v>
      </c>
      <c r="O3689" t="s">
        <v>771</v>
      </c>
      <c r="P3689" t="s">
        <v>76</v>
      </c>
      <c r="Q3689" t="s">
        <v>53</v>
      </c>
      <c r="R3689" t="s">
        <v>146</v>
      </c>
      <c r="S3689" t="s">
        <v>78</v>
      </c>
      <c r="T3689" t="s">
        <v>36</v>
      </c>
      <c r="U3689" t="s">
        <v>703</v>
      </c>
      <c r="V3689" t="s">
        <v>478</v>
      </c>
      <c r="W3689" t="s">
        <v>63</v>
      </c>
      <c r="X3689" t="s">
        <v>890</v>
      </c>
      <c r="Y3689" t="s">
        <v>41</v>
      </c>
      <c r="Z3689" t="s">
        <v>1481</v>
      </c>
    </row>
    <row r="3690" spans="1:26" hidden="1" x14ac:dyDescent="0.25">
      <c r="A3690" t="s">
        <v>14929</v>
      </c>
      <c r="B3690" t="s">
        <v>14930</v>
      </c>
      <c r="C3690" s="1" t="str">
        <f t="shared" si="596"/>
        <v>21:0242</v>
      </c>
      <c r="D3690" s="1" t="str">
        <f t="shared" si="603"/>
        <v>21:0117</v>
      </c>
      <c r="E3690" t="s">
        <v>14931</v>
      </c>
      <c r="F3690" t="s">
        <v>14932</v>
      </c>
      <c r="H3690">
        <v>58.273460100000001</v>
      </c>
      <c r="I3690">
        <v>-102.7690839</v>
      </c>
      <c r="J3690" s="1" t="str">
        <f t="shared" si="604"/>
        <v>NGR lake sediment grab sample</v>
      </c>
      <c r="K3690" s="1" t="str">
        <f t="shared" si="605"/>
        <v>&lt;177 micron (NGR)</v>
      </c>
      <c r="L3690">
        <v>77</v>
      </c>
      <c r="M3690" t="s">
        <v>96</v>
      </c>
      <c r="N3690">
        <v>1520</v>
      </c>
      <c r="O3690" t="s">
        <v>283</v>
      </c>
      <c r="P3690" t="s">
        <v>66</v>
      </c>
      <c r="Q3690" t="s">
        <v>53</v>
      </c>
      <c r="R3690" t="s">
        <v>80</v>
      </c>
      <c r="S3690" t="s">
        <v>63</v>
      </c>
      <c r="T3690" t="s">
        <v>36</v>
      </c>
      <c r="U3690" t="s">
        <v>263</v>
      </c>
      <c r="V3690" t="s">
        <v>90</v>
      </c>
      <c r="W3690" t="s">
        <v>53</v>
      </c>
      <c r="X3690" t="s">
        <v>76</v>
      </c>
      <c r="Y3690" t="s">
        <v>41</v>
      </c>
      <c r="Z3690" t="s">
        <v>2723</v>
      </c>
    </row>
    <row r="3691" spans="1:26" hidden="1" x14ac:dyDescent="0.25">
      <c r="A3691" t="s">
        <v>14933</v>
      </c>
      <c r="B3691" t="s">
        <v>14934</v>
      </c>
      <c r="C3691" s="1" t="str">
        <f t="shared" si="596"/>
        <v>21:0242</v>
      </c>
      <c r="D3691" s="1" t="str">
        <f t="shared" si="603"/>
        <v>21:0117</v>
      </c>
      <c r="E3691" t="s">
        <v>14935</v>
      </c>
      <c r="F3691" t="s">
        <v>14936</v>
      </c>
      <c r="H3691">
        <v>58.266182000000001</v>
      </c>
      <c r="I3691">
        <v>-102.7353548</v>
      </c>
      <c r="J3691" s="1" t="str">
        <f t="shared" si="604"/>
        <v>NGR lake sediment grab sample</v>
      </c>
      <c r="K3691" s="1" t="str">
        <f t="shared" si="605"/>
        <v>&lt;177 micron (NGR)</v>
      </c>
      <c r="L3691">
        <v>77</v>
      </c>
      <c r="M3691" t="s">
        <v>106</v>
      </c>
      <c r="N3691">
        <v>1521</v>
      </c>
      <c r="O3691" t="s">
        <v>48</v>
      </c>
      <c r="P3691" t="s">
        <v>181</v>
      </c>
      <c r="Q3691" t="s">
        <v>66</v>
      </c>
      <c r="R3691" t="s">
        <v>181</v>
      </c>
      <c r="S3691" t="s">
        <v>39</v>
      </c>
      <c r="T3691" t="s">
        <v>36</v>
      </c>
      <c r="U3691" t="s">
        <v>361</v>
      </c>
      <c r="V3691" t="s">
        <v>157</v>
      </c>
      <c r="W3691" t="s">
        <v>66</v>
      </c>
      <c r="X3691" t="s">
        <v>82</v>
      </c>
      <c r="Y3691" t="s">
        <v>41</v>
      </c>
      <c r="Z3691" t="s">
        <v>419</v>
      </c>
    </row>
    <row r="3692" spans="1:26" hidden="1" x14ac:dyDescent="0.25">
      <c r="A3692" t="s">
        <v>14937</v>
      </c>
      <c r="B3692" t="s">
        <v>14938</v>
      </c>
      <c r="C3692" s="1" t="str">
        <f t="shared" si="596"/>
        <v>21:0242</v>
      </c>
      <c r="D3692" s="1" t="str">
        <f t="shared" si="603"/>
        <v>21:0117</v>
      </c>
      <c r="E3692" t="s">
        <v>14939</v>
      </c>
      <c r="F3692" t="s">
        <v>14940</v>
      </c>
      <c r="H3692">
        <v>58.255196599999998</v>
      </c>
      <c r="I3692">
        <v>-102.73097559999999</v>
      </c>
      <c r="J3692" s="1" t="str">
        <f t="shared" si="604"/>
        <v>NGR lake sediment grab sample</v>
      </c>
      <c r="K3692" s="1" t="str">
        <f t="shared" si="605"/>
        <v>&lt;177 micron (NGR)</v>
      </c>
      <c r="L3692">
        <v>77</v>
      </c>
      <c r="M3692" t="s">
        <v>118</v>
      </c>
      <c r="N3692">
        <v>1522</v>
      </c>
      <c r="O3692" t="s">
        <v>336</v>
      </c>
      <c r="P3692" t="s">
        <v>76</v>
      </c>
      <c r="Q3692" t="s">
        <v>66</v>
      </c>
      <c r="R3692" t="s">
        <v>146</v>
      </c>
      <c r="S3692" t="s">
        <v>78</v>
      </c>
      <c r="T3692" t="s">
        <v>36</v>
      </c>
      <c r="U3692" t="s">
        <v>260</v>
      </c>
      <c r="V3692" t="s">
        <v>200</v>
      </c>
      <c r="W3692" t="s">
        <v>53</v>
      </c>
      <c r="X3692" t="s">
        <v>283</v>
      </c>
      <c r="Y3692" t="s">
        <v>41</v>
      </c>
      <c r="Z3692" t="s">
        <v>182</v>
      </c>
    </row>
    <row r="3693" spans="1:26" hidden="1" x14ac:dyDescent="0.25">
      <c r="A3693" t="s">
        <v>14941</v>
      </c>
      <c r="B3693" t="s">
        <v>14942</v>
      </c>
      <c r="C3693" s="1" t="str">
        <f t="shared" si="596"/>
        <v>21:0242</v>
      </c>
      <c r="D3693" s="1" t="str">
        <f t="shared" si="603"/>
        <v>21:0117</v>
      </c>
      <c r="E3693" t="s">
        <v>14943</v>
      </c>
      <c r="F3693" t="s">
        <v>14944</v>
      </c>
      <c r="H3693">
        <v>58.257799800000001</v>
      </c>
      <c r="I3693">
        <v>-102.68575509999999</v>
      </c>
      <c r="J3693" s="1" t="str">
        <f t="shared" si="604"/>
        <v>NGR lake sediment grab sample</v>
      </c>
      <c r="K3693" s="1" t="str">
        <f t="shared" si="605"/>
        <v>&lt;177 micron (NGR)</v>
      </c>
      <c r="L3693">
        <v>77</v>
      </c>
      <c r="M3693" t="s">
        <v>131</v>
      </c>
      <c r="N3693">
        <v>1523</v>
      </c>
      <c r="O3693" t="s">
        <v>455</v>
      </c>
      <c r="P3693" t="s">
        <v>39</v>
      </c>
      <c r="Q3693" t="s">
        <v>66</v>
      </c>
      <c r="R3693" t="s">
        <v>80</v>
      </c>
      <c r="S3693" t="s">
        <v>63</v>
      </c>
      <c r="T3693" t="s">
        <v>36</v>
      </c>
      <c r="U3693" t="s">
        <v>1829</v>
      </c>
      <c r="V3693" t="s">
        <v>5519</v>
      </c>
      <c r="W3693" t="s">
        <v>53</v>
      </c>
      <c r="X3693" t="s">
        <v>82</v>
      </c>
      <c r="Y3693" t="s">
        <v>41</v>
      </c>
      <c r="Z3693" t="s">
        <v>432</v>
      </c>
    </row>
    <row r="3694" spans="1:26" hidden="1" x14ac:dyDescent="0.25">
      <c r="A3694" t="s">
        <v>14945</v>
      </c>
      <c r="B3694" t="s">
        <v>14946</v>
      </c>
      <c r="C3694" s="1" t="str">
        <f t="shared" si="596"/>
        <v>21:0242</v>
      </c>
      <c r="D3694" s="1" t="str">
        <f t="shared" si="603"/>
        <v>21:0117</v>
      </c>
      <c r="E3694" t="s">
        <v>14947</v>
      </c>
      <c r="F3694" t="s">
        <v>14948</v>
      </c>
      <c r="H3694">
        <v>58.240248100000002</v>
      </c>
      <c r="I3694">
        <v>-102.6944804</v>
      </c>
      <c r="J3694" s="1" t="str">
        <f t="shared" si="604"/>
        <v>NGR lake sediment grab sample</v>
      </c>
      <c r="K3694" s="1" t="str">
        <f t="shared" si="605"/>
        <v>&lt;177 micron (NGR)</v>
      </c>
      <c r="L3694">
        <v>77</v>
      </c>
      <c r="M3694" t="s">
        <v>143</v>
      </c>
      <c r="N3694">
        <v>1524</v>
      </c>
      <c r="O3694" t="s">
        <v>489</v>
      </c>
      <c r="P3694" t="s">
        <v>181</v>
      </c>
      <c r="Q3694" t="s">
        <v>66</v>
      </c>
      <c r="R3694" t="s">
        <v>181</v>
      </c>
      <c r="S3694" t="s">
        <v>33</v>
      </c>
      <c r="T3694" t="s">
        <v>36</v>
      </c>
      <c r="U3694" t="s">
        <v>91</v>
      </c>
      <c r="V3694" t="s">
        <v>721</v>
      </c>
      <c r="W3694" t="s">
        <v>66</v>
      </c>
      <c r="X3694" t="s">
        <v>283</v>
      </c>
      <c r="Y3694" t="s">
        <v>41</v>
      </c>
      <c r="Z3694" t="s">
        <v>742</v>
      </c>
    </row>
    <row r="3695" spans="1:26" hidden="1" x14ac:dyDescent="0.25">
      <c r="A3695" t="s">
        <v>14949</v>
      </c>
      <c r="B3695" t="s">
        <v>14950</v>
      </c>
      <c r="C3695" s="1" t="str">
        <f t="shared" si="596"/>
        <v>21:0242</v>
      </c>
      <c r="D3695" s="1" t="str">
        <f t="shared" si="603"/>
        <v>21:0117</v>
      </c>
      <c r="E3695" t="s">
        <v>14951</v>
      </c>
      <c r="F3695" t="s">
        <v>14952</v>
      </c>
      <c r="H3695">
        <v>58.214291899999999</v>
      </c>
      <c r="I3695">
        <v>-102.63948430000001</v>
      </c>
      <c r="J3695" s="1" t="str">
        <f t="shared" si="604"/>
        <v>NGR lake sediment grab sample</v>
      </c>
      <c r="K3695" s="1" t="str">
        <f t="shared" si="605"/>
        <v>&lt;177 micron (NGR)</v>
      </c>
      <c r="L3695">
        <v>77</v>
      </c>
      <c r="M3695" t="s">
        <v>177</v>
      </c>
      <c r="N3695">
        <v>1525</v>
      </c>
      <c r="O3695" t="s">
        <v>470</v>
      </c>
      <c r="P3695" t="s">
        <v>109</v>
      </c>
      <c r="Q3695" t="s">
        <v>63</v>
      </c>
      <c r="R3695" t="s">
        <v>97</v>
      </c>
      <c r="S3695" t="s">
        <v>33</v>
      </c>
      <c r="T3695" t="s">
        <v>36</v>
      </c>
      <c r="U3695" t="s">
        <v>938</v>
      </c>
      <c r="V3695" t="s">
        <v>157</v>
      </c>
      <c r="W3695" t="s">
        <v>63</v>
      </c>
      <c r="X3695" t="s">
        <v>48</v>
      </c>
      <c r="Y3695" t="s">
        <v>41</v>
      </c>
      <c r="Z3695" t="s">
        <v>2070</v>
      </c>
    </row>
    <row r="3696" spans="1:26" hidden="1" x14ac:dyDescent="0.25">
      <c r="A3696" t="s">
        <v>14953</v>
      </c>
      <c r="B3696" t="s">
        <v>14954</v>
      </c>
      <c r="C3696" s="1" t="str">
        <f t="shared" si="596"/>
        <v>21:0242</v>
      </c>
      <c r="D3696" s="1" t="str">
        <f t="shared" si="603"/>
        <v>21:0117</v>
      </c>
      <c r="E3696" t="s">
        <v>14955</v>
      </c>
      <c r="F3696" t="s">
        <v>14956</v>
      </c>
      <c r="H3696">
        <v>58.230619799999999</v>
      </c>
      <c r="I3696">
        <v>-102.6390981</v>
      </c>
      <c r="J3696" s="1" t="str">
        <f t="shared" si="604"/>
        <v>NGR lake sediment grab sample</v>
      </c>
      <c r="K3696" s="1" t="str">
        <f t="shared" si="605"/>
        <v>&lt;177 micron (NGR)</v>
      </c>
      <c r="L3696">
        <v>77</v>
      </c>
      <c r="M3696" t="s">
        <v>187</v>
      </c>
      <c r="N3696">
        <v>1526</v>
      </c>
      <c r="O3696" t="s">
        <v>1254</v>
      </c>
      <c r="P3696" t="s">
        <v>76</v>
      </c>
      <c r="Q3696" t="s">
        <v>53</v>
      </c>
      <c r="R3696" t="s">
        <v>146</v>
      </c>
      <c r="S3696" t="s">
        <v>78</v>
      </c>
      <c r="T3696" t="s">
        <v>36</v>
      </c>
      <c r="U3696" t="s">
        <v>2645</v>
      </c>
      <c r="V3696" t="s">
        <v>309</v>
      </c>
      <c r="W3696" t="s">
        <v>53</v>
      </c>
      <c r="X3696" t="s">
        <v>82</v>
      </c>
      <c r="Y3696" t="s">
        <v>41</v>
      </c>
      <c r="Z3696" t="s">
        <v>1328</v>
      </c>
    </row>
    <row r="3697" spans="1:26" hidden="1" x14ac:dyDescent="0.25">
      <c r="A3697" t="s">
        <v>14957</v>
      </c>
      <c r="B3697" t="s">
        <v>14958</v>
      </c>
      <c r="C3697" s="1" t="str">
        <f t="shared" si="596"/>
        <v>21:0242</v>
      </c>
      <c r="D3697" s="1" t="str">
        <f t="shared" si="603"/>
        <v>21:0117</v>
      </c>
      <c r="E3697" t="s">
        <v>14959</v>
      </c>
      <c r="F3697" t="s">
        <v>14960</v>
      </c>
      <c r="H3697">
        <v>58.241349499999998</v>
      </c>
      <c r="I3697">
        <v>-102.6377205</v>
      </c>
      <c r="J3697" s="1" t="str">
        <f t="shared" si="604"/>
        <v>NGR lake sediment grab sample</v>
      </c>
      <c r="K3697" s="1" t="str">
        <f t="shared" si="605"/>
        <v>&lt;177 micron (NGR)</v>
      </c>
      <c r="L3697">
        <v>77</v>
      </c>
      <c r="M3697" t="s">
        <v>196</v>
      </c>
      <c r="N3697">
        <v>1527</v>
      </c>
      <c r="O3697" t="s">
        <v>516</v>
      </c>
      <c r="P3697" t="s">
        <v>181</v>
      </c>
      <c r="Q3697" t="s">
        <v>66</v>
      </c>
      <c r="R3697" t="s">
        <v>146</v>
      </c>
      <c r="S3697" t="s">
        <v>33</v>
      </c>
      <c r="T3697" t="s">
        <v>36</v>
      </c>
      <c r="U3697" t="s">
        <v>54</v>
      </c>
      <c r="V3697" t="s">
        <v>52</v>
      </c>
      <c r="W3697" t="s">
        <v>66</v>
      </c>
      <c r="X3697" t="s">
        <v>82</v>
      </c>
      <c r="Y3697" t="s">
        <v>41</v>
      </c>
      <c r="Z3697" t="s">
        <v>406</v>
      </c>
    </row>
    <row r="3698" spans="1:26" hidden="1" x14ac:dyDescent="0.25">
      <c r="A3698" t="s">
        <v>14961</v>
      </c>
      <c r="B3698" t="s">
        <v>14962</v>
      </c>
      <c r="C3698" s="1" t="str">
        <f t="shared" si="596"/>
        <v>21:0242</v>
      </c>
      <c r="D3698" s="1" t="str">
        <f t="shared" si="603"/>
        <v>21:0117</v>
      </c>
      <c r="E3698" t="s">
        <v>14963</v>
      </c>
      <c r="F3698" t="s">
        <v>14964</v>
      </c>
      <c r="H3698">
        <v>58.277284799999997</v>
      </c>
      <c r="I3698">
        <v>-102.6880324</v>
      </c>
      <c r="J3698" s="1" t="str">
        <f t="shared" si="604"/>
        <v>NGR lake sediment grab sample</v>
      </c>
      <c r="K3698" s="1" t="str">
        <f t="shared" si="605"/>
        <v>&lt;177 micron (NGR)</v>
      </c>
      <c r="L3698">
        <v>77</v>
      </c>
      <c r="M3698" t="s">
        <v>206</v>
      </c>
      <c r="N3698">
        <v>1528</v>
      </c>
      <c r="O3698" t="s">
        <v>343</v>
      </c>
      <c r="P3698" t="s">
        <v>50</v>
      </c>
      <c r="Q3698" t="s">
        <v>63</v>
      </c>
      <c r="R3698" t="s">
        <v>156</v>
      </c>
      <c r="S3698" t="s">
        <v>33</v>
      </c>
      <c r="T3698" t="s">
        <v>36</v>
      </c>
      <c r="U3698" t="s">
        <v>112</v>
      </c>
      <c r="V3698" t="s">
        <v>292</v>
      </c>
      <c r="W3698" t="s">
        <v>53</v>
      </c>
      <c r="X3698" t="s">
        <v>79</v>
      </c>
      <c r="Y3698" t="s">
        <v>41</v>
      </c>
      <c r="Z3698" t="s">
        <v>3809</v>
      </c>
    </row>
    <row r="3699" spans="1:26" hidden="1" x14ac:dyDescent="0.25">
      <c r="A3699" t="s">
        <v>14965</v>
      </c>
      <c r="B3699" t="s">
        <v>14966</v>
      </c>
      <c r="C3699" s="1" t="str">
        <f t="shared" si="596"/>
        <v>21:0242</v>
      </c>
      <c r="D3699" s="1" t="str">
        <f t="shared" si="603"/>
        <v>21:0117</v>
      </c>
      <c r="E3699" t="s">
        <v>14967</v>
      </c>
      <c r="F3699" t="s">
        <v>14968</v>
      </c>
      <c r="H3699">
        <v>58.298637200000002</v>
      </c>
      <c r="I3699">
        <v>-102.6872549</v>
      </c>
      <c r="J3699" s="1" t="str">
        <f t="shared" si="604"/>
        <v>NGR lake sediment grab sample</v>
      </c>
      <c r="K3699" s="1" t="str">
        <f t="shared" si="605"/>
        <v>&lt;177 micron (NGR)</v>
      </c>
      <c r="L3699">
        <v>77</v>
      </c>
      <c r="M3699" t="s">
        <v>214</v>
      </c>
      <c r="N3699">
        <v>1529</v>
      </c>
      <c r="O3699" t="s">
        <v>74</v>
      </c>
      <c r="P3699" t="s">
        <v>181</v>
      </c>
      <c r="Q3699" t="s">
        <v>53</v>
      </c>
      <c r="R3699" t="s">
        <v>97</v>
      </c>
      <c r="S3699" t="s">
        <v>146</v>
      </c>
      <c r="T3699" t="s">
        <v>36</v>
      </c>
      <c r="U3699" t="s">
        <v>655</v>
      </c>
      <c r="V3699" t="s">
        <v>125</v>
      </c>
      <c r="W3699" t="s">
        <v>66</v>
      </c>
      <c r="X3699" t="s">
        <v>82</v>
      </c>
      <c r="Y3699" t="s">
        <v>41</v>
      </c>
      <c r="Z3699" t="s">
        <v>2408</v>
      </c>
    </row>
    <row r="3700" spans="1:26" hidden="1" x14ac:dyDescent="0.25">
      <c r="A3700" t="s">
        <v>14969</v>
      </c>
      <c r="B3700" t="s">
        <v>14970</v>
      </c>
      <c r="C3700" s="1" t="str">
        <f t="shared" si="596"/>
        <v>21:0242</v>
      </c>
      <c r="D3700" s="1" t="str">
        <f t="shared" si="603"/>
        <v>21:0117</v>
      </c>
      <c r="E3700" t="s">
        <v>14971</v>
      </c>
      <c r="F3700" t="s">
        <v>14972</v>
      </c>
      <c r="H3700">
        <v>58.301909700000003</v>
      </c>
      <c r="I3700">
        <v>-102.65529479999999</v>
      </c>
      <c r="J3700" s="1" t="str">
        <f t="shared" si="604"/>
        <v>NGR lake sediment grab sample</v>
      </c>
      <c r="K3700" s="1" t="str">
        <f t="shared" si="605"/>
        <v>&lt;177 micron (NGR)</v>
      </c>
      <c r="L3700">
        <v>77</v>
      </c>
      <c r="M3700" t="s">
        <v>234</v>
      </c>
      <c r="N3700">
        <v>1530</v>
      </c>
      <c r="O3700" t="s">
        <v>1047</v>
      </c>
      <c r="P3700" t="s">
        <v>50</v>
      </c>
      <c r="Q3700" t="s">
        <v>394</v>
      </c>
      <c r="R3700" t="s">
        <v>97</v>
      </c>
      <c r="S3700" t="s">
        <v>146</v>
      </c>
      <c r="T3700" t="s">
        <v>36</v>
      </c>
      <c r="U3700" t="s">
        <v>1842</v>
      </c>
      <c r="V3700" t="s">
        <v>99</v>
      </c>
      <c r="W3700" t="s">
        <v>66</v>
      </c>
      <c r="X3700" t="s">
        <v>82</v>
      </c>
      <c r="Y3700" t="s">
        <v>41</v>
      </c>
      <c r="Z3700" t="s">
        <v>246</v>
      </c>
    </row>
    <row r="3701" spans="1:26" hidden="1" x14ac:dyDescent="0.25">
      <c r="A3701" t="s">
        <v>14973</v>
      </c>
      <c r="B3701" t="s">
        <v>14974</v>
      </c>
      <c r="C3701" s="1" t="str">
        <f t="shared" si="596"/>
        <v>21:0242</v>
      </c>
      <c r="D3701" s="1" t="str">
        <f t="shared" si="603"/>
        <v>21:0117</v>
      </c>
      <c r="E3701" t="s">
        <v>14975</v>
      </c>
      <c r="F3701" t="s">
        <v>14976</v>
      </c>
      <c r="H3701">
        <v>58.314176699999997</v>
      </c>
      <c r="I3701">
        <v>-102.5048769</v>
      </c>
      <c r="J3701" s="1" t="str">
        <f t="shared" si="604"/>
        <v>NGR lake sediment grab sample</v>
      </c>
      <c r="K3701" s="1" t="str">
        <f t="shared" si="605"/>
        <v>&lt;177 micron (NGR)</v>
      </c>
      <c r="L3701">
        <v>78</v>
      </c>
      <c r="M3701" t="s">
        <v>30</v>
      </c>
      <c r="N3701">
        <v>1531</v>
      </c>
      <c r="O3701" t="s">
        <v>49</v>
      </c>
      <c r="P3701" t="s">
        <v>80</v>
      </c>
      <c r="Q3701" t="s">
        <v>66</v>
      </c>
      <c r="R3701" t="s">
        <v>78</v>
      </c>
      <c r="S3701" t="s">
        <v>80</v>
      </c>
      <c r="T3701" t="s">
        <v>36</v>
      </c>
      <c r="U3701" t="s">
        <v>766</v>
      </c>
      <c r="V3701" t="s">
        <v>337</v>
      </c>
      <c r="W3701" t="s">
        <v>53</v>
      </c>
      <c r="X3701" t="s">
        <v>760</v>
      </c>
      <c r="Y3701" t="s">
        <v>760</v>
      </c>
      <c r="Z3701" t="s">
        <v>2483</v>
      </c>
    </row>
    <row r="3702" spans="1:26" hidden="1" x14ac:dyDescent="0.25">
      <c r="A3702" t="s">
        <v>14977</v>
      </c>
      <c r="B3702" t="s">
        <v>14978</v>
      </c>
      <c r="C3702" s="1" t="str">
        <f t="shared" si="596"/>
        <v>21:0242</v>
      </c>
      <c r="D3702" s="1" t="str">
        <f t="shared" si="603"/>
        <v>21:0117</v>
      </c>
      <c r="E3702" t="s">
        <v>14979</v>
      </c>
      <c r="F3702" t="s">
        <v>14980</v>
      </c>
      <c r="H3702">
        <v>58.324047299999997</v>
      </c>
      <c r="I3702">
        <v>-102.6630523</v>
      </c>
      <c r="J3702" s="1" t="str">
        <f t="shared" si="604"/>
        <v>NGR lake sediment grab sample</v>
      </c>
      <c r="K3702" s="1" t="str">
        <f t="shared" si="605"/>
        <v>&lt;177 micron (NGR)</v>
      </c>
      <c r="L3702">
        <v>78</v>
      </c>
      <c r="M3702" t="s">
        <v>47</v>
      </c>
      <c r="N3702">
        <v>1532</v>
      </c>
      <c r="O3702" t="s">
        <v>666</v>
      </c>
      <c r="P3702" t="s">
        <v>181</v>
      </c>
      <c r="Q3702" t="s">
        <v>63</v>
      </c>
      <c r="R3702" t="s">
        <v>78</v>
      </c>
      <c r="S3702" t="s">
        <v>78</v>
      </c>
      <c r="T3702" t="s">
        <v>36</v>
      </c>
      <c r="U3702" t="s">
        <v>10516</v>
      </c>
      <c r="V3702" t="s">
        <v>80</v>
      </c>
      <c r="W3702" t="s">
        <v>33</v>
      </c>
      <c r="X3702" t="s">
        <v>82</v>
      </c>
      <c r="Y3702" t="s">
        <v>41</v>
      </c>
      <c r="Z3702" t="s">
        <v>1506</v>
      </c>
    </row>
    <row r="3703" spans="1:26" hidden="1" x14ac:dyDescent="0.25">
      <c r="A3703" t="s">
        <v>14981</v>
      </c>
      <c r="B3703" t="s">
        <v>14982</v>
      </c>
      <c r="C3703" s="1" t="str">
        <f t="shared" si="596"/>
        <v>21:0242</v>
      </c>
      <c r="D3703" s="1" t="str">
        <f t="shared" si="603"/>
        <v>21:0117</v>
      </c>
      <c r="E3703" t="s">
        <v>14983</v>
      </c>
      <c r="F3703" t="s">
        <v>14984</v>
      </c>
      <c r="H3703">
        <v>58.327183400000003</v>
      </c>
      <c r="I3703">
        <v>-102.6259859</v>
      </c>
      <c r="J3703" s="1" t="str">
        <f t="shared" si="604"/>
        <v>NGR lake sediment grab sample</v>
      </c>
      <c r="K3703" s="1" t="str">
        <f t="shared" si="605"/>
        <v>&lt;177 micron (NGR)</v>
      </c>
      <c r="L3703">
        <v>78</v>
      </c>
      <c r="M3703" t="s">
        <v>60</v>
      </c>
      <c r="N3703">
        <v>1533</v>
      </c>
      <c r="O3703" t="s">
        <v>1254</v>
      </c>
      <c r="P3703" t="s">
        <v>76</v>
      </c>
      <c r="Q3703" t="s">
        <v>53</v>
      </c>
      <c r="R3703" t="s">
        <v>181</v>
      </c>
      <c r="S3703" t="s">
        <v>39</v>
      </c>
      <c r="T3703" t="s">
        <v>36</v>
      </c>
      <c r="U3703" t="s">
        <v>825</v>
      </c>
      <c r="V3703" t="s">
        <v>216</v>
      </c>
      <c r="W3703" t="s">
        <v>53</v>
      </c>
      <c r="X3703" t="s">
        <v>82</v>
      </c>
      <c r="Y3703" t="s">
        <v>41</v>
      </c>
      <c r="Z3703" t="s">
        <v>1920</v>
      </c>
    </row>
    <row r="3704" spans="1:26" hidden="1" x14ac:dyDescent="0.25">
      <c r="A3704" t="s">
        <v>14985</v>
      </c>
      <c r="B3704" t="s">
        <v>14986</v>
      </c>
      <c r="C3704" s="1" t="str">
        <f t="shared" si="596"/>
        <v>21:0242</v>
      </c>
      <c r="D3704" s="1" t="str">
        <f t="shared" si="603"/>
        <v>21:0117</v>
      </c>
      <c r="E3704" t="s">
        <v>14987</v>
      </c>
      <c r="F3704" t="s">
        <v>14988</v>
      </c>
      <c r="H3704">
        <v>58.343068600000002</v>
      </c>
      <c r="I3704">
        <v>-102.58561779999999</v>
      </c>
      <c r="J3704" s="1" t="str">
        <f t="shared" si="604"/>
        <v>NGR lake sediment grab sample</v>
      </c>
      <c r="K3704" s="1" t="str">
        <f t="shared" si="605"/>
        <v>&lt;177 micron (NGR)</v>
      </c>
      <c r="L3704">
        <v>78</v>
      </c>
      <c r="M3704" t="s">
        <v>73</v>
      </c>
      <c r="N3704">
        <v>1534</v>
      </c>
      <c r="O3704" t="s">
        <v>197</v>
      </c>
      <c r="P3704" t="s">
        <v>156</v>
      </c>
      <c r="Q3704" t="s">
        <v>66</v>
      </c>
      <c r="R3704" t="s">
        <v>181</v>
      </c>
      <c r="S3704" t="s">
        <v>39</v>
      </c>
      <c r="T3704" t="s">
        <v>36</v>
      </c>
      <c r="U3704" t="s">
        <v>781</v>
      </c>
      <c r="V3704" t="s">
        <v>875</v>
      </c>
      <c r="W3704" t="s">
        <v>33</v>
      </c>
      <c r="X3704" t="s">
        <v>890</v>
      </c>
      <c r="Y3704" t="s">
        <v>41</v>
      </c>
      <c r="Z3704" t="s">
        <v>68</v>
      </c>
    </row>
    <row r="3705" spans="1:26" hidden="1" x14ac:dyDescent="0.25">
      <c r="A3705" t="s">
        <v>14989</v>
      </c>
      <c r="B3705" t="s">
        <v>14990</v>
      </c>
      <c r="C3705" s="1" t="str">
        <f t="shared" si="596"/>
        <v>21:0242</v>
      </c>
      <c r="D3705" s="1" t="str">
        <f>HYPERLINK("http://geochem.nrcan.gc.ca/cdogs/content/svy/svy_e.htm", "")</f>
        <v/>
      </c>
      <c r="G3705" s="1" t="str">
        <f>HYPERLINK("http://geochem.nrcan.gc.ca/cdogs/content/cr_/cr_00022_e.htm", "22")</f>
        <v>22</v>
      </c>
      <c r="J3705" t="s">
        <v>220</v>
      </c>
      <c r="K3705" t="s">
        <v>221</v>
      </c>
      <c r="L3705">
        <v>78</v>
      </c>
      <c r="M3705" t="s">
        <v>222</v>
      </c>
      <c r="N3705">
        <v>1535</v>
      </c>
      <c r="O3705" t="s">
        <v>298</v>
      </c>
      <c r="P3705" t="s">
        <v>134</v>
      </c>
      <c r="Q3705" t="s">
        <v>244</v>
      </c>
      <c r="R3705" t="s">
        <v>146</v>
      </c>
      <c r="S3705" t="s">
        <v>78</v>
      </c>
      <c r="T3705" t="s">
        <v>36</v>
      </c>
      <c r="U3705" t="s">
        <v>1192</v>
      </c>
      <c r="V3705" t="s">
        <v>408</v>
      </c>
      <c r="W3705" t="s">
        <v>181</v>
      </c>
      <c r="X3705" t="s">
        <v>48</v>
      </c>
      <c r="Y3705" t="s">
        <v>875</v>
      </c>
      <c r="Z3705" t="s">
        <v>1797</v>
      </c>
    </row>
    <row r="3706" spans="1:26" hidden="1" x14ac:dyDescent="0.25">
      <c r="A3706" t="s">
        <v>14991</v>
      </c>
      <c r="B3706" t="s">
        <v>14992</v>
      </c>
      <c r="C3706" s="1" t="str">
        <f t="shared" si="596"/>
        <v>21:0242</v>
      </c>
      <c r="D3706" s="1" t="str">
        <f t="shared" ref="D3706:D3736" si="606">HYPERLINK("http://geochem.nrcan.gc.ca/cdogs/content/svy/svy210117_e.htm", "21:0117")</f>
        <v>21:0117</v>
      </c>
      <c r="E3706" t="s">
        <v>14993</v>
      </c>
      <c r="F3706" t="s">
        <v>14994</v>
      </c>
      <c r="H3706">
        <v>58.360323100000002</v>
      </c>
      <c r="I3706">
        <v>-102.545614</v>
      </c>
      <c r="J3706" s="1" t="str">
        <f t="shared" ref="J3706:J3736" si="607">HYPERLINK("http://geochem.nrcan.gc.ca/cdogs/content/kwd/kwd020027_e.htm", "NGR lake sediment grab sample")</f>
        <v>NGR lake sediment grab sample</v>
      </c>
      <c r="K3706" s="1" t="str">
        <f t="shared" ref="K3706:K3736" si="608">HYPERLINK("http://geochem.nrcan.gc.ca/cdogs/content/kwd/kwd080006_e.htm", "&lt;177 micron (NGR)")</f>
        <v>&lt;177 micron (NGR)</v>
      </c>
      <c r="L3706">
        <v>78</v>
      </c>
      <c r="M3706" t="s">
        <v>87</v>
      </c>
      <c r="N3706">
        <v>1536</v>
      </c>
      <c r="O3706" t="s">
        <v>133</v>
      </c>
      <c r="P3706" t="s">
        <v>181</v>
      </c>
      <c r="Q3706" t="s">
        <v>66</v>
      </c>
      <c r="R3706" t="s">
        <v>146</v>
      </c>
      <c r="S3706" t="s">
        <v>80</v>
      </c>
      <c r="T3706" t="s">
        <v>36</v>
      </c>
      <c r="U3706" t="s">
        <v>228</v>
      </c>
      <c r="V3706" t="s">
        <v>437</v>
      </c>
      <c r="W3706" t="s">
        <v>53</v>
      </c>
      <c r="X3706" t="s">
        <v>48</v>
      </c>
      <c r="Y3706" t="s">
        <v>41</v>
      </c>
      <c r="Z3706" t="s">
        <v>2779</v>
      </c>
    </row>
    <row r="3707" spans="1:26" hidden="1" x14ac:dyDescent="0.25">
      <c r="A3707" t="s">
        <v>14995</v>
      </c>
      <c r="B3707" t="s">
        <v>14996</v>
      </c>
      <c r="C3707" s="1" t="str">
        <f t="shared" ref="C3707:C3770" si="609">HYPERLINK("http://geochem.nrcan.gc.ca/cdogs/content/bdl/bdl210242_e.htm", "21:0242")</f>
        <v>21:0242</v>
      </c>
      <c r="D3707" s="1" t="str">
        <f t="shared" si="606"/>
        <v>21:0117</v>
      </c>
      <c r="E3707" t="s">
        <v>14997</v>
      </c>
      <c r="F3707" t="s">
        <v>14998</v>
      </c>
      <c r="H3707">
        <v>58.355107199999999</v>
      </c>
      <c r="I3707">
        <v>-102.4934615</v>
      </c>
      <c r="J3707" s="1" t="str">
        <f t="shared" si="607"/>
        <v>NGR lake sediment grab sample</v>
      </c>
      <c r="K3707" s="1" t="str">
        <f t="shared" si="608"/>
        <v>&lt;177 micron (NGR)</v>
      </c>
      <c r="L3707">
        <v>78</v>
      </c>
      <c r="M3707" t="s">
        <v>96</v>
      </c>
      <c r="N3707">
        <v>1537</v>
      </c>
      <c r="O3707" t="s">
        <v>49</v>
      </c>
      <c r="P3707" t="s">
        <v>181</v>
      </c>
      <c r="Q3707" t="s">
        <v>63</v>
      </c>
      <c r="R3707" t="s">
        <v>97</v>
      </c>
      <c r="S3707" t="s">
        <v>33</v>
      </c>
      <c r="T3707" t="s">
        <v>36</v>
      </c>
      <c r="U3707" t="s">
        <v>112</v>
      </c>
      <c r="V3707" t="s">
        <v>1095</v>
      </c>
      <c r="W3707" t="s">
        <v>66</v>
      </c>
      <c r="X3707" t="s">
        <v>283</v>
      </c>
      <c r="Y3707" t="s">
        <v>41</v>
      </c>
      <c r="Z3707" t="s">
        <v>350</v>
      </c>
    </row>
    <row r="3708" spans="1:26" hidden="1" x14ac:dyDescent="0.25">
      <c r="A3708" t="s">
        <v>14999</v>
      </c>
      <c r="B3708" t="s">
        <v>15000</v>
      </c>
      <c r="C3708" s="1" t="str">
        <f t="shared" si="609"/>
        <v>21:0242</v>
      </c>
      <c r="D3708" s="1" t="str">
        <f t="shared" si="606"/>
        <v>21:0117</v>
      </c>
      <c r="E3708" t="s">
        <v>15001</v>
      </c>
      <c r="F3708" t="s">
        <v>15002</v>
      </c>
      <c r="H3708">
        <v>58.328648600000001</v>
      </c>
      <c r="I3708">
        <v>-102.49044809999999</v>
      </c>
      <c r="J3708" s="1" t="str">
        <f t="shared" si="607"/>
        <v>NGR lake sediment grab sample</v>
      </c>
      <c r="K3708" s="1" t="str">
        <f t="shared" si="608"/>
        <v>&lt;177 micron (NGR)</v>
      </c>
      <c r="L3708">
        <v>78</v>
      </c>
      <c r="M3708" t="s">
        <v>106</v>
      </c>
      <c r="N3708">
        <v>1538</v>
      </c>
      <c r="O3708" t="s">
        <v>336</v>
      </c>
      <c r="P3708" t="s">
        <v>76</v>
      </c>
      <c r="Q3708" t="s">
        <v>80</v>
      </c>
      <c r="R3708" t="s">
        <v>76</v>
      </c>
      <c r="S3708" t="s">
        <v>33</v>
      </c>
      <c r="T3708" t="s">
        <v>36</v>
      </c>
      <c r="U3708" t="s">
        <v>89</v>
      </c>
      <c r="V3708" t="s">
        <v>308</v>
      </c>
      <c r="W3708" t="s">
        <v>66</v>
      </c>
      <c r="X3708" t="s">
        <v>82</v>
      </c>
      <c r="Y3708" t="s">
        <v>41</v>
      </c>
      <c r="Z3708" t="s">
        <v>223</v>
      </c>
    </row>
    <row r="3709" spans="1:26" hidden="1" x14ac:dyDescent="0.25">
      <c r="A3709" t="s">
        <v>15003</v>
      </c>
      <c r="B3709" t="s">
        <v>15004</v>
      </c>
      <c r="C3709" s="1" t="str">
        <f t="shared" si="609"/>
        <v>21:0242</v>
      </c>
      <c r="D3709" s="1" t="str">
        <f t="shared" si="606"/>
        <v>21:0117</v>
      </c>
      <c r="E3709" t="s">
        <v>15005</v>
      </c>
      <c r="F3709" t="s">
        <v>15006</v>
      </c>
      <c r="H3709">
        <v>58.326087399999999</v>
      </c>
      <c r="I3709">
        <v>-102.51112620000001</v>
      </c>
      <c r="J3709" s="1" t="str">
        <f t="shared" si="607"/>
        <v>NGR lake sediment grab sample</v>
      </c>
      <c r="K3709" s="1" t="str">
        <f t="shared" si="608"/>
        <v>&lt;177 micron (NGR)</v>
      </c>
      <c r="L3709">
        <v>78</v>
      </c>
      <c r="M3709" t="s">
        <v>154</v>
      </c>
      <c r="N3709">
        <v>1539</v>
      </c>
      <c r="O3709" t="s">
        <v>343</v>
      </c>
      <c r="P3709" t="s">
        <v>109</v>
      </c>
      <c r="Q3709" t="s">
        <v>63</v>
      </c>
      <c r="R3709" t="s">
        <v>97</v>
      </c>
      <c r="S3709" t="s">
        <v>181</v>
      </c>
      <c r="T3709" t="s">
        <v>36</v>
      </c>
      <c r="U3709" t="s">
        <v>91</v>
      </c>
      <c r="V3709" t="s">
        <v>337</v>
      </c>
      <c r="W3709" t="s">
        <v>80</v>
      </c>
      <c r="X3709" t="s">
        <v>82</v>
      </c>
      <c r="Y3709" t="s">
        <v>125</v>
      </c>
      <c r="Z3709" t="s">
        <v>4497</v>
      </c>
    </row>
    <row r="3710" spans="1:26" hidden="1" x14ac:dyDescent="0.25">
      <c r="A3710" t="s">
        <v>15007</v>
      </c>
      <c r="B3710" t="s">
        <v>15008</v>
      </c>
      <c r="C3710" s="1" t="str">
        <f t="shared" si="609"/>
        <v>21:0242</v>
      </c>
      <c r="D3710" s="1" t="str">
        <f t="shared" si="606"/>
        <v>21:0117</v>
      </c>
      <c r="E3710" t="s">
        <v>14975</v>
      </c>
      <c r="F3710" t="s">
        <v>15009</v>
      </c>
      <c r="H3710">
        <v>58.314176699999997</v>
      </c>
      <c r="I3710">
        <v>-102.5048769</v>
      </c>
      <c r="J3710" s="1" t="str">
        <f t="shared" si="607"/>
        <v>NGR lake sediment grab sample</v>
      </c>
      <c r="K3710" s="1" t="str">
        <f t="shared" si="608"/>
        <v>&lt;177 micron (NGR)</v>
      </c>
      <c r="L3710">
        <v>78</v>
      </c>
      <c r="M3710" t="s">
        <v>162</v>
      </c>
      <c r="N3710">
        <v>1540</v>
      </c>
      <c r="O3710" t="s">
        <v>516</v>
      </c>
      <c r="P3710" t="s">
        <v>39</v>
      </c>
      <c r="Q3710" t="s">
        <v>53</v>
      </c>
      <c r="R3710" t="s">
        <v>78</v>
      </c>
      <c r="S3710" t="s">
        <v>80</v>
      </c>
      <c r="T3710" t="s">
        <v>36</v>
      </c>
      <c r="U3710" t="s">
        <v>766</v>
      </c>
      <c r="V3710" t="s">
        <v>337</v>
      </c>
      <c r="W3710" t="s">
        <v>66</v>
      </c>
      <c r="X3710" t="s">
        <v>48</v>
      </c>
      <c r="Y3710" t="s">
        <v>41</v>
      </c>
      <c r="Z3710" t="s">
        <v>1920</v>
      </c>
    </row>
    <row r="3711" spans="1:26" hidden="1" x14ac:dyDescent="0.25">
      <c r="A3711" t="s">
        <v>15010</v>
      </c>
      <c r="B3711" t="s">
        <v>15011</v>
      </c>
      <c r="C3711" s="1" t="str">
        <f t="shared" si="609"/>
        <v>21:0242</v>
      </c>
      <c r="D3711" s="1" t="str">
        <f t="shared" si="606"/>
        <v>21:0117</v>
      </c>
      <c r="E3711" t="s">
        <v>14975</v>
      </c>
      <c r="F3711" t="s">
        <v>15012</v>
      </c>
      <c r="H3711">
        <v>58.314176699999997</v>
      </c>
      <c r="I3711">
        <v>-102.5048769</v>
      </c>
      <c r="J3711" s="1" t="str">
        <f t="shared" si="607"/>
        <v>NGR lake sediment grab sample</v>
      </c>
      <c r="K3711" s="1" t="str">
        <f t="shared" si="608"/>
        <v>&lt;177 micron (NGR)</v>
      </c>
      <c r="L3711">
        <v>78</v>
      </c>
      <c r="M3711" t="s">
        <v>169</v>
      </c>
      <c r="N3711">
        <v>1541</v>
      </c>
      <c r="O3711" t="s">
        <v>334</v>
      </c>
      <c r="P3711" t="s">
        <v>39</v>
      </c>
      <c r="Q3711" t="s">
        <v>66</v>
      </c>
      <c r="R3711" t="s">
        <v>39</v>
      </c>
      <c r="S3711" t="s">
        <v>80</v>
      </c>
      <c r="T3711" t="s">
        <v>36</v>
      </c>
      <c r="U3711" t="s">
        <v>91</v>
      </c>
      <c r="V3711" t="s">
        <v>337</v>
      </c>
      <c r="W3711" t="s">
        <v>53</v>
      </c>
      <c r="X3711" t="s">
        <v>890</v>
      </c>
      <c r="Y3711" t="s">
        <v>41</v>
      </c>
      <c r="Z3711" t="s">
        <v>3060</v>
      </c>
    </row>
    <row r="3712" spans="1:26" hidden="1" x14ac:dyDescent="0.25">
      <c r="A3712" t="s">
        <v>15013</v>
      </c>
      <c r="B3712" t="s">
        <v>15014</v>
      </c>
      <c r="C3712" s="1" t="str">
        <f t="shared" si="609"/>
        <v>21:0242</v>
      </c>
      <c r="D3712" s="1" t="str">
        <f t="shared" si="606"/>
        <v>21:0117</v>
      </c>
      <c r="E3712" t="s">
        <v>15015</v>
      </c>
      <c r="F3712" t="s">
        <v>15016</v>
      </c>
      <c r="H3712">
        <v>58.309665000000003</v>
      </c>
      <c r="I3712">
        <v>-102.45874000000001</v>
      </c>
      <c r="J3712" s="1" t="str">
        <f t="shared" si="607"/>
        <v>NGR lake sediment grab sample</v>
      </c>
      <c r="K3712" s="1" t="str">
        <f t="shared" si="608"/>
        <v>&lt;177 micron (NGR)</v>
      </c>
      <c r="L3712">
        <v>78</v>
      </c>
      <c r="M3712" t="s">
        <v>118</v>
      </c>
      <c r="N3712">
        <v>1542</v>
      </c>
      <c r="O3712" t="s">
        <v>49</v>
      </c>
      <c r="P3712" t="s">
        <v>134</v>
      </c>
      <c r="Q3712" t="s">
        <v>53</v>
      </c>
      <c r="R3712" t="s">
        <v>78</v>
      </c>
      <c r="S3712" t="s">
        <v>80</v>
      </c>
      <c r="T3712" t="s">
        <v>36</v>
      </c>
      <c r="U3712" t="s">
        <v>343</v>
      </c>
      <c r="V3712" t="s">
        <v>308</v>
      </c>
      <c r="W3712" t="s">
        <v>39</v>
      </c>
      <c r="X3712" t="s">
        <v>890</v>
      </c>
      <c r="Y3712" t="s">
        <v>41</v>
      </c>
      <c r="Z3712" t="s">
        <v>1001</v>
      </c>
    </row>
    <row r="3713" spans="1:26" hidden="1" x14ac:dyDescent="0.25">
      <c r="A3713" t="s">
        <v>15017</v>
      </c>
      <c r="B3713" t="s">
        <v>15018</v>
      </c>
      <c r="C3713" s="1" t="str">
        <f t="shared" si="609"/>
        <v>21:0242</v>
      </c>
      <c r="D3713" s="1" t="str">
        <f t="shared" si="606"/>
        <v>21:0117</v>
      </c>
      <c r="E3713" t="s">
        <v>15019</v>
      </c>
      <c r="F3713" t="s">
        <v>15020</v>
      </c>
      <c r="H3713">
        <v>58.3202949</v>
      </c>
      <c r="I3713">
        <v>-102.4205769</v>
      </c>
      <c r="J3713" s="1" t="str">
        <f t="shared" si="607"/>
        <v>NGR lake sediment grab sample</v>
      </c>
      <c r="K3713" s="1" t="str">
        <f t="shared" si="608"/>
        <v>&lt;177 micron (NGR)</v>
      </c>
      <c r="L3713">
        <v>78</v>
      </c>
      <c r="M3713" t="s">
        <v>131</v>
      </c>
      <c r="N3713">
        <v>1543</v>
      </c>
      <c r="O3713" t="s">
        <v>224</v>
      </c>
      <c r="P3713" t="s">
        <v>156</v>
      </c>
      <c r="Q3713" t="s">
        <v>53</v>
      </c>
      <c r="R3713" t="s">
        <v>146</v>
      </c>
      <c r="S3713" t="s">
        <v>39</v>
      </c>
      <c r="T3713" t="s">
        <v>36</v>
      </c>
      <c r="U3713" t="s">
        <v>67</v>
      </c>
      <c r="V3713" t="s">
        <v>399</v>
      </c>
      <c r="W3713" t="s">
        <v>63</v>
      </c>
      <c r="X3713" t="s">
        <v>82</v>
      </c>
      <c r="Y3713" t="s">
        <v>41</v>
      </c>
      <c r="Z3713" t="s">
        <v>4267</v>
      </c>
    </row>
    <row r="3714" spans="1:26" hidden="1" x14ac:dyDescent="0.25">
      <c r="A3714" t="s">
        <v>15021</v>
      </c>
      <c r="B3714" t="s">
        <v>15022</v>
      </c>
      <c r="C3714" s="1" t="str">
        <f t="shared" si="609"/>
        <v>21:0242</v>
      </c>
      <c r="D3714" s="1" t="str">
        <f t="shared" si="606"/>
        <v>21:0117</v>
      </c>
      <c r="E3714" t="s">
        <v>15023</v>
      </c>
      <c r="F3714" t="s">
        <v>15024</v>
      </c>
      <c r="H3714">
        <v>58.296697100000003</v>
      </c>
      <c r="I3714">
        <v>-102.4102955</v>
      </c>
      <c r="J3714" s="1" t="str">
        <f t="shared" si="607"/>
        <v>NGR lake sediment grab sample</v>
      </c>
      <c r="K3714" s="1" t="str">
        <f t="shared" si="608"/>
        <v>&lt;177 micron (NGR)</v>
      </c>
      <c r="L3714">
        <v>78</v>
      </c>
      <c r="M3714" t="s">
        <v>143</v>
      </c>
      <c r="N3714">
        <v>1544</v>
      </c>
      <c r="O3714" t="s">
        <v>49</v>
      </c>
      <c r="P3714" t="s">
        <v>109</v>
      </c>
      <c r="Q3714" t="s">
        <v>66</v>
      </c>
      <c r="R3714" t="s">
        <v>181</v>
      </c>
      <c r="S3714" t="s">
        <v>63</v>
      </c>
      <c r="T3714" t="s">
        <v>36</v>
      </c>
      <c r="U3714" t="s">
        <v>228</v>
      </c>
      <c r="V3714" t="s">
        <v>225</v>
      </c>
      <c r="W3714" t="s">
        <v>53</v>
      </c>
      <c r="X3714" t="s">
        <v>82</v>
      </c>
      <c r="Y3714" t="s">
        <v>41</v>
      </c>
      <c r="Z3714" t="s">
        <v>3570</v>
      </c>
    </row>
    <row r="3715" spans="1:26" hidden="1" x14ac:dyDescent="0.25">
      <c r="A3715" t="s">
        <v>15025</v>
      </c>
      <c r="B3715" t="s">
        <v>15026</v>
      </c>
      <c r="C3715" s="1" t="str">
        <f t="shared" si="609"/>
        <v>21:0242</v>
      </c>
      <c r="D3715" s="1" t="str">
        <f t="shared" si="606"/>
        <v>21:0117</v>
      </c>
      <c r="E3715" t="s">
        <v>15027</v>
      </c>
      <c r="F3715" t="s">
        <v>15028</v>
      </c>
      <c r="H3715">
        <v>58.296576999999999</v>
      </c>
      <c r="I3715">
        <v>-102.4666412</v>
      </c>
      <c r="J3715" s="1" t="str">
        <f t="shared" si="607"/>
        <v>NGR lake sediment grab sample</v>
      </c>
      <c r="K3715" s="1" t="str">
        <f t="shared" si="608"/>
        <v>&lt;177 micron (NGR)</v>
      </c>
      <c r="L3715">
        <v>78</v>
      </c>
      <c r="M3715" t="s">
        <v>177</v>
      </c>
      <c r="N3715">
        <v>1545</v>
      </c>
      <c r="O3715" t="s">
        <v>61</v>
      </c>
      <c r="P3715" t="s">
        <v>321</v>
      </c>
      <c r="Q3715" t="s">
        <v>53</v>
      </c>
      <c r="R3715" t="s">
        <v>290</v>
      </c>
      <c r="S3715" t="s">
        <v>181</v>
      </c>
      <c r="T3715" t="s">
        <v>36</v>
      </c>
      <c r="U3715" t="s">
        <v>535</v>
      </c>
      <c r="V3715" t="s">
        <v>15029</v>
      </c>
      <c r="W3715" t="s">
        <v>39</v>
      </c>
      <c r="X3715" t="s">
        <v>79</v>
      </c>
      <c r="Y3715" t="s">
        <v>125</v>
      </c>
      <c r="Z3715" t="s">
        <v>572</v>
      </c>
    </row>
    <row r="3716" spans="1:26" hidden="1" x14ac:dyDescent="0.25">
      <c r="A3716" t="s">
        <v>15030</v>
      </c>
      <c r="B3716" t="s">
        <v>15031</v>
      </c>
      <c r="C3716" s="1" t="str">
        <f t="shared" si="609"/>
        <v>21:0242</v>
      </c>
      <c r="D3716" s="1" t="str">
        <f t="shared" si="606"/>
        <v>21:0117</v>
      </c>
      <c r="E3716" t="s">
        <v>15032</v>
      </c>
      <c r="F3716" t="s">
        <v>15033</v>
      </c>
      <c r="H3716">
        <v>58.295729799999997</v>
      </c>
      <c r="I3716">
        <v>-102.5058169</v>
      </c>
      <c r="J3716" s="1" t="str">
        <f t="shared" si="607"/>
        <v>NGR lake sediment grab sample</v>
      </c>
      <c r="K3716" s="1" t="str">
        <f t="shared" si="608"/>
        <v>&lt;177 micron (NGR)</v>
      </c>
      <c r="L3716">
        <v>78</v>
      </c>
      <c r="M3716" t="s">
        <v>187</v>
      </c>
      <c r="N3716">
        <v>1546</v>
      </c>
      <c r="O3716" t="s">
        <v>224</v>
      </c>
      <c r="P3716" t="s">
        <v>156</v>
      </c>
      <c r="Q3716" t="s">
        <v>66</v>
      </c>
      <c r="R3716" t="s">
        <v>181</v>
      </c>
      <c r="S3716" t="s">
        <v>39</v>
      </c>
      <c r="T3716" t="s">
        <v>36</v>
      </c>
      <c r="U3716" t="s">
        <v>91</v>
      </c>
      <c r="V3716" t="s">
        <v>125</v>
      </c>
      <c r="W3716" t="s">
        <v>33</v>
      </c>
      <c r="X3716" t="s">
        <v>283</v>
      </c>
      <c r="Y3716" t="s">
        <v>41</v>
      </c>
      <c r="Z3716" t="s">
        <v>1874</v>
      </c>
    </row>
    <row r="3717" spans="1:26" hidden="1" x14ac:dyDescent="0.25">
      <c r="A3717" t="s">
        <v>15034</v>
      </c>
      <c r="B3717" t="s">
        <v>15035</v>
      </c>
      <c r="C3717" s="1" t="str">
        <f t="shared" si="609"/>
        <v>21:0242</v>
      </c>
      <c r="D3717" s="1" t="str">
        <f t="shared" si="606"/>
        <v>21:0117</v>
      </c>
      <c r="E3717" t="s">
        <v>15036</v>
      </c>
      <c r="F3717" t="s">
        <v>15037</v>
      </c>
      <c r="H3717">
        <v>58.299196700000003</v>
      </c>
      <c r="I3717">
        <v>-102.5316693</v>
      </c>
      <c r="J3717" s="1" t="str">
        <f t="shared" si="607"/>
        <v>NGR lake sediment grab sample</v>
      </c>
      <c r="K3717" s="1" t="str">
        <f t="shared" si="608"/>
        <v>&lt;177 micron (NGR)</v>
      </c>
      <c r="L3717">
        <v>78</v>
      </c>
      <c r="M3717" t="s">
        <v>196</v>
      </c>
      <c r="N3717">
        <v>1547</v>
      </c>
      <c r="O3717" t="s">
        <v>890</v>
      </c>
      <c r="P3717" t="s">
        <v>181</v>
      </c>
      <c r="Q3717" t="s">
        <v>53</v>
      </c>
      <c r="R3717" t="s">
        <v>39</v>
      </c>
      <c r="S3717" t="s">
        <v>39</v>
      </c>
      <c r="T3717" t="s">
        <v>36</v>
      </c>
      <c r="U3717" t="s">
        <v>1470</v>
      </c>
      <c r="V3717" t="s">
        <v>99</v>
      </c>
      <c r="W3717" t="s">
        <v>80</v>
      </c>
      <c r="X3717" t="s">
        <v>82</v>
      </c>
      <c r="Y3717" t="s">
        <v>41</v>
      </c>
      <c r="Z3717" t="s">
        <v>458</v>
      </c>
    </row>
    <row r="3718" spans="1:26" hidden="1" x14ac:dyDescent="0.25">
      <c r="A3718" t="s">
        <v>15038</v>
      </c>
      <c r="B3718" t="s">
        <v>15039</v>
      </c>
      <c r="C3718" s="1" t="str">
        <f t="shared" si="609"/>
        <v>21:0242</v>
      </c>
      <c r="D3718" s="1" t="str">
        <f t="shared" si="606"/>
        <v>21:0117</v>
      </c>
      <c r="E3718" t="s">
        <v>15040</v>
      </c>
      <c r="F3718" t="s">
        <v>15041</v>
      </c>
      <c r="H3718">
        <v>58.265424199999998</v>
      </c>
      <c r="I3718">
        <v>-102.55806010000001</v>
      </c>
      <c r="J3718" s="1" t="str">
        <f t="shared" si="607"/>
        <v>NGR lake sediment grab sample</v>
      </c>
      <c r="K3718" s="1" t="str">
        <f t="shared" si="608"/>
        <v>&lt;177 micron (NGR)</v>
      </c>
      <c r="L3718">
        <v>78</v>
      </c>
      <c r="M3718" t="s">
        <v>206</v>
      </c>
      <c r="N3718">
        <v>1548</v>
      </c>
      <c r="O3718" t="s">
        <v>546</v>
      </c>
      <c r="P3718" t="s">
        <v>181</v>
      </c>
      <c r="Q3718" t="s">
        <v>53</v>
      </c>
      <c r="R3718" t="s">
        <v>181</v>
      </c>
      <c r="S3718" t="s">
        <v>33</v>
      </c>
      <c r="T3718" t="s">
        <v>36</v>
      </c>
      <c r="U3718" t="s">
        <v>379</v>
      </c>
      <c r="V3718" t="s">
        <v>292</v>
      </c>
      <c r="W3718" t="s">
        <v>63</v>
      </c>
      <c r="X3718" t="s">
        <v>77</v>
      </c>
      <c r="Y3718" t="s">
        <v>125</v>
      </c>
      <c r="Z3718" t="s">
        <v>708</v>
      </c>
    </row>
    <row r="3719" spans="1:26" hidden="1" x14ac:dyDescent="0.25">
      <c r="A3719" t="s">
        <v>15042</v>
      </c>
      <c r="B3719" t="s">
        <v>15043</v>
      </c>
      <c r="C3719" s="1" t="str">
        <f t="shared" si="609"/>
        <v>21:0242</v>
      </c>
      <c r="D3719" s="1" t="str">
        <f t="shared" si="606"/>
        <v>21:0117</v>
      </c>
      <c r="E3719" t="s">
        <v>15044</v>
      </c>
      <c r="F3719" t="s">
        <v>15045</v>
      </c>
      <c r="H3719">
        <v>58.271308099999999</v>
      </c>
      <c r="I3719">
        <v>-102.50862499999999</v>
      </c>
      <c r="J3719" s="1" t="str">
        <f t="shared" si="607"/>
        <v>NGR lake sediment grab sample</v>
      </c>
      <c r="K3719" s="1" t="str">
        <f t="shared" si="608"/>
        <v>&lt;177 micron (NGR)</v>
      </c>
      <c r="L3719">
        <v>78</v>
      </c>
      <c r="M3719" t="s">
        <v>214</v>
      </c>
      <c r="N3719">
        <v>1549</v>
      </c>
      <c r="O3719" t="s">
        <v>133</v>
      </c>
      <c r="P3719" t="s">
        <v>76</v>
      </c>
      <c r="Q3719" t="s">
        <v>53</v>
      </c>
      <c r="R3719" t="s">
        <v>78</v>
      </c>
      <c r="S3719" t="s">
        <v>39</v>
      </c>
      <c r="T3719" t="s">
        <v>36</v>
      </c>
      <c r="U3719" t="s">
        <v>521</v>
      </c>
      <c r="V3719" t="s">
        <v>1802</v>
      </c>
      <c r="W3719" t="s">
        <v>80</v>
      </c>
      <c r="X3719" t="s">
        <v>82</v>
      </c>
      <c r="Y3719" t="s">
        <v>41</v>
      </c>
      <c r="Z3719" t="s">
        <v>458</v>
      </c>
    </row>
    <row r="3720" spans="1:26" hidden="1" x14ac:dyDescent="0.25">
      <c r="A3720" t="s">
        <v>15046</v>
      </c>
      <c r="B3720" t="s">
        <v>15047</v>
      </c>
      <c r="C3720" s="1" t="str">
        <f t="shared" si="609"/>
        <v>21:0242</v>
      </c>
      <c r="D3720" s="1" t="str">
        <f t="shared" si="606"/>
        <v>21:0117</v>
      </c>
      <c r="E3720" t="s">
        <v>15048</v>
      </c>
      <c r="F3720" t="s">
        <v>15049</v>
      </c>
      <c r="H3720">
        <v>58.263646999999999</v>
      </c>
      <c r="I3720">
        <v>-102.4608753</v>
      </c>
      <c r="J3720" s="1" t="str">
        <f t="shared" si="607"/>
        <v>NGR lake sediment grab sample</v>
      </c>
      <c r="K3720" s="1" t="str">
        <f t="shared" si="608"/>
        <v>&lt;177 micron (NGR)</v>
      </c>
      <c r="L3720">
        <v>78</v>
      </c>
      <c r="M3720" t="s">
        <v>234</v>
      </c>
      <c r="N3720">
        <v>1550</v>
      </c>
      <c r="O3720" t="s">
        <v>35</v>
      </c>
      <c r="P3720" t="s">
        <v>80</v>
      </c>
      <c r="Q3720" t="s">
        <v>53</v>
      </c>
      <c r="R3720" t="s">
        <v>80</v>
      </c>
      <c r="S3720" t="s">
        <v>33</v>
      </c>
      <c r="T3720" t="s">
        <v>36</v>
      </c>
      <c r="U3720" t="s">
        <v>639</v>
      </c>
      <c r="V3720" t="s">
        <v>2451</v>
      </c>
      <c r="W3720" t="s">
        <v>33</v>
      </c>
      <c r="X3720" t="s">
        <v>283</v>
      </c>
      <c r="Y3720" t="s">
        <v>41</v>
      </c>
      <c r="Z3720" t="s">
        <v>201</v>
      </c>
    </row>
    <row r="3721" spans="1:26" hidden="1" x14ac:dyDescent="0.25">
      <c r="A3721" t="s">
        <v>15050</v>
      </c>
      <c r="B3721" t="s">
        <v>15051</v>
      </c>
      <c r="C3721" s="1" t="str">
        <f t="shared" si="609"/>
        <v>21:0242</v>
      </c>
      <c r="D3721" s="1" t="str">
        <f t="shared" si="606"/>
        <v>21:0117</v>
      </c>
      <c r="E3721" t="s">
        <v>15052</v>
      </c>
      <c r="F3721" t="s">
        <v>15053</v>
      </c>
      <c r="H3721">
        <v>58.2280072</v>
      </c>
      <c r="I3721">
        <v>-102.5054265</v>
      </c>
      <c r="J3721" s="1" t="str">
        <f t="shared" si="607"/>
        <v>NGR lake sediment grab sample</v>
      </c>
      <c r="K3721" s="1" t="str">
        <f t="shared" si="608"/>
        <v>&lt;177 micron (NGR)</v>
      </c>
      <c r="L3721">
        <v>79</v>
      </c>
      <c r="M3721" t="s">
        <v>30</v>
      </c>
      <c r="N3721">
        <v>1551</v>
      </c>
      <c r="O3721" t="s">
        <v>348</v>
      </c>
      <c r="P3721" t="s">
        <v>156</v>
      </c>
      <c r="Q3721" t="s">
        <v>66</v>
      </c>
      <c r="R3721" t="s">
        <v>181</v>
      </c>
      <c r="S3721" t="s">
        <v>80</v>
      </c>
      <c r="T3721" t="s">
        <v>36</v>
      </c>
      <c r="U3721" t="s">
        <v>343</v>
      </c>
      <c r="V3721" t="s">
        <v>122</v>
      </c>
      <c r="W3721" t="s">
        <v>80</v>
      </c>
      <c r="X3721" t="s">
        <v>890</v>
      </c>
      <c r="Y3721" t="s">
        <v>125</v>
      </c>
      <c r="Z3721" t="s">
        <v>523</v>
      </c>
    </row>
    <row r="3722" spans="1:26" hidden="1" x14ac:dyDescent="0.25">
      <c r="A3722" t="s">
        <v>15054</v>
      </c>
      <c r="B3722" t="s">
        <v>15055</v>
      </c>
      <c r="C3722" s="1" t="str">
        <f t="shared" si="609"/>
        <v>21:0242</v>
      </c>
      <c r="D3722" s="1" t="str">
        <f t="shared" si="606"/>
        <v>21:0117</v>
      </c>
      <c r="E3722" t="s">
        <v>15056</v>
      </c>
      <c r="F3722" t="s">
        <v>15057</v>
      </c>
      <c r="H3722">
        <v>58.2658299</v>
      </c>
      <c r="I3722">
        <v>-102.41824269999999</v>
      </c>
      <c r="J3722" s="1" t="str">
        <f t="shared" si="607"/>
        <v>NGR lake sediment grab sample</v>
      </c>
      <c r="K3722" s="1" t="str">
        <f t="shared" si="608"/>
        <v>&lt;177 micron (NGR)</v>
      </c>
      <c r="L3722">
        <v>79</v>
      </c>
      <c r="M3722" t="s">
        <v>47</v>
      </c>
      <c r="N3722">
        <v>1552</v>
      </c>
      <c r="O3722" t="s">
        <v>79</v>
      </c>
      <c r="P3722" t="s">
        <v>39</v>
      </c>
      <c r="Q3722" t="s">
        <v>53</v>
      </c>
      <c r="R3722" t="s">
        <v>80</v>
      </c>
      <c r="S3722" t="s">
        <v>146</v>
      </c>
      <c r="T3722" t="s">
        <v>36</v>
      </c>
      <c r="U3722" t="s">
        <v>379</v>
      </c>
      <c r="V3722" t="s">
        <v>368</v>
      </c>
      <c r="W3722" t="s">
        <v>63</v>
      </c>
      <c r="X3722" t="s">
        <v>77</v>
      </c>
      <c r="Y3722" t="s">
        <v>41</v>
      </c>
      <c r="Z3722" t="s">
        <v>710</v>
      </c>
    </row>
    <row r="3723" spans="1:26" hidden="1" x14ac:dyDescent="0.25">
      <c r="A3723" t="s">
        <v>15058</v>
      </c>
      <c r="B3723" t="s">
        <v>15059</v>
      </c>
      <c r="C3723" s="1" t="str">
        <f t="shared" si="609"/>
        <v>21:0242</v>
      </c>
      <c r="D3723" s="1" t="str">
        <f t="shared" si="606"/>
        <v>21:0117</v>
      </c>
      <c r="E3723" t="s">
        <v>15060</v>
      </c>
      <c r="F3723" t="s">
        <v>15061</v>
      </c>
      <c r="H3723">
        <v>58.2599084</v>
      </c>
      <c r="I3723">
        <v>-102.3921445</v>
      </c>
      <c r="J3723" s="1" t="str">
        <f t="shared" si="607"/>
        <v>NGR lake sediment grab sample</v>
      </c>
      <c r="K3723" s="1" t="str">
        <f t="shared" si="608"/>
        <v>&lt;177 micron (NGR)</v>
      </c>
      <c r="L3723">
        <v>79</v>
      </c>
      <c r="M3723" t="s">
        <v>60</v>
      </c>
      <c r="N3723">
        <v>1553</v>
      </c>
      <c r="O3723" t="s">
        <v>35</v>
      </c>
      <c r="P3723" t="s">
        <v>39</v>
      </c>
      <c r="Q3723" t="s">
        <v>53</v>
      </c>
      <c r="R3723" t="s">
        <v>39</v>
      </c>
      <c r="S3723" t="s">
        <v>33</v>
      </c>
      <c r="T3723" t="s">
        <v>36</v>
      </c>
      <c r="U3723" t="s">
        <v>284</v>
      </c>
      <c r="V3723" t="s">
        <v>437</v>
      </c>
      <c r="W3723" t="s">
        <v>80</v>
      </c>
      <c r="X3723" t="s">
        <v>82</v>
      </c>
      <c r="Y3723" t="s">
        <v>41</v>
      </c>
      <c r="Z3723" t="s">
        <v>1318</v>
      </c>
    </row>
    <row r="3724" spans="1:26" hidden="1" x14ac:dyDescent="0.25">
      <c r="A3724" t="s">
        <v>15062</v>
      </c>
      <c r="B3724" t="s">
        <v>15063</v>
      </c>
      <c r="C3724" s="1" t="str">
        <f t="shared" si="609"/>
        <v>21:0242</v>
      </c>
      <c r="D3724" s="1" t="str">
        <f t="shared" si="606"/>
        <v>21:0117</v>
      </c>
      <c r="E3724" t="s">
        <v>15064</v>
      </c>
      <c r="F3724" t="s">
        <v>15065</v>
      </c>
      <c r="H3724">
        <v>58.251704199999999</v>
      </c>
      <c r="I3724">
        <v>-102.47761509999999</v>
      </c>
      <c r="J3724" s="1" t="str">
        <f t="shared" si="607"/>
        <v>NGR lake sediment grab sample</v>
      </c>
      <c r="K3724" s="1" t="str">
        <f t="shared" si="608"/>
        <v>&lt;177 micron (NGR)</v>
      </c>
      <c r="L3724">
        <v>79</v>
      </c>
      <c r="M3724" t="s">
        <v>73</v>
      </c>
      <c r="N3724">
        <v>1554</v>
      </c>
      <c r="O3724" t="s">
        <v>1058</v>
      </c>
      <c r="P3724" t="s">
        <v>76</v>
      </c>
      <c r="Q3724" t="s">
        <v>53</v>
      </c>
      <c r="R3724" t="s">
        <v>78</v>
      </c>
      <c r="S3724" t="s">
        <v>33</v>
      </c>
      <c r="T3724" t="s">
        <v>36</v>
      </c>
      <c r="U3724" t="s">
        <v>2151</v>
      </c>
      <c r="V3724" t="s">
        <v>548</v>
      </c>
      <c r="W3724" t="s">
        <v>63</v>
      </c>
      <c r="X3724" t="s">
        <v>82</v>
      </c>
      <c r="Y3724" t="s">
        <v>41</v>
      </c>
      <c r="Z3724" t="s">
        <v>55</v>
      </c>
    </row>
    <row r="3725" spans="1:26" hidden="1" x14ac:dyDescent="0.25">
      <c r="A3725" t="s">
        <v>15066</v>
      </c>
      <c r="B3725" t="s">
        <v>15067</v>
      </c>
      <c r="C3725" s="1" t="str">
        <f t="shared" si="609"/>
        <v>21:0242</v>
      </c>
      <c r="D3725" s="1" t="str">
        <f t="shared" si="606"/>
        <v>21:0117</v>
      </c>
      <c r="E3725" t="s">
        <v>15068</v>
      </c>
      <c r="F3725" t="s">
        <v>15069</v>
      </c>
      <c r="H3725">
        <v>58.249607500000003</v>
      </c>
      <c r="I3725">
        <v>-102.51829429999999</v>
      </c>
      <c r="J3725" s="1" t="str">
        <f t="shared" si="607"/>
        <v>NGR lake sediment grab sample</v>
      </c>
      <c r="K3725" s="1" t="str">
        <f t="shared" si="608"/>
        <v>&lt;177 micron (NGR)</v>
      </c>
      <c r="L3725">
        <v>79</v>
      </c>
      <c r="M3725" t="s">
        <v>87</v>
      </c>
      <c r="N3725">
        <v>1555</v>
      </c>
      <c r="O3725" t="s">
        <v>798</v>
      </c>
      <c r="P3725" t="s">
        <v>156</v>
      </c>
      <c r="Q3725" t="s">
        <v>53</v>
      </c>
      <c r="R3725" t="s">
        <v>181</v>
      </c>
      <c r="S3725" t="s">
        <v>39</v>
      </c>
      <c r="T3725" t="s">
        <v>36</v>
      </c>
      <c r="U3725" t="s">
        <v>355</v>
      </c>
      <c r="V3725" t="s">
        <v>227</v>
      </c>
      <c r="W3725" t="s">
        <v>80</v>
      </c>
      <c r="X3725" t="s">
        <v>890</v>
      </c>
      <c r="Y3725" t="s">
        <v>41</v>
      </c>
      <c r="Z3725" t="s">
        <v>1860</v>
      </c>
    </row>
    <row r="3726" spans="1:26" hidden="1" x14ac:dyDescent="0.25">
      <c r="A3726" t="s">
        <v>15070</v>
      </c>
      <c r="B3726" t="s">
        <v>15071</v>
      </c>
      <c r="C3726" s="1" t="str">
        <f t="shared" si="609"/>
        <v>21:0242</v>
      </c>
      <c r="D3726" s="1" t="str">
        <f t="shared" si="606"/>
        <v>21:0117</v>
      </c>
      <c r="E3726" t="s">
        <v>15072</v>
      </c>
      <c r="F3726" t="s">
        <v>15073</v>
      </c>
      <c r="H3726">
        <v>58.2476141</v>
      </c>
      <c r="I3726">
        <v>-102.5490932</v>
      </c>
      <c r="J3726" s="1" t="str">
        <f t="shared" si="607"/>
        <v>NGR lake sediment grab sample</v>
      </c>
      <c r="K3726" s="1" t="str">
        <f t="shared" si="608"/>
        <v>&lt;177 micron (NGR)</v>
      </c>
      <c r="L3726">
        <v>79</v>
      </c>
      <c r="M3726" t="s">
        <v>96</v>
      </c>
      <c r="N3726">
        <v>1556</v>
      </c>
      <c r="O3726" t="s">
        <v>516</v>
      </c>
      <c r="P3726" t="s">
        <v>76</v>
      </c>
      <c r="Q3726" t="s">
        <v>66</v>
      </c>
      <c r="R3726" t="s">
        <v>78</v>
      </c>
      <c r="S3726" t="s">
        <v>78</v>
      </c>
      <c r="T3726" t="s">
        <v>36</v>
      </c>
      <c r="U3726" t="s">
        <v>307</v>
      </c>
      <c r="V3726" t="s">
        <v>65</v>
      </c>
      <c r="W3726" t="s">
        <v>66</v>
      </c>
      <c r="X3726" t="s">
        <v>890</v>
      </c>
      <c r="Y3726" t="s">
        <v>41</v>
      </c>
      <c r="Z3726" t="s">
        <v>1053</v>
      </c>
    </row>
    <row r="3727" spans="1:26" hidden="1" x14ac:dyDescent="0.25">
      <c r="A3727" t="s">
        <v>15074</v>
      </c>
      <c r="B3727" t="s">
        <v>15075</v>
      </c>
      <c r="C3727" s="1" t="str">
        <f t="shared" si="609"/>
        <v>21:0242</v>
      </c>
      <c r="D3727" s="1" t="str">
        <f t="shared" si="606"/>
        <v>21:0117</v>
      </c>
      <c r="E3727" t="s">
        <v>15076</v>
      </c>
      <c r="F3727" t="s">
        <v>15077</v>
      </c>
      <c r="H3727">
        <v>58.235671600000003</v>
      </c>
      <c r="I3727">
        <v>-102.5570213</v>
      </c>
      <c r="J3727" s="1" t="str">
        <f t="shared" si="607"/>
        <v>NGR lake sediment grab sample</v>
      </c>
      <c r="K3727" s="1" t="str">
        <f t="shared" si="608"/>
        <v>&lt;177 micron (NGR)</v>
      </c>
      <c r="L3727">
        <v>79</v>
      </c>
      <c r="M3727" t="s">
        <v>106</v>
      </c>
      <c r="N3727">
        <v>1557</v>
      </c>
      <c r="O3727" t="s">
        <v>455</v>
      </c>
      <c r="P3727" t="s">
        <v>50</v>
      </c>
      <c r="Q3727" t="s">
        <v>53</v>
      </c>
      <c r="R3727" t="s">
        <v>146</v>
      </c>
      <c r="S3727" t="s">
        <v>39</v>
      </c>
      <c r="T3727" t="s">
        <v>36</v>
      </c>
      <c r="U3727" t="s">
        <v>2448</v>
      </c>
      <c r="V3727" t="s">
        <v>1193</v>
      </c>
      <c r="W3727" t="s">
        <v>33</v>
      </c>
      <c r="X3727" t="s">
        <v>48</v>
      </c>
      <c r="Y3727" t="s">
        <v>41</v>
      </c>
      <c r="Z3727" t="s">
        <v>668</v>
      </c>
    </row>
    <row r="3728" spans="1:26" hidden="1" x14ac:dyDescent="0.25">
      <c r="A3728" t="s">
        <v>15078</v>
      </c>
      <c r="B3728" t="s">
        <v>15079</v>
      </c>
      <c r="C3728" s="1" t="str">
        <f t="shared" si="609"/>
        <v>21:0242</v>
      </c>
      <c r="D3728" s="1" t="str">
        <f t="shared" si="606"/>
        <v>21:0117</v>
      </c>
      <c r="E3728" t="s">
        <v>15080</v>
      </c>
      <c r="F3728" t="s">
        <v>15081</v>
      </c>
      <c r="H3728">
        <v>58.233724899999999</v>
      </c>
      <c r="I3728">
        <v>-102.51710370000001</v>
      </c>
      <c r="J3728" s="1" t="str">
        <f t="shared" si="607"/>
        <v>NGR lake sediment grab sample</v>
      </c>
      <c r="K3728" s="1" t="str">
        <f t="shared" si="608"/>
        <v>&lt;177 micron (NGR)</v>
      </c>
      <c r="L3728">
        <v>79</v>
      </c>
      <c r="M3728" t="s">
        <v>154</v>
      </c>
      <c r="N3728">
        <v>1558</v>
      </c>
      <c r="O3728" t="s">
        <v>798</v>
      </c>
      <c r="P3728" t="s">
        <v>156</v>
      </c>
      <c r="Q3728" t="s">
        <v>63</v>
      </c>
      <c r="R3728" t="s">
        <v>33</v>
      </c>
      <c r="S3728" t="s">
        <v>80</v>
      </c>
      <c r="T3728" t="s">
        <v>36</v>
      </c>
      <c r="U3728" t="s">
        <v>208</v>
      </c>
      <c r="V3728" t="s">
        <v>337</v>
      </c>
      <c r="W3728" t="s">
        <v>80</v>
      </c>
      <c r="X3728" t="s">
        <v>82</v>
      </c>
      <c r="Y3728" t="s">
        <v>41</v>
      </c>
      <c r="Z3728" t="s">
        <v>954</v>
      </c>
    </row>
    <row r="3729" spans="1:26" hidden="1" x14ac:dyDescent="0.25">
      <c r="A3729" t="s">
        <v>15082</v>
      </c>
      <c r="B3729" t="s">
        <v>15083</v>
      </c>
      <c r="C3729" s="1" t="str">
        <f t="shared" si="609"/>
        <v>21:0242</v>
      </c>
      <c r="D3729" s="1" t="str">
        <f t="shared" si="606"/>
        <v>21:0117</v>
      </c>
      <c r="E3729" t="s">
        <v>15052</v>
      </c>
      <c r="F3729" t="s">
        <v>15084</v>
      </c>
      <c r="H3729">
        <v>58.2280072</v>
      </c>
      <c r="I3729">
        <v>-102.5054265</v>
      </c>
      <c r="J3729" s="1" t="str">
        <f t="shared" si="607"/>
        <v>NGR lake sediment grab sample</v>
      </c>
      <c r="K3729" s="1" t="str">
        <f t="shared" si="608"/>
        <v>&lt;177 micron (NGR)</v>
      </c>
      <c r="L3729">
        <v>79</v>
      </c>
      <c r="M3729" t="s">
        <v>162</v>
      </c>
      <c r="N3729">
        <v>1559</v>
      </c>
      <c r="O3729" t="s">
        <v>342</v>
      </c>
      <c r="P3729" t="s">
        <v>156</v>
      </c>
      <c r="Q3729" t="s">
        <v>63</v>
      </c>
      <c r="R3729" t="s">
        <v>78</v>
      </c>
      <c r="S3729" t="s">
        <v>80</v>
      </c>
      <c r="T3729" t="s">
        <v>36</v>
      </c>
      <c r="U3729" t="s">
        <v>510</v>
      </c>
      <c r="V3729" t="s">
        <v>122</v>
      </c>
      <c r="W3729" t="s">
        <v>63</v>
      </c>
      <c r="X3729" t="s">
        <v>82</v>
      </c>
      <c r="Y3729" t="s">
        <v>41</v>
      </c>
      <c r="Z3729" t="s">
        <v>158</v>
      </c>
    </row>
    <row r="3730" spans="1:26" hidden="1" x14ac:dyDescent="0.25">
      <c r="A3730" t="s">
        <v>15085</v>
      </c>
      <c r="B3730" t="s">
        <v>15086</v>
      </c>
      <c r="C3730" s="1" t="str">
        <f t="shared" si="609"/>
        <v>21:0242</v>
      </c>
      <c r="D3730" s="1" t="str">
        <f t="shared" si="606"/>
        <v>21:0117</v>
      </c>
      <c r="E3730" t="s">
        <v>15052</v>
      </c>
      <c r="F3730" t="s">
        <v>15087</v>
      </c>
      <c r="H3730">
        <v>58.2280072</v>
      </c>
      <c r="I3730">
        <v>-102.5054265</v>
      </c>
      <c r="J3730" s="1" t="str">
        <f t="shared" si="607"/>
        <v>NGR lake sediment grab sample</v>
      </c>
      <c r="K3730" s="1" t="str">
        <f t="shared" si="608"/>
        <v>&lt;177 micron (NGR)</v>
      </c>
      <c r="L3730">
        <v>79</v>
      </c>
      <c r="M3730" t="s">
        <v>169</v>
      </c>
      <c r="N3730">
        <v>1560</v>
      </c>
      <c r="O3730" t="s">
        <v>1047</v>
      </c>
      <c r="P3730" t="s">
        <v>156</v>
      </c>
      <c r="Q3730" t="s">
        <v>39</v>
      </c>
      <c r="R3730" t="s">
        <v>78</v>
      </c>
      <c r="S3730" t="s">
        <v>63</v>
      </c>
      <c r="T3730" t="s">
        <v>36</v>
      </c>
      <c r="U3730" t="s">
        <v>510</v>
      </c>
      <c r="V3730" t="s">
        <v>122</v>
      </c>
      <c r="W3730" t="s">
        <v>80</v>
      </c>
      <c r="X3730" t="s">
        <v>283</v>
      </c>
      <c r="Y3730" t="s">
        <v>41</v>
      </c>
      <c r="Z3730" t="s">
        <v>578</v>
      </c>
    </row>
    <row r="3731" spans="1:26" hidden="1" x14ac:dyDescent="0.25">
      <c r="A3731" t="s">
        <v>15088</v>
      </c>
      <c r="B3731" t="s">
        <v>15089</v>
      </c>
      <c r="C3731" s="1" t="str">
        <f t="shared" si="609"/>
        <v>21:0242</v>
      </c>
      <c r="D3731" s="1" t="str">
        <f t="shared" si="606"/>
        <v>21:0117</v>
      </c>
      <c r="E3731" t="s">
        <v>15090</v>
      </c>
      <c r="F3731" t="s">
        <v>15091</v>
      </c>
      <c r="H3731">
        <v>58.233138599999997</v>
      </c>
      <c r="I3731">
        <v>-102.4761903</v>
      </c>
      <c r="J3731" s="1" t="str">
        <f t="shared" si="607"/>
        <v>NGR lake sediment grab sample</v>
      </c>
      <c r="K3731" s="1" t="str">
        <f t="shared" si="608"/>
        <v>&lt;177 micron (NGR)</v>
      </c>
      <c r="L3731">
        <v>79</v>
      </c>
      <c r="M3731" t="s">
        <v>118</v>
      </c>
      <c r="N3731">
        <v>1561</v>
      </c>
      <c r="O3731" t="s">
        <v>489</v>
      </c>
      <c r="P3731" t="s">
        <v>39</v>
      </c>
      <c r="Q3731" t="s">
        <v>53</v>
      </c>
      <c r="R3731" t="s">
        <v>33</v>
      </c>
      <c r="S3731" t="s">
        <v>80</v>
      </c>
      <c r="T3731" t="s">
        <v>36</v>
      </c>
      <c r="U3731" t="s">
        <v>199</v>
      </c>
      <c r="V3731" t="s">
        <v>190</v>
      </c>
      <c r="W3731" t="s">
        <v>80</v>
      </c>
      <c r="X3731" t="s">
        <v>82</v>
      </c>
      <c r="Y3731" t="s">
        <v>41</v>
      </c>
      <c r="Z3731" t="s">
        <v>350</v>
      </c>
    </row>
    <row r="3732" spans="1:26" hidden="1" x14ac:dyDescent="0.25">
      <c r="A3732" t="s">
        <v>15092</v>
      </c>
      <c r="B3732" t="s">
        <v>15093</v>
      </c>
      <c r="C3732" s="1" t="str">
        <f t="shared" si="609"/>
        <v>21:0242</v>
      </c>
      <c r="D3732" s="1" t="str">
        <f t="shared" si="606"/>
        <v>21:0117</v>
      </c>
      <c r="E3732" t="s">
        <v>15094</v>
      </c>
      <c r="F3732" t="s">
        <v>15095</v>
      </c>
      <c r="H3732">
        <v>58.235895999999997</v>
      </c>
      <c r="I3732">
        <v>-102.4008584</v>
      </c>
      <c r="J3732" s="1" t="str">
        <f t="shared" si="607"/>
        <v>NGR lake sediment grab sample</v>
      </c>
      <c r="K3732" s="1" t="str">
        <f t="shared" si="608"/>
        <v>&lt;177 micron (NGR)</v>
      </c>
      <c r="L3732">
        <v>79</v>
      </c>
      <c r="M3732" t="s">
        <v>131</v>
      </c>
      <c r="N3732">
        <v>1562</v>
      </c>
      <c r="O3732" t="s">
        <v>546</v>
      </c>
      <c r="P3732" t="s">
        <v>80</v>
      </c>
      <c r="Q3732" t="s">
        <v>53</v>
      </c>
      <c r="R3732" t="s">
        <v>80</v>
      </c>
      <c r="S3732" t="s">
        <v>80</v>
      </c>
      <c r="T3732" t="s">
        <v>36</v>
      </c>
      <c r="U3732" t="s">
        <v>535</v>
      </c>
      <c r="V3732" t="s">
        <v>65</v>
      </c>
      <c r="W3732" t="s">
        <v>66</v>
      </c>
      <c r="X3732" t="s">
        <v>283</v>
      </c>
      <c r="Y3732" t="s">
        <v>41</v>
      </c>
      <c r="Z3732" t="s">
        <v>4267</v>
      </c>
    </row>
    <row r="3733" spans="1:26" hidden="1" x14ac:dyDescent="0.25">
      <c r="A3733" t="s">
        <v>15096</v>
      </c>
      <c r="B3733" t="s">
        <v>15097</v>
      </c>
      <c r="C3733" s="1" t="str">
        <f t="shared" si="609"/>
        <v>21:0242</v>
      </c>
      <c r="D3733" s="1" t="str">
        <f t="shared" si="606"/>
        <v>21:0117</v>
      </c>
      <c r="E3733" t="s">
        <v>15098</v>
      </c>
      <c r="F3733" t="s">
        <v>15099</v>
      </c>
      <c r="H3733">
        <v>58.218411799999998</v>
      </c>
      <c r="I3733">
        <v>-102.43519070000001</v>
      </c>
      <c r="J3733" s="1" t="str">
        <f t="shared" si="607"/>
        <v>NGR lake sediment grab sample</v>
      </c>
      <c r="K3733" s="1" t="str">
        <f t="shared" si="608"/>
        <v>&lt;177 micron (NGR)</v>
      </c>
      <c r="L3733">
        <v>79</v>
      </c>
      <c r="M3733" t="s">
        <v>143</v>
      </c>
      <c r="N3733">
        <v>1563</v>
      </c>
      <c r="O3733" t="s">
        <v>336</v>
      </c>
      <c r="P3733" t="s">
        <v>156</v>
      </c>
      <c r="Q3733" t="s">
        <v>53</v>
      </c>
      <c r="R3733" t="s">
        <v>78</v>
      </c>
      <c r="S3733" t="s">
        <v>39</v>
      </c>
      <c r="T3733" t="s">
        <v>36</v>
      </c>
      <c r="U3733" t="s">
        <v>328</v>
      </c>
      <c r="V3733" t="s">
        <v>190</v>
      </c>
      <c r="W3733" t="s">
        <v>63</v>
      </c>
      <c r="X3733" t="s">
        <v>48</v>
      </c>
      <c r="Y3733" t="s">
        <v>41</v>
      </c>
      <c r="Z3733" t="s">
        <v>335</v>
      </c>
    </row>
    <row r="3734" spans="1:26" hidden="1" x14ac:dyDescent="0.25">
      <c r="A3734" t="s">
        <v>15100</v>
      </c>
      <c r="B3734" t="s">
        <v>15101</v>
      </c>
      <c r="C3734" s="1" t="str">
        <f t="shared" si="609"/>
        <v>21:0242</v>
      </c>
      <c r="D3734" s="1" t="str">
        <f t="shared" si="606"/>
        <v>21:0117</v>
      </c>
      <c r="E3734" t="s">
        <v>15102</v>
      </c>
      <c r="F3734" t="s">
        <v>15103</v>
      </c>
      <c r="H3734">
        <v>58.207852199999998</v>
      </c>
      <c r="I3734">
        <v>-102.46119899999999</v>
      </c>
      <c r="J3734" s="1" t="str">
        <f t="shared" si="607"/>
        <v>NGR lake sediment grab sample</v>
      </c>
      <c r="K3734" s="1" t="str">
        <f t="shared" si="608"/>
        <v>&lt;177 micron (NGR)</v>
      </c>
      <c r="L3734">
        <v>79</v>
      </c>
      <c r="M3734" t="s">
        <v>177</v>
      </c>
      <c r="N3734">
        <v>1564</v>
      </c>
      <c r="O3734" t="s">
        <v>133</v>
      </c>
      <c r="P3734" t="s">
        <v>76</v>
      </c>
      <c r="Q3734" t="s">
        <v>53</v>
      </c>
      <c r="R3734" t="s">
        <v>33</v>
      </c>
      <c r="S3734" t="s">
        <v>39</v>
      </c>
      <c r="T3734" t="s">
        <v>36</v>
      </c>
      <c r="U3734" t="s">
        <v>2169</v>
      </c>
      <c r="V3734" t="s">
        <v>730</v>
      </c>
      <c r="W3734" t="s">
        <v>80</v>
      </c>
      <c r="X3734" t="s">
        <v>890</v>
      </c>
      <c r="Y3734" t="s">
        <v>41</v>
      </c>
      <c r="Z3734" t="s">
        <v>1920</v>
      </c>
    </row>
    <row r="3735" spans="1:26" hidden="1" x14ac:dyDescent="0.25">
      <c r="A3735" t="s">
        <v>15104</v>
      </c>
      <c r="B3735" t="s">
        <v>15105</v>
      </c>
      <c r="C3735" s="1" t="str">
        <f t="shared" si="609"/>
        <v>21:0242</v>
      </c>
      <c r="D3735" s="1" t="str">
        <f t="shared" si="606"/>
        <v>21:0117</v>
      </c>
      <c r="E3735" t="s">
        <v>15106</v>
      </c>
      <c r="F3735" t="s">
        <v>15107</v>
      </c>
      <c r="H3735">
        <v>58.2121815</v>
      </c>
      <c r="I3735">
        <v>-102.5145388</v>
      </c>
      <c r="J3735" s="1" t="str">
        <f t="shared" si="607"/>
        <v>NGR lake sediment grab sample</v>
      </c>
      <c r="K3735" s="1" t="str">
        <f t="shared" si="608"/>
        <v>&lt;177 micron (NGR)</v>
      </c>
      <c r="L3735">
        <v>79</v>
      </c>
      <c r="M3735" t="s">
        <v>187</v>
      </c>
      <c r="N3735">
        <v>1565</v>
      </c>
      <c r="O3735" t="s">
        <v>61</v>
      </c>
      <c r="P3735" t="s">
        <v>109</v>
      </c>
      <c r="Q3735" t="s">
        <v>53</v>
      </c>
      <c r="R3735" t="s">
        <v>78</v>
      </c>
      <c r="S3735" t="s">
        <v>78</v>
      </c>
      <c r="T3735" t="s">
        <v>36</v>
      </c>
      <c r="U3735" t="s">
        <v>374</v>
      </c>
      <c r="V3735" t="s">
        <v>5543</v>
      </c>
      <c r="W3735" t="s">
        <v>39</v>
      </c>
      <c r="X3735" t="s">
        <v>82</v>
      </c>
      <c r="Y3735" t="s">
        <v>41</v>
      </c>
      <c r="Z3735" t="s">
        <v>376</v>
      </c>
    </row>
    <row r="3736" spans="1:26" hidden="1" x14ac:dyDescent="0.25">
      <c r="A3736" t="s">
        <v>15108</v>
      </c>
      <c r="B3736" t="s">
        <v>15109</v>
      </c>
      <c r="C3736" s="1" t="str">
        <f t="shared" si="609"/>
        <v>21:0242</v>
      </c>
      <c r="D3736" s="1" t="str">
        <f t="shared" si="606"/>
        <v>21:0117</v>
      </c>
      <c r="E3736" t="s">
        <v>15110</v>
      </c>
      <c r="F3736" t="s">
        <v>15111</v>
      </c>
      <c r="H3736">
        <v>58.207846400000001</v>
      </c>
      <c r="I3736">
        <v>-102.5351849</v>
      </c>
      <c r="J3736" s="1" t="str">
        <f t="shared" si="607"/>
        <v>NGR lake sediment grab sample</v>
      </c>
      <c r="K3736" s="1" t="str">
        <f t="shared" si="608"/>
        <v>&lt;177 micron (NGR)</v>
      </c>
      <c r="L3736">
        <v>79</v>
      </c>
      <c r="M3736" t="s">
        <v>196</v>
      </c>
      <c r="N3736">
        <v>1566</v>
      </c>
      <c r="O3736" t="s">
        <v>224</v>
      </c>
      <c r="P3736" t="s">
        <v>181</v>
      </c>
      <c r="Q3736" t="s">
        <v>53</v>
      </c>
      <c r="R3736" t="s">
        <v>63</v>
      </c>
      <c r="S3736" t="s">
        <v>63</v>
      </c>
      <c r="T3736" t="s">
        <v>36</v>
      </c>
      <c r="U3736" t="s">
        <v>1024</v>
      </c>
      <c r="V3736" t="s">
        <v>368</v>
      </c>
      <c r="W3736" t="s">
        <v>97</v>
      </c>
      <c r="X3736" t="s">
        <v>890</v>
      </c>
      <c r="Y3736" t="s">
        <v>41</v>
      </c>
      <c r="Z3736" t="s">
        <v>4126</v>
      </c>
    </row>
    <row r="3737" spans="1:26" hidden="1" x14ac:dyDescent="0.25">
      <c r="A3737" t="s">
        <v>15112</v>
      </c>
      <c r="B3737" t="s">
        <v>15113</v>
      </c>
      <c r="C3737" s="1" t="str">
        <f t="shared" si="609"/>
        <v>21:0242</v>
      </c>
      <c r="D3737" s="1" t="str">
        <f>HYPERLINK("http://geochem.nrcan.gc.ca/cdogs/content/svy/svy_e.htm", "")</f>
        <v/>
      </c>
      <c r="G3737" s="1" t="str">
        <f>HYPERLINK("http://geochem.nrcan.gc.ca/cdogs/content/cr_/cr_00021_e.htm", "21")</f>
        <v>21</v>
      </c>
      <c r="J3737" t="s">
        <v>220</v>
      </c>
      <c r="K3737" t="s">
        <v>221</v>
      </c>
      <c r="L3737">
        <v>79</v>
      </c>
      <c r="M3737" t="s">
        <v>222</v>
      </c>
      <c r="N3737">
        <v>1567</v>
      </c>
      <c r="O3737" t="s">
        <v>890</v>
      </c>
      <c r="P3737" t="s">
        <v>134</v>
      </c>
      <c r="Q3737" t="s">
        <v>34</v>
      </c>
      <c r="R3737" t="s">
        <v>33</v>
      </c>
      <c r="S3737" t="s">
        <v>33</v>
      </c>
      <c r="T3737" t="s">
        <v>36</v>
      </c>
      <c r="U3737" t="s">
        <v>973</v>
      </c>
      <c r="V3737" t="s">
        <v>685</v>
      </c>
      <c r="W3737" t="s">
        <v>76</v>
      </c>
      <c r="X3737" t="s">
        <v>79</v>
      </c>
      <c r="Y3737" t="s">
        <v>380</v>
      </c>
      <c r="Z3737" t="s">
        <v>376</v>
      </c>
    </row>
    <row r="3738" spans="1:26" hidden="1" x14ac:dyDescent="0.25">
      <c r="A3738" t="s">
        <v>15114</v>
      </c>
      <c r="B3738" t="s">
        <v>15115</v>
      </c>
      <c r="C3738" s="1" t="str">
        <f t="shared" si="609"/>
        <v>21:0242</v>
      </c>
      <c r="D3738" s="1" t="str">
        <f t="shared" ref="D3738:D3753" si="610">HYPERLINK("http://geochem.nrcan.gc.ca/cdogs/content/svy/svy210117_e.htm", "21:0117")</f>
        <v>21:0117</v>
      </c>
      <c r="E3738" t="s">
        <v>15116</v>
      </c>
      <c r="F3738" t="s">
        <v>15117</v>
      </c>
      <c r="H3738">
        <v>58.177613299999997</v>
      </c>
      <c r="I3738">
        <v>-102.4924584</v>
      </c>
      <c r="J3738" s="1" t="str">
        <f t="shared" ref="J3738:J3753" si="611">HYPERLINK("http://geochem.nrcan.gc.ca/cdogs/content/kwd/kwd020027_e.htm", "NGR lake sediment grab sample")</f>
        <v>NGR lake sediment grab sample</v>
      </c>
      <c r="K3738" s="1" t="str">
        <f t="shared" ref="K3738:K3753" si="612">HYPERLINK("http://geochem.nrcan.gc.ca/cdogs/content/kwd/kwd080006_e.htm", "&lt;177 micron (NGR)")</f>
        <v>&lt;177 micron (NGR)</v>
      </c>
      <c r="L3738">
        <v>79</v>
      </c>
      <c r="M3738" t="s">
        <v>206</v>
      </c>
      <c r="N3738">
        <v>1568</v>
      </c>
      <c r="O3738" t="s">
        <v>1058</v>
      </c>
      <c r="P3738" t="s">
        <v>156</v>
      </c>
      <c r="Q3738" t="s">
        <v>53</v>
      </c>
      <c r="R3738" t="s">
        <v>39</v>
      </c>
      <c r="S3738" t="s">
        <v>181</v>
      </c>
      <c r="T3738" t="s">
        <v>36</v>
      </c>
      <c r="U3738" t="s">
        <v>226</v>
      </c>
      <c r="V3738" t="s">
        <v>2057</v>
      </c>
      <c r="W3738" t="s">
        <v>76</v>
      </c>
      <c r="X3738" t="s">
        <v>82</v>
      </c>
      <c r="Y3738" t="s">
        <v>41</v>
      </c>
      <c r="Z3738" t="s">
        <v>2223</v>
      </c>
    </row>
    <row r="3739" spans="1:26" hidden="1" x14ac:dyDescent="0.25">
      <c r="A3739" t="s">
        <v>15118</v>
      </c>
      <c r="B3739" t="s">
        <v>15119</v>
      </c>
      <c r="C3739" s="1" t="str">
        <f t="shared" si="609"/>
        <v>21:0242</v>
      </c>
      <c r="D3739" s="1" t="str">
        <f t="shared" si="610"/>
        <v>21:0117</v>
      </c>
      <c r="E3739" t="s">
        <v>15120</v>
      </c>
      <c r="F3739" t="s">
        <v>15121</v>
      </c>
      <c r="H3739">
        <v>58.1706188</v>
      </c>
      <c r="I3739">
        <v>-102.52633350000001</v>
      </c>
      <c r="J3739" s="1" t="str">
        <f t="shared" si="611"/>
        <v>NGR lake sediment grab sample</v>
      </c>
      <c r="K3739" s="1" t="str">
        <f t="shared" si="612"/>
        <v>&lt;177 micron (NGR)</v>
      </c>
      <c r="L3739">
        <v>79</v>
      </c>
      <c r="M3739" t="s">
        <v>214</v>
      </c>
      <c r="N3739">
        <v>1569</v>
      </c>
      <c r="O3739" t="s">
        <v>890</v>
      </c>
      <c r="P3739" t="s">
        <v>80</v>
      </c>
      <c r="Q3739" t="s">
        <v>53</v>
      </c>
      <c r="R3739" t="s">
        <v>80</v>
      </c>
      <c r="S3739" t="s">
        <v>80</v>
      </c>
      <c r="T3739" t="s">
        <v>122</v>
      </c>
      <c r="U3739" t="s">
        <v>119</v>
      </c>
      <c r="V3739" t="s">
        <v>308</v>
      </c>
      <c r="W3739" t="s">
        <v>53</v>
      </c>
      <c r="X3739" t="s">
        <v>77</v>
      </c>
      <c r="Y3739" t="s">
        <v>41</v>
      </c>
      <c r="Z3739" t="s">
        <v>742</v>
      </c>
    </row>
    <row r="3740" spans="1:26" hidden="1" x14ac:dyDescent="0.25">
      <c r="A3740" t="s">
        <v>15122</v>
      </c>
      <c r="B3740" t="s">
        <v>15123</v>
      </c>
      <c r="C3740" s="1" t="str">
        <f t="shared" si="609"/>
        <v>21:0242</v>
      </c>
      <c r="D3740" s="1" t="str">
        <f t="shared" si="610"/>
        <v>21:0117</v>
      </c>
      <c r="E3740" t="s">
        <v>15124</v>
      </c>
      <c r="F3740" t="s">
        <v>15125</v>
      </c>
      <c r="H3740">
        <v>58.182135100000004</v>
      </c>
      <c r="I3740">
        <v>-102.54198340000001</v>
      </c>
      <c r="J3740" s="1" t="str">
        <f t="shared" si="611"/>
        <v>NGR lake sediment grab sample</v>
      </c>
      <c r="K3740" s="1" t="str">
        <f t="shared" si="612"/>
        <v>&lt;177 micron (NGR)</v>
      </c>
      <c r="L3740">
        <v>79</v>
      </c>
      <c r="M3740" t="s">
        <v>234</v>
      </c>
      <c r="N3740">
        <v>1570</v>
      </c>
      <c r="O3740" t="s">
        <v>35</v>
      </c>
      <c r="P3740" t="s">
        <v>76</v>
      </c>
      <c r="Q3740" t="s">
        <v>53</v>
      </c>
      <c r="R3740" t="s">
        <v>39</v>
      </c>
      <c r="S3740" t="s">
        <v>33</v>
      </c>
      <c r="T3740" t="s">
        <v>36</v>
      </c>
      <c r="U3740" t="s">
        <v>874</v>
      </c>
      <c r="V3740" t="s">
        <v>399</v>
      </c>
      <c r="W3740" t="s">
        <v>53</v>
      </c>
      <c r="X3740" t="s">
        <v>82</v>
      </c>
      <c r="Y3740" t="s">
        <v>125</v>
      </c>
      <c r="Z3740" t="s">
        <v>1328</v>
      </c>
    </row>
    <row r="3741" spans="1:26" hidden="1" x14ac:dyDescent="0.25">
      <c r="A3741" t="s">
        <v>15126</v>
      </c>
      <c r="B3741" t="s">
        <v>15127</v>
      </c>
      <c r="C3741" s="1" t="str">
        <f t="shared" si="609"/>
        <v>21:0242</v>
      </c>
      <c r="D3741" s="1" t="str">
        <f t="shared" si="610"/>
        <v>21:0117</v>
      </c>
      <c r="E3741" t="s">
        <v>15128</v>
      </c>
      <c r="F3741" t="s">
        <v>15129</v>
      </c>
      <c r="H3741">
        <v>58.187594699999998</v>
      </c>
      <c r="I3741">
        <v>-102.6118388</v>
      </c>
      <c r="J3741" s="1" t="str">
        <f t="shared" si="611"/>
        <v>NGR lake sediment grab sample</v>
      </c>
      <c r="K3741" s="1" t="str">
        <f t="shared" si="612"/>
        <v>&lt;177 micron (NGR)</v>
      </c>
      <c r="L3741">
        <v>80</v>
      </c>
      <c r="M3741" t="s">
        <v>30</v>
      </c>
      <c r="N3741">
        <v>1571</v>
      </c>
      <c r="O3741" t="s">
        <v>120</v>
      </c>
      <c r="P3741" t="s">
        <v>39</v>
      </c>
      <c r="Q3741" t="s">
        <v>53</v>
      </c>
      <c r="R3741" t="s">
        <v>33</v>
      </c>
      <c r="S3741" t="s">
        <v>80</v>
      </c>
      <c r="T3741" t="s">
        <v>36</v>
      </c>
      <c r="U3741" t="s">
        <v>54</v>
      </c>
      <c r="V3741" t="s">
        <v>237</v>
      </c>
      <c r="W3741" t="s">
        <v>66</v>
      </c>
      <c r="X3741" t="s">
        <v>760</v>
      </c>
      <c r="Y3741" t="s">
        <v>41</v>
      </c>
      <c r="Z3741" t="s">
        <v>1318</v>
      </c>
    </row>
    <row r="3742" spans="1:26" hidden="1" x14ac:dyDescent="0.25">
      <c r="A3742" t="s">
        <v>15130</v>
      </c>
      <c r="B3742" t="s">
        <v>15131</v>
      </c>
      <c r="C3742" s="1" t="str">
        <f t="shared" si="609"/>
        <v>21:0242</v>
      </c>
      <c r="D3742" s="1" t="str">
        <f t="shared" si="610"/>
        <v>21:0117</v>
      </c>
      <c r="E3742" t="s">
        <v>15132</v>
      </c>
      <c r="F3742" t="s">
        <v>15133</v>
      </c>
      <c r="H3742">
        <v>58.190596300000003</v>
      </c>
      <c r="I3742">
        <v>-102.59654519999999</v>
      </c>
      <c r="J3742" s="1" t="str">
        <f t="shared" si="611"/>
        <v>NGR lake sediment grab sample</v>
      </c>
      <c r="K3742" s="1" t="str">
        <f t="shared" si="612"/>
        <v>&lt;177 micron (NGR)</v>
      </c>
      <c r="L3742">
        <v>80</v>
      </c>
      <c r="M3742" t="s">
        <v>154</v>
      </c>
      <c r="N3742">
        <v>1572</v>
      </c>
      <c r="O3742" t="s">
        <v>224</v>
      </c>
      <c r="P3742" t="s">
        <v>181</v>
      </c>
      <c r="Q3742" t="s">
        <v>53</v>
      </c>
      <c r="R3742" t="s">
        <v>39</v>
      </c>
      <c r="S3742" t="s">
        <v>39</v>
      </c>
      <c r="T3742" t="s">
        <v>122</v>
      </c>
      <c r="U3742" t="s">
        <v>559</v>
      </c>
      <c r="V3742" t="s">
        <v>517</v>
      </c>
      <c r="W3742" t="s">
        <v>66</v>
      </c>
      <c r="X3742" t="s">
        <v>283</v>
      </c>
      <c r="Y3742" t="s">
        <v>41</v>
      </c>
      <c r="Z3742" t="s">
        <v>708</v>
      </c>
    </row>
    <row r="3743" spans="1:26" hidden="1" x14ac:dyDescent="0.25">
      <c r="A3743" t="s">
        <v>15134</v>
      </c>
      <c r="B3743" t="s">
        <v>15135</v>
      </c>
      <c r="C3743" s="1" t="str">
        <f t="shared" si="609"/>
        <v>21:0242</v>
      </c>
      <c r="D3743" s="1" t="str">
        <f t="shared" si="610"/>
        <v>21:0117</v>
      </c>
      <c r="E3743" t="s">
        <v>15128</v>
      </c>
      <c r="F3743" t="s">
        <v>15136</v>
      </c>
      <c r="H3743">
        <v>58.187594699999998</v>
      </c>
      <c r="I3743">
        <v>-102.6118388</v>
      </c>
      <c r="J3743" s="1" t="str">
        <f t="shared" si="611"/>
        <v>NGR lake sediment grab sample</v>
      </c>
      <c r="K3743" s="1" t="str">
        <f t="shared" si="612"/>
        <v>&lt;177 micron (NGR)</v>
      </c>
      <c r="L3743">
        <v>80</v>
      </c>
      <c r="M3743" t="s">
        <v>162</v>
      </c>
      <c r="N3743">
        <v>1573</v>
      </c>
      <c r="O3743" t="s">
        <v>120</v>
      </c>
      <c r="P3743" t="s">
        <v>39</v>
      </c>
      <c r="Q3743" t="s">
        <v>53</v>
      </c>
      <c r="R3743" t="s">
        <v>80</v>
      </c>
      <c r="S3743" t="s">
        <v>80</v>
      </c>
      <c r="T3743" t="s">
        <v>36</v>
      </c>
      <c r="U3743" t="s">
        <v>81</v>
      </c>
      <c r="V3743" t="s">
        <v>399</v>
      </c>
      <c r="W3743" t="s">
        <v>53</v>
      </c>
      <c r="X3743" t="s">
        <v>82</v>
      </c>
      <c r="Y3743" t="s">
        <v>41</v>
      </c>
      <c r="Z3743" t="s">
        <v>981</v>
      </c>
    </row>
    <row r="3744" spans="1:26" hidden="1" x14ac:dyDescent="0.25">
      <c r="A3744" t="s">
        <v>15137</v>
      </c>
      <c r="B3744" t="s">
        <v>15138</v>
      </c>
      <c r="C3744" s="1" t="str">
        <f t="shared" si="609"/>
        <v>21:0242</v>
      </c>
      <c r="D3744" s="1" t="str">
        <f t="shared" si="610"/>
        <v>21:0117</v>
      </c>
      <c r="E3744" t="s">
        <v>15128</v>
      </c>
      <c r="F3744" t="s">
        <v>15139</v>
      </c>
      <c r="H3744">
        <v>58.187594699999998</v>
      </c>
      <c r="I3744">
        <v>-102.6118388</v>
      </c>
      <c r="J3744" s="1" t="str">
        <f t="shared" si="611"/>
        <v>NGR lake sediment grab sample</v>
      </c>
      <c r="K3744" s="1" t="str">
        <f t="shared" si="612"/>
        <v>&lt;177 micron (NGR)</v>
      </c>
      <c r="L3744">
        <v>80</v>
      </c>
      <c r="M3744" t="s">
        <v>169</v>
      </c>
      <c r="N3744">
        <v>1574</v>
      </c>
      <c r="O3744" t="s">
        <v>1254</v>
      </c>
      <c r="P3744" t="s">
        <v>80</v>
      </c>
      <c r="Q3744" t="s">
        <v>53</v>
      </c>
      <c r="R3744" t="s">
        <v>33</v>
      </c>
      <c r="S3744" t="s">
        <v>39</v>
      </c>
      <c r="T3744" t="s">
        <v>36</v>
      </c>
      <c r="U3744" t="s">
        <v>263</v>
      </c>
      <c r="V3744" t="s">
        <v>99</v>
      </c>
      <c r="W3744" t="s">
        <v>53</v>
      </c>
      <c r="X3744" t="s">
        <v>890</v>
      </c>
      <c r="Y3744" t="s">
        <v>41</v>
      </c>
      <c r="Z3744" t="s">
        <v>747</v>
      </c>
    </row>
    <row r="3745" spans="1:26" hidden="1" x14ac:dyDescent="0.25">
      <c r="A3745" t="s">
        <v>15140</v>
      </c>
      <c r="B3745" t="s">
        <v>15141</v>
      </c>
      <c r="C3745" s="1" t="str">
        <f t="shared" si="609"/>
        <v>21:0242</v>
      </c>
      <c r="D3745" s="1" t="str">
        <f t="shared" si="610"/>
        <v>21:0117</v>
      </c>
      <c r="E3745" t="s">
        <v>15142</v>
      </c>
      <c r="F3745" t="s">
        <v>15143</v>
      </c>
      <c r="H3745">
        <v>58.213341200000002</v>
      </c>
      <c r="I3745">
        <v>-102.5890831</v>
      </c>
      <c r="J3745" s="1" t="str">
        <f t="shared" si="611"/>
        <v>NGR lake sediment grab sample</v>
      </c>
      <c r="K3745" s="1" t="str">
        <f t="shared" si="612"/>
        <v>&lt;177 micron (NGR)</v>
      </c>
      <c r="L3745">
        <v>80</v>
      </c>
      <c r="M3745" t="s">
        <v>47</v>
      </c>
      <c r="N3745">
        <v>1575</v>
      </c>
      <c r="O3745" t="s">
        <v>197</v>
      </c>
      <c r="P3745" t="s">
        <v>50</v>
      </c>
      <c r="Q3745" t="s">
        <v>63</v>
      </c>
      <c r="R3745" t="s">
        <v>76</v>
      </c>
      <c r="S3745" t="s">
        <v>78</v>
      </c>
      <c r="T3745" t="s">
        <v>36</v>
      </c>
      <c r="U3745" t="s">
        <v>215</v>
      </c>
      <c r="V3745" t="s">
        <v>2309</v>
      </c>
      <c r="W3745" t="s">
        <v>33</v>
      </c>
      <c r="X3745" t="s">
        <v>890</v>
      </c>
      <c r="Y3745" t="s">
        <v>41</v>
      </c>
      <c r="Z3745" t="s">
        <v>335</v>
      </c>
    </row>
    <row r="3746" spans="1:26" hidden="1" x14ac:dyDescent="0.25">
      <c r="A3746" t="s">
        <v>15144</v>
      </c>
      <c r="B3746" t="s">
        <v>15145</v>
      </c>
      <c r="C3746" s="1" t="str">
        <f t="shared" si="609"/>
        <v>21:0242</v>
      </c>
      <c r="D3746" s="1" t="str">
        <f t="shared" si="610"/>
        <v>21:0117</v>
      </c>
      <c r="E3746" t="s">
        <v>15146</v>
      </c>
      <c r="F3746" t="s">
        <v>15147</v>
      </c>
      <c r="H3746">
        <v>58.2276454</v>
      </c>
      <c r="I3746">
        <v>-102.6048219</v>
      </c>
      <c r="J3746" s="1" t="str">
        <f t="shared" si="611"/>
        <v>NGR lake sediment grab sample</v>
      </c>
      <c r="K3746" s="1" t="str">
        <f t="shared" si="612"/>
        <v>&lt;177 micron (NGR)</v>
      </c>
      <c r="L3746">
        <v>80</v>
      </c>
      <c r="M3746" t="s">
        <v>60</v>
      </c>
      <c r="N3746">
        <v>1576</v>
      </c>
      <c r="O3746" t="s">
        <v>702</v>
      </c>
      <c r="P3746" t="s">
        <v>109</v>
      </c>
      <c r="Q3746" t="s">
        <v>66</v>
      </c>
      <c r="R3746" t="s">
        <v>181</v>
      </c>
      <c r="S3746" t="s">
        <v>39</v>
      </c>
      <c r="T3746" t="s">
        <v>36</v>
      </c>
      <c r="U3746" t="s">
        <v>5542</v>
      </c>
      <c r="V3746" t="s">
        <v>730</v>
      </c>
      <c r="W3746" t="s">
        <v>53</v>
      </c>
      <c r="X3746" t="s">
        <v>343</v>
      </c>
      <c r="Y3746" t="s">
        <v>41</v>
      </c>
      <c r="Z3746" t="s">
        <v>2821</v>
      </c>
    </row>
    <row r="3747" spans="1:26" hidden="1" x14ac:dyDescent="0.25">
      <c r="A3747" t="s">
        <v>15148</v>
      </c>
      <c r="B3747" t="s">
        <v>15149</v>
      </c>
      <c r="C3747" s="1" t="str">
        <f t="shared" si="609"/>
        <v>21:0242</v>
      </c>
      <c r="D3747" s="1" t="str">
        <f t="shared" si="610"/>
        <v>21:0117</v>
      </c>
      <c r="E3747" t="s">
        <v>15150</v>
      </c>
      <c r="F3747" t="s">
        <v>15151</v>
      </c>
      <c r="H3747">
        <v>58.2433671</v>
      </c>
      <c r="I3747">
        <v>-102.5960767</v>
      </c>
      <c r="J3747" s="1" t="str">
        <f t="shared" si="611"/>
        <v>NGR lake sediment grab sample</v>
      </c>
      <c r="K3747" s="1" t="str">
        <f t="shared" si="612"/>
        <v>&lt;177 micron (NGR)</v>
      </c>
      <c r="L3747">
        <v>80</v>
      </c>
      <c r="M3747" t="s">
        <v>73</v>
      </c>
      <c r="N3747">
        <v>1577</v>
      </c>
      <c r="O3747" t="s">
        <v>120</v>
      </c>
      <c r="P3747" t="s">
        <v>181</v>
      </c>
      <c r="Q3747" t="s">
        <v>66</v>
      </c>
      <c r="R3747" t="s">
        <v>78</v>
      </c>
      <c r="S3747" t="s">
        <v>33</v>
      </c>
      <c r="T3747" t="s">
        <v>36</v>
      </c>
      <c r="U3747" t="s">
        <v>2645</v>
      </c>
      <c r="V3747" t="s">
        <v>309</v>
      </c>
      <c r="W3747" t="s">
        <v>53</v>
      </c>
      <c r="X3747" t="s">
        <v>283</v>
      </c>
      <c r="Y3747" t="s">
        <v>41</v>
      </c>
      <c r="Z3747" t="s">
        <v>108</v>
      </c>
    </row>
    <row r="3748" spans="1:26" hidden="1" x14ac:dyDescent="0.25">
      <c r="A3748" t="s">
        <v>15152</v>
      </c>
      <c r="B3748" t="s">
        <v>15153</v>
      </c>
      <c r="C3748" s="1" t="str">
        <f t="shared" si="609"/>
        <v>21:0242</v>
      </c>
      <c r="D3748" s="1" t="str">
        <f t="shared" si="610"/>
        <v>21:0117</v>
      </c>
      <c r="E3748" t="s">
        <v>15154</v>
      </c>
      <c r="F3748" t="s">
        <v>15155</v>
      </c>
      <c r="H3748">
        <v>58.270544899999997</v>
      </c>
      <c r="I3748">
        <v>-102.6286324</v>
      </c>
      <c r="J3748" s="1" t="str">
        <f t="shared" si="611"/>
        <v>NGR lake sediment grab sample</v>
      </c>
      <c r="K3748" s="1" t="str">
        <f t="shared" si="612"/>
        <v>&lt;177 micron (NGR)</v>
      </c>
      <c r="L3748">
        <v>80</v>
      </c>
      <c r="M3748" t="s">
        <v>87</v>
      </c>
      <c r="N3748">
        <v>1578</v>
      </c>
      <c r="O3748" t="s">
        <v>343</v>
      </c>
      <c r="P3748" t="s">
        <v>156</v>
      </c>
      <c r="Q3748" t="s">
        <v>80</v>
      </c>
      <c r="R3748" t="s">
        <v>76</v>
      </c>
      <c r="S3748" t="s">
        <v>181</v>
      </c>
      <c r="T3748" t="s">
        <v>36</v>
      </c>
      <c r="U3748" t="s">
        <v>4294</v>
      </c>
      <c r="V3748" t="s">
        <v>1121</v>
      </c>
      <c r="W3748" t="s">
        <v>53</v>
      </c>
      <c r="X3748" t="s">
        <v>760</v>
      </c>
      <c r="Y3748" t="s">
        <v>760</v>
      </c>
      <c r="Z3748" t="s">
        <v>760</v>
      </c>
    </row>
    <row r="3749" spans="1:26" hidden="1" x14ac:dyDescent="0.25">
      <c r="A3749" t="s">
        <v>15156</v>
      </c>
      <c r="B3749" t="s">
        <v>15157</v>
      </c>
      <c r="C3749" s="1" t="str">
        <f t="shared" si="609"/>
        <v>21:0242</v>
      </c>
      <c r="D3749" s="1" t="str">
        <f t="shared" si="610"/>
        <v>21:0117</v>
      </c>
      <c r="E3749" t="s">
        <v>15158</v>
      </c>
      <c r="F3749" t="s">
        <v>15159</v>
      </c>
      <c r="H3749">
        <v>58.278445900000001</v>
      </c>
      <c r="I3749">
        <v>-102.5994317</v>
      </c>
      <c r="J3749" s="1" t="str">
        <f t="shared" si="611"/>
        <v>NGR lake sediment grab sample</v>
      </c>
      <c r="K3749" s="1" t="str">
        <f t="shared" si="612"/>
        <v>&lt;177 micron (NGR)</v>
      </c>
      <c r="L3749">
        <v>80</v>
      </c>
      <c r="M3749" t="s">
        <v>96</v>
      </c>
      <c r="N3749">
        <v>1579</v>
      </c>
      <c r="O3749" t="s">
        <v>49</v>
      </c>
      <c r="P3749" t="s">
        <v>181</v>
      </c>
      <c r="Q3749" t="s">
        <v>53</v>
      </c>
      <c r="R3749" t="s">
        <v>39</v>
      </c>
      <c r="S3749" t="s">
        <v>80</v>
      </c>
      <c r="T3749" t="s">
        <v>36</v>
      </c>
      <c r="U3749" t="s">
        <v>379</v>
      </c>
      <c r="V3749" t="s">
        <v>99</v>
      </c>
      <c r="W3749" t="s">
        <v>80</v>
      </c>
      <c r="X3749" t="s">
        <v>77</v>
      </c>
      <c r="Y3749" t="s">
        <v>125</v>
      </c>
      <c r="Z3749" t="s">
        <v>1224</v>
      </c>
    </row>
    <row r="3750" spans="1:26" hidden="1" x14ac:dyDescent="0.25">
      <c r="A3750" t="s">
        <v>15160</v>
      </c>
      <c r="B3750" t="s">
        <v>15161</v>
      </c>
      <c r="C3750" s="1" t="str">
        <f t="shared" si="609"/>
        <v>21:0242</v>
      </c>
      <c r="D3750" s="1" t="str">
        <f t="shared" si="610"/>
        <v>21:0117</v>
      </c>
      <c r="E3750" t="s">
        <v>15162</v>
      </c>
      <c r="F3750" t="s">
        <v>15163</v>
      </c>
      <c r="H3750">
        <v>58.294830400000002</v>
      </c>
      <c r="I3750">
        <v>-102.58772519999999</v>
      </c>
      <c r="J3750" s="1" t="str">
        <f t="shared" si="611"/>
        <v>NGR lake sediment grab sample</v>
      </c>
      <c r="K3750" s="1" t="str">
        <f t="shared" si="612"/>
        <v>&lt;177 micron (NGR)</v>
      </c>
      <c r="L3750">
        <v>80</v>
      </c>
      <c r="M3750" t="s">
        <v>106</v>
      </c>
      <c r="N3750">
        <v>1580</v>
      </c>
      <c r="O3750" t="s">
        <v>236</v>
      </c>
      <c r="P3750" t="s">
        <v>109</v>
      </c>
      <c r="Q3750" t="s">
        <v>53</v>
      </c>
      <c r="R3750" t="s">
        <v>146</v>
      </c>
      <c r="S3750" t="s">
        <v>78</v>
      </c>
      <c r="T3750" t="s">
        <v>36</v>
      </c>
      <c r="U3750" t="s">
        <v>147</v>
      </c>
      <c r="V3750" t="s">
        <v>399</v>
      </c>
      <c r="W3750" t="s">
        <v>63</v>
      </c>
      <c r="X3750" t="s">
        <v>82</v>
      </c>
      <c r="Y3750" t="s">
        <v>41</v>
      </c>
      <c r="Z3750" t="s">
        <v>2315</v>
      </c>
    </row>
    <row r="3751" spans="1:26" hidden="1" x14ac:dyDescent="0.25">
      <c r="A3751" t="s">
        <v>15164</v>
      </c>
      <c r="B3751" t="s">
        <v>15165</v>
      </c>
      <c r="C3751" s="1" t="str">
        <f t="shared" si="609"/>
        <v>21:0242</v>
      </c>
      <c r="D3751" s="1" t="str">
        <f t="shared" si="610"/>
        <v>21:0117</v>
      </c>
      <c r="E3751" t="s">
        <v>15166</v>
      </c>
      <c r="F3751" t="s">
        <v>15167</v>
      </c>
      <c r="H3751">
        <v>58.323645900000002</v>
      </c>
      <c r="I3751">
        <v>-102.5939097</v>
      </c>
      <c r="J3751" s="1" t="str">
        <f t="shared" si="611"/>
        <v>NGR lake sediment grab sample</v>
      </c>
      <c r="K3751" s="1" t="str">
        <f t="shared" si="612"/>
        <v>&lt;177 micron (NGR)</v>
      </c>
      <c r="L3751">
        <v>80</v>
      </c>
      <c r="M3751" t="s">
        <v>118</v>
      </c>
      <c r="N3751">
        <v>1581</v>
      </c>
      <c r="O3751" t="s">
        <v>35</v>
      </c>
      <c r="P3751" t="s">
        <v>181</v>
      </c>
      <c r="Q3751" t="s">
        <v>39</v>
      </c>
      <c r="R3751" t="s">
        <v>39</v>
      </c>
      <c r="S3751" t="s">
        <v>33</v>
      </c>
      <c r="T3751" t="s">
        <v>36</v>
      </c>
      <c r="U3751" t="s">
        <v>2474</v>
      </c>
      <c r="V3751" t="s">
        <v>99</v>
      </c>
      <c r="W3751" t="s">
        <v>53</v>
      </c>
      <c r="X3751" t="s">
        <v>48</v>
      </c>
      <c r="Y3751" t="s">
        <v>125</v>
      </c>
      <c r="Z3751" t="s">
        <v>805</v>
      </c>
    </row>
    <row r="3752" spans="1:26" hidden="1" x14ac:dyDescent="0.25">
      <c r="A3752" t="s">
        <v>15168</v>
      </c>
      <c r="B3752" t="s">
        <v>15169</v>
      </c>
      <c r="C3752" s="1" t="str">
        <f t="shared" si="609"/>
        <v>21:0242</v>
      </c>
      <c r="D3752" s="1" t="str">
        <f t="shared" si="610"/>
        <v>21:0117</v>
      </c>
      <c r="E3752" t="s">
        <v>15170</v>
      </c>
      <c r="F3752" t="s">
        <v>15171</v>
      </c>
      <c r="H3752">
        <v>58.327143100000001</v>
      </c>
      <c r="I3752">
        <v>-102.5345555</v>
      </c>
      <c r="J3752" s="1" t="str">
        <f t="shared" si="611"/>
        <v>NGR lake sediment grab sample</v>
      </c>
      <c r="K3752" s="1" t="str">
        <f t="shared" si="612"/>
        <v>&lt;177 micron (NGR)</v>
      </c>
      <c r="L3752">
        <v>80</v>
      </c>
      <c r="M3752" t="s">
        <v>131</v>
      </c>
      <c r="N3752">
        <v>1582</v>
      </c>
      <c r="O3752" t="s">
        <v>283</v>
      </c>
      <c r="P3752" t="s">
        <v>181</v>
      </c>
      <c r="Q3752" t="s">
        <v>63</v>
      </c>
      <c r="R3752" t="s">
        <v>39</v>
      </c>
      <c r="S3752" t="s">
        <v>63</v>
      </c>
      <c r="T3752" t="s">
        <v>36</v>
      </c>
      <c r="U3752" t="s">
        <v>963</v>
      </c>
      <c r="V3752" t="s">
        <v>1072</v>
      </c>
      <c r="W3752" t="s">
        <v>66</v>
      </c>
      <c r="X3752" t="s">
        <v>82</v>
      </c>
      <c r="Y3752" t="s">
        <v>41</v>
      </c>
      <c r="Z3752" t="s">
        <v>3843</v>
      </c>
    </row>
    <row r="3753" spans="1:26" hidden="1" x14ac:dyDescent="0.25">
      <c r="A3753" t="s">
        <v>15172</v>
      </c>
      <c r="B3753" t="s">
        <v>15173</v>
      </c>
      <c r="C3753" s="1" t="str">
        <f t="shared" si="609"/>
        <v>21:0242</v>
      </c>
      <c r="D3753" s="1" t="str">
        <f t="shared" si="610"/>
        <v>21:0117</v>
      </c>
      <c r="E3753" t="s">
        <v>15174</v>
      </c>
      <c r="F3753" t="s">
        <v>15175</v>
      </c>
      <c r="H3753">
        <v>58.330905100000003</v>
      </c>
      <c r="I3753">
        <v>-102.54327910000001</v>
      </c>
      <c r="J3753" s="1" t="str">
        <f t="shared" si="611"/>
        <v>NGR lake sediment grab sample</v>
      </c>
      <c r="K3753" s="1" t="str">
        <f t="shared" si="612"/>
        <v>&lt;177 micron (NGR)</v>
      </c>
      <c r="L3753">
        <v>80</v>
      </c>
      <c r="M3753" t="s">
        <v>143</v>
      </c>
      <c r="N3753">
        <v>1583</v>
      </c>
      <c r="O3753" t="s">
        <v>133</v>
      </c>
      <c r="P3753" t="s">
        <v>39</v>
      </c>
      <c r="Q3753" t="s">
        <v>66</v>
      </c>
      <c r="R3753" t="s">
        <v>181</v>
      </c>
      <c r="S3753" t="s">
        <v>33</v>
      </c>
      <c r="T3753" t="s">
        <v>36</v>
      </c>
      <c r="U3753" t="s">
        <v>973</v>
      </c>
      <c r="V3753" t="s">
        <v>65</v>
      </c>
      <c r="W3753" t="s">
        <v>53</v>
      </c>
      <c r="X3753" t="s">
        <v>890</v>
      </c>
      <c r="Y3753" t="s">
        <v>41</v>
      </c>
      <c r="Z3753" t="s">
        <v>432</v>
      </c>
    </row>
    <row r="3754" spans="1:26" hidden="1" x14ac:dyDescent="0.25">
      <c r="A3754" t="s">
        <v>15176</v>
      </c>
      <c r="B3754" t="s">
        <v>15177</v>
      </c>
      <c r="C3754" s="1" t="str">
        <f t="shared" si="609"/>
        <v>21:0242</v>
      </c>
      <c r="D3754" s="1" t="str">
        <f>HYPERLINK("http://geochem.nrcan.gc.ca/cdogs/content/svy/svy_e.htm", "")</f>
        <v/>
      </c>
      <c r="G3754" s="1" t="str">
        <f>HYPERLINK("http://geochem.nrcan.gc.ca/cdogs/content/cr_/cr_00007_e.htm", "7")</f>
        <v>7</v>
      </c>
      <c r="J3754" t="s">
        <v>220</v>
      </c>
      <c r="K3754" t="s">
        <v>221</v>
      </c>
      <c r="L3754">
        <v>80</v>
      </c>
      <c r="M3754" t="s">
        <v>222</v>
      </c>
      <c r="N3754">
        <v>1584</v>
      </c>
      <c r="O3754" t="s">
        <v>489</v>
      </c>
      <c r="P3754" t="s">
        <v>224</v>
      </c>
      <c r="Q3754" t="s">
        <v>64</v>
      </c>
      <c r="R3754" t="s">
        <v>146</v>
      </c>
      <c r="S3754" t="s">
        <v>80</v>
      </c>
      <c r="T3754" t="s">
        <v>1095</v>
      </c>
      <c r="U3754" t="s">
        <v>1829</v>
      </c>
      <c r="V3754" t="s">
        <v>730</v>
      </c>
      <c r="W3754" t="s">
        <v>53</v>
      </c>
      <c r="X3754" t="s">
        <v>81</v>
      </c>
      <c r="Y3754" t="s">
        <v>50</v>
      </c>
      <c r="Z3754" t="s">
        <v>4729</v>
      </c>
    </row>
    <row r="3755" spans="1:26" hidden="1" x14ac:dyDescent="0.25">
      <c r="A3755" t="s">
        <v>15178</v>
      </c>
      <c r="B3755" t="s">
        <v>15179</v>
      </c>
      <c r="C3755" s="1" t="str">
        <f t="shared" si="609"/>
        <v>21:0242</v>
      </c>
      <c r="D3755" s="1" t="str">
        <f t="shared" ref="D3755:D3766" si="613">HYPERLINK("http://geochem.nrcan.gc.ca/cdogs/content/svy/svy210117_e.htm", "21:0117")</f>
        <v>21:0117</v>
      </c>
      <c r="E3755" t="s">
        <v>15180</v>
      </c>
      <c r="F3755" t="s">
        <v>15181</v>
      </c>
      <c r="H3755">
        <v>58.852623000000001</v>
      </c>
      <c r="I3755">
        <v>-102.3848893</v>
      </c>
      <c r="J3755" s="1" t="str">
        <f t="shared" ref="J3755:J3766" si="614">HYPERLINK("http://geochem.nrcan.gc.ca/cdogs/content/kwd/kwd020027_e.htm", "NGR lake sediment grab sample")</f>
        <v>NGR lake sediment grab sample</v>
      </c>
      <c r="K3755" s="1" t="str">
        <f t="shared" ref="K3755:K3766" si="615">HYPERLINK("http://geochem.nrcan.gc.ca/cdogs/content/kwd/kwd080006_e.htm", "&lt;177 micron (NGR)")</f>
        <v>&lt;177 micron (NGR)</v>
      </c>
      <c r="L3755">
        <v>80</v>
      </c>
      <c r="M3755" t="s">
        <v>177</v>
      </c>
      <c r="N3755">
        <v>1585</v>
      </c>
      <c r="O3755" t="s">
        <v>79</v>
      </c>
      <c r="P3755" t="s">
        <v>198</v>
      </c>
      <c r="Q3755" t="s">
        <v>63</v>
      </c>
      <c r="R3755" t="s">
        <v>97</v>
      </c>
      <c r="S3755" t="s">
        <v>33</v>
      </c>
      <c r="T3755" t="s">
        <v>36</v>
      </c>
      <c r="U3755" t="s">
        <v>2247</v>
      </c>
      <c r="V3755" t="s">
        <v>2451</v>
      </c>
      <c r="W3755" t="s">
        <v>66</v>
      </c>
      <c r="X3755" t="s">
        <v>82</v>
      </c>
      <c r="Y3755" t="s">
        <v>41</v>
      </c>
      <c r="Z3755" t="s">
        <v>1224</v>
      </c>
    </row>
    <row r="3756" spans="1:26" hidden="1" x14ac:dyDescent="0.25">
      <c r="A3756" t="s">
        <v>15182</v>
      </c>
      <c r="B3756" t="s">
        <v>15183</v>
      </c>
      <c r="C3756" s="1" t="str">
        <f t="shared" si="609"/>
        <v>21:0242</v>
      </c>
      <c r="D3756" s="1" t="str">
        <f t="shared" si="613"/>
        <v>21:0117</v>
      </c>
      <c r="E3756" t="s">
        <v>15184</v>
      </c>
      <c r="F3756" t="s">
        <v>15185</v>
      </c>
      <c r="H3756">
        <v>58.8768885</v>
      </c>
      <c r="I3756">
        <v>-102.3838226</v>
      </c>
      <c r="J3756" s="1" t="str">
        <f t="shared" si="614"/>
        <v>NGR lake sediment grab sample</v>
      </c>
      <c r="K3756" s="1" t="str">
        <f t="shared" si="615"/>
        <v>&lt;177 micron (NGR)</v>
      </c>
      <c r="L3756">
        <v>80</v>
      </c>
      <c r="M3756" t="s">
        <v>187</v>
      </c>
      <c r="N3756">
        <v>1586</v>
      </c>
      <c r="O3756" t="s">
        <v>342</v>
      </c>
      <c r="P3756" t="s">
        <v>283</v>
      </c>
      <c r="Q3756" t="s">
        <v>53</v>
      </c>
      <c r="R3756" t="s">
        <v>50</v>
      </c>
      <c r="S3756" t="s">
        <v>146</v>
      </c>
      <c r="T3756" t="s">
        <v>36</v>
      </c>
      <c r="U3756" t="s">
        <v>589</v>
      </c>
      <c r="V3756" t="s">
        <v>1703</v>
      </c>
      <c r="W3756" t="s">
        <v>181</v>
      </c>
      <c r="X3756" t="s">
        <v>283</v>
      </c>
      <c r="Y3756" t="s">
        <v>41</v>
      </c>
      <c r="Z3756" t="s">
        <v>82</v>
      </c>
    </row>
    <row r="3757" spans="1:26" hidden="1" x14ac:dyDescent="0.25">
      <c r="A3757" t="s">
        <v>15186</v>
      </c>
      <c r="B3757" t="s">
        <v>15187</v>
      </c>
      <c r="C3757" s="1" t="str">
        <f t="shared" si="609"/>
        <v>21:0242</v>
      </c>
      <c r="D3757" s="1" t="str">
        <f t="shared" si="613"/>
        <v>21:0117</v>
      </c>
      <c r="E3757" t="s">
        <v>15188</v>
      </c>
      <c r="F3757" t="s">
        <v>15189</v>
      </c>
      <c r="H3757">
        <v>58.893086199999999</v>
      </c>
      <c r="I3757">
        <v>-102.3899083</v>
      </c>
      <c r="J3757" s="1" t="str">
        <f t="shared" si="614"/>
        <v>NGR lake sediment grab sample</v>
      </c>
      <c r="K3757" s="1" t="str">
        <f t="shared" si="615"/>
        <v>&lt;177 micron (NGR)</v>
      </c>
      <c r="L3757">
        <v>80</v>
      </c>
      <c r="M3757" t="s">
        <v>196</v>
      </c>
      <c r="N3757">
        <v>1587</v>
      </c>
      <c r="O3757" t="s">
        <v>155</v>
      </c>
      <c r="P3757" t="s">
        <v>546</v>
      </c>
      <c r="Q3757" t="s">
        <v>63</v>
      </c>
      <c r="R3757" t="s">
        <v>277</v>
      </c>
      <c r="S3757" t="s">
        <v>97</v>
      </c>
      <c r="T3757" t="s">
        <v>36</v>
      </c>
      <c r="U3757" t="s">
        <v>5106</v>
      </c>
      <c r="V3757" t="s">
        <v>164</v>
      </c>
      <c r="W3757" t="s">
        <v>78</v>
      </c>
      <c r="X3757" t="s">
        <v>890</v>
      </c>
      <c r="Y3757" t="s">
        <v>41</v>
      </c>
      <c r="Z3757" t="s">
        <v>1506</v>
      </c>
    </row>
    <row r="3758" spans="1:26" hidden="1" x14ac:dyDescent="0.25">
      <c r="A3758" t="s">
        <v>15190</v>
      </c>
      <c r="B3758" t="s">
        <v>15191</v>
      </c>
      <c r="C3758" s="1" t="str">
        <f t="shared" si="609"/>
        <v>21:0242</v>
      </c>
      <c r="D3758" s="1" t="str">
        <f t="shared" si="613"/>
        <v>21:0117</v>
      </c>
      <c r="E3758" t="s">
        <v>15192</v>
      </c>
      <c r="F3758" t="s">
        <v>15193</v>
      </c>
      <c r="H3758">
        <v>58.894931700000001</v>
      </c>
      <c r="I3758">
        <v>-102.41733840000001</v>
      </c>
      <c r="J3758" s="1" t="str">
        <f t="shared" si="614"/>
        <v>NGR lake sediment grab sample</v>
      </c>
      <c r="K3758" s="1" t="str">
        <f t="shared" si="615"/>
        <v>&lt;177 micron (NGR)</v>
      </c>
      <c r="L3758">
        <v>80</v>
      </c>
      <c r="M3758" t="s">
        <v>206</v>
      </c>
      <c r="N3758">
        <v>1588</v>
      </c>
      <c r="O3758" t="s">
        <v>1090</v>
      </c>
      <c r="P3758" t="s">
        <v>321</v>
      </c>
      <c r="Q3758" t="s">
        <v>80</v>
      </c>
      <c r="R3758" t="s">
        <v>50</v>
      </c>
      <c r="S3758" t="s">
        <v>39</v>
      </c>
      <c r="T3758" t="s">
        <v>36</v>
      </c>
      <c r="U3758" t="s">
        <v>1432</v>
      </c>
      <c r="V3758" t="s">
        <v>437</v>
      </c>
      <c r="W3758" t="s">
        <v>80</v>
      </c>
      <c r="X3758" t="s">
        <v>890</v>
      </c>
      <c r="Y3758" t="s">
        <v>41</v>
      </c>
      <c r="Z3758" t="s">
        <v>498</v>
      </c>
    </row>
    <row r="3759" spans="1:26" hidden="1" x14ac:dyDescent="0.25">
      <c r="A3759" t="s">
        <v>15194</v>
      </c>
      <c r="B3759" t="s">
        <v>15195</v>
      </c>
      <c r="C3759" s="1" t="str">
        <f t="shared" si="609"/>
        <v>21:0242</v>
      </c>
      <c r="D3759" s="1" t="str">
        <f t="shared" si="613"/>
        <v>21:0117</v>
      </c>
      <c r="E3759" t="s">
        <v>15196</v>
      </c>
      <c r="F3759" t="s">
        <v>15197</v>
      </c>
      <c r="H3759">
        <v>58.911940899999998</v>
      </c>
      <c r="I3759">
        <v>-102.4695669</v>
      </c>
      <c r="J3759" s="1" t="str">
        <f t="shared" si="614"/>
        <v>NGR lake sediment grab sample</v>
      </c>
      <c r="K3759" s="1" t="str">
        <f t="shared" si="615"/>
        <v>&lt;177 micron (NGR)</v>
      </c>
      <c r="L3759">
        <v>80</v>
      </c>
      <c r="M3759" t="s">
        <v>214</v>
      </c>
      <c r="N3759">
        <v>1589</v>
      </c>
      <c r="O3759" t="s">
        <v>342</v>
      </c>
      <c r="P3759" t="s">
        <v>32</v>
      </c>
      <c r="Q3759" t="s">
        <v>63</v>
      </c>
      <c r="R3759" t="s">
        <v>271</v>
      </c>
      <c r="S3759" t="s">
        <v>146</v>
      </c>
      <c r="T3759" t="s">
        <v>36</v>
      </c>
      <c r="U3759" t="s">
        <v>503</v>
      </c>
      <c r="V3759" t="s">
        <v>399</v>
      </c>
      <c r="W3759" t="s">
        <v>39</v>
      </c>
      <c r="X3759" t="s">
        <v>82</v>
      </c>
      <c r="Y3759" t="s">
        <v>41</v>
      </c>
      <c r="Z3759" t="s">
        <v>1073</v>
      </c>
    </row>
    <row r="3760" spans="1:26" hidden="1" x14ac:dyDescent="0.25">
      <c r="A3760" t="s">
        <v>15198</v>
      </c>
      <c r="B3760" t="s">
        <v>15199</v>
      </c>
      <c r="C3760" s="1" t="str">
        <f t="shared" si="609"/>
        <v>21:0242</v>
      </c>
      <c r="D3760" s="1" t="str">
        <f t="shared" si="613"/>
        <v>21:0117</v>
      </c>
      <c r="E3760" t="s">
        <v>15200</v>
      </c>
      <c r="F3760" t="s">
        <v>15201</v>
      </c>
      <c r="H3760">
        <v>58.9191158</v>
      </c>
      <c r="I3760">
        <v>-102.4845388</v>
      </c>
      <c r="J3760" s="1" t="str">
        <f t="shared" si="614"/>
        <v>NGR lake sediment grab sample</v>
      </c>
      <c r="K3760" s="1" t="str">
        <f t="shared" si="615"/>
        <v>&lt;177 micron (NGR)</v>
      </c>
      <c r="L3760">
        <v>80</v>
      </c>
      <c r="M3760" t="s">
        <v>234</v>
      </c>
      <c r="N3760">
        <v>1590</v>
      </c>
      <c r="O3760" t="s">
        <v>81</v>
      </c>
      <c r="P3760" t="s">
        <v>334</v>
      </c>
      <c r="Q3760" t="s">
        <v>66</v>
      </c>
      <c r="R3760" t="s">
        <v>277</v>
      </c>
      <c r="S3760" t="s">
        <v>39</v>
      </c>
      <c r="T3760" t="s">
        <v>36</v>
      </c>
      <c r="U3760" t="s">
        <v>300</v>
      </c>
      <c r="V3760" t="s">
        <v>308</v>
      </c>
      <c r="W3760" t="s">
        <v>80</v>
      </c>
      <c r="X3760" t="s">
        <v>890</v>
      </c>
      <c r="Y3760" t="s">
        <v>125</v>
      </c>
      <c r="Z3760" t="s">
        <v>604</v>
      </c>
    </row>
    <row r="3761" spans="1:26" hidden="1" x14ac:dyDescent="0.25">
      <c r="A3761" t="s">
        <v>15202</v>
      </c>
      <c r="B3761" t="s">
        <v>15203</v>
      </c>
      <c r="C3761" s="1" t="str">
        <f t="shared" si="609"/>
        <v>21:0242</v>
      </c>
      <c r="D3761" s="1" t="str">
        <f t="shared" si="613"/>
        <v>21:0117</v>
      </c>
      <c r="E3761" t="s">
        <v>15204</v>
      </c>
      <c r="F3761" t="s">
        <v>15205</v>
      </c>
      <c r="H3761">
        <v>58.932707499999999</v>
      </c>
      <c r="I3761">
        <v>-102.83861090000001</v>
      </c>
      <c r="J3761" s="1" t="str">
        <f t="shared" si="614"/>
        <v>NGR lake sediment grab sample</v>
      </c>
      <c r="K3761" s="1" t="str">
        <f t="shared" si="615"/>
        <v>&lt;177 micron (NGR)</v>
      </c>
      <c r="L3761">
        <v>81</v>
      </c>
      <c r="M3761" t="s">
        <v>30</v>
      </c>
      <c r="N3761">
        <v>1591</v>
      </c>
      <c r="O3761" t="s">
        <v>289</v>
      </c>
      <c r="P3761" t="s">
        <v>489</v>
      </c>
      <c r="Q3761" t="s">
        <v>53</v>
      </c>
      <c r="R3761" t="s">
        <v>75</v>
      </c>
      <c r="S3761" t="s">
        <v>97</v>
      </c>
      <c r="T3761" t="s">
        <v>36</v>
      </c>
      <c r="U3761" t="s">
        <v>112</v>
      </c>
      <c r="V3761" t="s">
        <v>99</v>
      </c>
      <c r="W3761" t="s">
        <v>33</v>
      </c>
      <c r="X3761" t="s">
        <v>890</v>
      </c>
      <c r="Y3761" t="s">
        <v>41</v>
      </c>
      <c r="Z3761" t="s">
        <v>2105</v>
      </c>
    </row>
    <row r="3762" spans="1:26" hidden="1" x14ac:dyDescent="0.25">
      <c r="A3762" t="s">
        <v>15206</v>
      </c>
      <c r="B3762" t="s">
        <v>15207</v>
      </c>
      <c r="C3762" s="1" t="str">
        <f t="shared" si="609"/>
        <v>21:0242</v>
      </c>
      <c r="D3762" s="1" t="str">
        <f t="shared" si="613"/>
        <v>21:0117</v>
      </c>
      <c r="E3762" t="s">
        <v>15208</v>
      </c>
      <c r="F3762" t="s">
        <v>15209</v>
      </c>
      <c r="H3762">
        <v>58.917644600000003</v>
      </c>
      <c r="I3762">
        <v>-102.5335992</v>
      </c>
      <c r="J3762" s="1" t="str">
        <f t="shared" si="614"/>
        <v>NGR lake sediment grab sample</v>
      </c>
      <c r="K3762" s="1" t="str">
        <f t="shared" si="615"/>
        <v>&lt;177 micron (NGR)</v>
      </c>
      <c r="L3762">
        <v>81</v>
      </c>
      <c r="M3762" t="s">
        <v>47</v>
      </c>
      <c r="N3762">
        <v>1592</v>
      </c>
      <c r="O3762" t="s">
        <v>298</v>
      </c>
      <c r="P3762" t="s">
        <v>75</v>
      </c>
      <c r="Q3762" t="s">
        <v>63</v>
      </c>
      <c r="R3762" t="s">
        <v>34</v>
      </c>
      <c r="S3762" t="s">
        <v>78</v>
      </c>
      <c r="T3762" t="s">
        <v>36</v>
      </c>
      <c r="U3762" t="s">
        <v>170</v>
      </c>
      <c r="V3762" t="s">
        <v>227</v>
      </c>
      <c r="W3762" t="s">
        <v>63</v>
      </c>
      <c r="X3762" t="s">
        <v>283</v>
      </c>
      <c r="Y3762" t="s">
        <v>41</v>
      </c>
      <c r="Z3762" t="s">
        <v>271</v>
      </c>
    </row>
    <row r="3763" spans="1:26" hidden="1" x14ac:dyDescent="0.25">
      <c r="A3763" t="s">
        <v>15210</v>
      </c>
      <c r="B3763" t="s">
        <v>15211</v>
      </c>
      <c r="C3763" s="1" t="str">
        <f t="shared" si="609"/>
        <v>21:0242</v>
      </c>
      <c r="D3763" s="1" t="str">
        <f t="shared" si="613"/>
        <v>21:0117</v>
      </c>
      <c r="E3763" t="s">
        <v>15212</v>
      </c>
      <c r="F3763" t="s">
        <v>15213</v>
      </c>
      <c r="H3763">
        <v>58.911838600000003</v>
      </c>
      <c r="I3763">
        <v>-102.5471955</v>
      </c>
      <c r="J3763" s="1" t="str">
        <f t="shared" si="614"/>
        <v>NGR lake sediment grab sample</v>
      </c>
      <c r="K3763" s="1" t="str">
        <f t="shared" si="615"/>
        <v>&lt;177 micron (NGR)</v>
      </c>
      <c r="L3763">
        <v>81</v>
      </c>
      <c r="M3763" t="s">
        <v>60</v>
      </c>
      <c r="N3763">
        <v>1593</v>
      </c>
      <c r="O3763" t="s">
        <v>253</v>
      </c>
      <c r="P3763" t="s">
        <v>596</v>
      </c>
      <c r="Q3763" t="s">
        <v>63</v>
      </c>
      <c r="R3763" t="s">
        <v>198</v>
      </c>
      <c r="S3763" t="s">
        <v>33</v>
      </c>
      <c r="T3763" t="s">
        <v>36</v>
      </c>
      <c r="U3763" t="s">
        <v>112</v>
      </c>
      <c r="V3763" t="s">
        <v>308</v>
      </c>
      <c r="W3763" t="s">
        <v>66</v>
      </c>
      <c r="X3763" t="s">
        <v>79</v>
      </c>
      <c r="Y3763" t="s">
        <v>41</v>
      </c>
      <c r="Z3763" t="s">
        <v>406</v>
      </c>
    </row>
    <row r="3764" spans="1:26" hidden="1" x14ac:dyDescent="0.25">
      <c r="A3764" t="s">
        <v>15214</v>
      </c>
      <c r="B3764" t="s">
        <v>15215</v>
      </c>
      <c r="C3764" s="1" t="str">
        <f t="shared" si="609"/>
        <v>21:0242</v>
      </c>
      <c r="D3764" s="1" t="str">
        <f t="shared" si="613"/>
        <v>21:0117</v>
      </c>
      <c r="E3764" t="s">
        <v>15216</v>
      </c>
      <c r="F3764" t="s">
        <v>15217</v>
      </c>
      <c r="H3764">
        <v>58.917802600000002</v>
      </c>
      <c r="I3764">
        <v>-102.6260039</v>
      </c>
      <c r="J3764" s="1" t="str">
        <f t="shared" si="614"/>
        <v>NGR lake sediment grab sample</v>
      </c>
      <c r="K3764" s="1" t="str">
        <f t="shared" si="615"/>
        <v>&lt;177 micron (NGR)</v>
      </c>
      <c r="L3764">
        <v>81</v>
      </c>
      <c r="M3764" t="s">
        <v>73</v>
      </c>
      <c r="N3764">
        <v>1594</v>
      </c>
      <c r="O3764" t="s">
        <v>74</v>
      </c>
      <c r="P3764" t="s">
        <v>145</v>
      </c>
      <c r="Q3764" t="s">
        <v>80</v>
      </c>
      <c r="R3764" t="s">
        <v>134</v>
      </c>
      <c r="S3764" t="s">
        <v>39</v>
      </c>
      <c r="T3764" t="s">
        <v>36</v>
      </c>
      <c r="U3764" t="s">
        <v>284</v>
      </c>
      <c r="V3764" t="s">
        <v>225</v>
      </c>
      <c r="W3764" t="s">
        <v>53</v>
      </c>
      <c r="X3764" t="s">
        <v>48</v>
      </c>
      <c r="Y3764" t="s">
        <v>41</v>
      </c>
      <c r="Z3764" t="s">
        <v>406</v>
      </c>
    </row>
    <row r="3765" spans="1:26" hidden="1" x14ac:dyDescent="0.25">
      <c r="A3765" t="s">
        <v>15218</v>
      </c>
      <c r="B3765" t="s">
        <v>15219</v>
      </c>
      <c r="C3765" s="1" t="str">
        <f t="shared" si="609"/>
        <v>21:0242</v>
      </c>
      <c r="D3765" s="1" t="str">
        <f t="shared" si="613"/>
        <v>21:0117</v>
      </c>
      <c r="E3765" t="s">
        <v>15220</v>
      </c>
      <c r="F3765" t="s">
        <v>15221</v>
      </c>
      <c r="H3765">
        <v>58.927662599999998</v>
      </c>
      <c r="I3765">
        <v>-102.67917540000001</v>
      </c>
      <c r="J3765" s="1" t="str">
        <f t="shared" si="614"/>
        <v>NGR lake sediment grab sample</v>
      </c>
      <c r="K3765" s="1" t="str">
        <f t="shared" si="615"/>
        <v>&lt;177 micron (NGR)</v>
      </c>
      <c r="L3765">
        <v>81</v>
      </c>
      <c r="M3765" t="s">
        <v>87</v>
      </c>
      <c r="N3765">
        <v>1595</v>
      </c>
      <c r="O3765" t="s">
        <v>342</v>
      </c>
      <c r="P3765" t="s">
        <v>82</v>
      </c>
      <c r="Q3765" t="s">
        <v>66</v>
      </c>
      <c r="R3765" t="s">
        <v>64</v>
      </c>
      <c r="S3765" t="s">
        <v>78</v>
      </c>
      <c r="T3765" t="s">
        <v>36</v>
      </c>
      <c r="U3765" t="s">
        <v>1842</v>
      </c>
      <c r="V3765" t="s">
        <v>125</v>
      </c>
      <c r="W3765" t="s">
        <v>66</v>
      </c>
      <c r="X3765" t="s">
        <v>48</v>
      </c>
      <c r="Y3765" t="s">
        <v>41</v>
      </c>
      <c r="Z3765" t="s">
        <v>32</v>
      </c>
    </row>
    <row r="3766" spans="1:26" hidden="1" x14ac:dyDescent="0.25">
      <c r="A3766" t="s">
        <v>15222</v>
      </c>
      <c r="B3766" t="s">
        <v>15223</v>
      </c>
      <c r="C3766" s="1" t="str">
        <f t="shared" si="609"/>
        <v>21:0242</v>
      </c>
      <c r="D3766" s="1" t="str">
        <f t="shared" si="613"/>
        <v>21:0117</v>
      </c>
      <c r="E3766" t="s">
        <v>15224</v>
      </c>
      <c r="F3766" t="s">
        <v>15225</v>
      </c>
      <c r="H3766">
        <v>58.916617299999999</v>
      </c>
      <c r="I3766">
        <v>-102.72497370000001</v>
      </c>
      <c r="J3766" s="1" t="str">
        <f t="shared" si="614"/>
        <v>NGR lake sediment grab sample</v>
      </c>
      <c r="K3766" s="1" t="str">
        <f t="shared" si="615"/>
        <v>&lt;177 micron (NGR)</v>
      </c>
      <c r="L3766">
        <v>81</v>
      </c>
      <c r="M3766" t="s">
        <v>96</v>
      </c>
      <c r="N3766">
        <v>1596</v>
      </c>
      <c r="O3766" t="s">
        <v>244</v>
      </c>
      <c r="P3766" t="s">
        <v>39</v>
      </c>
      <c r="Q3766" t="s">
        <v>66</v>
      </c>
      <c r="R3766" t="s">
        <v>39</v>
      </c>
      <c r="S3766" t="s">
        <v>66</v>
      </c>
      <c r="T3766" t="s">
        <v>36</v>
      </c>
      <c r="U3766" t="s">
        <v>1692</v>
      </c>
      <c r="V3766" t="s">
        <v>225</v>
      </c>
      <c r="W3766" t="s">
        <v>53</v>
      </c>
      <c r="X3766" t="s">
        <v>283</v>
      </c>
      <c r="Y3766" t="s">
        <v>41</v>
      </c>
      <c r="Z3766" t="s">
        <v>156</v>
      </c>
    </row>
    <row r="3767" spans="1:26" hidden="1" x14ac:dyDescent="0.25">
      <c r="A3767" t="s">
        <v>15226</v>
      </c>
      <c r="B3767" t="s">
        <v>15227</v>
      </c>
      <c r="C3767" s="1" t="str">
        <f t="shared" si="609"/>
        <v>21:0242</v>
      </c>
      <c r="D3767" s="1" t="str">
        <f>HYPERLINK("http://geochem.nrcan.gc.ca/cdogs/content/svy/svy_e.htm", "")</f>
        <v/>
      </c>
      <c r="G3767" s="1" t="str">
        <f>HYPERLINK("http://geochem.nrcan.gc.ca/cdogs/content/cr_/cr_00021_e.htm", "21")</f>
        <v>21</v>
      </c>
      <c r="J3767" t="s">
        <v>220</v>
      </c>
      <c r="K3767" t="s">
        <v>221</v>
      </c>
      <c r="L3767">
        <v>81</v>
      </c>
      <c r="M3767" t="s">
        <v>222</v>
      </c>
      <c r="N3767">
        <v>1597</v>
      </c>
      <c r="O3767" t="s">
        <v>890</v>
      </c>
      <c r="P3767" t="s">
        <v>134</v>
      </c>
      <c r="Q3767" t="s">
        <v>50</v>
      </c>
      <c r="R3767" t="s">
        <v>78</v>
      </c>
      <c r="S3767" t="s">
        <v>33</v>
      </c>
      <c r="T3767" t="s">
        <v>36</v>
      </c>
      <c r="U3767" t="s">
        <v>2247</v>
      </c>
      <c r="V3767" t="s">
        <v>730</v>
      </c>
      <c r="W3767" t="s">
        <v>97</v>
      </c>
      <c r="X3767" t="s">
        <v>890</v>
      </c>
      <c r="Y3767" t="s">
        <v>39</v>
      </c>
      <c r="Z3767" t="s">
        <v>277</v>
      </c>
    </row>
    <row r="3768" spans="1:26" hidden="1" x14ac:dyDescent="0.25">
      <c r="A3768" t="s">
        <v>15228</v>
      </c>
      <c r="B3768" t="s">
        <v>15229</v>
      </c>
      <c r="C3768" s="1" t="str">
        <f t="shared" si="609"/>
        <v>21:0242</v>
      </c>
      <c r="D3768" s="1" t="str">
        <f t="shared" ref="D3768:D3783" si="616">HYPERLINK("http://geochem.nrcan.gc.ca/cdogs/content/svy/svy210117_e.htm", "21:0117")</f>
        <v>21:0117</v>
      </c>
      <c r="E3768" t="s">
        <v>15230</v>
      </c>
      <c r="F3768" t="s">
        <v>15231</v>
      </c>
      <c r="H3768">
        <v>58.899618599999997</v>
      </c>
      <c r="I3768">
        <v>-102.7552574</v>
      </c>
      <c r="J3768" s="1" t="str">
        <f t="shared" ref="J3768:J3783" si="617">HYPERLINK("http://geochem.nrcan.gc.ca/cdogs/content/kwd/kwd020027_e.htm", "NGR lake sediment grab sample")</f>
        <v>NGR lake sediment grab sample</v>
      </c>
      <c r="K3768" s="1" t="str">
        <f t="shared" ref="K3768:K3783" si="618">HYPERLINK("http://geochem.nrcan.gc.ca/cdogs/content/kwd/kwd080006_e.htm", "&lt;177 micron (NGR)")</f>
        <v>&lt;177 micron (NGR)</v>
      </c>
      <c r="L3768">
        <v>81</v>
      </c>
      <c r="M3768" t="s">
        <v>106</v>
      </c>
      <c r="N3768">
        <v>1598</v>
      </c>
      <c r="O3768" t="s">
        <v>108</v>
      </c>
      <c r="P3768" t="s">
        <v>156</v>
      </c>
      <c r="Q3768" t="s">
        <v>66</v>
      </c>
      <c r="R3768" t="s">
        <v>97</v>
      </c>
      <c r="S3768" t="s">
        <v>39</v>
      </c>
      <c r="T3768" t="s">
        <v>36</v>
      </c>
      <c r="U3768" t="s">
        <v>655</v>
      </c>
      <c r="V3768" t="s">
        <v>137</v>
      </c>
      <c r="W3768" t="s">
        <v>66</v>
      </c>
      <c r="X3768" t="s">
        <v>82</v>
      </c>
      <c r="Y3768" t="s">
        <v>41</v>
      </c>
      <c r="Z3768" t="s">
        <v>2335</v>
      </c>
    </row>
    <row r="3769" spans="1:26" hidden="1" x14ac:dyDescent="0.25">
      <c r="A3769" t="s">
        <v>15232</v>
      </c>
      <c r="B3769" t="s">
        <v>15233</v>
      </c>
      <c r="C3769" s="1" t="str">
        <f t="shared" si="609"/>
        <v>21:0242</v>
      </c>
      <c r="D3769" s="1" t="str">
        <f t="shared" si="616"/>
        <v>21:0117</v>
      </c>
      <c r="E3769" t="s">
        <v>15234</v>
      </c>
      <c r="F3769" t="s">
        <v>15235</v>
      </c>
      <c r="H3769">
        <v>58.918300600000002</v>
      </c>
      <c r="I3769">
        <v>-102.8190125</v>
      </c>
      <c r="J3769" s="1" t="str">
        <f t="shared" si="617"/>
        <v>NGR lake sediment grab sample</v>
      </c>
      <c r="K3769" s="1" t="str">
        <f t="shared" si="618"/>
        <v>&lt;177 micron (NGR)</v>
      </c>
      <c r="L3769">
        <v>81</v>
      </c>
      <c r="M3769" t="s">
        <v>118</v>
      </c>
      <c r="N3769">
        <v>1599</v>
      </c>
      <c r="O3769" t="s">
        <v>81</v>
      </c>
      <c r="P3769" t="s">
        <v>134</v>
      </c>
      <c r="Q3769" t="s">
        <v>63</v>
      </c>
      <c r="R3769" t="s">
        <v>34</v>
      </c>
      <c r="S3769" t="s">
        <v>78</v>
      </c>
      <c r="T3769" t="s">
        <v>36</v>
      </c>
      <c r="U3769" t="s">
        <v>291</v>
      </c>
      <c r="V3769" t="s">
        <v>90</v>
      </c>
      <c r="W3769" t="s">
        <v>33</v>
      </c>
      <c r="X3769" t="s">
        <v>890</v>
      </c>
      <c r="Y3769" t="s">
        <v>41</v>
      </c>
      <c r="Z3769" t="s">
        <v>62</v>
      </c>
    </row>
    <row r="3770" spans="1:26" hidden="1" x14ac:dyDescent="0.25">
      <c r="A3770" t="s">
        <v>15236</v>
      </c>
      <c r="B3770" t="s">
        <v>15237</v>
      </c>
      <c r="C3770" s="1" t="str">
        <f t="shared" si="609"/>
        <v>21:0242</v>
      </c>
      <c r="D3770" s="1" t="str">
        <f t="shared" si="616"/>
        <v>21:0117</v>
      </c>
      <c r="E3770" t="s">
        <v>15238</v>
      </c>
      <c r="F3770" t="s">
        <v>15239</v>
      </c>
      <c r="H3770">
        <v>58.921476400000003</v>
      </c>
      <c r="I3770">
        <v>-102.8433769</v>
      </c>
      <c r="J3770" s="1" t="str">
        <f t="shared" si="617"/>
        <v>NGR lake sediment grab sample</v>
      </c>
      <c r="K3770" s="1" t="str">
        <f t="shared" si="618"/>
        <v>&lt;177 micron (NGR)</v>
      </c>
      <c r="L3770">
        <v>81</v>
      </c>
      <c r="M3770" t="s">
        <v>154</v>
      </c>
      <c r="N3770">
        <v>1600</v>
      </c>
      <c r="O3770" t="s">
        <v>54</v>
      </c>
      <c r="P3770" t="s">
        <v>890</v>
      </c>
      <c r="Q3770" t="s">
        <v>63</v>
      </c>
      <c r="R3770" t="s">
        <v>391</v>
      </c>
      <c r="S3770" t="s">
        <v>97</v>
      </c>
      <c r="T3770" t="s">
        <v>36</v>
      </c>
      <c r="U3770" t="s">
        <v>89</v>
      </c>
      <c r="V3770" t="s">
        <v>337</v>
      </c>
      <c r="W3770" t="s">
        <v>66</v>
      </c>
      <c r="X3770" t="s">
        <v>48</v>
      </c>
      <c r="Y3770" t="s">
        <v>41</v>
      </c>
      <c r="Z3770" t="s">
        <v>4126</v>
      </c>
    </row>
    <row r="3771" spans="1:26" hidden="1" x14ac:dyDescent="0.25">
      <c r="A3771" t="s">
        <v>15240</v>
      </c>
      <c r="B3771" t="s">
        <v>15241</v>
      </c>
      <c r="C3771" s="1" t="str">
        <f t="shared" ref="C3771:C3834" si="619">HYPERLINK("http://geochem.nrcan.gc.ca/cdogs/content/bdl/bdl210242_e.htm", "21:0242")</f>
        <v>21:0242</v>
      </c>
      <c r="D3771" s="1" t="str">
        <f t="shared" si="616"/>
        <v>21:0117</v>
      </c>
      <c r="E3771" t="s">
        <v>15204</v>
      </c>
      <c r="F3771" t="s">
        <v>15242</v>
      </c>
      <c r="H3771">
        <v>58.932707499999999</v>
      </c>
      <c r="I3771">
        <v>-102.83861090000001</v>
      </c>
      <c r="J3771" s="1" t="str">
        <f t="shared" si="617"/>
        <v>NGR lake sediment grab sample</v>
      </c>
      <c r="K3771" s="1" t="str">
        <f t="shared" si="618"/>
        <v>&lt;177 micron (NGR)</v>
      </c>
      <c r="L3771">
        <v>81</v>
      </c>
      <c r="M3771" t="s">
        <v>169</v>
      </c>
      <c r="N3771">
        <v>1601</v>
      </c>
      <c r="O3771" t="s">
        <v>1090</v>
      </c>
      <c r="P3771" t="s">
        <v>62</v>
      </c>
      <c r="Q3771" t="s">
        <v>66</v>
      </c>
      <c r="R3771" t="s">
        <v>75</v>
      </c>
      <c r="S3771" t="s">
        <v>97</v>
      </c>
      <c r="T3771" t="s">
        <v>36</v>
      </c>
      <c r="U3771" t="s">
        <v>299</v>
      </c>
      <c r="V3771" t="s">
        <v>99</v>
      </c>
      <c r="W3771" t="s">
        <v>80</v>
      </c>
      <c r="X3771" t="s">
        <v>48</v>
      </c>
      <c r="Y3771" t="s">
        <v>41</v>
      </c>
      <c r="Z3771" t="s">
        <v>2439</v>
      </c>
    </row>
    <row r="3772" spans="1:26" hidden="1" x14ac:dyDescent="0.25">
      <c r="A3772" t="s">
        <v>15243</v>
      </c>
      <c r="B3772" t="s">
        <v>15244</v>
      </c>
      <c r="C3772" s="1" t="str">
        <f t="shared" si="619"/>
        <v>21:0242</v>
      </c>
      <c r="D3772" s="1" t="str">
        <f t="shared" si="616"/>
        <v>21:0117</v>
      </c>
      <c r="E3772" t="s">
        <v>15204</v>
      </c>
      <c r="F3772" t="s">
        <v>15245</v>
      </c>
      <c r="H3772">
        <v>58.932707499999999</v>
      </c>
      <c r="I3772">
        <v>-102.83861090000001</v>
      </c>
      <c r="J3772" s="1" t="str">
        <f t="shared" si="617"/>
        <v>NGR lake sediment grab sample</v>
      </c>
      <c r="K3772" s="1" t="str">
        <f t="shared" si="618"/>
        <v>&lt;177 micron (NGR)</v>
      </c>
      <c r="L3772">
        <v>81</v>
      </c>
      <c r="M3772" t="s">
        <v>162</v>
      </c>
      <c r="N3772">
        <v>1602</v>
      </c>
      <c r="O3772" t="s">
        <v>1047</v>
      </c>
      <c r="P3772" t="s">
        <v>489</v>
      </c>
      <c r="Q3772" t="s">
        <v>66</v>
      </c>
      <c r="R3772" t="s">
        <v>75</v>
      </c>
      <c r="S3772" t="s">
        <v>97</v>
      </c>
      <c r="T3772" t="s">
        <v>36</v>
      </c>
      <c r="U3772" t="s">
        <v>91</v>
      </c>
      <c r="V3772" t="s">
        <v>200</v>
      </c>
      <c r="W3772" t="s">
        <v>39</v>
      </c>
      <c r="X3772" t="s">
        <v>336</v>
      </c>
      <c r="Y3772" t="s">
        <v>41</v>
      </c>
      <c r="Z3772" t="s">
        <v>246</v>
      </c>
    </row>
    <row r="3773" spans="1:26" hidden="1" x14ac:dyDescent="0.25">
      <c r="A3773" t="s">
        <v>15246</v>
      </c>
      <c r="B3773" t="s">
        <v>15247</v>
      </c>
      <c r="C3773" s="1" t="str">
        <f t="shared" si="619"/>
        <v>21:0242</v>
      </c>
      <c r="D3773" s="1" t="str">
        <f t="shared" si="616"/>
        <v>21:0117</v>
      </c>
      <c r="E3773" t="s">
        <v>15248</v>
      </c>
      <c r="F3773" t="s">
        <v>15249</v>
      </c>
      <c r="H3773">
        <v>58.9466112</v>
      </c>
      <c r="I3773">
        <v>-102.86383720000001</v>
      </c>
      <c r="J3773" s="1" t="str">
        <f t="shared" si="617"/>
        <v>NGR lake sediment grab sample</v>
      </c>
      <c r="K3773" s="1" t="str">
        <f t="shared" si="618"/>
        <v>&lt;177 micron (NGR)</v>
      </c>
      <c r="L3773">
        <v>81</v>
      </c>
      <c r="M3773" t="s">
        <v>131</v>
      </c>
      <c r="N3773">
        <v>1603</v>
      </c>
      <c r="O3773" t="s">
        <v>289</v>
      </c>
      <c r="P3773" t="s">
        <v>82</v>
      </c>
      <c r="Q3773" t="s">
        <v>53</v>
      </c>
      <c r="R3773" t="s">
        <v>708</v>
      </c>
      <c r="S3773" t="s">
        <v>64</v>
      </c>
      <c r="T3773" t="s">
        <v>36</v>
      </c>
      <c r="U3773" t="s">
        <v>189</v>
      </c>
      <c r="V3773" t="s">
        <v>38</v>
      </c>
      <c r="W3773" t="s">
        <v>78</v>
      </c>
      <c r="X3773" t="s">
        <v>48</v>
      </c>
      <c r="Y3773" t="s">
        <v>125</v>
      </c>
      <c r="Z3773" t="s">
        <v>3596</v>
      </c>
    </row>
    <row r="3774" spans="1:26" hidden="1" x14ac:dyDescent="0.25">
      <c r="A3774" t="s">
        <v>15250</v>
      </c>
      <c r="B3774" t="s">
        <v>15251</v>
      </c>
      <c r="C3774" s="1" t="str">
        <f t="shared" si="619"/>
        <v>21:0242</v>
      </c>
      <c r="D3774" s="1" t="str">
        <f t="shared" si="616"/>
        <v>21:0117</v>
      </c>
      <c r="E3774" t="s">
        <v>15252</v>
      </c>
      <c r="F3774" t="s">
        <v>15253</v>
      </c>
      <c r="H3774">
        <v>58.975842</v>
      </c>
      <c r="I3774">
        <v>-102.8811872</v>
      </c>
      <c r="J3774" s="1" t="str">
        <f t="shared" si="617"/>
        <v>NGR lake sediment grab sample</v>
      </c>
      <c r="K3774" s="1" t="str">
        <f t="shared" si="618"/>
        <v>&lt;177 micron (NGR)</v>
      </c>
      <c r="L3774">
        <v>81</v>
      </c>
      <c r="M3774" t="s">
        <v>143</v>
      </c>
      <c r="N3774">
        <v>1604</v>
      </c>
      <c r="O3774" t="s">
        <v>336</v>
      </c>
      <c r="P3774" t="s">
        <v>244</v>
      </c>
      <c r="Q3774" t="s">
        <v>63</v>
      </c>
      <c r="R3774" t="s">
        <v>271</v>
      </c>
      <c r="S3774" t="s">
        <v>78</v>
      </c>
      <c r="T3774" t="s">
        <v>36</v>
      </c>
      <c r="U3774" t="s">
        <v>54</v>
      </c>
      <c r="V3774" t="s">
        <v>225</v>
      </c>
      <c r="W3774" t="s">
        <v>66</v>
      </c>
      <c r="X3774" t="s">
        <v>890</v>
      </c>
      <c r="Y3774" t="s">
        <v>66</v>
      </c>
      <c r="Z3774" t="s">
        <v>108</v>
      </c>
    </row>
    <row r="3775" spans="1:26" hidden="1" x14ac:dyDescent="0.25">
      <c r="A3775" t="s">
        <v>15254</v>
      </c>
      <c r="B3775" t="s">
        <v>15255</v>
      </c>
      <c r="C3775" s="1" t="str">
        <f t="shared" si="619"/>
        <v>21:0242</v>
      </c>
      <c r="D3775" s="1" t="str">
        <f t="shared" si="616"/>
        <v>21:0117</v>
      </c>
      <c r="E3775" t="s">
        <v>15256</v>
      </c>
      <c r="F3775" t="s">
        <v>15257</v>
      </c>
      <c r="H3775">
        <v>58.988399999999999</v>
      </c>
      <c r="I3775">
        <v>-102.8446484</v>
      </c>
      <c r="J3775" s="1" t="str">
        <f t="shared" si="617"/>
        <v>NGR lake sediment grab sample</v>
      </c>
      <c r="K3775" s="1" t="str">
        <f t="shared" si="618"/>
        <v>&lt;177 micron (NGR)</v>
      </c>
      <c r="L3775">
        <v>81</v>
      </c>
      <c r="M3775" t="s">
        <v>177</v>
      </c>
      <c r="N3775">
        <v>1605</v>
      </c>
      <c r="O3775" t="s">
        <v>133</v>
      </c>
      <c r="P3775" t="s">
        <v>283</v>
      </c>
      <c r="Q3775" t="s">
        <v>53</v>
      </c>
      <c r="R3775" t="s">
        <v>77</v>
      </c>
      <c r="S3775" t="s">
        <v>76</v>
      </c>
      <c r="T3775" t="s">
        <v>36</v>
      </c>
      <c r="U3775" t="s">
        <v>343</v>
      </c>
      <c r="V3775" t="s">
        <v>337</v>
      </c>
      <c r="W3775" t="s">
        <v>66</v>
      </c>
      <c r="X3775" t="s">
        <v>48</v>
      </c>
      <c r="Y3775" t="s">
        <v>41</v>
      </c>
      <c r="Z3775" t="s">
        <v>2370</v>
      </c>
    </row>
    <row r="3776" spans="1:26" hidden="1" x14ac:dyDescent="0.25">
      <c r="A3776" t="s">
        <v>15258</v>
      </c>
      <c r="B3776" t="s">
        <v>15259</v>
      </c>
      <c r="C3776" s="1" t="str">
        <f t="shared" si="619"/>
        <v>21:0242</v>
      </c>
      <c r="D3776" s="1" t="str">
        <f t="shared" si="616"/>
        <v>21:0117</v>
      </c>
      <c r="E3776" t="s">
        <v>15260</v>
      </c>
      <c r="F3776" t="s">
        <v>15261</v>
      </c>
      <c r="H3776">
        <v>58.996848900000003</v>
      </c>
      <c r="I3776">
        <v>-102.8797241</v>
      </c>
      <c r="J3776" s="1" t="str">
        <f t="shared" si="617"/>
        <v>NGR lake sediment grab sample</v>
      </c>
      <c r="K3776" s="1" t="str">
        <f t="shared" si="618"/>
        <v>&lt;177 micron (NGR)</v>
      </c>
      <c r="L3776">
        <v>81</v>
      </c>
      <c r="M3776" t="s">
        <v>187</v>
      </c>
      <c r="N3776">
        <v>1606</v>
      </c>
      <c r="O3776" t="s">
        <v>74</v>
      </c>
      <c r="P3776" t="s">
        <v>77</v>
      </c>
      <c r="Q3776" t="s">
        <v>53</v>
      </c>
      <c r="R3776" t="s">
        <v>50</v>
      </c>
      <c r="S3776" t="s">
        <v>80</v>
      </c>
      <c r="T3776" t="s">
        <v>36</v>
      </c>
      <c r="U3776" t="s">
        <v>336</v>
      </c>
      <c r="V3776" t="s">
        <v>452</v>
      </c>
      <c r="W3776" t="s">
        <v>53</v>
      </c>
      <c r="X3776" t="s">
        <v>82</v>
      </c>
      <c r="Y3776" t="s">
        <v>41</v>
      </c>
      <c r="Z3776" t="s">
        <v>1067</v>
      </c>
    </row>
    <row r="3777" spans="1:26" hidden="1" x14ac:dyDescent="0.25">
      <c r="A3777" t="s">
        <v>15262</v>
      </c>
      <c r="B3777" t="s">
        <v>15263</v>
      </c>
      <c r="C3777" s="1" t="str">
        <f t="shared" si="619"/>
        <v>21:0242</v>
      </c>
      <c r="D3777" s="1" t="str">
        <f t="shared" si="616"/>
        <v>21:0117</v>
      </c>
      <c r="E3777" t="s">
        <v>15264</v>
      </c>
      <c r="F3777" t="s">
        <v>15265</v>
      </c>
      <c r="H3777">
        <v>58.984495500000001</v>
      </c>
      <c r="I3777">
        <v>-102.613361</v>
      </c>
      <c r="J3777" s="1" t="str">
        <f t="shared" si="617"/>
        <v>NGR lake sediment grab sample</v>
      </c>
      <c r="K3777" s="1" t="str">
        <f t="shared" si="618"/>
        <v>&lt;177 micron (NGR)</v>
      </c>
      <c r="L3777">
        <v>81</v>
      </c>
      <c r="M3777" t="s">
        <v>196</v>
      </c>
      <c r="N3777">
        <v>1607</v>
      </c>
      <c r="O3777" t="s">
        <v>108</v>
      </c>
      <c r="P3777" t="s">
        <v>76</v>
      </c>
      <c r="Q3777" t="s">
        <v>66</v>
      </c>
      <c r="R3777" t="s">
        <v>146</v>
      </c>
      <c r="S3777" t="s">
        <v>146</v>
      </c>
      <c r="T3777" t="s">
        <v>36</v>
      </c>
      <c r="U3777" t="s">
        <v>1575</v>
      </c>
      <c r="V3777" t="s">
        <v>1216</v>
      </c>
      <c r="W3777" t="s">
        <v>53</v>
      </c>
      <c r="X3777" t="s">
        <v>283</v>
      </c>
      <c r="Y3777" t="s">
        <v>41</v>
      </c>
      <c r="Z3777" t="s">
        <v>3412</v>
      </c>
    </row>
    <row r="3778" spans="1:26" hidden="1" x14ac:dyDescent="0.25">
      <c r="A3778" t="s">
        <v>15266</v>
      </c>
      <c r="B3778" t="s">
        <v>15267</v>
      </c>
      <c r="C3778" s="1" t="str">
        <f t="shared" si="619"/>
        <v>21:0242</v>
      </c>
      <c r="D3778" s="1" t="str">
        <f t="shared" si="616"/>
        <v>21:0117</v>
      </c>
      <c r="E3778" t="s">
        <v>15268</v>
      </c>
      <c r="F3778" t="s">
        <v>15269</v>
      </c>
      <c r="H3778">
        <v>58.9865888</v>
      </c>
      <c r="I3778">
        <v>-102.65613810000001</v>
      </c>
      <c r="J3778" s="1" t="str">
        <f t="shared" si="617"/>
        <v>NGR lake sediment grab sample</v>
      </c>
      <c r="K3778" s="1" t="str">
        <f t="shared" si="618"/>
        <v>&lt;177 micron (NGR)</v>
      </c>
      <c r="L3778">
        <v>81</v>
      </c>
      <c r="M3778" t="s">
        <v>206</v>
      </c>
      <c r="N3778">
        <v>1608</v>
      </c>
      <c r="O3778" t="s">
        <v>1254</v>
      </c>
      <c r="P3778" t="s">
        <v>75</v>
      </c>
      <c r="Q3778" t="s">
        <v>53</v>
      </c>
      <c r="R3778" t="s">
        <v>64</v>
      </c>
      <c r="S3778" t="s">
        <v>39</v>
      </c>
      <c r="T3778" t="s">
        <v>36</v>
      </c>
      <c r="U3778" t="s">
        <v>91</v>
      </c>
      <c r="V3778" t="s">
        <v>1216</v>
      </c>
      <c r="W3778" t="s">
        <v>53</v>
      </c>
      <c r="X3778" t="s">
        <v>890</v>
      </c>
      <c r="Y3778" t="s">
        <v>41</v>
      </c>
      <c r="Z3778" t="s">
        <v>787</v>
      </c>
    </row>
    <row r="3779" spans="1:26" hidden="1" x14ac:dyDescent="0.25">
      <c r="A3779" t="s">
        <v>15270</v>
      </c>
      <c r="B3779" t="s">
        <v>15271</v>
      </c>
      <c r="C3779" s="1" t="str">
        <f t="shared" si="619"/>
        <v>21:0242</v>
      </c>
      <c r="D3779" s="1" t="str">
        <f t="shared" si="616"/>
        <v>21:0117</v>
      </c>
      <c r="E3779" t="s">
        <v>15272</v>
      </c>
      <c r="F3779" t="s">
        <v>15273</v>
      </c>
      <c r="H3779">
        <v>58.975527599999999</v>
      </c>
      <c r="I3779">
        <v>-102.6595337</v>
      </c>
      <c r="J3779" s="1" t="str">
        <f t="shared" si="617"/>
        <v>NGR lake sediment grab sample</v>
      </c>
      <c r="K3779" s="1" t="str">
        <f t="shared" si="618"/>
        <v>&lt;177 micron (NGR)</v>
      </c>
      <c r="L3779">
        <v>81</v>
      </c>
      <c r="M3779" t="s">
        <v>214</v>
      </c>
      <c r="N3779">
        <v>1609</v>
      </c>
      <c r="O3779" t="s">
        <v>336</v>
      </c>
      <c r="P3779" t="s">
        <v>334</v>
      </c>
      <c r="Q3779" t="s">
        <v>53</v>
      </c>
      <c r="R3779" t="s">
        <v>64</v>
      </c>
      <c r="S3779" t="s">
        <v>181</v>
      </c>
      <c r="T3779" t="s">
        <v>36</v>
      </c>
      <c r="U3779" t="s">
        <v>291</v>
      </c>
      <c r="V3779" t="s">
        <v>1121</v>
      </c>
      <c r="W3779" t="s">
        <v>66</v>
      </c>
      <c r="X3779" t="s">
        <v>890</v>
      </c>
      <c r="Y3779" t="s">
        <v>125</v>
      </c>
      <c r="Z3779" t="s">
        <v>15274</v>
      </c>
    </row>
    <row r="3780" spans="1:26" hidden="1" x14ac:dyDescent="0.25">
      <c r="A3780" t="s">
        <v>15275</v>
      </c>
      <c r="B3780" t="s">
        <v>15276</v>
      </c>
      <c r="C3780" s="1" t="str">
        <f t="shared" si="619"/>
        <v>21:0242</v>
      </c>
      <c r="D3780" s="1" t="str">
        <f t="shared" si="616"/>
        <v>21:0117</v>
      </c>
      <c r="E3780" t="s">
        <v>15277</v>
      </c>
      <c r="F3780" t="s">
        <v>15278</v>
      </c>
      <c r="H3780">
        <v>58.986843800000003</v>
      </c>
      <c r="I3780">
        <v>-102.7232898</v>
      </c>
      <c r="J3780" s="1" t="str">
        <f t="shared" si="617"/>
        <v>NGR lake sediment grab sample</v>
      </c>
      <c r="K3780" s="1" t="str">
        <f t="shared" si="618"/>
        <v>&lt;177 micron (NGR)</v>
      </c>
      <c r="L3780">
        <v>81</v>
      </c>
      <c r="M3780" t="s">
        <v>234</v>
      </c>
      <c r="N3780">
        <v>1610</v>
      </c>
      <c r="O3780" t="s">
        <v>79</v>
      </c>
      <c r="P3780" t="s">
        <v>134</v>
      </c>
      <c r="Q3780" t="s">
        <v>66</v>
      </c>
      <c r="R3780" t="s">
        <v>290</v>
      </c>
      <c r="S3780" t="s">
        <v>39</v>
      </c>
      <c r="T3780" t="s">
        <v>36</v>
      </c>
      <c r="U3780" t="s">
        <v>639</v>
      </c>
      <c r="V3780" t="s">
        <v>721</v>
      </c>
      <c r="W3780" t="s">
        <v>63</v>
      </c>
      <c r="X3780" t="s">
        <v>283</v>
      </c>
      <c r="Y3780" t="s">
        <v>41</v>
      </c>
      <c r="Z3780" t="s">
        <v>244</v>
      </c>
    </row>
    <row r="3781" spans="1:26" hidden="1" x14ac:dyDescent="0.25">
      <c r="A3781" t="s">
        <v>15279</v>
      </c>
      <c r="B3781" t="s">
        <v>15280</v>
      </c>
      <c r="C3781" s="1" t="str">
        <f t="shared" si="619"/>
        <v>21:0242</v>
      </c>
      <c r="D3781" s="1" t="str">
        <f t="shared" si="616"/>
        <v>21:0117</v>
      </c>
      <c r="E3781" t="s">
        <v>15281</v>
      </c>
      <c r="F3781" t="s">
        <v>15282</v>
      </c>
      <c r="H3781">
        <v>58.9715238</v>
      </c>
      <c r="I3781">
        <v>-102.76024339999999</v>
      </c>
      <c r="J3781" s="1" t="str">
        <f t="shared" si="617"/>
        <v>NGR lake sediment grab sample</v>
      </c>
      <c r="K3781" s="1" t="str">
        <f t="shared" si="618"/>
        <v>&lt;177 micron (NGR)</v>
      </c>
      <c r="L3781">
        <v>82</v>
      </c>
      <c r="M3781" t="s">
        <v>30</v>
      </c>
      <c r="N3781">
        <v>1611</v>
      </c>
      <c r="O3781" t="s">
        <v>32</v>
      </c>
      <c r="P3781" t="s">
        <v>76</v>
      </c>
      <c r="Q3781" t="s">
        <v>66</v>
      </c>
      <c r="R3781" t="s">
        <v>146</v>
      </c>
      <c r="S3781" t="s">
        <v>63</v>
      </c>
      <c r="T3781" t="s">
        <v>36</v>
      </c>
      <c r="U3781" t="s">
        <v>228</v>
      </c>
      <c r="V3781" t="s">
        <v>292</v>
      </c>
      <c r="W3781" t="s">
        <v>66</v>
      </c>
      <c r="X3781" t="s">
        <v>77</v>
      </c>
      <c r="Y3781" t="s">
        <v>41</v>
      </c>
      <c r="Z3781" t="s">
        <v>4754</v>
      </c>
    </row>
    <row r="3782" spans="1:26" hidden="1" x14ac:dyDescent="0.25">
      <c r="A3782" t="s">
        <v>15283</v>
      </c>
      <c r="B3782" t="s">
        <v>15284</v>
      </c>
      <c r="C3782" s="1" t="str">
        <f t="shared" si="619"/>
        <v>21:0242</v>
      </c>
      <c r="D3782" s="1" t="str">
        <f t="shared" si="616"/>
        <v>21:0117</v>
      </c>
      <c r="E3782" t="s">
        <v>15285</v>
      </c>
      <c r="F3782" t="s">
        <v>15286</v>
      </c>
      <c r="H3782">
        <v>58.988481299999997</v>
      </c>
      <c r="I3782">
        <v>-102.77249449999999</v>
      </c>
      <c r="J3782" s="1" t="str">
        <f t="shared" si="617"/>
        <v>NGR lake sediment grab sample</v>
      </c>
      <c r="K3782" s="1" t="str">
        <f t="shared" si="618"/>
        <v>&lt;177 micron (NGR)</v>
      </c>
      <c r="L3782">
        <v>82</v>
      </c>
      <c r="M3782" t="s">
        <v>47</v>
      </c>
      <c r="N3782">
        <v>1612</v>
      </c>
      <c r="O3782" t="s">
        <v>74</v>
      </c>
      <c r="P3782" t="s">
        <v>283</v>
      </c>
      <c r="Q3782" t="s">
        <v>66</v>
      </c>
      <c r="R3782" t="s">
        <v>110</v>
      </c>
      <c r="S3782" t="s">
        <v>181</v>
      </c>
      <c r="T3782" t="s">
        <v>36</v>
      </c>
      <c r="U3782" t="s">
        <v>515</v>
      </c>
      <c r="V3782" t="s">
        <v>529</v>
      </c>
      <c r="W3782" t="s">
        <v>63</v>
      </c>
      <c r="X3782" t="s">
        <v>79</v>
      </c>
      <c r="Y3782" t="s">
        <v>41</v>
      </c>
      <c r="Z3782" t="s">
        <v>409</v>
      </c>
    </row>
    <row r="3783" spans="1:26" hidden="1" x14ac:dyDescent="0.25">
      <c r="A3783" t="s">
        <v>15287</v>
      </c>
      <c r="B3783" t="s">
        <v>15288</v>
      </c>
      <c r="C3783" s="1" t="str">
        <f t="shared" si="619"/>
        <v>21:0242</v>
      </c>
      <c r="D3783" s="1" t="str">
        <f t="shared" si="616"/>
        <v>21:0117</v>
      </c>
      <c r="E3783" t="s">
        <v>15289</v>
      </c>
      <c r="F3783" t="s">
        <v>15290</v>
      </c>
      <c r="H3783">
        <v>58.991200900000003</v>
      </c>
      <c r="I3783">
        <v>-102.7970207</v>
      </c>
      <c r="J3783" s="1" t="str">
        <f t="shared" si="617"/>
        <v>NGR lake sediment grab sample</v>
      </c>
      <c r="K3783" s="1" t="str">
        <f t="shared" si="618"/>
        <v>&lt;177 micron (NGR)</v>
      </c>
      <c r="L3783">
        <v>82</v>
      </c>
      <c r="M3783" t="s">
        <v>60</v>
      </c>
      <c r="N3783">
        <v>1613</v>
      </c>
      <c r="O3783" t="s">
        <v>133</v>
      </c>
      <c r="P3783" t="s">
        <v>283</v>
      </c>
      <c r="Q3783" t="s">
        <v>80</v>
      </c>
      <c r="R3783" t="s">
        <v>349</v>
      </c>
      <c r="S3783" t="s">
        <v>78</v>
      </c>
      <c r="T3783" t="s">
        <v>36</v>
      </c>
      <c r="U3783" t="s">
        <v>91</v>
      </c>
      <c r="V3783" t="s">
        <v>685</v>
      </c>
      <c r="W3783" t="s">
        <v>63</v>
      </c>
      <c r="X3783" t="s">
        <v>890</v>
      </c>
      <c r="Y3783" t="s">
        <v>41</v>
      </c>
      <c r="Z3783" t="s">
        <v>334</v>
      </c>
    </row>
    <row r="3784" spans="1:26" hidden="1" x14ac:dyDescent="0.25">
      <c r="A3784" t="s">
        <v>15291</v>
      </c>
      <c r="B3784" t="s">
        <v>15292</v>
      </c>
      <c r="C3784" s="1" t="str">
        <f t="shared" si="619"/>
        <v>21:0242</v>
      </c>
      <c r="D3784" s="1" t="str">
        <f>HYPERLINK("http://geochem.nrcan.gc.ca/cdogs/content/svy/svy_e.htm", "")</f>
        <v/>
      </c>
      <c r="G3784" s="1" t="str">
        <f>HYPERLINK("http://geochem.nrcan.gc.ca/cdogs/content/cr_/cr_00021_e.htm", "21")</f>
        <v>21</v>
      </c>
      <c r="J3784" t="s">
        <v>220</v>
      </c>
      <c r="K3784" t="s">
        <v>221</v>
      </c>
      <c r="L3784">
        <v>82</v>
      </c>
      <c r="M3784" t="s">
        <v>222</v>
      </c>
      <c r="N3784">
        <v>1614</v>
      </c>
      <c r="O3784" t="s">
        <v>62</v>
      </c>
      <c r="P3784" t="s">
        <v>134</v>
      </c>
      <c r="Q3784" t="s">
        <v>64</v>
      </c>
      <c r="R3784" t="s">
        <v>78</v>
      </c>
      <c r="S3784" t="s">
        <v>33</v>
      </c>
      <c r="T3784" t="s">
        <v>36</v>
      </c>
      <c r="U3784" t="s">
        <v>973</v>
      </c>
      <c r="V3784" t="s">
        <v>685</v>
      </c>
      <c r="W3784" t="s">
        <v>76</v>
      </c>
      <c r="X3784" t="s">
        <v>890</v>
      </c>
      <c r="Y3784" t="s">
        <v>63</v>
      </c>
      <c r="Z3784" t="s">
        <v>1980</v>
      </c>
    </row>
    <row r="3785" spans="1:26" hidden="1" x14ac:dyDescent="0.25">
      <c r="A3785" t="s">
        <v>15293</v>
      </c>
      <c r="B3785" t="s">
        <v>15294</v>
      </c>
      <c r="C3785" s="1" t="str">
        <f t="shared" si="619"/>
        <v>21:0242</v>
      </c>
      <c r="D3785" s="1" t="str">
        <f t="shared" ref="D3785:D3813" si="620">HYPERLINK("http://geochem.nrcan.gc.ca/cdogs/content/svy/svy210117_e.htm", "21:0117")</f>
        <v>21:0117</v>
      </c>
      <c r="E3785" t="s">
        <v>15295</v>
      </c>
      <c r="F3785" t="s">
        <v>15296</v>
      </c>
      <c r="H3785">
        <v>58.976230000000001</v>
      </c>
      <c r="I3785">
        <v>-102.80951140000001</v>
      </c>
      <c r="J3785" s="1" t="str">
        <f t="shared" ref="J3785:J3813" si="621">HYPERLINK("http://geochem.nrcan.gc.ca/cdogs/content/kwd/kwd020027_e.htm", "NGR lake sediment grab sample")</f>
        <v>NGR lake sediment grab sample</v>
      </c>
      <c r="K3785" s="1" t="str">
        <f t="shared" ref="K3785:K3813" si="622">HYPERLINK("http://geochem.nrcan.gc.ca/cdogs/content/kwd/kwd080006_e.htm", "&lt;177 micron (NGR)")</f>
        <v>&lt;177 micron (NGR)</v>
      </c>
      <c r="L3785">
        <v>82</v>
      </c>
      <c r="M3785" t="s">
        <v>73</v>
      </c>
      <c r="N3785">
        <v>1615</v>
      </c>
      <c r="O3785" t="s">
        <v>224</v>
      </c>
      <c r="P3785" t="s">
        <v>244</v>
      </c>
      <c r="Q3785" t="s">
        <v>66</v>
      </c>
      <c r="R3785" t="s">
        <v>134</v>
      </c>
      <c r="S3785" t="s">
        <v>146</v>
      </c>
      <c r="T3785" t="s">
        <v>36</v>
      </c>
      <c r="U3785" t="s">
        <v>89</v>
      </c>
      <c r="V3785" t="s">
        <v>65</v>
      </c>
      <c r="W3785" t="s">
        <v>66</v>
      </c>
      <c r="X3785" t="s">
        <v>82</v>
      </c>
      <c r="Y3785" t="s">
        <v>41</v>
      </c>
      <c r="Z3785" t="s">
        <v>3969</v>
      </c>
    </row>
    <row r="3786" spans="1:26" hidden="1" x14ac:dyDescent="0.25">
      <c r="A3786" t="s">
        <v>15297</v>
      </c>
      <c r="B3786" t="s">
        <v>15298</v>
      </c>
      <c r="C3786" s="1" t="str">
        <f t="shared" si="619"/>
        <v>21:0242</v>
      </c>
      <c r="D3786" s="1" t="str">
        <f t="shared" si="620"/>
        <v>21:0117</v>
      </c>
      <c r="E3786" t="s">
        <v>15299</v>
      </c>
      <c r="F3786" t="s">
        <v>15300</v>
      </c>
      <c r="H3786">
        <v>58.963582100000004</v>
      </c>
      <c r="I3786">
        <v>-102.8352203</v>
      </c>
      <c r="J3786" s="1" t="str">
        <f t="shared" si="621"/>
        <v>NGR lake sediment grab sample</v>
      </c>
      <c r="K3786" s="1" t="str">
        <f t="shared" si="622"/>
        <v>&lt;177 micron (NGR)</v>
      </c>
      <c r="L3786">
        <v>82</v>
      </c>
      <c r="M3786" t="s">
        <v>87</v>
      </c>
      <c r="N3786">
        <v>1616</v>
      </c>
      <c r="O3786" t="s">
        <v>48</v>
      </c>
      <c r="P3786" t="s">
        <v>596</v>
      </c>
      <c r="Q3786" t="s">
        <v>53</v>
      </c>
      <c r="R3786" t="s">
        <v>596</v>
      </c>
      <c r="S3786" t="s">
        <v>181</v>
      </c>
      <c r="T3786" t="s">
        <v>36</v>
      </c>
      <c r="U3786" t="s">
        <v>521</v>
      </c>
      <c r="V3786" t="s">
        <v>125</v>
      </c>
      <c r="W3786" t="s">
        <v>66</v>
      </c>
      <c r="X3786" t="s">
        <v>82</v>
      </c>
      <c r="Y3786" t="s">
        <v>41</v>
      </c>
      <c r="Z3786" t="s">
        <v>1364</v>
      </c>
    </row>
    <row r="3787" spans="1:26" hidden="1" x14ac:dyDescent="0.25">
      <c r="A3787" t="s">
        <v>15301</v>
      </c>
      <c r="B3787" t="s">
        <v>15302</v>
      </c>
      <c r="C3787" s="1" t="str">
        <f t="shared" si="619"/>
        <v>21:0242</v>
      </c>
      <c r="D3787" s="1" t="str">
        <f t="shared" si="620"/>
        <v>21:0117</v>
      </c>
      <c r="E3787" t="s">
        <v>15303</v>
      </c>
      <c r="F3787" t="s">
        <v>15304</v>
      </c>
      <c r="H3787">
        <v>58.953994100000003</v>
      </c>
      <c r="I3787">
        <v>-102.82010099999999</v>
      </c>
      <c r="J3787" s="1" t="str">
        <f t="shared" si="621"/>
        <v>NGR lake sediment grab sample</v>
      </c>
      <c r="K3787" s="1" t="str">
        <f t="shared" si="622"/>
        <v>&lt;177 micron (NGR)</v>
      </c>
      <c r="L3787">
        <v>82</v>
      </c>
      <c r="M3787" t="s">
        <v>96</v>
      </c>
      <c r="N3787">
        <v>1617</v>
      </c>
      <c r="O3787" t="s">
        <v>197</v>
      </c>
      <c r="P3787" t="s">
        <v>489</v>
      </c>
      <c r="Q3787" t="s">
        <v>53</v>
      </c>
      <c r="R3787" t="s">
        <v>283</v>
      </c>
      <c r="S3787" t="s">
        <v>97</v>
      </c>
      <c r="T3787" t="s">
        <v>36</v>
      </c>
      <c r="U3787" t="s">
        <v>503</v>
      </c>
      <c r="V3787" t="s">
        <v>496</v>
      </c>
      <c r="W3787" t="s">
        <v>39</v>
      </c>
      <c r="X3787" t="s">
        <v>890</v>
      </c>
      <c r="Y3787" t="s">
        <v>41</v>
      </c>
      <c r="Z3787" t="s">
        <v>1638</v>
      </c>
    </row>
    <row r="3788" spans="1:26" hidden="1" x14ac:dyDescent="0.25">
      <c r="A3788" t="s">
        <v>15305</v>
      </c>
      <c r="B3788" t="s">
        <v>15306</v>
      </c>
      <c r="C3788" s="1" t="str">
        <f t="shared" si="619"/>
        <v>21:0242</v>
      </c>
      <c r="D3788" s="1" t="str">
        <f t="shared" si="620"/>
        <v>21:0117</v>
      </c>
      <c r="E3788" t="s">
        <v>15307</v>
      </c>
      <c r="F3788" t="s">
        <v>15308</v>
      </c>
      <c r="H3788">
        <v>58.948202299999998</v>
      </c>
      <c r="I3788">
        <v>-102.7832602</v>
      </c>
      <c r="J3788" s="1" t="str">
        <f t="shared" si="621"/>
        <v>NGR lake sediment grab sample</v>
      </c>
      <c r="K3788" s="1" t="str">
        <f t="shared" si="622"/>
        <v>&lt;177 micron (NGR)</v>
      </c>
      <c r="L3788">
        <v>82</v>
      </c>
      <c r="M3788" t="s">
        <v>106</v>
      </c>
      <c r="N3788">
        <v>1618</v>
      </c>
      <c r="O3788" t="s">
        <v>133</v>
      </c>
      <c r="P3788" t="s">
        <v>50</v>
      </c>
      <c r="Q3788" t="s">
        <v>53</v>
      </c>
      <c r="R3788" t="s">
        <v>156</v>
      </c>
      <c r="S3788" t="s">
        <v>80</v>
      </c>
      <c r="T3788" t="s">
        <v>36</v>
      </c>
      <c r="U3788" t="s">
        <v>89</v>
      </c>
      <c r="V3788" t="s">
        <v>225</v>
      </c>
      <c r="W3788" t="s">
        <v>63</v>
      </c>
      <c r="X3788" t="s">
        <v>48</v>
      </c>
      <c r="Y3788" t="s">
        <v>41</v>
      </c>
      <c r="Z3788" t="s">
        <v>68</v>
      </c>
    </row>
    <row r="3789" spans="1:26" hidden="1" x14ac:dyDescent="0.25">
      <c r="A3789" t="s">
        <v>15309</v>
      </c>
      <c r="B3789" t="s">
        <v>15310</v>
      </c>
      <c r="C3789" s="1" t="str">
        <f t="shared" si="619"/>
        <v>21:0242</v>
      </c>
      <c r="D3789" s="1" t="str">
        <f t="shared" si="620"/>
        <v>21:0117</v>
      </c>
      <c r="E3789" t="s">
        <v>15311</v>
      </c>
      <c r="F3789" t="s">
        <v>15312</v>
      </c>
      <c r="H3789">
        <v>58.967095100000002</v>
      </c>
      <c r="I3789">
        <v>-102.7795612</v>
      </c>
      <c r="J3789" s="1" t="str">
        <f t="shared" si="621"/>
        <v>NGR lake sediment grab sample</v>
      </c>
      <c r="K3789" s="1" t="str">
        <f t="shared" si="622"/>
        <v>&lt;177 micron (NGR)</v>
      </c>
      <c r="L3789">
        <v>82</v>
      </c>
      <c r="M3789" t="s">
        <v>154</v>
      </c>
      <c r="N3789">
        <v>1619</v>
      </c>
      <c r="O3789" t="s">
        <v>197</v>
      </c>
      <c r="P3789" t="s">
        <v>321</v>
      </c>
      <c r="Q3789" t="s">
        <v>53</v>
      </c>
      <c r="R3789" t="s">
        <v>34</v>
      </c>
      <c r="S3789" t="s">
        <v>39</v>
      </c>
      <c r="T3789" t="s">
        <v>36</v>
      </c>
      <c r="U3789" t="s">
        <v>521</v>
      </c>
      <c r="V3789" t="s">
        <v>529</v>
      </c>
      <c r="W3789" t="s">
        <v>80</v>
      </c>
      <c r="X3789" t="s">
        <v>48</v>
      </c>
      <c r="Y3789" t="s">
        <v>41</v>
      </c>
      <c r="Z3789" t="s">
        <v>3945</v>
      </c>
    </row>
    <row r="3790" spans="1:26" hidden="1" x14ac:dyDescent="0.25">
      <c r="A3790" t="s">
        <v>15313</v>
      </c>
      <c r="B3790" t="s">
        <v>15314</v>
      </c>
      <c r="C3790" s="1" t="str">
        <f t="shared" si="619"/>
        <v>21:0242</v>
      </c>
      <c r="D3790" s="1" t="str">
        <f t="shared" si="620"/>
        <v>21:0117</v>
      </c>
      <c r="E3790" t="s">
        <v>15281</v>
      </c>
      <c r="F3790" t="s">
        <v>15315</v>
      </c>
      <c r="H3790">
        <v>58.9715238</v>
      </c>
      <c r="I3790">
        <v>-102.76024339999999</v>
      </c>
      <c r="J3790" s="1" t="str">
        <f t="shared" si="621"/>
        <v>NGR lake sediment grab sample</v>
      </c>
      <c r="K3790" s="1" t="str">
        <f t="shared" si="622"/>
        <v>&lt;177 micron (NGR)</v>
      </c>
      <c r="L3790">
        <v>82</v>
      </c>
      <c r="M3790" t="s">
        <v>162</v>
      </c>
      <c r="N3790">
        <v>1620</v>
      </c>
      <c r="O3790" t="s">
        <v>82</v>
      </c>
      <c r="P3790" t="s">
        <v>76</v>
      </c>
      <c r="Q3790" t="s">
        <v>63</v>
      </c>
      <c r="R3790" t="s">
        <v>146</v>
      </c>
      <c r="S3790" t="s">
        <v>80</v>
      </c>
      <c r="T3790" t="s">
        <v>36</v>
      </c>
      <c r="U3790" t="s">
        <v>228</v>
      </c>
      <c r="V3790" t="s">
        <v>292</v>
      </c>
      <c r="W3790" t="s">
        <v>80</v>
      </c>
      <c r="X3790" t="s">
        <v>77</v>
      </c>
      <c r="Y3790" t="s">
        <v>41</v>
      </c>
      <c r="Z3790" t="s">
        <v>4244</v>
      </c>
    </row>
    <row r="3791" spans="1:26" hidden="1" x14ac:dyDescent="0.25">
      <c r="A3791" t="s">
        <v>15316</v>
      </c>
      <c r="B3791" t="s">
        <v>15317</v>
      </c>
      <c r="C3791" s="1" t="str">
        <f t="shared" si="619"/>
        <v>21:0242</v>
      </c>
      <c r="D3791" s="1" t="str">
        <f t="shared" si="620"/>
        <v>21:0117</v>
      </c>
      <c r="E3791" t="s">
        <v>15281</v>
      </c>
      <c r="F3791" t="s">
        <v>15318</v>
      </c>
      <c r="H3791">
        <v>58.9715238</v>
      </c>
      <c r="I3791">
        <v>-102.76024339999999</v>
      </c>
      <c r="J3791" s="1" t="str">
        <f t="shared" si="621"/>
        <v>NGR lake sediment grab sample</v>
      </c>
      <c r="K3791" s="1" t="str">
        <f t="shared" si="622"/>
        <v>&lt;177 micron (NGR)</v>
      </c>
      <c r="L3791">
        <v>82</v>
      </c>
      <c r="M3791" t="s">
        <v>169</v>
      </c>
      <c r="N3791">
        <v>1621</v>
      </c>
      <c r="O3791" t="s">
        <v>546</v>
      </c>
      <c r="P3791" t="s">
        <v>181</v>
      </c>
      <c r="Q3791" t="s">
        <v>66</v>
      </c>
      <c r="R3791" t="s">
        <v>39</v>
      </c>
      <c r="S3791" t="s">
        <v>80</v>
      </c>
      <c r="T3791" t="s">
        <v>36</v>
      </c>
      <c r="U3791" t="s">
        <v>1432</v>
      </c>
      <c r="V3791" t="s">
        <v>157</v>
      </c>
      <c r="W3791" t="s">
        <v>66</v>
      </c>
      <c r="X3791" t="s">
        <v>283</v>
      </c>
      <c r="Y3791" t="s">
        <v>41</v>
      </c>
      <c r="Z3791" t="s">
        <v>4295</v>
      </c>
    </row>
    <row r="3792" spans="1:26" hidden="1" x14ac:dyDescent="0.25">
      <c r="A3792" t="s">
        <v>15319</v>
      </c>
      <c r="B3792" t="s">
        <v>15320</v>
      </c>
      <c r="C3792" s="1" t="str">
        <f t="shared" si="619"/>
        <v>21:0242</v>
      </c>
      <c r="D3792" s="1" t="str">
        <f t="shared" si="620"/>
        <v>21:0117</v>
      </c>
      <c r="E3792" t="s">
        <v>15321</v>
      </c>
      <c r="F3792" t="s">
        <v>15322</v>
      </c>
      <c r="H3792">
        <v>58.971320499999997</v>
      </c>
      <c r="I3792">
        <v>-102.7121518</v>
      </c>
      <c r="J3792" s="1" t="str">
        <f t="shared" si="621"/>
        <v>NGR lake sediment grab sample</v>
      </c>
      <c r="K3792" s="1" t="str">
        <f t="shared" si="622"/>
        <v>&lt;177 micron (NGR)</v>
      </c>
      <c r="L3792">
        <v>82</v>
      </c>
      <c r="M3792" t="s">
        <v>118</v>
      </c>
      <c r="N3792">
        <v>1622</v>
      </c>
      <c r="O3792" t="s">
        <v>35</v>
      </c>
      <c r="P3792" t="s">
        <v>76</v>
      </c>
      <c r="Q3792" t="s">
        <v>53</v>
      </c>
      <c r="R3792" t="s">
        <v>76</v>
      </c>
      <c r="S3792" t="s">
        <v>63</v>
      </c>
      <c r="T3792" t="s">
        <v>36</v>
      </c>
      <c r="U3792" t="s">
        <v>100</v>
      </c>
      <c r="V3792" t="s">
        <v>125</v>
      </c>
      <c r="W3792" t="s">
        <v>66</v>
      </c>
      <c r="X3792" t="s">
        <v>283</v>
      </c>
      <c r="Y3792" t="s">
        <v>41</v>
      </c>
      <c r="Z3792" t="s">
        <v>10719</v>
      </c>
    </row>
    <row r="3793" spans="1:26" hidden="1" x14ac:dyDescent="0.25">
      <c r="A3793" t="s">
        <v>15323</v>
      </c>
      <c r="B3793" t="s">
        <v>15324</v>
      </c>
      <c r="C3793" s="1" t="str">
        <f t="shared" si="619"/>
        <v>21:0242</v>
      </c>
      <c r="D3793" s="1" t="str">
        <f t="shared" si="620"/>
        <v>21:0117</v>
      </c>
      <c r="E3793" t="s">
        <v>15325</v>
      </c>
      <c r="F3793" t="s">
        <v>15326</v>
      </c>
      <c r="H3793">
        <v>58.952527400000001</v>
      </c>
      <c r="I3793">
        <v>-102.68548730000001</v>
      </c>
      <c r="J3793" s="1" t="str">
        <f t="shared" si="621"/>
        <v>NGR lake sediment grab sample</v>
      </c>
      <c r="K3793" s="1" t="str">
        <f t="shared" si="622"/>
        <v>&lt;177 micron (NGR)</v>
      </c>
      <c r="L3793">
        <v>82</v>
      </c>
      <c r="M3793" t="s">
        <v>131</v>
      </c>
      <c r="N3793">
        <v>1623</v>
      </c>
      <c r="O3793" t="s">
        <v>253</v>
      </c>
      <c r="P3793" t="s">
        <v>516</v>
      </c>
      <c r="Q3793" t="s">
        <v>66</v>
      </c>
      <c r="R3793" t="s">
        <v>198</v>
      </c>
      <c r="S3793" t="s">
        <v>39</v>
      </c>
      <c r="T3793" t="s">
        <v>36</v>
      </c>
      <c r="U3793" t="s">
        <v>31</v>
      </c>
      <c r="V3793" t="s">
        <v>237</v>
      </c>
      <c r="W3793" t="s">
        <v>33</v>
      </c>
      <c r="X3793" t="s">
        <v>48</v>
      </c>
      <c r="Y3793" t="s">
        <v>41</v>
      </c>
      <c r="Z3793" t="s">
        <v>616</v>
      </c>
    </row>
    <row r="3794" spans="1:26" hidden="1" x14ac:dyDescent="0.25">
      <c r="A3794" t="s">
        <v>15327</v>
      </c>
      <c r="B3794" t="s">
        <v>15328</v>
      </c>
      <c r="C3794" s="1" t="str">
        <f t="shared" si="619"/>
        <v>21:0242</v>
      </c>
      <c r="D3794" s="1" t="str">
        <f t="shared" si="620"/>
        <v>21:0117</v>
      </c>
      <c r="E3794" t="s">
        <v>15329</v>
      </c>
      <c r="F3794" t="s">
        <v>15330</v>
      </c>
      <c r="H3794">
        <v>58.9402361</v>
      </c>
      <c r="I3794">
        <v>-102.7071337</v>
      </c>
      <c r="J3794" s="1" t="str">
        <f t="shared" si="621"/>
        <v>NGR lake sediment grab sample</v>
      </c>
      <c r="K3794" s="1" t="str">
        <f t="shared" si="622"/>
        <v>&lt;177 micron (NGR)</v>
      </c>
      <c r="L3794">
        <v>82</v>
      </c>
      <c r="M3794" t="s">
        <v>143</v>
      </c>
      <c r="N3794">
        <v>1624</v>
      </c>
      <c r="O3794" t="s">
        <v>108</v>
      </c>
      <c r="P3794" t="s">
        <v>156</v>
      </c>
      <c r="Q3794" t="s">
        <v>53</v>
      </c>
      <c r="R3794" t="s">
        <v>156</v>
      </c>
      <c r="S3794" t="s">
        <v>33</v>
      </c>
      <c r="T3794" t="s">
        <v>36</v>
      </c>
      <c r="U3794" t="s">
        <v>343</v>
      </c>
      <c r="V3794" t="s">
        <v>437</v>
      </c>
      <c r="W3794" t="s">
        <v>63</v>
      </c>
      <c r="X3794" t="s">
        <v>82</v>
      </c>
      <c r="Y3794" t="s">
        <v>125</v>
      </c>
      <c r="Z3794" t="s">
        <v>747</v>
      </c>
    </row>
    <row r="3795" spans="1:26" hidden="1" x14ac:dyDescent="0.25">
      <c r="A3795" t="s">
        <v>15331</v>
      </c>
      <c r="B3795" t="s">
        <v>15332</v>
      </c>
      <c r="C3795" s="1" t="str">
        <f t="shared" si="619"/>
        <v>21:0242</v>
      </c>
      <c r="D3795" s="1" t="str">
        <f t="shared" si="620"/>
        <v>21:0117</v>
      </c>
      <c r="E3795" t="s">
        <v>15333</v>
      </c>
      <c r="F3795" t="s">
        <v>15334</v>
      </c>
      <c r="H3795">
        <v>58.922414500000002</v>
      </c>
      <c r="I3795">
        <v>-102.7456311</v>
      </c>
      <c r="J3795" s="1" t="str">
        <f t="shared" si="621"/>
        <v>NGR lake sediment grab sample</v>
      </c>
      <c r="K3795" s="1" t="str">
        <f t="shared" si="622"/>
        <v>&lt;177 micron (NGR)</v>
      </c>
      <c r="L3795">
        <v>82</v>
      </c>
      <c r="M3795" t="s">
        <v>177</v>
      </c>
      <c r="N3795">
        <v>1625</v>
      </c>
      <c r="O3795" t="s">
        <v>74</v>
      </c>
      <c r="P3795" t="s">
        <v>145</v>
      </c>
      <c r="Q3795" t="s">
        <v>53</v>
      </c>
      <c r="R3795" t="s">
        <v>64</v>
      </c>
      <c r="S3795" t="s">
        <v>146</v>
      </c>
      <c r="T3795" t="s">
        <v>36</v>
      </c>
      <c r="U3795" t="s">
        <v>521</v>
      </c>
      <c r="V3795" t="s">
        <v>137</v>
      </c>
      <c r="W3795" t="s">
        <v>80</v>
      </c>
      <c r="X3795" t="s">
        <v>283</v>
      </c>
      <c r="Y3795" t="s">
        <v>125</v>
      </c>
      <c r="Z3795" t="s">
        <v>3269</v>
      </c>
    </row>
    <row r="3796" spans="1:26" hidden="1" x14ac:dyDescent="0.25">
      <c r="A3796" t="s">
        <v>15335</v>
      </c>
      <c r="B3796" t="s">
        <v>15336</v>
      </c>
      <c r="C3796" s="1" t="str">
        <f t="shared" si="619"/>
        <v>21:0242</v>
      </c>
      <c r="D3796" s="1" t="str">
        <f t="shared" si="620"/>
        <v>21:0117</v>
      </c>
      <c r="E3796" t="s">
        <v>15337</v>
      </c>
      <c r="F3796" t="s">
        <v>15338</v>
      </c>
      <c r="H3796">
        <v>58.852263800000003</v>
      </c>
      <c r="I3796">
        <v>-102.28184779999999</v>
      </c>
      <c r="J3796" s="1" t="str">
        <f t="shared" si="621"/>
        <v>NGR lake sediment grab sample</v>
      </c>
      <c r="K3796" s="1" t="str">
        <f t="shared" si="622"/>
        <v>&lt;177 micron (NGR)</v>
      </c>
      <c r="L3796">
        <v>82</v>
      </c>
      <c r="M3796" t="s">
        <v>187</v>
      </c>
      <c r="N3796">
        <v>1626</v>
      </c>
      <c r="O3796" t="s">
        <v>343</v>
      </c>
      <c r="P3796" t="s">
        <v>50</v>
      </c>
      <c r="Q3796" t="s">
        <v>63</v>
      </c>
      <c r="R3796" t="s">
        <v>97</v>
      </c>
      <c r="S3796" t="s">
        <v>181</v>
      </c>
      <c r="T3796" t="s">
        <v>36</v>
      </c>
      <c r="U3796" t="s">
        <v>3698</v>
      </c>
      <c r="V3796" t="s">
        <v>2057</v>
      </c>
      <c r="W3796" t="s">
        <v>80</v>
      </c>
      <c r="X3796" t="s">
        <v>300</v>
      </c>
      <c r="Y3796" t="s">
        <v>41</v>
      </c>
      <c r="Z3796" t="s">
        <v>1042</v>
      </c>
    </row>
    <row r="3797" spans="1:26" hidden="1" x14ac:dyDescent="0.25">
      <c r="A3797" t="s">
        <v>15339</v>
      </c>
      <c r="B3797" t="s">
        <v>15340</v>
      </c>
      <c r="C3797" s="1" t="str">
        <f t="shared" si="619"/>
        <v>21:0242</v>
      </c>
      <c r="D3797" s="1" t="str">
        <f t="shared" si="620"/>
        <v>21:0117</v>
      </c>
      <c r="E3797" t="s">
        <v>15341</v>
      </c>
      <c r="F3797" t="s">
        <v>15342</v>
      </c>
      <c r="H3797">
        <v>58.854248300000002</v>
      </c>
      <c r="I3797">
        <v>-102.2584202</v>
      </c>
      <c r="J3797" s="1" t="str">
        <f t="shared" si="621"/>
        <v>NGR lake sediment grab sample</v>
      </c>
      <c r="K3797" s="1" t="str">
        <f t="shared" si="622"/>
        <v>&lt;177 micron (NGR)</v>
      </c>
      <c r="L3797">
        <v>82</v>
      </c>
      <c r="M3797" t="s">
        <v>196</v>
      </c>
      <c r="N3797">
        <v>1627</v>
      </c>
      <c r="O3797" t="s">
        <v>297</v>
      </c>
      <c r="P3797" t="s">
        <v>244</v>
      </c>
      <c r="Q3797" t="s">
        <v>80</v>
      </c>
      <c r="R3797" t="s">
        <v>290</v>
      </c>
      <c r="S3797" t="s">
        <v>78</v>
      </c>
      <c r="T3797" t="s">
        <v>36</v>
      </c>
      <c r="U3797" t="s">
        <v>361</v>
      </c>
      <c r="V3797" t="s">
        <v>685</v>
      </c>
      <c r="W3797" t="s">
        <v>33</v>
      </c>
      <c r="X3797" t="s">
        <v>336</v>
      </c>
      <c r="Y3797" t="s">
        <v>41</v>
      </c>
      <c r="Z3797" t="s">
        <v>3843</v>
      </c>
    </row>
    <row r="3798" spans="1:26" hidden="1" x14ac:dyDescent="0.25">
      <c r="A3798" t="s">
        <v>15343</v>
      </c>
      <c r="B3798" t="s">
        <v>15344</v>
      </c>
      <c r="C3798" s="1" t="str">
        <f t="shared" si="619"/>
        <v>21:0242</v>
      </c>
      <c r="D3798" s="1" t="str">
        <f t="shared" si="620"/>
        <v>21:0117</v>
      </c>
      <c r="E3798" t="s">
        <v>15345</v>
      </c>
      <c r="F3798" t="s">
        <v>15346</v>
      </c>
      <c r="H3798">
        <v>58.847949800000002</v>
      </c>
      <c r="I3798">
        <v>-102.206486</v>
      </c>
      <c r="J3798" s="1" t="str">
        <f t="shared" si="621"/>
        <v>NGR lake sediment grab sample</v>
      </c>
      <c r="K3798" s="1" t="str">
        <f t="shared" si="622"/>
        <v>&lt;177 micron (NGR)</v>
      </c>
      <c r="L3798">
        <v>82</v>
      </c>
      <c r="M3798" t="s">
        <v>206</v>
      </c>
      <c r="N3798">
        <v>1628</v>
      </c>
      <c r="O3798" t="s">
        <v>343</v>
      </c>
      <c r="P3798" t="s">
        <v>236</v>
      </c>
      <c r="Q3798" t="s">
        <v>80</v>
      </c>
      <c r="R3798" t="s">
        <v>135</v>
      </c>
      <c r="S3798" t="s">
        <v>156</v>
      </c>
      <c r="T3798" t="s">
        <v>36</v>
      </c>
      <c r="U3798" t="s">
        <v>235</v>
      </c>
      <c r="V3798" t="s">
        <v>200</v>
      </c>
      <c r="W3798" t="s">
        <v>146</v>
      </c>
      <c r="X3798" t="s">
        <v>890</v>
      </c>
      <c r="Y3798" t="s">
        <v>125</v>
      </c>
      <c r="Z3798" t="s">
        <v>1001</v>
      </c>
    </row>
    <row r="3799" spans="1:26" hidden="1" x14ac:dyDescent="0.25">
      <c r="A3799" t="s">
        <v>15347</v>
      </c>
      <c r="B3799" t="s">
        <v>15348</v>
      </c>
      <c r="C3799" s="1" t="str">
        <f t="shared" si="619"/>
        <v>21:0242</v>
      </c>
      <c r="D3799" s="1" t="str">
        <f t="shared" si="620"/>
        <v>21:0117</v>
      </c>
      <c r="E3799" t="s">
        <v>15349</v>
      </c>
      <c r="F3799" t="s">
        <v>15350</v>
      </c>
      <c r="H3799">
        <v>58.829424600000003</v>
      </c>
      <c r="I3799">
        <v>-102.1967126</v>
      </c>
      <c r="J3799" s="1" t="str">
        <f t="shared" si="621"/>
        <v>NGR lake sediment grab sample</v>
      </c>
      <c r="K3799" s="1" t="str">
        <f t="shared" si="622"/>
        <v>&lt;177 micron (NGR)</v>
      </c>
      <c r="L3799">
        <v>82</v>
      </c>
      <c r="M3799" t="s">
        <v>214</v>
      </c>
      <c r="N3799">
        <v>1629</v>
      </c>
      <c r="O3799" t="s">
        <v>35</v>
      </c>
      <c r="P3799" t="s">
        <v>596</v>
      </c>
      <c r="Q3799" t="s">
        <v>66</v>
      </c>
      <c r="R3799" t="s">
        <v>64</v>
      </c>
      <c r="S3799" t="s">
        <v>39</v>
      </c>
      <c r="T3799" t="s">
        <v>36</v>
      </c>
      <c r="U3799" t="s">
        <v>336</v>
      </c>
      <c r="V3799" t="s">
        <v>1072</v>
      </c>
      <c r="W3799" t="s">
        <v>33</v>
      </c>
      <c r="X3799" t="s">
        <v>48</v>
      </c>
      <c r="Y3799" t="s">
        <v>41</v>
      </c>
      <c r="Z3799" t="s">
        <v>3269</v>
      </c>
    </row>
    <row r="3800" spans="1:26" hidden="1" x14ac:dyDescent="0.25">
      <c r="A3800" t="s">
        <v>15351</v>
      </c>
      <c r="B3800" t="s">
        <v>15352</v>
      </c>
      <c r="C3800" s="1" t="str">
        <f t="shared" si="619"/>
        <v>21:0242</v>
      </c>
      <c r="D3800" s="1" t="str">
        <f t="shared" si="620"/>
        <v>21:0117</v>
      </c>
      <c r="E3800" t="s">
        <v>15353</v>
      </c>
      <c r="F3800" t="s">
        <v>15354</v>
      </c>
      <c r="H3800">
        <v>58.8536991</v>
      </c>
      <c r="I3800">
        <v>-102.15824600000001</v>
      </c>
      <c r="J3800" s="1" t="str">
        <f t="shared" si="621"/>
        <v>NGR lake sediment grab sample</v>
      </c>
      <c r="K3800" s="1" t="str">
        <f t="shared" si="622"/>
        <v>&lt;177 micron (NGR)</v>
      </c>
      <c r="L3800">
        <v>82</v>
      </c>
      <c r="M3800" t="s">
        <v>234</v>
      </c>
      <c r="N3800">
        <v>1630</v>
      </c>
      <c r="O3800" t="s">
        <v>348</v>
      </c>
      <c r="P3800" t="s">
        <v>334</v>
      </c>
      <c r="Q3800" t="s">
        <v>53</v>
      </c>
      <c r="R3800" t="s">
        <v>97</v>
      </c>
      <c r="S3800" t="s">
        <v>78</v>
      </c>
      <c r="T3800" t="s">
        <v>36</v>
      </c>
      <c r="U3800" t="s">
        <v>4924</v>
      </c>
      <c r="V3800" t="s">
        <v>6252</v>
      </c>
      <c r="W3800" t="s">
        <v>39</v>
      </c>
      <c r="X3800" t="s">
        <v>48</v>
      </c>
      <c r="Y3800" t="s">
        <v>41</v>
      </c>
      <c r="Z3800" t="s">
        <v>244</v>
      </c>
    </row>
    <row r="3801" spans="1:26" hidden="1" x14ac:dyDescent="0.25">
      <c r="A3801" t="s">
        <v>15355</v>
      </c>
      <c r="B3801" t="s">
        <v>15356</v>
      </c>
      <c r="C3801" s="1" t="str">
        <f t="shared" si="619"/>
        <v>21:0242</v>
      </c>
      <c r="D3801" s="1" t="str">
        <f t="shared" si="620"/>
        <v>21:0117</v>
      </c>
      <c r="E3801" t="s">
        <v>15357</v>
      </c>
      <c r="F3801" t="s">
        <v>15358</v>
      </c>
      <c r="H3801">
        <v>58.916520900000002</v>
      </c>
      <c r="I3801">
        <v>-102.02295429999999</v>
      </c>
      <c r="J3801" s="1" t="str">
        <f t="shared" si="621"/>
        <v>NGR lake sediment grab sample</v>
      </c>
      <c r="K3801" s="1" t="str">
        <f t="shared" si="622"/>
        <v>&lt;177 micron (NGR)</v>
      </c>
      <c r="L3801">
        <v>83</v>
      </c>
      <c r="M3801" t="s">
        <v>30</v>
      </c>
      <c r="N3801">
        <v>1631</v>
      </c>
      <c r="O3801" t="s">
        <v>236</v>
      </c>
      <c r="P3801" t="s">
        <v>134</v>
      </c>
      <c r="Q3801" t="s">
        <v>80</v>
      </c>
      <c r="R3801" t="s">
        <v>109</v>
      </c>
      <c r="S3801" t="s">
        <v>78</v>
      </c>
      <c r="T3801" t="s">
        <v>36</v>
      </c>
      <c r="U3801" t="s">
        <v>100</v>
      </c>
      <c r="V3801" t="s">
        <v>65</v>
      </c>
      <c r="W3801" t="s">
        <v>63</v>
      </c>
      <c r="X3801" t="s">
        <v>890</v>
      </c>
      <c r="Y3801" t="s">
        <v>41</v>
      </c>
      <c r="Z3801" t="s">
        <v>711</v>
      </c>
    </row>
    <row r="3802" spans="1:26" hidden="1" x14ac:dyDescent="0.25">
      <c r="A3802" t="s">
        <v>15359</v>
      </c>
      <c r="B3802" t="s">
        <v>15360</v>
      </c>
      <c r="C3802" s="1" t="str">
        <f t="shared" si="619"/>
        <v>21:0242</v>
      </c>
      <c r="D3802" s="1" t="str">
        <f t="shared" si="620"/>
        <v>21:0117</v>
      </c>
      <c r="E3802" t="s">
        <v>15361</v>
      </c>
      <c r="F3802" t="s">
        <v>15362</v>
      </c>
      <c r="H3802">
        <v>58.852126900000002</v>
      </c>
      <c r="I3802">
        <v>-102.128218</v>
      </c>
      <c r="J3802" s="1" t="str">
        <f t="shared" si="621"/>
        <v>NGR lake sediment grab sample</v>
      </c>
      <c r="K3802" s="1" t="str">
        <f t="shared" si="622"/>
        <v>&lt;177 micron (NGR)</v>
      </c>
      <c r="L3802">
        <v>83</v>
      </c>
      <c r="M3802" t="s">
        <v>47</v>
      </c>
      <c r="N3802">
        <v>1632</v>
      </c>
      <c r="O3802" t="s">
        <v>342</v>
      </c>
      <c r="P3802" t="s">
        <v>890</v>
      </c>
      <c r="Q3802" t="s">
        <v>53</v>
      </c>
      <c r="R3802" t="s">
        <v>110</v>
      </c>
      <c r="S3802" t="s">
        <v>97</v>
      </c>
      <c r="T3802" t="s">
        <v>36</v>
      </c>
      <c r="U3802" t="s">
        <v>874</v>
      </c>
      <c r="V3802" t="s">
        <v>522</v>
      </c>
      <c r="W3802" t="s">
        <v>76</v>
      </c>
      <c r="X3802" t="s">
        <v>82</v>
      </c>
      <c r="Y3802" t="s">
        <v>41</v>
      </c>
      <c r="Z3802" t="s">
        <v>1067</v>
      </c>
    </row>
    <row r="3803" spans="1:26" hidden="1" x14ac:dyDescent="0.25">
      <c r="A3803" t="s">
        <v>15363</v>
      </c>
      <c r="B3803" t="s">
        <v>15364</v>
      </c>
      <c r="C3803" s="1" t="str">
        <f t="shared" si="619"/>
        <v>21:0242</v>
      </c>
      <c r="D3803" s="1" t="str">
        <f t="shared" si="620"/>
        <v>21:0117</v>
      </c>
      <c r="E3803" t="s">
        <v>15365</v>
      </c>
      <c r="F3803" t="s">
        <v>15366</v>
      </c>
      <c r="H3803">
        <v>58.851163200000002</v>
      </c>
      <c r="I3803">
        <v>-102.0796556</v>
      </c>
      <c r="J3803" s="1" t="str">
        <f t="shared" si="621"/>
        <v>NGR lake sediment grab sample</v>
      </c>
      <c r="K3803" s="1" t="str">
        <f t="shared" si="622"/>
        <v>&lt;177 micron (NGR)</v>
      </c>
      <c r="L3803">
        <v>83</v>
      </c>
      <c r="M3803" t="s">
        <v>60</v>
      </c>
      <c r="N3803">
        <v>1633</v>
      </c>
      <c r="O3803" t="s">
        <v>1058</v>
      </c>
      <c r="P3803" t="s">
        <v>134</v>
      </c>
      <c r="Q3803" t="s">
        <v>53</v>
      </c>
      <c r="R3803" t="s">
        <v>156</v>
      </c>
      <c r="S3803" t="s">
        <v>33</v>
      </c>
      <c r="T3803" t="s">
        <v>36</v>
      </c>
      <c r="U3803" t="s">
        <v>260</v>
      </c>
      <c r="V3803" t="s">
        <v>564</v>
      </c>
      <c r="W3803" t="s">
        <v>80</v>
      </c>
      <c r="X3803" t="s">
        <v>890</v>
      </c>
      <c r="Y3803" t="s">
        <v>41</v>
      </c>
      <c r="Z3803" t="s">
        <v>3794</v>
      </c>
    </row>
    <row r="3804" spans="1:26" hidden="1" x14ac:dyDescent="0.25">
      <c r="A3804" t="s">
        <v>15367</v>
      </c>
      <c r="B3804" t="s">
        <v>15368</v>
      </c>
      <c r="C3804" s="1" t="str">
        <f t="shared" si="619"/>
        <v>21:0242</v>
      </c>
      <c r="D3804" s="1" t="str">
        <f t="shared" si="620"/>
        <v>21:0117</v>
      </c>
      <c r="E3804" t="s">
        <v>15369</v>
      </c>
      <c r="F3804" t="s">
        <v>15370</v>
      </c>
      <c r="H3804">
        <v>58.858534400000003</v>
      </c>
      <c r="I3804">
        <v>-102.0682633</v>
      </c>
      <c r="J3804" s="1" t="str">
        <f t="shared" si="621"/>
        <v>NGR lake sediment grab sample</v>
      </c>
      <c r="K3804" s="1" t="str">
        <f t="shared" si="622"/>
        <v>&lt;177 micron (NGR)</v>
      </c>
      <c r="L3804">
        <v>83</v>
      </c>
      <c r="M3804" t="s">
        <v>73</v>
      </c>
      <c r="N3804">
        <v>1634</v>
      </c>
      <c r="O3804" t="s">
        <v>336</v>
      </c>
      <c r="P3804" t="s">
        <v>50</v>
      </c>
      <c r="Q3804" t="s">
        <v>66</v>
      </c>
      <c r="R3804" t="s">
        <v>198</v>
      </c>
      <c r="S3804" t="s">
        <v>109</v>
      </c>
      <c r="T3804" t="s">
        <v>36</v>
      </c>
      <c r="U3804" t="s">
        <v>390</v>
      </c>
      <c r="V3804" t="s">
        <v>1018</v>
      </c>
      <c r="W3804" t="s">
        <v>63</v>
      </c>
      <c r="X3804" t="s">
        <v>77</v>
      </c>
      <c r="Y3804" t="s">
        <v>41</v>
      </c>
      <c r="Z3804" t="s">
        <v>135</v>
      </c>
    </row>
    <row r="3805" spans="1:26" hidden="1" x14ac:dyDescent="0.25">
      <c r="A3805" t="s">
        <v>15371</v>
      </c>
      <c r="B3805" t="s">
        <v>15372</v>
      </c>
      <c r="C3805" s="1" t="str">
        <f t="shared" si="619"/>
        <v>21:0242</v>
      </c>
      <c r="D3805" s="1" t="str">
        <f t="shared" si="620"/>
        <v>21:0117</v>
      </c>
      <c r="E3805" t="s">
        <v>15373</v>
      </c>
      <c r="F3805" t="s">
        <v>15374</v>
      </c>
      <c r="H3805">
        <v>58.838131300000001</v>
      </c>
      <c r="I3805">
        <v>-102.05388309999999</v>
      </c>
      <c r="J3805" s="1" t="str">
        <f t="shared" si="621"/>
        <v>NGR lake sediment grab sample</v>
      </c>
      <c r="K3805" s="1" t="str">
        <f t="shared" si="622"/>
        <v>&lt;177 micron (NGR)</v>
      </c>
      <c r="L3805">
        <v>83</v>
      </c>
      <c r="M3805" t="s">
        <v>87</v>
      </c>
      <c r="N3805">
        <v>1635</v>
      </c>
      <c r="O3805" t="s">
        <v>224</v>
      </c>
      <c r="P3805" t="s">
        <v>181</v>
      </c>
      <c r="Q3805" t="s">
        <v>53</v>
      </c>
      <c r="R3805" t="s">
        <v>78</v>
      </c>
      <c r="S3805" t="s">
        <v>80</v>
      </c>
      <c r="T3805" t="s">
        <v>36</v>
      </c>
      <c r="U3805" t="s">
        <v>470</v>
      </c>
      <c r="V3805" t="s">
        <v>452</v>
      </c>
      <c r="W3805" t="s">
        <v>63</v>
      </c>
      <c r="X3805" t="s">
        <v>82</v>
      </c>
      <c r="Y3805" t="s">
        <v>41</v>
      </c>
      <c r="Z3805" t="s">
        <v>2737</v>
      </c>
    </row>
    <row r="3806" spans="1:26" hidden="1" x14ac:dyDescent="0.25">
      <c r="A3806" t="s">
        <v>15375</v>
      </c>
      <c r="B3806" t="s">
        <v>15376</v>
      </c>
      <c r="C3806" s="1" t="str">
        <f t="shared" si="619"/>
        <v>21:0242</v>
      </c>
      <c r="D3806" s="1" t="str">
        <f t="shared" si="620"/>
        <v>21:0117</v>
      </c>
      <c r="E3806" t="s">
        <v>15377</v>
      </c>
      <c r="F3806" t="s">
        <v>15378</v>
      </c>
      <c r="H3806">
        <v>58.864539299999997</v>
      </c>
      <c r="I3806">
        <v>-102.0325555</v>
      </c>
      <c r="J3806" s="1" t="str">
        <f t="shared" si="621"/>
        <v>NGR lake sediment grab sample</v>
      </c>
      <c r="K3806" s="1" t="str">
        <f t="shared" si="622"/>
        <v>&lt;177 micron (NGR)</v>
      </c>
      <c r="L3806">
        <v>83</v>
      </c>
      <c r="M3806" t="s">
        <v>96</v>
      </c>
      <c r="N3806">
        <v>1636</v>
      </c>
      <c r="O3806" t="s">
        <v>298</v>
      </c>
      <c r="P3806" t="s">
        <v>77</v>
      </c>
      <c r="Q3806" t="s">
        <v>53</v>
      </c>
      <c r="R3806" t="s">
        <v>64</v>
      </c>
      <c r="S3806" t="s">
        <v>80</v>
      </c>
      <c r="T3806" t="s">
        <v>36</v>
      </c>
      <c r="U3806" t="s">
        <v>144</v>
      </c>
      <c r="V3806" t="s">
        <v>1216</v>
      </c>
      <c r="W3806" t="s">
        <v>63</v>
      </c>
      <c r="X3806" t="s">
        <v>890</v>
      </c>
      <c r="Y3806" t="s">
        <v>41</v>
      </c>
      <c r="Z3806" t="s">
        <v>2408</v>
      </c>
    </row>
    <row r="3807" spans="1:26" hidden="1" x14ac:dyDescent="0.25">
      <c r="A3807" t="s">
        <v>15379</v>
      </c>
      <c r="B3807" t="s">
        <v>15380</v>
      </c>
      <c r="C3807" s="1" t="str">
        <f t="shared" si="619"/>
        <v>21:0242</v>
      </c>
      <c r="D3807" s="1" t="str">
        <f t="shared" si="620"/>
        <v>21:0117</v>
      </c>
      <c r="E3807" t="s">
        <v>15381</v>
      </c>
      <c r="F3807" t="s">
        <v>15382</v>
      </c>
      <c r="H3807">
        <v>58.883812599999999</v>
      </c>
      <c r="I3807">
        <v>-102.03008850000001</v>
      </c>
      <c r="J3807" s="1" t="str">
        <f t="shared" si="621"/>
        <v>NGR lake sediment grab sample</v>
      </c>
      <c r="K3807" s="1" t="str">
        <f t="shared" si="622"/>
        <v>&lt;177 micron (NGR)</v>
      </c>
      <c r="L3807">
        <v>83</v>
      </c>
      <c r="M3807" t="s">
        <v>106</v>
      </c>
      <c r="N3807">
        <v>1637</v>
      </c>
      <c r="O3807" t="s">
        <v>320</v>
      </c>
      <c r="P3807" t="s">
        <v>596</v>
      </c>
      <c r="Q3807" t="s">
        <v>66</v>
      </c>
      <c r="R3807" t="s">
        <v>97</v>
      </c>
      <c r="S3807" t="s">
        <v>33</v>
      </c>
      <c r="T3807" t="s">
        <v>36</v>
      </c>
      <c r="U3807" t="s">
        <v>2151</v>
      </c>
      <c r="V3807" t="s">
        <v>1589</v>
      </c>
      <c r="W3807" t="s">
        <v>76</v>
      </c>
      <c r="X3807" t="s">
        <v>79</v>
      </c>
      <c r="Y3807" t="s">
        <v>41</v>
      </c>
      <c r="Z3807" t="s">
        <v>4267</v>
      </c>
    </row>
    <row r="3808" spans="1:26" hidden="1" x14ac:dyDescent="0.25">
      <c r="A3808" t="s">
        <v>15383</v>
      </c>
      <c r="B3808" t="s">
        <v>15384</v>
      </c>
      <c r="C3808" s="1" t="str">
        <f t="shared" si="619"/>
        <v>21:0242</v>
      </c>
      <c r="D3808" s="1" t="str">
        <f t="shared" si="620"/>
        <v>21:0117</v>
      </c>
      <c r="E3808" t="s">
        <v>15385</v>
      </c>
      <c r="F3808" t="s">
        <v>15386</v>
      </c>
      <c r="H3808">
        <v>58.906759299999997</v>
      </c>
      <c r="I3808">
        <v>-102.0416329</v>
      </c>
      <c r="J3808" s="1" t="str">
        <f t="shared" si="621"/>
        <v>NGR lake sediment grab sample</v>
      </c>
      <c r="K3808" s="1" t="str">
        <f t="shared" si="622"/>
        <v>&lt;177 micron (NGR)</v>
      </c>
      <c r="L3808">
        <v>83</v>
      </c>
      <c r="M3808" t="s">
        <v>154</v>
      </c>
      <c r="N3808">
        <v>1638</v>
      </c>
      <c r="O3808" t="s">
        <v>120</v>
      </c>
      <c r="P3808" t="s">
        <v>156</v>
      </c>
      <c r="Q3808" t="s">
        <v>53</v>
      </c>
      <c r="R3808" t="s">
        <v>76</v>
      </c>
      <c r="S3808" t="s">
        <v>78</v>
      </c>
      <c r="T3808" t="s">
        <v>36</v>
      </c>
      <c r="U3808" t="s">
        <v>4778</v>
      </c>
      <c r="V3808" t="s">
        <v>1216</v>
      </c>
      <c r="W3808" t="s">
        <v>33</v>
      </c>
      <c r="X3808" t="s">
        <v>77</v>
      </c>
      <c r="Y3808" t="s">
        <v>41</v>
      </c>
      <c r="Z3808" t="s">
        <v>201</v>
      </c>
    </row>
    <row r="3809" spans="1:26" hidden="1" x14ac:dyDescent="0.25">
      <c r="A3809" t="s">
        <v>15387</v>
      </c>
      <c r="B3809" t="s">
        <v>15388</v>
      </c>
      <c r="C3809" s="1" t="str">
        <f t="shared" si="619"/>
        <v>21:0242</v>
      </c>
      <c r="D3809" s="1" t="str">
        <f t="shared" si="620"/>
        <v>21:0117</v>
      </c>
      <c r="E3809" t="s">
        <v>15357</v>
      </c>
      <c r="F3809" t="s">
        <v>15389</v>
      </c>
      <c r="H3809">
        <v>58.916520900000002</v>
      </c>
      <c r="I3809">
        <v>-102.02295429999999</v>
      </c>
      <c r="J3809" s="1" t="str">
        <f t="shared" si="621"/>
        <v>NGR lake sediment grab sample</v>
      </c>
      <c r="K3809" s="1" t="str">
        <f t="shared" si="622"/>
        <v>&lt;177 micron (NGR)</v>
      </c>
      <c r="L3809">
        <v>83</v>
      </c>
      <c r="M3809" t="s">
        <v>162</v>
      </c>
      <c r="N3809">
        <v>1639</v>
      </c>
      <c r="O3809" t="s">
        <v>236</v>
      </c>
      <c r="P3809" t="s">
        <v>134</v>
      </c>
      <c r="Q3809" t="s">
        <v>63</v>
      </c>
      <c r="R3809" t="s">
        <v>109</v>
      </c>
      <c r="S3809" t="s">
        <v>78</v>
      </c>
      <c r="T3809" t="s">
        <v>36</v>
      </c>
      <c r="U3809" t="s">
        <v>100</v>
      </c>
      <c r="V3809" t="s">
        <v>225</v>
      </c>
      <c r="W3809" t="s">
        <v>53</v>
      </c>
      <c r="X3809" t="s">
        <v>82</v>
      </c>
      <c r="Y3809" t="s">
        <v>41</v>
      </c>
      <c r="Z3809" t="s">
        <v>1161</v>
      </c>
    </row>
    <row r="3810" spans="1:26" hidden="1" x14ac:dyDescent="0.25">
      <c r="A3810" t="s">
        <v>15390</v>
      </c>
      <c r="B3810" t="s">
        <v>15391</v>
      </c>
      <c r="C3810" s="1" t="str">
        <f t="shared" si="619"/>
        <v>21:0242</v>
      </c>
      <c r="D3810" s="1" t="str">
        <f t="shared" si="620"/>
        <v>21:0117</v>
      </c>
      <c r="E3810" t="s">
        <v>15357</v>
      </c>
      <c r="F3810" t="s">
        <v>15392</v>
      </c>
      <c r="H3810">
        <v>58.916520900000002</v>
      </c>
      <c r="I3810">
        <v>-102.02295429999999</v>
      </c>
      <c r="J3810" s="1" t="str">
        <f t="shared" si="621"/>
        <v>NGR lake sediment grab sample</v>
      </c>
      <c r="K3810" s="1" t="str">
        <f t="shared" si="622"/>
        <v>&lt;177 micron (NGR)</v>
      </c>
      <c r="L3810">
        <v>83</v>
      </c>
      <c r="M3810" t="s">
        <v>169</v>
      </c>
      <c r="N3810">
        <v>1640</v>
      </c>
      <c r="O3810" t="s">
        <v>760</v>
      </c>
      <c r="P3810" t="s">
        <v>760</v>
      </c>
      <c r="Q3810" t="s">
        <v>760</v>
      </c>
      <c r="R3810" t="s">
        <v>760</v>
      </c>
      <c r="S3810" t="s">
        <v>760</v>
      </c>
      <c r="T3810" t="s">
        <v>760</v>
      </c>
      <c r="U3810" t="s">
        <v>760</v>
      </c>
      <c r="V3810" t="s">
        <v>760</v>
      </c>
      <c r="W3810" t="s">
        <v>760</v>
      </c>
      <c r="X3810" t="s">
        <v>760</v>
      </c>
      <c r="Y3810" t="s">
        <v>760</v>
      </c>
      <c r="Z3810" t="s">
        <v>760</v>
      </c>
    </row>
    <row r="3811" spans="1:26" hidden="1" x14ac:dyDescent="0.25">
      <c r="A3811" t="s">
        <v>15393</v>
      </c>
      <c r="B3811" t="s">
        <v>15394</v>
      </c>
      <c r="C3811" s="1" t="str">
        <f t="shared" si="619"/>
        <v>21:0242</v>
      </c>
      <c r="D3811" s="1" t="str">
        <f t="shared" si="620"/>
        <v>21:0117</v>
      </c>
      <c r="E3811" t="s">
        <v>15395</v>
      </c>
      <c r="F3811" t="s">
        <v>15396</v>
      </c>
      <c r="H3811">
        <v>58.935101099999997</v>
      </c>
      <c r="I3811">
        <v>-102.02590859999999</v>
      </c>
      <c r="J3811" s="1" t="str">
        <f t="shared" si="621"/>
        <v>NGR lake sediment grab sample</v>
      </c>
      <c r="K3811" s="1" t="str">
        <f t="shared" si="622"/>
        <v>&lt;177 micron (NGR)</v>
      </c>
      <c r="L3811">
        <v>83</v>
      </c>
      <c r="M3811" t="s">
        <v>118</v>
      </c>
      <c r="N3811">
        <v>1641</v>
      </c>
      <c r="O3811" t="s">
        <v>497</v>
      </c>
      <c r="P3811" t="s">
        <v>546</v>
      </c>
      <c r="Q3811" t="s">
        <v>39</v>
      </c>
      <c r="R3811" t="s">
        <v>708</v>
      </c>
      <c r="S3811" t="s">
        <v>546</v>
      </c>
      <c r="T3811" t="s">
        <v>36</v>
      </c>
      <c r="U3811" t="s">
        <v>15397</v>
      </c>
      <c r="V3811" t="s">
        <v>8712</v>
      </c>
      <c r="W3811" t="s">
        <v>290</v>
      </c>
      <c r="X3811" t="s">
        <v>890</v>
      </c>
      <c r="Y3811" t="s">
        <v>41</v>
      </c>
      <c r="Z3811" t="s">
        <v>278</v>
      </c>
    </row>
    <row r="3812" spans="1:26" hidden="1" x14ac:dyDescent="0.25">
      <c r="A3812" t="s">
        <v>15398</v>
      </c>
      <c r="B3812" t="s">
        <v>15399</v>
      </c>
      <c r="C3812" s="1" t="str">
        <f t="shared" si="619"/>
        <v>21:0242</v>
      </c>
      <c r="D3812" s="1" t="str">
        <f t="shared" si="620"/>
        <v>21:0117</v>
      </c>
      <c r="E3812" t="s">
        <v>15400</v>
      </c>
      <c r="F3812" t="s">
        <v>15401</v>
      </c>
      <c r="H3812">
        <v>58.9593524</v>
      </c>
      <c r="I3812">
        <v>-102.02382009999999</v>
      </c>
      <c r="J3812" s="1" t="str">
        <f t="shared" si="621"/>
        <v>NGR lake sediment grab sample</v>
      </c>
      <c r="K3812" s="1" t="str">
        <f t="shared" si="622"/>
        <v>&lt;177 micron (NGR)</v>
      </c>
      <c r="L3812">
        <v>83</v>
      </c>
      <c r="M3812" t="s">
        <v>131</v>
      </c>
      <c r="N3812">
        <v>1642</v>
      </c>
      <c r="O3812" t="s">
        <v>236</v>
      </c>
      <c r="P3812" t="s">
        <v>244</v>
      </c>
      <c r="Q3812" t="s">
        <v>53</v>
      </c>
      <c r="R3812" t="s">
        <v>50</v>
      </c>
      <c r="S3812" t="s">
        <v>39</v>
      </c>
      <c r="T3812" t="s">
        <v>36</v>
      </c>
      <c r="U3812" t="s">
        <v>112</v>
      </c>
      <c r="V3812" t="s">
        <v>90</v>
      </c>
      <c r="W3812" t="s">
        <v>63</v>
      </c>
      <c r="X3812" t="s">
        <v>82</v>
      </c>
      <c r="Y3812" t="s">
        <v>41</v>
      </c>
      <c r="Z3812" t="s">
        <v>121</v>
      </c>
    </row>
    <row r="3813" spans="1:26" hidden="1" x14ac:dyDescent="0.25">
      <c r="A3813" t="s">
        <v>15402</v>
      </c>
      <c r="B3813" t="s">
        <v>15403</v>
      </c>
      <c r="C3813" s="1" t="str">
        <f t="shared" si="619"/>
        <v>21:0242</v>
      </c>
      <c r="D3813" s="1" t="str">
        <f t="shared" si="620"/>
        <v>21:0117</v>
      </c>
      <c r="E3813" t="s">
        <v>15404</v>
      </c>
      <c r="F3813" t="s">
        <v>15405</v>
      </c>
      <c r="H3813">
        <v>59.000242499999999</v>
      </c>
      <c r="I3813">
        <v>-102.0125925</v>
      </c>
      <c r="J3813" s="1" t="str">
        <f t="shared" si="621"/>
        <v>NGR lake sediment grab sample</v>
      </c>
      <c r="K3813" s="1" t="str">
        <f t="shared" si="622"/>
        <v>&lt;177 micron (NGR)</v>
      </c>
      <c r="L3813">
        <v>83</v>
      </c>
      <c r="M3813" t="s">
        <v>143</v>
      </c>
      <c r="N3813">
        <v>1643</v>
      </c>
      <c r="O3813" t="s">
        <v>759</v>
      </c>
      <c r="P3813" t="s">
        <v>244</v>
      </c>
      <c r="Q3813" t="s">
        <v>66</v>
      </c>
      <c r="R3813" t="s">
        <v>109</v>
      </c>
      <c r="S3813" t="s">
        <v>78</v>
      </c>
      <c r="T3813" t="s">
        <v>36</v>
      </c>
      <c r="U3813" t="s">
        <v>463</v>
      </c>
      <c r="V3813" t="s">
        <v>875</v>
      </c>
      <c r="W3813" t="s">
        <v>33</v>
      </c>
      <c r="X3813" t="s">
        <v>82</v>
      </c>
      <c r="Y3813" t="s">
        <v>41</v>
      </c>
      <c r="Z3813" t="s">
        <v>1152</v>
      </c>
    </row>
    <row r="3814" spans="1:26" hidden="1" x14ac:dyDescent="0.25">
      <c r="A3814" t="s">
        <v>15406</v>
      </c>
      <c r="B3814" t="s">
        <v>15407</v>
      </c>
      <c r="C3814" s="1" t="str">
        <f t="shared" si="619"/>
        <v>21:0242</v>
      </c>
      <c r="D3814" s="1" t="str">
        <f>HYPERLINK("http://geochem.nrcan.gc.ca/cdogs/content/svy/svy_e.htm", "")</f>
        <v/>
      </c>
      <c r="G3814" s="1" t="str">
        <f>HYPERLINK("http://geochem.nrcan.gc.ca/cdogs/content/cr_/cr_00007_e.htm", "7")</f>
        <v>7</v>
      </c>
      <c r="J3814" t="s">
        <v>220</v>
      </c>
      <c r="K3814" t="s">
        <v>221</v>
      </c>
      <c r="L3814">
        <v>83</v>
      </c>
      <c r="M3814" t="s">
        <v>222</v>
      </c>
      <c r="N3814">
        <v>1644</v>
      </c>
      <c r="O3814" t="s">
        <v>489</v>
      </c>
      <c r="P3814" t="s">
        <v>223</v>
      </c>
      <c r="Q3814" t="s">
        <v>290</v>
      </c>
      <c r="R3814" t="s">
        <v>146</v>
      </c>
      <c r="S3814" t="s">
        <v>33</v>
      </c>
      <c r="T3814" t="s">
        <v>225</v>
      </c>
      <c r="U3814" t="s">
        <v>226</v>
      </c>
      <c r="V3814" t="s">
        <v>148</v>
      </c>
      <c r="W3814" t="s">
        <v>53</v>
      </c>
      <c r="X3814" t="s">
        <v>100</v>
      </c>
      <c r="Y3814" t="s">
        <v>8017</v>
      </c>
      <c r="Z3814" t="s">
        <v>229</v>
      </c>
    </row>
    <row r="3815" spans="1:26" hidden="1" x14ac:dyDescent="0.25">
      <c r="A3815" t="s">
        <v>15408</v>
      </c>
      <c r="B3815" t="s">
        <v>15409</v>
      </c>
      <c r="C3815" s="1" t="str">
        <f t="shared" si="619"/>
        <v>21:0242</v>
      </c>
      <c r="D3815" s="1" t="str">
        <f t="shared" ref="D3815:D3838" si="623">HYPERLINK("http://geochem.nrcan.gc.ca/cdogs/content/svy/svy210117_e.htm", "21:0117")</f>
        <v>21:0117</v>
      </c>
      <c r="E3815" t="s">
        <v>15410</v>
      </c>
      <c r="F3815" t="s">
        <v>15411</v>
      </c>
      <c r="H3815">
        <v>58.980533100000002</v>
      </c>
      <c r="I3815">
        <v>-102.3067886</v>
      </c>
      <c r="J3815" s="1" t="str">
        <f t="shared" ref="J3815:J3838" si="624">HYPERLINK("http://geochem.nrcan.gc.ca/cdogs/content/kwd/kwd020027_e.htm", "NGR lake sediment grab sample")</f>
        <v>NGR lake sediment grab sample</v>
      </c>
      <c r="K3815" s="1" t="str">
        <f t="shared" ref="K3815:K3838" si="625">HYPERLINK("http://geochem.nrcan.gc.ca/cdogs/content/kwd/kwd080006_e.htm", "&lt;177 micron (NGR)")</f>
        <v>&lt;177 micron (NGR)</v>
      </c>
      <c r="L3815">
        <v>83</v>
      </c>
      <c r="M3815" t="s">
        <v>177</v>
      </c>
      <c r="N3815">
        <v>1645</v>
      </c>
      <c r="O3815" t="s">
        <v>320</v>
      </c>
      <c r="P3815" t="s">
        <v>145</v>
      </c>
      <c r="Q3815" t="s">
        <v>63</v>
      </c>
      <c r="R3815" t="s">
        <v>34</v>
      </c>
      <c r="S3815" t="s">
        <v>33</v>
      </c>
      <c r="T3815" t="s">
        <v>36</v>
      </c>
      <c r="U3815" t="s">
        <v>31</v>
      </c>
      <c r="V3815" t="s">
        <v>597</v>
      </c>
      <c r="W3815" t="s">
        <v>80</v>
      </c>
      <c r="X3815" t="s">
        <v>48</v>
      </c>
      <c r="Y3815" t="s">
        <v>41</v>
      </c>
      <c r="Z3815" t="s">
        <v>4729</v>
      </c>
    </row>
    <row r="3816" spans="1:26" hidden="1" x14ac:dyDescent="0.25">
      <c r="A3816" t="s">
        <v>15412</v>
      </c>
      <c r="B3816" t="s">
        <v>15413</v>
      </c>
      <c r="C3816" s="1" t="str">
        <f t="shared" si="619"/>
        <v>21:0242</v>
      </c>
      <c r="D3816" s="1" t="str">
        <f t="shared" si="623"/>
        <v>21:0117</v>
      </c>
      <c r="E3816" t="s">
        <v>15414</v>
      </c>
      <c r="F3816" t="s">
        <v>15415</v>
      </c>
      <c r="H3816">
        <v>58.940947799999996</v>
      </c>
      <c r="I3816">
        <v>-102.27486020000001</v>
      </c>
      <c r="J3816" s="1" t="str">
        <f t="shared" si="624"/>
        <v>NGR lake sediment grab sample</v>
      </c>
      <c r="K3816" s="1" t="str">
        <f t="shared" si="625"/>
        <v>&lt;177 micron (NGR)</v>
      </c>
      <c r="L3816">
        <v>83</v>
      </c>
      <c r="M3816" t="s">
        <v>187</v>
      </c>
      <c r="N3816">
        <v>1646</v>
      </c>
      <c r="O3816" t="s">
        <v>348</v>
      </c>
      <c r="P3816" t="s">
        <v>546</v>
      </c>
      <c r="Q3816" t="s">
        <v>53</v>
      </c>
      <c r="R3816" t="s">
        <v>77</v>
      </c>
      <c r="S3816" t="s">
        <v>181</v>
      </c>
      <c r="T3816" t="s">
        <v>36</v>
      </c>
      <c r="U3816" t="s">
        <v>4834</v>
      </c>
      <c r="V3816" t="s">
        <v>9930</v>
      </c>
      <c r="W3816" t="s">
        <v>156</v>
      </c>
      <c r="X3816" t="s">
        <v>48</v>
      </c>
      <c r="Y3816" t="s">
        <v>41</v>
      </c>
      <c r="Z3816" t="s">
        <v>4471</v>
      </c>
    </row>
    <row r="3817" spans="1:26" hidden="1" x14ac:dyDescent="0.25">
      <c r="A3817" t="s">
        <v>15416</v>
      </c>
      <c r="B3817" t="s">
        <v>15417</v>
      </c>
      <c r="C3817" s="1" t="str">
        <f t="shared" si="619"/>
        <v>21:0242</v>
      </c>
      <c r="D3817" s="1" t="str">
        <f t="shared" si="623"/>
        <v>21:0117</v>
      </c>
      <c r="E3817" t="s">
        <v>15418</v>
      </c>
      <c r="F3817" t="s">
        <v>15419</v>
      </c>
      <c r="H3817">
        <v>58.9302603</v>
      </c>
      <c r="I3817">
        <v>-102.2598174</v>
      </c>
      <c r="J3817" s="1" t="str">
        <f t="shared" si="624"/>
        <v>NGR lake sediment grab sample</v>
      </c>
      <c r="K3817" s="1" t="str">
        <f t="shared" si="625"/>
        <v>&lt;177 micron (NGR)</v>
      </c>
      <c r="L3817">
        <v>83</v>
      </c>
      <c r="M3817" t="s">
        <v>196</v>
      </c>
      <c r="N3817">
        <v>1647</v>
      </c>
      <c r="O3817" t="s">
        <v>405</v>
      </c>
      <c r="P3817" t="s">
        <v>75</v>
      </c>
      <c r="Q3817" t="s">
        <v>53</v>
      </c>
      <c r="R3817" t="s">
        <v>109</v>
      </c>
      <c r="S3817" t="s">
        <v>39</v>
      </c>
      <c r="T3817" t="s">
        <v>36</v>
      </c>
      <c r="U3817" t="s">
        <v>245</v>
      </c>
      <c r="V3817" t="s">
        <v>1589</v>
      </c>
      <c r="W3817" t="s">
        <v>181</v>
      </c>
      <c r="X3817" t="s">
        <v>890</v>
      </c>
      <c r="Y3817" t="s">
        <v>41</v>
      </c>
      <c r="Z3817" t="s">
        <v>4471</v>
      </c>
    </row>
    <row r="3818" spans="1:26" hidden="1" x14ac:dyDescent="0.25">
      <c r="A3818" t="s">
        <v>15420</v>
      </c>
      <c r="B3818" t="s">
        <v>15421</v>
      </c>
      <c r="C3818" s="1" t="str">
        <f t="shared" si="619"/>
        <v>21:0242</v>
      </c>
      <c r="D3818" s="1" t="str">
        <f t="shared" si="623"/>
        <v>21:0117</v>
      </c>
      <c r="E3818" t="s">
        <v>15422</v>
      </c>
      <c r="F3818" t="s">
        <v>15423</v>
      </c>
      <c r="H3818">
        <v>58.919322800000003</v>
      </c>
      <c r="I3818">
        <v>-102.2344137</v>
      </c>
      <c r="J3818" s="1" t="str">
        <f t="shared" si="624"/>
        <v>NGR lake sediment grab sample</v>
      </c>
      <c r="K3818" s="1" t="str">
        <f t="shared" si="625"/>
        <v>&lt;177 micron (NGR)</v>
      </c>
      <c r="L3818">
        <v>83</v>
      </c>
      <c r="M3818" t="s">
        <v>206</v>
      </c>
      <c r="N3818">
        <v>1648</v>
      </c>
      <c r="O3818" t="s">
        <v>120</v>
      </c>
      <c r="P3818" t="s">
        <v>50</v>
      </c>
      <c r="Q3818" t="s">
        <v>53</v>
      </c>
      <c r="R3818" t="s">
        <v>76</v>
      </c>
      <c r="S3818" t="s">
        <v>39</v>
      </c>
      <c r="T3818" t="s">
        <v>36</v>
      </c>
      <c r="U3818" t="s">
        <v>100</v>
      </c>
      <c r="V3818" t="s">
        <v>65</v>
      </c>
      <c r="W3818" t="s">
        <v>33</v>
      </c>
      <c r="X3818" t="s">
        <v>82</v>
      </c>
      <c r="Y3818" t="s">
        <v>41</v>
      </c>
      <c r="Z3818" t="s">
        <v>1671</v>
      </c>
    </row>
    <row r="3819" spans="1:26" hidden="1" x14ac:dyDescent="0.25">
      <c r="A3819" t="s">
        <v>15424</v>
      </c>
      <c r="B3819" t="s">
        <v>15425</v>
      </c>
      <c r="C3819" s="1" t="str">
        <f t="shared" si="619"/>
        <v>21:0242</v>
      </c>
      <c r="D3819" s="1" t="str">
        <f t="shared" si="623"/>
        <v>21:0117</v>
      </c>
      <c r="E3819" t="s">
        <v>15426</v>
      </c>
      <c r="F3819" t="s">
        <v>15427</v>
      </c>
      <c r="H3819">
        <v>58.903555500000003</v>
      </c>
      <c r="I3819">
        <v>-102.2547594</v>
      </c>
      <c r="J3819" s="1" t="str">
        <f t="shared" si="624"/>
        <v>NGR lake sediment grab sample</v>
      </c>
      <c r="K3819" s="1" t="str">
        <f t="shared" si="625"/>
        <v>&lt;177 micron (NGR)</v>
      </c>
      <c r="L3819">
        <v>83</v>
      </c>
      <c r="M3819" t="s">
        <v>214</v>
      </c>
      <c r="N3819">
        <v>1649</v>
      </c>
      <c r="O3819" t="s">
        <v>74</v>
      </c>
      <c r="P3819" t="s">
        <v>156</v>
      </c>
      <c r="Q3819" t="s">
        <v>53</v>
      </c>
      <c r="R3819" t="s">
        <v>181</v>
      </c>
      <c r="S3819" t="s">
        <v>33</v>
      </c>
      <c r="T3819" t="s">
        <v>36</v>
      </c>
      <c r="U3819" t="s">
        <v>40</v>
      </c>
      <c r="V3819" t="s">
        <v>721</v>
      </c>
      <c r="W3819" t="s">
        <v>63</v>
      </c>
      <c r="X3819" t="s">
        <v>82</v>
      </c>
      <c r="Y3819" t="s">
        <v>41</v>
      </c>
      <c r="Z3819" t="s">
        <v>1897</v>
      </c>
    </row>
    <row r="3820" spans="1:26" hidden="1" x14ac:dyDescent="0.25">
      <c r="A3820" t="s">
        <v>15428</v>
      </c>
      <c r="B3820" t="s">
        <v>15429</v>
      </c>
      <c r="C3820" s="1" t="str">
        <f t="shared" si="619"/>
        <v>21:0242</v>
      </c>
      <c r="D3820" s="1" t="str">
        <f t="shared" si="623"/>
        <v>21:0117</v>
      </c>
      <c r="E3820" t="s">
        <v>15430</v>
      </c>
      <c r="F3820" t="s">
        <v>15431</v>
      </c>
      <c r="H3820">
        <v>58.868903799999998</v>
      </c>
      <c r="I3820">
        <v>-102.2411266</v>
      </c>
      <c r="J3820" s="1" t="str">
        <f t="shared" si="624"/>
        <v>NGR lake sediment grab sample</v>
      </c>
      <c r="K3820" s="1" t="str">
        <f t="shared" si="625"/>
        <v>&lt;177 micron (NGR)</v>
      </c>
      <c r="L3820">
        <v>83</v>
      </c>
      <c r="M3820" t="s">
        <v>234</v>
      </c>
      <c r="N3820">
        <v>1650</v>
      </c>
      <c r="O3820" t="s">
        <v>61</v>
      </c>
      <c r="P3820" t="s">
        <v>50</v>
      </c>
      <c r="Q3820" t="s">
        <v>53</v>
      </c>
      <c r="R3820" t="s">
        <v>64</v>
      </c>
      <c r="S3820" t="s">
        <v>33</v>
      </c>
      <c r="T3820" t="s">
        <v>36</v>
      </c>
      <c r="U3820" t="s">
        <v>208</v>
      </c>
      <c r="V3820" t="s">
        <v>337</v>
      </c>
      <c r="W3820" t="s">
        <v>53</v>
      </c>
      <c r="X3820" t="s">
        <v>890</v>
      </c>
      <c r="Y3820" t="s">
        <v>41</v>
      </c>
      <c r="Z3820" t="s">
        <v>4267</v>
      </c>
    </row>
    <row r="3821" spans="1:26" hidden="1" x14ac:dyDescent="0.25">
      <c r="A3821" t="s">
        <v>15432</v>
      </c>
      <c r="B3821" t="s">
        <v>15433</v>
      </c>
      <c r="C3821" s="1" t="str">
        <f t="shared" si="619"/>
        <v>21:0242</v>
      </c>
      <c r="D3821" s="1" t="str">
        <f t="shared" si="623"/>
        <v>21:0117</v>
      </c>
      <c r="E3821" t="s">
        <v>15434</v>
      </c>
      <c r="F3821" t="s">
        <v>15435</v>
      </c>
      <c r="H3821">
        <v>58.876029299999999</v>
      </c>
      <c r="I3821">
        <v>-102.1853251</v>
      </c>
      <c r="J3821" s="1" t="str">
        <f t="shared" si="624"/>
        <v>NGR lake sediment grab sample</v>
      </c>
      <c r="K3821" s="1" t="str">
        <f t="shared" si="625"/>
        <v>&lt;177 micron (NGR)</v>
      </c>
      <c r="L3821">
        <v>84</v>
      </c>
      <c r="M3821" t="s">
        <v>30</v>
      </c>
      <c r="N3821">
        <v>1651</v>
      </c>
      <c r="O3821" t="s">
        <v>188</v>
      </c>
      <c r="P3821" t="s">
        <v>82</v>
      </c>
      <c r="Q3821" t="s">
        <v>53</v>
      </c>
      <c r="R3821" t="s">
        <v>110</v>
      </c>
      <c r="S3821" t="s">
        <v>156</v>
      </c>
      <c r="T3821" t="s">
        <v>36</v>
      </c>
      <c r="U3821" t="s">
        <v>980</v>
      </c>
      <c r="V3821" t="s">
        <v>190</v>
      </c>
      <c r="W3821" t="s">
        <v>181</v>
      </c>
      <c r="X3821" t="s">
        <v>79</v>
      </c>
      <c r="Y3821" t="s">
        <v>41</v>
      </c>
      <c r="Z3821" t="s">
        <v>278</v>
      </c>
    </row>
    <row r="3822" spans="1:26" hidden="1" x14ac:dyDescent="0.25">
      <c r="A3822" t="s">
        <v>15436</v>
      </c>
      <c r="B3822" t="s">
        <v>15437</v>
      </c>
      <c r="C3822" s="1" t="str">
        <f t="shared" si="619"/>
        <v>21:0242</v>
      </c>
      <c r="D3822" s="1" t="str">
        <f t="shared" si="623"/>
        <v>21:0117</v>
      </c>
      <c r="E3822" t="s">
        <v>15438</v>
      </c>
      <c r="F3822" t="s">
        <v>15439</v>
      </c>
      <c r="H3822">
        <v>58.874337300000001</v>
      </c>
      <c r="I3822">
        <v>-102.2075518</v>
      </c>
      <c r="J3822" s="1" t="str">
        <f t="shared" si="624"/>
        <v>NGR lake sediment grab sample</v>
      </c>
      <c r="K3822" s="1" t="str">
        <f t="shared" si="625"/>
        <v>&lt;177 micron (NGR)</v>
      </c>
      <c r="L3822">
        <v>84</v>
      </c>
      <c r="M3822" t="s">
        <v>154</v>
      </c>
      <c r="N3822">
        <v>1652</v>
      </c>
      <c r="O3822" t="s">
        <v>320</v>
      </c>
      <c r="P3822" t="s">
        <v>82</v>
      </c>
      <c r="Q3822" t="s">
        <v>66</v>
      </c>
      <c r="R3822" t="s">
        <v>198</v>
      </c>
      <c r="S3822" t="s">
        <v>39</v>
      </c>
      <c r="T3822" t="s">
        <v>122</v>
      </c>
      <c r="U3822" t="s">
        <v>667</v>
      </c>
      <c r="V3822" t="s">
        <v>1216</v>
      </c>
      <c r="W3822" t="s">
        <v>63</v>
      </c>
      <c r="X3822" t="s">
        <v>48</v>
      </c>
      <c r="Y3822" t="s">
        <v>41</v>
      </c>
      <c r="Z3822" t="s">
        <v>805</v>
      </c>
    </row>
    <row r="3823" spans="1:26" hidden="1" x14ac:dyDescent="0.25">
      <c r="A3823" t="s">
        <v>15440</v>
      </c>
      <c r="B3823" t="s">
        <v>15441</v>
      </c>
      <c r="C3823" s="1" t="str">
        <f t="shared" si="619"/>
        <v>21:0242</v>
      </c>
      <c r="D3823" s="1" t="str">
        <f t="shared" si="623"/>
        <v>21:0117</v>
      </c>
      <c r="E3823" t="s">
        <v>15434</v>
      </c>
      <c r="F3823" t="s">
        <v>15442</v>
      </c>
      <c r="H3823">
        <v>58.876029299999999</v>
      </c>
      <c r="I3823">
        <v>-102.1853251</v>
      </c>
      <c r="J3823" s="1" t="str">
        <f t="shared" si="624"/>
        <v>NGR lake sediment grab sample</v>
      </c>
      <c r="K3823" s="1" t="str">
        <f t="shared" si="625"/>
        <v>&lt;177 micron (NGR)</v>
      </c>
      <c r="L3823">
        <v>84</v>
      </c>
      <c r="M3823" t="s">
        <v>169</v>
      </c>
      <c r="N3823">
        <v>1653</v>
      </c>
      <c r="O3823" t="s">
        <v>679</v>
      </c>
      <c r="P3823" t="s">
        <v>82</v>
      </c>
      <c r="Q3823" t="s">
        <v>53</v>
      </c>
      <c r="R3823" t="s">
        <v>77</v>
      </c>
      <c r="S3823" t="s">
        <v>97</v>
      </c>
      <c r="T3823" t="s">
        <v>36</v>
      </c>
      <c r="U3823" t="s">
        <v>799</v>
      </c>
      <c r="V3823" t="s">
        <v>227</v>
      </c>
      <c r="W3823" t="s">
        <v>181</v>
      </c>
      <c r="X3823" t="s">
        <v>890</v>
      </c>
      <c r="Y3823" t="s">
        <v>41</v>
      </c>
      <c r="Z3823" t="s">
        <v>278</v>
      </c>
    </row>
    <row r="3824" spans="1:26" hidden="1" x14ac:dyDescent="0.25">
      <c r="A3824" t="s">
        <v>15443</v>
      </c>
      <c r="B3824" t="s">
        <v>15444</v>
      </c>
      <c r="C3824" s="1" t="str">
        <f t="shared" si="619"/>
        <v>21:0242</v>
      </c>
      <c r="D3824" s="1" t="str">
        <f t="shared" si="623"/>
        <v>21:0117</v>
      </c>
      <c r="E3824" t="s">
        <v>15434</v>
      </c>
      <c r="F3824" t="s">
        <v>15445</v>
      </c>
      <c r="H3824">
        <v>58.876029299999999</v>
      </c>
      <c r="I3824">
        <v>-102.1853251</v>
      </c>
      <c r="J3824" s="1" t="str">
        <f t="shared" si="624"/>
        <v>NGR lake sediment grab sample</v>
      </c>
      <c r="K3824" s="1" t="str">
        <f t="shared" si="625"/>
        <v>&lt;177 micron (NGR)</v>
      </c>
      <c r="L3824">
        <v>84</v>
      </c>
      <c r="M3824" t="s">
        <v>162</v>
      </c>
      <c r="N3824">
        <v>1654</v>
      </c>
      <c r="O3824" t="s">
        <v>228</v>
      </c>
      <c r="P3824" t="s">
        <v>546</v>
      </c>
      <c r="Q3824" t="s">
        <v>53</v>
      </c>
      <c r="R3824" t="s">
        <v>77</v>
      </c>
      <c r="S3824" t="s">
        <v>156</v>
      </c>
      <c r="T3824" t="s">
        <v>36</v>
      </c>
      <c r="U3824" t="s">
        <v>804</v>
      </c>
      <c r="V3824" t="s">
        <v>529</v>
      </c>
      <c r="W3824" t="s">
        <v>78</v>
      </c>
      <c r="X3824" t="s">
        <v>48</v>
      </c>
      <c r="Y3824" t="s">
        <v>41</v>
      </c>
      <c r="Z3824" t="s">
        <v>1067</v>
      </c>
    </row>
    <row r="3825" spans="1:26" hidden="1" x14ac:dyDescent="0.25">
      <c r="A3825" t="s">
        <v>15446</v>
      </c>
      <c r="B3825" t="s">
        <v>15447</v>
      </c>
      <c r="C3825" s="1" t="str">
        <f t="shared" si="619"/>
        <v>21:0242</v>
      </c>
      <c r="D3825" s="1" t="str">
        <f t="shared" si="623"/>
        <v>21:0117</v>
      </c>
      <c r="E3825" t="s">
        <v>15448</v>
      </c>
      <c r="F3825" t="s">
        <v>15449</v>
      </c>
      <c r="H3825">
        <v>58.870697999999997</v>
      </c>
      <c r="I3825">
        <v>-102.1691711</v>
      </c>
      <c r="J3825" s="1" t="str">
        <f t="shared" si="624"/>
        <v>NGR lake sediment grab sample</v>
      </c>
      <c r="K3825" s="1" t="str">
        <f t="shared" si="625"/>
        <v>&lt;177 micron (NGR)</v>
      </c>
      <c r="L3825">
        <v>84</v>
      </c>
      <c r="M3825" t="s">
        <v>47</v>
      </c>
      <c r="N3825">
        <v>1655</v>
      </c>
      <c r="O3825" t="s">
        <v>336</v>
      </c>
      <c r="P3825" t="s">
        <v>334</v>
      </c>
      <c r="Q3825" t="s">
        <v>66</v>
      </c>
      <c r="R3825" t="s">
        <v>156</v>
      </c>
      <c r="S3825" t="s">
        <v>33</v>
      </c>
      <c r="T3825" t="s">
        <v>36</v>
      </c>
      <c r="U3825" t="s">
        <v>4834</v>
      </c>
      <c r="V3825" t="s">
        <v>1216</v>
      </c>
      <c r="W3825" t="s">
        <v>33</v>
      </c>
      <c r="X3825" t="s">
        <v>48</v>
      </c>
      <c r="Y3825" t="s">
        <v>41</v>
      </c>
      <c r="Z3825" t="s">
        <v>2495</v>
      </c>
    </row>
    <row r="3826" spans="1:26" hidden="1" x14ac:dyDescent="0.25">
      <c r="A3826" t="s">
        <v>15450</v>
      </c>
      <c r="B3826" t="s">
        <v>15451</v>
      </c>
      <c r="C3826" s="1" t="str">
        <f t="shared" si="619"/>
        <v>21:0242</v>
      </c>
      <c r="D3826" s="1" t="str">
        <f t="shared" si="623"/>
        <v>21:0117</v>
      </c>
      <c r="E3826" t="s">
        <v>15452</v>
      </c>
      <c r="F3826" t="s">
        <v>15453</v>
      </c>
      <c r="H3826">
        <v>58.866093999999997</v>
      </c>
      <c r="I3826">
        <v>-102.1134249</v>
      </c>
      <c r="J3826" s="1" t="str">
        <f t="shared" si="624"/>
        <v>NGR lake sediment grab sample</v>
      </c>
      <c r="K3826" s="1" t="str">
        <f t="shared" si="625"/>
        <v>&lt;177 micron (NGR)</v>
      </c>
      <c r="L3826">
        <v>84</v>
      </c>
      <c r="M3826" t="s">
        <v>60</v>
      </c>
      <c r="N3826">
        <v>1656</v>
      </c>
      <c r="O3826" t="s">
        <v>759</v>
      </c>
      <c r="P3826" t="s">
        <v>156</v>
      </c>
      <c r="Q3826" t="s">
        <v>53</v>
      </c>
      <c r="R3826" t="s">
        <v>277</v>
      </c>
      <c r="S3826" t="s">
        <v>64</v>
      </c>
      <c r="T3826" t="s">
        <v>36</v>
      </c>
      <c r="U3826" t="s">
        <v>2562</v>
      </c>
      <c r="V3826" t="s">
        <v>2590</v>
      </c>
      <c r="W3826" t="s">
        <v>181</v>
      </c>
      <c r="X3826" t="s">
        <v>76</v>
      </c>
      <c r="Y3826" t="s">
        <v>41</v>
      </c>
      <c r="Z3826" t="s">
        <v>80</v>
      </c>
    </row>
    <row r="3827" spans="1:26" hidden="1" x14ac:dyDescent="0.25">
      <c r="A3827" t="s">
        <v>15454</v>
      </c>
      <c r="B3827" t="s">
        <v>15455</v>
      </c>
      <c r="C3827" s="1" t="str">
        <f t="shared" si="619"/>
        <v>21:0242</v>
      </c>
      <c r="D3827" s="1" t="str">
        <f t="shared" si="623"/>
        <v>21:0117</v>
      </c>
      <c r="E3827" t="s">
        <v>15456</v>
      </c>
      <c r="F3827" t="s">
        <v>15457</v>
      </c>
      <c r="H3827">
        <v>58.889173399999997</v>
      </c>
      <c r="I3827">
        <v>-102.09631109999999</v>
      </c>
      <c r="J3827" s="1" t="str">
        <f t="shared" si="624"/>
        <v>NGR lake sediment grab sample</v>
      </c>
      <c r="K3827" s="1" t="str">
        <f t="shared" si="625"/>
        <v>&lt;177 micron (NGR)</v>
      </c>
      <c r="L3827">
        <v>84</v>
      </c>
      <c r="M3827" t="s">
        <v>73</v>
      </c>
      <c r="N3827">
        <v>1657</v>
      </c>
      <c r="O3827" t="s">
        <v>847</v>
      </c>
      <c r="P3827" t="s">
        <v>62</v>
      </c>
      <c r="Q3827" t="s">
        <v>53</v>
      </c>
      <c r="R3827" t="s">
        <v>34</v>
      </c>
      <c r="S3827" t="s">
        <v>76</v>
      </c>
      <c r="T3827" t="s">
        <v>36</v>
      </c>
      <c r="U3827" t="s">
        <v>136</v>
      </c>
      <c r="V3827" t="s">
        <v>8216</v>
      </c>
      <c r="W3827" t="s">
        <v>75</v>
      </c>
      <c r="X3827" t="s">
        <v>300</v>
      </c>
      <c r="Y3827" t="s">
        <v>41</v>
      </c>
      <c r="Z3827" t="s">
        <v>3269</v>
      </c>
    </row>
    <row r="3828" spans="1:26" hidden="1" x14ac:dyDescent="0.25">
      <c r="A3828" t="s">
        <v>15458</v>
      </c>
      <c r="B3828" t="s">
        <v>15459</v>
      </c>
      <c r="C3828" s="1" t="str">
        <f t="shared" si="619"/>
        <v>21:0242</v>
      </c>
      <c r="D3828" s="1" t="str">
        <f t="shared" si="623"/>
        <v>21:0117</v>
      </c>
      <c r="E3828" t="s">
        <v>15460</v>
      </c>
      <c r="F3828" t="s">
        <v>15461</v>
      </c>
      <c r="H3828">
        <v>58.892589399999999</v>
      </c>
      <c r="I3828">
        <v>-102.0637656</v>
      </c>
      <c r="J3828" s="1" t="str">
        <f t="shared" si="624"/>
        <v>NGR lake sediment grab sample</v>
      </c>
      <c r="K3828" s="1" t="str">
        <f t="shared" si="625"/>
        <v>&lt;177 micron (NGR)</v>
      </c>
      <c r="L3828">
        <v>84</v>
      </c>
      <c r="M3828" t="s">
        <v>87</v>
      </c>
      <c r="N3828">
        <v>1658</v>
      </c>
      <c r="O3828" t="s">
        <v>615</v>
      </c>
      <c r="P3828" t="s">
        <v>596</v>
      </c>
      <c r="Q3828" t="s">
        <v>66</v>
      </c>
      <c r="R3828" t="s">
        <v>110</v>
      </c>
      <c r="S3828" t="s">
        <v>156</v>
      </c>
      <c r="T3828" t="s">
        <v>36</v>
      </c>
      <c r="U3828" t="s">
        <v>1017</v>
      </c>
      <c r="V3828" t="s">
        <v>375</v>
      </c>
      <c r="W3828" t="s">
        <v>181</v>
      </c>
      <c r="X3828" t="s">
        <v>82</v>
      </c>
      <c r="Y3828" t="s">
        <v>41</v>
      </c>
      <c r="Z3828" t="s">
        <v>77</v>
      </c>
    </row>
    <row r="3829" spans="1:26" hidden="1" x14ac:dyDescent="0.25">
      <c r="A3829" t="s">
        <v>15462</v>
      </c>
      <c r="B3829" t="s">
        <v>15463</v>
      </c>
      <c r="C3829" s="1" t="str">
        <f t="shared" si="619"/>
        <v>21:0242</v>
      </c>
      <c r="D3829" s="1" t="str">
        <f t="shared" si="623"/>
        <v>21:0117</v>
      </c>
      <c r="E3829" t="s">
        <v>15464</v>
      </c>
      <c r="F3829" t="s">
        <v>15465</v>
      </c>
      <c r="H3829">
        <v>58.908298700000003</v>
      </c>
      <c r="I3829">
        <v>-102.0586806</v>
      </c>
      <c r="J3829" s="1" t="str">
        <f t="shared" si="624"/>
        <v>NGR lake sediment grab sample</v>
      </c>
      <c r="K3829" s="1" t="str">
        <f t="shared" si="625"/>
        <v>&lt;177 micron (NGR)</v>
      </c>
      <c r="L3829">
        <v>84</v>
      </c>
      <c r="M3829" t="s">
        <v>96</v>
      </c>
      <c r="N3829">
        <v>1659</v>
      </c>
      <c r="O3829" t="s">
        <v>197</v>
      </c>
      <c r="P3829" t="s">
        <v>134</v>
      </c>
      <c r="Q3829" t="s">
        <v>53</v>
      </c>
      <c r="R3829" t="s">
        <v>64</v>
      </c>
      <c r="S3829" t="s">
        <v>39</v>
      </c>
      <c r="T3829" t="s">
        <v>36</v>
      </c>
      <c r="U3829" t="s">
        <v>4924</v>
      </c>
      <c r="V3829" t="s">
        <v>853</v>
      </c>
      <c r="W3829" t="s">
        <v>39</v>
      </c>
      <c r="X3829" t="s">
        <v>82</v>
      </c>
      <c r="Y3829" t="s">
        <v>41</v>
      </c>
      <c r="Z3829" t="s">
        <v>2757</v>
      </c>
    </row>
    <row r="3830" spans="1:26" hidden="1" x14ac:dyDescent="0.25">
      <c r="A3830" t="s">
        <v>15466</v>
      </c>
      <c r="B3830" t="s">
        <v>15467</v>
      </c>
      <c r="C3830" s="1" t="str">
        <f t="shared" si="619"/>
        <v>21:0242</v>
      </c>
      <c r="D3830" s="1" t="str">
        <f t="shared" si="623"/>
        <v>21:0117</v>
      </c>
      <c r="E3830" t="s">
        <v>15468</v>
      </c>
      <c r="F3830" t="s">
        <v>15469</v>
      </c>
      <c r="H3830">
        <v>58.943987399999997</v>
      </c>
      <c r="I3830">
        <v>-102.0533303</v>
      </c>
      <c r="J3830" s="1" t="str">
        <f t="shared" si="624"/>
        <v>NGR lake sediment grab sample</v>
      </c>
      <c r="K3830" s="1" t="str">
        <f t="shared" si="625"/>
        <v>&lt;177 micron (NGR)</v>
      </c>
      <c r="L3830">
        <v>84</v>
      </c>
      <c r="M3830" t="s">
        <v>106</v>
      </c>
      <c r="N3830">
        <v>1660</v>
      </c>
      <c r="O3830" t="s">
        <v>759</v>
      </c>
      <c r="P3830" t="s">
        <v>134</v>
      </c>
      <c r="Q3830" t="s">
        <v>66</v>
      </c>
      <c r="R3830" t="s">
        <v>64</v>
      </c>
      <c r="S3830" t="s">
        <v>76</v>
      </c>
      <c r="T3830" t="s">
        <v>36</v>
      </c>
      <c r="U3830" t="s">
        <v>910</v>
      </c>
      <c r="V3830" t="s">
        <v>375</v>
      </c>
      <c r="W3830" t="s">
        <v>80</v>
      </c>
      <c r="X3830" t="s">
        <v>283</v>
      </c>
      <c r="Y3830" t="s">
        <v>41</v>
      </c>
      <c r="Z3830" t="s">
        <v>2782</v>
      </c>
    </row>
    <row r="3831" spans="1:26" hidden="1" x14ac:dyDescent="0.25">
      <c r="A3831" t="s">
        <v>15470</v>
      </c>
      <c r="B3831" t="s">
        <v>15471</v>
      </c>
      <c r="C3831" s="1" t="str">
        <f t="shared" si="619"/>
        <v>21:0242</v>
      </c>
      <c r="D3831" s="1" t="str">
        <f t="shared" si="623"/>
        <v>21:0117</v>
      </c>
      <c r="E3831" t="s">
        <v>15472</v>
      </c>
      <c r="F3831" t="s">
        <v>15473</v>
      </c>
      <c r="H3831">
        <v>58.949795899999998</v>
      </c>
      <c r="I3831">
        <v>-102.0629565</v>
      </c>
      <c r="J3831" s="1" t="str">
        <f t="shared" si="624"/>
        <v>NGR lake sediment grab sample</v>
      </c>
      <c r="K3831" s="1" t="str">
        <f t="shared" si="625"/>
        <v>&lt;177 micron (NGR)</v>
      </c>
      <c r="L3831">
        <v>84</v>
      </c>
      <c r="M3831" t="s">
        <v>118</v>
      </c>
      <c r="N3831">
        <v>1661</v>
      </c>
      <c r="O3831" t="s">
        <v>120</v>
      </c>
      <c r="P3831" t="s">
        <v>244</v>
      </c>
      <c r="Q3831" t="s">
        <v>66</v>
      </c>
      <c r="R3831" t="s">
        <v>64</v>
      </c>
      <c r="S3831" t="s">
        <v>78</v>
      </c>
      <c r="T3831" t="s">
        <v>36</v>
      </c>
      <c r="U3831" t="s">
        <v>361</v>
      </c>
      <c r="V3831" t="s">
        <v>137</v>
      </c>
      <c r="W3831" t="s">
        <v>80</v>
      </c>
      <c r="X3831" t="s">
        <v>283</v>
      </c>
      <c r="Y3831" t="s">
        <v>125</v>
      </c>
      <c r="Z3831" t="s">
        <v>5028</v>
      </c>
    </row>
    <row r="3832" spans="1:26" hidden="1" x14ac:dyDescent="0.25">
      <c r="A3832" t="s">
        <v>15474</v>
      </c>
      <c r="B3832" t="s">
        <v>15475</v>
      </c>
      <c r="C3832" s="1" t="str">
        <f t="shared" si="619"/>
        <v>21:0242</v>
      </c>
      <c r="D3832" s="1" t="str">
        <f t="shared" si="623"/>
        <v>21:0117</v>
      </c>
      <c r="E3832" t="s">
        <v>15476</v>
      </c>
      <c r="F3832" t="s">
        <v>15477</v>
      </c>
      <c r="H3832">
        <v>58.9709298</v>
      </c>
      <c r="I3832">
        <v>-102.0581303</v>
      </c>
      <c r="J3832" s="1" t="str">
        <f t="shared" si="624"/>
        <v>NGR lake sediment grab sample</v>
      </c>
      <c r="K3832" s="1" t="str">
        <f t="shared" si="625"/>
        <v>&lt;177 micron (NGR)</v>
      </c>
      <c r="L3832">
        <v>84</v>
      </c>
      <c r="M3832" t="s">
        <v>131</v>
      </c>
      <c r="N3832">
        <v>1662</v>
      </c>
      <c r="O3832" t="s">
        <v>577</v>
      </c>
      <c r="P3832" t="s">
        <v>596</v>
      </c>
      <c r="Q3832" t="s">
        <v>53</v>
      </c>
      <c r="R3832" t="s">
        <v>290</v>
      </c>
      <c r="S3832" t="s">
        <v>97</v>
      </c>
      <c r="T3832" t="s">
        <v>36</v>
      </c>
      <c r="U3832" t="s">
        <v>503</v>
      </c>
      <c r="V3832" t="s">
        <v>522</v>
      </c>
      <c r="W3832" t="s">
        <v>146</v>
      </c>
      <c r="X3832" t="s">
        <v>890</v>
      </c>
      <c r="Y3832" t="s">
        <v>41</v>
      </c>
      <c r="Z3832" t="s">
        <v>6799</v>
      </c>
    </row>
    <row r="3833" spans="1:26" hidden="1" x14ac:dyDescent="0.25">
      <c r="A3833" t="s">
        <v>15478</v>
      </c>
      <c r="B3833" t="s">
        <v>15479</v>
      </c>
      <c r="C3833" s="1" t="str">
        <f t="shared" si="619"/>
        <v>21:0242</v>
      </c>
      <c r="D3833" s="1" t="str">
        <f t="shared" si="623"/>
        <v>21:0117</v>
      </c>
      <c r="E3833" t="s">
        <v>15480</v>
      </c>
      <c r="F3833" t="s">
        <v>15481</v>
      </c>
      <c r="H3833">
        <v>58.983723599999998</v>
      </c>
      <c r="I3833">
        <v>-102.1138764</v>
      </c>
      <c r="J3833" s="1" t="str">
        <f t="shared" si="624"/>
        <v>NGR lake sediment grab sample</v>
      </c>
      <c r="K3833" s="1" t="str">
        <f t="shared" si="625"/>
        <v>&lt;177 micron (NGR)</v>
      </c>
      <c r="L3833">
        <v>84</v>
      </c>
      <c r="M3833" t="s">
        <v>143</v>
      </c>
      <c r="N3833">
        <v>1663</v>
      </c>
      <c r="O3833" t="s">
        <v>320</v>
      </c>
      <c r="P3833" t="s">
        <v>244</v>
      </c>
      <c r="Q3833" t="s">
        <v>53</v>
      </c>
      <c r="R3833" t="s">
        <v>109</v>
      </c>
      <c r="S3833" t="s">
        <v>78</v>
      </c>
      <c r="T3833" t="s">
        <v>122</v>
      </c>
      <c r="U3833" t="s">
        <v>2645</v>
      </c>
      <c r="V3833" t="s">
        <v>190</v>
      </c>
      <c r="W3833" t="s">
        <v>78</v>
      </c>
      <c r="X3833" t="s">
        <v>82</v>
      </c>
      <c r="Y3833" t="s">
        <v>41</v>
      </c>
      <c r="Z3833" t="s">
        <v>843</v>
      </c>
    </row>
    <row r="3834" spans="1:26" hidden="1" x14ac:dyDescent="0.25">
      <c r="A3834" t="s">
        <v>15482</v>
      </c>
      <c r="B3834" t="s">
        <v>15483</v>
      </c>
      <c r="C3834" s="1" t="str">
        <f t="shared" si="619"/>
        <v>21:0242</v>
      </c>
      <c r="D3834" s="1" t="str">
        <f t="shared" si="623"/>
        <v>21:0117</v>
      </c>
      <c r="E3834" t="s">
        <v>15484</v>
      </c>
      <c r="F3834" t="s">
        <v>15485</v>
      </c>
      <c r="H3834">
        <v>58.978947900000001</v>
      </c>
      <c r="I3834">
        <v>-102.229184</v>
      </c>
      <c r="J3834" s="1" t="str">
        <f t="shared" si="624"/>
        <v>NGR lake sediment grab sample</v>
      </c>
      <c r="K3834" s="1" t="str">
        <f t="shared" si="625"/>
        <v>&lt;177 micron (NGR)</v>
      </c>
      <c r="L3834">
        <v>84</v>
      </c>
      <c r="M3834" t="s">
        <v>177</v>
      </c>
      <c r="N3834">
        <v>1664</v>
      </c>
      <c r="O3834" t="s">
        <v>223</v>
      </c>
      <c r="P3834" t="s">
        <v>134</v>
      </c>
      <c r="Q3834" t="s">
        <v>53</v>
      </c>
      <c r="R3834" t="s">
        <v>156</v>
      </c>
      <c r="S3834" t="s">
        <v>39</v>
      </c>
      <c r="T3834" t="s">
        <v>36</v>
      </c>
      <c r="U3834" t="s">
        <v>228</v>
      </c>
      <c r="V3834" t="s">
        <v>65</v>
      </c>
      <c r="W3834" t="s">
        <v>66</v>
      </c>
      <c r="X3834" t="s">
        <v>890</v>
      </c>
      <c r="Y3834" t="s">
        <v>41</v>
      </c>
      <c r="Z3834" t="s">
        <v>805</v>
      </c>
    </row>
    <row r="3835" spans="1:26" hidden="1" x14ac:dyDescent="0.25">
      <c r="A3835" t="s">
        <v>15486</v>
      </c>
      <c r="B3835" t="s">
        <v>15487</v>
      </c>
      <c r="C3835" s="1" t="str">
        <f t="shared" ref="C3835:C3898" si="626">HYPERLINK("http://geochem.nrcan.gc.ca/cdogs/content/bdl/bdl210242_e.htm", "21:0242")</f>
        <v>21:0242</v>
      </c>
      <c r="D3835" s="1" t="str">
        <f t="shared" si="623"/>
        <v>21:0117</v>
      </c>
      <c r="E3835" t="s">
        <v>15488</v>
      </c>
      <c r="F3835" t="s">
        <v>15489</v>
      </c>
      <c r="H3835">
        <v>58.978711300000001</v>
      </c>
      <c r="I3835">
        <v>-102.27088670000001</v>
      </c>
      <c r="J3835" s="1" t="str">
        <f t="shared" si="624"/>
        <v>NGR lake sediment grab sample</v>
      </c>
      <c r="K3835" s="1" t="str">
        <f t="shared" si="625"/>
        <v>&lt;177 micron (NGR)</v>
      </c>
      <c r="L3835">
        <v>84</v>
      </c>
      <c r="M3835" t="s">
        <v>187</v>
      </c>
      <c r="N3835">
        <v>1665</v>
      </c>
      <c r="O3835" t="s">
        <v>54</v>
      </c>
      <c r="P3835" t="s">
        <v>75</v>
      </c>
      <c r="Q3835" t="s">
        <v>53</v>
      </c>
      <c r="R3835" t="s">
        <v>198</v>
      </c>
      <c r="S3835" t="s">
        <v>78</v>
      </c>
      <c r="T3835" t="s">
        <v>36</v>
      </c>
      <c r="U3835" t="s">
        <v>1785</v>
      </c>
      <c r="V3835" t="s">
        <v>9909</v>
      </c>
      <c r="W3835" t="s">
        <v>63</v>
      </c>
      <c r="X3835" t="s">
        <v>336</v>
      </c>
      <c r="Y3835" t="s">
        <v>125</v>
      </c>
      <c r="Z3835" t="s">
        <v>409</v>
      </c>
    </row>
    <row r="3836" spans="1:26" hidden="1" x14ac:dyDescent="0.25">
      <c r="A3836" t="s">
        <v>15490</v>
      </c>
      <c r="B3836" t="s">
        <v>15491</v>
      </c>
      <c r="C3836" s="1" t="str">
        <f t="shared" si="626"/>
        <v>21:0242</v>
      </c>
      <c r="D3836" s="1" t="str">
        <f t="shared" si="623"/>
        <v>21:0117</v>
      </c>
      <c r="E3836" t="s">
        <v>15492</v>
      </c>
      <c r="F3836" t="s">
        <v>15493</v>
      </c>
      <c r="H3836">
        <v>58.955326100000001</v>
      </c>
      <c r="I3836">
        <v>-102.2520026</v>
      </c>
      <c r="J3836" s="1" t="str">
        <f t="shared" si="624"/>
        <v>NGR lake sediment grab sample</v>
      </c>
      <c r="K3836" s="1" t="str">
        <f t="shared" si="625"/>
        <v>&lt;177 micron (NGR)</v>
      </c>
      <c r="L3836">
        <v>84</v>
      </c>
      <c r="M3836" t="s">
        <v>196</v>
      </c>
      <c r="N3836">
        <v>1666</v>
      </c>
      <c r="O3836" t="s">
        <v>283</v>
      </c>
      <c r="P3836" t="s">
        <v>50</v>
      </c>
      <c r="Q3836" t="s">
        <v>53</v>
      </c>
      <c r="R3836" t="s">
        <v>146</v>
      </c>
      <c r="S3836" t="s">
        <v>33</v>
      </c>
      <c r="T3836" t="s">
        <v>36</v>
      </c>
      <c r="U3836" t="s">
        <v>470</v>
      </c>
      <c r="V3836" t="s">
        <v>237</v>
      </c>
      <c r="W3836" t="s">
        <v>63</v>
      </c>
      <c r="X3836" t="s">
        <v>77</v>
      </c>
      <c r="Y3836" t="s">
        <v>41</v>
      </c>
      <c r="Z3836" t="s">
        <v>2257</v>
      </c>
    </row>
    <row r="3837" spans="1:26" hidden="1" x14ac:dyDescent="0.25">
      <c r="A3837" t="s">
        <v>15494</v>
      </c>
      <c r="B3837" t="s">
        <v>15495</v>
      </c>
      <c r="C3837" s="1" t="str">
        <f t="shared" si="626"/>
        <v>21:0242</v>
      </c>
      <c r="D3837" s="1" t="str">
        <f t="shared" si="623"/>
        <v>21:0117</v>
      </c>
      <c r="E3837" t="s">
        <v>15496</v>
      </c>
      <c r="F3837" t="s">
        <v>15497</v>
      </c>
      <c r="H3837">
        <v>58.954998400000001</v>
      </c>
      <c r="I3837">
        <v>-102.2123388</v>
      </c>
      <c r="J3837" s="1" t="str">
        <f t="shared" si="624"/>
        <v>NGR lake sediment grab sample</v>
      </c>
      <c r="K3837" s="1" t="str">
        <f t="shared" si="625"/>
        <v>&lt;177 micron (NGR)</v>
      </c>
      <c r="L3837">
        <v>84</v>
      </c>
      <c r="M3837" t="s">
        <v>206</v>
      </c>
      <c r="N3837">
        <v>1667</v>
      </c>
      <c r="O3837" t="s">
        <v>702</v>
      </c>
      <c r="P3837" t="s">
        <v>596</v>
      </c>
      <c r="Q3837" t="s">
        <v>53</v>
      </c>
      <c r="R3837" t="s">
        <v>109</v>
      </c>
      <c r="S3837" t="s">
        <v>181</v>
      </c>
      <c r="T3837" t="s">
        <v>36</v>
      </c>
      <c r="U3837" t="s">
        <v>147</v>
      </c>
      <c r="V3837" t="s">
        <v>408</v>
      </c>
      <c r="W3837" t="s">
        <v>39</v>
      </c>
      <c r="X3837" t="s">
        <v>48</v>
      </c>
      <c r="Y3837" t="s">
        <v>41</v>
      </c>
      <c r="Z3837" t="s">
        <v>815</v>
      </c>
    </row>
    <row r="3838" spans="1:26" hidden="1" x14ac:dyDescent="0.25">
      <c r="A3838" t="s">
        <v>15498</v>
      </c>
      <c r="B3838" t="s">
        <v>15499</v>
      </c>
      <c r="C3838" s="1" t="str">
        <f t="shared" si="626"/>
        <v>21:0242</v>
      </c>
      <c r="D3838" s="1" t="str">
        <f t="shared" si="623"/>
        <v>21:0117</v>
      </c>
      <c r="E3838" t="s">
        <v>15500</v>
      </c>
      <c r="F3838" t="s">
        <v>15501</v>
      </c>
      <c r="H3838">
        <v>58.973407799999997</v>
      </c>
      <c r="I3838">
        <v>-102.18732439999999</v>
      </c>
      <c r="J3838" s="1" t="str">
        <f t="shared" si="624"/>
        <v>NGR lake sediment grab sample</v>
      </c>
      <c r="K3838" s="1" t="str">
        <f t="shared" si="625"/>
        <v>&lt;177 micron (NGR)</v>
      </c>
      <c r="L3838">
        <v>84</v>
      </c>
      <c r="M3838" t="s">
        <v>214</v>
      </c>
      <c r="N3838">
        <v>1668</v>
      </c>
      <c r="O3838" t="s">
        <v>888</v>
      </c>
      <c r="P3838" t="s">
        <v>596</v>
      </c>
      <c r="Q3838" t="s">
        <v>53</v>
      </c>
      <c r="R3838" t="s">
        <v>290</v>
      </c>
      <c r="S3838" t="s">
        <v>78</v>
      </c>
      <c r="T3838" t="s">
        <v>36</v>
      </c>
      <c r="U3838" t="s">
        <v>933</v>
      </c>
      <c r="V3838" t="s">
        <v>590</v>
      </c>
      <c r="W3838" t="s">
        <v>33</v>
      </c>
      <c r="X3838" t="s">
        <v>79</v>
      </c>
      <c r="Y3838" t="s">
        <v>41</v>
      </c>
      <c r="Z3838" t="s">
        <v>1053</v>
      </c>
    </row>
    <row r="3839" spans="1:26" hidden="1" x14ac:dyDescent="0.25">
      <c r="A3839" t="s">
        <v>15502</v>
      </c>
      <c r="B3839" t="s">
        <v>15503</v>
      </c>
      <c r="C3839" s="1" t="str">
        <f t="shared" si="626"/>
        <v>21:0242</v>
      </c>
      <c r="D3839" s="1" t="str">
        <f>HYPERLINK("http://geochem.nrcan.gc.ca/cdogs/content/svy/svy_e.htm", "")</f>
        <v/>
      </c>
      <c r="G3839" s="1" t="str">
        <f>HYPERLINK("http://geochem.nrcan.gc.ca/cdogs/content/cr_/cr_00022_e.htm", "22")</f>
        <v>22</v>
      </c>
      <c r="J3839" t="s">
        <v>220</v>
      </c>
      <c r="K3839" t="s">
        <v>221</v>
      </c>
      <c r="L3839">
        <v>84</v>
      </c>
      <c r="M3839" t="s">
        <v>222</v>
      </c>
      <c r="N3839">
        <v>1669</v>
      </c>
      <c r="O3839" t="s">
        <v>74</v>
      </c>
      <c r="P3839" t="s">
        <v>77</v>
      </c>
      <c r="Q3839" t="s">
        <v>110</v>
      </c>
      <c r="R3839" t="s">
        <v>181</v>
      </c>
      <c r="S3839" t="s">
        <v>78</v>
      </c>
      <c r="T3839" t="s">
        <v>36</v>
      </c>
      <c r="U3839" t="s">
        <v>1192</v>
      </c>
      <c r="V3839" t="s">
        <v>216</v>
      </c>
      <c r="W3839" t="s">
        <v>39</v>
      </c>
      <c r="X3839" t="s">
        <v>48</v>
      </c>
      <c r="Y3839" t="s">
        <v>66</v>
      </c>
      <c r="Z3839" t="s">
        <v>229</v>
      </c>
    </row>
    <row r="3840" spans="1:26" hidden="1" x14ac:dyDescent="0.25">
      <c r="A3840" t="s">
        <v>15504</v>
      </c>
      <c r="B3840" t="s">
        <v>15505</v>
      </c>
      <c r="C3840" s="1" t="str">
        <f t="shared" si="626"/>
        <v>21:0242</v>
      </c>
      <c r="D3840" s="1" t="str">
        <f t="shared" ref="D3840:D3847" si="627">HYPERLINK("http://geochem.nrcan.gc.ca/cdogs/content/svy/svy210117_e.htm", "21:0117")</f>
        <v>21:0117</v>
      </c>
      <c r="E3840" t="s">
        <v>15506</v>
      </c>
      <c r="F3840" t="s">
        <v>15507</v>
      </c>
      <c r="H3840">
        <v>58.970777699999999</v>
      </c>
      <c r="I3840">
        <v>-102.16030619999999</v>
      </c>
      <c r="J3840" s="1" t="str">
        <f t="shared" ref="J3840:J3847" si="628">HYPERLINK("http://geochem.nrcan.gc.ca/cdogs/content/kwd/kwd020027_e.htm", "NGR lake sediment grab sample")</f>
        <v>NGR lake sediment grab sample</v>
      </c>
      <c r="K3840" s="1" t="str">
        <f t="shared" ref="K3840:K3847" si="629">HYPERLINK("http://geochem.nrcan.gc.ca/cdogs/content/kwd/kwd080006_e.htm", "&lt;177 micron (NGR)")</f>
        <v>&lt;177 micron (NGR)</v>
      </c>
      <c r="L3840">
        <v>84</v>
      </c>
      <c r="M3840" t="s">
        <v>234</v>
      </c>
      <c r="N3840">
        <v>1670</v>
      </c>
      <c r="O3840" t="s">
        <v>228</v>
      </c>
      <c r="P3840" t="s">
        <v>283</v>
      </c>
      <c r="Q3840" t="s">
        <v>53</v>
      </c>
      <c r="R3840" t="s">
        <v>50</v>
      </c>
      <c r="S3840" t="s">
        <v>181</v>
      </c>
      <c r="T3840" t="s">
        <v>36</v>
      </c>
      <c r="U3840" t="s">
        <v>973</v>
      </c>
      <c r="V3840" t="s">
        <v>730</v>
      </c>
      <c r="W3840" t="s">
        <v>97</v>
      </c>
      <c r="X3840" t="s">
        <v>48</v>
      </c>
      <c r="Y3840" t="s">
        <v>41</v>
      </c>
      <c r="Z3840" t="s">
        <v>489</v>
      </c>
    </row>
    <row r="3841" spans="1:26" hidden="1" x14ac:dyDescent="0.25">
      <c r="A3841" t="s">
        <v>15508</v>
      </c>
      <c r="B3841" t="s">
        <v>15509</v>
      </c>
      <c r="C3841" s="1" t="str">
        <f t="shared" si="626"/>
        <v>21:0242</v>
      </c>
      <c r="D3841" s="1" t="str">
        <f t="shared" si="627"/>
        <v>21:0117</v>
      </c>
      <c r="E3841" t="s">
        <v>15510</v>
      </c>
      <c r="F3841" t="s">
        <v>15511</v>
      </c>
      <c r="H3841">
        <v>58.951735100000001</v>
      </c>
      <c r="I3841">
        <v>-102.1063235</v>
      </c>
      <c r="J3841" s="1" t="str">
        <f t="shared" si="628"/>
        <v>NGR lake sediment grab sample</v>
      </c>
      <c r="K3841" s="1" t="str">
        <f t="shared" si="629"/>
        <v>&lt;177 micron (NGR)</v>
      </c>
      <c r="L3841">
        <v>85</v>
      </c>
      <c r="M3841" t="s">
        <v>30</v>
      </c>
      <c r="N3841">
        <v>1671</v>
      </c>
      <c r="O3841" t="s">
        <v>673</v>
      </c>
      <c r="P3841" t="s">
        <v>35</v>
      </c>
      <c r="Q3841" t="s">
        <v>53</v>
      </c>
      <c r="R3841" t="s">
        <v>64</v>
      </c>
      <c r="S3841" t="s">
        <v>97</v>
      </c>
      <c r="T3841" t="s">
        <v>36</v>
      </c>
      <c r="U3841" t="s">
        <v>703</v>
      </c>
      <c r="V3841" t="s">
        <v>38</v>
      </c>
      <c r="W3841" t="s">
        <v>181</v>
      </c>
      <c r="X3841" t="s">
        <v>890</v>
      </c>
      <c r="Y3841" t="s">
        <v>41</v>
      </c>
      <c r="Z3841" t="s">
        <v>536</v>
      </c>
    </row>
    <row r="3842" spans="1:26" hidden="1" x14ac:dyDescent="0.25">
      <c r="A3842" t="s">
        <v>15512</v>
      </c>
      <c r="B3842" t="s">
        <v>15513</v>
      </c>
      <c r="C3842" s="1" t="str">
        <f t="shared" si="626"/>
        <v>21:0242</v>
      </c>
      <c r="D3842" s="1" t="str">
        <f t="shared" si="627"/>
        <v>21:0117</v>
      </c>
      <c r="E3842" t="s">
        <v>15514</v>
      </c>
      <c r="F3842" t="s">
        <v>15515</v>
      </c>
      <c r="H3842">
        <v>58.958075100000002</v>
      </c>
      <c r="I3842">
        <v>-102.1571936</v>
      </c>
      <c r="J3842" s="1" t="str">
        <f t="shared" si="628"/>
        <v>NGR lake sediment grab sample</v>
      </c>
      <c r="K3842" s="1" t="str">
        <f t="shared" si="629"/>
        <v>&lt;177 micron (NGR)</v>
      </c>
      <c r="L3842">
        <v>85</v>
      </c>
      <c r="M3842" t="s">
        <v>47</v>
      </c>
      <c r="N3842">
        <v>1672</v>
      </c>
      <c r="O3842" t="s">
        <v>759</v>
      </c>
      <c r="P3842" t="s">
        <v>134</v>
      </c>
      <c r="Q3842" t="s">
        <v>53</v>
      </c>
      <c r="R3842" t="s">
        <v>156</v>
      </c>
      <c r="S3842" t="s">
        <v>33</v>
      </c>
      <c r="T3842" t="s">
        <v>36</v>
      </c>
      <c r="U3842" t="s">
        <v>226</v>
      </c>
      <c r="V3842" t="s">
        <v>590</v>
      </c>
      <c r="W3842" t="s">
        <v>181</v>
      </c>
      <c r="X3842" t="s">
        <v>283</v>
      </c>
      <c r="Y3842" t="s">
        <v>41</v>
      </c>
      <c r="Z3842" t="s">
        <v>5166</v>
      </c>
    </row>
    <row r="3843" spans="1:26" hidden="1" x14ac:dyDescent="0.25">
      <c r="A3843" t="s">
        <v>15516</v>
      </c>
      <c r="B3843" t="s">
        <v>15517</v>
      </c>
      <c r="C3843" s="1" t="str">
        <f t="shared" si="626"/>
        <v>21:0242</v>
      </c>
      <c r="D3843" s="1" t="str">
        <f t="shared" si="627"/>
        <v>21:0117</v>
      </c>
      <c r="E3843" t="s">
        <v>15518</v>
      </c>
      <c r="F3843" t="s">
        <v>15519</v>
      </c>
      <c r="H3843">
        <v>58.9470156</v>
      </c>
      <c r="I3843">
        <v>-102.1462792</v>
      </c>
      <c r="J3843" s="1" t="str">
        <f t="shared" si="628"/>
        <v>NGR lake sediment grab sample</v>
      </c>
      <c r="K3843" s="1" t="str">
        <f t="shared" si="629"/>
        <v>&lt;177 micron (NGR)</v>
      </c>
      <c r="L3843">
        <v>85</v>
      </c>
      <c r="M3843" t="s">
        <v>60</v>
      </c>
      <c r="N3843">
        <v>1673</v>
      </c>
      <c r="O3843" t="s">
        <v>31</v>
      </c>
      <c r="P3843" t="s">
        <v>134</v>
      </c>
      <c r="Q3843" t="s">
        <v>53</v>
      </c>
      <c r="R3843" t="s">
        <v>97</v>
      </c>
      <c r="S3843" t="s">
        <v>146</v>
      </c>
      <c r="T3843" t="s">
        <v>36</v>
      </c>
      <c r="U3843" t="s">
        <v>2247</v>
      </c>
      <c r="V3843" t="s">
        <v>959</v>
      </c>
      <c r="W3843" t="s">
        <v>198</v>
      </c>
      <c r="X3843" t="s">
        <v>82</v>
      </c>
      <c r="Y3843" t="s">
        <v>41</v>
      </c>
      <c r="Z3843" t="s">
        <v>1053</v>
      </c>
    </row>
    <row r="3844" spans="1:26" hidden="1" x14ac:dyDescent="0.25">
      <c r="A3844" t="s">
        <v>15520</v>
      </c>
      <c r="B3844" t="s">
        <v>15521</v>
      </c>
      <c r="C3844" s="1" t="str">
        <f t="shared" si="626"/>
        <v>21:0242</v>
      </c>
      <c r="D3844" s="1" t="str">
        <f t="shared" si="627"/>
        <v>21:0117</v>
      </c>
      <c r="E3844" t="s">
        <v>15522</v>
      </c>
      <c r="F3844" t="s">
        <v>15523</v>
      </c>
      <c r="H3844">
        <v>58.9552774</v>
      </c>
      <c r="I3844">
        <v>-102.1184804</v>
      </c>
      <c r="J3844" s="1" t="str">
        <f t="shared" si="628"/>
        <v>NGR lake sediment grab sample</v>
      </c>
      <c r="K3844" s="1" t="str">
        <f t="shared" si="629"/>
        <v>&lt;177 micron (NGR)</v>
      </c>
      <c r="L3844">
        <v>85</v>
      </c>
      <c r="M3844" t="s">
        <v>154</v>
      </c>
      <c r="N3844">
        <v>1674</v>
      </c>
      <c r="O3844" t="s">
        <v>252</v>
      </c>
      <c r="P3844" t="s">
        <v>77</v>
      </c>
      <c r="Q3844" t="s">
        <v>53</v>
      </c>
      <c r="R3844" t="s">
        <v>97</v>
      </c>
      <c r="S3844" t="s">
        <v>39</v>
      </c>
      <c r="T3844" t="s">
        <v>36</v>
      </c>
      <c r="U3844" t="s">
        <v>7950</v>
      </c>
      <c r="V3844" t="s">
        <v>15524</v>
      </c>
      <c r="W3844" t="s">
        <v>198</v>
      </c>
      <c r="X3844" t="s">
        <v>82</v>
      </c>
      <c r="Y3844" t="s">
        <v>41</v>
      </c>
      <c r="Z3844" t="s">
        <v>5864</v>
      </c>
    </row>
    <row r="3845" spans="1:26" hidden="1" x14ac:dyDescent="0.25">
      <c r="A3845" t="s">
        <v>15525</v>
      </c>
      <c r="B3845" t="s">
        <v>15526</v>
      </c>
      <c r="C3845" s="1" t="str">
        <f t="shared" si="626"/>
        <v>21:0242</v>
      </c>
      <c r="D3845" s="1" t="str">
        <f t="shared" si="627"/>
        <v>21:0117</v>
      </c>
      <c r="E3845" t="s">
        <v>15510</v>
      </c>
      <c r="F3845" t="s">
        <v>15527</v>
      </c>
      <c r="H3845">
        <v>58.951735100000001</v>
      </c>
      <c r="I3845">
        <v>-102.1063235</v>
      </c>
      <c r="J3845" s="1" t="str">
        <f t="shared" si="628"/>
        <v>NGR lake sediment grab sample</v>
      </c>
      <c r="K3845" s="1" t="str">
        <f t="shared" si="629"/>
        <v>&lt;177 micron (NGR)</v>
      </c>
      <c r="L3845">
        <v>85</v>
      </c>
      <c r="M3845" t="s">
        <v>162</v>
      </c>
      <c r="N3845">
        <v>1675</v>
      </c>
      <c r="O3845" t="s">
        <v>361</v>
      </c>
      <c r="P3845" t="s">
        <v>546</v>
      </c>
      <c r="Q3845" t="s">
        <v>53</v>
      </c>
      <c r="R3845" t="s">
        <v>109</v>
      </c>
      <c r="S3845" t="s">
        <v>76</v>
      </c>
      <c r="T3845" t="s">
        <v>36</v>
      </c>
      <c r="U3845" t="s">
        <v>1964</v>
      </c>
      <c r="V3845" t="s">
        <v>38</v>
      </c>
      <c r="W3845" t="s">
        <v>78</v>
      </c>
      <c r="X3845" t="s">
        <v>82</v>
      </c>
      <c r="Y3845" t="s">
        <v>41</v>
      </c>
      <c r="Z3845" t="s">
        <v>1671</v>
      </c>
    </row>
    <row r="3846" spans="1:26" hidden="1" x14ac:dyDescent="0.25">
      <c r="A3846" t="s">
        <v>15528</v>
      </c>
      <c r="B3846" t="s">
        <v>15529</v>
      </c>
      <c r="C3846" s="1" t="str">
        <f t="shared" si="626"/>
        <v>21:0242</v>
      </c>
      <c r="D3846" s="1" t="str">
        <f t="shared" si="627"/>
        <v>21:0117</v>
      </c>
      <c r="E3846" t="s">
        <v>15510</v>
      </c>
      <c r="F3846" t="s">
        <v>15530</v>
      </c>
      <c r="H3846">
        <v>58.951735100000001</v>
      </c>
      <c r="I3846">
        <v>-102.1063235</v>
      </c>
      <c r="J3846" s="1" t="str">
        <f t="shared" si="628"/>
        <v>NGR lake sediment grab sample</v>
      </c>
      <c r="K3846" s="1" t="str">
        <f t="shared" si="629"/>
        <v>&lt;177 micron (NGR)</v>
      </c>
      <c r="L3846">
        <v>85</v>
      </c>
      <c r="M3846" t="s">
        <v>169</v>
      </c>
      <c r="N3846">
        <v>1676</v>
      </c>
      <c r="O3846" t="s">
        <v>497</v>
      </c>
      <c r="P3846" t="s">
        <v>75</v>
      </c>
      <c r="Q3846" t="s">
        <v>53</v>
      </c>
      <c r="R3846" t="s">
        <v>97</v>
      </c>
      <c r="S3846" t="s">
        <v>134</v>
      </c>
      <c r="T3846" t="s">
        <v>36</v>
      </c>
      <c r="U3846" t="s">
        <v>15531</v>
      </c>
      <c r="V3846" t="s">
        <v>146</v>
      </c>
      <c r="W3846" t="s">
        <v>78</v>
      </c>
      <c r="X3846" t="s">
        <v>890</v>
      </c>
      <c r="Y3846" t="s">
        <v>41</v>
      </c>
      <c r="Z3846" t="s">
        <v>708</v>
      </c>
    </row>
    <row r="3847" spans="1:26" hidden="1" x14ac:dyDescent="0.25">
      <c r="A3847" t="s">
        <v>15532</v>
      </c>
      <c r="B3847" t="s">
        <v>15533</v>
      </c>
      <c r="C3847" s="1" t="str">
        <f t="shared" si="626"/>
        <v>21:0242</v>
      </c>
      <c r="D3847" s="1" t="str">
        <f t="shared" si="627"/>
        <v>21:0117</v>
      </c>
      <c r="E3847" t="s">
        <v>15534</v>
      </c>
      <c r="F3847" t="s">
        <v>15535</v>
      </c>
      <c r="H3847">
        <v>58.929070099999997</v>
      </c>
      <c r="I3847">
        <v>-102.11306999999999</v>
      </c>
      <c r="J3847" s="1" t="str">
        <f t="shared" si="628"/>
        <v>NGR lake sediment grab sample</v>
      </c>
      <c r="K3847" s="1" t="str">
        <f t="shared" si="629"/>
        <v>&lt;177 micron (NGR)</v>
      </c>
      <c r="L3847">
        <v>85</v>
      </c>
      <c r="M3847" t="s">
        <v>73</v>
      </c>
      <c r="N3847">
        <v>1677</v>
      </c>
      <c r="O3847" t="s">
        <v>133</v>
      </c>
      <c r="P3847" t="s">
        <v>134</v>
      </c>
      <c r="Q3847" t="s">
        <v>66</v>
      </c>
      <c r="R3847" t="s">
        <v>97</v>
      </c>
      <c r="S3847" t="s">
        <v>33</v>
      </c>
      <c r="T3847" t="s">
        <v>36</v>
      </c>
      <c r="U3847" t="s">
        <v>470</v>
      </c>
      <c r="V3847" t="s">
        <v>399</v>
      </c>
      <c r="W3847" t="s">
        <v>66</v>
      </c>
      <c r="X3847" t="s">
        <v>283</v>
      </c>
      <c r="Y3847" t="s">
        <v>41</v>
      </c>
      <c r="Z3847" t="s">
        <v>77</v>
      </c>
    </row>
    <row r="3848" spans="1:26" hidden="1" x14ac:dyDescent="0.25">
      <c r="A3848" t="s">
        <v>15536</v>
      </c>
      <c r="B3848" t="s">
        <v>15537</v>
      </c>
      <c r="C3848" s="1" t="str">
        <f t="shared" si="626"/>
        <v>21:0242</v>
      </c>
      <c r="D3848" s="1" t="str">
        <f>HYPERLINK("http://geochem.nrcan.gc.ca/cdogs/content/svy/svy_e.htm", "")</f>
        <v/>
      </c>
      <c r="G3848" s="1" t="str">
        <f>HYPERLINK("http://geochem.nrcan.gc.ca/cdogs/content/cr_/cr_00021_e.htm", "21")</f>
        <v>21</v>
      </c>
      <c r="J3848" t="s">
        <v>220</v>
      </c>
      <c r="K3848" t="s">
        <v>221</v>
      </c>
      <c r="L3848">
        <v>85</v>
      </c>
      <c r="M3848" t="s">
        <v>222</v>
      </c>
      <c r="N3848">
        <v>1678</v>
      </c>
      <c r="O3848" t="s">
        <v>62</v>
      </c>
      <c r="P3848" t="s">
        <v>134</v>
      </c>
      <c r="Q3848" t="s">
        <v>64</v>
      </c>
      <c r="R3848" t="s">
        <v>39</v>
      </c>
      <c r="S3848" t="s">
        <v>33</v>
      </c>
      <c r="T3848" t="s">
        <v>36</v>
      </c>
      <c r="U3848" t="s">
        <v>1416</v>
      </c>
      <c r="V3848" t="s">
        <v>148</v>
      </c>
      <c r="W3848" t="s">
        <v>146</v>
      </c>
      <c r="X3848" t="s">
        <v>121</v>
      </c>
      <c r="Y3848" t="s">
        <v>63</v>
      </c>
      <c r="Z3848" t="s">
        <v>1417</v>
      </c>
    </row>
    <row r="3849" spans="1:26" hidden="1" x14ac:dyDescent="0.25">
      <c r="A3849" t="s">
        <v>15538</v>
      </c>
      <c r="B3849" t="s">
        <v>15539</v>
      </c>
      <c r="C3849" s="1" t="str">
        <f t="shared" si="626"/>
        <v>21:0242</v>
      </c>
      <c r="D3849" s="1" t="str">
        <f t="shared" ref="D3849:D3864" si="630">HYPERLINK("http://geochem.nrcan.gc.ca/cdogs/content/svy/svy210117_e.htm", "21:0117")</f>
        <v>21:0117</v>
      </c>
      <c r="E3849" t="s">
        <v>15540</v>
      </c>
      <c r="F3849" t="s">
        <v>15541</v>
      </c>
      <c r="H3849">
        <v>58.909608200000001</v>
      </c>
      <c r="I3849">
        <v>-102.1075374</v>
      </c>
      <c r="J3849" s="1" t="str">
        <f t="shared" ref="J3849:J3864" si="631">HYPERLINK("http://geochem.nrcan.gc.ca/cdogs/content/kwd/kwd020027_e.htm", "NGR lake sediment grab sample")</f>
        <v>NGR lake sediment grab sample</v>
      </c>
      <c r="K3849" s="1" t="str">
        <f t="shared" ref="K3849:K3864" si="632">HYPERLINK("http://geochem.nrcan.gc.ca/cdogs/content/kwd/kwd080006_e.htm", "&lt;177 micron (NGR)")</f>
        <v>&lt;177 micron (NGR)</v>
      </c>
      <c r="L3849">
        <v>85</v>
      </c>
      <c r="M3849" t="s">
        <v>87</v>
      </c>
      <c r="N3849">
        <v>1679</v>
      </c>
      <c r="O3849" t="s">
        <v>298</v>
      </c>
      <c r="P3849" t="s">
        <v>244</v>
      </c>
      <c r="Q3849" t="s">
        <v>66</v>
      </c>
      <c r="R3849" t="s">
        <v>50</v>
      </c>
      <c r="S3849" t="s">
        <v>181</v>
      </c>
      <c r="T3849" t="s">
        <v>36</v>
      </c>
      <c r="U3849" t="s">
        <v>144</v>
      </c>
      <c r="V3849" t="s">
        <v>157</v>
      </c>
      <c r="W3849" t="s">
        <v>80</v>
      </c>
      <c r="X3849" t="s">
        <v>760</v>
      </c>
      <c r="Y3849" t="s">
        <v>41</v>
      </c>
      <c r="Z3849" t="s">
        <v>2796</v>
      </c>
    </row>
    <row r="3850" spans="1:26" hidden="1" x14ac:dyDescent="0.25">
      <c r="A3850" t="s">
        <v>15542</v>
      </c>
      <c r="B3850" t="s">
        <v>15543</v>
      </c>
      <c r="C3850" s="1" t="str">
        <f t="shared" si="626"/>
        <v>21:0242</v>
      </c>
      <c r="D3850" s="1" t="str">
        <f t="shared" si="630"/>
        <v>21:0117</v>
      </c>
      <c r="E3850" t="s">
        <v>15544</v>
      </c>
      <c r="F3850" t="s">
        <v>15545</v>
      </c>
      <c r="H3850">
        <v>58.891068300000001</v>
      </c>
      <c r="I3850">
        <v>-102.1478882</v>
      </c>
      <c r="J3850" s="1" t="str">
        <f t="shared" si="631"/>
        <v>NGR lake sediment grab sample</v>
      </c>
      <c r="K3850" s="1" t="str">
        <f t="shared" si="632"/>
        <v>&lt;177 micron (NGR)</v>
      </c>
      <c r="L3850">
        <v>85</v>
      </c>
      <c r="M3850" t="s">
        <v>96</v>
      </c>
      <c r="N3850">
        <v>1680</v>
      </c>
      <c r="O3850" t="s">
        <v>1709</v>
      </c>
      <c r="P3850" t="s">
        <v>133</v>
      </c>
      <c r="Q3850" t="s">
        <v>63</v>
      </c>
      <c r="R3850" t="s">
        <v>391</v>
      </c>
      <c r="S3850" t="s">
        <v>109</v>
      </c>
      <c r="T3850" t="s">
        <v>36</v>
      </c>
      <c r="U3850" t="s">
        <v>709</v>
      </c>
      <c r="V3850" t="s">
        <v>63</v>
      </c>
      <c r="W3850" t="s">
        <v>34</v>
      </c>
      <c r="X3850" t="s">
        <v>283</v>
      </c>
      <c r="Y3850" t="s">
        <v>125</v>
      </c>
      <c r="Z3850" t="s">
        <v>1920</v>
      </c>
    </row>
    <row r="3851" spans="1:26" hidden="1" x14ac:dyDescent="0.25">
      <c r="A3851" t="s">
        <v>15546</v>
      </c>
      <c r="B3851" t="s">
        <v>15547</v>
      </c>
      <c r="C3851" s="1" t="str">
        <f t="shared" si="626"/>
        <v>21:0242</v>
      </c>
      <c r="D3851" s="1" t="str">
        <f t="shared" si="630"/>
        <v>21:0117</v>
      </c>
      <c r="E3851" t="s">
        <v>15548</v>
      </c>
      <c r="F3851" t="s">
        <v>15549</v>
      </c>
      <c r="H3851">
        <v>58.914098600000003</v>
      </c>
      <c r="I3851">
        <v>-102.1564132</v>
      </c>
      <c r="J3851" s="1" t="str">
        <f t="shared" si="631"/>
        <v>NGR lake sediment grab sample</v>
      </c>
      <c r="K3851" s="1" t="str">
        <f t="shared" si="632"/>
        <v>&lt;177 micron (NGR)</v>
      </c>
      <c r="L3851">
        <v>85</v>
      </c>
      <c r="M3851" t="s">
        <v>106</v>
      </c>
      <c r="N3851">
        <v>1681</v>
      </c>
      <c r="O3851" t="s">
        <v>163</v>
      </c>
      <c r="P3851" t="s">
        <v>224</v>
      </c>
      <c r="Q3851" t="s">
        <v>63</v>
      </c>
      <c r="R3851" t="s">
        <v>145</v>
      </c>
      <c r="S3851" t="s">
        <v>76</v>
      </c>
      <c r="T3851" t="s">
        <v>36</v>
      </c>
      <c r="U3851" t="s">
        <v>3605</v>
      </c>
      <c r="V3851" t="s">
        <v>590</v>
      </c>
      <c r="W3851" t="s">
        <v>290</v>
      </c>
      <c r="X3851" t="s">
        <v>48</v>
      </c>
      <c r="Y3851" t="s">
        <v>41</v>
      </c>
      <c r="Z3851" t="s">
        <v>1237</v>
      </c>
    </row>
    <row r="3852" spans="1:26" hidden="1" x14ac:dyDescent="0.25">
      <c r="A3852" t="s">
        <v>15550</v>
      </c>
      <c r="B3852" t="s">
        <v>15551</v>
      </c>
      <c r="C3852" s="1" t="str">
        <f t="shared" si="626"/>
        <v>21:0242</v>
      </c>
      <c r="D3852" s="1" t="str">
        <f t="shared" si="630"/>
        <v>21:0117</v>
      </c>
      <c r="E3852" t="s">
        <v>15552</v>
      </c>
      <c r="F3852" t="s">
        <v>15553</v>
      </c>
      <c r="H3852">
        <v>58.916365499999998</v>
      </c>
      <c r="I3852">
        <v>-102.1947612</v>
      </c>
      <c r="J3852" s="1" t="str">
        <f t="shared" si="631"/>
        <v>NGR lake sediment grab sample</v>
      </c>
      <c r="K3852" s="1" t="str">
        <f t="shared" si="632"/>
        <v>&lt;177 micron (NGR)</v>
      </c>
      <c r="L3852">
        <v>85</v>
      </c>
      <c r="M3852" t="s">
        <v>118</v>
      </c>
      <c r="N3852">
        <v>1682</v>
      </c>
      <c r="O3852" t="s">
        <v>283</v>
      </c>
      <c r="P3852" t="s">
        <v>39</v>
      </c>
      <c r="Q3852" t="s">
        <v>53</v>
      </c>
      <c r="R3852" t="s">
        <v>39</v>
      </c>
      <c r="S3852" t="s">
        <v>63</v>
      </c>
      <c r="T3852" t="s">
        <v>36</v>
      </c>
      <c r="U3852" t="s">
        <v>40</v>
      </c>
      <c r="V3852" t="s">
        <v>322</v>
      </c>
      <c r="W3852" t="s">
        <v>53</v>
      </c>
      <c r="X3852" t="s">
        <v>76</v>
      </c>
      <c r="Y3852" t="s">
        <v>41</v>
      </c>
      <c r="Z3852" t="s">
        <v>4550</v>
      </c>
    </row>
    <row r="3853" spans="1:26" hidden="1" x14ac:dyDescent="0.25">
      <c r="A3853" t="s">
        <v>15554</v>
      </c>
      <c r="B3853" t="s">
        <v>15555</v>
      </c>
      <c r="C3853" s="1" t="str">
        <f t="shared" si="626"/>
        <v>21:0242</v>
      </c>
      <c r="D3853" s="1" t="str">
        <f t="shared" si="630"/>
        <v>21:0117</v>
      </c>
      <c r="E3853" t="s">
        <v>15556</v>
      </c>
      <c r="F3853" t="s">
        <v>15557</v>
      </c>
      <c r="H3853">
        <v>58.937887400000001</v>
      </c>
      <c r="I3853">
        <v>-102.19397069999999</v>
      </c>
      <c r="J3853" s="1" t="str">
        <f t="shared" si="631"/>
        <v>NGR lake sediment grab sample</v>
      </c>
      <c r="K3853" s="1" t="str">
        <f t="shared" si="632"/>
        <v>&lt;177 micron (NGR)</v>
      </c>
      <c r="L3853">
        <v>85</v>
      </c>
      <c r="M3853" t="s">
        <v>131</v>
      </c>
      <c r="N3853">
        <v>1683</v>
      </c>
      <c r="O3853" t="s">
        <v>348</v>
      </c>
      <c r="P3853" t="s">
        <v>134</v>
      </c>
      <c r="Q3853" t="s">
        <v>66</v>
      </c>
      <c r="R3853" t="s">
        <v>290</v>
      </c>
      <c r="S3853" t="s">
        <v>39</v>
      </c>
      <c r="T3853" t="s">
        <v>36</v>
      </c>
      <c r="U3853" t="s">
        <v>1588</v>
      </c>
      <c r="V3853" t="s">
        <v>137</v>
      </c>
      <c r="W3853" t="s">
        <v>146</v>
      </c>
      <c r="X3853" t="s">
        <v>890</v>
      </c>
      <c r="Y3853" t="s">
        <v>125</v>
      </c>
      <c r="Z3853" t="s">
        <v>334</v>
      </c>
    </row>
    <row r="3854" spans="1:26" hidden="1" x14ac:dyDescent="0.25">
      <c r="A3854" t="s">
        <v>15558</v>
      </c>
      <c r="B3854" t="s">
        <v>15559</v>
      </c>
      <c r="C3854" s="1" t="str">
        <f t="shared" si="626"/>
        <v>21:0242</v>
      </c>
      <c r="D3854" s="1" t="str">
        <f t="shared" si="630"/>
        <v>21:0117</v>
      </c>
      <c r="E3854" t="s">
        <v>15560</v>
      </c>
      <c r="F3854" t="s">
        <v>15561</v>
      </c>
      <c r="H3854">
        <v>58.891164199999999</v>
      </c>
      <c r="I3854">
        <v>-102.206143</v>
      </c>
      <c r="J3854" s="1" t="str">
        <f t="shared" si="631"/>
        <v>NGR lake sediment grab sample</v>
      </c>
      <c r="K3854" s="1" t="str">
        <f t="shared" si="632"/>
        <v>&lt;177 micron (NGR)</v>
      </c>
      <c r="L3854">
        <v>85</v>
      </c>
      <c r="M3854" t="s">
        <v>143</v>
      </c>
      <c r="N3854">
        <v>1684</v>
      </c>
      <c r="O3854" t="s">
        <v>497</v>
      </c>
      <c r="P3854" t="s">
        <v>334</v>
      </c>
      <c r="Q3854" t="s">
        <v>63</v>
      </c>
      <c r="R3854" t="s">
        <v>391</v>
      </c>
      <c r="S3854" t="s">
        <v>283</v>
      </c>
      <c r="T3854" t="s">
        <v>36</v>
      </c>
      <c r="U3854" t="s">
        <v>123</v>
      </c>
      <c r="V3854" t="s">
        <v>11950</v>
      </c>
      <c r="W3854" t="s">
        <v>277</v>
      </c>
      <c r="X3854" t="s">
        <v>79</v>
      </c>
      <c r="Y3854" t="s">
        <v>309</v>
      </c>
      <c r="Z3854" t="s">
        <v>1019</v>
      </c>
    </row>
    <row r="3855" spans="1:26" hidden="1" x14ac:dyDescent="0.25">
      <c r="A3855" t="s">
        <v>15562</v>
      </c>
      <c r="B3855" t="s">
        <v>15563</v>
      </c>
      <c r="C3855" s="1" t="str">
        <f t="shared" si="626"/>
        <v>21:0242</v>
      </c>
      <c r="D3855" s="1" t="str">
        <f t="shared" si="630"/>
        <v>21:0117</v>
      </c>
      <c r="E3855" t="s">
        <v>15564</v>
      </c>
      <c r="F3855" t="s">
        <v>15565</v>
      </c>
      <c r="H3855">
        <v>59.014373800000001</v>
      </c>
      <c r="I3855">
        <v>-102.5548702</v>
      </c>
      <c r="J3855" s="1" t="str">
        <f t="shared" si="631"/>
        <v>NGR lake sediment grab sample</v>
      </c>
      <c r="K3855" s="1" t="str">
        <f t="shared" si="632"/>
        <v>&lt;177 micron (NGR)</v>
      </c>
      <c r="L3855">
        <v>86</v>
      </c>
      <c r="M3855" t="s">
        <v>30</v>
      </c>
      <c r="N3855">
        <v>1685</v>
      </c>
      <c r="O3855" t="s">
        <v>81</v>
      </c>
      <c r="P3855" t="s">
        <v>546</v>
      </c>
      <c r="Q3855" t="s">
        <v>53</v>
      </c>
      <c r="R3855" t="s">
        <v>50</v>
      </c>
      <c r="S3855" t="s">
        <v>181</v>
      </c>
      <c r="T3855" t="s">
        <v>36</v>
      </c>
      <c r="U3855" t="s">
        <v>1588</v>
      </c>
      <c r="V3855" t="s">
        <v>216</v>
      </c>
      <c r="W3855" t="s">
        <v>33</v>
      </c>
      <c r="X3855" t="s">
        <v>100</v>
      </c>
      <c r="Y3855" t="s">
        <v>41</v>
      </c>
      <c r="Z3855" t="s">
        <v>217</v>
      </c>
    </row>
    <row r="3856" spans="1:26" hidden="1" x14ac:dyDescent="0.25">
      <c r="A3856" t="s">
        <v>15566</v>
      </c>
      <c r="B3856" t="s">
        <v>15567</v>
      </c>
      <c r="C3856" s="1" t="str">
        <f t="shared" si="626"/>
        <v>21:0242</v>
      </c>
      <c r="D3856" s="1" t="str">
        <f t="shared" si="630"/>
        <v>21:0117</v>
      </c>
      <c r="E3856" t="s">
        <v>15568</v>
      </c>
      <c r="F3856" t="s">
        <v>15569</v>
      </c>
      <c r="H3856">
        <v>59.003870300000003</v>
      </c>
      <c r="I3856">
        <v>-102.55770459999999</v>
      </c>
      <c r="J3856" s="1" t="str">
        <f t="shared" si="631"/>
        <v>NGR lake sediment grab sample</v>
      </c>
      <c r="K3856" s="1" t="str">
        <f t="shared" si="632"/>
        <v>&lt;177 micron (NGR)</v>
      </c>
      <c r="L3856">
        <v>86</v>
      </c>
      <c r="M3856" t="s">
        <v>154</v>
      </c>
      <c r="N3856">
        <v>1686</v>
      </c>
      <c r="O3856" t="s">
        <v>615</v>
      </c>
      <c r="P3856" t="s">
        <v>546</v>
      </c>
      <c r="Q3856" t="s">
        <v>53</v>
      </c>
      <c r="R3856" t="s">
        <v>77</v>
      </c>
      <c r="S3856" t="s">
        <v>39</v>
      </c>
      <c r="T3856" t="s">
        <v>36</v>
      </c>
      <c r="U3856" t="s">
        <v>963</v>
      </c>
      <c r="V3856" t="s">
        <v>1018</v>
      </c>
      <c r="W3856" t="s">
        <v>80</v>
      </c>
      <c r="X3856" t="s">
        <v>336</v>
      </c>
      <c r="Y3856" t="s">
        <v>41</v>
      </c>
      <c r="Z3856" t="s">
        <v>1161</v>
      </c>
    </row>
    <row r="3857" spans="1:26" hidden="1" x14ac:dyDescent="0.25">
      <c r="A3857" t="s">
        <v>15570</v>
      </c>
      <c r="B3857" t="s">
        <v>15571</v>
      </c>
      <c r="C3857" s="1" t="str">
        <f t="shared" si="626"/>
        <v>21:0242</v>
      </c>
      <c r="D3857" s="1" t="str">
        <f t="shared" si="630"/>
        <v>21:0117</v>
      </c>
      <c r="E3857" t="s">
        <v>15564</v>
      </c>
      <c r="F3857" t="s">
        <v>15572</v>
      </c>
      <c r="H3857">
        <v>59.014373800000001</v>
      </c>
      <c r="I3857">
        <v>-102.5548702</v>
      </c>
      <c r="J3857" s="1" t="str">
        <f t="shared" si="631"/>
        <v>NGR lake sediment grab sample</v>
      </c>
      <c r="K3857" s="1" t="str">
        <f t="shared" si="632"/>
        <v>&lt;177 micron (NGR)</v>
      </c>
      <c r="L3857">
        <v>86</v>
      </c>
      <c r="M3857" t="s">
        <v>162</v>
      </c>
      <c r="N3857">
        <v>1687</v>
      </c>
      <c r="O3857" t="s">
        <v>1047</v>
      </c>
      <c r="P3857" t="s">
        <v>546</v>
      </c>
      <c r="Q3857" t="s">
        <v>66</v>
      </c>
      <c r="R3857" t="s">
        <v>50</v>
      </c>
      <c r="S3857" t="s">
        <v>181</v>
      </c>
      <c r="T3857" t="s">
        <v>36</v>
      </c>
      <c r="U3857" t="s">
        <v>226</v>
      </c>
      <c r="V3857" t="s">
        <v>2451</v>
      </c>
      <c r="W3857" t="s">
        <v>33</v>
      </c>
      <c r="X3857" t="s">
        <v>100</v>
      </c>
      <c r="Y3857" t="s">
        <v>41</v>
      </c>
      <c r="Z3857" t="s">
        <v>917</v>
      </c>
    </row>
    <row r="3858" spans="1:26" hidden="1" x14ac:dyDescent="0.25">
      <c r="A3858" t="s">
        <v>15573</v>
      </c>
      <c r="B3858" t="s">
        <v>15574</v>
      </c>
      <c r="C3858" s="1" t="str">
        <f t="shared" si="626"/>
        <v>21:0242</v>
      </c>
      <c r="D3858" s="1" t="str">
        <f t="shared" si="630"/>
        <v>21:0117</v>
      </c>
      <c r="E3858" t="s">
        <v>15564</v>
      </c>
      <c r="F3858" t="s">
        <v>15575</v>
      </c>
      <c r="H3858">
        <v>59.014373800000001</v>
      </c>
      <c r="I3858">
        <v>-102.5548702</v>
      </c>
      <c r="J3858" s="1" t="str">
        <f t="shared" si="631"/>
        <v>NGR lake sediment grab sample</v>
      </c>
      <c r="K3858" s="1" t="str">
        <f t="shared" si="632"/>
        <v>&lt;177 micron (NGR)</v>
      </c>
      <c r="L3858">
        <v>86</v>
      </c>
      <c r="M3858" t="s">
        <v>169</v>
      </c>
      <c r="N3858">
        <v>1688</v>
      </c>
      <c r="O3858" t="s">
        <v>348</v>
      </c>
      <c r="P3858" t="s">
        <v>35</v>
      </c>
      <c r="Q3858" t="s">
        <v>66</v>
      </c>
      <c r="R3858" t="s">
        <v>34</v>
      </c>
      <c r="S3858" t="s">
        <v>181</v>
      </c>
      <c r="T3858" t="s">
        <v>36</v>
      </c>
      <c r="U3858" t="s">
        <v>1470</v>
      </c>
      <c r="V3858" t="s">
        <v>408</v>
      </c>
      <c r="W3858" t="s">
        <v>33</v>
      </c>
      <c r="X3858" t="s">
        <v>208</v>
      </c>
      <c r="Y3858" t="s">
        <v>41</v>
      </c>
      <c r="Z3858" t="s">
        <v>1152</v>
      </c>
    </row>
    <row r="3859" spans="1:26" hidden="1" x14ac:dyDescent="0.25">
      <c r="A3859" t="s">
        <v>15576</v>
      </c>
      <c r="B3859" t="s">
        <v>15577</v>
      </c>
      <c r="C3859" s="1" t="str">
        <f t="shared" si="626"/>
        <v>21:0242</v>
      </c>
      <c r="D3859" s="1" t="str">
        <f t="shared" si="630"/>
        <v>21:0117</v>
      </c>
      <c r="E3859" t="s">
        <v>15578</v>
      </c>
      <c r="F3859" t="s">
        <v>15579</v>
      </c>
      <c r="H3859">
        <v>59.007664400000003</v>
      </c>
      <c r="I3859">
        <v>-102.6074042</v>
      </c>
      <c r="J3859" s="1" t="str">
        <f t="shared" si="631"/>
        <v>NGR lake sediment grab sample</v>
      </c>
      <c r="K3859" s="1" t="str">
        <f t="shared" si="632"/>
        <v>&lt;177 micron (NGR)</v>
      </c>
      <c r="L3859">
        <v>86</v>
      </c>
      <c r="M3859" t="s">
        <v>47</v>
      </c>
      <c r="N3859">
        <v>1689</v>
      </c>
      <c r="O3859" t="s">
        <v>253</v>
      </c>
      <c r="P3859" t="s">
        <v>596</v>
      </c>
      <c r="Q3859" t="s">
        <v>66</v>
      </c>
      <c r="R3859" t="s">
        <v>109</v>
      </c>
      <c r="S3859" t="s">
        <v>78</v>
      </c>
      <c r="T3859" t="s">
        <v>36</v>
      </c>
      <c r="U3859" t="s">
        <v>639</v>
      </c>
      <c r="V3859" t="s">
        <v>157</v>
      </c>
      <c r="W3859" t="s">
        <v>33</v>
      </c>
      <c r="X3859" t="s">
        <v>48</v>
      </c>
      <c r="Y3859" t="s">
        <v>41</v>
      </c>
      <c r="Z3859" t="s">
        <v>1773</v>
      </c>
    </row>
    <row r="3860" spans="1:26" hidden="1" x14ac:dyDescent="0.25">
      <c r="A3860" t="s">
        <v>15580</v>
      </c>
      <c r="B3860" t="s">
        <v>15581</v>
      </c>
      <c r="C3860" s="1" t="str">
        <f t="shared" si="626"/>
        <v>21:0242</v>
      </c>
      <c r="D3860" s="1" t="str">
        <f t="shared" si="630"/>
        <v>21:0117</v>
      </c>
      <c r="E3860" t="s">
        <v>15582</v>
      </c>
      <c r="F3860" t="s">
        <v>15583</v>
      </c>
      <c r="H3860">
        <v>59.038638900000002</v>
      </c>
      <c r="I3860">
        <v>-102.6169333</v>
      </c>
      <c r="J3860" s="1" t="str">
        <f t="shared" si="631"/>
        <v>NGR lake sediment grab sample</v>
      </c>
      <c r="K3860" s="1" t="str">
        <f t="shared" si="632"/>
        <v>&lt;177 micron (NGR)</v>
      </c>
      <c r="L3860">
        <v>86</v>
      </c>
      <c r="M3860" t="s">
        <v>60</v>
      </c>
      <c r="N3860">
        <v>1690</v>
      </c>
      <c r="O3860" t="s">
        <v>61</v>
      </c>
      <c r="P3860" t="s">
        <v>50</v>
      </c>
      <c r="Q3860" t="s">
        <v>53</v>
      </c>
      <c r="R3860" t="s">
        <v>156</v>
      </c>
      <c r="S3860" t="s">
        <v>39</v>
      </c>
      <c r="T3860" t="s">
        <v>36</v>
      </c>
      <c r="U3860" t="s">
        <v>559</v>
      </c>
      <c r="V3860" t="s">
        <v>322</v>
      </c>
      <c r="W3860" t="s">
        <v>66</v>
      </c>
      <c r="X3860" t="s">
        <v>890</v>
      </c>
      <c r="Y3860" t="s">
        <v>41</v>
      </c>
      <c r="Z3860" t="s">
        <v>890</v>
      </c>
    </row>
    <row r="3861" spans="1:26" hidden="1" x14ac:dyDescent="0.25">
      <c r="A3861" t="s">
        <v>15584</v>
      </c>
      <c r="B3861" t="s">
        <v>15585</v>
      </c>
      <c r="C3861" s="1" t="str">
        <f t="shared" si="626"/>
        <v>21:0242</v>
      </c>
      <c r="D3861" s="1" t="str">
        <f t="shared" si="630"/>
        <v>21:0117</v>
      </c>
      <c r="E3861" t="s">
        <v>15586</v>
      </c>
      <c r="F3861" t="s">
        <v>15587</v>
      </c>
      <c r="H3861">
        <v>59.031952599999997</v>
      </c>
      <c r="I3861">
        <v>-102.57087780000001</v>
      </c>
      <c r="J3861" s="1" t="str">
        <f t="shared" si="631"/>
        <v>NGR lake sediment grab sample</v>
      </c>
      <c r="K3861" s="1" t="str">
        <f t="shared" si="632"/>
        <v>&lt;177 micron (NGR)</v>
      </c>
      <c r="L3861">
        <v>86</v>
      </c>
      <c r="M3861" t="s">
        <v>73</v>
      </c>
      <c r="N3861">
        <v>1691</v>
      </c>
      <c r="O3861" t="s">
        <v>297</v>
      </c>
      <c r="P3861" t="s">
        <v>77</v>
      </c>
      <c r="Q3861" t="s">
        <v>53</v>
      </c>
      <c r="R3861" t="s">
        <v>156</v>
      </c>
      <c r="S3861" t="s">
        <v>78</v>
      </c>
      <c r="T3861" t="s">
        <v>36</v>
      </c>
      <c r="U3861" t="s">
        <v>673</v>
      </c>
      <c r="V3861" t="s">
        <v>517</v>
      </c>
      <c r="W3861" t="s">
        <v>66</v>
      </c>
      <c r="X3861" t="s">
        <v>48</v>
      </c>
      <c r="Y3861" t="s">
        <v>41</v>
      </c>
      <c r="Z3861" t="s">
        <v>1897</v>
      </c>
    </row>
    <row r="3862" spans="1:26" hidden="1" x14ac:dyDescent="0.25">
      <c r="A3862" t="s">
        <v>15588</v>
      </c>
      <c r="B3862" t="s">
        <v>15589</v>
      </c>
      <c r="C3862" s="1" t="str">
        <f t="shared" si="626"/>
        <v>21:0242</v>
      </c>
      <c r="D3862" s="1" t="str">
        <f t="shared" si="630"/>
        <v>21:0117</v>
      </c>
      <c r="E3862" t="s">
        <v>15590</v>
      </c>
      <c r="F3862" t="s">
        <v>15591</v>
      </c>
      <c r="H3862">
        <v>59.051380299999998</v>
      </c>
      <c r="I3862">
        <v>-102.5691236</v>
      </c>
      <c r="J3862" s="1" t="str">
        <f t="shared" si="631"/>
        <v>NGR lake sediment grab sample</v>
      </c>
      <c r="K3862" s="1" t="str">
        <f t="shared" si="632"/>
        <v>&lt;177 micron (NGR)</v>
      </c>
      <c r="L3862">
        <v>86</v>
      </c>
      <c r="M3862" t="s">
        <v>87</v>
      </c>
      <c r="N3862">
        <v>1692</v>
      </c>
      <c r="O3862" t="s">
        <v>120</v>
      </c>
      <c r="P3862" t="s">
        <v>198</v>
      </c>
      <c r="Q3862" t="s">
        <v>53</v>
      </c>
      <c r="R3862" t="s">
        <v>50</v>
      </c>
      <c r="S3862" t="s">
        <v>78</v>
      </c>
      <c r="T3862" t="s">
        <v>36</v>
      </c>
      <c r="U3862" t="s">
        <v>559</v>
      </c>
      <c r="V3862" t="s">
        <v>90</v>
      </c>
      <c r="W3862" t="s">
        <v>66</v>
      </c>
      <c r="X3862" t="s">
        <v>48</v>
      </c>
      <c r="Y3862" t="s">
        <v>41</v>
      </c>
      <c r="Z3862" t="s">
        <v>917</v>
      </c>
    </row>
    <row r="3863" spans="1:26" hidden="1" x14ac:dyDescent="0.25">
      <c r="A3863" t="s">
        <v>15592</v>
      </c>
      <c r="B3863" t="s">
        <v>15593</v>
      </c>
      <c r="C3863" s="1" t="str">
        <f t="shared" si="626"/>
        <v>21:0242</v>
      </c>
      <c r="D3863" s="1" t="str">
        <f t="shared" si="630"/>
        <v>21:0117</v>
      </c>
      <c r="E3863" t="s">
        <v>15594</v>
      </c>
      <c r="F3863" t="s">
        <v>15595</v>
      </c>
      <c r="H3863">
        <v>59.064187400000002</v>
      </c>
      <c r="I3863">
        <v>-102.54693519999999</v>
      </c>
      <c r="J3863" s="1" t="str">
        <f t="shared" si="631"/>
        <v>NGR lake sediment grab sample</v>
      </c>
      <c r="K3863" s="1" t="str">
        <f t="shared" si="632"/>
        <v>&lt;177 micron (NGR)</v>
      </c>
      <c r="L3863">
        <v>86</v>
      </c>
      <c r="M3863" t="s">
        <v>96</v>
      </c>
      <c r="N3863">
        <v>1693</v>
      </c>
      <c r="O3863" t="s">
        <v>771</v>
      </c>
      <c r="P3863" t="s">
        <v>321</v>
      </c>
      <c r="Q3863" t="s">
        <v>53</v>
      </c>
      <c r="R3863" t="s">
        <v>77</v>
      </c>
      <c r="S3863" t="s">
        <v>156</v>
      </c>
      <c r="T3863" t="s">
        <v>36</v>
      </c>
      <c r="U3863" t="s">
        <v>667</v>
      </c>
      <c r="V3863" t="s">
        <v>309</v>
      </c>
      <c r="W3863" t="s">
        <v>66</v>
      </c>
      <c r="X3863" t="s">
        <v>890</v>
      </c>
      <c r="Y3863" t="s">
        <v>41</v>
      </c>
      <c r="Z3863" t="s">
        <v>697</v>
      </c>
    </row>
    <row r="3864" spans="1:26" hidden="1" x14ac:dyDescent="0.25">
      <c r="A3864" t="s">
        <v>15596</v>
      </c>
      <c r="B3864" t="s">
        <v>15597</v>
      </c>
      <c r="C3864" s="1" t="str">
        <f t="shared" si="626"/>
        <v>21:0242</v>
      </c>
      <c r="D3864" s="1" t="str">
        <f t="shared" si="630"/>
        <v>21:0117</v>
      </c>
      <c r="E3864" t="s">
        <v>15598</v>
      </c>
      <c r="F3864" t="s">
        <v>15599</v>
      </c>
      <c r="H3864">
        <v>59.081956900000002</v>
      </c>
      <c r="I3864">
        <v>-102.534514</v>
      </c>
      <c r="J3864" s="1" t="str">
        <f t="shared" si="631"/>
        <v>NGR lake sediment grab sample</v>
      </c>
      <c r="K3864" s="1" t="str">
        <f t="shared" si="632"/>
        <v>&lt;177 micron (NGR)</v>
      </c>
      <c r="L3864">
        <v>86</v>
      </c>
      <c r="M3864" t="s">
        <v>106</v>
      </c>
      <c r="N3864">
        <v>1694</v>
      </c>
      <c r="O3864" t="s">
        <v>888</v>
      </c>
      <c r="P3864" t="s">
        <v>48</v>
      </c>
      <c r="Q3864" t="s">
        <v>53</v>
      </c>
      <c r="R3864" t="s">
        <v>110</v>
      </c>
      <c r="S3864" t="s">
        <v>97</v>
      </c>
      <c r="T3864" t="s">
        <v>36</v>
      </c>
      <c r="U3864" t="s">
        <v>15600</v>
      </c>
      <c r="V3864" t="s">
        <v>171</v>
      </c>
      <c r="W3864" t="s">
        <v>78</v>
      </c>
      <c r="X3864" t="s">
        <v>208</v>
      </c>
      <c r="Y3864" t="s">
        <v>41</v>
      </c>
      <c r="Z3864" t="s">
        <v>832</v>
      </c>
    </row>
    <row r="3865" spans="1:26" hidden="1" x14ac:dyDescent="0.25">
      <c r="A3865" t="s">
        <v>15601</v>
      </c>
      <c r="B3865" t="s">
        <v>15602</v>
      </c>
      <c r="C3865" s="1" t="str">
        <f t="shared" si="626"/>
        <v>21:0242</v>
      </c>
      <c r="D3865" s="1" t="str">
        <f>HYPERLINK("http://geochem.nrcan.gc.ca/cdogs/content/svy/svy_e.htm", "")</f>
        <v/>
      </c>
      <c r="G3865" s="1" t="str">
        <f>HYPERLINK("http://geochem.nrcan.gc.ca/cdogs/content/cr_/cr_00021_e.htm", "21")</f>
        <v>21</v>
      </c>
      <c r="J3865" t="s">
        <v>220</v>
      </c>
      <c r="K3865" t="s">
        <v>221</v>
      </c>
      <c r="L3865">
        <v>86</v>
      </c>
      <c r="M3865" t="s">
        <v>222</v>
      </c>
      <c r="N3865">
        <v>1695</v>
      </c>
      <c r="O3865" t="s">
        <v>108</v>
      </c>
      <c r="P3865" t="s">
        <v>134</v>
      </c>
      <c r="Q3865" t="s">
        <v>50</v>
      </c>
      <c r="R3865" t="s">
        <v>181</v>
      </c>
      <c r="S3865" t="s">
        <v>39</v>
      </c>
      <c r="T3865" t="s">
        <v>36</v>
      </c>
      <c r="U3865" t="s">
        <v>799</v>
      </c>
      <c r="V3865" t="s">
        <v>227</v>
      </c>
      <c r="W3865" t="s">
        <v>97</v>
      </c>
      <c r="X3865" t="s">
        <v>890</v>
      </c>
      <c r="Y3865" t="s">
        <v>1607</v>
      </c>
      <c r="Z3865" t="s">
        <v>975</v>
      </c>
    </row>
    <row r="3866" spans="1:26" hidden="1" x14ac:dyDescent="0.25">
      <c r="A3866" t="s">
        <v>15603</v>
      </c>
      <c r="B3866" t="s">
        <v>15604</v>
      </c>
      <c r="C3866" s="1" t="str">
        <f t="shared" si="626"/>
        <v>21:0242</v>
      </c>
      <c r="D3866" s="1" t="str">
        <f t="shared" ref="D3866:D3884" si="633">HYPERLINK("http://geochem.nrcan.gc.ca/cdogs/content/svy/svy210117_e.htm", "21:0117")</f>
        <v>21:0117</v>
      </c>
      <c r="E3866" t="s">
        <v>15605</v>
      </c>
      <c r="F3866" t="s">
        <v>15606</v>
      </c>
      <c r="H3866">
        <v>59.095339699999997</v>
      </c>
      <c r="I3866">
        <v>-102.5361733</v>
      </c>
      <c r="J3866" s="1" t="str">
        <f t="shared" ref="J3866:J3884" si="634">HYPERLINK("http://geochem.nrcan.gc.ca/cdogs/content/kwd/kwd020027_e.htm", "NGR lake sediment grab sample")</f>
        <v>NGR lake sediment grab sample</v>
      </c>
      <c r="K3866" s="1" t="str">
        <f t="shared" ref="K3866:K3884" si="635">HYPERLINK("http://geochem.nrcan.gc.ca/cdogs/content/kwd/kwd080006_e.htm", "&lt;177 micron (NGR)")</f>
        <v>&lt;177 micron (NGR)</v>
      </c>
      <c r="L3866">
        <v>86</v>
      </c>
      <c r="M3866" t="s">
        <v>118</v>
      </c>
      <c r="N3866">
        <v>1696</v>
      </c>
      <c r="O3866" t="s">
        <v>489</v>
      </c>
      <c r="P3866" t="s">
        <v>244</v>
      </c>
      <c r="Q3866" t="s">
        <v>53</v>
      </c>
      <c r="R3866" t="s">
        <v>109</v>
      </c>
      <c r="S3866" t="s">
        <v>33</v>
      </c>
      <c r="T3866" t="s">
        <v>36</v>
      </c>
      <c r="U3866" t="s">
        <v>300</v>
      </c>
      <c r="V3866" t="s">
        <v>1095</v>
      </c>
      <c r="W3866" t="s">
        <v>53</v>
      </c>
      <c r="X3866" t="s">
        <v>48</v>
      </c>
      <c r="Y3866" t="s">
        <v>41</v>
      </c>
      <c r="Z3866" t="s">
        <v>3269</v>
      </c>
    </row>
    <row r="3867" spans="1:26" hidden="1" x14ac:dyDescent="0.25">
      <c r="A3867" t="s">
        <v>15607</v>
      </c>
      <c r="B3867" t="s">
        <v>15608</v>
      </c>
      <c r="C3867" s="1" t="str">
        <f t="shared" si="626"/>
        <v>21:0242</v>
      </c>
      <c r="D3867" s="1" t="str">
        <f t="shared" si="633"/>
        <v>21:0117</v>
      </c>
      <c r="E3867" t="s">
        <v>15609</v>
      </c>
      <c r="F3867" t="s">
        <v>15610</v>
      </c>
      <c r="H3867">
        <v>59.093528200000002</v>
      </c>
      <c r="I3867">
        <v>-102.4876572</v>
      </c>
      <c r="J3867" s="1" t="str">
        <f t="shared" si="634"/>
        <v>NGR lake sediment grab sample</v>
      </c>
      <c r="K3867" s="1" t="str">
        <f t="shared" si="635"/>
        <v>&lt;177 micron (NGR)</v>
      </c>
      <c r="L3867">
        <v>86</v>
      </c>
      <c r="M3867" t="s">
        <v>131</v>
      </c>
      <c r="N3867">
        <v>1697</v>
      </c>
      <c r="O3867" t="s">
        <v>236</v>
      </c>
      <c r="P3867" t="s">
        <v>596</v>
      </c>
      <c r="Q3867" t="s">
        <v>53</v>
      </c>
      <c r="R3867" t="s">
        <v>110</v>
      </c>
      <c r="S3867" t="s">
        <v>78</v>
      </c>
      <c r="T3867" t="s">
        <v>122</v>
      </c>
      <c r="U3867" t="s">
        <v>284</v>
      </c>
      <c r="V3867" t="s">
        <v>308</v>
      </c>
      <c r="W3867" t="s">
        <v>66</v>
      </c>
      <c r="X3867" t="s">
        <v>79</v>
      </c>
      <c r="Y3867" t="s">
        <v>41</v>
      </c>
      <c r="Z3867" t="s">
        <v>668</v>
      </c>
    </row>
    <row r="3868" spans="1:26" hidden="1" x14ac:dyDescent="0.25">
      <c r="A3868" t="s">
        <v>15611</v>
      </c>
      <c r="B3868" t="s">
        <v>15612</v>
      </c>
      <c r="C3868" s="1" t="str">
        <f t="shared" si="626"/>
        <v>21:0242</v>
      </c>
      <c r="D3868" s="1" t="str">
        <f t="shared" si="633"/>
        <v>21:0117</v>
      </c>
      <c r="E3868" t="s">
        <v>15613</v>
      </c>
      <c r="F3868" t="s">
        <v>15614</v>
      </c>
      <c r="H3868">
        <v>59.117478499999997</v>
      </c>
      <c r="I3868">
        <v>-102.4963193</v>
      </c>
      <c r="J3868" s="1" t="str">
        <f t="shared" si="634"/>
        <v>NGR lake sediment grab sample</v>
      </c>
      <c r="K3868" s="1" t="str">
        <f t="shared" si="635"/>
        <v>&lt;177 micron (NGR)</v>
      </c>
      <c r="L3868">
        <v>86</v>
      </c>
      <c r="M3868" t="s">
        <v>143</v>
      </c>
      <c r="N3868">
        <v>1698</v>
      </c>
      <c r="O3868" t="s">
        <v>888</v>
      </c>
      <c r="P3868" t="s">
        <v>75</v>
      </c>
      <c r="Q3868" t="s">
        <v>53</v>
      </c>
      <c r="R3868" t="s">
        <v>198</v>
      </c>
      <c r="S3868" t="s">
        <v>146</v>
      </c>
      <c r="T3868" t="s">
        <v>36</v>
      </c>
      <c r="U3868" t="s">
        <v>2562</v>
      </c>
      <c r="V3868" t="s">
        <v>2309</v>
      </c>
      <c r="W3868" t="s">
        <v>80</v>
      </c>
      <c r="X3868" t="s">
        <v>890</v>
      </c>
      <c r="Y3868" t="s">
        <v>41</v>
      </c>
      <c r="Z3868" t="s">
        <v>3843</v>
      </c>
    </row>
    <row r="3869" spans="1:26" hidden="1" x14ac:dyDescent="0.25">
      <c r="A3869" t="s">
        <v>15615</v>
      </c>
      <c r="B3869" t="s">
        <v>15616</v>
      </c>
      <c r="C3869" s="1" t="str">
        <f t="shared" si="626"/>
        <v>21:0242</v>
      </c>
      <c r="D3869" s="1" t="str">
        <f t="shared" si="633"/>
        <v>21:0117</v>
      </c>
      <c r="E3869" t="s">
        <v>15617</v>
      </c>
      <c r="F3869" t="s">
        <v>15618</v>
      </c>
      <c r="H3869">
        <v>59.123866999999997</v>
      </c>
      <c r="I3869">
        <v>-102.524899</v>
      </c>
      <c r="J3869" s="1" t="str">
        <f t="shared" si="634"/>
        <v>NGR lake sediment grab sample</v>
      </c>
      <c r="K3869" s="1" t="str">
        <f t="shared" si="635"/>
        <v>&lt;177 micron (NGR)</v>
      </c>
      <c r="L3869">
        <v>86</v>
      </c>
      <c r="M3869" t="s">
        <v>177</v>
      </c>
      <c r="N3869">
        <v>1699</v>
      </c>
      <c r="O3869" t="s">
        <v>197</v>
      </c>
      <c r="P3869" t="s">
        <v>75</v>
      </c>
      <c r="Q3869" t="s">
        <v>53</v>
      </c>
      <c r="R3869" t="s">
        <v>50</v>
      </c>
      <c r="S3869" t="s">
        <v>33</v>
      </c>
      <c r="T3869" t="s">
        <v>36</v>
      </c>
      <c r="U3869" t="s">
        <v>147</v>
      </c>
      <c r="V3869" t="s">
        <v>66</v>
      </c>
      <c r="W3869" t="s">
        <v>80</v>
      </c>
      <c r="X3869" t="s">
        <v>48</v>
      </c>
      <c r="Y3869" t="s">
        <v>41</v>
      </c>
      <c r="Z3869" t="s">
        <v>1279</v>
      </c>
    </row>
    <row r="3870" spans="1:26" hidden="1" x14ac:dyDescent="0.25">
      <c r="A3870" t="s">
        <v>15619</v>
      </c>
      <c r="B3870" t="s">
        <v>15620</v>
      </c>
      <c r="C3870" s="1" t="str">
        <f t="shared" si="626"/>
        <v>21:0242</v>
      </c>
      <c r="D3870" s="1" t="str">
        <f t="shared" si="633"/>
        <v>21:0117</v>
      </c>
      <c r="E3870" t="s">
        <v>15621</v>
      </c>
      <c r="F3870" t="s">
        <v>15622</v>
      </c>
      <c r="H3870">
        <v>59.129334</v>
      </c>
      <c r="I3870">
        <v>-102.56405959999999</v>
      </c>
      <c r="J3870" s="1" t="str">
        <f t="shared" si="634"/>
        <v>NGR lake sediment grab sample</v>
      </c>
      <c r="K3870" s="1" t="str">
        <f t="shared" si="635"/>
        <v>&lt;177 micron (NGR)</v>
      </c>
      <c r="L3870">
        <v>86</v>
      </c>
      <c r="M3870" t="s">
        <v>187</v>
      </c>
      <c r="N3870">
        <v>1700</v>
      </c>
      <c r="O3870" t="s">
        <v>197</v>
      </c>
      <c r="P3870" t="s">
        <v>32</v>
      </c>
      <c r="Q3870" t="s">
        <v>66</v>
      </c>
      <c r="R3870" t="s">
        <v>64</v>
      </c>
      <c r="S3870" t="s">
        <v>39</v>
      </c>
      <c r="T3870" t="s">
        <v>36</v>
      </c>
      <c r="U3870" t="s">
        <v>1829</v>
      </c>
      <c r="V3870" t="s">
        <v>685</v>
      </c>
      <c r="W3870" t="s">
        <v>53</v>
      </c>
      <c r="X3870" t="s">
        <v>81</v>
      </c>
      <c r="Y3870" t="s">
        <v>41</v>
      </c>
      <c r="Z3870" t="s">
        <v>3055</v>
      </c>
    </row>
    <row r="3871" spans="1:26" hidden="1" x14ac:dyDescent="0.25">
      <c r="A3871" t="s">
        <v>15623</v>
      </c>
      <c r="B3871" t="s">
        <v>15624</v>
      </c>
      <c r="C3871" s="1" t="str">
        <f t="shared" si="626"/>
        <v>21:0242</v>
      </c>
      <c r="D3871" s="1" t="str">
        <f t="shared" si="633"/>
        <v>21:0117</v>
      </c>
      <c r="E3871" t="s">
        <v>15625</v>
      </c>
      <c r="F3871" t="s">
        <v>15626</v>
      </c>
      <c r="H3871">
        <v>59.138557400000003</v>
      </c>
      <c r="I3871">
        <v>-102.5462186</v>
      </c>
      <c r="J3871" s="1" t="str">
        <f t="shared" si="634"/>
        <v>NGR lake sediment grab sample</v>
      </c>
      <c r="K3871" s="1" t="str">
        <f t="shared" si="635"/>
        <v>&lt;177 micron (NGR)</v>
      </c>
      <c r="L3871">
        <v>86</v>
      </c>
      <c r="M3871" t="s">
        <v>196</v>
      </c>
      <c r="N3871">
        <v>1701</v>
      </c>
      <c r="O3871" t="s">
        <v>88</v>
      </c>
      <c r="P3871" t="s">
        <v>334</v>
      </c>
      <c r="Q3871" t="s">
        <v>53</v>
      </c>
      <c r="R3871" t="s">
        <v>135</v>
      </c>
      <c r="S3871" t="s">
        <v>146</v>
      </c>
      <c r="T3871" t="s">
        <v>36</v>
      </c>
      <c r="U3871" t="s">
        <v>6852</v>
      </c>
      <c r="V3871" t="s">
        <v>2909</v>
      </c>
      <c r="W3871" t="s">
        <v>33</v>
      </c>
      <c r="X3871" t="s">
        <v>79</v>
      </c>
      <c r="Y3871" t="s">
        <v>41</v>
      </c>
      <c r="Z3871" t="s">
        <v>1506</v>
      </c>
    </row>
    <row r="3872" spans="1:26" hidden="1" x14ac:dyDescent="0.25">
      <c r="A3872" t="s">
        <v>15627</v>
      </c>
      <c r="B3872" t="s">
        <v>15628</v>
      </c>
      <c r="C3872" s="1" t="str">
        <f t="shared" si="626"/>
        <v>21:0242</v>
      </c>
      <c r="D3872" s="1" t="str">
        <f t="shared" si="633"/>
        <v>21:0117</v>
      </c>
      <c r="E3872" t="s">
        <v>15629</v>
      </c>
      <c r="F3872" t="s">
        <v>15630</v>
      </c>
      <c r="H3872">
        <v>59.145830599999996</v>
      </c>
      <c r="I3872">
        <v>-102.4858914</v>
      </c>
      <c r="J3872" s="1" t="str">
        <f t="shared" si="634"/>
        <v>NGR lake sediment grab sample</v>
      </c>
      <c r="K3872" s="1" t="str">
        <f t="shared" si="635"/>
        <v>&lt;177 micron (NGR)</v>
      </c>
      <c r="L3872">
        <v>86</v>
      </c>
      <c r="M3872" t="s">
        <v>206</v>
      </c>
      <c r="N3872">
        <v>1702</v>
      </c>
      <c r="O3872" t="s">
        <v>1254</v>
      </c>
      <c r="P3872" t="s">
        <v>77</v>
      </c>
      <c r="Q3872" t="s">
        <v>53</v>
      </c>
      <c r="R3872" t="s">
        <v>64</v>
      </c>
      <c r="S3872" t="s">
        <v>39</v>
      </c>
      <c r="T3872" t="s">
        <v>36</v>
      </c>
      <c r="U3872" t="s">
        <v>1842</v>
      </c>
      <c r="V3872" t="s">
        <v>309</v>
      </c>
      <c r="W3872" t="s">
        <v>63</v>
      </c>
      <c r="X3872" t="s">
        <v>890</v>
      </c>
      <c r="Y3872" t="s">
        <v>41</v>
      </c>
      <c r="Z3872" t="s">
        <v>1980</v>
      </c>
    </row>
    <row r="3873" spans="1:26" hidden="1" x14ac:dyDescent="0.25">
      <c r="A3873" t="s">
        <v>15631</v>
      </c>
      <c r="B3873" t="s">
        <v>15632</v>
      </c>
      <c r="C3873" s="1" t="str">
        <f t="shared" si="626"/>
        <v>21:0242</v>
      </c>
      <c r="D3873" s="1" t="str">
        <f t="shared" si="633"/>
        <v>21:0117</v>
      </c>
      <c r="E3873" t="s">
        <v>15633</v>
      </c>
      <c r="F3873" t="s">
        <v>15634</v>
      </c>
      <c r="H3873">
        <v>59.165008499999999</v>
      </c>
      <c r="I3873">
        <v>-102.4703823</v>
      </c>
      <c r="J3873" s="1" t="str">
        <f t="shared" si="634"/>
        <v>NGR lake sediment grab sample</v>
      </c>
      <c r="K3873" s="1" t="str">
        <f t="shared" si="635"/>
        <v>&lt;177 micron (NGR)</v>
      </c>
      <c r="L3873">
        <v>86</v>
      </c>
      <c r="M3873" t="s">
        <v>214</v>
      </c>
      <c r="N3873">
        <v>1703</v>
      </c>
      <c r="O3873" t="s">
        <v>298</v>
      </c>
      <c r="P3873" t="s">
        <v>334</v>
      </c>
      <c r="Q3873" t="s">
        <v>66</v>
      </c>
      <c r="R3873" t="s">
        <v>50</v>
      </c>
      <c r="S3873" t="s">
        <v>33</v>
      </c>
      <c r="T3873" t="s">
        <v>36</v>
      </c>
      <c r="U3873" t="s">
        <v>48</v>
      </c>
      <c r="V3873" t="s">
        <v>122</v>
      </c>
      <c r="W3873" t="s">
        <v>63</v>
      </c>
      <c r="X3873" t="s">
        <v>48</v>
      </c>
      <c r="Y3873" t="s">
        <v>41</v>
      </c>
      <c r="Z3873" t="s">
        <v>400</v>
      </c>
    </row>
    <row r="3874" spans="1:26" hidden="1" x14ac:dyDescent="0.25">
      <c r="A3874" t="s">
        <v>15635</v>
      </c>
      <c r="B3874" t="s">
        <v>15636</v>
      </c>
      <c r="C3874" s="1" t="str">
        <f t="shared" si="626"/>
        <v>21:0242</v>
      </c>
      <c r="D3874" s="1" t="str">
        <f t="shared" si="633"/>
        <v>21:0117</v>
      </c>
      <c r="E3874" t="s">
        <v>15637</v>
      </c>
      <c r="F3874" t="s">
        <v>15638</v>
      </c>
      <c r="H3874">
        <v>59.165496300000001</v>
      </c>
      <c r="I3874">
        <v>-102.447547</v>
      </c>
      <c r="J3874" s="1" t="str">
        <f t="shared" si="634"/>
        <v>NGR lake sediment grab sample</v>
      </c>
      <c r="K3874" s="1" t="str">
        <f t="shared" si="635"/>
        <v>&lt;177 micron (NGR)</v>
      </c>
      <c r="L3874">
        <v>86</v>
      </c>
      <c r="M3874" t="s">
        <v>234</v>
      </c>
      <c r="N3874">
        <v>1704</v>
      </c>
      <c r="O3874" t="s">
        <v>253</v>
      </c>
      <c r="P3874" t="s">
        <v>321</v>
      </c>
      <c r="Q3874" t="s">
        <v>53</v>
      </c>
      <c r="R3874" t="s">
        <v>50</v>
      </c>
      <c r="S3874" t="s">
        <v>181</v>
      </c>
      <c r="T3874" t="s">
        <v>36</v>
      </c>
      <c r="U3874" t="s">
        <v>1829</v>
      </c>
      <c r="V3874" t="s">
        <v>2451</v>
      </c>
      <c r="W3874" t="s">
        <v>63</v>
      </c>
      <c r="X3874" t="s">
        <v>890</v>
      </c>
      <c r="Y3874" t="s">
        <v>41</v>
      </c>
      <c r="Z3874" t="s">
        <v>1359</v>
      </c>
    </row>
    <row r="3875" spans="1:26" hidden="1" x14ac:dyDescent="0.25">
      <c r="A3875" t="s">
        <v>15639</v>
      </c>
      <c r="B3875" t="s">
        <v>15640</v>
      </c>
      <c r="C3875" s="1" t="str">
        <f t="shared" si="626"/>
        <v>21:0242</v>
      </c>
      <c r="D3875" s="1" t="str">
        <f t="shared" si="633"/>
        <v>21:0117</v>
      </c>
      <c r="E3875" t="s">
        <v>15641</v>
      </c>
      <c r="F3875" t="s">
        <v>15642</v>
      </c>
      <c r="H3875">
        <v>59.197037000000002</v>
      </c>
      <c r="I3875">
        <v>-102.4078028</v>
      </c>
      <c r="J3875" s="1" t="str">
        <f t="shared" si="634"/>
        <v>NGR lake sediment grab sample</v>
      </c>
      <c r="K3875" s="1" t="str">
        <f t="shared" si="635"/>
        <v>&lt;177 micron (NGR)</v>
      </c>
      <c r="L3875">
        <v>87</v>
      </c>
      <c r="M3875" t="s">
        <v>30</v>
      </c>
      <c r="N3875">
        <v>1705</v>
      </c>
      <c r="O3875" t="s">
        <v>609</v>
      </c>
      <c r="P3875" t="s">
        <v>109</v>
      </c>
      <c r="Q3875" t="s">
        <v>53</v>
      </c>
      <c r="R3875" t="s">
        <v>156</v>
      </c>
      <c r="S3875" t="s">
        <v>78</v>
      </c>
      <c r="T3875" t="s">
        <v>36</v>
      </c>
      <c r="U3875" t="s">
        <v>144</v>
      </c>
      <c r="V3875" t="s">
        <v>437</v>
      </c>
      <c r="W3875" t="s">
        <v>63</v>
      </c>
      <c r="X3875" t="s">
        <v>890</v>
      </c>
      <c r="Y3875" t="s">
        <v>41</v>
      </c>
      <c r="Z3875" t="s">
        <v>8699</v>
      </c>
    </row>
    <row r="3876" spans="1:26" hidden="1" x14ac:dyDescent="0.25">
      <c r="A3876" t="s">
        <v>15643</v>
      </c>
      <c r="B3876" t="s">
        <v>15644</v>
      </c>
      <c r="C3876" s="1" t="str">
        <f t="shared" si="626"/>
        <v>21:0242</v>
      </c>
      <c r="D3876" s="1" t="str">
        <f t="shared" si="633"/>
        <v>21:0117</v>
      </c>
      <c r="E3876" t="s">
        <v>15645</v>
      </c>
      <c r="F3876" t="s">
        <v>15646</v>
      </c>
      <c r="H3876">
        <v>59.179980100000002</v>
      </c>
      <c r="I3876">
        <v>-102.40403480000001</v>
      </c>
      <c r="J3876" s="1" t="str">
        <f t="shared" si="634"/>
        <v>NGR lake sediment grab sample</v>
      </c>
      <c r="K3876" s="1" t="str">
        <f t="shared" si="635"/>
        <v>&lt;177 micron (NGR)</v>
      </c>
      <c r="L3876">
        <v>87</v>
      </c>
      <c r="M3876" t="s">
        <v>154</v>
      </c>
      <c r="N3876">
        <v>1706</v>
      </c>
      <c r="O3876" t="s">
        <v>334</v>
      </c>
      <c r="P3876" t="s">
        <v>50</v>
      </c>
      <c r="Q3876" t="s">
        <v>80</v>
      </c>
      <c r="R3876" t="s">
        <v>290</v>
      </c>
      <c r="S3876" t="s">
        <v>39</v>
      </c>
      <c r="T3876" t="s">
        <v>36</v>
      </c>
      <c r="U3876" t="s">
        <v>112</v>
      </c>
      <c r="V3876" t="s">
        <v>1121</v>
      </c>
      <c r="W3876" t="s">
        <v>66</v>
      </c>
      <c r="X3876" t="s">
        <v>76</v>
      </c>
      <c r="Y3876" t="s">
        <v>41</v>
      </c>
      <c r="Z3876" t="s">
        <v>1223</v>
      </c>
    </row>
    <row r="3877" spans="1:26" hidden="1" x14ac:dyDescent="0.25">
      <c r="A3877" t="s">
        <v>15647</v>
      </c>
      <c r="B3877" t="s">
        <v>15648</v>
      </c>
      <c r="C3877" s="1" t="str">
        <f t="shared" si="626"/>
        <v>21:0242</v>
      </c>
      <c r="D3877" s="1" t="str">
        <f t="shared" si="633"/>
        <v>21:0117</v>
      </c>
      <c r="E3877" t="s">
        <v>15641</v>
      </c>
      <c r="F3877" t="s">
        <v>15649</v>
      </c>
      <c r="H3877">
        <v>59.197037000000002</v>
      </c>
      <c r="I3877">
        <v>-102.4078028</v>
      </c>
      <c r="J3877" s="1" t="str">
        <f t="shared" si="634"/>
        <v>NGR lake sediment grab sample</v>
      </c>
      <c r="K3877" s="1" t="str">
        <f t="shared" si="635"/>
        <v>&lt;177 micron (NGR)</v>
      </c>
      <c r="L3877">
        <v>87</v>
      </c>
      <c r="M3877" t="s">
        <v>169</v>
      </c>
      <c r="N3877">
        <v>1707</v>
      </c>
      <c r="O3877" t="s">
        <v>197</v>
      </c>
      <c r="P3877" t="s">
        <v>109</v>
      </c>
      <c r="Q3877" t="s">
        <v>53</v>
      </c>
      <c r="R3877" t="s">
        <v>290</v>
      </c>
      <c r="S3877" t="s">
        <v>78</v>
      </c>
      <c r="T3877" t="s">
        <v>36</v>
      </c>
      <c r="U3877" t="s">
        <v>235</v>
      </c>
      <c r="V3877" t="s">
        <v>225</v>
      </c>
      <c r="W3877" t="s">
        <v>63</v>
      </c>
      <c r="X3877" t="s">
        <v>890</v>
      </c>
      <c r="Y3877" t="s">
        <v>41</v>
      </c>
      <c r="Z3877" t="s">
        <v>15650</v>
      </c>
    </row>
    <row r="3878" spans="1:26" hidden="1" x14ac:dyDescent="0.25">
      <c r="A3878" t="s">
        <v>15651</v>
      </c>
      <c r="B3878" t="s">
        <v>15652</v>
      </c>
      <c r="C3878" s="1" t="str">
        <f t="shared" si="626"/>
        <v>21:0242</v>
      </c>
      <c r="D3878" s="1" t="str">
        <f t="shared" si="633"/>
        <v>21:0117</v>
      </c>
      <c r="E3878" t="s">
        <v>15641</v>
      </c>
      <c r="F3878" t="s">
        <v>15653</v>
      </c>
      <c r="H3878">
        <v>59.197037000000002</v>
      </c>
      <c r="I3878">
        <v>-102.4078028</v>
      </c>
      <c r="J3878" s="1" t="str">
        <f t="shared" si="634"/>
        <v>NGR lake sediment grab sample</v>
      </c>
      <c r="K3878" s="1" t="str">
        <f t="shared" si="635"/>
        <v>&lt;177 micron (NGR)</v>
      </c>
      <c r="L3878">
        <v>87</v>
      </c>
      <c r="M3878" t="s">
        <v>162</v>
      </c>
      <c r="N3878">
        <v>1708</v>
      </c>
      <c r="O3878" t="s">
        <v>3263</v>
      </c>
      <c r="P3878" t="s">
        <v>156</v>
      </c>
      <c r="Q3878" t="s">
        <v>53</v>
      </c>
      <c r="R3878" t="s">
        <v>156</v>
      </c>
      <c r="S3878" t="s">
        <v>39</v>
      </c>
      <c r="T3878" t="s">
        <v>36</v>
      </c>
      <c r="U3878" t="s">
        <v>470</v>
      </c>
      <c r="V3878" t="s">
        <v>52</v>
      </c>
      <c r="W3878" t="s">
        <v>66</v>
      </c>
      <c r="X3878" t="s">
        <v>82</v>
      </c>
      <c r="Y3878" t="s">
        <v>309</v>
      </c>
      <c r="Z3878" t="s">
        <v>1828</v>
      </c>
    </row>
    <row r="3879" spans="1:26" hidden="1" x14ac:dyDescent="0.25">
      <c r="A3879" t="s">
        <v>15654</v>
      </c>
      <c r="B3879" t="s">
        <v>15655</v>
      </c>
      <c r="C3879" s="1" t="str">
        <f t="shared" si="626"/>
        <v>21:0242</v>
      </c>
      <c r="D3879" s="1" t="str">
        <f t="shared" si="633"/>
        <v>21:0117</v>
      </c>
      <c r="E3879" t="s">
        <v>15656</v>
      </c>
      <c r="F3879" t="s">
        <v>15657</v>
      </c>
      <c r="H3879">
        <v>59.195563900000003</v>
      </c>
      <c r="I3879">
        <v>-102.4368114</v>
      </c>
      <c r="J3879" s="1" t="str">
        <f t="shared" si="634"/>
        <v>NGR lake sediment grab sample</v>
      </c>
      <c r="K3879" s="1" t="str">
        <f t="shared" si="635"/>
        <v>&lt;177 micron (NGR)</v>
      </c>
      <c r="L3879">
        <v>87</v>
      </c>
      <c r="M3879" t="s">
        <v>47</v>
      </c>
      <c r="N3879">
        <v>1709</v>
      </c>
      <c r="O3879" t="s">
        <v>488</v>
      </c>
      <c r="P3879" t="s">
        <v>596</v>
      </c>
      <c r="Q3879" t="s">
        <v>53</v>
      </c>
      <c r="R3879" t="s">
        <v>50</v>
      </c>
      <c r="S3879" t="s">
        <v>78</v>
      </c>
      <c r="T3879" t="s">
        <v>36</v>
      </c>
      <c r="U3879" t="s">
        <v>328</v>
      </c>
      <c r="V3879" t="s">
        <v>66</v>
      </c>
      <c r="W3879" t="s">
        <v>63</v>
      </c>
      <c r="X3879" t="s">
        <v>82</v>
      </c>
      <c r="Y3879" t="s">
        <v>41</v>
      </c>
      <c r="Z3879" t="s">
        <v>708</v>
      </c>
    </row>
    <row r="3880" spans="1:26" hidden="1" x14ac:dyDescent="0.25">
      <c r="A3880" t="s">
        <v>15658</v>
      </c>
      <c r="B3880" t="s">
        <v>15659</v>
      </c>
      <c r="C3880" s="1" t="str">
        <f t="shared" si="626"/>
        <v>21:0242</v>
      </c>
      <c r="D3880" s="1" t="str">
        <f t="shared" si="633"/>
        <v>21:0117</v>
      </c>
      <c r="E3880" t="s">
        <v>15660</v>
      </c>
      <c r="F3880" t="s">
        <v>15661</v>
      </c>
      <c r="H3880">
        <v>59.2148611</v>
      </c>
      <c r="I3880">
        <v>-102.4339634</v>
      </c>
      <c r="J3880" s="1" t="str">
        <f t="shared" si="634"/>
        <v>NGR lake sediment grab sample</v>
      </c>
      <c r="K3880" s="1" t="str">
        <f t="shared" si="635"/>
        <v>&lt;177 micron (NGR)</v>
      </c>
      <c r="L3880">
        <v>87</v>
      </c>
      <c r="M3880" t="s">
        <v>60</v>
      </c>
      <c r="N3880">
        <v>1710</v>
      </c>
      <c r="O3880" t="s">
        <v>515</v>
      </c>
      <c r="P3880" t="s">
        <v>244</v>
      </c>
      <c r="Q3880" t="s">
        <v>53</v>
      </c>
      <c r="R3880" t="s">
        <v>135</v>
      </c>
      <c r="S3880" t="s">
        <v>146</v>
      </c>
      <c r="T3880" t="s">
        <v>36</v>
      </c>
      <c r="U3880" t="s">
        <v>3268</v>
      </c>
      <c r="V3880" t="s">
        <v>124</v>
      </c>
      <c r="W3880" t="s">
        <v>76</v>
      </c>
      <c r="X3880" t="s">
        <v>890</v>
      </c>
      <c r="Y3880" t="s">
        <v>41</v>
      </c>
      <c r="Z3880" t="s">
        <v>1096</v>
      </c>
    </row>
    <row r="3881" spans="1:26" hidden="1" x14ac:dyDescent="0.25">
      <c r="A3881" t="s">
        <v>15662</v>
      </c>
      <c r="B3881" t="s">
        <v>15663</v>
      </c>
      <c r="C3881" s="1" t="str">
        <f t="shared" si="626"/>
        <v>21:0242</v>
      </c>
      <c r="D3881" s="1" t="str">
        <f t="shared" si="633"/>
        <v>21:0117</v>
      </c>
      <c r="E3881" t="s">
        <v>15664</v>
      </c>
      <c r="F3881" t="s">
        <v>15665</v>
      </c>
      <c r="H3881">
        <v>59.231220200000003</v>
      </c>
      <c r="I3881">
        <v>-102.44388530000001</v>
      </c>
      <c r="J3881" s="1" t="str">
        <f t="shared" si="634"/>
        <v>NGR lake sediment grab sample</v>
      </c>
      <c r="K3881" s="1" t="str">
        <f t="shared" si="635"/>
        <v>&lt;177 micron (NGR)</v>
      </c>
      <c r="L3881">
        <v>87</v>
      </c>
      <c r="M3881" t="s">
        <v>73</v>
      </c>
      <c r="N3881">
        <v>1711</v>
      </c>
      <c r="O3881" t="s">
        <v>306</v>
      </c>
      <c r="P3881" t="s">
        <v>283</v>
      </c>
      <c r="Q3881" t="s">
        <v>53</v>
      </c>
      <c r="R3881" t="s">
        <v>64</v>
      </c>
      <c r="S3881" t="s">
        <v>78</v>
      </c>
      <c r="T3881" t="s">
        <v>36</v>
      </c>
      <c r="U3881" t="s">
        <v>703</v>
      </c>
      <c r="V3881" t="s">
        <v>2057</v>
      </c>
      <c r="W3881" t="s">
        <v>80</v>
      </c>
      <c r="X3881" t="s">
        <v>82</v>
      </c>
      <c r="Y3881" t="s">
        <v>41</v>
      </c>
      <c r="Z3881" t="s">
        <v>1965</v>
      </c>
    </row>
    <row r="3882" spans="1:26" hidden="1" x14ac:dyDescent="0.25">
      <c r="A3882" t="s">
        <v>15666</v>
      </c>
      <c r="B3882" t="s">
        <v>15667</v>
      </c>
      <c r="C3882" s="1" t="str">
        <f t="shared" si="626"/>
        <v>21:0242</v>
      </c>
      <c r="D3882" s="1" t="str">
        <f t="shared" si="633"/>
        <v>21:0117</v>
      </c>
      <c r="E3882" t="s">
        <v>15668</v>
      </c>
      <c r="F3882" t="s">
        <v>15669</v>
      </c>
      <c r="H3882">
        <v>59.2502718</v>
      </c>
      <c r="I3882">
        <v>-102.45645740000001</v>
      </c>
      <c r="J3882" s="1" t="str">
        <f t="shared" si="634"/>
        <v>NGR lake sediment grab sample</v>
      </c>
      <c r="K3882" s="1" t="str">
        <f t="shared" si="635"/>
        <v>&lt;177 micron (NGR)</v>
      </c>
      <c r="L3882">
        <v>87</v>
      </c>
      <c r="M3882" t="s">
        <v>87</v>
      </c>
      <c r="N3882">
        <v>1712</v>
      </c>
      <c r="O3882" t="s">
        <v>596</v>
      </c>
      <c r="P3882" t="s">
        <v>39</v>
      </c>
      <c r="Q3882" t="s">
        <v>66</v>
      </c>
      <c r="R3882" t="s">
        <v>33</v>
      </c>
      <c r="S3882" t="s">
        <v>63</v>
      </c>
      <c r="T3882" t="s">
        <v>36</v>
      </c>
      <c r="U3882" t="s">
        <v>1692</v>
      </c>
      <c r="V3882" t="s">
        <v>322</v>
      </c>
      <c r="W3882" t="s">
        <v>66</v>
      </c>
      <c r="X3882" t="s">
        <v>76</v>
      </c>
      <c r="Y3882" t="s">
        <v>41</v>
      </c>
      <c r="Z3882" t="s">
        <v>63</v>
      </c>
    </row>
    <row r="3883" spans="1:26" hidden="1" x14ac:dyDescent="0.25">
      <c r="A3883" t="s">
        <v>15670</v>
      </c>
      <c r="B3883" t="s">
        <v>15671</v>
      </c>
      <c r="C3883" s="1" t="str">
        <f t="shared" si="626"/>
        <v>21:0242</v>
      </c>
      <c r="D3883" s="1" t="str">
        <f t="shared" si="633"/>
        <v>21:0117</v>
      </c>
      <c r="E3883" t="s">
        <v>15672</v>
      </c>
      <c r="F3883" t="s">
        <v>15673</v>
      </c>
      <c r="H3883">
        <v>59.279518799999998</v>
      </c>
      <c r="I3883">
        <v>-102.4327358</v>
      </c>
      <c r="J3883" s="1" t="str">
        <f t="shared" si="634"/>
        <v>NGR lake sediment grab sample</v>
      </c>
      <c r="K3883" s="1" t="str">
        <f t="shared" si="635"/>
        <v>&lt;177 micron (NGR)</v>
      </c>
      <c r="L3883">
        <v>87</v>
      </c>
      <c r="M3883" t="s">
        <v>96</v>
      </c>
      <c r="N3883">
        <v>1713</v>
      </c>
      <c r="O3883" t="s">
        <v>405</v>
      </c>
      <c r="P3883" t="s">
        <v>75</v>
      </c>
      <c r="Q3883" t="s">
        <v>53</v>
      </c>
      <c r="R3883" t="s">
        <v>34</v>
      </c>
      <c r="S3883" t="s">
        <v>33</v>
      </c>
      <c r="T3883" t="s">
        <v>36</v>
      </c>
      <c r="U3883" t="s">
        <v>510</v>
      </c>
      <c r="V3883" t="s">
        <v>52</v>
      </c>
      <c r="W3883" t="s">
        <v>33</v>
      </c>
      <c r="X3883" t="s">
        <v>48</v>
      </c>
      <c r="Y3883" t="s">
        <v>41</v>
      </c>
      <c r="Z3883" t="s">
        <v>165</v>
      </c>
    </row>
    <row r="3884" spans="1:26" hidden="1" x14ac:dyDescent="0.25">
      <c r="A3884" t="s">
        <v>15674</v>
      </c>
      <c r="B3884" t="s">
        <v>15675</v>
      </c>
      <c r="C3884" s="1" t="str">
        <f t="shared" si="626"/>
        <v>21:0242</v>
      </c>
      <c r="D3884" s="1" t="str">
        <f t="shared" si="633"/>
        <v>21:0117</v>
      </c>
      <c r="E3884" t="s">
        <v>15676</v>
      </c>
      <c r="F3884" t="s">
        <v>15677</v>
      </c>
      <c r="H3884">
        <v>59.280286199999999</v>
      </c>
      <c r="I3884">
        <v>-102.37484449999999</v>
      </c>
      <c r="J3884" s="1" t="str">
        <f t="shared" si="634"/>
        <v>NGR lake sediment grab sample</v>
      </c>
      <c r="K3884" s="1" t="str">
        <f t="shared" si="635"/>
        <v>&lt;177 micron (NGR)</v>
      </c>
      <c r="L3884">
        <v>87</v>
      </c>
      <c r="M3884" t="s">
        <v>106</v>
      </c>
      <c r="N3884">
        <v>1714</v>
      </c>
      <c r="O3884" t="s">
        <v>100</v>
      </c>
      <c r="P3884" t="s">
        <v>596</v>
      </c>
      <c r="Q3884" t="s">
        <v>53</v>
      </c>
      <c r="R3884" t="s">
        <v>50</v>
      </c>
      <c r="S3884" t="s">
        <v>181</v>
      </c>
      <c r="T3884" t="s">
        <v>36</v>
      </c>
      <c r="U3884" t="s">
        <v>825</v>
      </c>
      <c r="V3884" t="s">
        <v>9148</v>
      </c>
      <c r="W3884" t="s">
        <v>63</v>
      </c>
      <c r="X3884" t="s">
        <v>79</v>
      </c>
      <c r="Y3884" t="s">
        <v>41</v>
      </c>
      <c r="Z3884" t="s">
        <v>616</v>
      </c>
    </row>
    <row r="3885" spans="1:26" hidden="1" x14ac:dyDescent="0.25">
      <c r="A3885" t="s">
        <v>15678</v>
      </c>
      <c r="B3885" t="s">
        <v>15679</v>
      </c>
      <c r="C3885" s="1" t="str">
        <f t="shared" si="626"/>
        <v>21:0242</v>
      </c>
      <c r="D3885" s="1" t="str">
        <f>HYPERLINK("http://geochem.nrcan.gc.ca/cdogs/content/svy/svy_e.htm", "")</f>
        <v/>
      </c>
      <c r="G3885" s="1" t="str">
        <f>HYPERLINK("http://geochem.nrcan.gc.ca/cdogs/content/cr_/cr_00021_e.htm", "21")</f>
        <v>21</v>
      </c>
      <c r="J3885" t="s">
        <v>220</v>
      </c>
      <c r="K3885" t="s">
        <v>221</v>
      </c>
      <c r="L3885">
        <v>87</v>
      </c>
      <c r="M3885" t="s">
        <v>222</v>
      </c>
      <c r="N3885">
        <v>1715</v>
      </c>
      <c r="O3885" t="s">
        <v>108</v>
      </c>
      <c r="P3885" t="s">
        <v>77</v>
      </c>
      <c r="Q3885" t="s">
        <v>110</v>
      </c>
      <c r="R3885" t="s">
        <v>78</v>
      </c>
      <c r="S3885" t="s">
        <v>33</v>
      </c>
      <c r="T3885" t="s">
        <v>36</v>
      </c>
      <c r="U3885" t="s">
        <v>889</v>
      </c>
      <c r="V3885" t="s">
        <v>457</v>
      </c>
      <c r="W3885" t="s">
        <v>146</v>
      </c>
      <c r="X3885" t="s">
        <v>890</v>
      </c>
      <c r="Y3885" t="s">
        <v>80</v>
      </c>
      <c r="Z3885" t="s">
        <v>975</v>
      </c>
    </row>
    <row r="3886" spans="1:26" hidden="1" x14ac:dyDescent="0.25">
      <c r="A3886" t="s">
        <v>15680</v>
      </c>
      <c r="B3886" t="s">
        <v>15681</v>
      </c>
      <c r="C3886" s="1" t="str">
        <f t="shared" si="626"/>
        <v>21:0242</v>
      </c>
      <c r="D3886" s="1" t="str">
        <f t="shared" ref="D3886:D3900" si="636">HYPERLINK("http://geochem.nrcan.gc.ca/cdogs/content/svy/svy210117_e.htm", "21:0117")</f>
        <v>21:0117</v>
      </c>
      <c r="E3886" t="s">
        <v>15682</v>
      </c>
      <c r="F3886" t="s">
        <v>15683</v>
      </c>
      <c r="H3886">
        <v>59.3095535</v>
      </c>
      <c r="I3886">
        <v>-102.383028</v>
      </c>
      <c r="J3886" s="1" t="str">
        <f t="shared" ref="J3886:J3900" si="637">HYPERLINK("http://geochem.nrcan.gc.ca/cdogs/content/kwd/kwd020027_e.htm", "NGR lake sediment grab sample")</f>
        <v>NGR lake sediment grab sample</v>
      </c>
      <c r="K3886" s="1" t="str">
        <f t="shared" ref="K3886:K3900" si="638">HYPERLINK("http://geochem.nrcan.gc.ca/cdogs/content/kwd/kwd080006_e.htm", "&lt;177 micron (NGR)")</f>
        <v>&lt;177 micron (NGR)</v>
      </c>
      <c r="L3886">
        <v>87</v>
      </c>
      <c r="M3886" t="s">
        <v>118</v>
      </c>
      <c r="N3886">
        <v>1716</v>
      </c>
      <c r="O3886" t="s">
        <v>528</v>
      </c>
      <c r="P3886" t="s">
        <v>145</v>
      </c>
      <c r="Q3886" t="s">
        <v>66</v>
      </c>
      <c r="R3886" t="s">
        <v>283</v>
      </c>
      <c r="S3886" t="s">
        <v>78</v>
      </c>
      <c r="T3886" t="s">
        <v>36</v>
      </c>
      <c r="U3886" t="s">
        <v>260</v>
      </c>
      <c r="V3886" t="s">
        <v>685</v>
      </c>
      <c r="W3886" t="s">
        <v>80</v>
      </c>
      <c r="X3886" t="s">
        <v>890</v>
      </c>
      <c r="Y3886" t="s">
        <v>41</v>
      </c>
      <c r="Z3886" t="s">
        <v>578</v>
      </c>
    </row>
    <row r="3887" spans="1:26" hidden="1" x14ac:dyDescent="0.25">
      <c r="A3887" t="s">
        <v>15684</v>
      </c>
      <c r="B3887" t="s">
        <v>15685</v>
      </c>
      <c r="C3887" s="1" t="str">
        <f t="shared" si="626"/>
        <v>21:0242</v>
      </c>
      <c r="D3887" s="1" t="str">
        <f t="shared" si="636"/>
        <v>21:0117</v>
      </c>
      <c r="E3887" t="s">
        <v>15686</v>
      </c>
      <c r="F3887" t="s">
        <v>15687</v>
      </c>
      <c r="H3887">
        <v>59.329715700000001</v>
      </c>
      <c r="I3887">
        <v>-102.37989589999999</v>
      </c>
      <c r="J3887" s="1" t="str">
        <f t="shared" si="637"/>
        <v>NGR lake sediment grab sample</v>
      </c>
      <c r="K3887" s="1" t="str">
        <f t="shared" si="638"/>
        <v>&lt;177 micron (NGR)</v>
      </c>
      <c r="L3887">
        <v>87</v>
      </c>
      <c r="M3887" t="s">
        <v>131</v>
      </c>
      <c r="N3887">
        <v>1717</v>
      </c>
      <c r="O3887" t="s">
        <v>888</v>
      </c>
      <c r="P3887" t="s">
        <v>321</v>
      </c>
      <c r="Q3887" t="s">
        <v>53</v>
      </c>
      <c r="R3887" t="s">
        <v>109</v>
      </c>
      <c r="S3887" t="s">
        <v>39</v>
      </c>
      <c r="T3887" t="s">
        <v>122</v>
      </c>
      <c r="U3887" t="s">
        <v>868</v>
      </c>
      <c r="V3887" t="s">
        <v>180</v>
      </c>
      <c r="W3887" t="s">
        <v>66</v>
      </c>
      <c r="X3887" t="s">
        <v>48</v>
      </c>
      <c r="Y3887" t="s">
        <v>41</v>
      </c>
      <c r="Z3887" t="s">
        <v>1237</v>
      </c>
    </row>
    <row r="3888" spans="1:26" hidden="1" x14ac:dyDescent="0.25">
      <c r="A3888" t="s">
        <v>15688</v>
      </c>
      <c r="B3888" t="s">
        <v>15689</v>
      </c>
      <c r="C3888" s="1" t="str">
        <f t="shared" si="626"/>
        <v>21:0242</v>
      </c>
      <c r="D3888" s="1" t="str">
        <f t="shared" si="636"/>
        <v>21:0117</v>
      </c>
      <c r="E3888" t="s">
        <v>15690</v>
      </c>
      <c r="F3888" t="s">
        <v>15691</v>
      </c>
      <c r="H3888">
        <v>59.343300399999997</v>
      </c>
      <c r="I3888">
        <v>-102.3678388</v>
      </c>
      <c r="J3888" s="1" t="str">
        <f t="shared" si="637"/>
        <v>NGR lake sediment grab sample</v>
      </c>
      <c r="K3888" s="1" t="str">
        <f t="shared" si="638"/>
        <v>&lt;177 micron (NGR)</v>
      </c>
      <c r="L3888">
        <v>87</v>
      </c>
      <c r="M3888" t="s">
        <v>143</v>
      </c>
      <c r="N3888">
        <v>1718</v>
      </c>
      <c r="O3888" t="s">
        <v>343</v>
      </c>
      <c r="P3888" t="s">
        <v>75</v>
      </c>
      <c r="Q3888" t="s">
        <v>66</v>
      </c>
      <c r="R3888" t="s">
        <v>50</v>
      </c>
      <c r="S3888" t="s">
        <v>181</v>
      </c>
      <c r="T3888" t="s">
        <v>36</v>
      </c>
      <c r="U3888" t="s">
        <v>471</v>
      </c>
      <c r="V3888" t="s">
        <v>180</v>
      </c>
      <c r="W3888" t="s">
        <v>66</v>
      </c>
      <c r="X3888" t="s">
        <v>77</v>
      </c>
      <c r="Y3888" t="s">
        <v>41</v>
      </c>
      <c r="Z3888" t="s">
        <v>77</v>
      </c>
    </row>
    <row r="3889" spans="1:26" hidden="1" x14ac:dyDescent="0.25">
      <c r="A3889" t="s">
        <v>15692</v>
      </c>
      <c r="B3889" t="s">
        <v>15693</v>
      </c>
      <c r="C3889" s="1" t="str">
        <f t="shared" si="626"/>
        <v>21:0242</v>
      </c>
      <c r="D3889" s="1" t="str">
        <f t="shared" si="636"/>
        <v>21:0117</v>
      </c>
      <c r="E3889" t="s">
        <v>15694</v>
      </c>
      <c r="F3889" t="s">
        <v>15695</v>
      </c>
      <c r="H3889">
        <v>59.377620200000003</v>
      </c>
      <c r="I3889">
        <v>-102.37972499999999</v>
      </c>
      <c r="J3889" s="1" t="str">
        <f t="shared" si="637"/>
        <v>NGR lake sediment grab sample</v>
      </c>
      <c r="K3889" s="1" t="str">
        <f t="shared" si="638"/>
        <v>&lt;177 micron (NGR)</v>
      </c>
      <c r="L3889">
        <v>87</v>
      </c>
      <c r="M3889" t="s">
        <v>177</v>
      </c>
      <c r="N3889">
        <v>1719</v>
      </c>
      <c r="O3889" t="s">
        <v>577</v>
      </c>
      <c r="P3889" t="s">
        <v>145</v>
      </c>
      <c r="Q3889" t="s">
        <v>53</v>
      </c>
      <c r="R3889" t="s">
        <v>64</v>
      </c>
      <c r="S3889" t="s">
        <v>146</v>
      </c>
      <c r="T3889" t="s">
        <v>36</v>
      </c>
      <c r="U3889" t="s">
        <v>933</v>
      </c>
      <c r="V3889" t="s">
        <v>2544</v>
      </c>
      <c r="W3889" t="s">
        <v>63</v>
      </c>
      <c r="X3889" t="s">
        <v>82</v>
      </c>
      <c r="Y3889" t="s">
        <v>41</v>
      </c>
      <c r="Z3889" t="s">
        <v>981</v>
      </c>
    </row>
    <row r="3890" spans="1:26" hidden="1" x14ac:dyDescent="0.25">
      <c r="A3890" t="s">
        <v>15696</v>
      </c>
      <c r="B3890" t="s">
        <v>15697</v>
      </c>
      <c r="C3890" s="1" t="str">
        <f t="shared" si="626"/>
        <v>21:0242</v>
      </c>
      <c r="D3890" s="1" t="str">
        <f t="shared" si="636"/>
        <v>21:0117</v>
      </c>
      <c r="E3890" t="s">
        <v>15698</v>
      </c>
      <c r="F3890" t="s">
        <v>15699</v>
      </c>
      <c r="H3890">
        <v>59.398489599999998</v>
      </c>
      <c r="I3890">
        <v>-102.3979882</v>
      </c>
      <c r="J3890" s="1" t="str">
        <f t="shared" si="637"/>
        <v>NGR lake sediment grab sample</v>
      </c>
      <c r="K3890" s="1" t="str">
        <f t="shared" si="638"/>
        <v>&lt;177 micron (NGR)</v>
      </c>
      <c r="L3890">
        <v>87</v>
      </c>
      <c r="M3890" t="s">
        <v>187</v>
      </c>
      <c r="N3890">
        <v>1720</v>
      </c>
      <c r="O3890" t="s">
        <v>3158</v>
      </c>
      <c r="P3890" t="s">
        <v>32</v>
      </c>
      <c r="Q3890" t="s">
        <v>66</v>
      </c>
      <c r="R3890" t="s">
        <v>77</v>
      </c>
      <c r="S3890" t="s">
        <v>76</v>
      </c>
      <c r="T3890" t="s">
        <v>36</v>
      </c>
      <c r="U3890" t="s">
        <v>535</v>
      </c>
      <c r="V3890" t="s">
        <v>2451</v>
      </c>
      <c r="W3890" t="s">
        <v>66</v>
      </c>
      <c r="X3890" t="s">
        <v>890</v>
      </c>
      <c r="Y3890" t="s">
        <v>41</v>
      </c>
      <c r="Z3890" t="s">
        <v>928</v>
      </c>
    </row>
    <row r="3891" spans="1:26" hidden="1" x14ac:dyDescent="0.25">
      <c r="A3891" t="s">
        <v>15700</v>
      </c>
      <c r="B3891" t="s">
        <v>15701</v>
      </c>
      <c r="C3891" s="1" t="str">
        <f t="shared" si="626"/>
        <v>21:0242</v>
      </c>
      <c r="D3891" s="1" t="str">
        <f t="shared" si="636"/>
        <v>21:0117</v>
      </c>
      <c r="E3891" t="s">
        <v>15702</v>
      </c>
      <c r="F3891" t="s">
        <v>15703</v>
      </c>
      <c r="H3891">
        <v>59.421211599999999</v>
      </c>
      <c r="I3891">
        <v>-102.3930017</v>
      </c>
      <c r="J3891" s="1" t="str">
        <f t="shared" si="637"/>
        <v>NGR lake sediment grab sample</v>
      </c>
      <c r="K3891" s="1" t="str">
        <f t="shared" si="638"/>
        <v>&lt;177 micron (NGR)</v>
      </c>
      <c r="L3891">
        <v>87</v>
      </c>
      <c r="M3891" t="s">
        <v>196</v>
      </c>
      <c r="N3891">
        <v>1721</v>
      </c>
      <c r="O3891" t="s">
        <v>342</v>
      </c>
      <c r="P3891" t="s">
        <v>321</v>
      </c>
      <c r="Q3891" t="s">
        <v>63</v>
      </c>
      <c r="R3891" t="s">
        <v>198</v>
      </c>
      <c r="S3891" t="s">
        <v>39</v>
      </c>
      <c r="T3891" t="s">
        <v>36</v>
      </c>
      <c r="U3891" t="s">
        <v>766</v>
      </c>
      <c r="V3891" t="s">
        <v>157</v>
      </c>
      <c r="W3891" t="s">
        <v>63</v>
      </c>
      <c r="X3891" t="s">
        <v>82</v>
      </c>
      <c r="Y3891" t="s">
        <v>41</v>
      </c>
      <c r="Z3891" t="s">
        <v>62</v>
      </c>
    </row>
    <row r="3892" spans="1:26" hidden="1" x14ac:dyDescent="0.25">
      <c r="A3892" t="s">
        <v>15704</v>
      </c>
      <c r="B3892" t="s">
        <v>15705</v>
      </c>
      <c r="C3892" s="1" t="str">
        <f t="shared" si="626"/>
        <v>21:0242</v>
      </c>
      <c r="D3892" s="1" t="str">
        <f t="shared" si="636"/>
        <v>21:0117</v>
      </c>
      <c r="E3892" t="s">
        <v>15706</v>
      </c>
      <c r="F3892" t="s">
        <v>15707</v>
      </c>
      <c r="H3892">
        <v>59.432545699999999</v>
      </c>
      <c r="I3892">
        <v>-102.3945641</v>
      </c>
      <c r="J3892" s="1" t="str">
        <f t="shared" si="637"/>
        <v>NGR lake sediment grab sample</v>
      </c>
      <c r="K3892" s="1" t="str">
        <f t="shared" si="638"/>
        <v>&lt;177 micron (NGR)</v>
      </c>
      <c r="L3892">
        <v>87</v>
      </c>
      <c r="M3892" t="s">
        <v>206</v>
      </c>
      <c r="N3892">
        <v>1722</v>
      </c>
      <c r="O3892" t="s">
        <v>3263</v>
      </c>
      <c r="P3892" t="s">
        <v>145</v>
      </c>
      <c r="Q3892" t="s">
        <v>63</v>
      </c>
      <c r="R3892" t="s">
        <v>77</v>
      </c>
      <c r="S3892" t="s">
        <v>78</v>
      </c>
      <c r="T3892" t="s">
        <v>36</v>
      </c>
      <c r="U3892" t="s">
        <v>89</v>
      </c>
      <c r="V3892" t="s">
        <v>399</v>
      </c>
      <c r="W3892" t="s">
        <v>63</v>
      </c>
      <c r="X3892" t="s">
        <v>48</v>
      </c>
      <c r="Y3892" t="s">
        <v>41</v>
      </c>
      <c r="Z3892" t="s">
        <v>400</v>
      </c>
    </row>
    <row r="3893" spans="1:26" hidden="1" x14ac:dyDescent="0.25">
      <c r="A3893" t="s">
        <v>15708</v>
      </c>
      <c r="B3893" t="s">
        <v>15709</v>
      </c>
      <c r="C3893" s="1" t="str">
        <f t="shared" si="626"/>
        <v>21:0242</v>
      </c>
      <c r="D3893" s="1" t="str">
        <f t="shared" si="636"/>
        <v>21:0117</v>
      </c>
      <c r="E3893" t="s">
        <v>15710</v>
      </c>
      <c r="F3893" t="s">
        <v>15711</v>
      </c>
      <c r="H3893">
        <v>59.4809877</v>
      </c>
      <c r="I3893">
        <v>-102.3804512</v>
      </c>
      <c r="J3893" s="1" t="str">
        <f t="shared" si="637"/>
        <v>NGR lake sediment grab sample</v>
      </c>
      <c r="K3893" s="1" t="str">
        <f t="shared" si="638"/>
        <v>&lt;177 micron (NGR)</v>
      </c>
      <c r="L3893">
        <v>87</v>
      </c>
      <c r="M3893" t="s">
        <v>214</v>
      </c>
      <c r="N3893">
        <v>1723</v>
      </c>
      <c r="O3893" t="s">
        <v>342</v>
      </c>
      <c r="P3893" t="s">
        <v>77</v>
      </c>
      <c r="Q3893" t="s">
        <v>66</v>
      </c>
      <c r="R3893" t="s">
        <v>64</v>
      </c>
      <c r="S3893" t="s">
        <v>78</v>
      </c>
      <c r="T3893" t="s">
        <v>36</v>
      </c>
      <c r="U3893" t="s">
        <v>986</v>
      </c>
      <c r="V3893" t="s">
        <v>137</v>
      </c>
      <c r="W3893" t="s">
        <v>80</v>
      </c>
      <c r="X3893" t="s">
        <v>283</v>
      </c>
      <c r="Y3893" t="s">
        <v>41</v>
      </c>
      <c r="Z3893" t="s">
        <v>381</v>
      </c>
    </row>
    <row r="3894" spans="1:26" hidden="1" x14ac:dyDescent="0.25">
      <c r="A3894" t="s">
        <v>15712</v>
      </c>
      <c r="B3894" t="s">
        <v>15713</v>
      </c>
      <c r="C3894" s="1" t="str">
        <f t="shared" si="626"/>
        <v>21:0242</v>
      </c>
      <c r="D3894" s="1" t="str">
        <f t="shared" si="636"/>
        <v>21:0117</v>
      </c>
      <c r="E3894" t="s">
        <v>15714</v>
      </c>
      <c r="F3894" t="s">
        <v>15715</v>
      </c>
      <c r="H3894">
        <v>59.509823599999997</v>
      </c>
      <c r="I3894">
        <v>-102.35877309999999</v>
      </c>
      <c r="J3894" s="1" t="str">
        <f t="shared" si="637"/>
        <v>NGR lake sediment grab sample</v>
      </c>
      <c r="K3894" s="1" t="str">
        <f t="shared" si="638"/>
        <v>&lt;177 micron (NGR)</v>
      </c>
      <c r="L3894">
        <v>87</v>
      </c>
      <c r="M3894" t="s">
        <v>234</v>
      </c>
      <c r="N3894">
        <v>1724</v>
      </c>
      <c r="O3894" t="s">
        <v>236</v>
      </c>
      <c r="P3894" t="s">
        <v>50</v>
      </c>
      <c r="Q3894" t="s">
        <v>66</v>
      </c>
      <c r="R3894" t="s">
        <v>64</v>
      </c>
      <c r="S3894" t="s">
        <v>39</v>
      </c>
      <c r="T3894" t="s">
        <v>36</v>
      </c>
      <c r="U3894" t="s">
        <v>119</v>
      </c>
      <c r="V3894" t="s">
        <v>685</v>
      </c>
      <c r="W3894" t="s">
        <v>53</v>
      </c>
      <c r="X3894" t="s">
        <v>283</v>
      </c>
      <c r="Y3894" t="s">
        <v>41</v>
      </c>
      <c r="Z3894" t="s">
        <v>329</v>
      </c>
    </row>
    <row r="3895" spans="1:26" hidden="1" x14ac:dyDescent="0.25">
      <c r="A3895" t="s">
        <v>15716</v>
      </c>
      <c r="B3895" t="s">
        <v>15717</v>
      </c>
      <c r="C3895" s="1" t="str">
        <f t="shared" si="626"/>
        <v>21:0242</v>
      </c>
      <c r="D3895" s="1" t="str">
        <f t="shared" si="636"/>
        <v>21:0117</v>
      </c>
      <c r="E3895" t="s">
        <v>15718</v>
      </c>
      <c r="F3895" t="s">
        <v>15719</v>
      </c>
      <c r="H3895">
        <v>59.574365100000001</v>
      </c>
      <c r="I3895">
        <v>-102.3934598</v>
      </c>
      <c r="J3895" s="1" t="str">
        <f t="shared" si="637"/>
        <v>NGR lake sediment grab sample</v>
      </c>
      <c r="K3895" s="1" t="str">
        <f t="shared" si="638"/>
        <v>&lt;177 micron (NGR)</v>
      </c>
      <c r="L3895">
        <v>88</v>
      </c>
      <c r="M3895" t="s">
        <v>242</v>
      </c>
      <c r="N3895">
        <v>1725</v>
      </c>
      <c r="O3895" t="s">
        <v>348</v>
      </c>
      <c r="P3895" t="s">
        <v>244</v>
      </c>
      <c r="Q3895" t="s">
        <v>53</v>
      </c>
      <c r="R3895" t="s">
        <v>156</v>
      </c>
      <c r="S3895" t="s">
        <v>80</v>
      </c>
      <c r="T3895" t="s">
        <v>36</v>
      </c>
      <c r="U3895" t="s">
        <v>515</v>
      </c>
      <c r="V3895" t="s">
        <v>125</v>
      </c>
      <c r="W3895" t="s">
        <v>53</v>
      </c>
      <c r="X3895" t="s">
        <v>82</v>
      </c>
      <c r="Y3895" t="s">
        <v>41</v>
      </c>
      <c r="Z3895" t="s">
        <v>49</v>
      </c>
    </row>
    <row r="3896" spans="1:26" hidden="1" x14ac:dyDescent="0.25">
      <c r="A3896" t="s">
        <v>15720</v>
      </c>
      <c r="B3896" t="s">
        <v>15721</v>
      </c>
      <c r="C3896" s="1" t="str">
        <f t="shared" si="626"/>
        <v>21:0242</v>
      </c>
      <c r="D3896" s="1" t="str">
        <f t="shared" si="636"/>
        <v>21:0117</v>
      </c>
      <c r="E3896" t="s">
        <v>15722</v>
      </c>
      <c r="F3896" t="s">
        <v>15723</v>
      </c>
      <c r="H3896">
        <v>59.513720900000003</v>
      </c>
      <c r="I3896">
        <v>-102.34360100000001</v>
      </c>
      <c r="J3896" s="1" t="str">
        <f t="shared" si="637"/>
        <v>NGR lake sediment grab sample</v>
      </c>
      <c r="K3896" s="1" t="str">
        <f t="shared" si="638"/>
        <v>&lt;177 micron (NGR)</v>
      </c>
      <c r="L3896">
        <v>88</v>
      </c>
      <c r="M3896" t="s">
        <v>47</v>
      </c>
      <c r="N3896">
        <v>1726</v>
      </c>
      <c r="O3896" t="s">
        <v>888</v>
      </c>
      <c r="P3896" t="s">
        <v>244</v>
      </c>
      <c r="Q3896" t="s">
        <v>66</v>
      </c>
      <c r="R3896" t="s">
        <v>50</v>
      </c>
      <c r="S3896" t="s">
        <v>78</v>
      </c>
      <c r="T3896" t="s">
        <v>36</v>
      </c>
      <c r="U3896" t="s">
        <v>515</v>
      </c>
      <c r="V3896" t="s">
        <v>337</v>
      </c>
      <c r="W3896" t="s">
        <v>66</v>
      </c>
      <c r="X3896" t="s">
        <v>82</v>
      </c>
      <c r="Y3896" t="s">
        <v>41</v>
      </c>
      <c r="Z3896" t="s">
        <v>1323</v>
      </c>
    </row>
    <row r="3897" spans="1:26" hidden="1" x14ac:dyDescent="0.25">
      <c r="A3897" t="s">
        <v>15724</v>
      </c>
      <c r="B3897" t="s">
        <v>15725</v>
      </c>
      <c r="C3897" s="1" t="str">
        <f t="shared" si="626"/>
        <v>21:0242</v>
      </c>
      <c r="D3897" s="1" t="str">
        <f t="shared" si="636"/>
        <v>21:0117</v>
      </c>
      <c r="E3897" t="s">
        <v>15726</v>
      </c>
      <c r="F3897" t="s">
        <v>15727</v>
      </c>
      <c r="H3897">
        <v>59.5226349</v>
      </c>
      <c r="I3897">
        <v>-102.3596106</v>
      </c>
      <c r="J3897" s="1" t="str">
        <f t="shared" si="637"/>
        <v>NGR lake sediment grab sample</v>
      </c>
      <c r="K3897" s="1" t="str">
        <f t="shared" si="638"/>
        <v>&lt;177 micron (NGR)</v>
      </c>
      <c r="L3897">
        <v>88</v>
      </c>
      <c r="M3897" t="s">
        <v>60</v>
      </c>
      <c r="N3897">
        <v>1727</v>
      </c>
      <c r="O3897" t="s">
        <v>88</v>
      </c>
      <c r="P3897" t="s">
        <v>134</v>
      </c>
      <c r="Q3897" t="s">
        <v>53</v>
      </c>
      <c r="R3897" t="s">
        <v>109</v>
      </c>
      <c r="S3897" t="s">
        <v>33</v>
      </c>
      <c r="T3897" t="s">
        <v>36</v>
      </c>
      <c r="U3897" t="s">
        <v>1617</v>
      </c>
      <c r="V3897" t="s">
        <v>1121</v>
      </c>
      <c r="W3897" t="s">
        <v>63</v>
      </c>
      <c r="X3897" t="s">
        <v>283</v>
      </c>
      <c r="Y3897" t="s">
        <v>41</v>
      </c>
      <c r="Z3897" t="s">
        <v>1638</v>
      </c>
    </row>
    <row r="3898" spans="1:26" hidden="1" x14ac:dyDescent="0.25">
      <c r="A3898" t="s">
        <v>15728</v>
      </c>
      <c r="B3898" t="s">
        <v>15729</v>
      </c>
      <c r="C3898" s="1" t="str">
        <f t="shared" si="626"/>
        <v>21:0242</v>
      </c>
      <c r="D3898" s="1" t="str">
        <f t="shared" si="636"/>
        <v>21:0117</v>
      </c>
      <c r="E3898" t="s">
        <v>15730</v>
      </c>
      <c r="F3898" t="s">
        <v>15731</v>
      </c>
      <c r="H3898">
        <v>59.542297599999998</v>
      </c>
      <c r="I3898">
        <v>-102.3429447</v>
      </c>
      <c r="J3898" s="1" t="str">
        <f t="shared" si="637"/>
        <v>NGR lake sediment grab sample</v>
      </c>
      <c r="K3898" s="1" t="str">
        <f t="shared" si="638"/>
        <v>&lt;177 micron (NGR)</v>
      </c>
      <c r="L3898">
        <v>88</v>
      </c>
      <c r="M3898" t="s">
        <v>251</v>
      </c>
      <c r="N3898">
        <v>1728</v>
      </c>
      <c r="O3898" t="s">
        <v>54</v>
      </c>
      <c r="P3898" t="s">
        <v>134</v>
      </c>
      <c r="Q3898" t="s">
        <v>66</v>
      </c>
      <c r="R3898" t="s">
        <v>109</v>
      </c>
      <c r="S3898" t="s">
        <v>78</v>
      </c>
      <c r="T3898" t="s">
        <v>36</v>
      </c>
      <c r="U3898" t="s">
        <v>1846</v>
      </c>
      <c r="V3898" t="s">
        <v>517</v>
      </c>
      <c r="W3898" t="s">
        <v>63</v>
      </c>
      <c r="X3898" t="s">
        <v>82</v>
      </c>
      <c r="Y3898" t="s">
        <v>41</v>
      </c>
      <c r="Z3898" t="s">
        <v>310</v>
      </c>
    </row>
    <row r="3899" spans="1:26" hidden="1" x14ac:dyDescent="0.25">
      <c r="A3899" t="s">
        <v>15732</v>
      </c>
      <c r="B3899" t="s">
        <v>15733</v>
      </c>
      <c r="C3899" s="1" t="str">
        <f t="shared" ref="C3899:C3962" si="639">HYPERLINK("http://geochem.nrcan.gc.ca/cdogs/content/bdl/bdl210242_e.htm", "21:0242")</f>
        <v>21:0242</v>
      </c>
      <c r="D3899" s="1" t="str">
        <f t="shared" si="636"/>
        <v>21:0117</v>
      </c>
      <c r="E3899" t="s">
        <v>15734</v>
      </c>
      <c r="F3899" t="s">
        <v>15735</v>
      </c>
      <c r="H3899">
        <v>59.559022599999999</v>
      </c>
      <c r="I3899">
        <v>-102.3729603</v>
      </c>
      <c r="J3899" s="1" t="str">
        <f t="shared" si="637"/>
        <v>NGR lake sediment grab sample</v>
      </c>
      <c r="K3899" s="1" t="str">
        <f t="shared" si="638"/>
        <v>&lt;177 micron (NGR)</v>
      </c>
      <c r="L3899">
        <v>88</v>
      </c>
      <c r="M3899" t="s">
        <v>259</v>
      </c>
      <c r="N3899">
        <v>1729</v>
      </c>
      <c r="O3899" t="s">
        <v>760</v>
      </c>
      <c r="P3899" t="s">
        <v>760</v>
      </c>
      <c r="Q3899" t="s">
        <v>760</v>
      </c>
      <c r="R3899" t="s">
        <v>760</v>
      </c>
      <c r="S3899" t="s">
        <v>760</v>
      </c>
      <c r="T3899" t="s">
        <v>760</v>
      </c>
      <c r="U3899" t="s">
        <v>760</v>
      </c>
      <c r="V3899" t="s">
        <v>760</v>
      </c>
      <c r="W3899" t="s">
        <v>760</v>
      </c>
      <c r="X3899" t="s">
        <v>760</v>
      </c>
      <c r="Y3899" t="s">
        <v>760</v>
      </c>
      <c r="Z3899" t="s">
        <v>760</v>
      </c>
    </row>
    <row r="3900" spans="1:26" hidden="1" x14ac:dyDescent="0.25">
      <c r="A3900" t="s">
        <v>15736</v>
      </c>
      <c r="B3900" t="s">
        <v>15737</v>
      </c>
      <c r="C3900" s="1" t="str">
        <f t="shared" si="639"/>
        <v>21:0242</v>
      </c>
      <c r="D3900" s="1" t="str">
        <f t="shared" si="636"/>
        <v>21:0117</v>
      </c>
      <c r="E3900" t="s">
        <v>15734</v>
      </c>
      <c r="F3900" t="s">
        <v>15738</v>
      </c>
      <c r="H3900">
        <v>59.559022599999999</v>
      </c>
      <c r="I3900">
        <v>-102.3729603</v>
      </c>
      <c r="J3900" s="1" t="str">
        <f t="shared" si="637"/>
        <v>NGR lake sediment grab sample</v>
      </c>
      <c r="K3900" s="1" t="str">
        <f t="shared" si="638"/>
        <v>&lt;177 micron (NGR)</v>
      </c>
      <c r="L3900">
        <v>88</v>
      </c>
      <c r="M3900" t="s">
        <v>268</v>
      </c>
      <c r="N3900">
        <v>1730</v>
      </c>
      <c r="O3900" t="s">
        <v>760</v>
      </c>
      <c r="P3900" t="s">
        <v>760</v>
      </c>
      <c r="Q3900" t="s">
        <v>760</v>
      </c>
      <c r="R3900" t="s">
        <v>760</v>
      </c>
      <c r="S3900" t="s">
        <v>760</v>
      </c>
      <c r="T3900" t="s">
        <v>760</v>
      </c>
      <c r="U3900" t="s">
        <v>760</v>
      </c>
      <c r="V3900" t="s">
        <v>760</v>
      </c>
      <c r="W3900" t="s">
        <v>760</v>
      </c>
      <c r="X3900" t="s">
        <v>760</v>
      </c>
      <c r="Y3900" t="s">
        <v>760</v>
      </c>
      <c r="Z3900" t="s">
        <v>760</v>
      </c>
    </row>
    <row r="3901" spans="1:26" hidden="1" x14ac:dyDescent="0.25">
      <c r="A3901" t="s">
        <v>15739</v>
      </c>
      <c r="B3901" t="s">
        <v>15740</v>
      </c>
      <c r="C3901" s="1" t="str">
        <f t="shared" si="639"/>
        <v>21:0242</v>
      </c>
      <c r="D3901" s="1" t="str">
        <f>HYPERLINK("http://geochem.nrcan.gc.ca/cdogs/content/svy/svy_e.htm", "")</f>
        <v/>
      </c>
      <c r="G3901" s="1" t="str">
        <f>HYPERLINK("http://geochem.nrcan.gc.ca/cdogs/content/cr_/cr_00007_e.htm", "7")</f>
        <v>7</v>
      </c>
      <c r="J3901" t="s">
        <v>220</v>
      </c>
      <c r="K3901" t="s">
        <v>221</v>
      </c>
      <c r="L3901">
        <v>88</v>
      </c>
      <c r="M3901" t="s">
        <v>222</v>
      </c>
      <c r="N3901">
        <v>1731</v>
      </c>
      <c r="O3901" t="s">
        <v>133</v>
      </c>
      <c r="P3901" t="s">
        <v>133</v>
      </c>
      <c r="Q3901" t="s">
        <v>109</v>
      </c>
      <c r="R3901" t="s">
        <v>76</v>
      </c>
      <c r="S3901" t="s">
        <v>39</v>
      </c>
      <c r="T3901" t="s">
        <v>225</v>
      </c>
      <c r="U3901" t="s">
        <v>136</v>
      </c>
      <c r="V3901" t="s">
        <v>148</v>
      </c>
      <c r="W3901" t="s">
        <v>53</v>
      </c>
      <c r="X3901" t="s">
        <v>100</v>
      </c>
      <c r="Y3901" t="s">
        <v>4014</v>
      </c>
      <c r="Z3901" t="s">
        <v>15741</v>
      </c>
    </row>
    <row r="3902" spans="1:26" hidden="1" x14ac:dyDescent="0.25">
      <c r="A3902" t="s">
        <v>15742</v>
      </c>
      <c r="B3902" t="s">
        <v>15743</v>
      </c>
      <c r="C3902" s="1" t="str">
        <f t="shared" si="639"/>
        <v>21:0242</v>
      </c>
      <c r="D3902" s="1" t="str">
        <f t="shared" ref="D3902:D3928" si="640">HYPERLINK("http://geochem.nrcan.gc.ca/cdogs/content/svy/svy210117_e.htm", "21:0117")</f>
        <v>21:0117</v>
      </c>
      <c r="E3902" t="s">
        <v>15744</v>
      </c>
      <c r="F3902" t="s">
        <v>15745</v>
      </c>
      <c r="H3902">
        <v>59.563526899999999</v>
      </c>
      <c r="I3902">
        <v>-102.4526328</v>
      </c>
      <c r="J3902" s="1" t="str">
        <f t="shared" ref="J3902:J3928" si="641">HYPERLINK("http://geochem.nrcan.gc.ca/cdogs/content/kwd/kwd020027_e.htm", "NGR lake sediment grab sample")</f>
        <v>NGR lake sediment grab sample</v>
      </c>
      <c r="K3902" s="1" t="str">
        <f t="shared" ref="K3902:K3928" si="642">HYPERLINK("http://geochem.nrcan.gc.ca/cdogs/content/kwd/kwd080006_e.htm", "&lt;177 micron (NGR)")</f>
        <v>&lt;177 micron (NGR)</v>
      </c>
      <c r="L3902">
        <v>88</v>
      </c>
      <c r="M3902" t="s">
        <v>73</v>
      </c>
      <c r="N3902">
        <v>1732</v>
      </c>
      <c r="O3902" t="s">
        <v>134</v>
      </c>
      <c r="P3902" t="s">
        <v>134</v>
      </c>
      <c r="Q3902" t="s">
        <v>80</v>
      </c>
      <c r="R3902" t="s">
        <v>198</v>
      </c>
      <c r="S3902" t="s">
        <v>181</v>
      </c>
      <c r="T3902" t="s">
        <v>36</v>
      </c>
      <c r="U3902" t="s">
        <v>299</v>
      </c>
      <c r="V3902" t="s">
        <v>721</v>
      </c>
      <c r="W3902" t="s">
        <v>63</v>
      </c>
      <c r="X3902" t="s">
        <v>283</v>
      </c>
      <c r="Y3902" t="s">
        <v>41</v>
      </c>
      <c r="Z3902" t="s">
        <v>1704</v>
      </c>
    </row>
    <row r="3903" spans="1:26" hidden="1" x14ac:dyDescent="0.25">
      <c r="A3903" t="s">
        <v>15746</v>
      </c>
      <c r="B3903" t="s">
        <v>15747</v>
      </c>
      <c r="C3903" s="1" t="str">
        <f t="shared" si="639"/>
        <v>21:0242</v>
      </c>
      <c r="D3903" s="1" t="str">
        <f t="shared" si="640"/>
        <v>21:0117</v>
      </c>
      <c r="E3903" t="s">
        <v>15718</v>
      </c>
      <c r="F3903" t="s">
        <v>15748</v>
      </c>
      <c r="H3903">
        <v>59.574365100000001</v>
      </c>
      <c r="I3903">
        <v>-102.3934598</v>
      </c>
      <c r="J3903" s="1" t="str">
        <f t="shared" si="641"/>
        <v>NGR lake sediment grab sample</v>
      </c>
      <c r="K3903" s="1" t="str">
        <f t="shared" si="642"/>
        <v>&lt;177 micron (NGR)</v>
      </c>
      <c r="L3903">
        <v>88</v>
      </c>
      <c r="M3903" t="s">
        <v>366</v>
      </c>
      <c r="N3903">
        <v>1733</v>
      </c>
      <c r="O3903" t="s">
        <v>320</v>
      </c>
      <c r="P3903" t="s">
        <v>244</v>
      </c>
      <c r="Q3903" t="s">
        <v>53</v>
      </c>
      <c r="R3903" t="s">
        <v>156</v>
      </c>
      <c r="S3903" t="s">
        <v>33</v>
      </c>
      <c r="T3903" t="s">
        <v>36</v>
      </c>
      <c r="U3903" t="s">
        <v>515</v>
      </c>
      <c r="V3903" t="s">
        <v>125</v>
      </c>
      <c r="W3903" t="s">
        <v>63</v>
      </c>
      <c r="X3903" t="s">
        <v>82</v>
      </c>
      <c r="Y3903" t="s">
        <v>41</v>
      </c>
      <c r="Z3903" t="s">
        <v>182</v>
      </c>
    </row>
    <row r="3904" spans="1:26" hidden="1" x14ac:dyDescent="0.25">
      <c r="A3904" t="s">
        <v>15749</v>
      </c>
      <c r="B3904" t="s">
        <v>15750</v>
      </c>
      <c r="C3904" s="1" t="str">
        <f t="shared" si="639"/>
        <v>21:0242</v>
      </c>
      <c r="D3904" s="1" t="str">
        <f t="shared" si="640"/>
        <v>21:0117</v>
      </c>
      <c r="E3904" t="s">
        <v>15751</v>
      </c>
      <c r="F3904" t="s">
        <v>15752</v>
      </c>
      <c r="H3904">
        <v>59.569507199999997</v>
      </c>
      <c r="I3904">
        <v>-102.3595356</v>
      </c>
      <c r="J3904" s="1" t="str">
        <f t="shared" si="641"/>
        <v>NGR lake sediment grab sample</v>
      </c>
      <c r="K3904" s="1" t="str">
        <f t="shared" si="642"/>
        <v>&lt;177 micron (NGR)</v>
      </c>
      <c r="L3904">
        <v>88</v>
      </c>
      <c r="M3904" t="s">
        <v>87</v>
      </c>
      <c r="N3904">
        <v>1734</v>
      </c>
      <c r="O3904" t="s">
        <v>760</v>
      </c>
      <c r="P3904" t="s">
        <v>760</v>
      </c>
      <c r="Q3904" t="s">
        <v>760</v>
      </c>
      <c r="R3904" t="s">
        <v>760</v>
      </c>
      <c r="S3904" t="s">
        <v>760</v>
      </c>
      <c r="T3904" t="s">
        <v>760</v>
      </c>
      <c r="U3904" t="s">
        <v>760</v>
      </c>
      <c r="V3904" t="s">
        <v>760</v>
      </c>
      <c r="W3904" t="s">
        <v>760</v>
      </c>
      <c r="X3904" t="s">
        <v>760</v>
      </c>
      <c r="Y3904" t="s">
        <v>760</v>
      </c>
      <c r="Z3904" t="s">
        <v>760</v>
      </c>
    </row>
    <row r="3905" spans="1:26" hidden="1" x14ac:dyDescent="0.25">
      <c r="A3905" t="s">
        <v>15753</v>
      </c>
      <c r="B3905" t="s">
        <v>15754</v>
      </c>
      <c r="C3905" s="1" t="str">
        <f t="shared" si="639"/>
        <v>21:0242</v>
      </c>
      <c r="D3905" s="1" t="str">
        <f t="shared" si="640"/>
        <v>21:0117</v>
      </c>
      <c r="E3905" t="s">
        <v>15755</v>
      </c>
      <c r="F3905" t="s">
        <v>15756</v>
      </c>
      <c r="H3905">
        <v>59.573544400000003</v>
      </c>
      <c r="I3905">
        <v>-102.3397207</v>
      </c>
      <c r="J3905" s="1" t="str">
        <f t="shared" si="641"/>
        <v>NGR lake sediment grab sample</v>
      </c>
      <c r="K3905" s="1" t="str">
        <f t="shared" si="642"/>
        <v>&lt;177 micron (NGR)</v>
      </c>
      <c r="L3905">
        <v>88</v>
      </c>
      <c r="M3905" t="s">
        <v>96</v>
      </c>
      <c r="N3905">
        <v>1735</v>
      </c>
      <c r="O3905" t="s">
        <v>197</v>
      </c>
      <c r="P3905" t="s">
        <v>50</v>
      </c>
      <c r="Q3905" t="s">
        <v>53</v>
      </c>
      <c r="R3905" t="s">
        <v>156</v>
      </c>
      <c r="S3905" t="s">
        <v>39</v>
      </c>
      <c r="T3905" t="s">
        <v>122</v>
      </c>
      <c r="U3905" t="s">
        <v>703</v>
      </c>
      <c r="V3905" t="s">
        <v>721</v>
      </c>
      <c r="W3905" t="s">
        <v>66</v>
      </c>
      <c r="X3905" t="s">
        <v>283</v>
      </c>
      <c r="Y3905" t="s">
        <v>41</v>
      </c>
      <c r="Z3905" t="s">
        <v>182</v>
      </c>
    </row>
    <row r="3906" spans="1:26" hidden="1" x14ac:dyDescent="0.25">
      <c r="A3906" t="s">
        <v>15757</v>
      </c>
      <c r="B3906" t="s">
        <v>15758</v>
      </c>
      <c r="C3906" s="1" t="str">
        <f t="shared" si="639"/>
        <v>21:0242</v>
      </c>
      <c r="D3906" s="1" t="str">
        <f t="shared" si="640"/>
        <v>21:0117</v>
      </c>
      <c r="E3906" t="s">
        <v>15759</v>
      </c>
      <c r="F3906" t="s">
        <v>15760</v>
      </c>
      <c r="H3906">
        <v>59.546785</v>
      </c>
      <c r="I3906">
        <v>-102.31456110000001</v>
      </c>
      <c r="J3906" s="1" t="str">
        <f t="shared" si="641"/>
        <v>NGR lake sediment grab sample</v>
      </c>
      <c r="K3906" s="1" t="str">
        <f t="shared" si="642"/>
        <v>&lt;177 micron (NGR)</v>
      </c>
      <c r="L3906">
        <v>88</v>
      </c>
      <c r="M3906" t="s">
        <v>106</v>
      </c>
      <c r="N3906">
        <v>1736</v>
      </c>
      <c r="O3906" t="s">
        <v>631</v>
      </c>
      <c r="P3906" t="s">
        <v>198</v>
      </c>
      <c r="Q3906" t="s">
        <v>53</v>
      </c>
      <c r="R3906" t="s">
        <v>156</v>
      </c>
      <c r="S3906" t="s">
        <v>63</v>
      </c>
      <c r="T3906" t="s">
        <v>36</v>
      </c>
      <c r="U3906" t="s">
        <v>89</v>
      </c>
      <c r="V3906" t="s">
        <v>65</v>
      </c>
      <c r="W3906" t="s">
        <v>80</v>
      </c>
      <c r="X3906" t="s">
        <v>82</v>
      </c>
      <c r="Y3906" t="s">
        <v>41</v>
      </c>
      <c r="Z3906" t="s">
        <v>224</v>
      </c>
    </row>
    <row r="3907" spans="1:26" hidden="1" x14ac:dyDescent="0.25">
      <c r="A3907" t="s">
        <v>15761</v>
      </c>
      <c r="B3907" t="s">
        <v>15762</v>
      </c>
      <c r="C3907" s="1" t="str">
        <f t="shared" si="639"/>
        <v>21:0242</v>
      </c>
      <c r="D3907" s="1" t="str">
        <f t="shared" si="640"/>
        <v>21:0117</v>
      </c>
      <c r="E3907" t="s">
        <v>15763</v>
      </c>
      <c r="F3907" t="s">
        <v>15764</v>
      </c>
      <c r="H3907">
        <v>59.539023899999997</v>
      </c>
      <c r="I3907">
        <v>-102.2837928</v>
      </c>
      <c r="J3907" s="1" t="str">
        <f t="shared" si="641"/>
        <v>NGR lake sediment grab sample</v>
      </c>
      <c r="K3907" s="1" t="str">
        <f t="shared" si="642"/>
        <v>&lt;177 micron (NGR)</v>
      </c>
      <c r="L3907">
        <v>88</v>
      </c>
      <c r="M3907" t="s">
        <v>118</v>
      </c>
      <c r="N3907">
        <v>1737</v>
      </c>
      <c r="O3907" t="s">
        <v>759</v>
      </c>
      <c r="P3907" t="s">
        <v>77</v>
      </c>
      <c r="Q3907" t="s">
        <v>66</v>
      </c>
      <c r="R3907" t="s">
        <v>290</v>
      </c>
      <c r="S3907" t="s">
        <v>33</v>
      </c>
      <c r="T3907" t="s">
        <v>36</v>
      </c>
      <c r="U3907" t="s">
        <v>299</v>
      </c>
      <c r="V3907" t="s">
        <v>65</v>
      </c>
      <c r="W3907" t="s">
        <v>66</v>
      </c>
      <c r="X3907" t="s">
        <v>890</v>
      </c>
      <c r="Y3907" t="s">
        <v>41</v>
      </c>
      <c r="Z3907" t="s">
        <v>1847</v>
      </c>
    </row>
    <row r="3908" spans="1:26" hidden="1" x14ac:dyDescent="0.25">
      <c r="A3908" t="s">
        <v>15765</v>
      </c>
      <c r="B3908" t="s">
        <v>15766</v>
      </c>
      <c r="C3908" s="1" t="str">
        <f t="shared" si="639"/>
        <v>21:0242</v>
      </c>
      <c r="D3908" s="1" t="str">
        <f t="shared" si="640"/>
        <v>21:0117</v>
      </c>
      <c r="E3908" t="s">
        <v>15767</v>
      </c>
      <c r="F3908" t="s">
        <v>15768</v>
      </c>
      <c r="H3908">
        <v>59.5234059</v>
      </c>
      <c r="I3908">
        <v>-102.31412109999999</v>
      </c>
      <c r="J3908" s="1" t="str">
        <f t="shared" si="641"/>
        <v>NGR lake sediment grab sample</v>
      </c>
      <c r="K3908" s="1" t="str">
        <f t="shared" si="642"/>
        <v>&lt;177 micron (NGR)</v>
      </c>
      <c r="L3908">
        <v>88</v>
      </c>
      <c r="M3908" t="s">
        <v>131</v>
      </c>
      <c r="N3908">
        <v>1738</v>
      </c>
      <c r="O3908" t="s">
        <v>577</v>
      </c>
      <c r="P3908" t="s">
        <v>321</v>
      </c>
      <c r="Q3908" t="s">
        <v>53</v>
      </c>
      <c r="R3908" t="s">
        <v>50</v>
      </c>
      <c r="S3908" t="s">
        <v>33</v>
      </c>
      <c r="T3908" t="s">
        <v>36</v>
      </c>
      <c r="U3908" t="s">
        <v>263</v>
      </c>
      <c r="V3908" t="s">
        <v>337</v>
      </c>
      <c r="W3908" t="s">
        <v>78</v>
      </c>
      <c r="X3908" t="s">
        <v>890</v>
      </c>
      <c r="Y3908" t="s">
        <v>41</v>
      </c>
      <c r="Z3908" t="s">
        <v>696</v>
      </c>
    </row>
    <row r="3909" spans="1:26" hidden="1" x14ac:dyDescent="0.25">
      <c r="A3909" t="s">
        <v>15769</v>
      </c>
      <c r="B3909" t="s">
        <v>15770</v>
      </c>
      <c r="C3909" s="1" t="str">
        <f t="shared" si="639"/>
        <v>21:0242</v>
      </c>
      <c r="D3909" s="1" t="str">
        <f t="shared" si="640"/>
        <v>21:0117</v>
      </c>
      <c r="E3909" t="s">
        <v>15771</v>
      </c>
      <c r="F3909" t="s">
        <v>15772</v>
      </c>
      <c r="H3909">
        <v>59.504382399999997</v>
      </c>
      <c r="I3909">
        <v>-102.3000796</v>
      </c>
      <c r="J3909" s="1" t="str">
        <f t="shared" si="641"/>
        <v>NGR lake sediment grab sample</v>
      </c>
      <c r="K3909" s="1" t="str">
        <f t="shared" si="642"/>
        <v>&lt;177 micron (NGR)</v>
      </c>
      <c r="L3909">
        <v>88</v>
      </c>
      <c r="M3909" t="s">
        <v>143</v>
      </c>
      <c r="N3909">
        <v>1739</v>
      </c>
      <c r="O3909" t="s">
        <v>197</v>
      </c>
      <c r="P3909" t="s">
        <v>77</v>
      </c>
      <c r="Q3909" t="s">
        <v>53</v>
      </c>
      <c r="R3909" t="s">
        <v>50</v>
      </c>
      <c r="S3909" t="s">
        <v>39</v>
      </c>
      <c r="T3909" t="s">
        <v>36</v>
      </c>
      <c r="U3909" t="s">
        <v>300</v>
      </c>
      <c r="V3909" t="s">
        <v>1095</v>
      </c>
      <c r="W3909" t="s">
        <v>63</v>
      </c>
      <c r="X3909" t="s">
        <v>890</v>
      </c>
      <c r="Y3909" t="s">
        <v>41</v>
      </c>
      <c r="Z3909" t="s">
        <v>51</v>
      </c>
    </row>
    <row r="3910" spans="1:26" hidden="1" x14ac:dyDescent="0.25">
      <c r="A3910" t="s">
        <v>15773</v>
      </c>
      <c r="B3910" t="s">
        <v>15774</v>
      </c>
      <c r="C3910" s="1" t="str">
        <f t="shared" si="639"/>
        <v>21:0242</v>
      </c>
      <c r="D3910" s="1" t="str">
        <f t="shared" si="640"/>
        <v>21:0117</v>
      </c>
      <c r="E3910" t="s">
        <v>15775</v>
      </c>
      <c r="F3910" t="s">
        <v>15776</v>
      </c>
      <c r="H3910">
        <v>59.4806527</v>
      </c>
      <c r="I3910">
        <v>-102.2992</v>
      </c>
      <c r="J3910" s="1" t="str">
        <f t="shared" si="641"/>
        <v>NGR lake sediment grab sample</v>
      </c>
      <c r="K3910" s="1" t="str">
        <f t="shared" si="642"/>
        <v>&lt;177 micron (NGR)</v>
      </c>
      <c r="L3910">
        <v>88</v>
      </c>
      <c r="M3910" t="s">
        <v>177</v>
      </c>
      <c r="N3910">
        <v>1740</v>
      </c>
      <c r="O3910" t="s">
        <v>888</v>
      </c>
      <c r="P3910" t="s">
        <v>334</v>
      </c>
      <c r="Q3910" t="s">
        <v>66</v>
      </c>
      <c r="R3910" t="s">
        <v>277</v>
      </c>
      <c r="S3910" t="s">
        <v>146</v>
      </c>
      <c r="T3910" t="s">
        <v>36</v>
      </c>
      <c r="U3910" t="s">
        <v>1480</v>
      </c>
      <c r="V3910" t="s">
        <v>148</v>
      </c>
      <c r="W3910" t="s">
        <v>33</v>
      </c>
      <c r="X3910" t="s">
        <v>82</v>
      </c>
      <c r="Y3910" t="s">
        <v>41</v>
      </c>
      <c r="Z3910" t="s">
        <v>782</v>
      </c>
    </row>
    <row r="3911" spans="1:26" hidden="1" x14ac:dyDescent="0.25">
      <c r="A3911" t="s">
        <v>15777</v>
      </c>
      <c r="B3911" t="s">
        <v>15778</v>
      </c>
      <c r="C3911" s="1" t="str">
        <f t="shared" si="639"/>
        <v>21:0242</v>
      </c>
      <c r="D3911" s="1" t="str">
        <f t="shared" si="640"/>
        <v>21:0117</v>
      </c>
      <c r="E3911" t="s">
        <v>15779</v>
      </c>
      <c r="F3911" t="s">
        <v>15780</v>
      </c>
      <c r="H3911">
        <v>59.474441300000002</v>
      </c>
      <c r="I3911">
        <v>-102.3423931</v>
      </c>
      <c r="J3911" s="1" t="str">
        <f t="shared" si="641"/>
        <v>NGR lake sediment grab sample</v>
      </c>
      <c r="K3911" s="1" t="str">
        <f t="shared" si="642"/>
        <v>&lt;177 micron (NGR)</v>
      </c>
      <c r="L3911">
        <v>88</v>
      </c>
      <c r="M3911" t="s">
        <v>187</v>
      </c>
      <c r="N3911">
        <v>1741</v>
      </c>
      <c r="O3911" t="s">
        <v>348</v>
      </c>
      <c r="P3911" t="s">
        <v>334</v>
      </c>
      <c r="Q3911" t="s">
        <v>80</v>
      </c>
      <c r="R3911" t="s">
        <v>135</v>
      </c>
      <c r="S3911" t="s">
        <v>76</v>
      </c>
      <c r="T3911" t="s">
        <v>36</v>
      </c>
      <c r="U3911" t="s">
        <v>2645</v>
      </c>
      <c r="V3911" t="s">
        <v>457</v>
      </c>
      <c r="W3911" t="s">
        <v>33</v>
      </c>
      <c r="X3911" t="s">
        <v>890</v>
      </c>
      <c r="Y3911" t="s">
        <v>41</v>
      </c>
      <c r="Z3911" t="s">
        <v>917</v>
      </c>
    </row>
    <row r="3912" spans="1:26" hidden="1" x14ac:dyDescent="0.25">
      <c r="A3912" t="s">
        <v>15781</v>
      </c>
      <c r="B3912" t="s">
        <v>15782</v>
      </c>
      <c r="C3912" s="1" t="str">
        <f t="shared" si="639"/>
        <v>21:0242</v>
      </c>
      <c r="D3912" s="1" t="str">
        <f t="shared" si="640"/>
        <v>21:0117</v>
      </c>
      <c r="E3912" t="s">
        <v>15783</v>
      </c>
      <c r="F3912" t="s">
        <v>15784</v>
      </c>
      <c r="H3912">
        <v>59.446972600000002</v>
      </c>
      <c r="I3912">
        <v>-102.3387778</v>
      </c>
      <c r="J3912" s="1" t="str">
        <f t="shared" si="641"/>
        <v>NGR lake sediment grab sample</v>
      </c>
      <c r="K3912" s="1" t="str">
        <f t="shared" si="642"/>
        <v>&lt;177 micron (NGR)</v>
      </c>
      <c r="L3912">
        <v>88</v>
      </c>
      <c r="M3912" t="s">
        <v>196</v>
      </c>
      <c r="N3912">
        <v>1742</v>
      </c>
      <c r="O3912" t="s">
        <v>541</v>
      </c>
      <c r="P3912" t="s">
        <v>145</v>
      </c>
      <c r="Q3912" t="s">
        <v>63</v>
      </c>
      <c r="R3912" t="s">
        <v>271</v>
      </c>
      <c r="S3912" t="s">
        <v>146</v>
      </c>
      <c r="T3912" t="s">
        <v>36</v>
      </c>
      <c r="U3912" t="s">
        <v>1785</v>
      </c>
      <c r="V3912" t="s">
        <v>685</v>
      </c>
      <c r="W3912" t="s">
        <v>63</v>
      </c>
      <c r="X3912" t="s">
        <v>336</v>
      </c>
      <c r="Y3912" t="s">
        <v>41</v>
      </c>
      <c r="Z3912" t="s">
        <v>776</v>
      </c>
    </row>
    <row r="3913" spans="1:26" hidden="1" x14ac:dyDescent="0.25">
      <c r="A3913" t="s">
        <v>15785</v>
      </c>
      <c r="B3913" t="s">
        <v>15786</v>
      </c>
      <c r="C3913" s="1" t="str">
        <f t="shared" si="639"/>
        <v>21:0242</v>
      </c>
      <c r="D3913" s="1" t="str">
        <f t="shared" si="640"/>
        <v>21:0117</v>
      </c>
      <c r="E3913" t="s">
        <v>15787</v>
      </c>
      <c r="F3913" t="s">
        <v>15788</v>
      </c>
      <c r="H3913">
        <v>59.428597099999998</v>
      </c>
      <c r="I3913">
        <v>-102.3264121</v>
      </c>
      <c r="J3913" s="1" t="str">
        <f t="shared" si="641"/>
        <v>NGR lake sediment grab sample</v>
      </c>
      <c r="K3913" s="1" t="str">
        <f t="shared" si="642"/>
        <v>&lt;177 micron (NGR)</v>
      </c>
      <c r="L3913">
        <v>88</v>
      </c>
      <c r="M3913" t="s">
        <v>206</v>
      </c>
      <c r="N3913">
        <v>1743</v>
      </c>
      <c r="O3913" t="s">
        <v>631</v>
      </c>
      <c r="P3913" t="s">
        <v>62</v>
      </c>
      <c r="Q3913" t="s">
        <v>66</v>
      </c>
      <c r="R3913" t="s">
        <v>277</v>
      </c>
      <c r="S3913" t="s">
        <v>97</v>
      </c>
      <c r="T3913" t="s">
        <v>36</v>
      </c>
      <c r="U3913" t="s">
        <v>986</v>
      </c>
      <c r="V3913" t="s">
        <v>375</v>
      </c>
      <c r="W3913" t="s">
        <v>80</v>
      </c>
      <c r="X3913" t="s">
        <v>890</v>
      </c>
      <c r="Y3913" t="s">
        <v>41</v>
      </c>
      <c r="Z3913" t="s">
        <v>3015</v>
      </c>
    </row>
    <row r="3914" spans="1:26" hidden="1" x14ac:dyDescent="0.25">
      <c r="A3914" t="s">
        <v>15789</v>
      </c>
      <c r="B3914" t="s">
        <v>15790</v>
      </c>
      <c r="C3914" s="1" t="str">
        <f t="shared" si="639"/>
        <v>21:0242</v>
      </c>
      <c r="D3914" s="1" t="str">
        <f t="shared" si="640"/>
        <v>21:0117</v>
      </c>
      <c r="E3914" t="s">
        <v>15791</v>
      </c>
      <c r="F3914" t="s">
        <v>15792</v>
      </c>
      <c r="H3914">
        <v>59.411661500000001</v>
      </c>
      <c r="I3914">
        <v>-102.3489144</v>
      </c>
      <c r="J3914" s="1" t="str">
        <f t="shared" si="641"/>
        <v>NGR lake sediment grab sample</v>
      </c>
      <c r="K3914" s="1" t="str">
        <f t="shared" si="642"/>
        <v>&lt;177 micron (NGR)</v>
      </c>
      <c r="L3914">
        <v>88</v>
      </c>
      <c r="M3914" t="s">
        <v>214</v>
      </c>
      <c r="N3914">
        <v>1744</v>
      </c>
      <c r="O3914" t="s">
        <v>188</v>
      </c>
      <c r="P3914" t="s">
        <v>596</v>
      </c>
      <c r="Q3914" t="s">
        <v>63</v>
      </c>
      <c r="R3914" t="s">
        <v>64</v>
      </c>
      <c r="S3914" t="s">
        <v>146</v>
      </c>
      <c r="T3914" t="s">
        <v>36</v>
      </c>
      <c r="U3914" t="s">
        <v>2854</v>
      </c>
      <c r="V3914" t="s">
        <v>2451</v>
      </c>
      <c r="W3914" t="s">
        <v>80</v>
      </c>
      <c r="X3914" t="s">
        <v>82</v>
      </c>
      <c r="Y3914" t="s">
        <v>41</v>
      </c>
      <c r="Z3914" t="s">
        <v>483</v>
      </c>
    </row>
    <row r="3915" spans="1:26" hidden="1" x14ac:dyDescent="0.25">
      <c r="A3915" t="s">
        <v>15793</v>
      </c>
      <c r="B3915" t="s">
        <v>15794</v>
      </c>
      <c r="C3915" s="1" t="str">
        <f t="shared" si="639"/>
        <v>21:0242</v>
      </c>
      <c r="D3915" s="1" t="str">
        <f t="shared" si="640"/>
        <v>21:0117</v>
      </c>
      <c r="E3915" t="s">
        <v>15795</v>
      </c>
      <c r="F3915" t="s">
        <v>15796</v>
      </c>
      <c r="H3915">
        <v>59.388503100000001</v>
      </c>
      <c r="I3915">
        <v>-102.3236678</v>
      </c>
      <c r="J3915" s="1" t="str">
        <f t="shared" si="641"/>
        <v>NGR lake sediment grab sample</v>
      </c>
      <c r="K3915" s="1" t="str">
        <f t="shared" si="642"/>
        <v>&lt;177 micron (NGR)</v>
      </c>
      <c r="L3915">
        <v>89</v>
      </c>
      <c r="M3915" t="s">
        <v>30</v>
      </c>
      <c r="N3915">
        <v>1745</v>
      </c>
      <c r="O3915" t="s">
        <v>470</v>
      </c>
      <c r="P3915" t="s">
        <v>145</v>
      </c>
      <c r="Q3915" t="s">
        <v>53</v>
      </c>
      <c r="R3915" t="s">
        <v>64</v>
      </c>
      <c r="S3915" t="s">
        <v>76</v>
      </c>
      <c r="T3915" t="s">
        <v>36</v>
      </c>
      <c r="U3915" t="s">
        <v>868</v>
      </c>
      <c r="V3915" t="s">
        <v>2723</v>
      </c>
      <c r="W3915" t="s">
        <v>63</v>
      </c>
      <c r="X3915" t="s">
        <v>890</v>
      </c>
      <c r="Y3915" t="s">
        <v>41</v>
      </c>
      <c r="Z3915" t="s">
        <v>716</v>
      </c>
    </row>
    <row r="3916" spans="1:26" hidden="1" x14ac:dyDescent="0.25">
      <c r="A3916" t="s">
        <v>15797</v>
      </c>
      <c r="B3916" t="s">
        <v>15798</v>
      </c>
      <c r="C3916" s="1" t="str">
        <f t="shared" si="639"/>
        <v>21:0242</v>
      </c>
      <c r="D3916" s="1" t="str">
        <f t="shared" si="640"/>
        <v>21:0117</v>
      </c>
      <c r="E3916" t="s">
        <v>15799</v>
      </c>
      <c r="F3916" t="s">
        <v>15800</v>
      </c>
      <c r="H3916">
        <v>59.385204600000002</v>
      </c>
      <c r="I3916">
        <v>-102.3517717</v>
      </c>
      <c r="J3916" s="1" t="str">
        <f t="shared" si="641"/>
        <v>NGR lake sediment grab sample</v>
      </c>
      <c r="K3916" s="1" t="str">
        <f t="shared" si="642"/>
        <v>&lt;177 micron (NGR)</v>
      </c>
      <c r="L3916">
        <v>89</v>
      </c>
      <c r="M3916" t="s">
        <v>154</v>
      </c>
      <c r="N3916">
        <v>1746</v>
      </c>
      <c r="O3916" t="s">
        <v>289</v>
      </c>
      <c r="P3916" t="s">
        <v>244</v>
      </c>
      <c r="Q3916" t="s">
        <v>66</v>
      </c>
      <c r="R3916" t="s">
        <v>156</v>
      </c>
      <c r="S3916" t="s">
        <v>39</v>
      </c>
      <c r="T3916" t="s">
        <v>36</v>
      </c>
      <c r="U3916" t="s">
        <v>583</v>
      </c>
      <c r="V3916" t="s">
        <v>517</v>
      </c>
      <c r="W3916" t="s">
        <v>66</v>
      </c>
      <c r="X3916" t="s">
        <v>82</v>
      </c>
      <c r="Y3916" t="s">
        <v>41</v>
      </c>
      <c r="Z3916" t="s">
        <v>438</v>
      </c>
    </row>
    <row r="3917" spans="1:26" hidden="1" x14ac:dyDescent="0.25">
      <c r="A3917" t="s">
        <v>15801</v>
      </c>
      <c r="B3917" t="s">
        <v>15802</v>
      </c>
      <c r="C3917" s="1" t="str">
        <f t="shared" si="639"/>
        <v>21:0242</v>
      </c>
      <c r="D3917" s="1" t="str">
        <f t="shared" si="640"/>
        <v>21:0117</v>
      </c>
      <c r="E3917" t="s">
        <v>15795</v>
      </c>
      <c r="F3917" t="s">
        <v>15803</v>
      </c>
      <c r="H3917">
        <v>59.388503100000001</v>
      </c>
      <c r="I3917">
        <v>-102.3236678</v>
      </c>
      <c r="J3917" s="1" t="str">
        <f t="shared" si="641"/>
        <v>NGR lake sediment grab sample</v>
      </c>
      <c r="K3917" s="1" t="str">
        <f t="shared" si="642"/>
        <v>&lt;177 micron (NGR)</v>
      </c>
      <c r="L3917">
        <v>89</v>
      </c>
      <c r="M3917" t="s">
        <v>162</v>
      </c>
      <c r="N3917">
        <v>1747</v>
      </c>
      <c r="O3917" t="s">
        <v>515</v>
      </c>
      <c r="P3917" t="s">
        <v>145</v>
      </c>
      <c r="Q3917" t="s">
        <v>53</v>
      </c>
      <c r="R3917" t="s">
        <v>34</v>
      </c>
      <c r="S3917" t="s">
        <v>76</v>
      </c>
      <c r="T3917" t="s">
        <v>122</v>
      </c>
      <c r="U3917" t="s">
        <v>226</v>
      </c>
      <c r="V3917" t="s">
        <v>3466</v>
      </c>
      <c r="W3917" t="s">
        <v>63</v>
      </c>
      <c r="X3917" t="s">
        <v>890</v>
      </c>
      <c r="Y3917" t="s">
        <v>41</v>
      </c>
      <c r="Z3917" t="s">
        <v>1590</v>
      </c>
    </row>
    <row r="3918" spans="1:26" hidden="1" x14ac:dyDescent="0.25">
      <c r="A3918" t="s">
        <v>15804</v>
      </c>
      <c r="B3918" t="s">
        <v>15805</v>
      </c>
      <c r="C3918" s="1" t="str">
        <f t="shared" si="639"/>
        <v>21:0242</v>
      </c>
      <c r="D3918" s="1" t="str">
        <f t="shared" si="640"/>
        <v>21:0117</v>
      </c>
      <c r="E3918" t="s">
        <v>15795</v>
      </c>
      <c r="F3918" t="s">
        <v>15806</v>
      </c>
      <c r="H3918">
        <v>59.388503100000001</v>
      </c>
      <c r="I3918">
        <v>-102.3236678</v>
      </c>
      <c r="J3918" s="1" t="str">
        <f t="shared" si="641"/>
        <v>NGR lake sediment grab sample</v>
      </c>
      <c r="K3918" s="1" t="str">
        <f t="shared" si="642"/>
        <v>&lt;177 micron (NGR)</v>
      </c>
      <c r="L3918">
        <v>89</v>
      </c>
      <c r="M3918" t="s">
        <v>169</v>
      </c>
      <c r="N3918">
        <v>1748</v>
      </c>
      <c r="O3918" t="s">
        <v>470</v>
      </c>
      <c r="P3918" t="s">
        <v>32</v>
      </c>
      <c r="Q3918" t="s">
        <v>53</v>
      </c>
      <c r="R3918" t="s">
        <v>50</v>
      </c>
      <c r="S3918" t="s">
        <v>146</v>
      </c>
      <c r="T3918" t="s">
        <v>36</v>
      </c>
      <c r="U3918" t="s">
        <v>799</v>
      </c>
      <c r="V3918" t="s">
        <v>4470</v>
      </c>
      <c r="W3918" t="s">
        <v>63</v>
      </c>
      <c r="X3918" t="s">
        <v>48</v>
      </c>
      <c r="Y3918" t="s">
        <v>41</v>
      </c>
      <c r="Z3918" t="s">
        <v>48</v>
      </c>
    </row>
    <row r="3919" spans="1:26" hidden="1" x14ac:dyDescent="0.25">
      <c r="A3919" t="s">
        <v>15807</v>
      </c>
      <c r="B3919" t="s">
        <v>15808</v>
      </c>
      <c r="C3919" s="1" t="str">
        <f t="shared" si="639"/>
        <v>21:0242</v>
      </c>
      <c r="D3919" s="1" t="str">
        <f t="shared" si="640"/>
        <v>21:0117</v>
      </c>
      <c r="E3919" t="s">
        <v>15809</v>
      </c>
      <c r="F3919" t="s">
        <v>15810</v>
      </c>
      <c r="H3919">
        <v>59.370481499999997</v>
      </c>
      <c r="I3919">
        <v>-102.3303679</v>
      </c>
      <c r="J3919" s="1" t="str">
        <f t="shared" si="641"/>
        <v>NGR lake sediment grab sample</v>
      </c>
      <c r="K3919" s="1" t="str">
        <f t="shared" si="642"/>
        <v>&lt;177 micron (NGR)</v>
      </c>
      <c r="L3919">
        <v>89</v>
      </c>
      <c r="M3919" t="s">
        <v>47</v>
      </c>
      <c r="N3919">
        <v>1749</v>
      </c>
      <c r="O3919" t="s">
        <v>343</v>
      </c>
      <c r="P3919" t="s">
        <v>334</v>
      </c>
      <c r="Q3919" t="s">
        <v>53</v>
      </c>
      <c r="R3919" t="s">
        <v>34</v>
      </c>
      <c r="S3919" t="s">
        <v>78</v>
      </c>
      <c r="T3919" t="s">
        <v>36</v>
      </c>
      <c r="U3919" t="s">
        <v>2474</v>
      </c>
      <c r="V3919" t="s">
        <v>1802</v>
      </c>
      <c r="W3919" t="s">
        <v>53</v>
      </c>
      <c r="X3919" t="s">
        <v>48</v>
      </c>
      <c r="Y3919" t="s">
        <v>41</v>
      </c>
      <c r="Z3919" t="s">
        <v>483</v>
      </c>
    </row>
    <row r="3920" spans="1:26" hidden="1" x14ac:dyDescent="0.25">
      <c r="A3920" t="s">
        <v>15811</v>
      </c>
      <c r="B3920" t="s">
        <v>15812</v>
      </c>
      <c r="C3920" s="1" t="str">
        <f t="shared" si="639"/>
        <v>21:0242</v>
      </c>
      <c r="D3920" s="1" t="str">
        <f t="shared" si="640"/>
        <v>21:0117</v>
      </c>
      <c r="E3920" t="s">
        <v>15813</v>
      </c>
      <c r="F3920" t="s">
        <v>15814</v>
      </c>
      <c r="H3920">
        <v>59.334593499999997</v>
      </c>
      <c r="I3920">
        <v>-102.32461859999999</v>
      </c>
      <c r="J3920" s="1" t="str">
        <f t="shared" si="641"/>
        <v>NGR lake sediment grab sample</v>
      </c>
      <c r="K3920" s="1" t="str">
        <f t="shared" si="642"/>
        <v>&lt;177 micron (NGR)</v>
      </c>
      <c r="L3920">
        <v>89</v>
      </c>
      <c r="M3920" t="s">
        <v>60</v>
      </c>
      <c r="N3920">
        <v>1750</v>
      </c>
      <c r="O3920" t="s">
        <v>760</v>
      </c>
      <c r="P3920" t="s">
        <v>760</v>
      </c>
      <c r="Q3920" t="s">
        <v>760</v>
      </c>
      <c r="R3920" t="s">
        <v>760</v>
      </c>
      <c r="S3920" t="s">
        <v>760</v>
      </c>
      <c r="T3920" t="s">
        <v>760</v>
      </c>
      <c r="U3920" t="s">
        <v>760</v>
      </c>
      <c r="V3920" t="s">
        <v>760</v>
      </c>
      <c r="W3920" t="s">
        <v>760</v>
      </c>
      <c r="X3920" t="s">
        <v>760</v>
      </c>
      <c r="Y3920" t="s">
        <v>760</v>
      </c>
      <c r="Z3920" t="s">
        <v>760</v>
      </c>
    </row>
    <row r="3921" spans="1:26" hidden="1" x14ac:dyDescent="0.25">
      <c r="A3921" t="s">
        <v>15815</v>
      </c>
      <c r="B3921" t="s">
        <v>15816</v>
      </c>
      <c r="C3921" s="1" t="str">
        <f t="shared" si="639"/>
        <v>21:0242</v>
      </c>
      <c r="D3921" s="1" t="str">
        <f t="shared" si="640"/>
        <v>21:0117</v>
      </c>
      <c r="E3921" t="s">
        <v>15817</v>
      </c>
      <c r="F3921" t="s">
        <v>15818</v>
      </c>
      <c r="H3921">
        <v>59.317551899999998</v>
      </c>
      <c r="I3921">
        <v>-102.3396845</v>
      </c>
      <c r="J3921" s="1" t="str">
        <f t="shared" si="641"/>
        <v>NGR lake sediment grab sample</v>
      </c>
      <c r="K3921" s="1" t="str">
        <f t="shared" si="642"/>
        <v>&lt;177 micron (NGR)</v>
      </c>
      <c r="L3921">
        <v>89</v>
      </c>
      <c r="M3921" t="s">
        <v>73</v>
      </c>
      <c r="N3921">
        <v>1751</v>
      </c>
      <c r="O3921" t="s">
        <v>348</v>
      </c>
      <c r="P3921" t="s">
        <v>283</v>
      </c>
      <c r="Q3921" t="s">
        <v>53</v>
      </c>
      <c r="R3921" t="s">
        <v>50</v>
      </c>
      <c r="S3921" t="s">
        <v>181</v>
      </c>
      <c r="T3921" t="s">
        <v>36</v>
      </c>
      <c r="U3921" t="s">
        <v>1964</v>
      </c>
      <c r="V3921" t="s">
        <v>6924</v>
      </c>
      <c r="W3921" t="s">
        <v>80</v>
      </c>
      <c r="X3921" t="s">
        <v>336</v>
      </c>
      <c r="Y3921" t="s">
        <v>41</v>
      </c>
      <c r="Z3921" t="s">
        <v>1161</v>
      </c>
    </row>
    <row r="3922" spans="1:26" hidden="1" x14ac:dyDescent="0.25">
      <c r="A3922" t="s">
        <v>15819</v>
      </c>
      <c r="B3922" t="s">
        <v>15820</v>
      </c>
      <c r="C3922" s="1" t="str">
        <f t="shared" si="639"/>
        <v>21:0242</v>
      </c>
      <c r="D3922" s="1" t="str">
        <f t="shared" si="640"/>
        <v>21:0117</v>
      </c>
      <c r="E3922" t="s">
        <v>15821</v>
      </c>
      <c r="F3922" t="s">
        <v>15822</v>
      </c>
      <c r="H3922">
        <v>59.302647</v>
      </c>
      <c r="I3922">
        <v>-102.35031770000001</v>
      </c>
      <c r="J3922" s="1" t="str">
        <f t="shared" si="641"/>
        <v>NGR lake sediment grab sample</v>
      </c>
      <c r="K3922" s="1" t="str">
        <f t="shared" si="642"/>
        <v>&lt;177 micron (NGR)</v>
      </c>
      <c r="L3922">
        <v>89</v>
      </c>
      <c r="M3922" t="s">
        <v>87</v>
      </c>
      <c r="N3922">
        <v>1752</v>
      </c>
      <c r="O3922" t="s">
        <v>207</v>
      </c>
      <c r="P3922" t="s">
        <v>82</v>
      </c>
      <c r="Q3922" t="s">
        <v>53</v>
      </c>
      <c r="R3922" t="s">
        <v>110</v>
      </c>
      <c r="S3922" t="s">
        <v>76</v>
      </c>
      <c r="T3922" t="s">
        <v>36</v>
      </c>
      <c r="U3922" t="s">
        <v>5810</v>
      </c>
      <c r="V3922" t="s">
        <v>504</v>
      </c>
      <c r="W3922" t="s">
        <v>66</v>
      </c>
      <c r="X3922" t="s">
        <v>48</v>
      </c>
      <c r="Y3922" t="s">
        <v>41</v>
      </c>
      <c r="Z3922" t="s">
        <v>1860</v>
      </c>
    </row>
    <row r="3923" spans="1:26" hidden="1" x14ac:dyDescent="0.25">
      <c r="A3923" t="s">
        <v>15823</v>
      </c>
      <c r="B3923" t="s">
        <v>15824</v>
      </c>
      <c r="C3923" s="1" t="str">
        <f t="shared" si="639"/>
        <v>21:0242</v>
      </c>
      <c r="D3923" s="1" t="str">
        <f t="shared" si="640"/>
        <v>21:0117</v>
      </c>
      <c r="E3923" t="s">
        <v>15825</v>
      </c>
      <c r="F3923" t="s">
        <v>15826</v>
      </c>
      <c r="H3923">
        <v>59.269455999999998</v>
      </c>
      <c r="I3923">
        <v>-102.3622503</v>
      </c>
      <c r="J3923" s="1" t="str">
        <f t="shared" si="641"/>
        <v>NGR lake sediment grab sample</v>
      </c>
      <c r="K3923" s="1" t="str">
        <f t="shared" si="642"/>
        <v>&lt;177 micron (NGR)</v>
      </c>
      <c r="L3923">
        <v>89</v>
      </c>
      <c r="M3923" t="s">
        <v>96</v>
      </c>
      <c r="N3923">
        <v>1753</v>
      </c>
      <c r="O3923" t="s">
        <v>208</v>
      </c>
      <c r="P3923" t="s">
        <v>224</v>
      </c>
      <c r="Q3923" t="s">
        <v>53</v>
      </c>
      <c r="R3923" t="s">
        <v>32</v>
      </c>
      <c r="S3923" t="s">
        <v>156</v>
      </c>
      <c r="T3923" t="s">
        <v>36</v>
      </c>
      <c r="U3923" t="s">
        <v>5542</v>
      </c>
      <c r="V3923" t="s">
        <v>15827</v>
      </c>
      <c r="W3923" t="s">
        <v>78</v>
      </c>
      <c r="X3923" t="s">
        <v>48</v>
      </c>
      <c r="Y3923" t="s">
        <v>41</v>
      </c>
      <c r="Z3923" t="s">
        <v>272</v>
      </c>
    </row>
    <row r="3924" spans="1:26" hidden="1" x14ac:dyDescent="0.25">
      <c r="A3924" t="s">
        <v>15828</v>
      </c>
      <c r="B3924" t="s">
        <v>15829</v>
      </c>
      <c r="C3924" s="1" t="str">
        <f t="shared" si="639"/>
        <v>21:0242</v>
      </c>
      <c r="D3924" s="1" t="str">
        <f t="shared" si="640"/>
        <v>21:0117</v>
      </c>
      <c r="E3924" t="s">
        <v>15830</v>
      </c>
      <c r="F3924" t="s">
        <v>15831</v>
      </c>
      <c r="H3924">
        <v>59.261870399999999</v>
      </c>
      <c r="I3924">
        <v>-102.3991608</v>
      </c>
      <c r="J3924" s="1" t="str">
        <f t="shared" si="641"/>
        <v>NGR lake sediment grab sample</v>
      </c>
      <c r="K3924" s="1" t="str">
        <f t="shared" si="642"/>
        <v>&lt;177 micron (NGR)</v>
      </c>
      <c r="L3924">
        <v>89</v>
      </c>
      <c r="M3924" t="s">
        <v>106</v>
      </c>
      <c r="N3924">
        <v>1754</v>
      </c>
      <c r="O3924" t="s">
        <v>760</v>
      </c>
      <c r="P3924" t="s">
        <v>760</v>
      </c>
      <c r="Q3924" t="s">
        <v>760</v>
      </c>
      <c r="R3924" t="s">
        <v>760</v>
      </c>
      <c r="S3924" t="s">
        <v>760</v>
      </c>
      <c r="T3924" t="s">
        <v>760</v>
      </c>
      <c r="U3924" t="s">
        <v>760</v>
      </c>
      <c r="V3924" t="s">
        <v>760</v>
      </c>
      <c r="W3924" t="s">
        <v>760</v>
      </c>
      <c r="X3924" t="s">
        <v>760</v>
      </c>
      <c r="Y3924" t="s">
        <v>760</v>
      </c>
      <c r="Z3924" t="s">
        <v>760</v>
      </c>
    </row>
    <row r="3925" spans="1:26" hidden="1" x14ac:dyDescent="0.25">
      <c r="A3925" t="s">
        <v>15832</v>
      </c>
      <c r="B3925" t="s">
        <v>15833</v>
      </c>
      <c r="C3925" s="1" t="str">
        <f t="shared" si="639"/>
        <v>21:0242</v>
      </c>
      <c r="D3925" s="1" t="str">
        <f t="shared" si="640"/>
        <v>21:0117</v>
      </c>
      <c r="E3925" t="s">
        <v>15834</v>
      </c>
      <c r="F3925" t="s">
        <v>15835</v>
      </c>
      <c r="H3925">
        <v>59.243896100000001</v>
      </c>
      <c r="I3925">
        <v>-102.4043353</v>
      </c>
      <c r="J3925" s="1" t="str">
        <f t="shared" si="641"/>
        <v>NGR lake sediment grab sample</v>
      </c>
      <c r="K3925" s="1" t="str">
        <f t="shared" si="642"/>
        <v>&lt;177 micron (NGR)</v>
      </c>
      <c r="L3925">
        <v>89</v>
      </c>
      <c r="M3925" t="s">
        <v>118</v>
      </c>
      <c r="N3925">
        <v>1755</v>
      </c>
      <c r="O3925" t="s">
        <v>1090</v>
      </c>
      <c r="P3925" t="s">
        <v>321</v>
      </c>
      <c r="Q3925" t="s">
        <v>53</v>
      </c>
      <c r="R3925" t="s">
        <v>198</v>
      </c>
      <c r="S3925" t="s">
        <v>181</v>
      </c>
      <c r="T3925" t="s">
        <v>36</v>
      </c>
      <c r="U3925" t="s">
        <v>361</v>
      </c>
      <c r="V3925" t="s">
        <v>911</v>
      </c>
      <c r="W3925" t="s">
        <v>33</v>
      </c>
      <c r="X3925" t="s">
        <v>48</v>
      </c>
      <c r="Y3925" t="s">
        <v>41</v>
      </c>
      <c r="Z3925" t="s">
        <v>1086</v>
      </c>
    </row>
    <row r="3926" spans="1:26" hidden="1" x14ac:dyDescent="0.25">
      <c r="A3926" t="s">
        <v>15836</v>
      </c>
      <c r="B3926" t="s">
        <v>15837</v>
      </c>
      <c r="C3926" s="1" t="str">
        <f t="shared" si="639"/>
        <v>21:0242</v>
      </c>
      <c r="D3926" s="1" t="str">
        <f t="shared" si="640"/>
        <v>21:0117</v>
      </c>
      <c r="E3926" t="s">
        <v>15838</v>
      </c>
      <c r="F3926" t="s">
        <v>15839</v>
      </c>
      <c r="H3926">
        <v>59.213526799999997</v>
      </c>
      <c r="I3926">
        <v>-102.4029783</v>
      </c>
      <c r="J3926" s="1" t="str">
        <f t="shared" si="641"/>
        <v>NGR lake sediment grab sample</v>
      </c>
      <c r="K3926" s="1" t="str">
        <f t="shared" si="642"/>
        <v>&lt;177 micron (NGR)</v>
      </c>
      <c r="L3926">
        <v>89</v>
      </c>
      <c r="M3926" t="s">
        <v>131</v>
      </c>
      <c r="N3926">
        <v>1756</v>
      </c>
      <c r="O3926" t="s">
        <v>61</v>
      </c>
      <c r="P3926" t="s">
        <v>109</v>
      </c>
      <c r="Q3926" t="s">
        <v>53</v>
      </c>
      <c r="R3926" t="s">
        <v>50</v>
      </c>
      <c r="S3926" t="s">
        <v>78</v>
      </c>
      <c r="T3926" t="s">
        <v>122</v>
      </c>
      <c r="U3926" t="s">
        <v>235</v>
      </c>
      <c r="V3926" t="s">
        <v>125</v>
      </c>
      <c r="W3926" t="s">
        <v>66</v>
      </c>
      <c r="X3926" t="s">
        <v>82</v>
      </c>
      <c r="Y3926" t="s">
        <v>41</v>
      </c>
      <c r="Z3926" t="s">
        <v>121</v>
      </c>
    </row>
    <row r="3927" spans="1:26" hidden="1" x14ac:dyDescent="0.25">
      <c r="A3927" t="s">
        <v>15840</v>
      </c>
      <c r="B3927" t="s">
        <v>15841</v>
      </c>
      <c r="C3927" s="1" t="str">
        <f t="shared" si="639"/>
        <v>21:0242</v>
      </c>
      <c r="D3927" s="1" t="str">
        <f t="shared" si="640"/>
        <v>21:0117</v>
      </c>
      <c r="E3927" t="s">
        <v>15842</v>
      </c>
      <c r="F3927" t="s">
        <v>15843</v>
      </c>
      <c r="H3927">
        <v>59.203470099999997</v>
      </c>
      <c r="I3927">
        <v>-102.3605072</v>
      </c>
      <c r="J3927" s="1" t="str">
        <f t="shared" si="641"/>
        <v>NGR lake sediment grab sample</v>
      </c>
      <c r="K3927" s="1" t="str">
        <f t="shared" si="642"/>
        <v>&lt;177 micron (NGR)</v>
      </c>
      <c r="L3927">
        <v>89</v>
      </c>
      <c r="M3927" t="s">
        <v>143</v>
      </c>
      <c r="N3927">
        <v>1757</v>
      </c>
      <c r="O3927" t="s">
        <v>841</v>
      </c>
      <c r="P3927" t="s">
        <v>145</v>
      </c>
      <c r="Q3927" t="s">
        <v>53</v>
      </c>
      <c r="R3927" t="s">
        <v>34</v>
      </c>
      <c r="S3927" t="s">
        <v>156</v>
      </c>
      <c r="T3927" t="s">
        <v>36</v>
      </c>
      <c r="U3927" t="s">
        <v>1192</v>
      </c>
      <c r="V3927" t="s">
        <v>15844</v>
      </c>
      <c r="W3927" t="s">
        <v>146</v>
      </c>
      <c r="X3927" t="s">
        <v>336</v>
      </c>
      <c r="Y3927" t="s">
        <v>41</v>
      </c>
      <c r="Z3927" t="s">
        <v>2483</v>
      </c>
    </row>
    <row r="3928" spans="1:26" hidden="1" x14ac:dyDescent="0.25">
      <c r="A3928" t="s">
        <v>15845</v>
      </c>
      <c r="B3928" t="s">
        <v>15846</v>
      </c>
      <c r="C3928" s="1" t="str">
        <f t="shared" si="639"/>
        <v>21:0242</v>
      </c>
      <c r="D3928" s="1" t="str">
        <f t="shared" si="640"/>
        <v>21:0117</v>
      </c>
      <c r="E3928" t="s">
        <v>15847</v>
      </c>
      <c r="F3928" t="s">
        <v>15848</v>
      </c>
      <c r="H3928">
        <v>59.183491099999998</v>
      </c>
      <c r="I3928">
        <v>-102.35672510000001</v>
      </c>
      <c r="J3928" s="1" t="str">
        <f t="shared" si="641"/>
        <v>NGR lake sediment grab sample</v>
      </c>
      <c r="K3928" s="1" t="str">
        <f t="shared" si="642"/>
        <v>&lt;177 micron (NGR)</v>
      </c>
      <c r="L3928">
        <v>89</v>
      </c>
      <c r="M3928" t="s">
        <v>177</v>
      </c>
      <c r="N3928">
        <v>1758</v>
      </c>
      <c r="O3928" t="s">
        <v>702</v>
      </c>
      <c r="P3928" t="s">
        <v>244</v>
      </c>
      <c r="Q3928" t="s">
        <v>66</v>
      </c>
      <c r="R3928" t="s">
        <v>156</v>
      </c>
      <c r="S3928" t="s">
        <v>78</v>
      </c>
      <c r="T3928" t="s">
        <v>36</v>
      </c>
      <c r="U3928" t="s">
        <v>343</v>
      </c>
      <c r="V3928" t="s">
        <v>157</v>
      </c>
      <c r="W3928" t="s">
        <v>53</v>
      </c>
      <c r="X3928" t="s">
        <v>82</v>
      </c>
      <c r="Y3928" t="s">
        <v>41</v>
      </c>
      <c r="Z3928" t="s">
        <v>11174</v>
      </c>
    </row>
    <row r="3929" spans="1:26" hidden="1" x14ac:dyDescent="0.25">
      <c r="A3929" t="s">
        <v>15849</v>
      </c>
      <c r="B3929" t="s">
        <v>15850</v>
      </c>
      <c r="C3929" s="1" t="str">
        <f t="shared" si="639"/>
        <v>21:0242</v>
      </c>
      <c r="D3929" s="1" t="str">
        <f>HYPERLINK("http://geochem.nrcan.gc.ca/cdogs/content/svy/svy_e.htm", "")</f>
        <v/>
      </c>
      <c r="G3929" s="1" t="str">
        <f>HYPERLINK("http://geochem.nrcan.gc.ca/cdogs/content/cr_/cr_00023_e.htm", "23")</f>
        <v>23</v>
      </c>
      <c r="J3929" t="s">
        <v>220</v>
      </c>
      <c r="K3929" t="s">
        <v>221</v>
      </c>
      <c r="L3929">
        <v>89</v>
      </c>
      <c r="M3929" t="s">
        <v>222</v>
      </c>
      <c r="N3929">
        <v>1759</v>
      </c>
      <c r="O3929" t="s">
        <v>81</v>
      </c>
      <c r="P3929" t="s">
        <v>334</v>
      </c>
      <c r="Q3929" t="s">
        <v>277</v>
      </c>
      <c r="R3929" t="s">
        <v>290</v>
      </c>
      <c r="S3929" t="s">
        <v>290</v>
      </c>
      <c r="T3929" t="s">
        <v>36</v>
      </c>
      <c r="U3929" t="s">
        <v>964</v>
      </c>
      <c r="V3929" t="s">
        <v>1193</v>
      </c>
      <c r="W3929" t="s">
        <v>33</v>
      </c>
      <c r="X3929" t="s">
        <v>300</v>
      </c>
      <c r="Y3929" t="s">
        <v>109</v>
      </c>
      <c r="Z3929" t="s">
        <v>229</v>
      </c>
    </row>
    <row r="3930" spans="1:26" hidden="1" x14ac:dyDescent="0.25">
      <c r="A3930" t="s">
        <v>15851</v>
      </c>
      <c r="B3930" t="s">
        <v>15852</v>
      </c>
      <c r="C3930" s="1" t="str">
        <f t="shared" si="639"/>
        <v>21:0242</v>
      </c>
      <c r="D3930" s="1" t="str">
        <f t="shared" ref="D3930:D3937" si="643">HYPERLINK("http://geochem.nrcan.gc.ca/cdogs/content/svy/svy210117_e.htm", "21:0117")</f>
        <v>21:0117</v>
      </c>
      <c r="E3930" t="s">
        <v>15853</v>
      </c>
      <c r="F3930" t="s">
        <v>15854</v>
      </c>
      <c r="H3930">
        <v>59.169370499999999</v>
      </c>
      <c r="I3930">
        <v>-102.3397713</v>
      </c>
      <c r="J3930" s="1" t="str">
        <f t="shared" ref="J3930:J3937" si="644">HYPERLINK("http://geochem.nrcan.gc.ca/cdogs/content/kwd/kwd020027_e.htm", "NGR lake sediment grab sample")</f>
        <v>NGR lake sediment grab sample</v>
      </c>
      <c r="K3930" s="1" t="str">
        <f t="shared" ref="K3930:K3937" si="645">HYPERLINK("http://geochem.nrcan.gc.ca/cdogs/content/kwd/kwd080006_e.htm", "&lt;177 micron (NGR)")</f>
        <v>&lt;177 micron (NGR)</v>
      </c>
      <c r="L3930">
        <v>89</v>
      </c>
      <c r="M3930" t="s">
        <v>187</v>
      </c>
      <c r="N3930">
        <v>1760</v>
      </c>
      <c r="O3930" t="s">
        <v>888</v>
      </c>
      <c r="P3930" t="s">
        <v>596</v>
      </c>
      <c r="Q3930" t="s">
        <v>63</v>
      </c>
      <c r="R3930" t="s">
        <v>110</v>
      </c>
      <c r="S3930" t="s">
        <v>78</v>
      </c>
      <c r="T3930" t="s">
        <v>36</v>
      </c>
      <c r="U3930" t="s">
        <v>673</v>
      </c>
      <c r="V3930" t="s">
        <v>237</v>
      </c>
      <c r="W3930" t="s">
        <v>53</v>
      </c>
      <c r="X3930" t="s">
        <v>79</v>
      </c>
      <c r="Y3930" t="s">
        <v>41</v>
      </c>
      <c r="Z3930" t="s">
        <v>310</v>
      </c>
    </row>
    <row r="3931" spans="1:26" hidden="1" x14ac:dyDescent="0.25">
      <c r="A3931" t="s">
        <v>15855</v>
      </c>
      <c r="B3931" t="s">
        <v>15856</v>
      </c>
      <c r="C3931" s="1" t="str">
        <f t="shared" si="639"/>
        <v>21:0242</v>
      </c>
      <c r="D3931" s="1" t="str">
        <f t="shared" si="643"/>
        <v>21:0117</v>
      </c>
      <c r="E3931" t="s">
        <v>15857</v>
      </c>
      <c r="F3931" t="s">
        <v>15858</v>
      </c>
      <c r="H3931">
        <v>59.159335800000001</v>
      </c>
      <c r="I3931">
        <v>-102.3947862</v>
      </c>
      <c r="J3931" s="1" t="str">
        <f t="shared" si="644"/>
        <v>NGR lake sediment grab sample</v>
      </c>
      <c r="K3931" s="1" t="str">
        <f t="shared" si="645"/>
        <v>&lt;177 micron (NGR)</v>
      </c>
      <c r="L3931">
        <v>89</v>
      </c>
      <c r="M3931" t="s">
        <v>196</v>
      </c>
      <c r="N3931">
        <v>1761</v>
      </c>
      <c r="O3931" t="s">
        <v>67</v>
      </c>
      <c r="P3931" t="s">
        <v>75</v>
      </c>
      <c r="Q3931" t="s">
        <v>66</v>
      </c>
      <c r="R3931" t="s">
        <v>109</v>
      </c>
      <c r="S3931" t="s">
        <v>39</v>
      </c>
      <c r="T3931" t="s">
        <v>36</v>
      </c>
      <c r="U3931" t="s">
        <v>136</v>
      </c>
      <c r="V3931" t="s">
        <v>1018</v>
      </c>
      <c r="W3931" t="s">
        <v>80</v>
      </c>
      <c r="X3931" t="s">
        <v>79</v>
      </c>
      <c r="Y3931" t="s">
        <v>41</v>
      </c>
      <c r="Z3931" t="s">
        <v>2612</v>
      </c>
    </row>
    <row r="3932" spans="1:26" hidden="1" x14ac:dyDescent="0.25">
      <c r="A3932" t="s">
        <v>15859</v>
      </c>
      <c r="B3932" t="s">
        <v>15860</v>
      </c>
      <c r="C3932" s="1" t="str">
        <f t="shared" si="639"/>
        <v>21:0242</v>
      </c>
      <c r="D3932" s="1" t="str">
        <f t="shared" si="643"/>
        <v>21:0117</v>
      </c>
      <c r="E3932" t="s">
        <v>15861</v>
      </c>
      <c r="F3932" t="s">
        <v>15862</v>
      </c>
      <c r="H3932">
        <v>59.137647399999999</v>
      </c>
      <c r="I3932">
        <v>-102.400699</v>
      </c>
      <c r="J3932" s="1" t="str">
        <f t="shared" si="644"/>
        <v>NGR lake sediment grab sample</v>
      </c>
      <c r="K3932" s="1" t="str">
        <f t="shared" si="645"/>
        <v>&lt;177 micron (NGR)</v>
      </c>
      <c r="L3932">
        <v>89</v>
      </c>
      <c r="M3932" t="s">
        <v>206</v>
      </c>
      <c r="N3932">
        <v>1762</v>
      </c>
      <c r="O3932" t="s">
        <v>702</v>
      </c>
      <c r="P3932" t="s">
        <v>134</v>
      </c>
      <c r="Q3932" t="s">
        <v>53</v>
      </c>
      <c r="R3932" t="s">
        <v>50</v>
      </c>
      <c r="S3932" t="s">
        <v>78</v>
      </c>
      <c r="T3932" t="s">
        <v>36</v>
      </c>
      <c r="U3932" t="s">
        <v>1210</v>
      </c>
      <c r="V3932" t="s">
        <v>1703</v>
      </c>
      <c r="W3932" t="s">
        <v>39</v>
      </c>
      <c r="X3932" t="s">
        <v>82</v>
      </c>
      <c r="Y3932" t="s">
        <v>41</v>
      </c>
      <c r="Z3932" t="s">
        <v>1874</v>
      </c>
    </row>
    <row r="3933" spans="1:26" hidden="1" x14ac:dyDescent="0.25">
      <c r="A3933" t="s">
        <v>15863</v>
      </c>
      <c r="B3933" t="s">
        <v>15864</v>
      </c>
      <c r="C3933" s="1" t="str">
        <f t="shared" si="639"/>
        <v>21:0242</v>
      </c>
      <c r="D3933" s="1" t="str">
        <f t="shared" si="643"/>
        <v>21:0117</v>
      </c>
      <c r="E3933" t="s">
        <v>15865</v>
      </c>
      <c r="F3933" t="s">
        <v>15866</v>
      </c>
      <c r="H3933">
        <v>59.1385565</v>
      </c>
      <c r="I3933">
        <v>-102.42738129999999</v>
      </c>
      <c r="J3933" s="1" t="str">
        <f t="shared" si="644"/>
        <v>NGR lake sediment grab sample</v>
      </c>
      <c r="K3933" s="1" t="str">
        <f t="shared" si="645"/>
        <v>&lt;177 micron (NGR)</v>
      </c>
      <c r="L3933">
        <v>89</v>
      </c>
      <c r="M3933" t="s">
        <v>214</v>
      </c>
      <c r="N3933">
        <v>1763</v>
      </c>
      <c r="O3933" t="s">
        <v>342</v>
      </c>
      <c r="P3933" t="s">
        <v>145</v>
      </c>
      <c r="Q3933" t="s">
        <v>66</v>
      </c>
      <c r="R3933" t="s">
        <v>198</v>
      </c>
      <c r="S3933" t="s">
        <v>181</v>
      </c>
      <c r="T3933" t="s">
        <v>36</v>
      </c>
      <c r="U3933" t="s">
        <v>991</v>
      </c>
      <c r="V3933" t="s">
        <v>399</v>
      </c>
      <c r="W3933" t="s">
        <v>63</v>
      </c>
      <c r="X3933" t="s">
        <v>890</v>
      </c>
      <c r="Y3933" t="s">
        <v>41</v>
      </c>
      <c r="Z3933" t="s">
        <v>32</v>
      </c>
    </row>
    <row r="3934" spans="1:26" hidden="1" x14ac:dyDescent="0.25">
      <c r="A3934" t="s">
        <v>15867</v>
      </c>
      <c r="B3934" t="s">
        <v>15868</v>
      </c>
      <c r="C3934" s="1" t="str">
        <f t="shared" si="639"/>
        <v>21:0242</v>
      </c>
      <c r="D3934" s="1" t="str">
        <f t="shared" si="643"/>
        <v>21:0117</v>
      </c>
      <c r="E3934" t="s">
        <v>15869</v>
      </c>
      <c r="F3934" t="s">
        <v>15870</v>
      </c>
      <c r="H3934">
        <v>59.130372000000001</v>
      </c>
      <c r="I3934">
        <v>-102.4442509</v>
      </c>
      <c r="J3934" s="1" t="str">
        <f t="shared" si="644"/>
        <v>NGR lake sediment grab sample</v>
      </c>
      <c r="K3934" s="1" t="str">
        <f t="shared" si="645"/>
        <v>&lt;177 micron (NGR)</v>
      </c>
      <c r="L3934">
        <v>89</v>
      </c>
      <c r="M3934" t="s">
        <v>234</v>
      </c>
      <c r="N3934">
        <v>1764</v>
      </c>
      <c r="O3934" t="s">
        <v>888</v>
      </c>
      <c r="P3934" t="s">
        <v>321</v>
      </c>
      <c r="Q3934" t="s">
        <v>66</v>
      </c>
      <c r="R3934" t="s">
        <v>110</v>
      </c>
      <c r="S3934" t="s">
        <v>76</v>
      </c>
      <c r="T3934" t="s">
        <v>36</v>
      </c>
      <c r="U3934" t="s">
        <v>909</v>
      </c>
      <c r="V3934" t="s">
        <v>457</v>
      </c>
      <c r="W3934" t="s">
        <v>33</v>
      </c>
      <c r="X3934" t="s">
        <v>48</v>
      </c>
      <c r="Y3934" t="s">
        <v>41</v>
      </c>
      <c r="Z3934" t="s">
        <v>1393</v>
      </c>
    </row>
    <row r="3935" spans="1:26" hidden="1" x14ac:dyDescent="0.25">
      <c r="A3935" t="s">
        <v>15871</v>
      </c>
      <c r="B3935" t="s">
        <v>15872</v>
      </c>
      <c r="C3935" s="1" t="str">
        <f t="shared" si="639"/>
        <v>21:0242</v>
      </c>
      <c r="D3935" s="1" t="str">
        <f t="shared" si="643"/>
        <v>21:0117</v>
      </c>
      <c r="E3935" t="s">
        <v>15873</v>
      </c>
      <c r="F3935" t="s">
        <v>15874</v>
      </c>
      <c r="H3935">
        <v>59.103786900000003</v>
      </c>
      <c r="I3935">
        <v>-102.388868</v>
      </c>
      <c r="J3935" s="1" t="str">
        <f t="shared" si="644"/>
        <v>NGR lake sediment grab sample</v>
      </c>
      <c r="K3935" s="1" t="str">
        <f t="shared" si="645"/>
        <v>&lt;177 micron (NGR)</v>
      </c>
      <c r="L3935">
        <v>90</v>
      </c>
      <c r="M3935" t="s">
        <v>30</v>
      </c>
      <c r="N3935">
        <v>1765</v>
      </c>
      <c r="O3935" t="s">
        <v>1048</v>
      </c>
      <c r="P3935" t="s">
        <v>596</v>
      </c>
      <c r="Q3935" t="s">
        <v>53</v>
      </c>
      <c r="R3935" t="s">
        <v>277</v>
      </c>
      <c r="S3935" t="s">
        <v>78</v>
      </c>
      <c r="T3935" t="s">
        <v>36</v>
      </c>
      <c r="U3935" t="s">
        <v>284</v>
      </c>
      <c r="V3935" t="s">
        <v>457</v>
      </c>
      <c r="W3935" t="s">
        <v>66</v>
      </c>
      <c r="X3935" t="s">
        <v>48</v>
      </c>
      <c r="Y3935" t="s">
        <v>41</v>
      </c>
      <c r="Z3935" t="s">
        <v>1456</v>
      </c>
    </row>
    <row r="3936" spans="1:26" hidden="1" x14ac:dyDescent="0.25">
      <c r="A3936" t="s">
        <v>15875</v>
      </c>
      <c r="B3936" t="s">
        <v>15876</v>
      </c>
      <c r="C3936" s="1" t="str">
        <f t="shared" si="639"/>
        <v>21:0242</v>
      </c>
      <c r="D3936" s="1" t="str">
        <f t="shared" si="643"/>
        <v>21:0117</v>
      </c>
      <c r="E3936" t="s">
        <v>15877</v>
      </c>
      <c r="F3936" t="s">
        <v>15878</v>
      </c>
      <c r="H3936">
        <v>59.117102199999998</v>
      </c>
      <c r="I3936">
        <v>-102.4143807</v>
      </c>
      <c r="J3936" s="1" t="str">
        <f t="shared" si="644"/>
        <v>NGR lake sediment grab sample</v>
      </c>
      <c r="K3936" s="1" t="str">
        <f t="shared" si="645"/>
        <v>&lt;177 micron (NGR)</v>
      </c>
      <c r="L3936">
        <v>90</v>
      </c>
      <c r="M3936" t="s">
        <v>47</v>
      </c>
      <c r="N3936">
        <v>1766</v>
      </c>
      <c r="O3936" t="s">
        <v>31</v>
      </c>
      <c r="P3936" t="s">
        <v>82</v>
      </c>
      <c r="Q3936" t="s">
        <v>53</v>
      </c>
      <c r="R3936" t="s">
        <v>668</v>
      </c>
      <c r="S3936" t="s">
        <v>135</v>
      </c>
      <c r="T3936" t="s">
        <v>36</v>
      </c>
      <c r="U3936" t="s">
        <v>2330</v>
      </c>
      <c r="V3936" t="s">
        <v>15879</v>
      </c>
      <c r="W3936" t="s">
        <v>80</v>
      </c>
      <c r="X3936" t="s">
        <v>336</v>
      </c>
      <c r="Y3936" t="s">
        <v>125</v>
      </c>
      <c r="Z3936" t="s">
        <v>191</v>
      </c>
    </row>
    <row r="3937" spans="1:26" hidden="1" x14ac:dyDescent="0.25">
      <c r="A3937" t="s">
        <v>15880</v>
      </c>
      <c r="B3937" t="s">
        <v>15881</v>
      </c>
      <c r="C3937" s="1" t="str">
        <f t="shared" si="639"/>
        <v>21:0242</v>
      </c>
      <c r="D3937" s="1" t="str">
        <f t="shared" si="643"/>
        <v>21:0117</v>
      </c>
      <c r="E3937" t="s">
        <v>15882</v>
      </c>
      <c r="F3937" t="s">
        <v>15883</v>
      </c>
      <c r="H3937">
        <v>59.106235499999997</v>
      </c>
      <c r="I3937">
        <v>-102.4418367</v>
      </c>
      <c r="J3937" s="1" t="str">
        <f t="shared" si="644"/>
        <v>NGR lake sediment grab sample</v>
      </c>
      <c r="K3937" s="1" t="str">
        <f t="shared" si="645"/>
        <v>&lt;177 micron (NGR)</v>
      </c>
      <c r="L3937">
        <v>90</v>
      </c>
      <c r="M3937" t="s">
        <v>60</v>
      </c>
      <c r="N3937">
        <v>1767</v>
      </c>
      <c r="O3937" t="s">
        <v>509</v>
      </c>
      <c r="P3937" t="s">
        <v>134</v>
      </c>
      <c r="Q3937" t="s">
        <v>66</v>
      </c>
      <c r="R3937" t="s">
        <v>290</v>
      </c>
      <c r="S3937" t="s">
        <v>78</v>
      </c>
      <c r="T3937" t="s">
        <v>36</v>
      </c>
      <c r="U3937" t="s">
        <v>963</v>
      </c>
      <c r="V3937" t="s">
        <v>322</v>
      </c>
      <c r="W3937" t="s">
        <v>63</v>
      </c>
      <c r="X3937" t="s">
        <v>82</v>
      </c>
      <c r="Y3937" t="s">
        <v>41</v>
      </c>
      <c r="Z3937" t="s">
        <v>3105</v>
      </c>
    </row>
    <row r="3938" spans="1:26" hidden="1" x14ac:dyDescent="0.25">
      <c r="A3938" t="s">
        <v>15884</v>
      </c>
      <c r="B3938" t="s">
        <v>15885</v>
      </c>
      <c r="C3938" s="1" t="str">
        <f t="shared" si="639"/>
        <v>21:0242</v>
      </c>
      <c r="D3938" s="1" t="str">
        <f>HYPERLINK("http://geochem.nrcan.gc.ca/cdogs/content/svy/svy_e.htm", "")</f>
        <v/>
      </c>
      <c r="G3938" s="1" t="str">
        <f>HYPERLINK("http://geochem.nrcan.gc.ca/cdogs/content/cr_/cr_00021_e.htm", "21")</f>
        <v>21</v>
      </c>
      <c r="J3938" t="s">
        <v>220</v>
      </c>
      <c r="K3938" t="s">
        <v>221</v>
      </c>
      <c r="L3938">
        <v>90</v>
      </c>
      <c r="M3938" t="s">
        <v>222</v>
      </c>
      <c r="N3938">
        <v>1768</v>
      </c>
      <c r="O3938" t="s">
        <v>489</v>
      </c>
      <c r="P3938" t="s">
        <v>77</v>
      </c>
      <c r="Q3938" t="s">
        <v>34</v>
      </c>
      <c r="R3938" t="s">
        <v>181</v>
      </c>
      <c r="S3938" t="s">
        <v>33</v>
      </c>
      <c r="T3938" t="s">
        <v>36</v>
      </c>
      <c r="U3938" t="s">
        <v>2247</v>
      </c>
      <c r="V3938" t="s">
        <v>457</v>
      </c>
      <c r="W3938" t="s">
        <v>76</v>
      </c>
      <c r="X3938" t="s">
        <v>121</v>
      </c>
      <c r="Y3938" t="s">
        <v>875</v>
      </c>
      <c r="Z3938" t="s">
        <v>2491</v>
      </c>
    </row>
    <row r="3939" spans="1:26" hidden="1" x14ac:dyDescent="0.25">
      <c r="A3939" t="s">
        <v>15886</v>
      </c>
      <c r="B3939" t="s">
        <v>15887</v>
      </c>
      <c r="C3939" s="1" t="str">
        <f t="shared" si="639"/>
        <v>21:0242</v>
      </c>
      <c r="D3939" s="1" t="str">
        <f t="shared" ref="D3939:D3967" si="646">HYPERLINK("http://geochem.nrcan.gc.ca/cdogs/content/svy/svy210117_e.htm", "21:0117")</f>
        <v>21:0117</v>
      </c>
      <c r="E3939" t="s">
        <v>15888</v>
      </c>
      <c r="F3939" t="s">
        <v>15889</v>
      </c>
      <c r="H3939">
        <v>59.107509299999997</v>
      </c>
      <c r="I3939">
        <v>-102.4073465</v>
      </c>
      <c r="J3939" s="1" t="str">
        <f t="shared" ref="J3939:J3967" si="647">HYPERLINK("http://geochem.nrcan.gc.ca/cdogs/content/kwd/kwd020027_e.htm", "NGR lake sediment grab sample")</f>
        <v>NGR lake sediment grab sample</v>
      </c>
      <c r="K3939" s="1" t="str">
        <f t="shared" ref="K3939:K3967" si="648">HYPERLINK("http://geochem.nrcan.gc.ca/cdogs/content/kwd/kwd080006_e.htm", "&lt;177 micron (NGR)")</f>
        <v>&lt;177 micron (NGR)</v>
      </c>
      <c r="L3939">
        <v>90</v>
      </c>
      <c r="M3939" t="s">
        <v>154</v>
      </c>
      <c r="N3939">
        <v>1769</v>
      </c>
      <c r="O3939" t="s">
        <v>888</v>
      </c>
      <c r="P3939" t="s">
        <v>62</v>
      </c>
      <c r="Q3939" t="s">
        <v>66</v>
      </c>
      <c r="R3939" t="s">
        <v>244</v>
      </c>
      <c r="S3939" t="s">
        <v>97</v>
      </c>
      <c r="T3939" t="s">
        <v>36</v>
      </c>
      <c r="U3939" t="s">
        <v>228</v>
      </c>
      <c r="V3939" t="s">
        <v>292</v>
      </c>
      <c r="W3939" t="s">
        <v>78</v>
      </c>
      <c r="X3939" t="s">
        <v>82</v>
      </c>
      <c r="Y3939" t="s">
        <v>41</v>
      </c>
      <c r="Z3939" t="s">
        <v>782</v>
      </c>
    </row>
    <row r="3940" spans="1:26" hidden="1" x14ac:dyDescent="0.25">
      <c r="A3940" t="s">
        <v>15890</v>
      </c>
      <c r="B3940" t="s">
        <v>15891</v>
      </c>
      <c r="C3940" s="1" t="str">
        <f t="shared" si="639"/>
        <v>21:0242</v>
      </c>
      <c r="D3940" s="1" t="str">
        <f t="shared" si="646"/>
        <v>21:0117</v>
      </c>
      <c r="E3940" t="s">
        <v>15873</v>
      </c>
      <c r="F3940" t="s">
        <v>15892</v>
      </c>
      <c r="H3940">
        <v>59.103786900000003</v>
      </c>
      <c r="I3940">
        <v>-102.388868</v>
      </c>
      <c r="J3940" s="1" t="str">
        <f t="shared" si="647"/>
        <v>NGR lake sediment grab sample</v>
      </c>
      <c r="K3940" s="1" t="str">
        <f t="shared" si="648"/>
        <v>&lt;177 micron (NGR)</v>
      </c>
      <c r="L3940">
        <v>90</v>
      </c>
      <c r="M3940" t="s">
        <v>162</v>
      </c>
      <c r="N3940">
        <v>1770</v>
      </c>
      <c r="O3940" t="s">
        <v>1048</v>
      </c>
      <c r="P3940" t="s">
        <v>244</v>
      </c>
      <c r="Q3940" t="s">
        <v>53</v>
      </c>
      <c r="R3940" t="s">
        <v>244</v>
      </c>
      <c r="S3940" t="s">
        <v>78</v>
      </c>
      <c r="T3940" t="s">
        <v>36</v>
      </c>
      <c r="U3940" t="s">
        <v>228</v>
      </c>
      <c r="V3940" t="s">
        <v>148</v>
      </c>
      <c r="W3940" t="s">
        <v>66</v>
      </c>
      <c r="X3940" t="s">
        <v>336</v>
      </c>
      <c r="Y3940" t="s">
        <v>41</v>
      </c>
      <c r="Z3940" t="s">
        <v>591</v>
      </c>
    </row>
    <row r="3941" spans="1:26" hidden="1" x14ac:dyDescent="0.25">
      <c r="A3941" t="s">
        <v>15893</v>
      </c>
      <c r="B3941" t="s">
        <v>15894</v>
      </c>
      <c r="C3941" s="1" t="str">
        <f t="shared" si="639"/>
        <v>21:0242</v>
      </c>
      <c r="D3941" s="1" t="str">
        <f t="shared" si="646"/>
        <v>21:0117</v>
      </c>
      <c r="E3941" t="s">
        <v>15873</v>
      </c>
      <c r="F3941" t="s">
        <v>15895</v>
      </c>
      <c r="H3941">
        <v>59.103786900000003</v>
      </c>
      <c r="I3941">
        <v>-102.388868</v>
      </c>
      <c r="J3941" s="1" t="str">
        <f t="shared" si="647"/>
        <v>NGR lake sediment grab sample</v>
      </c>
      <c r="K3941" s="1" t="str">
        <f t="shared" si="648"/>
        <v>&lt;177 micron (NGR)</v>
      </c>
      <c r="L3941">
        <v>90</v>
      </c>
      <c r="M3941" t="s">
        <v>169</v>
      </c>
      <c r="N3941">
        <v>1771</v>
      </c>
      <c r="O3941" t="s">
        <v>197</v>
      </c>
      <c r="P3941" t="s">
        <v>244</v>
      </c>
      <c r="Q3941" t="s">
        <v>53</v>
      </c>
      <c r="R3941" t="s">
        <v>244</v>
      </c>
      <c r="S3941" t="s">
        <v>78</v>
      </c>
      <c r="T3941" t="s">
        <v>36</v>
      </c>
      <c r="U3941" t="s">
        <v>228</v>
      </c>
      <c r="V3941" t="s">
        <v>590</v>
      </c>
      <c r="W3941" t="s">
        <v>66</v>
      </c>
      <c r="X3941" t="s">
        <v>48</v>
      </c>
      <c r="Y3941" t="s">
        <v>41</v>
      </c>
      <c r="Z3941" t="s">
        <v>981</v>
      </c>
    </row>
    <row r="3942" spans="1:26" hidden="1" x14ac:dyDescent="0.25">
      <c r="A3942" t="s">
        <v>15896</v>
      </c>
      <c r="B3942" t="s">
        <v>15897</v>
      </c>
      <c r="C3942" s="1" t="str">
        <f t="shared" si="639"/>
        <v>21:0242</v>
      </c>
      <c r="D3942" s="1" t="str">
        <f t="shared" si="646"/>
        <v>21:0117</v>
      </c>
      <c r="E3942" t="s">
        <v>15898</v>
      </c>
      <c r="F3942" t="s">
        <v>15899</v>
      </c>
      <c r="H3942">
        <v>59.0906612</v>
      </c>
      <c r="I3942">
        <v>-102.3583665</v>
      </c>
      <c r="J3942" s="1" t="str">
        <f t="shared" si="647"/>
        <v>NGR lake sediment grab sample</v>
      </c>
      <c r="K3942" s="1" t="str">
        <f t="shared" si="648"/>
        <v>&lt;177 micron (NGR)</v>
      </c>
      <c r="L3942">
        <v>90</v>
      </c>
      <c r="M3942" t="s">
        <v>73</v>
      </c>
      <c r="N3942">
        <v>1772</v>
      </c>
      <c r="O3942" t="s">
        <v>289</v>
      </c>
      <c r="P3942" t="s">
        <v>77</v>
      </c>
      <c r="Q3942" t="s">
        <v>66</v>
      </c>
      <c r="R3942" t="s">
        <v>34</v>
      </c>
      <c r="S3942" t="s">
        <v>39</v>
      </c>
      <c r="T3942" t="s">
        <v>36</v>
      </c>
      <c r="U3942" t="s">
        <v>147</v>
      </c>
      <c r="V3942" t="s">
        <v>66</v>
      </c>
      <c r="W3942" t="s">
        <v>66</v>
      </c>
      <c r="X3942" t="s">
        <v>890</v>
      </c>
      <c r="Y3942" t="s">
        <v>41</v>
      </c>
      <c r="Z3942" t="s">
        <v>598</v>
      </c>
    </row>
    <row r="3943" spans="1:26" hidden="1" x14ac:dyDescent="0.25">
      <c r="A3943" t="s">
        <v>15900</v>
      </c>
      <c r="B3943" t="s">
        <v>15901</v>
      </c>
      <c r="C3943" s="1" t="str">
        <f t="shared" si="639"/>
        <v>21:0242</v>
      </c>
      <c r="D3943" s="1" t="str">
        <f t="shared" si="646"/>
        <v>21:0117</v>
      </c>
      <c r="E3943" t="s">
        <v>15902</v>
      </c>
      <c r="F3943" t="s">
        <v>15903</v>
      </c>
      <c r="H3943">
        <v>59.070782399999999</v>
      </c>
      <c r="I3943">
        <v>-102.36924670000001</v>
      </c>
      <c r="J3943" s="1" t="str">
        <f t="shared" si="647"/>
        <v>NGR lake sediment grab sample</v>
      </c>
      <c r="K3943" s="1" t="str">
        <f t="shared" si="648"/>
        <v>&lt;177 micron (NGR)</v>
      </c>
      <c r="L3943">
        <v>90</v>
      </c>
      <c r="M3943" t="s">
        <v>87</v>
      </c>
      <c r="N3943">
        <v>1773</v>
      </c>
      <c r="O3943" t="s">
        <v>228</v>
      </c>
      <c r="P3943" t="s">
        <v>82</v>
      </c>
      <c r="Q3943" t="s">
        <v>63</v>
      </c>
      <c r="R3943" t="s">
        <v>391</v>
      </c>
      <c r="S3943" t="s">
        <v>97</v>
      </c>
      <c r="T3943" t="s">
        <v>36</v>
      </c>
      <c r="U3943" t="s">
        <v>858</v>
      </c>
      <c r="V3943" t="s">
        <v>721</v>
      </c>
      <c r="W3943" t="s">
        <v>53</v>
      </c>
      <c r="X3943" t="s">
        <v>48</v>
      </c>
      <c r="Y3943" t="s">
        <v>41</v>
      </c>
      <c r="Z3943" t="s">
        <v>3809</v>
      </c>
    </row>
    <row r="3944" spans="1:26" hidden="1" x14ac:dyDescent="0.25">
      <c r="A3944" t="s">
        <v>15904</v>
      </c>
      <c r="B3944" t="s">
        <v>15905</v>
      </c>
      <c r="C3944" s="1" t="str">
        <f t="shared" si="639"/>
        <v>21:0242</v>
      </c>
      <c r="D3944" s="1" t="str">
        <f t="shared" si="646"/>
        <v>21:0117</v>
      </c>
      <c r="E3944" t="s">
        <v>15906</v>
      </c>
      <c r="F3944" t="s">
        <v>15907</v>
      </c>
      <c r="H3944">
        <v>59.077646799999997</v>
      </c>
      <c r="I3944">
        <v>-102.40486780000001</v>
      </c>
      <c r="J3944" s="1" t="str">
        <f t="shared" si="647"/>
        <v>NGR lake sediment grab sample</v>
      </c>
      <c r="K3944" s="1" t="str">
        <f t="shared" si="648"/>
        <v>&lt;177 micron (NGR)</v>
      </c>
      <c r="L3944">
        <v>90</v>
      </c>
      <c r="M3944" t="s">
        <v>96</v>
      </c>
      <c r="N3944">
        <v>1774</v>
      </c>
      <c r="O3944" t="s">
        <v>320</v>
      </c>
      <c r="P3944" t="s">
        <v>244</v>
      </c>
      <c r="Q3944" t="s">
        <v>66</v>
      </c>
      <c r="R3944" t="s">
        <v>110</v>
      </c>
      <c r="S3944" t="s">
        <v>39</v>
      </c>
      <c r="T3944" t="s">
        <v>36</v>
      </c>
      <c r="U3944" t="s">
        <v>639</v>
      </c>
      <c r="V3944" t="s">
        <v>227</v>
      </c>
      <c r="W3944" t="s">
        <v>53</v>
      </c>
      <c r="X3944" t="s">
        <v>48</v>
      </c>
      <c r="Y3944" t="s">
        <v>41</v>
      </c>
      <c r="Z3944" t="s">
        <v>483</v>
      </c>
    </row>
    <row r="3945" spans="1:26" hidden="1" x14ac:dyDescent="0.25">
      <c r="A3945" t="s">
        <v>15908</v>
      </c>
      <c r="B3945" t="s">
        <v>15909</v>
      </c>
      <c r="C3945" s="1" t="str">
        <f t="shared" si="639"/>
        <v>21:0242</v>
      </c>
      <c r="D3945" s="1" t="str">
        <f t="shared" si="646"/>
        <v>21:0117</v>
      </c>
      <c r="E3945" t="s">
        <v>15910</v>
      </c>
      <c r="F3945" t="s">
        <v>15911</v>
      </c>
      <c r="H3945">
        <v>59.060730300000003</v>
      </c>
      <c r="I3945">
        <v>-102.4144301</v>
      </c>
      <c r="J3945" s="1" t="str">
        <f t="shared" si="647"/>
        <v>NGR lake sediment grab sample</v>
      </c>
      <c r="K3945" s="1" t="str">
        <f t="shared" si="648"/>
        <v>&lt;177 micron (NGR)</v>
      </c>
      <c r="L3945">
        <v>90</v>
      </c>
      <c r="M3945" t="s">
        <v>106</v>
      </c>
      <c r="N3945">
        <v>1775</v>
      </c>
      <c r="O3945" t="s">
        <v>615</v>
      </c>
      <c r="P3945" t="s">
        <v>283</v>
      </c>
      <c r="Q3945" t="s">
        <v>66</v>
      </c>
      <c r="R3945" t="s">
        <v>277</v>
      </c>
      <c r="S3945" t="s">
        <v>97</v>
      </c>
      <c r="T3945" t="s">
        <v>36</v>
      </c>
      <c r="U3945" t="s">
        <v>147</v>
      </c>
      <c r="V3945" t="s">
        <v>590</v>
      </c>
      <c r="W3945" t="s">
        <v>66</v>
      </c>
      <c r="X3945" t="s">
        <v>890</v>
      </c>
      <c r="Y3945" t="s">
        <v>41</v>
      </c>
      <c r="Z3945" t="s">
        <v>1359</v>
      </c>
    </row>
    <row r="3946" spans="1:26" hidden="1" x14ac:dyDescent="0.25">
      <c r="A3946" t="s">
        <v>15912</v>
      </c>
      <c r="B3946" t="s">
        <v>15913</v>
      </c>
      <c r="C3946" s="1" t="str">
        <f t="shared" si="639"/>
        <v>21:0242</v>
      </c>
      <c r="D3946" s="1" t="str">
        <f t="shared" si="646"/>
        <v>21:0117</v>
      </c>
      <c r="E3946" t="s">
        <v>15914</v>
      </c>
      <c r="F3946" t="s">
        <v>15915</v>
      </c>
      <c r="H3946">
        <v>59.053750399999998</v>
      </c>
      <c r="I3946">
        <v>-102.4416568</v>
      </c>
      <c r="J3946" s="1" t="str">
        <f t="shared" si="647"/>
        <v>NGR lake sediment grab sample</v>
      </c>
      <c r="K3946" s="1" t="str">
        <f t="shared" si="648"/>
        <v>&lt;177 micron (NGR)</v>
      </c>
      <c r="L3946">
        <v>90</v>
      </c>
      <c r="M3946" t="s">
        <v>118</v>
      </c>
      <c r="N3946">
        <v>1776</v>
      </c>
      <c r="O3946" t="s">
        <v>888</v>
      </c>
      <c r="P3946" t="s">
        <v>283</v>
      </c>
      <c r="Q3946" t="s">
        <v>53</v>
      </c>
      <c r="R3946" t="s">
        <v>596</v>
      </c>
      <c r="S3946" t="s">
        <v>76</v>
      </c>
      <c r="T3946" t="s">
        <v>36</v>
      </c>
      <c r="U3946" t="s">
        <v>390</v>
      </c>
      <c r="V3946" t="s">
        <v>853</v>
      </c>
      <c r="W3946" t="s">
        <v>53</v>
      </c>
      <c r="X3946" t="s">
        <v>890</v>
      </c>
      <c r="Y3946" t="s">
        <v>41</v>
      </c>
      <c r="Z3946" t="s">
        <v>820</v>
      </c>
    </row>
    <row r="3947" spans="1:26" hidden="1" x14ac:dyDescent="0.25">
      <c r="A3947" t="s">
        <v>15916</v>
      </c>
      <c r="B3947" t="s">
        <v>15917</v>
      </c>
      <c r="C3947" s="1" t="str">
        <f t="shared" si="639"/>
        <v>21:0242</v>
      </c>
      <c r="D3947" s="1" t="str">
        <f t="shared" si="646"/>
        <v>21:0117</v>
      </c>
      <c r="E3947" t="s">
        <v>15918</v>
      </c>
      <c r="F3947" t="s">
        <v>15919</v>
      </c>
      <c r="H3947">
        <v>59.070414999999997</v>
      </c>
      <c r="I3947">
        <v>-102.4552145</v>
      </c>
      <c r="J3947" s="1" t="str">
        <f t="shared" si="647"/>
        <v>NGR lake sediment grab sample</v>
      </c>
      <c r="K3947" s="1" t="str">
        <f t="shared" si="648"/>
        <v>&lt;177 micron (NGR)</v>
      </c>
      <c r="L3947">
        <v>90</v>
      </c>
      <c r="M3947" t="s">
        <v>131</v>
      </c>
      <c r="N3947">
        <v>1777</v>
      </c>
      <c r="O3947" t="s">
        <v>197</v>
      </c>
      <c r="P3947" t="s">
        <v>145</v>
      </c>
      <c r="Q3947" t="s">
        <v>53</v>
      </c>
      <c r="R3947" t="s">
        <v>34</v>
      </c>
      <c r="S3947" t="s">
        <v>39</v>
      </c>
      <c r="T3947" t="s">
        <v>36</v>
      </c>
      <c r="U3947" t="s">
        <v>471</v>
      </c>
      <c r="V3947" t="s">
        <v>309</v>
      </c>
      <c r="W3947" t="s">
        <v>53</v>
      </c>
      <c r="X3947" t="s">
        <v>79</v>
      </c>
      <c r="Y3947" t="s">
        <v>41</v>
      </c>
      <c r="Z3947" t="s">
        <v>2603</v>
      </c>
    </row>
    <row r="3948" spans="1:26" hidden="1" x14ac:dyDescent="0.25">
      <c r="A3948" t="s">
        <v>15920</v>
      </c>
      <c r="B3948" t="s">
        <v>15921</v>
      </c>
      <c r="C3948" s="1" t="str">
        <f t="shared" si="639"/>
        <v>21:0242</v>
      </c>
      <c r="D3948" s="1" t="str">
        <f t="shared" si="646"/>
        <v>21:0117</v>
      </c>
      <c r="E3948" t="s">
        <v>15922</v>
      </c>
      <c r="F3948" t="s">
        <v>15923</v>
      </c>
      <c r="H3948">
        <v>59.0730638</v>
      </c>
      <c r="I3948">
        <v>-102.4980343</v>
      </c>
      <c r="J3948" s="1" t="str">
        <f t="shared" si="647"/>
        <v>NGR lake sediment grab sample</v>
      </c>
      <c r="K3948" s="1" t="str">
        <f t="shared" si="648"/>
        <v>&lt;177 micron (NGR)</v>
      </c>
      <c r="L3948">
        <v>90</v>
      </c>
      <c r="M3948" t="s">
        <v>143</v>
      </c>
      <c r="N3948">
        <v>1778</v>
      </c>
      <c r="O3948" t="s">
        <v>465</v>
      </c>
      <c r="P3948" t="s">
        <v>321</v>
      </c>
      <c r="Q3948" t="s">
        <v>53</v>
      </c>
      <c r="R3948" t="s">
        <v>135</v>
      </c>
      <c r="S3948" t="s">
        <v>198</v>
      </c>
      <c r="T3948" t="s">
        <v>36</v>
      </c>
      <c r="U3948" t="s">
        <v>15397</v>
      </c>
      <c r="V3948" t="s">
        <v>15924</v>
      </c>
      <c r="W3948" t="s">
        <v>156</v>
      </c>
      <c r="X3948" t="s">
        <v>79</v>
      </c>
      <c r="Y3948" t="s">
        <v>125</v>
      </c>
      <c r="Z3948" t="s">
        <v>711</v>
      </c>
    </row>
    <row r="3949" spans="1:26" hidden="1" x14ac:dyDescent="0.25">
      <c r="A3949" t="s">
        <v>15925</v>
      </c>
      <c r="B3949" t="s">
        <v>15926</v>
      </c>
      <c r="C3949" s="1" t="str">
        <f t="shared" si="639"/>
        <v>21:0242</v>
      </c>
      <c r="D3949" s="1" t="str">
        <f t="shared" si="646"/>
        <v>21:0117</v>
      </c>
      <c r="E3949" t="s">
        <v>15927</v>
      </c>
      <c r="F3949" t="s">
        <v>15928</v>
      </c>
      <c r="H3949">
        <v>59.058668500000003</v>
      </c>
      <c r="I3949">
        <v>-102.4905163</v>
      </c>
      <c r="J3949" s="1" t="str">
        <f t="shared" si="647"/>
        <v>NGR lake sediment grab sample</v>
      </c>
      <c r="K3949" s="1" t="str">
        <f t="shared" si="648"/>
        <v>&lt;177 micron (NGR)</v>
      </c>
      <c r="L3949">
        <v>90</v>
      </c>
      <c r="M3949" t="s">
        <v>177</v>
      </c>
      <c r="N3949">
        <v>1779</v>
      </c>
      <c r="O3949" t="s">
        <v>320</v>
      </c>
      <c r="P3949" t="s">
        <v>134</v>
      </c>
      <c r="Q3949" t="s">
        <v>53</v>
      </c>
      <c r="R3949" t="s">
        <v>109</v>
      </c>
      <c r="S3949" t="s">
        <v>78</v>
      </c>
      <c r="T3949" t="s">
        <v>36</v>
      </c>
      <c r="U3949" t="s">
        <v>804</v>
      </c>
      <c r="V3949" t="s">
        <v>1006</v>
      </c>
      <c r="W3949" t="s">
        <v>39</v>
      </c>
      <c r="X3949" t="s">
        <v>82</v>
      </c>
      <c r="Y3949" t="s">
        <v>125</v>
      </c>
      <c r="Z3949" t="s">
        <v>376</v>
      </c>
    </row>
    <row r="3950" spans="1:26" hidden="1" x14ac:dyDescent="0.25">
      <c r="A3950" t="s">
        <v>15929</v>
      </c>
      <c r="B3950" t="s">
        <v>15930</v>
      </c>
      <c r="C3950" s="1" t="str">
        <f t="shared" si="639"/>
        <v>21:0242</v>
      </c>
      <c r="D3950" s="1" t="str">
        <f t="shared" si="646"/>
        <v>21:0117</v>
      </c>
      <c r="E3950" t="s">
        <v>15931</v>
      </c>
      <c r="F3950" t="s">
        <v>15932</v>
      </c>
      <c r="H3950">
        <v>59.031138499999997</v>
      </c>
      <c r="I3950">
        <v>-102.51565050000001</v>
      </c>
      <c r="J3950" s="1" t="str">
        <f t="shared" si="647"/>
        <v>NGR lake sediment grab sample</v>
      </c>
      <c r="K3950" s="1" t="str">
        <f t="shared" si="648"/>
        <v>&lt;177 micron (NGR)</v>
      </c>
      <c r="L3950">
        <v>90</v>
      </c>
      <c r="M3950" t="s">
        <v>187</v>
      </c>
      <c r="N3950">
        <v>1780</v>
      </c>
      <c r="O3950" t="s">
        <v>342</v>
      </c>
      <c r="P3950" t="s">
        <v>516</v>
      </c>
      <c r="Q3950" t="s">
        <v>63</v>
      </c>
      <c r="R3950" t="s">
        <v>77</v>
      </c>
      <c r="S3950" t="s">
        <v>78</v>
      </c>
      <c r="T3950" t="s">
        <v>36</v>
      </c>
      <c r="U3950" t="s">
        <v>235</v>
      </c>
      <c r="V3950" t="s">
        <v>200</v>
      </c>
      <c r="W3950" t="s">
        <v>53</v>
      </c>
      <c r="X3950" t="s">
        <v>228</v>
      </c>
      <c r="Y3950" t="s">
        <v>41</v>
      </c>
      <c r="Z3950" t="s">
        <v>1152</v>
      </c>
    </row>
    <row r="3951" spans="1:26" hidden="1" x14ac:dyDescent="0.25">
      <c r="A3951" t="s">
        <v>15933</v>
      </c>
      <c r="B3951" t="s">
        <v>15934</v>
      </c>
      <c r="C3951" s="1" t="str">
        <f t="shared" si="639"/>
        <v>21:0242</v>
      </c>
      <c r="D3951" s="1" t="str">
        <f t="shared" si="646"/>
        <v>21:0117</v>
      </c>
      <c r="E3951" t="s">
        <v>15935</v>
      </c>
      <c r="F3951" t="s">
        <v>15936</v>
      </c>
      <c r="H3951">
        <v>59.030886899999999</v>
      </c>
      <c r="I3951">
        <v>-102.4900305</v>
      </c>
      <c r="J3951" s="1" t="str">
        <f t="shared" si="647"/>
        <v>NGR lake sediment grab sample</v>
      </c>
      <c r="K3951" s="1" t="str">
        <f t="shared" si="648"/>
        <v>&lt;177 micron (NGR)</v>
      </c>
      <c r="L3951">
        <v>90</v>
      </c>
      <c r="M3951" t="s">
        <v>196</v>
      </c>
      <c r="N3951">
        <v>1781</v>
      </c>
      <c r="O3951" t="s">
        <v>54</v>
      </c>
      <c r="P3951" t="s">
        <v>283</v>
      </c>
      <c r="Q3951" t="s">
        <v>53</v>
      </c>
      <c r="R3951" t="s">
        <v>77</v>
      </c>
      <c r="S3951" t="s">
        <v>181</v>
      </c>
      <c r="T3951" t="s">
        <v>36</v>
      </c>
      <c r="U3951" t="s">
        <v>766</v>
      </c>
      <c r="V3951" t="s">
        <v>478</v>
      </c>
      <c r="W3951" t="s">
        <v>63</v>
      </c>
      <c r="X3951" t="s">
        <v>79</v>
      </c>
      <c r="Y3951" t="s">
        <v>41</v>
      </c>
      <c r="Z3951" t="s">
        <v>82</v>
      </c>
    </row>
    <row r="3952" spans="1:26" hidden="1" x14ac:dyDescent="0.25">
      <c r="A3952" t="s">
        <v>15937</v>
      </c>
      <c r="B3952" t="s">
        <v>15938</v>
      </c>
      <c r="C3952" s="1" t="str">
        <f t="shared" si="639"/>
        <v>21:0242</v>
      </c>
      <c r="D3952" s="1" t="str">
        <f t="shared" si="646"/>
        <v>21:0117</v>
      </c>
      <c r="E3952" t="s">
        <v>15939</v>
      </c>
      <c r="F3952" t="s">
        <v>15940</v>
      </c>
      <c r="H3952">
        <v>59.018052300000001</v>
      </c>
      <c r="I3952">
        <v>-102.4851809</v>
      </c>
      <c r="J3952" s="1" t="str">
        <f t="shared" si="647"/>
        <v>NGR lake sediment grab sample</v>
      </c>
      <c r="K3952" s="1" t="str">
        <f t="shared" si="648"/>
        <v>&lt;177 micron (NGR)</v>
      </c>
      <c r="L3952">
        <v>90</v>
      </c>
      <c r="M3952" t="s">
        <v>206</v>
      </c>
      <c r="N3952">
        <v>1782</v>
      </c>
      <c r="O3952" t="s">
        <v>40</v>
      </c>
      <c r="P3952" t="s">
        <v>75</v>
      </c>
      <c r="Q3952" t="s">
        <v>53</v>
      </c>
      <c r="R3952" t="s">
        <v>64</v>
      </c>
      <c r="S3952" t="s">
        <v>146</v>
      </c>
      <c r="T3952" t="s">
        <v>36</v>
      </c>
      <c r="U3952" t="s">
        <v>2056</v>
      </c>
      <c r="V3952" t="s">
        <v>6700</v>
      </c>
      <c r="W3952" t="s">
        <v>76</v>
      </c>
      <c r="X3952" t="s">
        <v>48</v>
      </c>
      <c r="Y3952" t="s">
        <v>41</v>
      </c>
      <c r="Z3952" t="s">
        <v>1529</v>
      </c>
    </row>
    <row r="3953" spans="1:26" hidden="1" x14ac:dyDescent="0.25">
      <c r="A3953" t="s">
        <v>15941</v>
      </c>
      <c r="B3953" t="s">
        <v>15942</v>
      </c>
      <c r="C3953" s="1" t="str">
        <f t="shared" si="639"/>
        <v>21:0242</v>
      </c>
      <c r="D3953" s="1" t="str">
        <f t="shared" si="646"/>
        <v>21:0117</v>
      </c>
      <c r="E3953" t="s">
        <v>15943</v>
      </c>
      <c r="F3953" t="s">
        <v>15944</v>
      </c>
      <c r="H3953">
        <v>59.0190591</v>
      </c>
      <c r="I3953">
        <v>-102.4626489</v>
      </c>
      <c r="J3953" s="1" t="str">
        <f t="shared" si="647"/>
        <v>NGR lake sediment grab sample</v>
      </c>
      <c r="K3953" s="1" t="str">
        <f t="shared" si="648"/>
        <v>&lt;177 micron (NGR)</v>
      </c>
      <c r="L3953">
        <v>90</v>
      </c>
      <c r="M3953" t="s">
        <v>214</v>
      </c>
      <c r="N3953">
        <v>1783</v>
      </c>
      <c r="O3953" t="s">
        <v>48</v>
      </c>
      <c r="P3953" t="s">
        <v>321</v>
      </c>
      <c r="Q3953" t="s">
        <v>53</v>
      </c>
      <c r="R3953" t="s">
        <v>77</v>
      </c>
      <c r="S3953" t="s">
        <v>78</v>
      </c>
      <c r="T3953" t="s">
        <v>36</v>
      </c>
      <c r="U3953" t="s">
        <v>635</v>
      </c>
      <c r="V3953" t="s">
        <v>65</v>
      </c>
      <c r="W3953" t="s">
        <v>63</v>
      </c>
      <c r="X3953" t="s">
        <v>890</v>
      </c>
      <c r="Y3953" t="s">
        <v>41</v>
      </c>
      <c r="Z3953" t="s">
        <v>1506</v>
      </c>
    </row>
    <row r="3954" spans="1:26" hidden="1" x14ac:dyDescent="0.25">
      <c r="A3954" t="s">
        <v>15945</v>
      </c>
      <c r="B3954" t="s">
        <v>15946</v>
      </c>
      <c r="C3954" s="1" t="str">
        <f t="shared" si="639"/>
        <v>21:0242</v>
      </c>
      <c r="D3954" s="1" t="str">
        <f t="shared" si="646"/>
        <v>21:0117</v>
      </c>
      <c r="E3954" t="s">
        <v>15947</v>
      </c>
      <c r="F3954" t="s">
        <v>15948</v>
      </c>
      <c r="H3954">
        <v>59.738038199999998</v>
      </c>
      <c r="I3954">
        <v>-102.4994341</v>
      </c>
      <c r="J3954" s="1" t="str">
        <f t="shared" si="647"/>
        <v>NGR lake sediment grab sample</v>
      </c>
      <c r="K3954" s="1" t="str">
        <f t="shared" si="648"/>
        <v>&lt;177 micron (NGR)</v>
      </c>
      <c r="L3954">
        <v>90</v>
      </c>
      <c r="M3954" t="s">
        <v>234</v>
      </c>
      <c r="N3954">
        <v>1784</v>
      </c>
      <c r="O3954" t="s">
        <v>603</v>
      </c>
      <c r="P3954" t="s">
        <v>596</v>
      </c>
      <c r="Q3954" t="s">
        <v>66</v>
      </c>
      <c r="R3954" t="s">
        <v>97</v>
      </c>
      <c r="S3954" t="s">
        <v>63</v>
      </c>
      <c r="T3954" t="s">
        <v>36</v>
      </c>
      <c r="U3954" t="s">
        <v>81</v>
      </c>
      <c r="V3954" t="s">
        <v>52</v>
      </c>
      <c r="W3954" t="s">
        <v>39</v>
      </c>
      <c r="X3954" t="s">
        <v>79</v>
      </c>
      <c r="Y3954" t="s">
        <v>41</v>
      </c>
      <c r="Z3954" t="s">
        <v>904</v>
      </c>
    </row>
    <row r="3955" spans="1:26" hidden="1" x14ac:dyDescent="0.25">
      <c r="A3955" t="s">
        <v>15949</v>
      </c>
      <c r="B3955" t="s">
        <v>15950</v>
      </c>
      <c r="C3955" s="1" t="str">
        <f t="shared" si="639"/>
        <v>21:0242</v>
      </c>
      <c r="D3955" s="1" t="str">
        <f t="shared" si="646"/>
        <v>21:0117</v>
      </c>
      <c r="E3955" t="s">
        <v>15951</v>
      </c>
      <c r="F3955" t="s">
        <v>15952</v>
      </c>
      <c r="H3955">
        <v>59.664815900000001</v>
      </c>
      <c r="I3955">
        <v>-102.4796023</v>
      </c>
      <c r="J3955" s="1" t="str">
        <f t="shared" si="647"/>
        <v>NGR lake sediment grab sample</v>
      </c>
      <c r="K3955" s="1" t="str">
        <f t="shared" si="648"/>
        <v>&lt;177 micron (NGR)</v>
      </c>
      <c r="L3955">
        <v>91</v>
      </c>
      <c r="M3955" t="s">
        <v>242</v>
      </c>
      <c r="N3955">
        <v>1785</v>
      </c>
      <c r="O3955" t="s">
        <v>455</v>
      </c>
      <c r="P3955" t="s">
        <v>109</v>
      </c>
      <c r="Q3955" t="s">
        <v>80</v>
      </c>
      <c r="R3955" t="s">
        <v>50</v>
      </c>
      <c r="S3955" t="s">
        <v>76</v>
      </c>
      <c r="T3955" t="s">
        <v>36</v>
      </c>
      <c r="U3955" t="s">
        <v>799</v>
      </c>
      <c r="V3955" t="s">
        <v>180</v>
      </c>
      <c r="W3955" t="s">
        <v>66</v>
      </c>
      <c r="X3955" t="s">
        <v>283</v>
      </c>
      <c r="Y3955" t="s">
        <v>41</v>
      </c>
      <c r="Z3955" t="s">
        <v>146</v>
      </c>
    </row>
    <row r="3956" spans="1:26" hidden="1" x14ac:dyDescent="0.25">
      <c r="A3956" t="s">
        <v>15953</v>
      </c>
      <c r="B3956" t="s">
        <v>15954</v>
      </c>
      <c r="C3956" s="1" t="str">
        <f t="shared" si="639"/>
        <v>21:0242</v>
      </c>
      <c r="D3956" s="1" t="str">
        <f t="shared" si="646"/>
        <v>21:0117</v>
      </c>
      <c r="E3956" t="s">
        <v>15955</v>
      </c>
      <c r="F3956" t="s">
        <v>15956</v>
      </c>
      <c r="H3956">
        <v>59.705200499999997</v>
      </c>
      <c r="I3956">
        <v>-102.49372339999999</v>
      </c>
      <c r="J3956" s="1" t="str">
        <f t="shared" si="647"/>
        <v>NGR lake sediment grab sample</v>
      </c>
      <c r="K3956" s="1" t="str">
        <f t="shared" si="648"/>
        <v>&lt;177 micron (NGR)</v>
      </c>
      <c r="L3956">
        <v>91</v>
      </c>
      <c r="M3956" t="s">
        <v>47</v>
      </c>
      <c r="N3956">
        <v>1786</v>
      </c>
      <c r="O3956" t="s">
        <v>40</v>
      </c>
      <c r="P3956" t="s">
        <v>76</v>
      </c>
      <c r="Q3956" t="s">
        <v>53</v>
      </c>
      <c r="R3956" t="s">
        <v>146</v>
      </c>
      <c r="S3956" t="s">
        <v>80</v>
      </c>
      <c r="T3956" t="s">
        <v>36</v>
      </c>
      <c r="U3956" t="s">
        <v>228</v>
      </c>
      <c r="V3956" t="s">
        <v>225</v>
      </c>
      <c r="W3956" t="s">
        <v>63</v>
      </c>
      <c r="X3956" t="s">
        <v>82</v>
      </c>
      <c r="Y3956" t="s">
        <v>41</v>
      </c>
      <c r="Z3956" t="s">
        <v>15957</v>
      </c>
    </row>
    <row r="3957" spans="1:26" hidden="1" x14ac:dyDescent="0.25">
      <c r="A3957" t="s">
        <v>15958</v>
      </c>
      <c r="B3957" t="s">
        <v>15959</v>
      </c>
      <c r="C3957" s="1" t="str">
        <f t="shared" si="639"/>
        <v>21:0242</v>
      </c>
      <c r="D3957" s="1" t="str">
        <f t="shared" si="646"/>
        <v>21:0117</v>
      </c>
      <c r="E3957" t="s">
        <v>15960</v>
      </c>
      <c r="F3957" t="s">
        <v>15961</v>
      </c>
      <c r="H3957">
        <v>59.684753499999999</v>
      </c>
      <c r="I3957">
        <v>-102.48812599999999</v>
      </c>
      <c r="J3957" s="1" t="str">
        <f t="shared" si="647"/>
        <v>NGR lake sediment grab sample</v>
      </c>
      <c r="K3957" s="1" t="str">
        <f t="shared" si="648"/>
        <v>&lt;177 micron (NGR)</v>
      </c>
      <c r="L3957">
        <v>91</v>
      </c>
      <c r="M3957" t="s">
        <v>251</v>
      </c>
      <c r="N3957">
        <v>1787</v>
      </c>
      <c r="O3957" t="s">
        <v>470</v>
      </c>
      <c r="P3957" t="s">
        <v>134</v>
      </c>
      <c r="Q3957" t="s">
        <v>53</v>
      </c>
      <c r="R3957" t="s">
        <v>135</v>
      </c>
      <c r="S3957" t="s">
        <v>78</v>
      </c>
      <c r="T3957" t="s">
        <v>36</v>
      </c>
      <c r="U3957" t="s">
        <v>112</v>
      </c>
      <c r="V3957" t="s">
        <v>308</v>
      </c>
      <c r="W3957" t="s">
        <v>63</v>
      </c>
      <c r="X3957" t="s">
        <v>283</v>
      </c>
      <c r="Y3957" t="s">
        <v>41</v>
      </c>
      <c r="Z3957" t="s">
        <v>51</v>
      </c>
    </row>
    <row r="3958" spans="1:26" hidden="1" x14ac:dyDescent="0.25">
      <c r="A3958" t="s">
        <v>15962</v>
      </c>
      <c r="B3958" t="s">
        <v>15963</v>
      </c>
      <c r="C3958" s="1" t="str">
        <f t="shared" si="639"/>
        <v>21:0242</v>
      </c>
      <c r="D3958" s="1" t="str">
        <f t="shared" si="646"/>
        <v>21:0117</v>
      </c>
      <c r="E3958" t="s">
        <v>15964</v>
      </c>
      <c r="F3958" t="s">
        <v>15965</v>
      </c>
      <c r="H3958">
        <v>59.675696100000003</v>
      </c>
      <c r="I3958">
        <v>-102.48242689999999</v>
      </c>
      <c r="J3958" s="1" t="str">
        <f t="shared" si="647"/>
        <v>NGR lake sediment grab sample</v>
      </c>
      <c r="K3958" s="1" t="str">
        <f t="shared" si="648"/>
        <v>&lt;177 micron (NGR)</v>
      </c>
      <c r="L3958">
        <v>91</v>
      </c>
      <c r="M3958" t="s">
        <v>259</v>
      </c>
      <c r="N3958">
        <v>1788</v>
      </c>
      <c r="O3958" t="s">
        <v>31</v>
      </c>
      <c r="P3958" t="s">
        <v>134</v>
      </c>
      <c r="Q3958" t="s">
        <v>66</v>
      </c>
      <c r="R3958" t="s">
        <v>156</v>
      </c>
      <c r="S3958" t="s">
        <v>78</v>
      </c>
      <c r="T3958" t="s">
        <v>36</v>
      </c>
      <c r="U3958" t="s">
        <v>299</v>
      </c>
      <c r="V3958" t="s">
        <v>225</v>
      </c>
      <c r="W3958" t="s">
        <v>39</v>
      </c>
      <c r="X3958" t="s">
        <v>283</v>
      </c>
      <c r="Y3958" t="s">
        <v>41</v>
      </c>
      <c r="Z3958" t="s">
        <v>798</v>
      </c>
    </row>
    <row r="3959" spans="1:26" hidden="1" x14ac:dyDescent="0.25">
      <c r="A3959" t="s">
        <v>15966</v>
      </c>
      <c r="B3959" t="s">
        <v>15967</v>
      </c>
      <c r="C3959" s="1" t="str">
        <f t="shared" si="639"/>
        <v>21:0242</v>
      </c>
      <c r="D3959" s="1" t="str">
        <f t="shared" si="646"/>
        <v>21:0117</v>
      </c>
      <c r="E3959" t="s">
        <v>15964</v>
      </c>
      <c r="F3959" t="s">
        <v>15968</v>
      </c>
      <c r="H3959">
        <v>59.675696100000003</v>
      </c>
      <c r="I3959">
        <v>-102.48242689999999</v>
      </c>
      <c r="J3959" s="1" t="str">
        <f t="shared" si="647"/>
        <v>NGR lake sediment grab sample</v>
      </c>
      <c r="K3959" s="1" t="str">
        <f t="shared" si="648"/>
        <v>&lt;177 micron (NGR)</v>
      </c>
      <c r="L3959">
        <v>91</v>
      </c>
      <c r="M3959" t="s">
        <v>268</v>
      </c>
      <c r="N3959">
        <v>1789</v>
      </c>
      <c r="O3959" t="s">
        <v>178</v>
      </c>
      <c r="P3959" t="s">
        <v>134</v>
      </c>
      <c r="Q3959" t="s">
        <v>53</v>
      </c>
      <c r="R3959" t="s">
        <v>156</v>
      </c>
      <c r="S3959" t="s">
        <v>78</v>
      </c>
      <c r="T3959" t="s">
        <v>36</v>
      </c>
      <c r="U3959" t="s">
        <v>91</v>
      </c>
      <c r="V3959" t="s">
        <v>225</v>
      </c>
      <c r="W3959" t="s">
        <v>33</v>
      </c>
      <c r="X3959" t="s">
        <v>283</v>
      </c>
      <c r="Y3959" t="s">
        <v>41</v>
      </c>
      <c r="Z3959" t="s">
        <v>3570</v>
      </c>
    </row>
    <row r="3960" spans="1:26" hidden="1" x14ac:dyDescent="0.25">
      <c r="A3960" t="s">
        <v>15969</v>
      </c>
      <c r="B3960" t="s">
        <v>15970</v>
      </c>
      <c r="C3960" s="1" t="str">
        <f t="shared" si="639"/>
        <v>21:0242</v>
      </c>
      <c r="D3960" s="1" t="str">
        <f t="shared" si="646"/>
        <v>21:0117</v>
      </c>
      <c r="E3960" t="s">
        <v>15971</v>
      </c>
      <c r="F3960" t="s">
        <v>15972</v>
      </c>
      <c r="H3960">
        <v>59.678273599999997</v>
      </c>
      <c r="I3960">
        <v>-102.4549116</v>
      </c>
      <c r="J3960" s="1" t="str">
        <f t="shared" si="647"/>
        <v>NGR lake sediment grab sample</v>
      </c>
      <c r="K3960" s="1" t="str">
        <f t="shared" si="648"/>
        <v>&lt;177 micron (NGR)</v>
      </c>
      <c r="L3960">
        <v>91</v>
      </c>
      <c r="M3960" t="s">
        <v>60</v>
      </c>
      <c r="N3960">
        <v>1790</v>
      </c>
      <c r="O3960" t="s">
        <v>583</v>
      </c>
      <c r="P3960" t="s">
        <v>596</v>
      </c>
      <c r="Q3960" t="s">
        <v>66</v>
      </c>
      <c r="R3960" t="s">
        <v>290</v>
      </c>
      <c r="S3960" t="s">
        <v>78</v>
      </c>
      <c r="T3960" t="s">
        <v>36</v>
      </c>
      <c r="U3960" t="s">
        <v>136</v>
      </c>
      <c r="V3960" t="s">
        <v>5080</v>
      </c>
      <c r="W3960" t="s">
        <v>39</v>
      </c>
      <c r="X3960" t="s">
        <v>48</v>
      </c>
      <c r="Y3960" t="s">
        <v>41</v>
      </c>
      <c r="Z3960" t="s">
        <v>5166</v>
      </c>
    </row>
    <row r="3961" spans="1:26" hidden="1" x14ac:dyDescent="0.25">
      <c r="A3961" t="s">
        <v>15973</v>
      </c>
      <c r="B3961" t="s">
        <v>15974</v>
      </c>
      <c r="C3961" s="1" t="str">
        <f t="shared" si="639"/>
        <v>21:0242</v>
      </c>
      <c r="D3961" s="1" t="str">
        <f t="shared" si="646"/>
        <v>21:0117</v>
      </c>
      <c r="E3961" t="s">
        <v>15975</v>
      </c>
      <c r="F3961" t="s">
        <v>15976</v>
      </c>
      <c r="H3961">
        <v>59.6663511</v>
      </c>
      <c r="I3961">
        <v>-102.4405787</v>
      </c>
      <c r="J3961" s="1" t="str">
        <f t="shared" si="647"/>
        <v>NGR lake sediment grab sample</v>
      </c>
      <c r="K3961" s="1" t="str">
        <f t="shared" si="648"/>
        <v>&lt;177 micron (NGR)</v>
      </c>
      <c r="L3961">
        <v>91</v>
      </c>
      <c r="M3961" t="s">
        <v>73</v>
      </c>
      <c r="N3961">
        <v>1791</v>
      </c>
      <c r="O3961" t="s">
        <v>1709</v>
      </c>
      <c r="P3961" t="s">
        <v>145</v>
      </c>
      <c r="Q3961" t="s">
        <v>66</v>
      </c>
      <c r="R3961" t="s">
        <v>198</v>
      </c>
      <c r="S3961" t="s">
        <v>78</v>
      </c>
      <c r="T3961" t="s">
        <v>36</v>
      </c>
      <c r="U3961" t="s">
        <v>2474</v>
      </c>
      <c r="V3961" t="s">
        <v>1121</v>
      </c>
      <c r="W3961" t="s">
        <v>33</v>
      </c>
      <c r="X3961" t="s">
        <v>48</v>
      </c>
      <c r="Y3961" t="s">
        <v>41</v>
      </c>
      <c r="Z3961" t="s">
        <v>1105</v>
      </c>
    </row>
    <row r="3962" spans="1:26" hidden="1" x14ac:dyDescent="0.25">
      <c r="A3962" t="s">
        <v>15977</v>
      </c>
      <c r="B3962" t="s">
        <v>15978</v>
      </c>
      <c r="C3962" s="1" t="str">
        <f t="shared" si="639"/>
        <v>21:0242</v>
      </c>
      <c r="D3962" s="1" t="str">
        <f t="shared" si="646"/>
        <v>21:0117</v>
      </c>
      <c r="E3962" t="s">
        <v>15951</v>
      </c>
      <c r="F3962" t="s">
        <v>15979</v>
      </c>
      <c r="H3962">
        <v>59.664815900000001</v>
      </c>
      <c r="I3962">
        <v>-102.4796023</v>
      </c>
      <c r="J3962" s="1" t="str">
        <f t="shared" si="647"/>
        <v>NGR lake sediment grab sample</v>
      </c>
      <c r="K3962" s="1" t="str">
        <f t="shared" si="648"/>
        <v>&lt;177 micron (NGR)</v>
      </c>
      <c r="L3962">
        <v>91</v>
      </c>
      <c r="M3962" t="s">
        <v>366</v>
      </c>
      <c r="N3962">
        <v>1792</v>
      </c>
      <c r="O3962" t="s">
        <v>1048</v>
      </c>
      <c r="P3962" t="s">
        <v>156</v>
      </c>
      <c r="Q3962" t="s">
        <v>63</v>
      </c>
      <c r="R3962" t="s">
        <v>50</v>
      </c>
      <c r="S3962" t="s">
        <v>76</v>
      </c>
      <c r="T3962" t="s">
        <v>36</v>
      </c>
      <c r="U3962" t="s">
        <v>1416</v>
      </c>
      <c r="V3962" t="s">
        <v>2909</v>
      </c>
      <c r="W3962" t="s">
        <v>66</v>
      </c>
      <c r="X3962" t="s">
        <v>77</v>
      </c>
      <c r="Y3962" t="s">
        <v>41</v>
      </c>
      <c r="Z3962" t="s">
        <v>78</v>
      </c>
    </row>
    <row r="3963" spans="1:26" hidden="1" x14ac:dyDescent="0.25">
      <c r="A3963" t="s">
        <v>15980</v>
      </c>
      <c r="B3963" t="s">
        <v>15981</v>
      </c>
      <c r="C3963" s="1" t="str">
        <f t="shared" ref="C3963:C4026" si="649">HYPERLINK("http://geochem.nrcan.gc.ca/cdogs/content/bdl/bdl210242_e.htm", "21:0242")</f>
        <v>21:0242</v>
      </c>
      <c r="D3963" s="1" t="str">
        <f t="shared" si="646"/>
        <v>21:0117</v>
      </c>
      <c r="E3963" t="s">
        <v>15982</v>
      </c>
      <c r="F3963" t="s">
        <v>15983</v>
      </c>
      <c r="H3963">
        <v>59.651522200000002</v>
      </c>
      <c r="I3963">
        <v>-102.46437520000001</v>
      </c>
      <c r="J3963" s="1" t="str">
        <f t="shared" si="647"/>
        <v>NGR lake sediment grab sample</v>
      </c>
      <c r="K3963" s="1" t="str">
        <f t="shared" si="648"/>
        <v>&lt;177 micron (NGR)</v>
      </c>
      <c r="L3963">
        <v>91</v>
      </c>
      <c r="M3963" t="s">
        <v>87</v>
      </c>
      <c r="N3963">
        <v>1793</v>
      </c>
      <c r="O3963" t="s">
        <v>577</v>
      </c>
      <c r="P3963" t="s">
        <v>134</v>
      </c>
      <c r="Q3963" t="s">
        <v>53</v>
      </c>
      <c r="R3963" t="s">
        <v>109</v>
      </c>
      <c r="S3963" t="s">
        <v>181</v>
      </c>
      <c r="T3963" t="s">
        <v>36</v>
      </c>
      <c r="U3963" t="s">
        <v>799</v>
      </c>
      <c r="V3963" t="s">
        <v>368</v>
      </c>
      <c r="W3963" t="s">
        <v>80</v>
      </c>
      <c r="X3963" t="s">
        <v>48</v>
      </c>
      <c r="Y3963" t="s">
        <v>41</v>
      </c>
      <c r="Z3963" t="s">
        <v>145</v>
      </c>
    </row>
    <row r="3964" spans="1:26" hidden="1" x14ac:dyDescent="0.25">
      <c r="A3964" t="s">
        <v>15984</v>
      </c>
      <c r="B3964" t="s">
        <v>15985</v>
      </c>
      <c r="C3964" s="1" t="str">
        <f t="shared" si="649"/>
        <v>21:0242</v>
      </c>
      <c r="D3964" s="1" t="str">
        <f t="shared" si="646"/>
        <v>21:0117</v>
      </c>
      <c r="E3964" t="s">
        <v>15986</v>
      </c>
      <c r="F3964" t="s">
        <v>15987</v>
      </c>
      <c r="H3964">
        <v>59.635173799999997</v>
      </c>
      <c r="I3964">
        <v>-102.4845734</v>
      </c>
      <c r="J3964" s="1" t="str">
        <f t="shared" si="647"/>
        <v>NGR lake sediment grab sample</v>
      </c>
      <c r="K3964" s="1" t="str">
        <f t="shared" si="648"/>
        <v>&lt;177 micron (NGR)</v>
      </c>
      <c r="L3964">
        <v>91</v>
      </c>
      <c r="M3964" t="s">
        <v>96</v>
      </c>
      <c r="N3964">
        <v>1794</v>
      </c>
      <c r="O3964" t="s">
        <v>759</v>
      </c>
      <c r="P3964" t="s">
        <v>109</v>
      </c>
      <c r="Q3964" t="s">
        <v>53</v>
      </c>
      <c r="R3964" t="s">
        <v>146</v>
      </c>
      <c r="S3964" t="s">
        <v>39</v>
      </c>
      <c r="T3964" t="s">
        <v>36</v>
      </c>
      <c r="U3964" t="s">
        <v>355</v>
      </c>
      <c r="V3964" t="s">
        <v>216</v>
      </c>
      <c r="W3964" t="s">
        <v>33</v>
      </c>
      <c r="X3964" t="s">
        <v>283</v>
      </c>
      <c r="Y3964" t="s">
        <v>41</v>
      </c>
      <c r="Z3964" t="s">
        <v>229</v>
      </c>
    </row>
    <row r="3965" spans="1:26" hidden="1" x14ac:dyDescent="0.25">
      <c r="A3965" t="s">
        <v>15988</v>
      </c>
      <c r="B3965" t="s">
        <v>15989</v>
      </c>
      <c r="C3965" s="1" t="str">
        <f t="shared" si="649"/>
        <v>21:0242</v>
      </c>
      <c r="D3965" s="1" t="str">
        <f t="shared" si="646"/>
        <v>21:0117</v>
      </c>
      <c r="E3965" t="s">
        <v>15990</v>
      </c>
      <c r="F3965" t="s">
        <v>15991</v>
      </c>
      <c r="H3965">
        <v>59.616849799999997</v>
      </c>
      <c r="I3965">
        <v>-102.4983727</v>
      </c>
      <c r="J3965" s="1" t="str">
        <f t="shared" si="647"/>
        <v>NGR lake sediment grab sample</v>
      </c>
      <c r="K3965" s="1" t="str">
        <f t="shared" si="648"/>
        <v>&lt;177 micron (NGR)</v>
      </c>
      <c r="L3965">
        <v>91</v>
      </c>
      <c r="M3965" t="s">
        <v>106</v>
      </c>
      <c r="N3965">
        <v>1795</v>
      </c>
      <c r="O3965" t="s">
        <v>546</v>
      </c>
      <c r="P3965" t="s">
        <v>76</v>
      </c>
      <c r="Q3965" t="s">
        <v>63</v>
      </c>
      <c r="R3965" t="s">
        <v>76</v>
      </c>
      <c r="S3965" t="s">
        <v>33</v>
      </c>
      <c r="T3965" t="s">
        <v>36</v>
      </c>
      <c r="U3965" t="s">
        <v>89</v>
      </c>
      <c r="V3965" t="s">
        <v>157</v>
      </c>
      <c r="W3965" t="s">
        <v>53</v>
      </c>
      <c r="X3965" t="s">
        <v>283</v>
      </c>
      <c r="Y3965" t="s">
        <v>41</v>
      </c>
      <c r="Z3965" t="s">
        <v>2656</v>
      </c>
    </row>
    <row r="3966" spans="1:26" hidden="1" x14ac:dyDescent="0.25">
      <c r="A3966" t="s">
        <v>15992</v>
      </c>
      <c r="B3966" t="s">
        <v>15993</v>
      </c>
      <c r="C3966" s="1" t="str">
        <f t="shared" si="649"/>
        <v>21:0242</v>
      </c>
      <c r="D3966" s="1" t="str">
        <f t="shared" si="646"/>
        <v>21:0117</v>
      </c>
      <c r="E3966" t="s">
        <v>15994</v>
      </c>
      <c r="F3966" t="s">
        <v>15995</v>
      </c>
      <c r="H3966">
        <v>59.613380100000001</v>
      </c>
      <c r="I3966">
        <v>-102.44382640000001</v>
      </c>
      <c r="J3966" s="1" t="str">
        <f t="shared" si="647"/>
        <v>NGR lake sediment grab sample</v>
      </c>
      <c r="K3966" s="1" t="str">
        <f t="shared" si="648"/>
        <v>&lt;177 micron (NGR)</v>
      </c>
      <c r="L3966">
        <v>91</v>
      </c>
      <c r="M3966" t="s">
        <v>118</v>
      </c>
      <c r="N3966">
        <v>1796</v>
      </c>
      <c r="O3966" t="s">
        <v>61</v>
      </c>
      <c r="P3966" t="s">
        <v>145</v>
      </c>
      <c r="Q3966" t="s">
        <v>53</v>
      </c>
      <c r="R3966" t="s">
        <v>64</v>
      </c>
      <c r="S3966" t="s">
        <v>39</v>
      </c>
      <c r="T3966" t="s">
        <v>36</v>
      </c>
      <c r="U3966" t="s">
        <v>89</v>
      </c>
      <c r="V3966" t="s">
        <v>322</v>
      </c>
      <c r="W3966" t="s">
        <v>66</v>
      </c>
      <c r="X3966" t="s">
        <v>48</v>
      </c>
      <c r="Y3966" t="s">
        <v>41</v>
      </c>
      <c r="Z3966" t="s">
        <v>321</v>
      </c>
    </row>
    <row r="3967" spans="1:26" hidden="1" x14ac:dyDescent="0.25">
      <c r="A3967" t="s">
        <v>15996</v>
      </c>
      <c r="B3967" t="s">
        <v>15997</v>
      </c>
      <c r="C3967" s="1" t="str">
        <f t="shared" si="649"/>
        <v>21:0242</v>
      </c>
      <c r="D3967" s="1" t="str">
        <f t="shared" si="646"/>
        <v>21:0117</v>
      </c>
      <c r="E3967" t="s">
        <v>15998</v>
      </c>
      <c r="F3967" t="s">
        <v>15999</v>
      </c>
      <c r="H3967">
        <v>59.605031500000003</v>
      </c>
      <c r="I3967">
        <v>-102.3886049</v>
      </c>
      <c r="J3967" s="1" t="str">
        <f t="shared" si="647"/>
        <v>NGR lake sediment grab sample</v>
      </c>
      <c r="K3967" s="1" t="str">
        <f t="shared" si="648"/>
        <v>&lt;177 micron (NGR)</v>
      </c>
      <c r="L3967">
        <v>91</v>
      </c>
      <c r="M3967" t="s">
        <v>131</v>
      </c>
      <c r="N3967">
        <v>1797</v>
      </c>
      <c r="O3967" t="s">
        <v>609</v>
      </c>
      <c r="P3967" t="s">
        <v>244</v>
      </c>
      <c r="Q3967" t="s">
        <v>53</v>
      </c>
      <c r="R3967" t="s">
        <v>156</v>
      </c>
      <c r="S3967" t="s">
        <v>80</v>
      </c>
      <c r="T3967" t="s">
        <v>36</v>
      </c>
      <c r="U3967" t="s">
        <v>673</v>
      </c>
      <c r="V3967" t="s">
        <v>322</v>
      </c>
      <c r="W3967" t="s">
        <v>33</v>
      </c>
      <c r="X3967" t="s">
        <v>48</v>
      </c>
      <c r="Y3967" t="s">
        <v>41</v>
      </c>
      <c r="Z3967" t="s">
        <v>8025</v>
      </c>
    </row>
    <row r="3968" spans="1:26" hidden="1" x14ac:dyDescent="0.25">
      <c r="A3968" t="s">
        <v>16000</v>
      </c>
      <c r="B3968" t="s">
        <v>16001</v>
      </c>
      <c r="C3968" s="1" t="str">
        <f t="shared" si="649"/>
        <v>21:0242</v>
      </c>
      <c r="D3968" s="1" t="str">
        <f>HYPERLINK("http://geochem.nrcan.gc.ca/cdogs/content/svy/svy_e.htm", "")</f>
        <v/>
      </c>
      <c r="G3968" s="1" t="str">
        <f>HYPERLINK("http://geochem.nrcan.gc.ca/cdogs/content/cr_/cr_00007_e.htm", "7")</f>
        <v>7</v>
      </c>
      <c r="J3968" t="s">
        <v>220</v>
      </c>
      <c r="K3968" t="s">
        <v>221</v>
      </c>
      <c r="L3968">
        <v>91</v>
      </c>
      <c r="M3968" t="s">
        <v>222</v>
      </c>
      <c r="N3968">
        <v>1798</v>
      </c>
      <c r="O3968" t="s">
        <v>48</v>
      </c>
      <c r="P3968" t="s">
        <v>133</v>
      </c>
      <c r="Q3968" t="s">
        <v>109</v>
      </c>
      <c r="R3968" t="s">
        <v>181</v>
      </c>
      <c r="S3968" t="s">
        <v>39</v>
      </c>
      <c r="T3968" t="s">
        <v>225</v>
      </c>
      <c r="U3968" t="s">
        <v>703</v>
      </c>
      <c r="V3968" t="s">
        <v>457</v>
      </c>
      <c r="W3968" t="s">
        <v>53</v>
      </c>
      <c r="X3968" t="s">
        <v>100</v>
      </c>
      <c r="Y3968" t="s">
        <v>15741</v>
      </c>
      <c r="Z3968" t="s">
        <v>77</v>
      </c>
    </row>
    <row r="3969" spans="1:26" hidden="1" x14ac:dyDescent="0.25">
      <c r="A3969" t="s">
        <v>16002</v>
      </c>
      <c r="B3969" t="s">
        <v>16003</v>
      </c>
      <c r="C3969" s="1" t="str">
        <f t="shared" si="649"/>
        <v>21:0242</v>
      </c>
      <c r="D3969" s="1" t="str">
        <f t="shared" ref="D3969:D3991" si="650">HYPERLINK("http://geochem.nrcan.gc.ca/cdogs/content/svy/svy210117_e.htm", "21:0117")</f>
        <v>21:0117</v>
      </c>
      <c r="E3969" t="s">
        <v>16004</v>
      </c>
      <c r="F3969" t="s">
        <v>16005</v>
      </c>
      <c r="H3969">
        <v>59.585618699999998</v>
      </c>
      <c r="I3969">
        <v>-102.4100043</v>
      </c>
      <c r="J3969" s="1" t="str">
        <f t="shared" ref="J3969:J3991" si="651">HYPERLINK("http://geochem.nrcan.gc.ca/cdogs/content/kwd/kwd020027_e.htm", "NGR lake sediment grab sample")</f>
        <v>NGR lake sediment grab sample</v>
      </c>
      <c r="K3969" s="1" t="str">
        <f t="shared" ref="K3969:K3991" si="652">HYPERLINK("http://geochem.nrcan.gc.ca/cdogs/content/kwd/kwd080006_e.htm", "&lt;177 micron (NGR)")</f>
        <v>&lt;177 micron (NGR)</v>
      </c>
      <c r="L3969">
        <v>91</v>
      </c>
      <c r="M3969" t="s">
        <v>143</v>
      </c>
      <c r="N3969">
        <v>1799</v>
      </c>
      <c r="O3969" t="s">
        <v>91</v>
      </c>
      <c r="P3969" t="s">
        <v>49</v>
      </c>
      <c r="Q3969" t="s">
        <v>66</v>
      </c>
      <c r="R3969" t="s">
        <v>596</v>
      </c>
      <c r="S3969" t="s">
        <v>181</v>
      </c>
      <c r="T3969" t="s">
        <v>36</v>
      </c>
      <c r="U3969" t="s">
        <v>31</v>
      </c>
      <c r="V3969" t="s">
        <v>308</v>
      </c>
      <c r="W3969" t="s">
        <v>39</v>
      </c>
      <c r="X3969" t="s">
        <v>79</v>
      </c>
      <c r="Y3969" t="s">
        <v>41</v>
      </c>
      <c r="Z3969" t="s">
        <v>472</v>
      </c>
    </row>
    <row r="3970" spans="1:26" hidden="1" x14ac:dyDescent="0.25">
      <c r="A3970" t="s">
        <v>16006</v>
      </c>
      <c r="B3970" t="s">
        <v>16007</v>
      </c>
      <c r="C3970" s="1" t="str">
        <f t="shared" si="649"/>
        <v>21:0242</v>
      </c>
      <c r="D3970" s="1" t="str">
        <f t="shared" si="650"/>
        <v>21:0117</v>
      </c>
      <c r="E3970" t="s">
        <v>16008</v>
      </c>
      <c r="F3970" t="s">
        <v>16009</v>
      </c>
      <c r="H3970">
        <v>59.5899596</v>
      </c>
      <c r="I3970">
        <v>-102.3663846</v>
      </c>
      <c r="J3970" s="1" t="str">
        <f t="shared" si="651"/>
        <v>NGR lake sediment grab sample</v>
      </c>
      <c r="K3970" s="1" t="str">
        <f t="shared" si="652"/>
        <v>&lt;177 micron (NGR)</v>
      </c>
      <c r="L3970">
        <v>91</v>
      </c>
      <c r="M3970" t="s">
        <v>177</v>
      </c>
      <c r="N3970">
        <v>1800</v>
      </c>
      <c r="O3970" t="s">
        <v>208</v>
      </c>
      <c r="P3970" t="s">
        <v>156</v>
      </c>
      <c r="Q3970" t="s">
        <v>66</v>
      </c>
      <c r="R3970" t="s">
        <v>78</v>
      </c>
      <c r="S3970" t="s">
        <v>66</v>
      </c>
      <c r="T3970" t="s">
        <v>36</v>
      </c>
      <c r="U3970" t="s">
        <v>89</v>
      </c>
      <c r="V3970" t="s">
        <v>122</v>
      </c>
      <c r="W3970" t="s">
        <v>80</v>
      </c>
      <c r="X3970" t="s">
        <v>283</v>
      </c>
      <c r="Y3970" t="s">
        <v>41</v>
      </c>
      <c r="Z3970" t="s">
        <v>16010</v>
      </c>
    </row>
    <row r="3971" spans="1:26" hidden="1" x14ac:dyDescent="0.25">
      <c r="A3971" t="s">
        <v>16011</v>
      </c>
      <c r="B3971" t="s">
        <v>16012</v>
      </c>
      <c r="C3971" s="1" t="str">
        <f t="shared" si="649"/>
        <v>21:0242</v>
      </c>
      <c r="D3971" s="1" t="str">
        <f t="shared" si="650"/>
        <v>21:0117</v>
      </c>
      <c r="E3971" t="s">
        <v>16013</v>
      </c>
      <c r="F3971" t="s">
        <v>16014</v>
      </c>
      <c r="H3971">
        <v>59.594268100000001</v>
      </c>
      <c r="I3971">
        <v>-102.31137870000001</v>
      </c>
      <c r="J3971" s="1" t="str">
        <f t="shared" si="651"/>
        <v>NGR lake sediment grab sample</v>
      </c>
      <c r="K3971" s="1" t="str">
        <f t="shared" si="652"/>
        <v>&lt;177 micron (NGR)</v>
      </c>
      <c r="L3971">
        <v>91</v>
      </c>
      <c r="M3971" t="s">
        <v>187</v>
      </c>
      <c r="N3971">
        <v>1801</v>
      </c>
      <c r="O3971" t="s">
        <v>470</v>
      </c>
      <c r="P3971" t="s">
        <v>145</v>
      </c>
      <c r="Q3971" t="s">
        <v>53</v>
      </c>
      <c r="R3971" t="s">
        <v>50</v>
      </c>
      <c r="S3971" t="s">
        <v>39</v>
      </c>
      <c r="T3971" t="s">
        <v>36</v>
      </c>
      <c r="U3971" t="s">
        <v>1842</v>
      </c>
      <c r="V3971" t="s">
        <v>90</v>
      </c>
      <c r="W3971" t="s">
        <v>63</v>
      </c>
      <c r="X3971" t="s">
        <v>82</v>
      </c>
      <c r="Y3971" t="s">
        <v>41</v>
      </c>
      <c r="Z3971" t="s">
        <v>1433</v>
      </c>
    </row>
    <row r="3972" spans="1:26" hidden="1" x14ac:dyDescent="0.25">
      <c r="A3972" t="s">
        <v>16015</v>
      </c>
      <c r="B3972" t="s">
        <v>16016</v>
      </c>
      <c r="C3972" s="1" t="str">
        <f t="shared" si="649"/>
        <v>21:0242</v>
      </c>
      <c r="D3972" s="1" t="str">
        <f t="shared" si="650"/>
        <v>21:0117</v>
      </c>
      <c r="E3972" t="s">
        <v>16017</v>
      </c>
      <c r="F3972" t="s">
        <v>16018</v>
      </c>
      <c r="H3972">
        <v>59.595538099999999</v>
      </c>
      <c r="I3972">
        <v>-102.2971354</v>
      </c>
      <c r="J3972" s="1" t="str">
        <f t="shared" si="651"/>
        <v>NGR lake sediment grab sample</v>
      </c>
      <c r="K3972" s="1" t="str">
        <f t="shared" si="652"/>
        <v>&lt;177 micron (NGR)</v>
      </c>
      <c r="L3972">
        <v>91</v>
      </c>
      <c r="M3972" t="s">
        <v>196</v>
      </c>
      <c r="N3972">
        <v>1802</v>
      </c>
      <c r="O3972" t="s">
        <v>666</v>
      </c>
      <c r="P3972" t="s">
        <v>49</v>
      </c>
      <c r="Q3972" t="s">
        <v>53</v>
      </c>
      <c r="R3972" t="s">
        <v>109</v>
      </c>
      <c r="S3972" t="s">
        <v>63</v>
      </c>
      <c r="T3972" t="s">
        <v>36</v>
      </c>
      <c r="U3972" t="s">
        <v>98</v>
      </c>
      <c r="V3972" t="s">
        <v>308</v>
      </c>
      <c r="W3972" t="s">
        <v>33</v>
      </c>
      <c r="X3972" t="s">
        <v>48</v>
      </c>
      <c r="Y3972" t="s">
        <v>41</v>
      </c>
      <c r="Z3972" t="s">
        <v>1085</v>
      </c>
    </row>
    <row r="3973" spans="1:26" hidden="1" x14ac:dyDescent="0.25">
      <c r="A3973" t="s">
        <v>16019</v>
      </c>
      <c r="B3973" t="s">
        <v>16020</v>
      </c>
      <c r="C3973" s="1" t="str">
        <f t="shared" si="649"/>
        <v>21:0242</v>
      </c>
      <c r="D3973" s="1" t="str">
        <f t="shared" si="650"/>
        <v>21:0117</v>
      </c>
      <c r="E3973" t="s">
        <v>16021</v>
      </c>
      <c r="F3973" t="s">
        <v>16022</v>
      </c>
      <c r="H3973">
        <v>59.570191700000002</v>
      </c>
      <c r="I3973">
        <v>-102.26260000000001</v>
      </c>
      <c r="J3973" s="1" t="str">
        <f t="shared" si="651"/>
        <v>NGR lake sediment grab sample</v>
      </c>
      <c r="K3973" s="1" t="str">
        <f t="shared" si="652"/>
        <v>&lt;177 micron (NGR)</v>
      </c>
      <c r="L3973">
        <v>91</v>
      </c>
      <c r="M3973" t="s">
        <v>206</v>
      </c>
      <c r="N3973">
        <v>1803</v>
      </c>
      <c r="O3973" t="s">
        <v>509</v>
      </c>
      <c r="P3973" t="s">
        <v>283</v>
      </c>
      <c r="Q3973" t="s">
        <v>53</v>
      </c>
      <c r="R3973" t="s">
        <v>181</v>
      </c>
      <c r="S3973" t="s">
        <v>66</v>
      </c>
      <c r="T3973" t="s">
        <v>36</v>
      </c>
      <c r="U3973" t="s">
        <v>228</v>
      </c>
      <c r="V3973" t="s">
        <v>65</v>
      </c>
      <c r="W3973" t="s">
        <v>63</v>
      </c>
      <c r="X3973" t="s">
        <v>79</v>
      </c>
      <c r="Y3973" t="s">
        <v>41</v>
      </c>
      <c r="Z3973" t="s">
        <v>716</v>
      </c>
    </row>
    <row r="3974" spans="1:26" hidden="1" x14ac:dyDescent="0.25">
      <c r="A3974" t="s">
        <v>16023</v>
      </c>
      <c r="B3974" t="s">
        <v>16024</v>
      </c>
      <c r="C3974" s="1" t="str">
        <f t="shared" si="649"/>
        <v>21:0242</v>
      </c>
      <c r="D3974" s="1" t="str">
        <f t="shared" si="650"/>
        <v>21:0117</v>
      </c>
      <c r="E3974" t="s">
        <v>16025</v>
      </c>
      <c r="F3974" t="s">
        <v>16026</v>
      </c>
      <c r="H3974">
        <v>59.557206899999997</v>
      </c>
      <c r="I3974">
        <v>-102.23139999999999</v>
      </c>
      <c r="J3974" s="1" t="str">
        <f t="shared" si="651"/>
        <v>NGR lake sediment grab sample</v>
      </c>
      <c r="K3974" s="1" t="str">
        <f t="shared" si="652"/>
        <v>&lt;177 micron (NGR)</v>
      </c>
      <c r="L3974">
        <v>91</v>
      </c>
      <c r="M3974" t="s">
        <v>214</v>
      </c>
      <c r="N3974">
        <v>1804</v>
      </c>
      <c r="O3974" t="s">
        <v>188</v>
      </c>
      <c r="P3974" t="s">
        <v>283</v>
      </c>
      <c r="Q3974" t="s">
        <v>66</v>
      </c>
      <c r="R3974" t="s">
        <v>97</v>
      </c>
      <c r="S3974" t="s">
        <v>181</v>
      </c>
      <c r="T3974" t="s">
        <v>36</v>
      </c>
      <c r="U3974" t="s">
        <v>521</v>
      </c>
      <c r="V3974" t="s">
        <v>125</v>
      </c>
      <c r="W3974" t="s">
        <v>63</v>
      </c>
      <c r="X3974" t="s">
        <v>48</v>
      </c>
      <c r="Y3974" t="s">
        <v>41</v>
      </c>
      <c r="Z3974" t="s">
        <v>890</v>
      </c>
    </row>
    <row r="3975" spans="1:26" hidden="1" x14ac:dyDescent="0.25">
      <c r="A3975" t="s">
        <v>16027</v>
      </c>
      <c r="B3975" t="s">
        <v>16028</v>
      </c>
      <c r="C3975" s="1" t="str">
        <f t="shared" si="649"/>
        <v>21:0242</v>
      </c>
      <c r="D3975" s="1" t="str">
        <f t="shared" si="650"/>
        <v>21:0117</v>
      </c>
      <c r="E3975" t="s">
        <v>16029</v>
      </c>
      <c r="F3975" t="s">
        <v>16030</v>
      </c>
      <c r="H3975">
        <v>59.451130399999997</v>
      </c>
      <c r="I3975">
        <v>-102.27254309999999</v>
      </c>
      <c r="J3975" s="1" t="str">
        <f t="shared" si="651"/>
        <v>NGR lake sediment grab sample</v>
      </c>
      <c r="K3975" s="1" t="str">
        <f t="shared" si="652"/>
        <v>&lt;177 micron (NGR)</v>
      </c>
      <c r="L3975">
        <v>92</v>
      </c>
      <c r="M3975" t="s">
        <v>242</v>
      </c>
      <c r="N3975">
        <v>1805</v>
      </c>
      <c r="O3975" t="s">
        <v>405</v>
      </c>
      <c r="P3975" t="s">
        <v>489</v>
      </c>
      <c r="Q3975" t="s">
        <v>53</v>
      </c>
      <c r="R3975" t="s">
        <v>277</v>
      </c>
      <c r="S3975" t="s">
        <v>156</v>
      </c>
      <c r="T3975" t="s">
        <v>36</v>
      </c>
      <c r="U3975" t="s">
        <v>199</v>
      </c>
      <c r="V3975" t="s">
        <v>1703</v>
      </c>
      <c r="W3975" t="s">
        <v>63</v>
      </c>
      <c r="X3975" t="s">
        <v>79</v>
      </c>
      <c r="Y3975" t="s">
        <v>309</v>
      </c>
      <c r="Z3975" t="s">
        <v>626</v>
      </c>
    </row>
    <row r="3976" spans="1:26" hidden="1" x14ac:dyDescent="0.25">
      <c r="A3976" t="s">
        <v>16031</v>
      </c>
      <c r="B3976" t="s">
        <v>16032</v>
      </c>
      <c r="C3976" s="1" t="str">
        <f t="shared" si="649"/>
        <v>21:0242</v>
      </c>
      <c r="D3976" s="1" t="str">
        <f t="shared" si="650"/>
        <v>21:0117</v>
      </c>
      <c r="E3976" t="s">
        <v>16033</v>
      </c>
      <c r="F3976" t="s">
        <v>16034</v>
      </c>
      <c r="H3976">
        <v>59.547474700000002</v>
      </c>
      <c r="I3976">
        <v>-102.2449584</v>
      </c>
      <c r="J3976" s="1" t="str">
        <f t="shared" si="651"/>
        <v>NGR lake sediment grab sample</v>
      </c>
      <c r="K3976" s="1" t="str">
        <f t="shared" si="652"/>
        <v>&lt;177 micron (NGR)</v>
      </c>
      <c r="L3976">
        <v>92</v>
      </c>
      <c r="M3976" t="s">
        <v>251</v>
      </c>
      <c r="N3976">
        <v>1806</v>
      </c>
      <c r="O3976" t="s">
        <v>631</v>
      </c>
      <c r="P3976" t="s">
        <v>244</v>
      </c>
      <c r="Q3976" t="s">
        <v>53</v>
      </c>
      <c r="R3976" t="s">
        <v>76</v>
      </c>
      <c r="S3976" t="s">
        <v>78</v>
      </c>
      <c r="T3976" t="s">
        <v>36</v>
      </c>
      <c r="U3976" t="s">
        <v>465</v>
      </c>
      <c r="V3976" t="s">
        <v>337</v>
      </c>
      <c r="W3976" t="s">
        <v>63</v>
      </c>
      <c r="X3976" t="s">
        <v>82</v>
      </c>
      <c r="Y3976" t="s">
        <v>309</v>
      </c>
      <c r="Z3976" t="s">
        <v>1433</v>
      </c>
    </row>
    <row r="3977" spans="1:26" hidden="1" x14ac:dyDescent="0.25">
      <c r="A3977" t="s">
        <v>16035</v>
      </c>
      <c r="B3977" t="s">
        <v>16036</v>
      </c>
      <c r="C3977" s="1" t="str">
        <f t="shared" si="649"/>
        <v>21:0242</v>
      </c>
      <c r="D3977" s="1" t="str">
        <f t="shared" si="650"/>
        <v>21:0117</v>
      </c>
      <c r="E3977" t="s">
        <v>16037</v>
      </c>
      <c r="F3977" t="s">
        <v>16038</v>
      </c>
      <c r="H3977">
        <v>59.540621000000002</v>
      </c>
      <c r="I3977">
        <v>-102.23782079999999</v>
      </c>
      <c r="J3977" s="1" t="str">
        <f t="shared" si="651"/>
        <v>NGR lake sediment grab sample</v>
      </c>
      <c r="K3977" s="1" t="str">
        <f t="shared" si="652"/>
        <v>&lt;177 micron (NGR)</v>
      </c>
      <c r="L3977">
        <v>92</v>
      </c>
      <c r="M3977" t="s">
        <v>259</v>
      </c>
      <c r="N3977">
        <v>1807</v>
      </c>
      <c r="O3977" t="s">
        <v>3263</v>
      </c>
      <c r="P3977" t="s">
        <v>321</v>
      </c>
      <c r="Q3977" t="s">
        <v>53</v>
      </c>
      <c r="R3977" t="s">
        <v>50</v>
      </c>
      <c r="S3977" t="s">
        <v>39</v>
      </c>
      <c r="T3977" t="s">
        <v>36</v>
      </c>
      <c r="U3977" t="s">
        <v>343</v>
      </c>
      <c r="V3977" t="s">
        <v>437</v>
      </c>
      <c r="W3977" t="s">
        <v>33</v>
      </c>
      <c r="X3977" t="s">
        <v>760</v>
      </c>
      <c r="Y3977" t="s">
        <v>41</v>
      </c>
      <c r="Z3977" t="s">
        <v>2105</v>
      </c>
    </row>
    <row r="3978" spans="1:26" hidden="1" x14ac:dyDescent="0.25">
      <c r="A3978" t="s">
        <v>16039</v>
      </c>
      <c r="B3978" t="s">
        <v>16040</v>
      </c>
      <c r="C3978" s="1" t="str">
        <f t="shared" si="649"/>
        <v>21:0242</v>
      </c>
      <c r="D3978" s="1" t="str">
        <f t="shared" si="650"/>
        <v>21:0117</v>
      </c>
      <c r="E3978" t="s">
        <v>16037</v>
      </c>
      <c r="F3978" t="s">
        <v>16041</v>
      </c>
      <c r="H3978">
        <v>59.540621000000002</v>
      </c>
      <c r="I3978">
        <v>-102.23782079999999</v>
      </c>
      <c r="J3978" s="1" t="str">
        <f t="shared" si="651"/>
        <v>NGR lake sediment grab sample</v>
      </c>
      <c r="K3978" s="1" t="str">
        <f t="shared" si="652"/>
        <v>&lt;177 micron (NGR)</v>
      </c>
      <c r="L3978">
        <v>92</v>
      </c>
      <c r="M3978" t="s">
        <v>268</v>
      </c>
      <c r="N3978">
        <v>1808</v>
      </c>
      <c r="O3978" t="s">
        <v>188</v>
      </c>
      <c r="P3978" t="s">
        <v>283</v>
      </c>
      <c r="Q3978" t="s">
        <v>66</v>
      </c>
      <c r="R3978" t="s">
        <v>76</v>
      </c>
      <c r="S3978" t="s">
        <v>39</v>
      </c>
      <c r="T3978" t="s">
        <v>36</v>
      </c>
      <c r="U3978" t="s">
        <v>510</v>
      </c>
      <c r="V3978" t="s">
        <v>52</v>
      </c>
      <c r="W3978" t="s">
        <v>80</v>
      </c>
      <c r="X3978" t="s">
        <v>82</v>
      </c>
      <c r="Y3978" t="s">
        <v>41</v>
      </c>
      <c r="Z3978" t="s">
        <v>523</v>
      </c>
    </row>
    <row r="3979" spans="1:26" hidden="1" x14ac:dyDescent="0.25">
      <c r="A3979" t="s">
        <v>16042</v>
      </c>
      <c r="B3979" t="s">
        <v>16043</v>
      </c>
      <c r="C3979" s="1" t="str">
        <f t="shared" si="649"/>
        <v>21:0242</v>
      </c>
      <c r="D3979" s="1" t="str">
        <f t="shared" si="650"/>
        <v>21:0117</v>
      </c>
      <c r="E3979" t="s">
        <v>16044</v>
      </c>
      <c r="F3979" t="s">
        <v>16045</v>
      </c>
      <c r="H3979">
        <v>59.519717100000001</v>
      </c>
      <c r="I3979">
        <v>-102.248283</v>
      </c>
      <c r="J3979" s="1" t="str">
        <f t="shared" si="651"/>
        <v>NGR lake sediment grab sample</v>
      </c>
      <c r="K3979" s="1" t="str">
        <f t="shared" si="652"/>
        <v>&lt;177 micron (NGR)</v>
      </c>
      <c r="L3979">
        <v>92</v>
      </c>
      <c r="M3979" t="s">
        <v>47</v>
      </c>
      <c r="N3979">
        <v>1809</v>
      </c>
      <c r="O3979" t="s">
        <v>759</v>
      </c>
      <c r="P3979" t="s">
        <v>77</v>
      </c>
      <c r="Q3979" t="s">
        <v>53</v>
      </c>
      <c r="R3979" t="s">
        <v>290</v>
      </c>
      <c r="S3979" t="s">
        <v>78</v>
      </c>
      <c r="T3979" t="s">
        <v>36</v>
      </c>
      <c r="U3979" t="s">
        <v>361</v>
      </c>
      <c r="V3979" t="s">
        <v>322</v>
      </c>
      <c r="W3979" t="s">
        <v>66</v>
      </c>
      <c r="X3979" t="s">
        <v>890</v>
      </c>
      <c r="Y3979" t="s">
        <v>41</v>
      </c>
      <c r="Z3979" t="s">
        <v>483</v>
      </c>
    </row>
    <row r="3980" spans="1:26" hidden="1" x14ac:dyDescent="0.25">
      <c r="A3980" t="s">
        <v>16046</v>
      </c>
      <c r="B3980" t="s">
        <v>16047</v>
      </c>
      <c r="C3980" s="1" t="str">
        <f t="shared" si="649"/>
        <v>21:0242</v>
      </c>
      <c r="D3980" s="1" t="str">
        <f t="shared" si="650"/>
        <v>21:0117</v>
      </c>
      <c r="E3980" t="s">
        <v>16048</v>
      </c>
      <c r="F3980" t="s">
        <v>16049</v>
      </c>
      <c r="H3980">
        <v>59.495236599999998</v>
      </c>
      <c r="I3980">
        <v>-102.2314915</v>
      </c>
      <c r="J3980" s="1" t="str">
        <f t="shared" si="651"/>
        <v>NGR lake sediment grab sample</v>
      </c>
      <c r="K3980" s="1" t="str">
        <f t="shared" si="652"/>
        <v>&lt;177 micron (NGR)</v>
      </c>
      <c r="L3980">
        <v>92</v>
      </c>
      <c r="M3980" t="s">
        <v>60</v>
      </c>
      <c r="N3980">
        <v>1810</v>
      </c>
      <c r="O3980" t="s">
        <v>588</v>
      </c>
      <c r="P3980" t="s">
        <v>334</v>
      </c>
      <c r="Q3980" t="s">
        <v>53</v>
      </c>
      <c r="R3980" t="s">
        <v>134</v>
      </c>
      <c r="S3980" t="s">
        <v>76</v>
      </c>
      <c r="T3980" t="s">
        <v>36</v>
      </c>
      <c r="U3980" t="s">
        <v>766</v>
      </c>
      <c r="V3980" t="s">
        <v>721</v>
      </c>
      <c r="W3980" t="s">
        <v>80</v>
      </c>
      <c r="X3980" t="s">
        <v>79</v>
      </c>
      <c r="Y3980" t="s">
        <v>41</v>
      </c>
      <c r="Z3980" t="s">
        <v>776</v>
      </c>
    </row>
    <row r="3981" spans="1:26" hidden="1" x14ac:dyDescent="0.25">
      <c r="A3981" t="s">
        <v>16050</v>
      </c>
      <c r="B3981" t="s">
        <v>16051</v>
      </c>
      <c r="C3981" s="1" t="str">
        <f t="shared" si="649"/>
        <v>21:0242</v>
      </c>
      <c r="D3981" s="1" t="str">
        <f t="shared" si="650"/>
        <v>21:0117</v>
      </c>
      <c r="E3981" t="s">
        <v>16052</v>
      </c>
      <c r="F3981" t="s">
        <v>16053</v>
      </c>
      <c r="H3981">
        <v>59.476731000000001</v>
      </c>
      <c r="I3981">
        <v>-102.25592880000001</v>
      </c>
      <c r="J3981" s="1" t="str">
        <f t="shared" si="651"/>
        <v>NGR lake sediment grab sample</v>
      </c>
      <c r="K3981" s="1" t="str">
        <f t="shared" si="652"/>
        <v>&lt;177 micron (NGR)</v>
      </c>
      <c r="L3981">
        <v>92</v>
      </c>
      <c r="M3981" t="s">
        <v>73</v>
      </c>
      <c r="N3981">
        <v>1811</v>
      </c>
      <c r="O3981" t="s">
        <v>119</v>
      </c>
      <c r="P3981" t="s">
        <v>334</v>
      </c>
      <c r="Q3981" t="s">
        <v>66</v>
      </c>
      <c r="R3981" t="s">
        <v>198</v>
      </c>
      <c r="S3981" t="s">
        <v>146</v>
      </c>
      <c r="T3981" t="s">
        <v>36</v>
      </c>
      <c r="U3981" t="s">
        <v>986</v>
      </c>
      <c r="V3981" t="s">
        <v>590</v>
      </c>
      <c r="W3981" t="s">
        <v>66</v>
      </c>
      <c r="X3981" t="s">
        <v>48</v>
      </c>
      <c r="Y3981" t="s">
        <v>41</v>
      </c>
      <c r="Z3981" t="s">
        <v>2223</v>
      </c>
    </row>
    <row r="3982" spans="1:26" hidden="1" x14ac:dyDescent="0.25">
      <c r="A3982" t="s">
        <v>16054</v>
      </c>
      <c r="B3982" t="s">
        <v>16055</v>
      </c>
      <c r="C3982" s="1" t="str">
        <f t="shared" si="649"/>
        <v>21:0242</v>
      </c>
      <c r="D3982" s="1" t="str">
        <f t="shared" si="650"/>
        <v>21:0117</v>
      </c>
      <c r="E3982" t="s">
        <v>16056</v>
      </c>
      <c r="F3982" t="s">
        <v>16057</v>
      </c>
      <c r="H3982">
        <v>59.452203099999998</v>
      </c>
      <c r="I3982">
        <v>-102.2474685</v>
      </c>
      <c r="J3982" s="1" t="str">
        <f t="shared" si="651"/>
        <v>NGR lake sediment grab sample</v>
      </c>
      <c r="K3982" s="1" t="str">
        <f t="shared" si="652"/>
        <v>&lt;177 micron (NGR)</v>
      </c>
      <c r="L3982">
        <v>92</v>
      </c>
      <c r="M3982" t="s">
        <v>87</v>
      </c>
      <c r="N3982">
        <v>1812</v>
      </c>
      <c r="O3982" t="s">
        <v>470</v>
      </c>
      <c r="P3982" t="s">
        <v>62</v>
      </c>
      <c r="Q3982" t="s">
        <v>66</v>
      </c>
      <c r="R3982" t="s">
        <v>596</v>
      </c>
      <c r="S3982" t="s">
        <v>97</v>
      </c>
      <c r="T3982" t="s">
        <v>36</v>
      </c>
      <c r="U3982" t="s">
        <v>667</v>
      </c>
      <c r="V3982" t="s">
        <v>721</v>
      </c>
      <c r="W3982" t="s">
        <v>63</v>
      </c>
      <c r="X3982" t="s">
        <v>890</v>
      </c>
      <c r="Y3982" t="s">
        <v>41</v>
      </c>
      <c r="Z3982" t="s">
        <v>1254</v>
      </c>
    </row>
    <row r="3983" spans="1:26" hidden="1" x14ac:dyDescent="0.25">
      <c r="A3983" t="s">
        <v>16058</v>
      </c>
      <c r="B3983" t="s">
        <v>16059</v>
      </c>
      <c r="C3983" s="1" t="str">
        <f t="shared" si="649"/>
        <v>21:0242</v>
      </c>
      <c r="D3983" s="1" t="str">
        <f t="shared" si="650"/>
        <v>21:0117</v>
      </c>
      <c r="E3983" t="s">
        <v>16029</v>
      </c>
      <c r="F3983" t="s">
        <v>16060</v>
      </c>
      <c r="H3983">
        <v>59.451130399999997</v>
      </c>
      <c r="I3983">
        <v>-102.27254309999999</v>
      </c>
      <c r="J3983" s="1" t="str">
        <f t="shared" si="651"/>
        <v>NGR lake sediment grab sample</v>
      </c>
      <c r="K3983" s="1" t="str">
        <f t="shared" si="652"/>
        <v>&lt;177 micron (NGR)</v>
      </c>
      <c r="L3983">
        <v>92</v>
      </c>
      <c r="M3983" t="s">
        <v>366</v>
      </c>
      <c r="N3983">
        <v>1813</v>
      </c>
      <c r="O3983" t="s">
        <v>603</v>
      </c>
      <c r="P3983" t="s">
        <v>489</v>
      </c>
      <c r="Q3983" t="s">
        <v>53</v>
      </c>
      <c r="R3983" t="s">
        <v>271</v>
      </c>
      <c r="S3983" t="s">
        <v>156</v>
      </c>
      <c r="T3983" t="s">
        <v>36</v>
      </c>
      <c r="U3983" t="s">
        <v>673</v>
      </c>
      <c r="V3983" t="s">
        <v>496</v>
      </c>
      <c r="W3983" t="s">
        <v>63</v>
      </c>
      <c r="X3983" t="s">
        <v>300</v>
      </c>
      <c r="Y3983" t="s">
        <v>41</v>
      </c>
      <c r="Z3983" t="s">
        <v>1105</v>
      </c>
    </row>
    <row r="3984" spans="1:26" hidden="1" x14ac:dyDescent="0.25">
      <c r="A3984" t="s">
        <v>16061</v>
      </c>
      <c r="B3984" t="s">
        <v>16062</v>
      </c>
      <c r="C3984" s="1" t="str">
        <f t="shared" si="649"/>
        <v>21:0242</v>
      </c>
      <c r="D3984" s="1" t="str">
        <f t="shared" si="650"/>
        <v>21:0117</v>
      </c>
      <c r="E3984" t="s">
        <v>16063</v>
      </c>
      <c r="F3984" t="s">
        <v>16064</v>
      </c>
      <c r="H3984">
        <v>59.4325853</v>
      </c>
      <c r="I3984">
        <v>-102.2772801</v>
      </c>
      <c r="J3984" s="1" t="str">
        <f t="shared" si="651"/>
        <v>NGR lake sediment grab sample</v>
      </c>
      <c r="K3984" s="1" t="str">
        <f t="shared" si="652"/>
        <v>&lt;177 micron (NGR)</v>
      </c>
      <c r="L3984">
        <v>92</v>
      </c>
      <c r="M3984" t="s">
        <v>96</v>
      </c>
      <c r="N3984">
        <v>1814</v>
      </c>
      <c r="O3984" t="s">
        <v>631</v>
      </c>
      <c r="P3984" t="s">
        <v>35</v>
      </c>
      <c r="Q3984" t="s">
        <v>66</v>
      </c>
      <c r="R3984" t="s">
        <v>110</v>
      </c>
      <c r="S3984" t="s">
        <v>97</v>
      </c>
      <c r="T3984" t="s">
        <v>36</v>
      </c>
      <c r="U3984" t="s">
        <v>1846</v>
      </c>
      <c r="V3984" t="s">
        <v>227</v>
      </c>
      <c r="W3984" t="s">
        <v>66</v>
      </c>
      <c r="X3984" t="s">
        <v>890</v>
      </c>
      <c r="Y3984" t="s">
        <v>41</v>
      </c>
      <c r="Z3984" t="s">
        <v>536</v>
      </c>
    </row>
    <row r="3985" spans="1:26" hidden="1" x14ac:dyDescent="0.25">
      <c r="A3985" t="s">
        <v>16065</v>
      </c>
      <c r="B3985" t="s">
        <v>16066</v>
      </c>
      <c r="C3985" s="1" t="str">
        <f t="shared" si="649"/>
        <v>21:0242</v>
      </c>
      <c r="D3985" s="1" t="str">
        <f t="shared" si="650"/>
        <v>21:0117</v>
      </c>
      <c r="E3985" t="s">
        <v>16067</v>
      </c>
      <c r="F3985" t="s">
        <v>16068</v>
      </c>
      <c r="H3985">
        <v>59.404587900000003</v>
      </c>
      <c r="I3985">
        <v>-102.3110691</v>
      </c>
      <c r="J3985" s="1" t="str">
        <f t="shared" si="651"/>
        <v>NGR lake sediment grab sample</v>
      </c>
      <c r="K3985" s="1" t="str">
        <f t="shared" si="652"/>
        <v>&lt;177 micron (NGR)</v>
      </c>
      <c r="L3985">
        <v>92</v>
      </c>
      <c r="M3985" t="s">
        <v>106</v>
      </c>
      <c r="N3985">
        <v>1815</v>
      </c>
      <c r="O3985" t="s">
        <v>108</v>
      </c>
      <c r="P3985" t="s">
        <v>39</v>
      </c>
      <c r="Q3985" t="s">
        <v>53</v>
      </c>
      <c r="R3985" t="s">
        <v>39</v>
      </c>
      <c r="S3985" t="s">
        <v>80</v>
      </c>
      <c r="T3985" t="s">
        <v>36</v>
      </c>
      <c r="U3985" t="s">
        <v>89</v>
      </c>
      <c r="V3985" t="s">
        <v>308</v>
      </c>
      <c r="W3985" t="s">
        <v>53</v>
      </c>
      <c r="X3985" t="s">
        <v>76</v>
      </c>
      <c r="Y3985" t="s">
        <v>41</v>
      </c>
      <c r="Z3985" t="s">
        <v>2309</v>
      </c>
    </row>
    <row r="3986" spans="1:26" hidden="1" x14ac:dyDescent="0.25">
      <c r="A3986" t="s">
        <v>16069</v>
      </c>
      <c r="B3986" t="s">
        <v>16070</v>
      </c>
      <c r="C3986" s="1" t="str">
        <f t="shared" si="649"/>
        <v>21:0242</v>
      </c>
      <c r="D3986" s="1" t="str">
        <f t="shared" si="650"/>
        <v>21:0117</v>
      </c>
      <c r="E3986" t="s">
        <v>16071</v>
      </c>
      <c r="F3986" t="s">
        <v>16072</v>
      </c>
      <c r="H3986">
        <v>59.393335</v>
      </c>
      <c r="I3986">
        <v>-102.3039448</v>
      </c>
      <c r="J3986" s="1" t="str">
        <f t="shared" si="651"/>
        <v>NGR lake sediment grab sample</v>
      </c>
      <c r="K3986" s="1" t="str">
        <f t="shared" si="652"/>
        <v>&lt;177 micron (NGR)</v>
      </c>
      <c r="L3986">
        <v>92</v>
      </c>
      <c r="M3986" t="s">
        <v>118</v>
      </c>
      <c r="N3986">
        <v>1816</v>
      </c>
      <c r="O3986" t="s">
        <v>470</v>
      </c>
      <c r="P3986" t="s">
        <v>546</v>
      </c>
      <c r="Q3986" t="s">
        <v>53</v>
      </c>
      <c r="R3986" t="s">
        <v>110</v>
      </c>
      <c r="S3986" t="s">
        <v>97</v>
      </c>
      <c r="T3986" t="s">
        <v>36</v>
      </c>
      <c r="U3986" t="s">
        <v>559</v>
      </c>
      <c r="V3986" t="s">
        <v>597</v>
      </c>
      <c r="W3986" t="s">
        <v>53</v>
      </c>
      <c r="X3986" t="s">
        <v>300</v>
      </c>
      <c r="Y3986" t="s">
        <v>41</v>
      </c>
      <c r="Z3986" t="s">
        <v>2679</v>
      </c>
    </row>
    <row r="3987" spans="1:26" hidden="1" x14ac:dyDescent="0.25">
      <c r="A3987" t="s">
        <v>16073</v>
      </c>
      <c r="B3987" t="s">
        <v>16074</v>
      </c>
      <c r="C3987" s="1" t="str">
        <f t="shared" si="649"/>
        <v>21:0242</v>
      </c>
      <c r="D3987" s="1" t="str">
        <f t="shared" si="650"/>
        <v>21:0117</v>
      </c>
      <c r="E3987" t="s">
        <v>16075</v>
      </c>
      <c r="F3987" t="s">
        <v>16076</v>
      </c>
      <c r="H3987">
        <v>59.370613499999997</v>
      </c>
      <c r="I3987">
        <v>-102.28500940000001</v>
      </c>
      <c r="J3987" s="1" t="str">
        <f t="shared" si="651"/>
        <v>NGR lake sediment grab sample</v>
      </c>
      <c r="K3987" s="1" t="str">
        <f t="shared" si="652"/>
        <v>&lt;177 micron (NGR)</v>
      </c>
      <c r="L3987">
        <v>92</v>
      </c>
      <c r="M3987" t="s">
        <v>131</v>
      </c>
      <c r="N3987">
        <v>1817</v>
      </c>
      <c r="O3987" t="s">
        <v>155</v>
      </c>
      <c r="P3987" t="s">
        <v>35</v>
      </c>
      <c r="Q3987" t="s">
        <v>53</v>
      </c>
      <c r="R3987" t="s">
        <v>135</v>
      </c>
      <c r="S3987" t="s">
        <v>78</v>
      </c>
      <c r="T3987" t="s">
        <v>36</v>
      </c>
      <c r="U3987" t="s">
        <v>655</v>
      </c>
      <c r="V3987" t="s">
        <v>730</v>
      </c>
      <c r="W3987" t="s">
        <v>66</v>
      </c>
      <c r="X3987" t="s">
        <v>48</v>
      </c>
      <c r="Y3987" t="s">
        <v>41</v>
      </c>
      <c r="Z3987" t="s">
        <v>32</v>
      </c>
    </row>
    <row r="3988" spans="1:26" hidden="1" x14ac:dyDescent="0.25">
      <c r="A3988" t="s">
        <v>16077</v>
      </c>
      <c r="B3988" t="s">
        <v>16078</v>
      </c>
      <c r="C3988" s="1" t="str">
        <f t="shared" si="649"/>
        <v>21:0242</v>
      </c>
      <c r="D3988" s="1" t="str">
        <f t="shared" si="650"/>
        <v>21:0117</v>
      </c>
      <c r="E3988" t="s">
        <v>16079</v>
      </c>
      <c r="F3988" t="s">
        <v>16080</v>
      </c>
      <c r="H3988">
        <v>59.351853699999999</v>
      </c>
      <c r="I3988">
        <v>-102.29935070000001</v>
      </c>
      <c r="J3988" s="1" t="str">
        <f t="shared" si="651"/>
        <v>NGR lake sediment grab sample</v>
      </c>
      <c r="K3988" s="1" t="str">
        <f t="shared" si="652"/>
        <v>&lt;177 micron (NGR)</v>
      </c>
      <c r="L3988">
        <v>92</v>
      </c>
      <c r="M3988" t="s">
        <v>143</v>
      </c>
      <c r="N3988">
        <v>1818</v>
      </c>
      <c r="O3988" t="s">
        <v>88</v>
      </c>
      <c r="P3988" t="s">
        <v>546</v>
      </c>
      <c r="Q3988" t="s">
        <v>53</v>
      </c>
      <c r="R3988" t="s">
        <v>135</v>
      </c>
      <c r="S3988" t="s">
        <v>181</v>
      </c>
      <c r="T3988" t="s">
        <v>36</v>
      </c>
      <c r="U3988" t="s">
        <v>361</v>
      </c>
      <c r="V3988" t="s">
        <v>522</v>
      </c>
      <c r="W3988" t="s">
        <v>66</v>
      </c>
      <c r="X3988" t="s">
        <v>336</v>
      </c>
      <c r="Y3988" t="s">
        <v>41</v>
      </c>
      <c r="Z3988" t="s">
        <v>697</v>
      </c>
    </row>
    <row r="3989" spans="1:26" hidden="1" x14ac:dyDescent="0.25">
      <c r="A3989" t="s">
        <v>16081</v>
      </c>
      <c r="B3989" t="s">
        <v>16082</v>
      </c>
      <c r="C3989" s="1" t="str">
        <f t="shared" si="649"/>
        <v>21:0242</v>
      </c>
      <c r="D3989" s="1" t="str">
        <f t="shared" si="650"/>
        <v>21:0117</v>
      </c>
      <c r="E3989" t="s">
        <v>16083</v>
      </c>
      <c r="F3989" t="s">
        <v>16084</v>
      </c>
      <c r="H3989">
        <v>59.3284041</v>
      </c>
      <c r="I3989">
        <v>-102.3055184</v>
      </c>
      <c r="J3989" s="1" t="str">
        <f t="shared" si="651"/>
        <v>NGR lake sediment grab sample</v>
      </c>
      <c r="K3989" s="1" t="str">
        <f t="shared" si="652"/>
        <v>&lt;177 micron (NGR)</v>
      </c>
      <c r="L3989">
        <v>92</v>
      </c>
      <c r="M3989" t="s">
        <v>177</v>
      </c>
      <c r="N3989">
        <v>1819</v>
      </c>
      <c r="O3989" t="s">
        <v>515</v>
      </c>
      <c r="P3989" t="s">
        <v>50</v>
      </c>
      <c r="Q3989" t="s">
        <v>53</v>
      </c>
      <c r="R3989" t="s">
        <v>109</v>
      </c>
      <c r="S3989" t="s">
        <v>146</v>
      </c>
      <c r="T3989" t="s">
        <v>36</v>
      </c>
      <c r="U3989" t="s">
        <v>119</v>
      </c>
      <c r="V3989" t="s">
        <v>7336</v>
      </c>
      <c r="W3989" t="s">
        <v>53</v>
      </c>
      <c r="X3989" t="s">
        <v>82</v>
      </c>
      <c r="Y3989" t="s">
        <v>41</v>
      </c>
      <c r="Z3989" t="s">
        <v>1364</v>
      </c>
    </row>
    <row r="3990" spans="1:26" hidden="1" x14ac:dyDescent="0.25">
      <c r="A3990" t="s">
        <v>16085</v>
      </c>
      <c r="B3990" t="s">
        <v>16086</v>
      </c>
      <c r="C3990" s="1" t="str">
        <f t="shared" si="649"/>
        <v>21:0242</v>
      </c>
      <c r="D3990" s="1" t="str">
        <f t="shared" si="650"/>
        <v>21:0117</v>
      </c>
      <c r="E3990" t="s">
        <v>16087</v>
      </c>
      <c r="F3990" t="s">
        <v>16088</v>
      </c>
      <c r="H3990">
        <v>59.305067000000001</v>
      </c>
      <c r="I3990">
        <v>-102.3119142</v>
      </c>
      <c r="J3990" s="1" t="str">
        <f t="shared" si="651"/>
        <v>NGR lake sediment grab sample</v>
      </c>
      <c r="K3990" s="1" t="str">
        <f t="shared" si="652"/>
        <v>&lt;177 micron (NGR)</v>
      </c>
      <c r="L3990">
        <v>92</v>
      </c>
      <c r="M3990" t="s">
        <v>187</v>
      </c>
      <c r="N3990">
        <v>1820</v>
      </c>
      <c r="O3990" t="s">
        <v>120</v>
      </c>
      <c r="P3990" t="s">
        <v>181</v>
      </c>
      <c r="Q3990" t="s">
        <v>53</v>
      </c>
      <c r="R3990" t="s">
        <v>181</v>
      </c>
      <c r="S3990" t="s">
        <v>80</v>
      </c>
      <c r="T3990" t="s">
        <v>36</v>
      </c>
      <c r="U3990" t="s">
        <v>343</v>
      </c>
      <c r="V3990" t="s">
        <v>337</v>
      </c>
      <c r="W3990" t="s">
        <v>53</v>
      </c>
      <c r="X3990" t="s">
        <v>77</v>
      </c>
      <c r="Y3990" t="s">
        <v>41</v>
      </c>
      <c r="Z3990" t="s">
        <v>2127</v>
      </c>
    </row>
    <row r="3991" spans="1:26" hidden="1" x14ac:dyDescent="0.25">
      <c r="A3991" t="s">
        <v>16089</v>
      </c>
      <c r="B3991" t="s">
        <v>16090</v>
      </c>
      <c r="C3991" s="1" t="str">
        <f t="shared" si="649"/>
        <v>21:0242</v>
      </c>
      <c r="D3991" s="1" t="str">
        <f t="shared" si="650"/>
        <v>21:0117</v>
      </c>
      <c r="E3991" t="s">
        <v>16091</v>
      </c>
      <c r="F3991" t="s">
        <v>16092</v>
      </c>
      <c r="H3991">
        <v>59.275169099999999</v>
      </c>
      <c r="I3991">
        <v>-102.3199927</v>
      </c>
      <c r="J3991" s="1" t="str">
        <f t="shared" si="651"/>
        <v>NGR lake sediment grab sample</v>
      </c>
      <c r="K3991" s="1" t="str">
        <f t="shared" si="652"/>
        <v>&lt;177 micron (NGR)</v>
      </c>
      <c r="L3991">
        <v>92</v>
      </c>
      <c r="M3991" t="s">
        <v>196</v>
      </c>
      <c r="N3991">
        <v>1821</v>
      </c>
      <c r="O3991" t="s">
        <v>119</v>
      </c>
      <c r="P3991" t="s">
        <v>145</v>
      </c>
      <c r="Q3991" t="s">
        <v>53</v>
      </c>
      <c r="R3991" t="s">
        <v>198</v>
      </c>
      <c r="S3991" t="s">
        <v>97</v>
      </c>
      <c r="T3991" t="s">
        <v>36</v>
      </c>
      <c r="U3991" t="s">
        <v>40</v>
      </c>
      <c r="V3991" t="s">
        <v>1122</v>
      </c>
      <c r="W3991" t="s">
        <v>66</v>
      </c>
      <c r="X3991" t="s">
        <v>300</v>
      </c>
      <c r="Y3991" t="s">
        <v>41</v>
      </c>
      <c r="Z3991" t="s">
        <v>1313</v>
      </c>
    </row>
    <row r="3992" spans="1:26" hidden="1" x14ac:dyDescent="0.25">
      <c r="A3992" t="s">
        <v>16093</v>
      </c>
      <c r="B3992" t="s">
        <v>16094</v>
      </c>
      <c r="C3992" s="1" t="str">
        <f t="shared" si="649"/>
        <v>21:0242</v>
      </c>
      <c r="D3992" s="1" t="str">
        <f>HYPERLINK("http://geochem.nrcan.gc.ca/cdogs/content/svy/svy_e.htm", "")</f>
        <v/>
      </c>
      <c r="G3992" s="1" t="str">
        <f>HYPERLINK("http://geochem.nrcan.gc.ca/cdogs/content/cr_/cr_00023_e.htm", "23")</f>
        <v>23</v>
      </c>
      <c r="J3992" t="s">
        <v>220</v>
      </c>
      <c r="K3992" t="s">
        <v>221</v>
      </c>
      <c r="L3992">
        <v>92</v>
      </c>
      <c r="M3992" t="s">
        <v>222</v>
      </c>
      <c r="N3992">
        <v>1822</v>
      </c>
      <c r="O3992" t="s">
        <v>759</v>
      </c>
      <c r="P3992" t="s">
        <v>334</v>
      </c>
      <c r="Q3992" t="s">
        <v>277</v>
      </c>
      <c r="R3992" t="s">
        <v>109</v>
      </c>
      <c r="S3992" t="s">
        <v>109</v>
      </c>
      <c r="T3992" t="s">
        <v>36</v>
      </c>
      <c r="U3992" t="s">
        <v>1282</v>
      </c>
      <c r="V3992" t="s">
        <v>368</v>
      </c>
      <c r="W3992" t="s">
        <v>33</v>
      </c>
      <c r="X3992" t="s">
        <v>343</v>
      </c>
      <c r="Y3992" t="s">
        <v>1607</v>
      </c>
      <c r="Z3992" t="s">
        <v>738</v>
      </c>
    </row>
    <row r="3993" spans="1:26" hidden="1" x14ac:dyDescent="0.25">
      <c r="A3993" t="s">
        <v>16095</v>
      </c>
      <c r="B3993" t="s">
        <v>16096</v>
      </c>
      <c r="C3993" s="1" t="str">
        <f t="shared" si="649"/>
        <v>21:0242</v>
      </c>
      <c r="D3993" s="1" t="str">
        <f t="shared" ref="D3993:D4001" si="653">HYPERLINK("http://geochem.nrcan.gc.ca/cdogs/content/svy/svy210117_e.htm", "21:0117")</f>
        <v>21:0117</v>
      </c>
      <c r="E3993" t="s">
        <v>16097</v>
      </c>
      <c r="F3993" t="s">
        <v>16098</v>
      </c>
      <c r="H3993">
        <v>59.344760299999997</v>
      </c>
      <c r="I3993">
        <v>-102.2600176</v>
      </c>
      <c r="J3993" s="1" t="str">
        <f t="shared" ref="J3993:J4001" si="654">HYPERLINK("http://geochem.nrcan.gc.ca/cdogs/content/kwd/kwd020027_e.htm", "NGR lake sediment grab sample")</f>
        <v>NGR lake sediment grab sample</v>
      </c>
      <c r="K3993" s="1" t="str">
        <f t="shared" ref="K3993:K4001" si="655">HYPERLINK("http://geochem.nrcan.gc.ca/cdogs/content/kwd/kwd080006_e.htm", "&lt;177 micron (NGR)")</f>
        <v>&lt;177 micron (NGR)</v>
      </c>
      <c r="L3993">
        <v>92</v>
      </c>
      <c r="M3993" t="s">
        <v>206</v>
      </c>
      <c r="N3993">
        <v>1823</v>
      </c>
      <c r="O3993" t="s">
        <v>88</v>
      </c>
      <c r="P3993" t="s">
        <v>546</v>
      </c>
      <c r="Q3993" t="s">
        <v>66</v>
      </c>
      <c r="R3993" t="s">
        <v>135</v>
      </c>
      <c r="S3993" t="s">
        <v>181</v>
      </c>
      <c r="T3993" t="s">
        <v>36</v>
      </c>
      <c r="U3993" t="s">
        <v>31</v>
      </c>
      <c r="V3993" t="s">
        <v>452</v>
      </c>
      <c r="W3993" t="s">
        <v>53</v>
      </c>
      <c r="X3993" t="s">
        <v>79</v>
      </c>
      <c r="Y3993" t="s">
        <v>309</v>
      </c>
      <c r="Z3993" t="s">
        <v>810</v>
      </c>
    </row>
    <row r="3994" spans="1:26" hidden="1" x14ac:dyDescent="0.25">
      <c r="A3994" t="s">
        <v>16099</v>
      </c>
      <c r="B3994" t="s">
        <v>16100</v>
      </c>
      <c r="C3994" s="1" t="str">
        <f t="shared" si="649"/>
        <v>21:0242</v>
      </c>
      <c r="D3994" s="1" t="str">
        <f t="shared" si="653"/>
        <v>21:0117</v>
      </c>
      <c r="E3994" t="s">
        <v>16101</v>
      </c>
      <c r="F3994" t="s">
        <v>16102</v>
      </c>
      <c r="H3994">
        <v>59.3641839</v>
      </c>
      <c r="I3994">
        <v>-102.2581709</v>
      </c>
      <c r="J3994" s="1" t="str">
        <f t="shared" si="654"/>
        <v>NGR lake sediment grab sample</v>
      </c>
      <c r="K3994" s="1" t="str">
        <f t="shared" si="655"/>
        <v>&lt;177 micron (NGR)</v>
      </c>
      <c r="L3994">
        <v>92</v>
      </c>
      <c r="M3994" t="s">
        <v>214</v>
      </c>
      <c r="N3994">
        <v>1824</v>
      </c>
      <c r="O3994" t="s">
        <v>336</v>
      </c>
      <c r="P3994" t="s">
        <v>76</v>
      </c>
      <c r="Q3994" t="s">
        <v>53</v>
      </c>
      <c r="R3994" t="s">
        <v>39</v>
      </c>
      <c r="S3994" t="s">
        <v>80</v>
      </c>
      <c r="T3994" t="s">
        <v>36</v>
      </c>
      <c r="U3994" t="s">
        <v>766</v>
      </c>
      <c r="V3994" t="s">
        <v>38</v>
      </c>
      <c r="W3994" t="s">
        <v>53</v>
      </c>
      <c r="X3994" t="s">
        <v>283</v>
      </c>
      <c r="Y3994" t="s">
        <v>41</v>
      </c>
      <c r="Z3994" t="s">
        <v>62</v>
      </c>
    </row>
    <row r="3995" spans="1:26" hidden="1" x14ac:dyDescent="0.25">
      <c r="A3995" t="s">
        <v>16103</v>
      </c>
      <c r="B3995" t="s">
        <v>16104</v>
      </c>
      <c r="C3995" s="1" t="str">
        <f t="shared" si="649"/>
        <v>21:0242</v>
      </c>
      <c r="D3995" s="1" t="str">
        <f t="shared" si="653"/>
        <v>21:0117</v>
      </c>
      <c r="E3995" t="s">
        <v>16105</v>
      </c>
      <c r="F3995" t="s">
        <v>16106</v>
      </c>
      <c r="H3995">
        <v>59.396970899999999</v>
      </c>
      <c r="I3995">
        <v>-102.2542905</v>
      </c>
      <c r="J3995" s="1" t="str">
        <f t="shared" si="654"/>
        <v>NGR lake sediment grab sample</v>
      </c>
      <c r="K3995" s="1" t="str">
        <f t="shared" si="655"/>
        <v>&lt;177 micron (NGR)</v>
      </c>
      <c r="L3995">
        <v>93</v>
      </c>
      <c r="M3995" t="s">
        <v>30</v>
      </c>
      <c r="N3995">
        <v>1825</v>
      </c>
      <c r="O3995" t="s">
        <v>615</v>
      </c>
      <c r="P3995" t="s">
        <v>133</v>
      </c>
      <c r="Q3995" t="s">
        <v>66</v>
      </c>
      <c r="R3995" t="s">
        <v>77</v>
      </c>
      <c r="S3995" t="s">
        <v>97</v>
      </c>
      <c r="T3995" t="s">
        <v>36</v>
      </c>
      <c r="U3995" t="s">
        <v>40</v>
      </c>
      <c r="V3995" t="s">
        <v>292</v>
      </c>
      <c r="W3995" t="s">
        <v>80</v>
      </c>
      <c r="X3995" t="s">
        <v>890</v>
      </c>
      <c r="Y3995" t="s">
        <v>41</v>
      </c>
      <c r="Z3995" t="s">
        <v>2779</v>
      </c>
    </row>
    <row r="3996" spans="1:26" hidden="1" x14ac:dyDescent="0.25">
      <c r="A3996" t="s">
        <v>16107</v>
      </c>
      <c r="B3996" t="s">
        <v>16108</v>
      </c>
      <c r="C3996" s="1" t="str">
        <f t="shared" si="649"/>
        <v>21:0242</v>
      </c>
      <c r="D3996" s="1" t="str">
        <f t="shared" si="653"/>
        <v>21:0117</v>
      </c>
      <c r="E3996" t="s">
        <v>16109</v>
      </c>
      <c r="F3996" t="s">
        <v>16110</v>
      </c>
      <c r="H3996">
        <v>59.381805900000003</v>
      </c>
      <c r="I3996">
        <v>-102.25995399999999</v>
      </c>
      <c r="J3996" s="1" t="str">
        <f t="shared" si="654"/>
        <v>NGR lake sediment grab sample</v>
      </c>
      <c r="K3996" s="1" t="str">
        <f t="shared" si="655"/>
        <v>&lt;177 micron (NGR)</v>
      </c>
      <c r="L3996">
        <v>93</v>
      </c>
      <c r="M3996" t="s">
        <v>154</v>
      </c>
      <c r="N3996">
        <v>1826</v>
      </c>
      <c r="O3996" t="s">
        <v>188</v>
      </c>
      <c r="P3996" t="s">
        <v>82</v>
      </c>
      <c r="Q3996" t="s">
        <v>53</v>
      </c>
      <c r="R3996" t="s">
        <v>135</v>
      </c>
      <c r="S3996" t="s">
        <v>146</v>
      </c>
      <c r="T3996" t="s">
        <v>36</v>
      </c>
      <c r="U3996" t="s">
        <v>2645</v>
      </c>
      <c r="V3996" t="s">
        <v>148</v>
      </c>
      <c r="W3996" t="s">
        <v>66</v>
      </c>
      <c r="X3996" t="s">
        <v>79</v>
      </c>
      <c r="Y3996" t="s">
        <v>41</v>
      </c>
      <c r="Z3996" t="s">
        <v>1456</v>
      </c>
    </row>
    <row r="3997" spans="1:26" hidden="1" x14ac:dyDescent="0.25">
      <c r="A3997" t="s">
        <v>16111</v>
      </c>
      <c r="B3997" t="s">
        <v>16112</v>
      </c>
      <c r="C3997" s="1" t="str">
        <f t="shared" si="649"/>
        <v>21:0242</v>
      </c>
      <c r="D3997" s="1" t="str">
        <f t="shared" si="653"/>
        <v>21:0117</v>
      </c>
      <c r="E3997" t="s">
        <v>16105</v>
      </c>
      <c r="F3997" t="s">
        <v>16113</v>
      </c>
      <c r="H3997">
        <v>59.396970899999999</v>
      </c>
      <c r="I3997">
        <v>-102.2542905</v>
      </c>
      <c r="J3997" s="1" t="str">
        <f t="shared" si="654"/>
        <v>NGR lake sediment grab sample</v>
      </c>
      <c r="K3997" s="1" t="str">
        <f t="shared" si="655"/>
        <v>&lt;177 micron (NGR)</v>
      </c>
      <c r="L3997">
        <v>93</v>
      </c>
      <c r="M3997" t="s">
        <v>162</v>
      </c>
      <c r="N3997">
        <v>1827</v>
      </c>
      <c r="O3997" t="s">
        <v>615</v>
      </c>
      <c r="P3997" t="s">
        <v>890</v>
      </c>
      <c r="Q3997" t="s">
        <v>66</v>
      </c>
      <c r="R3997" t="s">
        <v>77</v>
      </c>
      <c r="S3997" t="s">
        <v>97</v>
      </c>
      <c r="T3997" t="s">
        <v>36</v>
      </c>
      <c r="U3997" t="s">
        <v>40</v>
      </c>
      <c r="V3997" t="s">
        <v>322</v>
      </c>
      <c r="W3997" t="s">
        <v>66</v>
      </c>
      <c r="X3997" t="s">
        <v>890</v>
      </c>
      <c r="Y3997" t="s">
        <v>41</v>
      </c>
      <c r="Z3997" t="s">
        <v>2779</v>
      </c>
    </row>
    <row r="3998" spans="1:26" hidden="1" x14ac:dyDescent="0.25">
      <c r="A3998" t="s">
        <v>16114</v>
      </c>
      <c r="B3998" t="s">
        <v>16115</v>
      </c>
      <c r="C3998" s="1" t="str">
        <f t="shared" si="649"/>
        <v>21:0242</v>
      </c>
      <c r="D3998" s="1" t="str">
        <f t="shared" si="653"/>
        <v>21:0117</v>
      </c>
      <c r="E3998" t="s">
        <v>16105</v>
      </c>
      <c r="F3998" t="s">
        <v>16116</v>
      </c>
      <c r="H3998">
        <v>59.396970899999999</v>
      </c>
      <c r="I3998">
        <v>-102.2542905</v>
      </c>
      <c r="J3998" s="1" t="str">
        <f t="shared" si="654"/>
        <v>NGR lake sediment grab sample</v>
      </c>
      <c r="K3998" s="1" t="str">
        <f t="shared" si="655"/>
        <v>&lt;177 micron (NGR)</v>
      </c>
      <c r="L3998">
        <v>93</v>
      </c>
      <c r="M3998" t="s">
        <v>169</v>
      </c>
      <c r="N3998">
        <v>1828</v>
      </c>
      <c r="O3998" t="s">
        <v>67</v>
      </c>
      <c r="P3998" t="s">
        <v>890</v>
      </c>
      <c r="Q3998" t="s">
        <v>66</v>
      </c>
      <c r="R3998" t="s">
        <v>135</v>
      </c>
      <c r="S3998" t="s">
        <v>290</v>
      </c>
      <c r="T3998" t="s">
        <v>36</v>
      </c>
      <c r="U3998" t="s">
        <v>766</v>
      </c>
      <c r="V3998" t="s">
        <v>90</v>
      </c>
      <c r="W3998" t="s">
        <v>66</v>
      </c>
      <c r="X3998" t="s">
        <v>890</v>
      </c>
      <c r="Y3998" t="s">
        <v>125</v>
      </c>
      <c r="Z3998" t="s">
        <v>1237</v>
      </c>
    </row>
    <row r="3999" spans="1:26" hidden="1" x14ac:dyDescent="0.25">
      <c r="A3999" t="s">
        <v>16117</v>
      </c>
      <c r="B3999" t="s">
        <v>16118</v>
      </c>
      <c r="C3999" s="1" t="str">
        <f t="shared" si="649"/>
        <v>21:0242</v>
      </c>
      <c r="D3999" s="1" t="str">
        <f t="shared" si="653"/>
        <v>21:0117</v>
      </c>
      <c r="E3999" t="s">
        <v>16119</v>
      </c>
      <c r="F3999" t="s">
        <v>16120</v>
      </c>
      <c r="H3999">
        <v>59.407829399999997</v>
      </c>
      <c r="I3999">
        <v>-102.21677149999999</v>
      </c>
      <c r="J3999" s="1" t="str">
        <f t="shared" si="654"/>
        <v>NGR lake sediment grab sample</v>
      </c>
      <c r="K3999" s="1" t="str">
        <f t="shared" si="655"/>
        <v>&lt;177 micron (NGR)</v>
      </c>
      <c r="L3999">
        <v>93</v>
      </c>
      <c r="M3999" t="s">
        <v>47</v>
      </c>
      <c r="N3999">
        <v>1829</v>
      </c>
      <c r="O3999" t="s">
        <v>516</v>
      </c>
      <c r="P3999" t="s">
        <v>109</v>
      </c>
      <c r="Q3999" t="s">
        <v>53</v>
      </c>
      <c r="R3999" t="s">
        <v>76</v>
      </c>
      <c r="S3999" t="s">
        <v>78</v>
      </c>
      <c r="T3999" t="s">
        <v>36</v>
      </c>
      <c r="U3999" t="s">
        <v>858</v>
      </c>
      <c r="V3999" t="s">
        <v>137</v>
      </c>
      <c r="W3999" t="s">
        <v>53</v>
      </c>
      <c r="X3999" t="s">
        <v>77</v>
      </c>
      <c r="Y3999" t="s">
        <v>41</v>
      </c>
      <c r="Z3999" t="s">
        <v>2309</v>
      </c>
    </row>
    <row r="4000" spans="1:26" hidden="1" x14ac:dyDescent="0.25">
      <c r="A4000" t="s">
        <v>16121</v>
      </c>
      <c r="B4000" t="s">
        <v>16122</v>
      </c>
      <c r="C4000" s="1" t="str">
        <f t="shared" si="649"/>
        <v>21:0242</v>
      </c>
      <c r="D4000" s="1" t="str">
        <f t="shared" si="653"/>
        <v>21:0117</v>
      </c>
      <c r="E4000" t="s">
        <v>16123</v>
      </c>
      <c r="F4000" t="s">
        <v>16124</v>
      </c>
      <c r="H4000">
        <v>59.432442999999999</v>
      </c>
      <c r="I4000">
        <v>-102.2202714</v>
      </c>
      <c r="J4000" s="1" t="str">
        <f t="shared" si="654"/>
        <v>NGR lake sediment grab sample</v>
      </c>
      <c r="K4000" s="1" t="str">
        <f t="shared" si="655"/>
        <v>&lt;177 micron (NGR)</v>
      </c>
      <c r="L4000">
        <v>93</v>
      </c>
      <c r="M4000" t="s">
        <v>60</v>
      </c>
      <c r="N4000">
        <v>1830</v>
      </c>
      <c r="O4000" t="s">
        <v>342</v>
      </c>
      <c r="P4000" t="s">
        <v>890</v>
      </c>
      <c r="Q4000" t="s">
        <v>53</v>
      </c>
      <c r="R4000" t="s">
        <v>135</v>
      </c>
      <c r="S4000" t="s">
        <v>181</v>
      </c>
      <c r="T4000" t="s">
        <v>36</v>
      </c>
      <c r="U4000" t="s">
        <v>208</v>
      </c>
      <c r="V4000" t="s">
        <v>548</v>
      </c>
      <c r="W4000" t="s">
        <v>80</v>
      </c>
      <c r="X4000" t="s">
        <v>48</v>
      </c>
      <c r="Y4000" t="s">
        <v>41</v>
      </c>
      <c r="Z4000" t="s">
        <v>1019</v>
      </c>
    </row>
    <row r="4001" spans="1:26" hidden="1" x14ac:dyDescent="0.25">
      <c r="A4001" t="s">
        <v>16125</v>
      </c>
      <c r="B4001" t="s">
        <v>16126</v>
      </c>
      <c r="C4001" s="1" t="str">
        <f t="shared" si="649"/>
        <v>21:0242</v>
      </c>
      <c r="D4001" s="1" t="str">
        <f t="shared" si="653"/>
        <v>21:0117</v>
      </c>
      <c r="E4001" t="s">
        <v>16127</v>
      </c>
      <c r="F4001" t="s">
        <v>16128</v>
      </c>
      <c r="H4001">
        <v>59.453448299999998</v>
      </c>
      <c r="I4001">
        <v>-102.1666961</v>
      </c>
      <c r="J4001" s="1" t="str">
        <f t="shared" si="654"/>
        <v>NGR lake sediment grab sample</v>
      </c>
      <c r="K4001" s="1" t="str">
        <f t="shared" si="655"/>
        <v>&lt;177 micron (NGR)</v>
      </c>
      <c r="L4001">
        <v>93</v>
      </c>
      <c r="M4001" t="s">
        <v>73</v>
      </c>
      <c r="N4001">
        <v>1831</v>
      </c>
      <c r="O4001" t="s">
        <v>306</v>
      </c>
      <c r="P4001" t="s">
        <v>82</v>
      </c>
      <c r="Q4001" t="s">
        <v>63</v>
      </c>
      <c r="R4001" t="s">
        <v>77</v>
      </c>
      <c r="S4001" t="s">
        <v>181</v>
      </c>
      <c r="T4001" t="s">
        <v>36</v>
      </c>
      <c r="U4001" t="s">
        <v>163</v>
      </c>
      <c r="V4001" t="s">
        <v>237</v>
      </c>
      <c r="W4001" t="s">
        <v>53</v>
      </c>
      <c r="X4001" t="s">
        <v>890</v>
      </c>
      <c r="Y4001" t="s">
        <v>41</v>
      </c>
      <c r="Z4001" t="s">
        <v>1481</v>
      </c>
    </row>
    <row r="4002" spans="1:26" hidden="1" x14ac:dyDescent="0.25">
      <c r="A4002" t="s">
        <v>16129</v>
      </c>
      <c r="B4002" t="s">
        <v>16130</v>
      </c>
      <c r="C4002" s="1" t="str">
        <f t="shared" si="649"/>
        <v>21:0242</v>
      </c>
      <c r="D4002" s="1" t="str">
        <f>HYPERLINK("http://geochem.nrcan.gc.ca/cdogs/content/svy/svy_e.htm", "")</f>
        <v/>
      </c>
      <c r="G4002" s="1" t="str">
        <f>HYPERLINK("http://geochem.nrcan.gc.ca/cdogs/content/cr_/cr_00022_e.htm", "22")</f>
        <v>22</v>
      </c>
      <c r="J4002" t="s">
        <v>220</v>
      </c>
      <c r="K4002" t="s">
        <v>221</v>
      </c>
      <c r="L4002">
        <v>93</v>
      </c>
      <c r="M4002" t="s">
        <v>222</v>
      </c>
      <c r="N4002">
        <v>1832</v>
      </c>
      <c r="O4002" t="s">
        <v>298</v>
      </c>
      <c r="P4002" t="s">
        <v>134</v>
      </c>
      <c r="Q4002" t="s">
        <v>135</v>
      </c>
      <c r="R4002" t="s">
        <v>146</v>
      </c>
      <c r="S4002" t="s">
        <v>39</v>
      </c>
      <c r="T4002" t="s">
        <v>36</v>
      </c>
      <c r="U4002" t="s">
        <v>1017</v>
      </c>
      <c r="V4002" t="s">
        <v>529</v>
      </c>
      <c r="W4002" t="s">
        <v>78</v>
      </c>
      <c r="X4002" t="s">
        <v>890</v>
      </c>
      <c r="Y4002" t="s">
        <v>380</v>
      </c>
      <c r="Z4002" t="s">
        <v>2782</v>
      </c>
    </row>
    <row r="4003" spans="1:26" hidden="1" x14ac:dyDescent="0.25">
      <c r="A4003" t="s">
        <v>16131</v>
      </c>
      <c r="B4003" t="s">
        <v>16132</v>
      </c>
      <c r="C4003" s="1" t="str">
        <f t="shared" si="649"/>
        <v>21:0242</v>
      </c>
      <c r="D4003" s="1" t="str">
        <f t="shared" ref="D4003:D4019" si="656">HYPERLINK("http://geochem.nrcan.gc.ca/cdogs/content/svy/svy210117_e.htm", "21:0117")</f>
        <v>21:0117</v>
      </c>
      <c r="E4003" t="s">
        <v>16133</v>
      </c>
      <c r="F4003" t="s">
        <v>16134</v>
      </c>
      <c r="H4003">
        <v>59.474573700000001</v>
      </c>
      <c r="I4003">
        <v>-102.1572097</v>
      </c>
      <c r="J4003" s="1" t="str">
        <f t="shared" ref="J4003:J4019" si="657">HYPERLINK("http://geochem.nrcan.gc.ca/cdogs/content/kwd/kwd020027_e.htm", "NGR lake sediment grab sample")</f>
        <v>NGR lake sediment grab sample</v>
      </c>
      <c r="K4003" s="1" t="str">
        <f t="shared" ref="K4003:K4019" si="658">HYPERLINK("http://geochem.nrcan.gc.ca/cdogs/content/kwd/kwd080006_e.htm", "&lt;177 micron (NGR)")</f>
        <v>&lt;177 micron (NGR)</v>
      </c>
      <c r="L4003">
        <v>93</v>
      </c>
      <c r="M4003" t="s">
        <v>87</v>
      </c>
      <c r="N4003">
        <v>1833</v>
      </c>
      <c r="O4003" t="s">
        <v>609</v>
      </c>
      <c r="P4003" t="s">
        <v>516</v>
      </c>
      <c r="Q4003" t="s">
        <v>53</v>
      </c>
      <c r="R4003" t="s">
        <v>198</v>
      </c>
      <c r="S4003" t="s">
        <v>39</v>
      </c>
      <c r="T4003" t="s">
        <v>36</v>
      </c>
      <c r="U4003" t="s">
        <v>6285</v>
      </c>
      <c r="V4003" t="s">
        <v>1193</v>
      </c>
      <c r="W4003" t="s">
        <v>39</v>
      </c>
      <c r="X4003" t="s">
        <v>79</v>
      </c>
      <c r="Y4003" t="s">
        <v>41</v>
      </c>
      <c r="Z4003" t="s">
        <v>4471</v>
      </c>
    </row>
    <row r="4004" spans="1:26" hidden="1" x14ac:dyDescent="0.25">
      <c r="A4004" t="s">
        <v>16135</v>
      </c>
      <c r="B4004" t="s">
        <v>16136</v>
      </c>
      <c r="C4004" s="1" t="str">
        <f t="shared" si="649"/>
        <v>21:0242</v>
      </c>
      <c r="D4004" s="1" t="str">
        <f t="shared" si="656"/>
        <v>21:0117</v>
      </c>
      <c r="E4004" t="s">
        <v>16137</v>
      </c>
      <c r="F4004" t="s">
        <v>16138</v>
      </c>
      <c r="H4004">
        <v>59.4895213</v>
      </c>
      <c r="I4004">
        <v>-102.1599106</v>
      </c>
      <c r="J4004" s="1" t="str">
        <f t="shared" si="657"/>
        <v>NGR lake sediment grab sample</v>
      </c>
      <c r="K4004" s="1" t="str">
        <f t="shared" si="658"/>
        <v>&lt;177 micron (NGR)</v>
      </c>
      <c r="L4004">
        <v>93</v>
      </c>
      <c r="M4004" t="s">
        <v>96</v>
      </c>
      <c r="N4004">
        <v>1834</v>
      </c>
      <c r="O4004" t="s">
        <v>163</v>
      </c>
      <c r="P4004" t="s">
        <v>49</v>
      </c>
      <c r="Q4004" t="s">
        <v>66</v>
      </c>
      <c r="R4004" t="s">
        <v>50</v>
      </c>
      <c r="S4004" t="s">
        <v>39</v>
      </c>
      <c r="T4004" t="s">
        <v>36</v>
      </c>
      <c r="U4004" t="s">
        <v>831</v>
      </c>
      <c r="V4004" t="s">
        <v>11779</v>
      </c>
      <c r="W4004" t="s">
        <v>181</v>
      </c>
      <c r="X4004" t="s">
        <v>336</v>
      </c>
      <c r="Y4004" t="s">
        <v>125</v>
      </c>
      <c r="Z4004" t="s">
        <v>145</v>
      </c>
    </row>
    <row r="4005" spans="1:26" hidden="1" x14ac:dyDescent="0.25">
      <c r="A4005" t="s">
        <v>16139</v>
      </c>
      <c r="B4005" t="s">
        <v>16140</v>
      </c>
      <c r="C4005" s="1" t="str">
        <f t="shared" si="649"/>
        <v>21:0242</v>
      </c>
      <c r="D4005" s="1" t="str">
        <f t="shared" si="656"/>
        <v>21:0117</v>
      </c>
      <c r="E4005" t="s">
        <v>16141</v>
      </c>
      <c r="F4005" t="s">
        <v>16142</v>
      </c>
      <c r="H4005">
        <v>59.524192900000003</v>
      </c>
      <c r="I4005">
        <v>-102.15024</v>
      </c>
      <c r="J4005" s="1" t="str">
        <f t="shared" si="657"/>
        <v>NGR lake sediment grab sample</v>
      </c>
      <c r="K4005" s="1" t="str">
        <f t="shared" si="658"/>
        <v>&lt;177 micron (NGR)</v>
      </c>
      <c r="L4005">
        <v>93</v>
      </c>
      <c r="M4005" t="s">
        <v>106</v>
      </c>
      <c r="N4005">
        <v>1835</v>
      </c>
      <c r="O4005" t="s">
        <v>577</v>
      </c>
      <c r="P4005" t="s">
        <v>178</v>
      </c>
      <c r="Q4005" t="s">
        <v>78</v>
      </c>
      <c r="R4005" t="s">
        <v>321</v>
      </c>
      <c r="S4005" t="s">
        <v>109</v>
      </c>
      <c r="T4005" t="s">
        <v>36</v>
      </c>
      <c r="U4005" t="s">
        <v>868</v>
      </c>
      <c r="V4005" t="s">
        <v>5543</v>
      </c>
      <c r="W4005" t="s">
        <v>76</v>
      </c>
      <c r="X4005" t="s">
        <v>79</v>
      </c>
      <c r="Y4005" t="s">
        <v>41</v>
      </c>
      <c r="Z4005" t="s">
        <v>3060</v>
      </c>
    </row>
    <row r="4006" spans="1:26" hidden="1" x14ac:dyDescent="0.25">
      <c r="A4006" t="s">
        <v>16143</v>
      </c>
      <c r="B4006" t="s">
        <v>16144</v>
      </c>
      <c r="C4006" s="1" t="str">
        <f t="shared" si="649"/>
        <v>21:0242</v>
      </c>
      <c r="D4006" s="1" t="str">
        <f t="shared" si="656"/>
        <v>21:0117</v>
      </c>
      <c r="E4006" t="s">
        <v>16145</v>
      </c>
      <c r="F4006" t="s">
        <v>16146</v>
      </c>
      <c r="H4006">
        <v>59.538761200000003</v>
      </c>
      <c r="I4006">
        <v>-102.13473190000001</v>
      </c>
      <c r="J4006" s="1" t="str">
        <f t="shared" si="657"/>
        <v>NGR lake sediment grab sample</v>
      </c>
      <c r="K4006" s="1" t="str">
        <f t="shared" si="658"/>
        <v>&lt;177 micron (NGR)</v>
      </c>
      <c r="L4006">
        <v>93</v>
      </c>
      <c r="M4006" t="s">
        <v>118</v>
      </c>
      <c r="N4006">
        <v>1836</v>
      </c>
      <c r="O4006" t="s">
        <v>342</v>
      </c>
      <c r="P4006" t="s">
        <v>145</v>
      </c>
      <c r="Q4006" t="s">
        <v>66</v>
      </c>
      <c r="R4006" t="s">
        <v>64</v>
      </c>
      <c r="S4006" t="s">
        <v>33</v>
      </c>
      <c r="T4006" t="s">
        <v>36</v>
      </c>
      <c r="U4006" t="s">
        <v>199</v>
      </c>
      <c r="V4006" t="s">
        <v>200</v>
      </c>
      <c r="W4006" t="s">
        <v>63</v>
      </c>
      <c r="X4006" t="s">
        <v>48</v>
      </c>
      <c r="Y4006" t="s">
        <v>41</v>
      </c>
      <c r="Z4006" t="s">
        <v>1224</v>
      </c>
    </row>
    <row r="4007" spans="1:26" hidden="1" x14ac:dyDescent="0.25">
      <c r="A4007" t="s">
        <v>16147</v>
      </c>
      <c r="B4007" t="s">
        <v>16148</v>
      </c>
      <c r="C4007" s="1" t="str">
        <f t="shared" si="649"/>
        <v>21:0242</v>
      </c>
      <c r="D4007" s="1" t="str">
        <f t="shared" si="656"/>
        <v>21:0117</v>
      </c>
      <c r="E4007" t="s">
        <v>16149</v>
      </c>
      <c r="F4007" t="s">
        <v>16150</v>
      </c>
      <c r="H4007">
        <v>59.563429300000003</v>
      </c>
      <c r="I4007">
        <v>-102.15956850000001</v>
      </c>
      <c r="J4007" s="1" t="str">
        <f t="shared" si="657"/>
        <v>NGR lake sediment grab sample</v>
      </c>
      <c r="K4007" s="1" t="str">
        <f t="shared" si="658"/>
        <v>&lt;177 micron (NGR)</v>
      </c>
      <c r="L4007">
        <v>93</v>
      </c>
      <c r="M4007" t="s">
        <v>131</v>
      </c>
      <c r="N4007">
        <v>1837</v>
      </c>
      <c r="O4007" t="s">
        <v>1047</v>
      </c>
      <c r="P4007" t="s">
        <v>134</v>
      </c>
      <c r="Q4007" t="s">
        <v>66</v>
      </c>
      <c r="R4007" t="s">
        <v>76</v>
      </c>
      <c r="S4007" t="s">
        <v>80</v>
      </c>
      <c r="T4007" t="s">
        <v>36</v>
      </c>
      <c r="U4007" t="s">
        <v>81</v>
      </c>
      <c r="V4007" t="s">
        <v>1095</v>
      </c>
      <c r="W4007" t="s">
        <v>66</v>
      </c>
      <c r="X4007" t="s">
        <v>82</v>
      </c>
      <c r="Y4007" t="s">
        <v>41</v>
      </c>
      <c r="Z4007" t="s">
        <v>400</v>
      </c>
    </row>
    <row r="4008" spans="1:26" hidden="1" x14ac:dyDescent="0.25">
      <c r="A4008" t="s">
        <v>16151</v>
      </c>
      <c r="B4008" t="s">
        <v>16152</v>
      </c>
      <c r="C4008" s="1" t="str">
        <f t="shared" si="649"/>
        <v>21:0242</v>
      </c>
      <c r="D4008" s="1" t="str">
        <f t="shared" si="656"/>
        <v>21:0117</v>
      </c>
      <c r="E4008" t="s">
        <v>16153</v>
      </c>
      <c r="F4008" t="s">
        <v>16154</v>
      </c>
      <c r="H4008">
        <v>59.595486399999999</v>
      </c>
      <c r="I4008">
        <v>-102.1927015</v>
      </c>
      <c r="J4008" s="1" t="str">
        <f t="shared" si="657"/>
        <v>NGR lake sediment grab sample</v>
      </c>
      <c r="K4008" s="1" t="str">
        <f t="shared" si="658"/>
        <v>&lt;177 micron (NGR)</v>
      </c>
      <c r="L4008">
        <v>93</v>
      </c>
      <c r="M4008" t="s">
        <v>143</v>
      </c>
      <c r="N4008">
        <v>1838</v>
      </c>
      <c r="O4008" t="s">
        <v>67</v>
      </c>
      <c r="P4008" t="s">
        <v>321</v>
      </c>
      <c r="Q4008" t="s">
        <v>66</v>
      </c>
      <c r="R4008" t="s">
        <v>146</v>
      </c>
      <c r="S4008" t="s">
        <v>63</v>
      </c>
      <c r="T4008" t="s">
        <v>36</v>
      </c>
      <c r="U4008" t="s">
        <v>208</v>
      </c>
      <c r="V4008" t="s">
        <v>237</v>
      </c>
      <c r="W4008" t="s">
        <v>33</v>
      </c>
      <c r="X4008" t="s">
        <v>79</v>
      </c>
      <c r="Y4008" t="s">
        <v>41</v>
      </c>
      <c r="Z4008" t="s">
        <v>323</v>
      </c>
    </row>
    <row r="4009" spans="1:26" hidden="1" x14ac:dyDescent="0.25">
      <c r="A4009" t="s">
        <v>16155</v>
      </c>
      <c r="B4009" t="s">
        <v>16156</v>
      </c>
      <c r="C4009" s="1" t="str">
        <f t="shared" si="649"/>
        <v>21:0242</v>
      </c>
      <c r="D4009" s="1" t="str">
        <f t="shared" si="656"/>
        <v>21:0117</v>
      </c>
      <c r="E4009" t="s">
        <v>16157</v>
      </c>
      <c r="F4009" t="s">
        <v>16158</v>
      </c>
      <c r="H4009">
        <v>59.612470100000003</v>
      </c>
      <c r="I4009">
        <v>-102.17145979999999</v>
      </c>
      <c r="J4009" s="1" t="str">
        <f t="shared" si="657"/>
        <v>NGR lake sediment grab sample</v>
      </c>
      <c r="K4009" s="1" t="str">
        <f t="shared" si="658"/>
        <v>&lt;177 micron (NGR)</v>
      </c>
      <c r="L4009">
        <v>93</v>
      </c>
      <c r="M4009" t="s">
        <v>177</v>
      </c>
      <c r="N4009">
        <v>1839</v>
      </c>
      <c r="O4009" t="s">
        <v>759</v>
      </c>
      <c r="P4009" t="s">
        <v>75</v>
      </c>
      <c r="Q4009" t="s">
        <v>53</v>
      </c>
      <c r="R4009" t="s">
        <v>156</v>
      </c>
      <c r="S4009" t="s">
        <v>80</v>
      </c>
      <c r="T4009" t="s">
        <v>36</v>
      </c>
      <c r="U4009" t="s">
        <v>178</v>
      </c>
      <c r="V4009" t="s">
        <v>452</v>
      </c>
      <c r="W4009" t="s">
        <v>80</v>
      </c>
      <c r="X4009" t="s">
        <v>890</v>
      </c>
      <c r="Y4009" t="s">
        <v>125</v>
      </c>
      <c r="Z4009" t="s">
        <v>810</v>
      </c>
    </row>
    <row r="4010" spans="1:26" hidden="1" x14ac:dyDescent="0.25">
      <c r="A4010" t="s">
        <v>16159</v>
      </c>
      <c r="B4010" t="s">
        <v>16160</v>
      </c>
      <c r="C4010" s="1" t="str">
        <f t="shared" si="649"/>
        <v>21:0242</v>
      </c>
      <c r="D4010" s="1" t="str">
        <f t="shared" si="656"/>
        <v>21:0117</v>
      </c>
      <c r="E4010" t="s">
        <v>16161</v>
      </c>
      <c r="F4010" t="s">
        <v>16162</v>
      </c>
      <c r="H4010">
        <v>59.631720799999997</v>
      </c>
      <c r="I4010">
        <v>-102.1841222</v>
      </c>
      <c r="J4010" s="1" t="str">
        <f t="shared" si="657"/>
        <v>NGR lake sediment grab sample</v>
      </c>
      <c r="K4010" s="1" t="str">
        <f t="shared" si="658"/>
        <v>&lt;177 micron (NGR)</v>
      </c>
      <c r="L4010">
        <v>93</v>
      </c>
      <c r="M4010" t="s">
        <v>187</v>
      </c>
      <c r="N4010">
        <v>1840</v>
      </c>
      <c r="O4010" t="s">
        <v>61</v>
      </c>
      <c r="P4010" t="s">
        <v>75</v>
      </c>
      <c r="Q4010" t="s">
        <v>66</v>
      </c>
      <c r="R4010" t="s">
        <v>290</v>
      </c>
      <c r="S4010" t="s">
        <v>33</v>
      </c>
      <c r="T4010" t="s">
        <v>36</v>
      </c>
      <c r="U4010" t="s">
        <v>112</v>
      </c>
      <c r="V4010" t="s">
        <v>125</v>
      </c>
      <c r="W4010" t="s">
        <v>63</v>
      </c>
      <c r="X4010" t="s">
        <v>82</v>
      </c>
      <c r="Y4010" t="s">
        <v>125</v>
      </c>
      <c r="Z4010" t="s">
        <v>697</v>
      </c>
    </row>
    <row r="4011" spans="1:26" hidden="1" x14ac:dyDescent="0.25">
      <c r="A4011" t="s">
        <v>16163</v>
      </c>
      <c r="B4011" t="s">
        <v>16164</v>
      </c>
      <c r="C4011" s="1" t="str">
        <f t="shared" si="649"/>
        <v>21:0242</v>
      </c>
      <c r="D4011" s="1" t="str">
        <f t="shared" si="656"/>
        <v>21:0117</v>
      </c>
      <c r="E4011" t="s">
        <v>16165</v>
      </c>
      <c r="F4011" t="s">
        <v>16166</v>
      </c>
      <c r="H4011">
        <v>59.630346099999997</v>
      </c>
      <c r="I4011">
        <v>-102.1488255</v>
      </c>
      <c r="J4011" s="1" t="str">
        <f t="shared" si="657"/>
        <v>NGR lake sediment grab sample</v>
      </c>
      <c r="K4011" s="1" t="str">
        <f t="shared" si="658"/>
        <v>&lt;177 micron (NGR)</v>
      </c>
      <c r="L4011">
        <v>93</v>
      </c>
      <c r="M4011" t="s">
        <v>196</v>
      </c>
      <c r="N4011">
        <v>1841</v>
      </c>
      <c r="O4011" t="s">
        <v>771</v>
      </c>
      <c r="P4011" t="s">
        <v>283</v>
      </c>
      <c r="Q4011" t="s">
        <v>53</v>
      </c>
      <c r="R4011" t="s">
        <v>34</v>
      </c>
      <c r="S4011" t="s">
        <v>53</v>
      </c>
      <c r="T4011" t="s">
        <v>36</v>
      </c>
      <c r="U4011" t="s">
        <v>228</v>
      </c>
      <c r="V4011" t="s">
        <v>125</v>
      </c>
      <c r="W4011" t="s">
        <v>80</v>
      </c>
      <c r="X4011" t="s">
        <v>82</v>
      </c>
      <c r="Y4011" t="s">
        <v>41</v>
      </c>
      <c r="Z4011" t="s">
        <v>2873</v>
      </c>
    </row>
    <row r="4012" spans="1:26" hidden="1" x14ac:dyDescent="0.25">
      <c r="A4012" t="s">
        <v>16167</v>
      </c>
      <c r="B4012" t="s">
        <v>16168</v>
      </c>
      <c r="C4012" s="1" t="str">
        <f t="shared" si="649"/>
        <v>21:0242</v>
      </c>
      <c r="D4012" s="1" t="str">
        <f t="shared" si="656"/>
        <v>21:0117</v>
      </c>
      <c r="E4012" t="s">
        <v>16169</v>
      </c>
      <c r="F4012" t="s">
        <v>16170</v>
      </c>
      <c r="H4012">
        <v>59.631795099999998</v>
      </c>
      <c r="I4012">
        <v>-102.0913056</v>
      </c>
      <c r="J4012" s="1" t="str">
        <f t="shared" si="657"/>
        <v>NGR lake sediment grab sample</v>
      </c>
      <c r="K4012" s="1" t="str">
        <f t="shared" si="658"/>
        <v>&lt;177 micron (NGR)</v>
      </c>
      <c r="L4012">
        <v>93</v>
      </c>
      <c r="M4012" t="s">
        <v>206</v>
      </c>
      <c r="N4012">
        <v>1842</v>
      </c>
      <c r="O4012" t="s">
        <v>759</v>
      </c>
      <c r="P4012" t="s">
        <v>596</v>
      </c>
      <c r="Q4012" t="s">
        <v>53</v>
      </c>
      <c r="R4012" t="s">
        <v>50</v>
      </c>
      <c r="S4012" t="s">
        <v>39</v>
      </c>
      <c r="T4012" t="s">
        <v>36</v>
      </c>
      <c r="U4012" t="s">
        <v>261</v>
      </c>
      <c r="V4012" t="s">
        <v>66</v>
      </c>
      <c r="W4012" t="s">
        <v>33</v>
      </c>
      <c r="X4012" t="s">
        <v>77</v>
      </c>
      <c r="Y4012" t="s">
        <v>41</v>
      </c>
      <c r="Z4012" t="s">
        <v>4244</v>
      </c>
    </row>
    <row r="4013" spans="1:26" hidden="1" x14ac:dyDescent="0.25">
      <c r="A4013" t="s">
        <v>16171</v>
      </c>
      <c r="B4013" t="s">
        <v>16172</v>
      </c>
      <c r="C4013" s="1" t="str">
        <f t="shared" si="649"/>
        <v>21:0242</v>
      </c>
      <c r="D4013" s="1" t="str">
        <f t="shared" si="656"/>
        <v>21:0117</v>
      </c>
      <c r="E4013" t="s">
        <v>16173</v>
      </c>
      <c r="F4013" t="s">
        <v>16174</v>
      </c>
      <c r="H4013">
        <v>59.602239099999998</v>
      </c>
      <c r="I4013">
        <v>-102.1046382</v>
      </c>
      <c r="J4013" s="1" t="str">
        <f t="shared" si="657"/>
        <v>NGR lake sediment grab sample</v>
      </c>
      <c r="K4013" s="1" t="str">
        <f t="shared" si="658"/>
        <v>&lt;177 micron (NGR)</v>
      </c>
      <c r="L4013">
        <v>93</v>
      </c>
      <c r="M4013" t="s">
        <v>214</v>
      </c>
      <c r="N4013">
        <v>1843</v>
      </c>
      <c r="O4013" t="s">
        <v>348</v>
      </c>
      <c r="P4013" t="s">
        <v>596</v>
      </c>
      <c r="Q4013" t="s">
        <v>53</v>
      </c>
      <c r="R4013" t="s">
        <v>97</v>
      </c>
      <c r="S4013" t="s">
        <v>39</v>
      </c>
      <c r="T4013" t="s">
        <v>36</v>
      </c>
      <c r="U4013" t="s">
        <v>497</v>
      </c>
      <c r="V4013" t="s">
        <v>1172</v>
      </c>
      <c r="W4013" t="s">
        <v>80</v>
      </c>
      <c r="X4013" t="s">
        <v>283</v>
      </c>
      <c r="Y4013" t="s">
        <v>41</v>
      </c>
      <c r="Z4013" t="s">
        <v>3969</v>
      </c>
    </row>
    <row r="4014" spans="1:26" hidden="1" x14ac:dyDescent="0.25">
      <c r="A4014" t="s">
        <v>16175</v>
      </c>
      <c r="B4014" t="s">
        <v>16176</v>
      </c>
      <c r="C4014" s="1" t="str">
        <f t="shared" si="649"/>
        <v>21:0242</v>
      </c>
      <c r="D4014" s="1" t="str">
        <f t="shared" si="656"/>
        <v>21:0117</v>
      </c>
      <c r="E4014" t="s">
        <v>16177</v>
      </c>
      <c r="F4014" t="s">
        <v>16178</v>
      </c>
      <c r="H4014">
        <v>59.607281999999998</v>
      </c>
      <c r="I4014">
        <v>-102.1259233</v>
      </c>
      <c r="J4014" s="1" t="str">
        <f t="shared" si="657"/>
        <v>NGR lake sediment grab sample</v>
      </c>
      <c r="K4014" s="1" t="str">
        <f t="shared" si="658"/>
        <v>&lt;177 micron (NGR)</v>
      </c>
      <c r="L4014">
        <v>93</v>
      </c>
      <c r="M4014" t="s">
        <v>234</v>
      </c>
      <c r="N4014">
        <v>1844</v>
      </c>
      <c r="O4014" t="s">
        <v>197</v>
      </c>
      <c r="P4014" t="s">
        <v>32</v>
      </c>
      <c r="Q4014" t="s">
        <v>66</v>
      </c>
      <c r="R4014" t="s">
        <v>77</v>
      </c>
      <c r="S4014" t="s">
        <v>39</v>
      </c>
      <c r="T4014" t="s">
        <v>36</v>
      </c>
      <c r="U4014" t="s">
        <v>463</v>
      </c>
      <c r="V4014" t="s">
        <v>721</v>
      </c>
      <c r="W4014" t="s">
        <v>66</v>
      </c>
      <c r="X4014" t="s">
        <v>890</v>
      </c>
      <c r="Y4014" t="s">
        <v>41</v>
      </c>
      <c r="Z4014" t="s">
        <v>315</v>
      </c>
    </row>
    <row r="4015" spans="1:26" hidden="1" x14ac:dyDescent="0.25">
      <c r="A4015" t="s">
        <v>16179</v>
      </c>
      <c r="B4015" t="s">
        <v>16180</v>
      </c>
      <c r="C4015" s="1" t="str">
        <f t="shared" si="649"/>
        <v>21:0242</v>
      </c>
      <c r="D4015" s="1" t="str">
        <f t="shared" si="656"/>
        <v>21:0117</v>
      </c>
      <c r="E4015" t="s">
        <v>16181</v>
      </c>
      <c r="F4015" t="s">
        <v>16182</v>
      </c>
      <c r="H4015">
        <v>59.555261000000002</v>
      </c>
      <c r="I4015">
        <v>-102.09976690000001</v>
      </c>
      <c r="J4015" s="1" t="str">
        <f t="shared" si="657"/>
        <v>NGR lake sediment grab sample</v>
      </c>
      <c r="K4015" s="1" t="str">
        <f t="shared" si="658"/>
        <v>&lt;177 micron (NGR)</v>
      </c>
      <c r="L4015">
        <v>94</v>
      </c>
      <c r="M4015" t="s">
        <v>30</v>
      </c>
      <c r="N4015">
        <v>1845</v>
      </c>
      <c r="O4015" t="s">
        <v>132</v>
      </c>
      <c r="P4015" t="s">
        <v>32</v>
      </c>
      <c r="Q4015" t="s">
        <v>53</v>
      </c>
      <c r="R4015" t="s">
        <v>77</v>
      </c>
      <c r="S4015" t="s">
        <v>110</v>
      </c>
      <c r="T4015" t="s">
        <v>36</v>
      </c>
      <c r="U4015" t="s">
        <v>3807</v>
      </c>
      <c r="V4015" t="s">
        <v>3853</v>
      </c>
      <c r="W4015" t="s">
        <v>181</v>
      </c>
      <c r="X4015" t="s">
        <v>890</v>
      </c>
      <c r="Y4015" t="s">
        <v>41</v>
      </c>
      <c r="Z4015" t="s">
        <v>4675</v>
      </c>
    </row>
    <row r="4016" spans="1:26" hidden="1" x14ac:dyDescent="0.25">
      <c r="A4016" t="s">
        <v>16183</v>
      </c>
      <c r="B4016" t="s">
        <v>16184</v>
      </c>
      <c r="C4016" s="1" t="str">
        <f t="shared" si="649"/>
        <v>21:0242</v>
      </c>
      <c r="D4016" s="1" t="str">
        <f t="shared" si="656"/>
        <v>21:0117</v>
      </c>
      <c r="E4016" t="s">
        <v>16185</v>
      </c>
      <c r="F4016" t="s">
        <v>16186</v>
      </c>
      <c r="H4016">
        <v>59.590173</v>
      </c>
      <c r="I4016">
        <v>-102.1378213</v>
      </c>
      <c r="J4016" s="1" t="str">
        <f t="shared" si="657"/>
        <v>NGR lake sediment grab sample</v>
      </c>
      <c r="K4016" s="1" t="str">
        <f t="shared" si="658"/>
        <v>&lt;177 micron (NGR)</v>
      </c>
      <c r="L4016">
        <v>94</v>
      </c>
      <c r="M4016" t="s">
        <v>47</v>
      </c>
      <c r="N4016">
        <v>1846</v>
      </c>
      <c r="O4016" t="s">
        <v>615</v>
      </c>
      <c r="P4016" t="s">
        <v>134</v>
      </c>
      <c r="Q4016" t="s">
        <v>53</v>
      </c>
      <c r="R4016" t="s">
        <v>50</v>
      </c>
      <c r="S4016" t="s">
        <v>78</v>
      </c>
      <c r="T4016" t="s">
        <v>36</v>
      </c>
      <c r="U4016" t="s">
        <v>766</v>
      </c>
      <c r="V4016" t="s">
        <v>685</v>
      </c>
      <c r="W4016" t="s">
        <v>53</v>
      </c>
      <c r="X4016" t="s">
        <v>48</v>
      </c>
      <c r="Y4016" t="s">
        <v>41</v>
      </c>
      <c r="Z4016" t="s">
        <v>747</v>
      </c>
    </row>
    <row r="4017" spans="1:26" hidden="1" x14ac:dyDescent="0.25">
      <c r="A4017" t="s">
        <v>16187</v>
      </c>
      <c r="B4017" t="s">
        <v>16188</v>
      </c>
      <c r="C4017" s="1" t="str">
        <f t="shared" si="649"/>
        <v>21:0242</v>
      </c>
      <c r="D4017" s="1" t="str">
        <f t="shared" si="656"/>
        <v>21:0117</v>
      </c>
      <c r="E4017" t="s">
        <v>16189</v>
      </c>
      <c r="F4017" t="s">
        <v>16190</v>
      </c>
      <c r="H4017">
        <v>59.578170399999998</v>
      </c>
      <c r="I4017">
        <v>-102.10403169999999</v>
      </c>
      <c r="J4017" s="1" t="str">
        <f t="shared" si="657"/>
        <v>NGR lake sediment grab sample</v>
      </c>
      <c r="K4017" s="1" t="str">
        <f t="shared" si="658"/>
        <v>&lt;177 micron (NGR)</v>
      </c>
      <c r="L4017">
        <v>94</v>
      </c>
      <c r="M4017" t="s">
        <v>60</v>
      </c>
      <c r="N4017">
        <v>1847</v>
      </c>
      <c r="O4017" t="s">
        <v>541</v>
      </c>
      <c r="P4017" t="s">
        <v>283</v>
      </c>
      <c r="Q4017" t="s">
        <v>53</v>
      </c>
      <c r="R4017" t="s">
        <v>78</v>
      </c>
      <c r="S4017" t="s">
        <v>33</v>
      </c>
      <c r="T4017" t="s">
        <v>36</v>
      </c>
      <c r="U4017" t="s">
        <v>100</v>
      </c>
      <c r="V4017" t="s">
        <v>1216</v>
      </c>
      <c r="W4017" t="s">
        <v>66</v>
      </c>
      <c r="X4017" t="s">
        <v>890</v>
      </c>
      <c r="Y4017" t="s">
        <v>41</v>
      </c>
      <c r="Z4017" t="s">
        <v>48</v>
      </c>
    </row>
    <row r="4018" spans="1:26" hidden="1" x14ac:dyDescent="0.25">
      <c r="A4018" t="s">
        <v>16191</v>
      </c>
      <c r="B4018" t="s">
        <v>16192</v>
      </c>
      <c r="C4018" s="1" t="str">
        <f t="shared" si="649"/>
        <v>21:0242</v>
      </c>
      <c r="D4018" s="1" t="str">
        <f t="shared" si="656"/>
        <v>21:0117</v>
      </c>
      <c r="E4018" t="s">
        <v>16193</v>
      </c>
      <c r="F4018" t="s">
        <v>16194</v>
      </c>
      <c r="H4018">
        <v>59.565470900000001</v>
      </c>
      <c r="I4018">
        <v>-102.11693339999999</v>
      </c>
      <c r="J4018" s="1" t="str">
        <f t="shared" si="657"/>
        <v>NGR lake sediment grab sample</v>
      </c>
      <c r="K4018" s="1" t="str">
        <f t="shared" si="658"/>
        <v>&lt;177 micron (NGR)</v>
      </c>
      <c r="L4018">
        <v>94</v>
      </c>
      <c r="M4018" t="s">
        <v>154</v>
      </c>
      <c r="N4018">
        <v>1848</v>
      </c>
      <c r="O4018" t="s">
        <v>771</v>
      </c>
      <c r="P4018" t="s">
        <v>77</v>
      </c>
      <c r="Q4018" t="s">
        <v>53</v>
      </c>
      <c r="R4018" t="s">
        <v>181</v>
      </c>
      <c r="S4018" t="s">
        <v>33</v>
      </c>
      <c r="T4018" t="s">
        <v>36</v>
      </c>
      <c r="U4018" t="s">
        <v>284</v>
      </c>
      <c r="V4018" t="s">
        <v>522</v>
      </c>
      <c r="W4018" t="s">
        <v>63</v>
      </c>
      <c r="X4018" t="s">
        <v>82</v>
      </c>
      <c r="Y4018" t="s">
        <v>41</v>
      </c>
      <c r="Z4018" t="s">
        <v>3269</v>
      </c>
    </row>
    <row r="4019" spans="1:26" hidden="1" x14ac:dyDescent="0.25">
      <c r="A4019" t="s">
        <v>16195</v>
      </c>
      <c r="B4019" t="s">
        <v>16196</v>
      </c>
      <c r="C4019" s="1" t="str">
        <f t="shared" si="649"/>
        <v>21:0242</v>
      </c>
      <c r="D4019" s="1" t="str">
        <f t="shared" si="656"/>
        <v>21:0117</v>
      </c>
      <c r="E4019" t="s">
        <v>16181</v>
      </c>
      <c r="F4019" t="s">
        <v>16197</v>
      </c>
      <c r="H4019">
        <v>59.555261000000002</v>
      </c>
      <c r="I4019">
        <v>-102.09976690000001</v>
      </c>
      <c r="J4019" s="1" t="str">
        <f t="shared" si="657"/>
        <v>NGR lake sediment grab sample</v>
      </c>
      <c r="K4019" s="1" t="str">
        <f t="shared" si="658"/>
        <v>&lt;177 micron (NGR)</v>
      </c>
      <c r="L4019">
        <v>94</v>
      </c>
      <c r="M4019" t="s">
        <v>162</v>
      </c>
      <c r="N4019">
        <v>1849</v>
      </c>
      <c r="O4019" t="s">
        <v>577</v>
      </c>
      <c r="P4019" t="s">
        <v>145</v>
      </c>
      <c r="Q4019" t="s">
        <v>53</v>
      </c>
      <c r="R4019" t="s">
        <v>110</v>
      </c>
      <c r="S4019" t="s">
        <v>110</v>
      </c>
      <c r="T4019" t="s">
        <v>36</v>
      </c>
      <c r="U4019" t="s">
        <v>660</v>
      </c>
      <c r="V4019" t="s">
        <v>11938</v>
      </c>
      <c r="W4019" t="s">
        <v>78</v>
      </c>
      <c r="X4019" t="s">
        <v>48</v>
      </c>
      <c r="Y4019" t="s">
        <v>41</v>
      </c>
      <c r="Z4019" t="s">
        <v>598</v>
      </c>
    </row>
    <row r="4020" spans="1:26" hidden="1" x14ac:dyDescent="0.25">
      <c r="A4020" t="s">
        <v>16198</v>
      </c>
      <c r="B4020" t="s">
        <v>16199</v>
      </c>
      <c r="C4020" s="1" t="str">
        <f t="shared" si="649"/>
        <v>21:0242</v>
      </c>
      <c r="D4020" s="1" t="str">
        <f>HYPERLINK("http://geochem.nrcan.gc.ca/cdogs/content/svy/svy_e.htm", "")</f>
        <v/>
      </c>
      <c r="G4020" s="1" t="str">
        <f>HYPERLINK("http://geochem.nrcan.gc.ca/cdogs/content/cr_/cr_00023_e.htm", "23")</f>
        <v>23</v>
      </c>
      <c r="J4020" t="s">
        <v>220</v>
      </c>
      <c r="K4020" t="s">
        <v>221</v>
      </c>
      <c r="L4020">
        <v>94</v>
      </c>
      <c r="M4020" t="s">
        <v>222</v>
      </c>
      <c r="N4020">
        <v>1850</v>
      </c>
      <c r="O4020" t="s">
        <v>348</v>
      </c>
      <c r="P4020" t="s">
        <v>334</v>
      </c>
      <c r="Q4020" t="s">
        <v>391</v>
      </c>
      <c r="R4020" t="s">
        <v>109</v>
      </c>
      <c r="S4020" t="s">
        <v>290</v>
      </c>
      <c r="T4020" t="s">
        <v>36</v>
      </c>
      <c r="U4020" t="s">
        <v>964</v>
      </c>
      <c r="V4020" t="s">
        <v>1193</v>
      </c>
      <c r="W4020" t="s">
        <v>39</v>
      </c>
      <c r="X4020" t="s">
        <v>336</v>
      </c>
      <c r="Y4020" t="s">
        <v>1607</v>
      </c>
      <c r="Z4020" t="s">
        <v>1283</v>
      </c>
    </row>
    <row r="4021" spans="1:26" hidden="1" x14ac:dyDescent="0.25">
      <c r="A4021" t="s">
        <v>16200</v>
      </c>
      <c r="B4021" t="s">
        <v>16201</v>
      </c>
      <c r="C4021" s="1" t="str">
        <f t="shared" si="649"/>
        <v>21:0242</v>
      </c>
      <c r="D4021" s="1" t="str">
        <f t="shared" ref="D4021:D4041" si="659">HYPERLINK("http://geochem.nrcan.gc.ca/cdogs/content/svy/svy210117_e.htm", "21:0117")</f>
        <v>21:0117</v>
      </c>
      <c r="E4021" t="s">
        <v>16181</v>
      </c>
      <c r="F4021" t="s">
        <v>16202</v>
      </c>
      <c r="H4021">
        <v>59.555261000000002</v>
      </c>
      <c r="I4021">
        <v>-102.09976690000001</v>
      </c>
      <c r="J4021" s="1" t="str">
        <f t="shared" ref="J4021:J4041" si="660">HYPERLINK("http://geochem.nrcan.gc.ca/cdogs/content/kwd/kwd020027_e.htm", "NGR lake sediment grab sample")</f>
        <v>NGR lake sediment grab sample</v>
      </c>
      <c r="K4021" s="1" t="str">
        <f t="shared" ref="K4021:K4041" si="661">HYPERLINK("http://geochem.nrcan.gc.ca/cdogs/content/kwd/kwd080006_e.htm", "&lt;177 micron (NGR)")</f>
        <v>&lt;177 micron (NGR)</v>
      </c>
      <c r="L4021">
        <v>94</v>
      </c>
      <c r="M4021" t="s">
        <v>169</v>
      </c>
      <c r="N4021">
        <v>1851</v>
      </c>
      <c r="O4021" t="s">
        <v>67</v>
      </c>
      <c r="P4021" t="s">
        <v>283</v>
      </c>
      <c r="Q4021" t="s">
        <v>53</v>
      </c>
      <c r="R4021" t="s">
        <v>64</v>
      </c>
      <c r="S4021" t="s">
        <v>181</v>
      </c>
      <c r="T4021" t="s">
        <v>36</v>
      </c>
      <c r="U4021" t="s">
        <v>1017</v>
      </c>
      <c r="V4021" t="s">
        <v>6252</v>
      </c>
      <c r="W4021" t="s">
        <v>33</v>
      </c>
      <c r="X4021" t="s">
        <v>82</v>
      </c>
      <c r="Y4021" t="s">
        <v>41</v>
      </c>
      <c r="Z4021" t="s">
        <v>6137</v>
      </c>
    </row>
    <row r="4022" spans="1:26" hidden="1" x14ac:dyDescent="0.25">
      <c r="A4022" t="s">
        <v>16203</v>
      </c>
      <c r="B4022" t="s">
        <v>16204</v>
      </c>
      <c r="C4022" s="1" t="str">
        <f t="shared" si="649"/>
        <v>21:0242</v>
      </c>
      <c r="D4022" s="1" t="str">
        <f t="shared" si="659"/>
        <v>21:0117</v>
      </c>
      <c r="E4022" t="s">
        <v>16205</v>
      </c>
      <c r="F4022" t="s">
        <v>16206</v>
      </c>
      <c r="H4022">
        <v>59.535023899999999</v>
      </c>
      <c r="I4022">
        <v>-102.0997184</v>
      </c>
      <c r="J4022" s="1" t="str">
        <f t="shared" si="660"/>
        <v>NGR lake sediment grab sample</v>
      </c>
      <c r="K4022" s="1" t="str">
        <f t="shared" si="661"/>
        <v>&lt;177 micron (NGR)</v>
      </c>
      <c r="L4022">
        <v>94</v>
      </c>
      <c r="M4022" t="s">
        <v>73</v>
      </c>
      <c r="N4022">
        <v>1852</v>
      </c>
      <c r="O4022" t="s">
        <v>603</v>
      </c>
      <c r="P4022" t="s">
        <v>489</v>
      </c>
      <c r="Q4022" t="s">
        <v>66</v>
      </c>
      <c r="R4022" t="s">
        <v>134</v>
      </c>
      <c r="S4022" t="s">
        <v>156</v>
      </c>
      <c r="T4022" t="s">
        <v>122</v>
      </c>
      <c r="U4022" t="s">
        <v>673</v>
      </c>
      <c r="V4022" t="s">
        <v>1223</v>
      </c>
      <c r="W4022" t="s">
        <v>78</v>
      </c>
      <c r="X4022" t="s">
        <v>79</v>
      </c>
      <c r="Y4022" t="s">
        <v>41</v>
      </c>
      <c r="Z4022" t="s">
        <v>1085</v>
      </c>
    </row>
    <row r="4023" spans="1:26" hidden="1" x14ac:dyDescent="0.25">
      <c r="A4023" t="s">
        <v>16207</v>
      </c>
      <c r="B4023" t="s">
        <v>16208</v>
      </c>
      <c r="C4023" s="1" t="str">
        <f t="shared" si="649"/>
        <v>21:0242</v>
      </c>
      <c r="D4023" s="1" t="str">
        <f t="shared" si="659"/>
        <v>21:0117</v>
      </c>
      <c r="E4023" t="s">
        <v>16209</v>
      </c>
      <c r="F4023" t="s">
        <v>16210</v>
      </c>
      <c r="H4023">
        <v>59.518735399999997</v>
      </c>
      <c r="I4023">
        <v>-102.0994367</v>
      </c>
      <c r="J4023" s="1" t="str">
        <f t="shared" si="660"/>
        <v>NGR lake sediment grab sample</v>
      </c>
      <c r="K4023" s="1" t="str">
        <f t="shared" si="661"/>
        <v>&lt;177 micron (NGR)</v>
      </c>
      <c r="L4023">
        <v>94</v>
      </c>
      <c r="M4023" t="s">
        <v>87</v>
      </c>
      <c r="N4023">
        <v>1853</v>
      </c>
      <c r="O4023" t="s">
        <v>541</v>
      </c>
      <c r="P4023" t="s">
        <v>890</v>
      </c>
      <c r="Q4023" t="s">
        <v>53</v>
      </c>
      <c r="R4023" t="s">
        <v>110</v>
      </c>
      <c r="S4023" t="s">
        <v>39</v>
      </c>
      <c r="T4023" t="s">
        <v>36</v>
      </c>
      <c r="U4023" t="s">
        <v>655</v>
      </c>
      <c r="V4023" t="s">
        <v>375</v>
      </c>
      <c r="W4023" t="s">
        <v>156</v>
      </c>
      <c r="X4023" t="s">
        <v>336</v>
      </c>
      <c r="Y4023" t="s">
        <v>41</v>
      </c>
      <c r="Z4023" t="s">
        <v>787</v>
      </c>
    </row>
    <row r="4024" spans="1:26" hidden="1" x14ac:dyDescent="0.25">
      <c r="A4024" t="s">
        <v>16211</v>
      </c>
      <c r="B4024" t="s">
        <v>16212</v>
      </c>
      <c r="C4024" s="1" t="str">
        <f t="shared" si="649"/>
        <v>21:0242</v>
      </c>
      <c r="D4024" s="1" t="str">
        <f t="shared" si="659"/>
        <v>21:0117</v>
      </c>
      <c r="E4024" t="s">
        <v>16213</v>
      </c>
      <c r="F4024" t="s">
        <v>16214</v>
      </c>
      <c r="H4024">
        <v>59.492533600000002</v>
      </c>
      <c r="I4024">
        <v>-102.12385949999999</v>
      </c>
      <c r="J4024" s="1" t="str">
        <f t="shared" si="660"/>
        <v>NGR lake sediment grab sample</v>
      </c>
      <c r="K4024" s="1" t="str">
        <f t="shared" si="661"/>
        <v>&lt;177 micron (NGR)</v>
      </c>
      <c r="L4024">
        <v>94</v>
      </c>
      <c r="M4024" t="s">
        <v>96</v>
      </c>
      <c r="N4024">
        <v>1854</v>
      </c>
      <c r="O4024" t="s">
        <v>74</v>
      </c>
      <c r="P4024" t="s">
        <v>145</v>
      </c>
      <c r="Q4024" t="s">
        <v>63</v>
      </c>
      <c r="R4024" t="s">
        <v>109</v>
      </c>
      <c r="S4024" t="s">
        <v>33</v>
      </c>
      <c r="T4024" t="s">
        <v>36</v>
      </c>
      <c r="U4024" t="s">
        <v>299</v>
      </c>
      <c r="V4024" t="s">
        <v>517</v>
      </c>
      <c r="W4024" t="s">
        <v>181</v>
      </c>
      <c r="X4024" t="s">
        <v>283</v>
      </c>
      <c r="Y4024" t="s">
        <v>41</v>
      </c>
      <c r="Z4024" t="s">
        <v>6137</v>
      </c>
    </row>
    <row r="4025" spans="1:26" hidden="1" x14ac:dyDescent="0.25">
      <c r="A4025" t="s">
        <v>16215</v>
      </c>
      <c r="B4025" t="s">
        <v>16216</v>
      </c>
      <c r="C4025" s="1" t="str">
        <f t="shared" si="649"/>
        <v>21:0242</v>
      </c>
      <c r="D4025" s="1" t="str">
        <f t="shared" si="659"/>
        <v>21:0117</v>
      </c>
      <c r="E4025" t="s">
        <v>16217</v>
      </c>
      <c r="F4025" t="s">
        <v>16218</v>
      </c>
      <c r="H4025">
        <v>59.478596600000003</v>
      </c>
      <c r="I4025">
        <v>-102.1185449</v>
      </c>
      <c r="J4025" s="1" t="str">
        <f t="shared" si="660"/>
        <v>NGR lake sediment grab sample</v>
      </c>
      <c r="K4025" s="1" t="str">
        <f t="shared" si="661"/>
        <v>&lt;177 micron (NGR)</v>
      </c>
      <c r="L4025">
        <v>94</v>
      </c>
      <c r="M4025" t="s">
        <v>106</v>
      </c>
      <c r="N4025">
        <v>1855</v>
      </c>
      <c r="O4025" t="s">
        <v>197</v>
      </c>
      <c r="P4025" t="s">
        <v>145</v>
      </c>
      <c r="Q4025" t="s">
        <v>53</v>
      </c>
      <c r="R4025" t="s">
        <v>50</v>
      </c>
      <c r="S4025" t="s">
        <v>78</v>
      </c>
      <c r="T4025" t="s">
        <v>122</v>
      </c>
      <c r="U4025" t="s">
        <v>284</v>
      </c>
      <c r="V4025" t="s">
        <v>292</v>
      </c>
      <c r="W4025" t="s">
        <v>39</v>
      </c>
      <c r="X4025" t="s">
        <v>890</v>
      </c>
      <c r="Y4025" t="s">
        <v>41</v>
      </c>
      <c r="Z4025" t="s">
        <v>409</v>
      </c>
    </row>
    <row r="4026" spans="1:26" hidden="1" x14ac:dyDescent="0.25">
      <c r="A4026" t="s">
        <v>16219</v>
      </c>
      <c r="B4026" t="s">
        <v>16220</v>
      </c>
      <c r="C4026" s="1" t="str">
        <f t="shared" si="649"/>
        <v>21:0242</v>
      </c>
      <c r="D4026" s="1" t="str">
        <f t="shared" si="659"/>
        <v>21:0117</v>
      </c>
      <c r="E4026" t="s">
        <v>16221</v>
      </c>
      <c r="F4026" t="s">
        <v>16222</v>
      </c>
      <c r="H4026">
        <v>59.459959300000001</v>
      </c>
      <c r="I4026">
        <v>-102.1258333</v>
      </c>
      <c r="J4026" s="1" t="str">
        <f t="shared" si="660"/>
        <v>NGR lake sediment grab sample</v>
      </c>
      <c r="K4026" s="1" t="str">
        <f t="shared" si="661"/>
        <v>&lt;177 micron (NGR)</v>
      </c>
      <c r="L4026">
        <v>94</v>
      </c>
      <c r="M4026" t="s">
        <v>118</v>
      </c>
      <c r="N4026">
        <v>1856</v>
      </c>
      <c r="O4026" t="s">
        <v>306</v>
      </c>
      <c r="P4026" t="s">
        <v>321</v>
      </c>
      <c r="Q4026" t="s">
        <v>53</v>
      </c>
      <c r="R4026" t="s">
        <v>109</v>
      </c>
      <c r="S4026" t="s">
        <v>78</v>
      </c>
      <c r="T4026" t="s">
        <v>36</v>
      </c>
      <c r="U4026" t="s">
        <v>54</v>
      </c>
      <c r="V4026" t="s">
        <v>16223</v>
      </c>
      <c r="W4026" t="s">
        <v>78</v>
      </c>
      <c r="X4026" t="s">
        <v>48</v>
      </c>
      <c r="Y4026" t="s">
        <v>66</v>
      </c>
      <c r="Z4026" t="s">
        <v>2223</v>
      </c>
    </row>
    <row r="4027" spans="1:26" hidden="1" x14ac:dyDescent="0.25">
      <c r="A4027" t="s">
        <v>16224</v>
      </c>
      <c r="B4027" t="s">
        <v>16225</v>
      </c>
      <c r="C4027" s="1" t="str">
        <f t="shared" ref="C4027:C4090" si="662">HYPERLINK("http://geochem.nrcan.gc.ca/cdogs/content/bdl/bdl210242_e.htm", "21:0242")</f>
        <v>21:0242</v>
      </c>
      <c r="D4027" s="1" t="str">
        <f t="shared" si="659"/>
        <v>21:0117</v>
      </c>
      <c r="E4027" t="s">
        <v>16226</v>
      </c>
      <c r="F4027" t="s">
        <v>16227</v>
      </c>
      <c r="H4027">
        <v>59.428330699999997</v>
      </c>
      <c r="I4027">
        <v>-102.1504549</v>
      </c>
      <c r="J4027" s="1" t="str">
        <f t="shared" si="660"/>
        <v>NGR lake sediment grab sample</v>
      </c>
      <c r="K4027" s="1" t="str">
        <f t="shared" si="661"/>
        <v>&lt;177 micron (NGR)</v>
      </c>
      <c r="L4027">
        <v>94</v>
      </c>
      <c r="M4027" t="s">
        <v>131</v>
      </c>
      <c r="N4027">
        <v>1857</v>
      </c>
      <c r="O4027" t="s">
        <v>343</v>
      </c>
      <c r="P4027" t="s">
        <v>283</v>
      </c>
      <c r="Q4027" t="s">
        <v>53</v>
      </c>
      <c r="R4027" t="s">
        <v>181</v>
      </c>
      <c r="S4027" t="s">
        <v>63</v>
      </c>
      <c r="T4027" t="s">
        <v>122</v>
      </c>
      <c r="U4027" t="s">
        <v>254</v>
      </c>
      <c r="V4027" t="s">
        <v>283</v>
      </c>
      <c r="W4027" t="s">
        <v>97</v>
      </c>
      <c r="X4027" t="s">
        <v>48</v>
      </c>
      <c r="Y4027" t="s">
        <v>41</v>
      </c>
      <c r="Z4027" t="s">
        <v>472</v>
      </c>
    </row>
    <row r="4028" spans="1:26" hidden="1" x14ac:dyDescent="0.25">
      <c r="A4028" t="s">
        <v>16228</v>
      </c>
      <c r="B4028" t="s">
        <v>16229</v>
      </c>
      <c r="C4028" s="1" t="str">
        <f t="shared" si="662"/>
        <v>21:0242</v>
      </c>
      <c r="D4028" s="1" t="str">
        <f t="shared" si="659"/>
        <v>21:0117</v>
      </c>
      <c r="E4028" t="s">
        <v>16230</v>
      </c>
      <c r="F4028" t="s">
        <v>16231</v>
      </c>
      <c r="H4028">
        <v>59.423361700000001</v>
      </c>
      <c r="I4028">
        <v>-102.10393240000001</v>
      </c>
      <c r="J4028" s="1" t="str">
        <f t="shared" si="660"/>
        <v>NGR lake sediment grab sample</v>
      </c>
      <c r="K4028" s="1" t="str">
        <f t="shared" si="661"/>
        <v>&lt;177 micron (NGR)</v>
      </c>
      <c r="L4028">
        <v>94</v>
      </c>
      <c r="M4028" t="s">
        <v>143</v>
      </c>
      <c r="N4028">
        <v>1858</v>
      </c>
      <c r="O4028" t="s">
        <v>488</v>
      </c>
      <c r="P4028" t="s">
        <v>334</v>
      </c>
      <c r="Q4028" t="s">
        <v>53</v>
      </c>
      <c r="R4028" t="s">
        <v>198</v>
      </c>
      <c r="S4028" t="s">
        <v>78</v>
      </c>
      <c r="T4028" t="s">
        <v>36</v>
      </c>
      <c r="U4028" t="s">
        <v>390</v>
      </c>
      <c r="V4028" t="s">
        <v>2544</v>
      </c>
      <c r="W4028" t="s">
        <v>66</v>
      </c>
      <c r="X4028" t="s">
        <v>48</v>
      </c>
      <c r="Y4028" t="s">
        <v>41</v>
      </c>
      <c r="Z4028" t="s">
        <v>1451</v>
      </c>
    </row>
    <row r="4029" spans="1:26" hidden="1" x14ac:dyDescent="0.25">
      <c r="A4029" t="s">
        <v>16232</v>
      </c>
      <c r="B4029" t="s">
        <v>16233</v>
      </c>
      <c r="C4029" s="1" t="str">
        <f t="shared" si="662"/>
        <v>21:0242</v>
      </c>
      <c r="D4029" s="1" t="str">
        <f t="shared" si="659"/>
        <v>21:0117</v>
      </c>
      <c r="E4029" t="s">
        <v>16234</v>
      </c>
      <c r="F4029" t="s">
        <v>16235</v>
      </c>
      <c r="H4029">
        <v>59.408204400000002</v>
      </c>
      <c r="I4029">
        <v>-102.1036051</v>
      </c>
      <c r="J4029" s="1" t="str">
        <f t="shared" si="660"/>
        <v>NGR lake sediment grab sample</v>
      </c>
      <c r="K4029" s="1" t="str">
        <f t="shared" si="661"/>
        <v>&lt;177 micron (NGR)</v>
      </c>
      <c r="L4029">
        <v>94</v>
      </c>
      <c r="M4029" t="s">
        <v>177</v>
      </c>
      <c r="N4029">
        <v>1859</v>
      </c>
      <c r="O4029" t="s">
        <v>100</v>
      </c>
      <c r="P4029" t="s">
        <v>134</v>
      </c>
      <c r="Q4029" t="s">
        <v>53</v>
      </c>
      <c r="R4029" t="s">
        <v>156</v>
      </c>
      <c r="S4029" t="s">
        <v>290</v>
      </c>
      <c r="T4029" t="s">
        <v>36</v>
      </c>
      <c r="U4029" t="s">
        <v>946</v>
      </c>
      <c r="V4029" t="s">
        <v>16236</v>
      </c>
      <c r="W4029" t="s">
        <v>33</v>
      </c>
      <c r="X4029" t="s">
        <v>336</v>
      </c>
      <c r="Y4029" t="s">
        <v>125</v>
      </c>
      <c r="Z4029" t="s">
        <v>1279</v>
      </c>
    </row>
    <row r="4030" spans="1:26" hidden="1" x14ac:dyDescent="0.25">
      <c r="A4030" t="s">
        <v>16237</v>
      </c>
      <c r="B4030" t="s">
        <v>16238</v>
      </c>
      <c r="C4030" s="1" t="str">
        <f t="shared" si="662"/>
        <v>21:0242</v>
      </c>
      <c r="D4030" s="1" t="str">
        <f t="shared" si="659"/>
        <v>21:0117</v>
      </c>
      <c r="E4030" t="s">
        <v>16239</v>
      </c>
      <c r="F4030" t="s">
        <v>16240</v>
      </c>
      <c r="H4030">
        <v>59.403559600000001</v>
      </c>
      <c r="I4030">
        <v>-102.1691186</v>
      </c>
      <c r="J4030" s="1" t="str">
        <f t="shared" si="660"/>
        <v>NGR lake sediment grab sample</v>
      </c>
      <c r="K4030" s="1" t="str">
        <f t="shared" si="661"/>
        <v>&lt;177 micron (NGR)</v>
      </c>
      <c r="L4030">
        <v>94</v>
      </c>
      <c r="M4030" t="s">
        <v>187</v>
      </c>
      <c r="N4030">
        <v>1860</v>
      </c>
      <c r="O4030" t="s">
        <v>488</v>
      </c>
      <c r="P4030" t="s">
        <v>516</v>
      </c>
      <c r="Q4030" t="s">
        <v>53</v>
      </c>
      <c r="R4030" t="s">
        <v>198</v>
      </c>
      <c r="S4030" t="s">
        <v>181</v>
      </c>
      <c r="T4030" t="s">
        <v>36</v>
      </c>
      <c r="U4030" t="s">
        <v>874</v>
      </c>
      <c r="V4030" t="s">
        <v>16241</v>
      </c>
      <c r="W4030" t="s">
        <v>146</v>
      </c>
      <c r="X4030" t="s">
        <v>48</v>
      </c>
      <c r="Y4030" t="s">
        <v>41</v>
      </c>
      <c r="Z4030" t="s">
        <v>121</v>
      </c>
    </row>
    <row r="4031" spans="1:26" hidden="1" x14ac:dyDescent="0.25">
      <c r="A4031" t="s">
        <v>16242</v>
      </c>
      <c r="B4031" t="s">
        <v>16243</v>
      </c>
      <c r="C4031" s="1" t="str">
        <f t="shared" si="662"/>
        <v>21:0242</v>
      </c>
      <c r="D4031" s="1" t="str">
        <f t="shared" si="659"/>
        <v>21:0117</v>
      </c>
      <c r="E4031" t="s">
        <v>16244</v>
      </c>
      <c r="F4031" t="s">
        <v>16245</v>
      </c>
      <c r="H4031">
        <v>59.392496299999998</v>
      </c>
      <c r="I4031">
        <v>-102.18603709999999</v>
      </c>
      <c r="J4031" s="1" t="str">
        <f t="shared" si="660"/>
        <v>NGR lake sediment grab sample</v>
      </c>
      <c r="K4031" s="1" t="str">
        <f t="shared" si="661"/>
        <v>&lt;177 micron (NGR)</v>
      </c>
      <c r="L4031">
        <v>94</v>
      </c>
      <c r="M4031" t="s">
        <v>196</v>
      </c>
      <c r="N4031">
        <v>1861</v>
      </c>
      <c r="O4031" t="s">
        <v>666</v>
      </c>
      <c r="P4031" t="s">
        <v>321</v>
      </c>
      <c r="Q4031" t="s">
        <v>53</v>
      </c>
      <c r="R4031" t="s">
        <v>50</v>
      </c>
      <c r="S4031" t="s">
        <v>39</v>
      </c>
      <c r="T4031" t="s">
        <v>36</v>
      </c>
      <c r="U4031" t="s">
        <v>119</v>
      </c>
      <c r="V4031" t="s">
        <v>38</v>
      </c>
      <c r="W4031" t="s">
        <v>33</v>
      </c>
      <c r="X4031" t="s">
        <v>890</v>
      </c>
      <c r="Y4031" t="s">
        <v>41</v>
      </c>
      <c r="Z4031" t="s">
        <v>511</v>
      </c>
    </row>
    <row r="4032" spans="1:26" hidden="1" x14ac:dyDescent="0.25">
      <c r="A4032" t="s">
        <v>16246</v>
      </c>
      <c r="B4032" t="s">
        <v>16247</v>
      </c>
      <c r="C4032" s="1" t="str">
        <f t="shared" si="662"/>
        <v>21:0242</v>
      </c>
      <c r="D4032" s="1" t="str">
        <f t="shared" si="659"/>
        <v>21:0117</v>
      </c>
      <c r="E4032" t="s">
        <v>16248</v>
      </c>
      <c r="F4032" t="s">
        <v>16249</v>
      </c>
      <c r="H4032">
        <v>59.361122000000002</v>
      </c>
      <c r="I4032">
        <v>-102.20246830000001</v>
      </c>
      <c r="J4032" s="1" t="str">
        <f t="shared" si="660"/>
        <v>NGR lake sediment grab sample</v>
      </c>
      <c r="K4032" s="1" t="str">
        <f t="shared" si="661"/>
        <v>&lt;177 micron (NGR)</v>
      </c>
      <c r="L4032">
        <v>94</v>
      </c>
      <c r="M4032" t="s">
        <v>206</v>
      </c>
      <c r="N4032">
        <v>1862</v>
      </c>
      <c r="O4032" t="s">
        <v>667</v>
      </c>
      <c r="P4032" t="s">
        <v>253</v>
      </c>
      <c r="Q4032" t="s">
        <v>53</v>
      </c>
      <c r="R4032" t="s">
        <v>394</v>
      </c>
      <c r="S4032" t="s">
        <v>290</v>
      </c>
      <c r="T4032" t="s">
        <v>122</v>
      </c>
      <c r="U4032" t="s">
        <v>3176</v>
      </c>
      <c r="V4032" t="s">
        <v>16250</v>
      </c>
      <c r="W4032" t="s">
        <v>97</v>
      </c>
      <c r="X4032" t="s">
        <v>890</v>
      </c>
      <c r="Y4032" t="s">
        <v>41</v>
      </c>
      <c r="Z4032" t="s">
        <v>369</v>
      </c>
    </row>
    <row r="4033" spans="1:26" hidden="1" x14ac:dyDescent="0.25">
      <c r="A4033" t="s">
        <v>16251</v>
      </c>
      <c r="B4033" t="s">
        <v>16252</v>
      </c>
      <c r="C4033" s="1" t="str">
        <f t="shared" si="662"/>
        <v>21:0242</v>
      </c>
      <c r="D4033" s="1" t="str">
        <f t="shared" si="659"/>
        <v>21:0117</v>
      </c>
      <c r="E4033" t="s">
        <v>16253</v>
      </c>
      <c r="F4033" t="s">
        <v>16254</v>
      </c>
      <c r="H4033">
        <v>59.336391499999998</v>
      </c>
      <c r="I4033">
        <v>-102.2191515</v>
      </c>
      <c r="J4033" s="1" t="str">
        <f t="shared" si="660"/>
        <v>NGR lake sediment grab sample</v>
      </c>
      <c r="K4033" s="1" t="str">
        <f t="shared" si="661"/>
        <v>&lt;177 micron (NGR)</v>
      </c>
      <c r="L4033">
        <v>94</v>
      </c>
      <c r="M4033" t="s">
        <v>214</v>
      </c>
      <c r="N4033">
        <v>1863</v>
      </c>
      <c r="O4033" t="s">
        <v>48</v>
      </c>
      <c r="P4033" t="s">
        <v>77</v>
      </c>
      <c r="Q4033" t="s">
        <v>53</v>
      </c>
      <c r="R4033" t="s">
        <v>97</v>
      </c>
      <c r="S4033" t="s">
        <v>80</v>
      </c>
      <c r="T4033" t="s">
        <v>36</v>
      </c>
      <c r="U4033" t="s">
        <v>583</v>
      </c>
      <c r="V4033" t="s">
        <v>180</v>
      </c>
      <c r="W4033" t="s">
        <v>63</v>
      </c>
      <c r="X4033" t="s">
        <v>77</v>
      </c>
      <c r="Y4033" t="s">
        <v>41</v>
      </c>
      <c r="Z4033" t="s">
        <v>6137</v>
      </c>
    </row>
    <row r="4034" spans="1:26" hidden="1" x14ac:dyDescent="0.25">
      <c r="A4034" t="s">
        <v>16255</v>
      </c>
      <c r="B4034" t="s">
        <v>16256</v>
      </c>
      <c r="C4034" s="1" t="str">
        <f t="shared" si="662"/>
        <v>21:0242</v>
      </c>
      <c r="D4034" s="1" t="str">
        <f t="shared" si="659"/>
        <v>21:0117</v>
      </c>
      <c r="E4034" t="s">
        <v>16257</v>
      </c>
      <c r="F4034" t="s">
        <v>16258</v>
      </c>
      <c r="H4034">
        <v>59.324766699999998</v>
      </c>
      <c r="I4034">
        <v>-102.262101</v>
      </c>
      <c r="J4034" s="1" t="str">
        <f t="shared" si="660"/>
        <v>NGR lake sediment grab sample</v>
      </c>
      <c r="K4034" s="1" t="str">
        <f t="shared" si="661"/>
        <v>&lt;177 micron (NGR)</v>
      </c>
      <c r="L4034">
        <v>94</v>
      </c>
      <c r="M4034" t="s">
        <v>234</v>
      </c>
      <c r="N4034">
        <v>1864</v>
      </c>
      <c r="O4034" t="s">
        <v>61</v>
      </c>
      <c r="P4034" t="s">
        <v>145</v>
      </c>
      <c r="Q4034" t="s">
        <v>53</v>
      </c>
      <c r="R4034" t="s">
        <v>97</v>
      </c>
      <c r="S4034" t="s">
        <v>33</v>
      </c>
      <c r="T4034" t="s">
        <v>122</v>
      </c>
      <c r="U4034" t="s">
        <v>82</v>
      </c>
      <c r="V4034" t="s">
        <v>992</v>
      </c>
      <c r="W4034" t="s">
        <v>76</v>
      </c>
      <c r="X4034" t="s">
        <v>890</v>
      </c>
      <c r="Y4034" t="s">
        <v>41</v>
      </c>
      <c r="Z4034" t="s">
        <v>356</v>
      </c>
    </row>
    <row r="4035" spans="1:26" hidden="1" x14ac:dyDescent="0.25">
      <c r="A4035" t="s">
        <v>16259</v>
      </c>
      <c r="B4035" t="s">
        <v>16260</v>
      </c>
      <c r="C4035" s="1" t="str">
        <f t="shared" si="662"/>
        <v>21:0242</v>
      </c>
      <c r="D4035" s="1" t="str">
        <f t="shared" si="659"/>
        <v>21:0117</v>
      </c>
      <c r="E4035" t="s">
        <v>16261</v>
      </c>
      <c r="F4035" t="s">
        <v>16262</v>
      </c>
      <c r="H4035">
        <v>59.231989499999997</v>
      </c>
      <c r="I4035">
        <v>-102.3010597</v>
      </c>
      <c r="J4035" s="1" t="str">
        <f t="shared" si="660"/>
        <v>NGR lake sediment grab sample</v>
      </c>
      <c r="K4035" s="1" t="str">
        <f t="shared" si="661"/>
        <v>&lt;177 micron (NGR)</v>
      </c>
      <c r="L4035">
        <v>95</v>
      </c>
      <c r="M4035" t="s">
        <v>242</v>
      </c>
      <c r="N4035">
        <v>1865</v>
      </c>
      <c r="O4035" t="s">
        <v>320</v>
      </c>
      <c r="P4035" t="s">
        <v>283</v>
      </c>
      <c r="Q4035" t="s">
        <v>53</v>
      </c>
      <c r="R4035" t="s">
        <v>64</v>
      </c>
      <c r="S4035" t="s">
        <v>181</v>
      </c>
      <c r="T4035" t="s">
        <v>36</v>
      </c>
      <c r="U4035" t="s">
        <v>2645</v>
      </c>
      <c r="V4035" t="s">
        <v>1193</v>
      </c>
      <c r="W4035" t="s">
        <v>78</v>
      </c>
      <c r="X4035" t="s">
        <v>82</v>
      </c>
      <c r="Y4035" t="s">
        <v>309</v>
      </c>
      <c r="Z4035" t="s">
        <v>391</v>
      </c>
    </row>
    <row r="4036" spans="1:26" hidden="1" x14ac:dyDescent="0.25">
      <c r="A4036" t="s">
        <v>16263</v>
      </c>
      <c r="B4036" t="s">
        <v>16264</v>
      </c>
      <c r="C4036" s="1" t="str">
        <f t="shared" si="662"/>
        <v>21:0242</v>
      </c>
      <c r="D4036" s="1" t="str">
        <f t="shared" si="659"/>
        <v>21:0117</v>
      </c>
      <c r="E4036" t="s">
        <v>16265</v>
      </c>
      <c r="F4036" t="s">
        <v>16266</v>
      </c>
      <c r="H4036">
        <v>59.253926800000002</v>
      </c>
      <c r="I4036">
        <v>-102.3572393</v>
      </c>
      <c r="J4036" s="1" t="str">
        <f t="shared" si="660"/>
        <v>NGR lake sediment grab sample</v>
      </c>
      <c r="K4036" s="1" t="str">
        <f t="shared" si="661"/>
        <v>&lt;177 micron (NGR)</v>
      </c>
      <c r="L4036">
        <v>95</v>
      </c>
      <c r="M4036" t="s">
        <v>251</v>
      </c>
      <c r="N4036">
        <v>1866</v>
      </c>
      <c r="O4036" t="s">
        <v>155</v>
      </c>
      <c r="P4036" t="s">
        <v>798</v>
      </c>
      <c r="Q4036" t="s">
        <v>66</v>
      </c>
      <c r="R4036" t="s">
        <v>423</v>
      </c>
      <c r="S4036" t="s">
        <v>290</v>
      </c>
      <c r="T4036" t="s">
        <v>36</v>
      </c>
      <c r="U4036" t="s">
        <v>535</v>
      </c>
      <c r="V4036" t="s">
        <v>2057</v>
      </c>
      <c r="W4036" t="s">
        <v>78</v>
      </c>
      <c r="X4036" t="s">
        <v>48</v>
      </c>
      <c r="Y4036" t="s">
        <v>41</v>
      </c>
      <c r="Z4036" t="s">
        <v>4267</v>
      </c>
    </row>
    <row r="4037" spans="1:26" hidden="1" x14ac:dyDescent="0.25">
      <c r="A4037" t="s">
        <v>16267</v>
      </c>
      <c r="B4037" t="s">
        <v>16268</v>
      </c>
      <c r="C4037" s="1" t="str">
        <f t="shared" si="662"/>
        <v>21:0242</v>
      </c>
      <c r="D4037" s="1" t="str">
        <f t="shared" si="659"/>
        <v>21:0117</v>
      </c>
      <c r="E4037" t="s">
        <v>16269</v>
      </c>
      <c r="F4037" t="s">
        <v>16270</v>
      </c>
      <c r="H4037">
        <v>59.257291700000003</v>
      </c>
      <c r="I4037">
        <v>-102.3385206</v>
      </c>
      <c r="J4037" s="1" t="str">
        <f t="shared" si="660"/>
        <v>NGR lake sediment grab sample</v>
      </c>
      <c r="K4037" s="1" t="str">
        <f t="shared" si="661"/>
        <v>&lt;177 micron (NGR)</v>
      </c>
      <c r="L4037">
        <v>95</v>
      </c>
      <c r="M4037" t="s">
        <v>259</v>
      </c>
      <c r="N4037">
        <v>1867</v>
      </c>
      <c r="O4037" t="s">
        <v>888</v>
      </c>
      <c r="P4037" t="s">
        <v>546</v>
      </c>
      <c r="Q4037" t="s">
        <v>53</v>
      </c>
      <c r="R4037" t="s">
        <v>406</v>
      </c>
      <c r="S4037" t="s">
        <v>146</v>
      </c>
      <c r="T4037" t="s">
        <v>36</v>
      </c>
      <c r="U4037" t="s">
        <v>973</v>
      </c>
      <c r="V4037" t="s">
        <v>1121</v>
      </c>
      <c r="W4037" t="s">
        <v>146</v>
      </c>
      <c r="X4037" t="s">
        <v>890</v>
      </c>
      <c r="Y4037" t="s">
        <v>41</v>
      </c>
      <c r="Z4037" t="s">
        <v>158</v>
      </c>
    </row>
    <row r="4038" spans="1:26" hidden="1" x14ac:dyDescent="0.25">
      <c r="A4038" t="s">
        <v>16271</v>
      </c>
      <c r="B4038" t="s">
        <v>16272</v>
      </c>
      <c r="C4038" s="1" t="str">
        <f t="shared" si="662"/>
        <v>21:0242</v>
      </c>
      <c r="D4038" s="1" t="str">
        <f t="shared" si="659"/>
        <v>21:0117</v>
      </c>
      <c r="E4038" t="s">
        <v>16269</v>
      </c>
      <c r="F4038" t="s">
        <v>16273</v>
      </c>
      <c r="H4038">
        <v>59.257291700000003</v>
      </c>
      <c r="I4038">
        <v>-102.3385206</v>
      </c>
      <c r="J4038" s="1" t="str">
        <f t="shared" si="660"/>
        <v>NGR lake sediment grab sample</v>
      </c>
      <c r="K4038" s="1" t="str">
        <f t="shared" si="661"/>
        <v>&lt;177 micron (NGR)</v>
      </c>
      <c r="L4038">
        <v>95</v>
      </c>
      <c r="M4038" t="s">
        <v>268</v>
      </c>
      <c r="N4038">
        <v>1868</v>
      </c>
      <c r="O4038" t="s">
        <v>3263</v>
      </c>
      <c r="P4038" t="s">
        <v>516</v>
      </c>
      <c r="Q4038" t="s">
        <v>53</v>
      </c>
      <c r="R4038" t="s">
        <v>335</v>
      </c>
      <c r="S4038" t="s">
        <v>181</v>
      </c>
      <c r="T4038" t="s">
        <v>36</v>
      </c>
      <c r="U4038" t="s">
        <v>986</v>
      </c>
      <c r="V4038" t="s">
        <v>457</v>
      </c>
      <c r="W4038" t="s">
        <v>97</v>
      </c>
      <c r="X4038" t="s">
        <v>82</v>
      </c>
      <c r="Y4038" t="s">
        <v>41</v>
      </c>
      <c r="Z4038" t="s">
        <v>4488</v>
      </c>
    </row>
    <row r="4039" spans="1:26" hidden="1" x14ac:dyDescent="0.25">
      <c r="A4039" t="s">
        <v>16274</v>
      </c>
      <c r="B4039" t="s">
        <v>16275</v>
      </c>
      <c r="C4039" s="1" t="str">
        <f t="shared" si="662"/>
        <v>21:0242</v>
      </c>
      <c r="D4039" s="1" t="str">
        <f t="shared" si="659"/>
        <v>21:0117</v>
      </c>
      <c r="E4039" t="s">
        <v>16276</v>
      </c>
      <c r="F4039" t="s">
        <v>16277</v>
      </c>
      <c r="H4039">
        <v>59.235739500000001</v>
      </c>
      <c r="I4039">
        <v>-102.338674</v>
      </c>
      <c r="J4039" s="1" t="str">
        <f t="shared" si="660"/>
        <v>NGR lake sediment grab sample</v>
      </c>
      <c r="K4039" s="1" t="str">
        <f t="shared" si="661"/>
        <v>&lt;177 micron (NGR)</v>
      </c>
      <c r="L4039">
        <v>95</v>
      </c>
      <c r="M4039" t="s">
        <v>47</v>
      </c>
      <c r="N4039">
        <v>1869</v>
      </c>
      <c r="O4039" t="s">
        <v>54</v>
      </c>
      <c r="P4039" t="s">
        <v>283</v>
      </c>
      <c r="Q4039" t="s">
        <v>53</v>
      </c>
      <c r="R4039" t="s">
        <v>134</v>
      </c>
      <c r="S4039" t="s">
        <v>78</v>
      </c>
      <c r="T4039" t="s">
        <v>36</v>
      </c>
      <c r="U4039" t="s">
        <v>119</v>
      </c>
      <c r="V4039" t="s">
        <v>322</v>
      </c>
      <c r="W4039" t="s">
        <v>63</v>
      </c>
      <c r="X4039" t="s">
        <v>79</v>
      </c>
      <c r="Y4039" t="s">
        <v>125</v>
      </c>
      <c r="Z4039" t="s">
        <v>696</v>
      </c>
    </row>
    <row r="4040" spans="1:26" hidden="1" x14ac:dyDescent="0.25">
      <c r="A4040" t="s">
        <v>16278</v>
      </c>
      <c r="B4040" t="s">
        <v>16279</v>
      </c>
      <c r="C4040" s="1" t="str">
        <f t="shared" si="662"/>
        <v>21:0242</v>
      </c>
      <c r="D4040" s="1" t="str">
        <f t="shared" si="659"/>
        <v>21:0117</v>
      </c>
      <c r="E4040" t="s">
        <v>16261</v>
      </c>
      <c r="F4040" t="s">
        <v>16280</v>
      </c>
      <c r="H4040">
        <v>59.231989499999997</v>
      </c>
      <c r="I4040">
        <v>-102.3010597</v>
      </c>
      <c r="J4040" s="1" t="str">
        <f t="shared" si="660"/>
        <v>NGR lake sediment grab sample</v>
      </c>
      <c r="K4040" s="1" t="str">
        <f t="shared" si="661"/>
        <v>&lt;177 micron (NGR)</v>
      </c>
      <c r="L4040">
        <v>95</v>
      </c>
      <c r="M4040" t="s">
        <v>366</v>
      </c>
      <c r="N4040">
        <v>1870</v>
      </c>
      <c r="O4040" t="s">
        <v>666</v>
      </c>
      <c r="P4040" t="s">
        <v>283</v>
      </c>
      <c r="Q4040" t="s">
        <v>53</v>
      </c>
      <c r="R4040" t="s">
        <v>34</v>
      </c>
      <c r="S4040" t="s">
        <v>146</v>
      </c>
      <c r="T4040" t="s">
        <v>36</v>
      </c>
      <c r="U4040" t="s">
        <v>328</v>
      </c>
      <c r="V4040" t="s">
        <v>548</v>
      </c>
      <c r="W4040" t="s">
        <v>39</v>
      </c>
      <c r="X4040" t="s">
        <v>82</v>
      </c>
      <c r="Y4040" t="s">
        <v>41</v>
      </c>
      <c r="Z4040" t="s">
        <v>16281</v>
      </c>
    </row>
    <row r="4041" spans="1:26" hidden="1" x14ac:dyDescent="0.25">
      <c r="A4041" t="s">
        <v>16282</v>
      </c>
      <c r="B4041" t="s">
        <v>16283</v>
      </c>
      <c r="C4041" s="1" t="str">
        <f t="shared" si="662"/>
        <v>21:0242</v>
      </c>
      <c r="D4041" s="1" t="str">
        <f t="shared" si="659"/>
        <v>21:0117</v>
      </c>
      <c r="E4041" t="s">
        <v>16284</v>
      </c>
      <c r="F4041" t="s">
        <v>16285</v>
      </c>
      <c r="H4041">
        <v>59.211677600000002</v>
      </c>
      <c r="I4041">
        <v>-102.2917461</v>
      </c>
      <c r="J4041" s="1" t="str">
        <f t="shared" si="660"/>
        <v>NGR lake sediment grab sample</v>
      </c>
      <c r="K4041" s="1" t="str">
        <f t="shared" si="661"/>
        <v>&lt;177 micron (NGR)</v>
      </c>
      <c r="L4041">
        <v>95</v>
      </c>
      <c r="M4041" t="s">
        <v>60</v>
      </c>
      <c r="N4041">
        <v>1871</v>
      </c>
      <c r="O4041" t="s">
        <v>679</v>
      </c>
      <c r="P4041" t="s">
        <v>244</v>
      </c>
      <c r="Q4041" t="s">
        <v>66</v>
      </c>
      <c r="R4041" t="s">
        <v>77</v>
      </c>
      <c r="S4041" t="s">
        <v>78</v>
      </c>
      <c r="T4041" t="s">
        <v>36</v>
      </c>
      <c r="U4041" t="s">
        <v>31</v>
      </c>
      <c r="V4041" t="s">
        <v>721</v>
      </c>
      <c r="W4041" t="s">
        <v>80</v>
      </c>
      <c r="X4041" t="s">
        <v>48</v>
      </c>
      <c r="Y4041" t="s">
        <v>41</v>
      </c>
      <c r="Z4041" t="s">
        <v>108</v>
      </c>
    </row>
    <row r="4042" spans="1:26" hidden="1" x14ac:dyDescent="0.25">
      <c r="A4042" t="s">
        <v>16286</v>
      </c>
      <c r="B4042" t="s">
        <v>16287</v>
      </c>
      <c r="C4042" s="1" t="str">
        <f t="shared" si="662"/>
        <v>21:0242</v>
      </c>
      <c r="D4042" s="1" t="str">
        <f>HYPERLINK("http://geochem.nrcan.gc.ca/cdogs/content/svy/svy_e.htm", "")</f>
        <v/>
      </c>
      <c r="G4042" s="1" t="str">
        <f>HYPERLINK("http://geochem.nrcan.gc.ca/cdogs/content/cr_/cr_00021_e.htm", "21")</f>
        <v>21</v>
      </c>
      <c r="J4042" t="s">
        <v>220</v>
      </c>
      <c r="K4042" t="s">
        <v>221</v>
      </c>
      <c r="L4042">
        <v>95</v>
      </c>
      <c r="M4042" t="s">
        <v>222</v>
      </c>
      <c r="N4042">
        <v>1872</v>
      </c>
      <c r="O4042" t="s">
        <v>489</v>
      </c>
      <c r="P4042" t="s">
        <v>77</v>
      </c>
      <c r="Q4042" t="s">
        <v>156</v>
      </c>
      <c r="R4042" t="s">
        <v>78</v>
      </c>
      <c r="S4042" t="s">
        <v>33</v>
      </c>
      <c r="T4042" t="s">
        <v>36</v>
      </c>
      <c r="U4042" t="s">
        <v>1416</v>
      </c>
      <c r="V4042" t="s">
        <v>730</v>
      </c>
      <c r="W4042" t="s">
        <v>76</v>
      </c>
      <c r="X4042" t="s">
        <v>48</v>
      </c>
      <c r="Y4042" t="s">
        <v>380</v>
      </c>
      <c r="Z4042" t="s">
        <v>598</v>
      </c>
    </row>
    <row r="4043" spans="1:26" hidden="1" x14ac:dyDescent="0.25">
      <c r="A4043" t="s">
        <v>16288</v>
      </c>
      <c r="B4043" t="s">
        <v>16289</v>
      </c>
      <c r="C4043" s="1" t="str">
        <f t="shared" si="662"/>
        <v>21:0242</v>
      </c>
      <c r="D4043" s="1" t="str">
        <f t="shared" ref="D4043:D4070" si="663">HYPERLINK("http://geochem.nrcan.gc.ca/cdogs/content/svy/svy210117_e.htm", "21:0117")</f>
        <v>21:0117</v>
      </c>
      <c r="E4043" t="s">
        <v>16290</v>
      </c>
      <c r="F4043" t="s">
        <v>16291</v>
      </c>
      <c r="H4043">
        <v>59.195965299999997</v>
      </c>
      <c r="I4043">
        <v>-102.33225729999999</v>
      </c>
      <c r="J4043" s="1" t="str">
        <f t="shared" ref="J4043:J4070" si="664">HYPERLINK("http://geochem.nrcan.gc.ca/cdogs/content/kwd/kwd020027_e.htm", "NGR lake sediment grab sample")</f>
        <v>NGR lake sediment grab sample</v>
      </c>
      <c r="K4043" s="1" t="str">
        <f t="shared" ref="K4043:K4070" si="665">HYPERLINK("http://geochem.nrcan.gc.ca/cdogs/content/kwd/kwd080006_e.htm", "&lt;177 micron (NGR)")</f>
        <v>&lt;177 micron (NGR)</v>
      </c>
      <c r="L4043">
        <v>95</v>
      </c>
      <c r="M4043" t="s">
        <v>73</v>
      </c>
      <c r="N4043">
        <v>1873</v>
      </c>
      <c r="O4043" t="s">
        <v>342</v>
      </c>
      <c r="P4043" t="s">
        <v>321</v>
      </c>
      <c r="Q4043" t="s">
        <v>53</v>
      </c>
      <c r="R4043" t="s">
        <v>198</v>
      </c>
      <c r="S4043" t="s">
        <v>78</v>
      </c>
      <c r="T4043" t="s">
        <v>36</v>
      </c>
      <c r="U4043" t="s">
        <v>4834</v>
      </c>
      <c r="V4043" t="s">
        <v>200</v>
      </c>
      <c r="W4043" t="s">
        <v>33</v>
      </c>
      <c r="X4043" t="s">
        <v>82</v>
      </c>
      <c r="Y4043" t="s">
        <v>41</v>
      </c>
      <c r="Z4043" t="s">
        <v>409</v>
      </c>
    </row>
    <row r="4044" spans="1:26" hidden="1" x14ac:dyDescent="0.25">
      <c r="A4044" t="s">
        <v>16292</v>
      </c>
      <c r="B4044" t="s">
        <v>16293</v>
      </c>
      <c r="C4044" s="1" t="str">
        <f t="shared" si="662"/>
        <v>21:0242</v>
      </c>
      <c r="D4044" s="1" t="str">
        <f t="shared" si="663"/>
        <v>21:0117</v>
      </c>
      <c r="E4044" t="s">
        <v>16294</v>
      </c>
      <c r="F4044" t="s">
        <v>16295</v>
      </c>
      <c r="H4044">
        <v>59.183532700000001</v>
      </c>
      <c r="I4044">
        <v>-102.26546879999999</v>
      </c>
      <c r="J4044" s="1" t="str">
        <f t="shared" si="664"/>
        <v>NGR lake sediment grab sample</v>
      </c>
      <c r="K4044" s="1" t="str">
        <f t="shared" si="665"/>
        <v>&lt;177 micron (NGR)</v>
      </c>
      <c r="L4044">
        <v>95</v>
      </c>
      <c r="M4044" t="s">
        <v>87</v>
      </c>
      <c r="N4044">
        <v>1874</v>
      </c>
      <c r="O4044" t="s">
        <v>54</v>
      </c>
      <c r="P4044" t="s">
        <v>198</v>
      </c>
      <c r="Q4044" t="s">
        <v>53</v>
      </c>
      <c r="R4044" t="s">
        <v>290</v>
      </c>
      <c r="S4044" t="s">
        <v>33</v>
      </c>
      <c r="T4044" t="s">
        <v>36</v>
      </c>
      <c r="U4044" t="s">
        <v>703</v>
      </c>
      <c r="V4044" t="s">
        <v>190</v>
      </c>
      <c r="W4044" t="s">
        <v>80</v>
      </c>
      <c r="X4044" t="s">
        <v>336</v>
      </c>
      <c r="Y4044" t="s">
        <v>125</v>
      </c>
      <c r="Z4044" t="s">
        <v>32</v>
      </c>
    </row>
    <row r="4045" spans="1:26" hidden="1" x14ac:dyDescent="0.25">
      <c r="A4045" t="s">
        <v>16296</v>
      </c>
      <c r="B4045" t="s">
        <v>16297</v>
      </c>
      <c r="C4045" s="1" t="str">
        <f t="shared" si="662"/>
        <v>21:0242</v>
      </c>
      <c r="D4045" s="1" t="str">
        <f t="shared" si="663"/>
        <v>21:0117</v>
      </c>
      <c r="E4045" t="s">
        <v>16298</v>
      </c>
      <c r="F4045" t="s">
        <v>16299</v>
      </c>
      <c r="H4045">
        <v>59.161479200000002</v>
      </c>
      <c r="I4045">
        <v>-102.27471749999999</v>
      </c>
      <c r="J4045" s="1" t="str">
        <f t="shared" si="664"/>
        <v>NGR lake sediment grab sample</v>
      </c>
      <c r="K4045" s="1" t="str">
        <f t="shared" si="665"/>
        <v>&lt;177 micron (NGR)</v>
      </c>
      <c r="L4045">
        <v>95</v>
      </c>
      <c r="M4045" t="s">
        <v>96</v>
      </c>
      <c r="N4045">
        <v>1875</v>
      </c>
      <c r="O4045" t="s">
        <v>81</v>
      </c>
      <c r="P4045" t="s">
        <v>283</v>
      </c>
      <c r="Q4045" t="s">
        <v>66</v>
      </c>
      <c r="R4045" t="s">
        <v>134</v>
      </c>
      <c r="S4045" t="s">
        <v>39</v>
      </c>
      <c r="T4045" t="s">
        <v>36</v>
      </c>
      <c r="U4045" t="s">
        <v>1842</v>
      </c>
      <c r="V4045" t="s">
        <v>721</v>
      </c>
      <c r="W4045" t="s">
        <v>80</v>
      </c>
      <c r="X4045" t="s">
        <v>82</v>
      </c>
      <c r="Y4045" t="s">
        <v>41</v>
      </c>
      <c r="Z4045" t="s">
        <v>708</v>
      </c>
    </row>
    <row r="4046" spans="1:26" hidden="1" x14ac:dyDescent="0.25">
      <c r="A4046" t="s">
        <v>16300</v>
      </c>
      <c r="B4046" t="s">
        <v>16301</v>
      </c>
      <c r="C4046" s="1" t="str">
        <f t="shared" si="662"/>
        <v>21:0242</v>
      </c>
      <c r="D4046" s="1" t="str">
        <f t="shared" si="663"/>
        <v>21:0117</v>
      </c>
      <c r="E4046" t="s">
        <v>16302</v>
      </c>
      <c r="F4046" t="s">
        <v>16303</v>
      </c>
      <c r="H4046">
        <v>59.158535800000003</v>
      </c>
      <c r="I4046">
        <v>-102.31108</v>
      </c>
      <c r="J4046" s="1" t="str">
        <f t="shared" si="664"/>
        <v>NGR lake sediment grab sample</v>
      </c>
      <c r="K4046" s="1" t="str">
        <f t="shared" si="665"/>
        <v>&lt;177 micron (NGR)</v>
      </c>
      <c r="L4046">
        <v>95</v>
      </c>
      <c r="M4046" t="s">
        <v>106</v>
      </c>
      <c r="N4046">
        <v>1876</v>
      </c>
      <c r="O4046" t="s">
        <v>188</v>
      </c>
      <c r="P4046" t="s">
        <v>244</v>
      </c>
      <c r="Q4046" t="s">
        <v>53</v>
      </c>
      <c r="R4046" t="s">
        <v>198</v>
      </c>
      <c r="S4046" t="s">
        <v>78</v>
      </c>
      <c r="T4046" t="s">
        <v>36</v>
      </c>
      <c r="U4046" t="s">
        <v>89</v>
      </c>
      <c r="V4046" t="s">
        <v>65</v>
      </c>
      <c r="W4046" t="s">
        <v>33</v>
      </c>
      <c r="X4046" t="s">
        <v>82</v>
      </c>
      <c r="Y4046" t="s">
        <v>41</v>
      </c>
      <c r="Z4046" t="s">
        <v>8699</v>
      </c>
    </row>
    <row r="4047" spans="1:26" hidden="1" x14ac:dyDescent="0.25">
      <c r="A4047" t="s">
        <v>16304</v>
      </c>
      <c r="B4047" t="s">
        <v>16305</v>
      </c>
      <c r="C4047" s="1" t="str">
        <f t="shared" si="662"/>
        <v>21:0242</v>
      </c>
      <c r="D4047" s="1" t="str">
        <f t="shared" si="663"/>
        <v>21:0117</v>
      </c>
      <c r="E4047" t="s">
        <v>16306</v>
      </c>
      <c r="F4047" t="s">
        <v>16307</v>
      </c>
      <c r="H4047">
        <v>59.141966099999998</v>
      </c>
      <c r="I4047">
        <v>-102.3446422</v>
      </c>
      <c r="J4047" s="1" t="str">
        <f t="shared" si="664"/>
        <v>NGR lake sediment grab sample</v>
      </c>
      <c r="K4047" s="1" t="str">
        <f t="shared" si="665"/>
        <v>&lt;177 micron (NGR)</v>
      </c>
      <c r="L4047">
        <v>95</v>
      </c>
      <c r="M4047" t="s">
        <v>118</v>
      </c>
      <c r="N4047">
        <v>1877</v>
      </c>
      <c r="O4047" t="s">
        <v>88</v>
      </c>
      <c r="P4047" t="s">
        <v>244</v>
      </c>
      <c r="Q4047" t="s">
        <v>53</v>
      </c>
      <c r="R4047" t="s">
        <v>34</v>
      </c>
      <c r="S4047" t="s">
        <v>78</v>
      </c>
      <c r="T4047" t="s">
        <v>36</v>
      </c>
      <c r="U4047" t="s">
        <v>781</v>
      </c>
      <c r="V4047" t="s">
        <v>517</v>
      </c>
      <c r="W4047" t="s">
        <v>80</v>
      </c>
      <c r="X4047" t="s">
        <v>890</v>
      </c>
      <c r="Y4047" t="s">
        <v>41</v>
      </c>
      <c r="Z4047" t="s">
        <v>1874</v>
      </c>
    </row>
    <row r="4048" spans="1:26" hidden="1" x14ac:dyDescent="0.25">
      <c r="A4048" t="s">
        <v>16308</v>
      </c>
      <c r="B4048" t="s">
        <v>16309</v>
      </c>
      <c r="C4048" s="1" t="str">
        <f t="shared" si="662"/>
        <v>21:0242</v>
      </c>
      <c r="D4048" s="1" t="str">
        <f t="shared" si="663"/>
        <v>21:0117</v>
      </c>
      <c r="E4048" t="s">
        <v>16310</v>
      </c>
      <c r="F4048" t="s">
        <v>16311</v>
      </c>
      <c r="H4048">
        <v>59.120298400000003</v>
      </c>
      <c r="I4048">
        <v>-102.3199996</v>
      </c>
      <c r="J4048" s="1" t="str">
        <f t="shared" si="664"/>
        <v>NGR lake sediment grab sample</v>
      </c>
      <c r="K4048" s="1" t="str">
        <f t="shared" si="665"/>
        <v>&lt;177 micron (NGR)</v>
      </c>
      <c r="L4048">
        <v>95</v>
      </c>
      <c r="M4048" t="s">
        <v>131</v>
      </c>
      <c r="N4048">
        <v>1878</v>
      </c>
      <c r="O4048" t="s">
        <v>48</v>
      </c>
      <c r="P4048" t="s">
        <v>596</v>
      </c>
      <c r="Q4048" t="s">
        <v>53</v>
      </c>
      <c r="R4048" t="s">
        <v>198</v>
      </c>
      <c r="S4048" t="s">
        <v>33</v>
      </c>
      <c r="T4048" t="s">
        <v>36</v>
      </c>
      <c r="U4048" t="s">
        <v>300</v>
      </c>
      <c r="V4048" t="s">
        <v>225</v>
      </c>
      <c r="W4048" t="s">
        <v>39</v>
      </c>
      <c r="X4048" t="s">
        <v>890</v>
      </c>
      <c r="Y4048" t="s">
        <v>41</v>
      </c>
      <c r="Z4048" t="s">
        <v>1874</v>
      </c>
    </row>
    <row r="4049" spans="1:26" hidden="1" x14ac:dyDescent="0.25">
      <c r="A4049" t="s">
        <v>16312</v>
      </c>
      <c r="B4049" t="s">
        <v>16313</v>
      </c>
      <c r="C4049" s="1" t="str">
        <f t="shared" si="662"/>
        <v>21:0242</v>
      </c>
      <c r="D4049" s="1" t="str">
        <f t="shared" si="663"/>
        <v>21:0117</v>
      </c>
      <c r="E4049" t="s">
        <v>16314</v>
      </c>
      <c r="F4049" t="s">
        <v>16315</v>
      </c>
      <c r="H4049">
        <v>59.102534800000001</v>
      </c>
      <c r="I4049">
        <v>-102.29796229999999</v>
      </c>
      <c r="J4049" s="1" t="str">
        <f t="shared" si="664"/>
        <v>NGR lake sediment grab sample</v>
      </c>
      <c r="K4049" s="1" t="str">
        <f t="shared" si="665"/>
        <v>&lt;177 micron (NGR)</v>
      </c>
      <c r="L4049">
        <v>95</v>
      </c>
      <c r="M4049" t="s">
        <v>143</v>
      </c>
      <c r="N4049">
        <v>1879</v>
      </c>
      <c r="O4049" t="s">
        <v>455</v>
      </c>
      <c r="P4049" t="s">
        <v>596</v>
      </c>
      <c r="Q4049" t="s">
        <v>53</v>
      </c>
      <c r="R4049" t="s">
        <v>135</v>
      </c>
      <c r="S4049" t="s">
        <v>181</v>
      </c>
      <c r="T4049" t="s">
        <v>36</v>
      </c>
      <c r="U4049" t="s">
        <v>10516</v>
      </c>
      <c r="V4049" t="s">
        <v>6252</v>
      </c>
      <c r="W4049" t="s">
        <v>76</v>
      </c>
      <c r="X4049" t="s">
        <v>283</v>
      </c>
      <c r="Y4049" t="s">
        <v>41</v>
      </c>
      <c r="Z4049" t="s">
        <v>146</v>
      </c>
    </row>
    <row r="4050" spans="1:26" hidden="1" x14ac:dyDescent="0.25">
      <c r="A4050" t="s">
        <v>16316</v>
      </c>
      <c r="B4050" t="s">
        <v>16317</v>
      </c>
      <c r="C4050" s="1" t="str">
        <f t="shared" si="662"/>
        <v>21:0242</v>
      </c>
      <c r="D4050" s="1" t="str">
        <f t="shared" si="663"/>
        <v>21:0117</v>
      </c>
      <c r="E4050" t="s">
        <v>16318</v>
      </c>
      <c r="F4050" t="s">
        <v>16319</v>
      </c>
      <c r="H4050">
        <v>59.092962100000001</v>
      </c>
      <c r="I4050">
        <v>-102.27208520000001</v>
      </c>
      <c r="J4050" s="1" t="str">
        <f t="shared" si="664"/>
        <v>NGR lake sediment grab sample</v>
      </c>
      <c r="K4050" s="1" t="str">
        <f t="shared" si="665"/>
        <v>&lt;177 micron (NGR)</v>
      </c>
      <c r="L4050">
        <v>95</v>
      </c>
      <c r="M4050" t="s">
        <v>177</v>
      </c>
      <c r="N4050">
        <v>1880</v>
      </c>
      <c r="O4050" t="s">
        <v>3158</v>
      </c>
      <c r="P4050" t="s">
        <v>244</v>
      </c>
      <c r="Q4050" t="s">
        <v>66</v>
      </c>
      <c r="R4050" t="s">
        <v>75</v>
      </c>
      <c r="S4050" t="s">
        <v>76</v>
      </c>
      <c r="T4050" t="s">
        <v>36</v>
      </c>
      <c r="U4050" t="s">
        <v>456</v>
      </c>
      <c r="V4050" t="s">
        <v>1589</v>
      </c>
      <c r="W4050" t="s">
        <v>181</v>
      </c>
      <c r="X4050" t="s">
        <v>890</v>
      </c>
      <c r="Y4050" t="s">
        <v>41</v>
      </c>
      <c r="Z4050" t="s">
        <v>2656</v>
      </c>
    </row>
    <row r="4051" spans="1:26" hidden="1" x14ac:dyDescent="0.25">
      <c r="A4051" t="s">
        <v>16320</v>
      </c>
      <c r="B4051" t="s">
        <v>16321</v>
      </c>
      <c r="C4051" s="1" t="str">
        <f t="shared" si="662"/>
        <v>21:0242</v>
      </c>
      <c r="D4051" s="1" t="str">
        <f t="shared" si="663"/>
        <v>21:0117</v>
      </c>
      <c r="E4051" t="s">
        <v>16322</v>
      </c>
      <c r="F4051" t="s">
        <v>16323</v>
      </c>
      <c r="H4051">
        <v>59.0793027</v>
      </c>
      <c r="I4051">
        <v>-102.2878662</v>
      </c>
      <c r="J4051" s="1" t="str">
        <f t="shared" si="664"/>
        <v>NGR lake sediment grab sample</v>
      </c>
      <c r="K4051" s="1" t="str">
        <f t="shared" si="665"/>
        <v>&lt;177 micron (NGR)</v>
      </c>
      <c r="L4051">
        <v>95</v>
      </c>
      <c r="M4051" t="s">
        <v>187</v>
      </c>
      <c r="N4051">
        <v>1881</v>
      </c>
      <c r="O4051" t="s">
        <v>771</v>
      </c>
      <c r="P4051" t="s">
        <v>134</v>
      </c>
      <c r="Q4051" t="s">
        <v>66</v>
      </c>
      <c r="R4051" t="s">
        <v>668</v>
      </c>
      <c r="S4051" t="s">
        <v>76</v>
      </c>
      <c r="T4051" t="s">
        <v>36</v>
      </c>
      <c r="U4051" t="s">
        <v>111</v>
      </c>
      <c r="V4051" t="s">
        <v>2909</v>
      </c>
      <c r="W4051" t="s">
        <v>78</v>
      </c>
      <c r="X4051" t="s">
        <v>283</v>
      </c>
      <c r="Y4051" t="s">
        <v>41</v>
      </c>
      <c r="Z4051" t="s">
        <v>290</v>
      </c>
    </row>
    <row r="4052" spans="1:26" hidden="1" x14ac:dyDescent="0.25">
      <c r="A4052" t="s">
        <v>16324</v>
      </c>
      <c r="B4052" t="s">
        <v>16325</v>
      </c>
      <c r="C4052" s="1" t="str">
        <f t="shared" si="662"/>
        <v>21:0242</v>
      </c>
      <c r="D4052" s="1" t="str">
        <f t="shared" si="663"/>
        <v>21:0117</v>
      </c>
      <c r="E4052" t="s">
        <v>16326</v>
      </c>
      <c r="F4052" t="s">
        <v>16327</v>
      </c>
      <c r="H4052">
        <v>59.083743200000001</v>
      </c>
      <c r="I4052">
        <v>-102.3164251</v>
      </c>
      <c r="J4052" s="1" t="str">
        <f t="shared" si="664"/>
        <v>NGR lake sediment grab sample</v>
      </c>
      <c r="K4052" s="1" t="str">
        <f t="shared" si="665"/>
        <v>&lt;177 micron (NGR)</v>
      </c>
      <c r="L4052">
        <v>95</v>
      </c>
      <c r="M4052" t="s">
        <v>196</v>
      </c>
      <c r="N4052">
        <v>1882</v>
      </c>
      <c r="O4052" t="s">
        <v>417</v>
      </c>
      <c r="P4052" t="s">
        <v>334</v>
      </c>
      <c r="Q4052" t="s">
        <v>66</v>
      </c>
      <c r="R4052" t="s">
        <v>77</v>
      </c>
      <c r="S4052" t="s">
        <v>33</v>
      </c>
      <c r="T4052" t="s">
        <v>36</v>
      </c>
      <c r="U4052" t="s">
        <v>655</v>
      </c>
      <c r="V4052" t="s">
        <v>1121</v>
      </c>
      <c r="W4052" t="s">
        <v>33</v>
      </c>
      <c r="X4052" t="s">
        <v>77</v>
      </c>
      <c r="Y4052" t="s">
        <v>41</v>
      </c>
      <c r="Z4052" t="s">
        <v>68</v>
      </c>
    </row>
    <row r="4053" spans="1:26" hidden="1" x14ac:dyDescent="0.25">
      <c r="A4053" t="s">
        <v>16328</v>
      </c>
      <c r="B4053" t="s">
        <v>16329</v>
      </c>
      <c r="C4053" s="1" t="str">
        <f t="shared" si="662"/>
        <v>21:0242</v>
      </c>
      <c r="D4053" s="1" t="str">
        <f t="shared" si="663"/>
        <v>21:0117</v>
      </c>
      <c r="E4053" t="s">
        <v>16330</v>
      </c>
      <c r="F4053" t="s">
        <v>16331</v>
      </c>
      <c r="H4053">
        <v>59.058260300000001</v>
      </c>
      <c r="I4053">
        <v>-102.31945949999999</v>
      </c>
      <c r="J4053" s="1" t="str">
        <f t="shared" si="664"/>
        <v>NGR lake sediment grab sample</v>
      </c>
      <c r="K4053" s="1" t="str">
        <f t="shared" si="665"/>
        <v>&lt;177 micron (NGR)</v>
      </c>
      <c r="L4053">
        <v>95</v>
      </c>
      <c r="M4053" t="s">
        <v>206</v>
      </c>
      <c r="N4053">
        <v>1883</v>
      </c>
      <c r="O4053" t="s">
        <v>61</v>
      </c>
      <c r="P4053" t="s">
        <v>77</v>
      </c>
      <c r="Q4053" t="s">
        <v>53</v>
      </c>
      <c r="R4053" t="s">
        <v>64</v>
      </c>
      <c r="S4053" t="s">
        <v>39</v>
      </c>
      <c r="T4053" t="s">
        <v>36</v>
      </c>
      <c r="U4053" t="s">
        <v>1964</v>
      </c>
      <c r="V4053" t="s">
        <v>529</v>
      </c>
      <c r="W4053" t="s">
        <v>63</v>
      </c>
      <c r="X4053" t="s">
        <v>283</v>
      </c>
      <c r="Y4053" t="s">
        <v>41</v>
      </c>
      <c r="Z4053" t="s">
        <v>3940</v>
      </c>
    </row>
    <row r="4054" spans="1:26" hidden="1" x14ac:dyDescent="0.25">
      <c r="A4054" t="s">
        <v>16332</v>
      </c>
      <c r="B4054" t="s">
        <v>16333</v>
      </c>
      <c r="C4054" s="1" t="str">
        <f t="shared" si="662"/>
        <v>21:0242</v>
      </c>
      <c r="D4054" s="1" t="str">
        <f t="shared" si="663"/>
        <v>21:0117</v>
      </c>
      <c r="E4054" t="s">
        <v>16334</v>
      </c>
      <c r="F4054" t="s">
        <v>16335</v>
      </c>
      <c r="H4054">
        <v>59.049900899999997</v>
      </c>
      <c r="I4054">
        <v>-102.3674944</v>
      </c>
      <c r="J4054" s="1" t="str">
        <f t="shared" si="664"/>
        <v>NGR lake sediment grab sample</v>
      </c>
      <c r="K4054" s="1" t="str">
        <f t="shared" si="665"/>
        <v>&lt;177 micron (NGR)</v>
      </c>
      <c r="L4054">
        <v>95</v>
      </c>
      <c r="M4054" t="s">
        <v>214</v>
      </c>
      <c r="N4054">
        <v>1884</v>
      </c>
      <c r="O4054" t="s">
        <v>298</v>
      </c>
      <c r="P4054" t="s">
        <v>134</v>
      </c>
      <c r="Q4054" t="s">
        <v>53</v>
      </c>
      <c r="R4054" t="s">
        <v>349</v>
      </c>
      <c r="S4054" t="s">
        <v>181</v>
      </c>
      <c r="T4054" t="s">
        <v>36</v>
      </c>
      <c r="U4054" t="s">
        <v>1432</v>
      </c>
      <c r="V4054" t="s">
        <v>157</v>
      </c>
      <c r="W4054" t="s">
        <v>63</v>
      </c>
      <c r="X4054" t="s">
        <v>890</v>
      </c>
      <c r="Y4054" t="s">
        <v>41</v>
      </c>
      <c r="Z4054" t="s">
        <v>1161</v>
      </c>
    </row>
    <row r="4055" spans="1:26" hidden="1" x14ac:dyDescent="0.25">
      <c r="A4055" t="s">
        <v>16336</v>
      </c>
      <c r="B4055" t="s">
        <v>16337</v>
      </c>
      <c r="C4055" s="1" t="str">
        <f t="shared" si="662"/>
        <v>21:0242</v>
      </c>
      <c r="D4055" s="1" t="str">
        <f t="shared" si="663"/>
        <v>21:0117</v>
      </c>
      <c r="E4055" t="s">
        <v>16338</v>
      </c>
      <c r="F4055" t="s">
        <v>16339</v>
      </c>
      <c r="H4055">
        <v>59.009988800000002</v>
      </c>
      <c r="I4055">
        <v>-102.4188113</v>
      </c>
      <c r="J4055" s="1" t="str">
        <f t="shared" si="664"/>
        <v>NGR lake sediment grab sample</v>
      </c>
      <c r="K4055" s="1" t="str">
        <f t="shared" si="665"/>
        <v>&lt;177 micron (NGR)</v>
      </c>
      <c r="L4055">
        <v>96</v>
      </c>
      <c r="M4055" t="s">
        <v>242</v>
      </c>
      <c r="N4055">
        <v>1885</v>
      </c>
      <c r="O4055" t="s">
        <v>759</v>
      </c>
      <c r="P4055" t="s">
        <v>321</v>
      </c>
      <c r="Q4055" t="s">
        <v>63</v>
      </c>
      <c r="R4055" t="s">
        <v>135</v>
      </c>
      <c r="S4055" t="s">
        <v>181</v>
      </c>
      <c r="T4055" t="s">
        <v>36</v>
      </c>
      <c r="U4055" t="s">
        <v>1846</v>
      </c>
      <c r="V4055" t="s">
        <v>309</v>
      </c>
      <c r="W4055" t="s">
        <v>63</v>
      </c>
      <c r="X4055" t="s">
        <v>79</v>
      </c>
      <c r="Y4055" t="s">
        <v>41</v>
      </c>
      <c r="Z4055" t="s">
        <v>1506</v>
      </c>
    </row>
    <row r="4056" spans="1:26" hidden="1" x14ac:dyDescent="0.25">
      <c r="A4056" t="s">
        <v>16340</v>
      </c>
      <c r="B4056" t="s">
        <v>16341</v>
      </c>
      <c r="C4056" s="1" t="str">
        <f t="shared" si="662"/>
        <v>21:0242</v>
      </c>
      <c r="D4056" s="1" t="str">
        <f t="shared" si="663"/>
        <v>21:0117</v>
      </c>
      <c r="E4056" t="s">
        <v>16342</v>
      </c>
      <c r="F4056" t="s">
        <v>16343</v>
      </c>
      <c r="H4056">
        <v>59.040957800000001</v>
      </c>
      <c r="I4056">
        <v>-102.4435836</v>
      </c>
      <c r="J4056" s="1" t="str">
        <f t="shared" si="664"/>
        <v>NGR lake sediment grab sample</v>
      </c>
      <c r="K4056" s="1" t="str">
        <f t="shared" si="665"/>
        <v>&lt;177 micron (NGR)</v>
      </c>
      <c r="L4056">
        <v>96</v>
      </c>
      <c r="M4056" t="s">
        <v>47</v>
      </c>
      <c r="N4056">
        <v>1886</v>
      </c>
      <c r="O4056" t="s">
        <v>207</v>
      </c>
      <c r="P4056" t="s">
        <v>334</v>
      </c>
      <c r="Q4056" t="s">
        <v>66</v>
      </c>
      <c r="R4056" t="s">
        <v>134</v>
      </c>
      <c r="S4056" t="s">
        <v>78</v>
      </c>
      <c r="T4056" t="s">
        <v>36</v>
      </c>
      <c r="U4056" t="s">
        <v>535</v>
      </c>
      <c r="V4056" t="s">
        <v>685</v>
      </c>
      <c r="W4056" t="s">
        <v>39</v>
      </c>
      <c r="X4056" t="s">
        <v>77</v>
      </c>
      <c r="Y4056" t="s">
        <v>41</v>
      </c>
      <c r="Z4056" t="s">
        <v>1481</v>
      </c>
    </row>
    <row r="4057" spans="1:26" hidden="1" x14ac:dyDescent="0.25">
      <c r="A4057" t="s">
        <v>16344</v>
      </c>
      <c r="B4057" t="s">
        <v>16345</v>
      </c>
      <c r="C4057" s="1" t="str">
        <f t="shared" si="662"/>
        <v>21:0242</v>
      </c>
      <c r="D4057" s="1" t="str">
        <f t="shared" si="663"/>
        <v>21:0117</v>
      </c>
      <c r="E4057" t="s">
        <v>16346</v>
      </c>
      <c r="F4057" t="s">
        <v>16347</v>
      </c>
      <c r="H4057">
        <v>59.033675799999997</v>
      </c>
      <c r="I4057">
        <v>-102.394254</v>
      </c>
      <c r="J4057" s="1" t="str">
        <f t="shared" si="664"/>
        <v>NGR lake sediment grab sample</v>
      </c>
      <c r="K4057" s="1" t="str">
        <f t="shared" si="665"/>
        <v>&lt;177 micron (NGR)</v>
      </c>
      <c r="L4057">
        <v>96</v>
      </c>
      <c r="M4057" t="s">
        <v>60</v>
      </c>
      <c r="N4057">
        <v>1887</v>
      </c>
      <c r="O4057" t="s">
        <v>488</v>
      </c>
      <c r="P4057" t="s">
        <v>49</v>
      </c>
      <c r="Q4057" t="s">
        <v>80</v>
      </c>
      <c r="R4057" t="s">
        <v>391</v>
      </c>
      <c r="S4057" t="s">
        <v>156</v>
      </c>
      <c r="T4057" t="s">
        <v>36</v>
      </c>
      <c r="U4057" t="s">
        <v>291</v>
      </c>
      <c r="V4057" t="s">
        <v>125</v>
      </c>
      <c r="W4057" t="s">
        <v>63</v>
      </c>
      <c r="X4057" t="s">
        <v>82</v>
      </c>
      <c r="Y4057" t="s">
        <v>41</v>
      </c>
      <c r="Z4057" t="s">
        <v>1105</v>
      </c>
    </row>
    <row r="4058" spans="1:26" hidden="1" x14ac:dyDescent="0.25">
      <c r="A4058" t="s">
        <v>16348</v>
      </c>
      <c r="B4058" t="s">
        <v>16349</v>
      </c>
      <c r="C4058" s="1" t="str">
        <f t="shared" si="662"/>
        <v>21:0242</v>
      </c>
      <c r="D4058" s="1" t="str">
        <f t="shared" si="663"/>
        <v>21:0117</v>
      </c>
      <c r="E4058" t="s">
        <v>16350</v>
      </c>
      <c r="F4058" t="s">
        <v>16351</v>
      </c>
      <c r="H4058">
        <v>59.034626899999999</v>
      </c>
      <c r="I4058">
        <v>-102.3569652</v>
      </c>
      <c r="J4058" s="1" t="str">
        <f t="shared" si="664"/>
        <v>NGR lake sediment grab sample</v>
      </c>
      <c r="K4058" s="1" t="str">
        <f t="shared" si="665"/>
        <v>&lt;177 micron (NGR)</v>
      </c>
      <c r="L4058">
        <v>96</v>
      </c>
      <c r="M4058" t="s">
        <v>73</v>
      </c>
      <c r="N4058">
        <v>1888</v>
      </c>
      <c r="O4058" t="s">
        <v>417</v>
      </c>
      <c r="P4058" t="s">
        <v>134</v>
      </c>
      <c r="Q4058" t="s">
        <v>66</v>
      </c>
      <c r="R4058" t="s">
        <v>271</v>
      </c>
      <c r="S4058" t="s">
        <v>34</v>
      </c>
      <c r="T4058" t="s">
        <v>36</v>
      </c>
      <c r="U4058" t="s">
        <v>8210</v>
      </c>
      <c r="V4058" t="s">
        <v>5085</v>
      </c>
      <c r="W4058" t="s">
        <v>39</v>
      </c>
      <c r="X4058" t="s">
        <v>283</v>
      </c>
      <c r="Y4058" t="s">
        <v>41</v>
      </c>
      <c r="Z4058" t="s">
        <v>7612</v>
      </c>
    </row>
    <row r="4059" spans="1:26" hidden="1" x14ac:dyDescent="0.25">
      <c r="A4059" t="s">
        <v>16352</v>
      </c>
      <c r="B4059" t="s">
        <v>16353</v>
      </c>
      <c r="C4059" s="1" t="str">
        <f t="shared" si="662"/>
        <v>21:0242</v>
      </c>
      <c r="D4059" s="1" t="str">
        <f t="shared" si="663"/>
        <v>21:0117</v>
      </c>
      <c r="E4059" t="s">
        <v>16354</v>
      </c>
      <c r="F4059" t="s">
        <v>16355</v>
      </c>
      <c r="H4059">
        <v>59.021759199999998</v>
      </c>
      <c r="I4059">
        <v>-102.33939410000001</v>
      </c>
      <c r="J4059" s="1" t="str">
        <f t="shared" si="664"/>
        <v>NGR lake sediment grab sample</v>
      </c>
      <c r="K4059" s="1" t="str">
        <f t="shared" si="665"/>
        <v>&lt;177 micron (NGR)</v>
      </c>
      <c r="L4059">
        <v>96</v>
      </c>
      <c r="M4059" t="s">
        <v>87</v>
      </c>
      <c r="N4059">
        <v>1889</v>
      </c>
      <c r="O4059" t="s">
        <v>100</v>
      </c>
      <c r="P4059" t="s">
        <v>75</v>
      </c>
      <c r="Q4059" t="s">
        <v>53</v>
      </c>
      <c r="R4059" t="s">
        <v>198</v>
      </c>
      <c r="S4059" t="s">
        <v>76</v>
      </c>
      <c r="T4059" t="s">
        <v>36</v>
      </c>
      <c r="U4059" t="s">
        <v>2247</v>
      </c>
      <c r="V4059" t="s">
        <v>597</v>
      </c>
      <c r="W4059" t="s">
        <v>39</v>
      </c>
      <c r="X4059" t="s">
        <v>283</v>
      </c>
      <c r="Y4059" t="s">
        <v>41</v>
      </c>
      <c r="Z4059" t="s">
        <v>2603</v>
      </c>
    </row>
    <row r="4060" spans="1:26" hidden="1" x14ac:dyDescent="0.25">
      <c r="A4060" t="s">
        <v>16356</v>
      </c>
      <c r="B4060" t="s">
        <v>16357</v>
      </c>
      <c r="C4060" s="1" t="str">
        <f t="shared" si="662"/>
        <v>21:0242</v>
      </c>
      <c r="D4060" s="1" t="str">
        <f t="shared" si="663"/>
        <v>21:0117</v>
      </c>
      <c r="E4060" t="s">
        <v>16358</v>
      </c>
      <c r="F4060" t="s">
        <v>16359</v>
      </c>
      <c r="H4060">
        <v>59.006744900000001</v>
      </c>
      <c r="I4060">
        <v>-102.3267752</v>
      </c>
      <c r="J4060" s="1" t="str">
        <f t="shared" si="664"/>
        <v>NGR lake sediment grab sample</v>
      </c>
      <c r="K4060" s="1" t="str">
        <f t="shared" si="665"/>
        <v>&lt;177 micron (NGR)</v>
      </c>
      <c r="L4060">
        <v>96</v>
      </c>
      <c r="M4060" t="s">
        <v>96</v>
      </c>
      <c r="N4060">
        <v>1890</v>
      </c>
      <c r="O4060" t="s">
        <v>588</v>
      </c>
      <c r="P4060" t="s">
        <v>244</v>
      </c>
      <c r="Q4060" t="s">
        <v>63</v>
      </c>
      <c r="R4060" t="s">
        <v>271</v>
      </c>
      <c r="S4060" t="s">
        <v>146</v>
      </c>
      <c r="T4060" t="s">
        <v>36</v>
      </c>
      <c r="U4060" t="s">
        <v>1182</v>
      </c>
      <c r="V4060" t="s">
        <v>38</v>
      </c>
      <c r="W4060" t="s">
        <v>63</v>
      </c>
      <c r="X4060" t="s">
        <v>82</v>
      </c>
      <c r="Y4060" t="s">
        <v>41</v>
      </c>
      <c r="Z4060" t="s">
        <v>3166</v>
      </c>
    </row>
    <row r="4061" spans="1:26" hidden="1" x14ac:dyDescent="0.25">
      <c r="A4061" t="s">
        <v>16360</v>
      </c>
      <c r="B4061" t="s">
        <v>16361</v>
      </c>
      <c r="C4061" s="1" t="str">
        <f t="shared" si="662"/>
        <v>21:0242</v>
      </c>
      <c r="D4061" s="1" t="str">
        <f t="shared" si="663"/>
        <v>21:0117</v>
      </c>
      <c r="E4061" t="s">
        <v>16362</v>
      </c>
      <c r="F4061" t="s">
        <v>16363</v>
      </c>
      <c r="H4061">
        <v>59.009313900000002</v>
      </c>
      <c r="I4061">
        <v>-102.35031840000001</v>
      </c>
      <c r="J4061" s="1" t="str">
        <f t="shared" si="664"/>
        <v>NGR lake sediment grab sample</v>
      </c>
      <c r="K4061" s="1" t="str">
        <f t="shared" si="665"/>
        <v>&lt;177 micron (NGR)</v>
      </c>
      <c r="L4061">
        <v>96</v>
      </c>
      <c r="M4061" t="s">
        <v>251</v>
      </c>
      <c r="N4061">
        <v>1891</v>
      </c>
      <c r="O4061" t="s">
        <v>3263</v>
      </c>
      <c r="P4061" t="s">
        <v>145</v>
      </c>
      <c r="Q4061" t="s">
        <v>66</v>
      </c>
      <c r="R4061" t="s">
        <v>271</v>
      </c>
      <c r="S4061" t="s">
        <v>156</v>
      </c>
      <c r="T4061" t="s">
        <v>36</v>
      </c>
      <c r="U4061" t="s">
        <v>7302</v>
      </c>
      <c r="V4061" t="s">
        <v>2057</v>
      </c>
      <c r="W4061" t="s">
        <v>64</v>
      </c>
      <c r="X4061" t="s">
        <v>48</v>
      </c>
      <c r="Y4061" t="s">
        <v>309</v>
      </c>
      <c r="Z4061" t="s">
        <v>1481</v>
      </c>
    </row>
    <row r="4062" spans="1:26" hidden="1" x14ac:dyDescent="0.25">
      <c r="A4062" t="s">
        <v>16364</v>
      </c>
      <c r="B4062" t="s">
        <v>16365</v>
      </c>
      <c r="C4062" s="1" t="str">
        <f t="shared" si="662"/>
        <v>21:0242</v>
      </c>
      <c r="D4062" s="1" t="str">
        <f t="shared" si="663"/>
        <v>21:0117</v>
      </c>
      <c r="E4062" t="s">
        <v>16366</v>
      </c>
      <c r="F4062" t="s">
        <v>16367</v>
      </c>
      <c r="H4062">
        <v>59.005870100000003</v>
      </c>
      <c r="I4062">
        <v>-102.37355650000001</v>
      </c>
      <c r="J4062" s="1" t="str">
        <f t="shared" si="664"/>
        <v>NGR lake sediment grab sample</v>
      </c>
      <c r="K4062" s="1" t="str">
        <f t="shared" si="665"/>
        <v>&lt;177 micron (NGR)</v>
      </c>
      <c r="L4062">
        <v>96</v>
      </c>
      <c r="M4062" t="s">
        <v>259</v>
      </c>
      <c r="N4062">
        <v>1892</v>
      </c>
      <c r="O4062" t="s">
        <v>702</v>
      </c>
      <c r="P4062" t="s">
        <v>82</v>
      </c>
      <c r="Q4062" t="s">
        <v>66</v>
      </c>
      <c r="R4062" t="s">
        <v>349</v>
      </c>
      <c r="S4062" t="s">
        <v>109</v>
      </c>
      <c r="T4062" t="s">
        <v>36</v>
      </c>
      <c r="U4062" t="s">
        <v>2854</v>
      </c>
      <c r="V4062" t="s">
        <v>1121</v>
      </c>
      <c r="W4062" t="s">
        <v>33</v>
      </c>
      <c r="X4062" t="s">
        <v>890</v>
      </c>
      <c r="Y4062" t="s">
        <v>875</v>
      </c>
      <c r="Z4062" t="s">
        <v>1451</v>
      </c>
    </row>
    <row r="4063" spans="1:26" hidden="1" x14ac:dyDescent="0.25">
      <c r="A4063" t="s">
        <v>16368</v>
      </c>
      <c r="B4063" t="s">
        <v>16369</v>
      </c>
      <c r="C4063" s="1" t="str">
        <f t="shared" si="662"/>
        <v>21:0242</v>
      </c>
      <c r="D4063" s="1" t="str">
        <f t="shared" si="663"/>
        <v>21:0117</v>
      </c>
      <c r="E4063" t="s">
        <v>16366</v>
      </c>
      <c r="F4063" t="s">
        <v>16370</v>
      </c>
      <c r="H4063">
        <v>59.005870100000003</v>
      </c>
      <c r="I4063">
        <v>-102.37355650000001</v>
      </c>
      <c r="J4063" s="1" t="str">
        <f t="shared" si="664"/>
        <v>NGR lake sediment grab sample</v>
      </c>
      <c r="K4063" s="1" t="str">
        <f t="shared" si="665"/>
        <v>&lt;177 micron (NGR)</v>
      </c>
      <c r="L4063">
        <v>96</v>
      </c>
      <c r="M4063" t="s">
        <v>268</v>
      </c>
      <c r="N4063">
        <v>1893</v>
      </c>
      <c r="O4063" t="s">
        <v>228</v>
      </c>
      <c r="P4063" t="s">
        <v>32</v>
      </c>
      <c r="Q4063" t="s">
        <v>66</v>
      </c>
      <c r="R4063" t="s">
        <v>349</v>
      </c>
      <c r="S4063" t="s">
        <v>290</v>
      </c>
      <c r="T4063" t="s">
        <v>36</v>
      </c>
      <c r="U4063" t="s">
        <v>2854</v>
      </c>
      <c r="V4063" t="s">
        <v>200</v>
      </c>
      <c r="W4063" t="s">
        <v>80</v>
      </c>
      <c r="X4063" t="s">
        <v>48</v>
      </c>
      <c r="Y4063" t="s">
        <v>41</v>
      </c>
      <c r="Z4063" t="s">
        <v>3809</v>
      </c>
    </row>
    <row r="4064" spans="1:26" hidden="1" x14ac:dyDescent="0.25">
      <c r="A4064" t="s">
        <v>16371</v>
      </c>
      <c r="B4064" t="s">
        <v>16372</v>
      </c>
      <c r="C4064" s="1" t="str">
        <f t="shared" si="662"/>
        <v>21:0242</v>
      </c>
      <c r="D4064" s="1" t="str">
        <f t="shared" si="663"/>
        <v>21:0117</v>
      </c>
      <c r="E4064" t="s">
        <v>16338</v>
      </c>
      <c r="F4064" t="s">
        <v>16373</v>
      </c>
      <c r="H4064">
        <v>59.009988800000002</v>
      </c>
      <c r="I4064">
        <v>-102.4188113</v>
      </c>
      <c r="J4064" s="1" t="str">
        <f t="shared" si="664"/>
        <v>NGR lake sediment grab sample</v>
      </c>
      <c r="K4064" s="1" t="str">
        <f t="shared" si="665"/>
        <v>&lt;177 micron (NGR)</v>
      </c>
      <c r="L4064">
        <v>96</v>
      </c>
      <c r="M4064" t="s">
        <v>366</v>
      </c>
      <c r="N4064">
        <v>1894</v>
      </c>
      <c r="O4064" t="s">
        <v>81</v>
      </c>
      <c r="P4064" t="s">
        <v>283</v>
      </c>
      <c r="Q4064" t="s">
        <v>66</v>
      </c>
      <c r="R4064" t="s">
        <v>135</v>
      </c>
      <c r="S4064" t="s">
        <v>181</v>
      </c>
      <c r="T4064" t="s">
        <v>36</v>
      </c>
      <c r="U4064" t="s">
        <v>1846</v>
      </c>
      <c r="V4064" t="s">
        <v>457</v>
      </c>
      <c r="W4064" t="s">
        <v>63</v>
      </c>
      <c r="X4064" t="s">
        <v>300</v>
      </c>
      <c r="Y4064" t="s">
        <v>41</v>
      </c>
      <c r="Z4064" t="s">
        <v>1529</v>
      </c>
    </row>
    <row r="4065" spans="1:26" hidden="1" x14ac:dyDescent="0.25">
      <c r="A4065" t="s">
        <v>16374</v>
      </c>
      <c r="B4065" t="s">
        <v>16375</v>
      </c>
      <c r="C4065" s="1" t="str">
        <f t="shared" si="662"/>
        <v>21:0242</v>
      </c>
      <c r="D4065" s="1" t="str">
        <f t="shared" si="663"/>
        <v>21:0117</v>
      </c>
      <c r="E4065" t="s">
        <v>16376</v>
      </c>
      <c r="F4065" t="s">
        <v>16377</v>
      </c>
      <c r="H4065">
        <v>59.706984200000001</v>
      </c>
      <c r="I4065">
        <v>-102.4381344</v>
      </c>
      <c r="J4065" s="1" t="str">
        <f t="shared" si="664"/>
        <v>NGR lake sediment grab sample</v>
      </c>
      <c r="K4065" s="1" t="str">
        <f t="shared" si="665"/>
        <v>&lt;177 micron (NGR)</v>
      </c>
      <c r="L4065">
        <v>96</v>
      </c>
      <c r="M4065" t="s">
        <v>106</v>
      </c>
      <c r="N4065">
        <v>1895</v>
      </c>
      <c r="O4065" t="s">
        <v>455</v>
      </c>
      <c r="P4065" t="s">
        <v>77</v>
      </c>
      <c r="Q4065" t="s">
        <v>63</v>
      </c>
      <c r="R4065" t="s">
        <v>109</v>
      </c>
      <c r="S4065" t="s">
        <v>181</v>
      </c>
      <c r="T4065" t="s">
        <v>36</v>
      </c>
      <c r="U4065" t="s">
        <v>521</v>
      </c>
      <c r="V4065" t="s">
        <v>2909</v>
      </c>
      <c r="W4065" t="s">
        <v>80</v>
      </c>
      <c r="X4065" t="s">
        <v>890</v>
      </c>
      <c r="Y4065" t="s">
        <v>66</v>
      </c>
      <c r="Z4065" t="s">
        <v>77</v>
      </c>
    </row>
    <row r="4066" spans="1:26" hidden="1" x14ac:dyDescent="0.25">
      <c r="A4066" t="s">
        <v>16378</v>
      </c>
      <c r="B4066" t="s">
        <v>16379</v>
      </c>
      <c r="C4066" s="1" t="str">
        <f t="shared" si="662"/>
        <v>21:0242</v>
      </c>
      <c r="D4066" s="1" t="str">
        <f t="shared" si="663"/>
        <v>21:0117</v>
      </c>
      <c r="E4066" t="s">
        <v>16380</v>
      </c>
      <c r="F4066" t="s">
        <v>16381</v>
      </c>
      <c r="H4066">
        <v>59.701745500000001</v>
      </c>
      <c r="I4066">
        <v>-102.4142686</v>
      </c>
      <c r="J4066" s="1" t="str">
        <f t="shared" si="664"/>
        <v>NGR lake sediment grab sample</v>
      </c>
      <c r="K4066" s="1" t="str">
        <f t="shared" si="665"/>
        <v>&lt;177 micron (NGR)</v>
      </c>
      <c r="L4066">
        <v>96</v>
      </c>
      <c r="M4066" t="s">
        <v>118</v>
      </c>
      <c r="N4066">
        <v>1896</v>
      </c>
      <c r="O4066" t="s">
        <v>488</v>
      </c>
      <c r="P4066" t="s">
        <v>75</v>
      </c>
      <c r="Q4066" t="s">
        <v>66</v>
      </c>
      <c r="R4066" t="s">
        <v>50</v>
      </c>
      <c r="S4066" t="s">
        <v>146</v>
      </c>
      <c r="T4066" t="s">
        <v>36</v>
      </c>
      <c r="U4066" t="s">
        <v>1617</v>
      </c>
      <c r="V4066" t="s">
        <v>137</v>
      </c>
      <c r="W4066" t="s">
        <v>80</v>
      </c>
      <c r="X4066" t="s">
        <v>48</v>
      </c>
      <c r="Y4066" t="s">
        <v>309</v>
      </c>
      <c r="Z4066" t="s">
        <v>761</v>
      </c>
    </row>
    <row r="4067" spans="1:26" hidden="1" x14ac:dyDescent="0.25">
      <c r="A4067" t="s">
        <v>16382</v>
      </c>
      <c r="B4067" t="s">
        <v>16383</v>
      </c>
      <c r="C4067" s="1" t="str">
        <f t="shared" si="662"/>
        <v>21:0242</v>
      </c>
      <c r="D4067" s="1" t="str">
        <f t="shared" si="663"/>
        <v>21:0117</v>
      </c>
      <c r="E4067" t="s">
        <v>16384</v>
      </c>
      <c r="F4067" t="s">
        <v>16385</v>
      </c>
      <c r="H4067">
        <v>59.6824789</v>
      </c>
      <c r="I4067">
        <v>-102.404507</v>
      </c>
      <c r="J4067" s="1" t="str">
        <f t="shared" si="664"/>
        <v>NGR lake sediment grab sample</v>
      </c>
      <c r="K4067" s="1" t="str">
        <f t="shared" si="665"/>
        <v>&lt;177 micron (NGR)</v>
      </c>
      <c r="L4067">
        <v>96</v>
      </c>
      <c r="M4067" t="s">
        <v>131</v>
      </c>
      <c r="N4067">
        <v>1897</v>
      </c>
      <c r="O4067" t="s">
        <v>771</v>
      </c>
      <c r="P4067" t="s">
        <v>321</v>
      </c>
      <c r="Q4067" t="s">
        <v>66</v>
      </c>
      <c r="R4067" t="s">
        <v>135</v>
      </c>
      <c r="S4067" t="s">
        <v>39</v>
      </c>
      <c r="T4067" t="s">
        <v>36</v>
      </c>
      <c r="U4067" t="s">
        <v>89</v>
      </c>
      <c r="V4067" t="s">
        <v>292</v>
      </c>
      <c r="W4067" t="s">
        <v>33</v>
      </c>
      <c r="X4067" t="s">
        <v>283</v>
      </c>
      <c r="Y4067" t="s">
        <v>125</v>
      </c>
      <c r="Z4067" t="s">
        <v>1451</v>
      </c>
    </row>
    <row r="4068" spans="1:26" hidden="1" x14ac:dyDescent="0.25">
      <c r="A4068" t="s">
        <v>16386</v>
      </c>
      <c r="B4068" t="s">
        <v>16387</v>
      </c>
      <c r="C4068" s="1" t="str">
        <f t="shared" si="662"/>
        <v>21:0242</v>
      </c>
      <c r="D4068" s="1" t="str">
        <f t="shared" si="663"/>
        <v>21:0117</v>
      </c>
      <c r="E4068" t="s">
        <v>16388</v>
      </c>
      <c r="F4068" t="s">
        <v>16389</v>
      </c>
      <c r="H4068">
        <v>59.687190800000003</v>
      </c>
      <c r="I4068">
        <v>-102.3650483</v>
      </c>
      <c r="J4068" s="1" t="str">
        <f t="shared" si="664"/>
        <v>NGR lake sediment grab sample</v>
      </c>
      <c r="K4068" s="1" t="str">
        <f t="shared" si="665"/>
        <v>&lt;177 micron (NGR)</v>
      </c>
      <c r="L4068">
        <v>96</v>
      </c>
      <c r="M4068" t="s">
        <v>143</v>
      </c>
      <c r="N4068">
        <v>1898</v>
      </c>
      <c r="O4068" t="s">
        <v>615</v>
      </c>
      <c r="P4068" t="s">
        <v>244</v>
      </c>
      <c r="Q4068" t="s">
        <v>66</v>
      </c>
      <c r="R4068" t="s">
        <v>34</v>
      </c>
      <c r="S4068" t="s">
        <v>33</v>
      </c>
      <c r="T4068" t="s">
        <v>36</v>
      </c>
      <c r="U4068" t="s">
        <v>40</v>
      </c>
      <c r="V4068" t="s">
        <v>125</v>
      </c>
      <c r="W4068" t="s">
        <v>80</v>
      </c>
      <c r="X4068" t="s">
        <v>890</v>
      </c>
      <c r="Y4068" t="s">
        <v>41</v>
      </c>
      <c r="Z4068" t="s">
        <v>849</v>
      </c>
    </row>
    <row r="4069" spans="1:26" hidden="1" x14ac:dyDescent="0.25">
      <c r="A4069" t="s">
        <v>16390</v>
      </c>
      <c r="B4069" t="s">
        <v>16391</v>
      </c>
      <c r="C4069" s="1" t="str">
        <f t="shared" si="662"/>
        <v>21:0242</v>
      </c>
      <c r="D4069" s="1" t="str">
        <f t="shared" si="663"/>
        <v>21:0117</v>
      </c>
      <c r="E4069" t="s">
        <v>16392</v>
      </c>
      <c r="F4069" t="s">
        <v>16393</v>
      </c>
      <c r="H4069">
        <v>59.701268399999996</v>
      </c>
      <c r="I4069">
        <v>-102.3587328</v>
      </c>
      <c r="J4069" s="1" t="str">
        <f t="shared" si="664"/>
        <v>NGR lake sediment grab sample</v>
      </c>
      <c r="K4069" s="1" t="str">
        <f t="shared" si="665"/>
        <v>&lt;177 micron (NGR)</v>
      </c>
      <c r="L4069">
        <v>96</v>
      </c>
      <c r="M4069" t="s">
        <v>177</v>
      </c>
      <c r="N4069">
        <v>1899</v>
      </c>
      <c r="O4069" t="s">
        <v>207</v>
      </c>
      <c r="P4069" t="s">
        <v>596</v>
      </c>
      <c r="Q4069" t="s">
        <v>66</v>
      </c>
      <c r="R4069" t="s">
        <v>50</v>
      </c>
      <c r="S4069" t="s">
        <v>33</v>
      </c>
      <c r="T4069" t="s">
        <v>36</v>
      </c>
      <c r="U4069" t="s">
        <v>119</v>
      </c>
      <c r="V4069" t="s">
        <v>200</v>
      </c>
      <c r="W4069" t="s">
        <v>80</v>
      </c>
      <c r="X4069" t="s">
        <v>890</v>
      </c>
      <c r="Y4069" t="s">
        <v>41</v>
      </c>
      <c r="Z4069" t="s">
        <v>1025</v>
      </c>
    </row>
    <row r="4070" spans="1:26" hidden="1" x14ac:dyDescent="0.25">
      <c r="A4070" t="s">
        <v>16394</v>
      </c>
      <c r="B4070" t="s">
        <v>16395</v>
      </c>
      <c r="C4070" s="1" t="str">
        <f t="shared" si="662"/>
        <v>21:0242</v>
      </c>
      <c r="D4070" s="1" t="str">
        <f t="shared" si="663"/>
        <v>21:0117</v>
      </c>
      <c r="E4070" t="s">
        <v>16396</v>
      </c>
      <c r="F4070" t="s">
        <v>16397</v>
      </c>
      <c r="H4070">
        <v>59.707548699999997</v>
      </c>
      <c r="I4070">
        <v>-102.3078807</v>
      </c>
      <c r="J4070" s="1" t="str">
        <f t="shared" si="664"/>
        <v>NGR lake sediment grab sample</v>
      </c>
      <c r="K4070" s="1" t="str">
        <f t="shared" si="665"/>
        <v>&lt;177 micron (NGR)</v>
      </c>
      <c r="L4070">
        <v>96</v>
      </c>
      <c r="M4070" t="s">
        <v>187</v>
      </c>
      <c r="N4070">
        <v>1900</v>
      </c>
      <c r="O4070" t="s">
        <v>488</v>
      </c>
      <c r="P4070" t="s">
        <v>109</v>
      </c>
      <c r="Q4070" t="s">
        <v>63</v>
      </c>
      <c r="R4070" t="s">
        <v>76</v>
      </c>
      <c r="S4070" t="s">
        <v>63</v>
      </c>
      <c r="T4070" t="s">
        <v>36</v>
      </c>
      <c r="U4070" t="s">
        <v>343</v>
      </c>
      <c r="V4070" t="s">
        <v>437</v>
      </c>
      <c r="W4070" t="s">
        <v>66</v>
      </c>
      <c r="X4070" t="s">
        <v>77</v>
      </c>
      <c r="Y4070" t="s">
        <v>41</v>
      </c>
      <c r="Z4070" t="s">
        <v>48</v>
      </c>
    </row>
    <row r="4071" spans="1:26" hidden="1" x14ac:dyDescent="0.25">
      <c r="A4071" t="s">
        <v>16398</v>
      </c>
      <c r="B4071" t="s">
        <v>16399</v>
      </c>
      <c r="C4071" s="1" t="str">
        <f t="shared" si="662"/>
        <v>21:0242</v>
      </c>
      <c r="D4071" s="1" t="str">
        <f>HYPERLINK("http://geochem.nrcan.gc.ca/cdogs/content/svy/svy_e.htm", "")</f>
        <v/>
      </c>
      <c r="G4071" s="1" t="str">
        <f>HYPERLINK("http://geochem.nrcan.gc.ca/cdogs/content/cr_/cr_00023_e.htm", "23")</f>
        <v>23</v>
      </c>
      <c r="J4071" t="s">
        <v>220</v>
      </c>
      <c r="K4071" t="s">
        <v>221</v>
      </c>
      <c r="L4071">
        <v>96</v>
      </c>
      <c r="M4071" t="s">
        <v>222</v>
      </c>
      <c r="N4071">
        <v>1901</v>
      </c>
      <c r="O4071" t="s">
        <v>759</v>
      </c>
      <c r="P4071" t="s">
        <v>145</v>
      </c>
      <c r="Q4071" t="s">
        <v>244</v>
      </c>
      <c r="R4071" t="s">
        <v>290</v>
      </c>
      <c r="S4071" t="s">
        <v>290</v>
      </c>
      <c r="T4071" t="s">
        <v>36</v>
      </c>
      <c r="U4071" t="s">
        <v>2330</v>
      </c>
      <c r="V4071" t="s">
        <v>164</v>
      </c>
      <c r="W4071" t="s">
        <v>39</v>
      </c>
      <c r="X4071" t="s">
        <v>79</v>
      </c>
      <c r="Y4071" t="s">
        <v>109</v>
      </c>
      <c r="Z4071" t="s">
        <v>6137</v>
      </c>
    </row>
    <row r="4072" spans="1:26" hidden="1" x14ac:dyDescent="0.25">
      <c r="A4072" t="s">
        <v>16400</v>
      </c>
      <c r="B4072" t="s">
        <v>16401</v>
      </c>
      <c r="C4072" s="1" t="str">
        <f t="shared" si="662"/>
        <v>21:0242</v>
      </c>
      <c r="D4072" s="1" t="str">
        <f t="shared" ref="D4072:D4093" si="666">HYPERLINK("http://geochem.nrcan.gc.ca/cdogs/content/svy/svy210117_e.htm", "21:0117")</f>
        <v>21:0117</v>
      </c>
      <c r="E4072" t="s">
        <v>16402</v>
      </c>
      <c r="F4072" t="s">
        <v>16403</v>
      </c>
      <c r="H4072">
        <v>59.683031900000003</v>
      </c>
      <c r="I4072">
        <v>-102.3005734</v>
      </c>
      <c r="J4072" s="1" t="str">
        <f t="shared" ref="J4072:J4093" si="667">HYPERLINK("http://geochem.nrcan.gc.ca/cdogs/content/kwd/kwd020027_e.htm", "NGR lake sediment grab sample")</f>
        <v>NGR lake sediment grab sample</v>
      </c>
      <c r="K4072" s="1" t="str">
        <f t="shared" ref="K4072:K4093" si="668">HYPERLINK("http://geochem.nrcan.gc.ca/cdogs/content/kwd/kwd080006_e.htm", "&lt;177 micron (NGR)")</f>
        <v>&lt;177 micron (NGR)</v>
      </c>
      <c r="L4072">
        <v>96</v>
      </c>
      <c r="M4072" t="s">
        <v>196</v>
      </c>
      <c r="N4072">
        <v>1902</v>
      </c>
      <c r="O4072" t="s">
        <v>336</v>
      </c>
      <c r="P4072" t="s">
        <v>321</v>
      </c>
      <c r="Q4072" t="s">
        <v>66</v>
      </c>
      <c r="R4072" t="s">
        <v>77</v>
      </c>
      <c r="S4072" t="s">
        <v>39</v>
      </c>
      <c r="T4072" t="s">
        <v>36</v>
      </c>
      <c r="U4072" t="s">
        <v>465</v>
      </c>
      <c r="V4072" t="s">
        <v>685</v>
      </c>
      <c r="W4072" t="s">
        <v>78</v>
      </c>
      <c r="X4072" t="s">
        <v>890</v>
      </c>
      <c r="Y4072" t="s">
        <v>125</v>
      </c>
      <c r="Z4072" t="s">
        <v>928</v>
      </c>
    </row>
    <row r="4073" spans="1:26" hidden="1" x14ac:dyDescent="0.25">
      <c r="A4073" t="s">
        <v>16404</v>
      </c>
      <c r="B4073" t="s">
        <v>16405</v>
      </c>
      <c r="C4073" s="1" t="str">
        <f t="shared" si="662"/>
        <v>21:0242</v>
      </c>
      <c r="D4073" s="1" t="str">
        <f t="shared" si="666"/>
        <v>21:0117</v>
      </c>
      <c r="E4073" t="s">
        <v>16406</v>
      </c>
      <c r="F4073" t="s">
        <v>16407</v>
      </c>
      <c r="H4073">
        <v>59.676523799999998</v>
      </c>
      <c r="I4073">
        <v>-102.25495960000001</v>
      </c>
      <c r="J4073" s="1" t="str">
        <f t="shared" si="667"/>
        <v>NGR lake sediment grab sample</v>
      </c>
      <c r="K4073" s="1" t="str">
        <f t="shared" si="668"/>
        <v>&lt;177 micron (NGR)</v>
      </c>
      <c r="L4073">
        <v>96</v>
      </c>
      <c r="M4073" t="s">
        <v>206</v>
      </c>
      <c r="N4073">
        <v>1903</v>
      </c>
      <c r="O4073" t="s">
        <v>298</v>
      </c>
      <c r="P4073" t="s">
        <v>50</v>
      </c>
      <c r="Q4073" t="s">
        <v>66</v>
      </c>
      <c r="R4073" t="s">
        <v>97</v>
      </c>
      <c r="S4073" t="s">
        <v>39</v>
      </c>
      <c r="T4073" t="s">
        <v>36</v>
      </c>
      <c r="U4073" t="s">
        <v>1869</v>
      </c>
      <c r="V4073" t="s">
        <v>1121</v>
      </c>
      <c r="W4073" t="s">
        <v>63</v>
      </c>
      <c r="X4073" t="s">
        <v>890</v>
      </c>
      <c r="Y4073" t="s">
        <v>41</v>
      </c>
      <c r="Z4073" t="s">
        <v>3060</v>
      </c>
    </row>
    <row r="4074" spans="1:26" hidden="1" x14ac:dyDescent="0.25">
      <c r="A4074" t="s">
        <v>16408</v>
      </c>
      <c r="B4074" t="s">
        <v>16409</v>
      </c>
      <c r="C4074" s="1" t="str">
        <f t="shared" si="662"/>
        <v>21:0242</v>
      </c>
      <c r="D4074" s="1" t="str">
        <f t="shared" si="666"/>
        <v>21:0117</v>
      </c>
      <c r="E4074" t="s">
        <v>16410</v>
      </c>
      <c r="F4074" t="s">
        <v>16411</v>
      </c>
      <c r="H4074">
        <v>59.671786400000002</v>
      </c>
      <c r="I4074">
        <v>-102.21225459999999</v>
      </c>
      <c r="J4074" s="1" t="str">
        <f t="shared" si="667"/>
        <v>NGR lake sediment grab sample</v>
      </c>
      <c r="K4074" s="1" t="str">
        <f t="shared" si="668"/>
        <v>&lt;177 micron (NGR)</v>
      </c>
      <c r="L4074">
        <v>96</v>
      </c>
      <c r="M4074" t="s">
        <v>214</v>
      </c>
      <c r="N4074">
        <v>1904</v>
      </c>
      <c r="O4074" t="s">
        <v>1047</v>
      </c>
      <c r="P4074" t="s">
        <v>244</v>
      </c>
      <c r="Q4074" t="s">
        <v>66</v>
      </c>
      <c r="R4074" t="s">
        <v>109</v>
      </c>
      <c r="S4074" t="s">
        <v>39</v>
      </c>
      <c r="T4074" t="s">
        <v>36</v>
      </c>
      <c r="U4074" t="s">
        <v>119</v>
      </c>
      <c r="V4074" t="s">
        <v>90</v>
      </c>
      <c r="W4074" t="s">
        <v>53</v>
      </c>
      <c r="X4074" t="s">
        <v>82</v>
      </c>
      <c r="Y4074" t="s">
        <v>41</v>
      </c>
      <c r="Z4074" t="s">
        <v>1161</v>
      </c>
    </row>
    <row r="4075" spans="1:26" hidden="1" x14ac:dyDescent="0.25">
      <c r="A4075" t="s">
        <v>16412</v>
      </c>
      <c r="B4075" t="s">
        <v>16413</v>
      </c>
      <c r="C4075" s="1" t="str">
        <f t="shared" si="662"/>
        <v>21:0242</v>
      </c>
      <c r="D4075" s="1" t="str">
        <f t="shared" si="666"/>
        <v>21:0117</v>
      </c>
      <c r="E4075" t="s">
        <v>16414</v>
      </c>
      <c r="F4075" t="s">
        <v>16415</v>
      </c>
      <c r="H4075">
        <v>59.673022899999999</v>
      </c>
      <c r="I4075">
        <v>-102.13251700000001</v>
      </c>
      <c r="J4075" s="1" t="str">
        <f t="shared" si="667"/>
        <v>NGR lake sediment grab sample</v>
      </c>
      <c r="K4075" s="1" t="str">
        <f t="shared" si="668"/>
        <v>&lt;177 micron (NGR)</v>
      </c>
      <c r="L4075">
        <v>97</v>
      </c>
      <c r="M4075" t="s">
        <v>30</v>
      </c>
      <c r="N4075">
        <v>1905</v>
      </c>
      <c r="O4075" t="s">
        <v>223</v>
      </c>
      <c r="P4075" t="s">
        <v>145</v>
      </c>
      <c r="Q4075" t="s">
        <v>53</v>
      </c>
      <c r="R4075" t="s">
        <v>76</v>
      </c>
      <c r="S4075" t="s">
        <v>63</v>
      </c>
      <c r="T4075" t="s">
        <v>36</v>
      </c>
      <c r="U4075" t="s">
        <v>300</v>
      </c>
      <c r="V4075" t="s">
        <v>322</v>
      </c>
      <c r="W4075" t="s">
        <v>63</v>
      </c>
      <c r="X4075" t="s">
        <v>82</v>
      </c>
      <c r="Y4075" t="s">
        <v>41</v>
      </c>
      <c r="Z4075" t="s">
        <v>191</v>
      </c>
    </row>
    <row r="4076" spans="1:26" hidden="1" x14ac:dyDescent="0.25">
      <c r="A4076" t="s">
        <v>16416</v>
      </c>
      <c r="B4076" t="s">
        <v>16417</v>
      </c>
      <c r="C4076" s="1" t="str">
        <f t="shared" si="662"/>
        <v>21:0242</v>
      </c>
      <c r="D4076" s="1" t="str">
        <f t="shared" si="666"/>
        <v>21:0117</v>
      </c>
      <c r="E4076" t="s">
        <v>16418</v>
      </c>
      <c r="F4076" t="s">
        <v>16419</v>
      </c>
      <c r="H4076">
        <v>59.672143400000003</v>
      </c>
      <c r="I4076">
        <v>-102.185225</v>
      </c>
      <c r="J4076" s="1" t="str">
        <f t="shared" si="667"/>
        <v>NGR lake sediment grab sample</v>
      </c>
      <c r="K4076" s="1" t="str">
        <f t="shared" si="668"/>
        <v>&lt;177 micron (NGR)</v>
      </c>
      <c r="L4076">
        <v>97</v>
      </c>
      <c r="M4076" t="s">
        <v>47</v>
      </c>
      <c r="N4076">
        <v>1906</v>
      </c>
      <c r="O4076" t="s">
        <v>228</v>
      </c>
      <c r="P4076" t="s">
        <v>134</v>
      </c>
      <c r="Q4076" t="s">
        <v>53</v>
      </c>
      <c r="R4076" t="s">
        <v>181</v>
      </c>
      <c r="S4076" t="s">
        <v>63</v>
      </c>
      <c r="T4076" t="s">
        <v>36</v>
      </c>
      <c r="U4076" t="s">
        <v>470</v>
      </c>
      <c r="V4076" t="s">
        <v>90</v>
      </c>
      <c r="W4076" t="s">
        <v>63</v>
      </c>
      <c r="X4076" t="s">
        <v>283</v>
      </c>
      <c r="Y4076" t="s">
        <v>41</v>
      </c>
      <c r="Z4076" t="s">
        <v>4058</v>
      </c>
    </row>
    <row r="4077" spans="1:26" hidden="1" x14ac:dyDescent="0.25">
      <c r="A4077" t="s">
        <v>16420</v>
      </c>
      <c r="B4077" t="s">
        <v>16421</v>
      </c>
      <c r="C4077" s="1" t="str">
        <f t="shared" si="662"/>
        <v>21:0242</v>
      </c>
      <c r="D4077" s="1" t="str">
        <f t="shared" si="666"/>
        <v>21:0117</v>
      </c>
      <c r="E4077" t="s">
        <v>16422</v>
      </c>
      <c r="F4077" t="s">
        <v>16423</v>
      </c>
      <c r="H4077">
        <v>59.683363399999998</v>
      </c>
      <c r="I4077">
        <v>-102.15222780000001</v>
      </c>
      <c r="J4077" s="1" t="str">
        <f t="shared" si="667"/>
        <v>NGR lake sediment grab sample</v>
      </c>
      <c r="K4077" s="1" t="str">
        <f t="shared" si="668"/>
        <v>&lt;177 micron (NGR)</v>
      </c>
      <c r="L4077">
        <v>97</v>
      </c>
      <c r="M4077" t="s">
        <v>154</v>
      </c>
      <c r="N4077">
        <v>1907</v>
      </c>
      <c r="O4077" t="s">
        <v>488</v>
      </c>
      <c r="P4077" t="s">
        <v>108</v>
      </c>
      <c r="Q4077" t="s">
        <v>53</v>
      </c>
      <c r="R4077" t="s">
        <v>181</v>
      </c>
      <c r="S4077" t="s">
        <v>66</v>
      </c>
      <c r="T4077" t="s">
        <v>36</v>
      </c>
      <c r="U4077" t="s">
        <v>54</v>
      </c>
      <c r="V4077" t="s">
        <v>52</v>
      </c>
      <c r="W4077" t="s">
        <v>33</v>
      </c>
      <c r="X4077" t="s">
        <v>283</v>
      </c>
      <c r="Y4077" t="s">
        <v>41</v>
      </c>
      <c r="Z4077" t="s">
        <v>4058</v>
      </c>
    </row>
    <row r="4078" spans="1:26" hidden="1" x14ac:dyDescent="0.25">
      <c r="A4078" t="s">
        <v>16424</v>
      </c>
      <c r="B4078" t="s">
        <v>16425</v>
      </c>
      <c r="C4078" s="1" t="str">
        <f t="shared" si="662"/>
        <v>21:0242</v>
      </c>
      <c r="D4078" s="1" t="str">
        <f t="shared" si="666"/>
        <v>21:0117</v>
      </c>
      <c r="E4078" t="s">
        <v>16414</v>
      </c>
      <c r="F4078" t="s">
        <v>16426</v>
      </c>
      <c r="H4078">
        <v>59.673022899999999</v>
      </c>
      <c r="I4078">
        <v>-102.13251700000001</v>
      </c>
      <c r="J4078" s="1" t="str">
        <f t="shared" si="667"/>
        <v>NGR lake sediment grab sample</v>
      </c>
      <c r="K4078" s="1" t="str">
        <f t="shared" si="668"/>
        <v>&lt;177 micron (NGR)</v>
      </c>
      <c r="L4078">
        <v>97</v>
      </c>
      <c r="M4078" t="s">
        <v>162</v>
      </c>
      <c r="N4078">
        <v>1908</v>
      </c>
      <c r="O4078" t="s">
        <v>120</v>
      </c>
      <c r="P4078" t="s">
        <v>283</v>
      </c>
      <c r="Q4078" t="s">
        <v>53</v>
      </c>
      <c r="R4078" t="s">
        <v>97</v>
      </c>
      <c r="S4078" t="s">
        <v>80</v>
      </c>
      <c r="T4078" t="s">
        <v>36</v>
      </c>
      <c r="U4078" t="s">
        <v>300</v>
      </c>
      <c r="V4078" t="s">
        <v>322</v>
      </c>
      <c r="W4078" t="s">
        <v>80</v>
      </c>
      <c r="X4078" t="s">
        <v>82</v>
      </c>
      <c r="Y4078" t="s">
        <v>41</v>
      </c>
      <c r="Z4078" t="s">
        <v>191</v>
      </c>
    </row>
    <row r="4079" spans="1:26" hidden="1" x14ac:dyDescent="0.25">
      <c r="A4079" t="s">
        <v>16427</v>
      </c>
      <c r="B4079" t="s">
        <v>16428</v>
      </c>
      <c r="C4079" s="1" t="str">
        <f t="shared" si="662"/>
        <v>21:0242</v>
      </c>
      <c r="D4079" s="1" t="str">
        <f t="shared" si="666"/>
        <v>21:0117</v>
      </c>
      <c r="E4079" t="s">
        <v>16414</v>
      </c>
      <c r="F4079" t="s">
        <v>16429</v>
      </c>
      <c r="H4079">
        <v>59.673022899999999</v>
      </c>
      <c r="I4079">
        <v>-102.13251700000001</v>
      </c>
      <c r="J4079" s="1" t="str">
        <f t="shared" si="667"/>
        <v>NGR lake sediment grab sample</v>
      </c>
      <c r="K4079" s="1" t="str">
        <f t="shared" si="668"/>
        <v>&lt;177 micron (NGR)</v>
      </c>
      <c r="L4079">
        <v>97</v>
      </c>
      <c r="M4079" t="s">
        <v>169</v>
      </c>
      <c r="N4079">
        <v>1909</v>
      </c>
      <c r="O4079" t="s">
        <v>48</v>
      </c>
      <c r="P4079" t="s">
        <v>244</v>
      </c>
      <c r="Q4079" t="s">
        <v>63</v>
      </c>
      <c r="R4079" t="s">
        <v>97</v>
      </c>
      <c r="S4079" t="s">
        <v>63</v>
      </c>
      <c r="T4079" t="s">
        <v>36</v>
      </c>
      <c r="U4079" t="s">
        <v>300</v>
      </c>
      <c r="V4079" t="s">
        <v>65</v>
      </c>
      <c r="W4079" t="s">
        <v>80</v>
      </c>
      <c r="X4079" t="s">
        <v>283</v>
      </c>
      <c r="Y4079" t="s">
        <v>41</v>
      </c>
      <c r="Z4079" t="s">
        <v>191</v>
      </c>
    </row>
    <row r="4080" spans="1:26" hidden="1" x14ac:dyDescent="0.25">
      <c r="A4080" t="s">
        <v>16430</v>
      </c>
      <c r="B4080" t="s">
        <v>16431</v>
      </c>
      <c r="C4080" s="1" t="str">
        <f t="shared" si="662"/>
        <v>21:0242</v>
      </c>
      <c r="D4080" s="1" t="str">
        <f t="shared" si="666"/>
        <v>21:0117</v>
      </c>
      <c r="E4080" t="s">
        <v>16432</v>
      </c>
      <c r="F4080" t="s">
        <v>16433</v>
      </c>
      <c r="H4080">
        <v>59.671040499999997</v>
      </c>
      <c r="I4080">
        <v>-102.10161890000001</v>
      </c>
      <c r="J4080" s="1" t="str">
        <f t="shared" si="667"/>
        <v>NGR lake sediment grab sample</v>
      </c>
      <c r="K4080" s="1" t="str">
        <f t="shared" si="668"/>
        <v>&lt;177 micron (NGR)</v>
      </c>
      <c r="L4080">
        <v>97</v>
      </c>
      <c r="M4080" t="s">
        <v>60</v>
      </c>
      <c r="N4080">
        <v>1910</v>
      </c>
      <c r="O4080" t="s">
        <v>67</v>
      </c>
      <c r="P4080" t="s">
        <v>145</v>
      </c>
      <c r="Q4080" t="s">
        <v>53</v>
      </c>
      <c r="R4080" t="s">
        <v>76</v>
      </c>
      <c r="S4080" t="s">
        <v>80</v>
      </c>
      <c r="T4080" t="s">
        <v>36</v>
      </c>
      <c r="U4080" t="s">
        <v>284</v>
      </c>
      <c r="V4080" t="s">
        <v>225</v>
      </c>
      <c r="W4080" t="s">
        <v>78</v>
      </c>
      <c r="X4080" t="s">
        <v>82</v>
      </c>
      <c r="Y4080" t="s">
        <v>41</v>
      </c>
      <c r="Z4080" t="s">
        <v>1012</v>
      </c>
    </row>
    <row r="4081" spans="1:26" hidden="1" x14ac:dyDescent="0.25">
      <c r="A4081" t="s">
        <v>16434</v>
      </c>
      <c r="B4081" t="s">
        <v>16435</v>
      </c>
      <c r="C4081" s="1" t="str">
        <f t="shared" si="662"/>
        <v>21:0242</v>
      </c>
      <c r="D4081" s="1" t="str">
        <f t="shared" si="666"/>
        <v>21:0117</v>
      </c>
      <c r="E4081" t="s">
        <v>16436</v>
      </c>
      <c r="F4081" t="s">
        <v>16437</v>
      </c>
      <c r="H4081">
        <v>59.651385099999999</v>
      </c>
      <c r="I4081">
        <v>-102.0957878</v>
      </c>
      <c r="J4081" s="1" t="str">
        <f t="shared" si="667"/>
        <v>NGR lake sediment grab sample</v>
      </c>
      <c r="K4081" s="1" t="str">
        <f t="shared" si="668"/>
        <v>&lt;177 micron (NGR)</v>
      </c>
      <c r="L4081">
        <v>97</v>
      </c>
      <c r="M4081" t="s">
        <v>73</v>
      </c>
      <c r="N4081">
        <v>1911</v>
      </c>
      <c r="O4081" t="s">
        <v>223</v>
      </c>
      <c r="P4081" t="s">
        <v>181</v>
      </c>
      <c r="Q4081" t="s">
        <v>53</v>
      </c>
      <c r="R4081" t="s">
        <v>33</v>
      </c>
      <c r="S4081" t="s">
        <v>63</v>
      </c>
      <c r="T4081" t="s">
        <v>36</v>
      </c>
      <c r="U4081" t="s">
        <v>163</v>
      </c>
      <c r="V4081" t="s">
        <v>237</v>
      </c>
      <c r="W4081" t="s">
        <v>66</v>
      </c>
      <c r="X4081" t="s">
        <v>77</v>
      </c>
      <c r="Y4081" t="s">
        <v>41</v>
      </c>
      <c r="Z4081" t="s">
        <v>39</v>
      </c>
    </row>
    <row r="4082" spans="1:26" hidden="1" x14ac:dyDescent="0.25">
      <c r="A4082" t="s">
        <v>16438</v>
      </c>
      <c r="B4082" t="s">
        <v>16439</v>
      </c>
      <c r="C4082" s="1" t="str">
        <f t="shared" si="662"/>
        <v>21:0242</v>
      </c>
      <c r="D4082" s="1" t="str">
        <f t="shared" si="666"/>
        <v>21:0117</v>
      </c>
      <c r="E4082" t="s">
        <v>16440</v>
      </c>
      <c r="F4082" t="s">
        <v>16441</v>
      </c>
      <c r="H4082">
        <v>59.653522299999999</v>
      </c>
      <c r="I4082">
        <v>-102.1381944</v>
      </c>
      <c r="J4082" s="1" t="str">
        <f t="shared" si="667"/>
        <v>NGR lake sediment grab sample</v>
      </c>
      <c r="K4082" s="1" t="str">
        <f t="shared" si="668"/>
        <v>&lt;177 micron (NGR)</v>
      </c>
      <c r="L4082">
        <v>97</v>
      </c>
      <c r="M4082" t="s">
        <v>87</v>
      </c>
      <c r="N4082">
        <v>1912</v>
      </c>
      <c r="O4082" t="s">
        <v>342</v>
      </c>
      <c r="P4082" t="s">
        <v>109</v>
      </c>
      <c r="Q4082" t="s">
        <v>53</v>
      </c>
      <c r="R4082" t="s">
        <v>39</v>
      </c>
      <c r="S4082" t="s">
        <v>53</v>
      </c>
      <c r="T4082" t="s">
        <v>36</v>
      </c>
      <c r="U4082" t="s">
        <v>228</v>
      </c>
      <c r="V4082" t="s">
        <v>225</v>
      </c>
      <c r="W4082" t="s">
        <v>63</v>
      </c>
      <c r="X4082" t="s">
        <v>760</v>
      </c>
      <c r="Y4082" t="s">
        <v>41</v>
      </c>
      <c r="Z4082" t="s">
        <v>1891</v>
      </c>
    </row>
    <row r="4083" spans="1:26" hidden="1" x14ac:dyDescent="0.25">
      <c r="A4083" t="s">
        <v>16442</v>
      </c>
      <c r="B4083" t="s">
        <v>16443</v>
      </c>
      <c r="C4083" s="1" t="str">
        <f t="shared" si="662"/>
        <v>21:0242</v>
      </c>
      <c r="D4083" s="1" t="str">
        <f t="shared" si="666"/>
        <v>21:0117</v>
      </c>
      <c r="E4083" t="s">
        <v>16444</v>
      </c>
      <c r="F4083" t="s">
        <v>16445</v>
      </c>
      <c r="H4083">
        <v>59.648281900000001</v>
      </c>
      <c r="I4083">
        <v>-102.18917740000001</v>
      </c>
      <c r="J4083" s="1" t="str">
        <f t="shared" si="667"/>
        <v>NGR lake sediment grab sample</v>
      </c>
      <c r="K4083" s="1" t="str">
        <f t="shared" si="668"/>
        <v>&lt;177 micron (NGR)</v>
      </c>
      <c r="L4083">
        <v>97</v>
      </c>
      <c r="M4083" t="s">
        <v>96</v>
      </c>
      <c r="N4083">
        <v>1913</v>
      </c>
      <c r="O4083" t="s">
        <v>771</v>
      </c>
      <c r="P4083" t="s">
        <v>77</v>
      </c>
      <c r="Q4083" t="s">
        <v>53</v>
      </c>
      <c r="R4083" t="s">
        <v>76</v>
      </c>
      <c r="S4083" t="s">
        <v>33</v>
      </c>
      <c r="T4083" t="s">
        <v>36</v>
      </c>
      <c r="U4083" t="s">
        <v>471</v>
      </c>
      <c r="V4083" t="s">
        <v>399</v>
      </c>
      <c r="W4083" t="s">
        <v>53</v>
      </c>
      <c r="X4083" t="s">
        <v>77</v>
      </c>
      <c r="Y4083" t="s">
        <v>41</v>
      </c>
      <c r="Z4083" t="s">
        <v>761</v>
      </c>
    </row>
    <row r="4084" spans="1:26" hidden="1" x14ac:dyDescent="0.25">
      <c r="A4084" t="s">
        <v>16446</v>
      </c>
      <c r="B4084" t="s">
        <v>16447</v>
      </c>
      <c r="C4084" s="1" t="str">
        <f t="shared" si="662"/>
        <v>21:0242</v>
      </c>
      <c r="D4084" s="1" t="str">
        <f t="shared" si="666"/>
        <v>21:0117</v>
      </c>
      <c r="E4084" t="s">
        <v>16448</v>
      </c>
      <c r="F4084" t="s">
        <v>16449</v>
      </c>
      <c r="H4084">
        <v>59.662257599999997</v>
      </c>
      <c r="I4084">
        <v>-102.2362376</v>
      </c>
      <c r="J4084" s="1" t="str">
        <f t="shared" si="667"/>
        <v>NGR lake sediment grab sample</v>
      </c>
      <c r="K4084" s="1" t="str">
        <f t="shared" si="668"/>
        <v>&lt;177 micron (NGR)</v>
      </c>
      <c r="L4084">
        <v>97</v>
      </c>
      <c r="M4084" t="s">
        <v>106</v>
      </c>
      <c r="N4084">
        <v>1914</v>
      </c>
      <c r="O4084" t="s">
        <v>297</v>
      </c>
      <c r="P4084" t="s">
        <v>109</v>
      </c>
      <c r="Q4084" t="s">
        <v>53</v>
      </c>
      <c r="R4084" t="s">
        <v>146</v>
      </c>
      <c r="S4084" t="s">
        <v>80</v>
      </c>
      <c r="T4084" t="s">
        <v>36</v>
      </c>
      <c r="U4084" t="s">
        <v>673</v>
      </c>
      <c r="V4084" t="s">
        <v>200</v>
      </c>
      <c r="W4084" t="s">
        <v>53</v>
      </c>
      <c r="X4084" t="s">
        <v>283</v>
      </c>
      <c r="Y4084" t="s">
        <v>41</v>
      </c>
      <c r="Z4084" t="s">
        <v>278</v>
      </c>
    </row>
    <row r="4085" spans="1:26" hidden="1" x14ac:dyDescent="0.25">
      <c r="A4085" t="s">
        <v>16450</v>
      </c>
      <c r="B4085" t="s">
        <v>16451</v>
      </c>
      <c r="C4085" s="1" t="str">
        <f t="shared" si="662"/>
        <v>21:0242</v>
      </c>
      <c r="D4085" s="1" t="str">
        <f t="shared" si="666"/>
        <v>21:0117</v>
      </c>
      <c r="E4085" t="s">
        <v>16452</v>
      </c>
      <c r="F4085" t="s">
        <v>16453</v>
      </c>
      <c r="H4085">
        <v>59.658473000000001</v>
      </c>
      <c r="I4085">
        <v>-102.2804064</v>
      </c>
      <c r="J4085" s="1" t="str">
        <f t="shared" si="667"/>
        <v>NGR lake sediment grab sample</v>
      </c>
      <c r="K4085" s="1" t="str">
        <f t="shared" si="668"/>
        <v>&lt;177 micron (NGR)</v>
      </c>
      <c r="L4085">
        <v>97</v>
      </c>
      <c r="M4085" t="s">
        <v>118</v>
      </c>
      <c r="N4085">
        <v>1915</v>
      </c>
      <c r="O4085" t="s">
        <v>1047</v>
      </c>
      <c r="P4085" t="s">
        <v>134</v>
      </c>
      <c r="Q4085" t="s">
        <v>53</v>
      </c>
      <c r="R4085" t="s">
        <v>97</v>
      </c>
      <c r="S4085" t="s">
        <v>63</v>
      </c>
      <c r="T4085" t="s">
        <v>36</v>
      </c>
      <c r="U4085" t="s">
        <v>465</v>
      </c>
      <c r="V4085" t="s">
        <v>99</v>
      </c>
      <c r="W4085" t="s">
        <v>146</v>
      </c>
      <c r="X4085" t="s">
        <v>890</v>
      </c>
      <c r="Y4085" t="s">
        <v>41</v>
      </c>
      <c r="Z4085" t="s">
        <v>224</v>
      </c>
    </row>
    <row r="4086" spans="1:26" hidden="1" x14ac:dyDescent="0.25">
      <c r="A4086" t="s">
        <v>16454</v>
      </c>
      <c r="B4086" t="s">
        <v>16455</v>
      </c>
      <c r="C4086" s="1" t="str">
        <f t="shared" si="662"/>
        <v>21:0242</v>
      </c>
      <c r="D4086" s="1" t="str">
        <f t="shared" si="666"/>
        <v>21:0117</v>
      </c>
      <c r="E4086" t="s">
        <v>16456</v>
      </c>
      <c r="F4086" t="s">
        <v>16457</v>
      </c>
      <c r="H4086">
        <v>59.6549634</v>
      </c>
      <c r="I4086">
        <v>-102.3172106</v>
      </c>
      <c r="J4086" s="1" t="str">
        <f t="shared" si="667"/>
        <v>NGR lake sediment grab sample</v>
      </c>
      <c r="K4086" s="1" t="str">
        <f t="shared" si="668"/>
        <v>&lt;177 micron (NGR)</v>
      </c>
      <c r="L4086">
        <v>97</v>
      </c>
      <c r="M4086" t="s">
        <v>131</v>
      </c>
      <c r="N4086">
        <v>1916</v>
      </c>
      <c r="O4086" t="s">
        <v>253</v>
      </c>
      <c r="P4086" t="s">
        <v>50</v>
      </c>
      <c r="Q4086" t="s">
        <v>63</v>
      </c>
      <c r="R4086" t="s">
        <v>156</v>
      </c>
      <c r="S4086" t="s">
        <v>33</v>
      </c>
      <c r="T4086" t="s">
        <v>36</v>
      </c>
      <c r="U4086" t="s">
        <v>1829</v>
      </c>
      <c r="V4086" t="s">
        <v>1121</v>
      </c>
      <c r="W4086" t="s">
        <v>33</v>
      </c>
      <c r="X4086" t="s">
        <v>77</v>
      </c>
      <c r="Y4086" t="s">
        <v>41</v>
      </c>
      <c r="Z4086" t="s">
        <v>2762</v>
      </c>
    </row>
    <row r="4087" spans="1:26" hidden="1" x14ac:dyDescent="0.25">
      <c r="A4087" t="s">
        <v>16458</v>
      </c>
      <c r="B4087" t="s">
        <v>16459</v>
      </c>
      <c r="C4087" s="1" t="str">
        <f t="shared" si="662"/>
        <v>21:0242</v>
      </c>
      <c r="D4087" s="1" t="str">
        <f t="shared" si="666"/>
        <v>21:0117</v>
      </c>
      <c r="E4087" t="s">
        <v>16460</v>
      </c>
      <c r="F4087" t="s">
        <v>16461</v>
      </c>
      <c r="H4087">
        <v>59.6557198</v>
      </c>
      <c r="I4087">
        <v>-102.36916859999999</v>
      </c>
      <c r="J4087" s="1" t="str">
        <f t="shared" si="667"/>
        <v>NGR lake sediment grab sample</v>
      </c>
      <c r="K4087" s="1" t="str">
        <f t="shared" si="668"/>
        <v>&lt;177 micron (NGR)</v>
      </c>
      <c r="L4087">
        <v>97</v>
      </c>
      <c r="M4087" t="s">
        <v>143</v>
      </c>
      <c r="N4087">
        <v>1917</v>
      </c>
      <c r="O4087" t="s">
        <v>455</v>
      </c>
      <c r="P4087" t="s">
        <v>82</v>
      </c>
      <c r="Q4087" t="s">
        <v>66</v>
      </c>
      <c r="R4087" t="s">
        <v>244</v>
      </c>
      <c r="S4087" t="s">
        <v>78</v>
      </c>
      <c r="T4087" t="s">
        <v>36</v>
      </c>
      <c r="U4087" t="s">
        <v>31</v>
      </c>
      <c r="V4087" t="s">
        <v>730</v>
      </c>
      <c r="W4087" t="s">
        <v>76</v>
      </c>
      <c r="X4087" t="s">
        <v>890</v>
      </c>
      <c r="Y4087" t="s">
        <v>41</v>
      </c>
      <c r="Z4087" t="s">
        <v>546</v>
      </c>
    </row>
    <row r="4088" spans="1:26" hidden="1" x14ac:dyDescent="0.25">
      <c r="A4088" t="s">
        <v>16462</v>
      </c>
      <c r="B4088" t="s">
        <v>16463</v>
      </c>
      <c r="C4088" s="1" t="str">
        <f t="shared" si="662"/>
        <v>21:0242</v>
      </c>
      <c r="D4088" s="1" t="str">
        <f t="shared" si="666"/>
        <v>21:0117</v>
      </c>
      <c r="E4088" t="s">
        <v>16464</v>
      </c>
      <c r="F4088" t="s">
        <v>16465</v>
      </c>
      <c r="H4088">
        <v>59.654722800000002</v>
      </c>
      <c r="I4088">
        <v>-102.3907631</v>
      </c>
      <c r="J4088" s="1" t="str">
        <f t="shared" si="667"/>
        <v>NGR lake sediment grab sample</v>
      </c>
      <c r="K4088" s="1" t="str">
        <f t="shared" si="668"/>
        <v>&lt;177 micron (NGR)</v>
      </c>
      <c r="L4088">
        <v>97</v>
      </c>
      <c r="M4088" t="s">
        <v>177</v>
      </c>
      <c r="N4088">
        <v>1918</v>
      </c>
      <c r="O4088" t="s">
        <v>54</v>
      </c>
      <c r="P4088" t="s">
        <v>596</v>
      </c>
      <c r="Q4088" t="s">
        <v>53</v>
      </c>
      <c r="R4088" t="s">
        <v>110</v>
      </c>
      <c r="S4088" t="s">
        <v>80</v>
      </c>
      <c r="T4088" t="s">
        <v>36</v>
      </c>
      <c r="U4088" t="s">
        <v>300</v>
      </c>
      <c r="V4088" t="s">
        <v>322</v>
      </c>
      <c r="W4088" t="s">
        <v>78</v>
      </c>
      <c r="X4088" t="s">
        <v>82</v>
      </c>
      <c r="Y4088" t="s">
        <v>41</v>
      </c>
      <c r="Z4088" t="s">
        <v>1847</v>
      </c>
    </row>
    <row r="4089" spans="1:26" hidden="1" x14ac:dyDescent="0.25">
      <c r="A4089" t="s">
        <v>16466</v>
      </c>
      <c r="B4089" t="s">
        <v>16467</v>
      </c>
      <c r="C4089" s="1" t="str">
        <f t="shared" si="662"/>
        <v>21:0242</v>
      </c>
      <c r="D4089" s="1" t="str">
        <f t="shared" si="666"/>
        <v>21:0117</v>
      </c>
      <c r="E4089" t="s">
        <v>16468</v>
      </c>
      <c r="F4089" t="s">
        <v>16469</v>
      </c>
      <c r="H4089">
        <v>59.645102600000001</v>
      </c>
      <c r="I4089">
        <v>-102.38861679999999</v>
      </c>
      <c r="J4089" s="1" t="str">
        <f t="shared" si="667"/>
        <v>NGR lake sediment grab sample</v>
      </c>
      <c r="K4089" s="1" t="str">
        <f t="shared" si="668"/>
        <v>&lt;177 micron (NGR)</v>
      </c>
      <c r="L4089">
        <v>97</v>
      </c>
      <c r="M4089" t="s">
        <v>187</v>
      </c>
      <c r="N4089">
        <v>1919</v>
      </c>
      <c r="O4089" t="s">
        <v>3263</v>
      </c>
      <c r="P4089" t="s">
        <v>32</v>
      </c>
      <c r="Q4089" t="s">
        <v>66</v>
      </c>
      <c r="R4089" t="s">
        <v>277</v>
      </c>
      <c r="S4089" t="s">
        <v>181</v>
      </c>
      <c r="T4089" t="s">
        <v>36</v>
      </c>
      <c r="U4089" t="s">
        <v>163</v>
      </c>
      <c r="V4089" t="s">
        <v>200</v>
      </c>
      <c r="W4089" t="s">
        <v>80</v>
      </c>
      <c r="X4089" t="s">
        <v>82</v>
      </c>
      <c r="Y4089" t="s">
        <v>41</v>
      </c>
      <c r="Z4089" t="s">
        <v>674</v>
      </c>
    </row>
    <row r="4090" spans="1:26" hidden="1" x14ac:dyDescent="0.25">
      <c r="A4090" t="s">
        <v>16470</v>
      </c>
      <c r="B4090" t="s">
        <v>16471</v>
      </c>
      <c r="C4090" s="1" t="str">
        <f t="shared" si="662"/>
        <v>21:0242</v>
      </c>
      <c r="D4090" s="1" t="str">
        <f t="shared" si="666"/>
        <v>21:0117</v>
      </c>
      <c r="E4090" t="s">
        <v>16472</v>
      </c>
      <c r="F4090" t="s">
        <v>16473</v>
      </c>
      <c r="H4090">
        <v>59.641766099999998</v>
      </c>
      <c r="I4090">
        <v>-102.3508463</v>
      </c>
      <c r="J4090" s="1" t="str">
        <f t="shared" si="667"/>
        <v>NGR lake sediment grab sample</v>
      </c>
      <c r="K4090" s="1" t="str">
        <f t="shared" si="668"/>
        <v>&lt;177 micron (NGR)</v>
      </c>
      <c r="L4090">
        <v>97</v>
      </c>
      <c r="M4090" t="s">
        <v>196</v>
      </c>
      <c r="N4090">
        <v>1920</v>
      </c>
      <c r="O4090" t="s">
        <v>702</v>
      </c>
      <c r="P4090" t="s">
        <v>596</v>
      </c>
      <c r="Q4090" t="s">
        <v>63</v>
      </c>
      <c r="R4090" t="s">
        <v>198</v>
      </c>
      <c r="S4090" t="s">
        <v>39</v>
      </c>
      <c r="T4090" t="s">
        <v>36</v>
      </c>
      <c r="U4090" t="s">
        <v>163</v>
      </c>
      <c r="V4090" t="s">
        <v>125</v>
      </c>
      <c r="W4090" t="s">
        <v>78</v>
      </c>
      <c r="X4090" t="s">
        <v>890</v>
      </c>
      <c r="Y4090" t="s">
        <v>41</v>
      </c>
      <c r="Z4090" t="s">
        <v>591</v>
      </c>
    </row>
    <row r="4091" spans="1:26" hidden="1" x14ac:dyDescent="0.25">
      <c r="A4091" t="s">
        <v>16474</v>
      </c>
      <c r="B4091" t="s">
        <v>16475</v>
      </c>
      <c r="C4091" s="1" t="str">
        <f t="shared" ref="C4091:C4154" si="669">HYPERLINK("http://geochem.nrcan.gc.ca/cdogs/content/bdl/bdl210242_e.htm", "21:0242")</f>
        <v>21:0242</v>
      </c>
      <c r="D4091" s="1" t="str">
        <f t="shared" si="666"/>
        <v>21:0117</v>
      </c>
      <c r="E4091" t="s">
        <v>16476</v>
      </c>
      <c r="F4091" t="s">
        <v>16477</v>
      </c>
      <c r="H4091">
        <v>59.617004299999998</v>
      </c>
      <c r="I4091">
        <v>-102.3659888</v>
      </c>
      <c r="J4091" s="1" t="str">
        <f t="shared" si="667"/>
        <v>NGR lake sediment grab sample</v>
      </c>
      <c r="K4091" s="1" t="str">
        <f t="shared" si="668"/>
        <v>&lt;177 micron (NGR)</v>
      </c>
      <c r="L4091">
        <v>97</v>
      </c>
      <c r="M4091" t="s">
        <v>206</v>
      </c>
      <c r="N4091">
        <v>1921</v>
      </c>
      <c r="O4091" t="s">
        <v>300</v>
      </c>
      <c r="P4091" t="s">
        <v>198</v>
      </c>
      <c r="Q4091" t="s">
        <v>53</v>
      </c>
      <c r="R4091" t="s">
        <v>109</v>
      </c>
      <c r="S4091" t="s">
        <v>39</v>
      </c>
      <c r="T4091" t="s">
        <v>36</v>
      </c>
      <c r="U4091" t="s">
        <v>390</v>
      </c>
      <c r="V4091" t="s">
        <v>125</v>
      </c>
      <c r="W4091" t="s">
        <v>33</v>
      </c>
      <c r="X4091" t="s">
        <v>82</v>
      </c>
      <c r="Y4091" t="s">
        <v>41</v>
      </c>
      <c r="Z4091" t="s">
        <v>1001</v>
      </c>
    </row>
    <row r="4092" spans="1:26" hidden="1" x14ac:dyDescent="0.25">
      <c r="A4092" t="s">
        <v>16478</v>
      </c>
      <c r="B4092" t="s">
        <v>16479</v>
      </c>
      <c r="C4092" s="1" t="str">
        <f t="shared" si="669"/>
        <v>21:0242</v>
      </c>
      <c r="D4092" s="1" t="str">
        <f t="shared" si="666"/>
        <v>21:0117</v>
      </c>
      <c r="E4092" t="s">
        <v>16480</v>
      </c>
      <c r="F4092" t="s">
        <v>16481</v>
      </c>
      <c r="H4092">
        <v>59.609410500000003</v>
      </c>
      <c r="I4092">
        <v>-102.32555809999999</v>
      </c>
      <c r="J4092" s="1" t="str">
        <f t="shared" si="667"/>
        <v>NGR lake sediment grab sample</v>
      </c>
      <c r="K4092" s="1" t="str">
        <f t="shared" si="668"/>
        <v>&lt;177 micron (NGR)</v>
      </c>
      <c r="L4092">
        <v>97</v>
      </c>
      <c r="M4092" t="s">
        <v>214</v>
      </c>
      <c r="N4092">
        <v>1922</v>
      </c>
      <c r="O4092" t="s">
        <v>342</v>
      </c>
      <c r="P4092" t="s">
        <v>134</v>
      </c>
      <c r="Q4092" t="s">
        <v>53</v>
      </c>
      <c r="R4092" t="s">
        <v>109</v>
      </c>
      <c r="S4092" t="s">
        <v>33</v>
      </c>
      <c r="T4092" t="s">
        <v>36</v>
      </c>
      <c r="U4092" t="s">
        <v>938</v>
      </c>
      <c r="V4092" t="s">
        <v>1121</v>
      </c>
      <c r="W4092" t="s">
        <v>80</v>
      </c>
      <c r="X4092" t="s">
        <v>48</v>
      </c>
      <c r="Y4092" t="s">
        <v>41</v>
      </c>
      <c r="Z4092" t="s">
        <v>1323</v>
      </c>
    </row>
    <row r="4093" spans="1:26" hidden="1" x14ac:dyDescent="0.25">
      <c r="A4093" t="s">
        <v>16482</v>
      </c>
      <c r="B4093" t="s">
        <v>16483</v>
      </c>
      <c r="C4093" s="1" t="str">
        <f t="shared" si="669"/>
        <v>21:0242</v>
      </c>
      <c r="D4093" s="1" t="str">
        <f t="shared" si="666"/>
        <v>21:0117</v>
      </c>
      <c r="E4093" t="s">
        <v>16484</v>
      </c>
      <c r="F4093" t="s">
        <v>16485</v>
      </c>
      <c r="H4093">
        <v>59.617751499999997</v>
      </c>
      <c r="I4093">
        <v>-102.2859697</v>
      </c>
      <c r="J4093" s="1" t="str">
        <f t="shared" si="667"/>
        <v>NGR lake sediment grab sample</v>
      </c>
      <c r="K4093" s="1" t="str">
        <f t="shared" si="668"/>
        <v>&lt;177 micron (NGR)</v>
      </c>
      <c r="L4093">
        <v>97</v>
      </c>
      <c r="M4093" t="s">
        <v>234</v>
      </c>
      <c r="N4093">
        <v>1923</v>
      </c>
      <c r="O4093" t="s">
        <v>297</v>
      </c>
      <c r="P4093" t="s">
        <v>134</v>
      </c>
      <c r="Q4093" t="s">
        <v>53</v>
      </c>
      <c r="R4093" t="s">
        <v>76</v>
      </c>
      <c r="S4093" t="s">
        <v>80</v>
      </c>
      <c r="T4093" t="s">
        <v>36</v>
      </c>
      <c r="U4093" t="s">
        <v>81</v>
      </c>
      <c r="V4093" t="s">
        <v>125</v>
      </c>
      <c r="W4093" t="s">
        <v>80</v>
      </c>
      <c r="X4093" t="s">
        <v>82</v>
      </c>
      <c r="Y4093" t="s">
        <v>41</v>
      </c>
      <c r="Z4093" t="s">
        <v>1152</v>
      </c>
    </row>
    <row r="4094" spans="1:26" hidden="1" x14ac:dyDescent="0.25">
      <c r="A4094" t="s">
        <v>16486</v>
      </c>
      <c r="B4094" t="s">
        <v>16487</v>
      </c>
      <c r="C4094" s="1" t="str">
        <f t="shared" si="669"/>
        <v>21:0242</v>
      </c>
      <c r="D4094" s="1" t="str">
        <f>HYPERLINK("http://geochem.nrcan.gc.ca/cdogs/content/svy/svy_e.htm", "")</f>
        <v/>
      </c>
      <c r="G4094" s="1" t="str">
        <f>HYPERLINK("http://geochem.nrcan.gc.ca/cdogs/content/cr_/cr_00007_e.htm", "7")</f>
        <v>7</v>
      </c>
      <c r="J4094" t="s">
        <v>220</v>
      </c>
      <c r="K4094" t="s">
        <v>221</v>
      </c>
      <c r="L4094">
        <v>97</v>
      </c>
      <c r="M4094" t="s">
        <v>222</v>
      </c>
      <c r="N4094">
        <v>1924</v>
      </c>
      <c r="O4094" t="s">
        <v>62</v>
      </c>
      <c r="P4094" t="s">
        <v>489</v>
      </c>
      <c r="Q4094" t="s">
        <v>156</v>
      </c>
      <c r="R4094" t="s">
        <v>78</v>
      </c>
      <c r="S4094" t="s">
        <v>80</v>
      </c>
      <c r="T4094" t="s">
        <v>225</v>
      </c>
      <c r="U4094" t="s">
        <v>269</v>
      </c>
      <c r="V4094" t="s">
        <v>227</v>
      </c>
      <c r="W4094" t="s">
        <v>53</v>
      </c>
      <c r="X4094" t="s">
        <v>228</v>
      </c>
      <c r="Y4094" t="s">
        <v>596</v>
      </c>
      <c r="Z4094" t="s">
        <v>738</v>
      </c>
    </row>
    <row r="4095" spans="1:26" hidden="1" x14ac:dyDescent="0.25">
      <c r="A4095" t="s">
        <v>16488</v>
      </c>
      <c r="B4095" t="s">
        <v>16489</v>
      </c>
      <c r="C4095" s="1" t="str">
        <f t="shared" si="669"/>
        <v>21:0242</v>
      </c>
      <c r="D4095" s="1" t="str">
        <f t="shared" ref="D4095:D4104" si="670">HYPERLINK("http://geochem.nrcan.gc.ca/cdogs/content/svy/svy210117_e.htm", "21:0117")</f>
        <v>21:0117</v>
      </c>
      <c r="E4095" t="s">
        <v>16490</v>
      </c>
      <c r="F4095" t="s">
        <v>16491</v>
      </c>
      <c r="H4095">
        <v>59.540230000000001</v>
      </c>
      <c r="I4095">
        <v>-102.18163869999999</v>
      </c>
      <c r="J4095" s="1" t="str">
        <f t="shared" ref="J4095:J4104" si="671">HYPERLINK("http://geochem.nrcan.gc.ca/cdogs/content/kwd/kwd020027_e.htm", "NGR lake sediment grab sample")</f>
        <v>NGR lake sediment grab sample</v>
      </c>
      <c r="K4095" s="1" t="str">
        <f t="shared" ref="K4095:K4104" si="672">HYPERLINK("http://geochem.nrcan.gc.ca/cdogs/content/kwd/kwd080006_e.htm", "&lt;177 micron (NGR)")</f>
        <v>&lt;177 micron (NGR)</v>
      </c>
      <c r="L4095">
        <v>98</v>
      </c>
      <c r="M4095" t="s">
        <v>242</v>
      </c>
      <c r="N4095">
        <v>1925</v>
      </c>
      <c r="O4095" t="s">
        <v>197</v>
      </c>
      <c r="P4095" t="s">
        <v>198</v>
      </c>
      <c r="Q4095" t="s">
        <v>53</v>
      </c>
      <c r="R4095" t="s">
        <v>181</v>
      </c>
      <c r="S4095" t="s">
        <v>33</v>
      </c>
      <c r="T4095" t="s">
        <v>36</v>
      </c>
      <c r="U4095" t="s">
        <v>54</v>
      </c>
      <c r="V4095" t="s">
        <v>721</v>
      </c>
      <c r="W4095" t="s">
        <v>66</v>
      </c>
      <c r="X4095" t="s">
        <v>760</v>
      </c>
      <c r="Y4095" t="s">
        <v>41</v>
      </c>
      <c r="Z4095" t="s">
        <v>928</v>
      </c>
    </row>
    <row r="4096" spans="1:26" hidden="1" x14ac:dyDescent="0.25">
      <c r="A4096" t="s">
        <v>16492</v>
      </c>
      <c r="B4096" t="s">
        <v>16493</v>
      </c>
      <c r="C4096" s="1" t="str">
        <f t="shared" si="669"/>
        <v>21:0242</v>
      </c>
      <c r="D4096" s="1" t="str">
        <f t="shared" si="670"/>
        <v>21:0117</v>
      </c>
      <c r="E4096" t="s">
        <v>16494</v>
      </c>
      <c r="F4096" t="s">
        <v>16495</v>
      </c>
      <c r="H4096">
        <v>59.641220699999998</v>
      </c>
      <c r="I4096">
        <v>-102.27429600000001</v>
      </c>
      <c r="J4096" s="1" t="str">
        <f t="shared" si="671"/>
        <v>NGR lake sediment grab sample</v>
      </c>
      <c r="K4096" s="1" t="str">
        <f t="shared" si="672"/>
        <v>&lt;177 micron (NGR)</v>
      </c>
      <c r="L4096">
        <v>98</v>
      </c>
      <c r="M4096" t="s">
        <v>47</v>
      </c>
      <c r="N4096">
        <v>1926</v>
      </c>
      <c r="O4096" t="s">
        <v>615</v>
      </c>
      <c r="P4096" t="s">
        <v>198</v>
      </c>
      <c r="Q4096" t="s">
        <v>53</v>
      </c>
      <c r="R4096" t="s">
        <v>97</v>
      </c>
      <c r="S4096" t="s">
        <v>39</v>
      </c>
      <c r="T4096" t="s">
        <v>36</v>
      </c>
      <c r="U4096" t="s">
        <v>2314</v>
      </c>
      <c r="V4096" t="s">
        <v>730</v>
      </c>
      <c r="W4096" t="s">
        <v>80</v>
      </c>
      <c r="X4096" t="s">
        <v>82</v>
      </c>
      <c r="Y4096" t="s">
        <v>125</v>
      </c>
      <c r="Z4096" t="s">
        <v>1152</v>
      </c>
    </row>
    <row r="4097" spans="1:26" hidden="1" x14ac:dyDescent="0.25">
      <c r="A4097" t="s">
        <v>16496</v>
      </c>
      <c r="B4097" t="s">
        <v>16497</v>
      </c>
      <c r="C4097" s="1" t="str">
        <f t="shared" si="669"/>
        <v>21:0242</v>
      </c>
      <c r="D4097" s="1" t="str">
        <f t="shared" si="670"/>
        <v>21:0117</v>
      </c>
      <c r="E4097" t="s">
        <v>16498</v>
      </c>
      <c r="F4097" t="s">
        <v>16499</v>
      </c>
      <c r="H4097">
        <v>59.630988100000003</v>
      </c>
      <c r="I4097">
        <v>-102.2366274</v>
      </c>
      <c r="J4097" s="1" t="str">
        <f t="shared" si="671"/>
        <v>NGR lake sediment grab sample</v>
      </c>
      <c r="K4097" s="1" t="str">
        <f t="shared" si="672"/>
        <v>&lt;177 micron (NGR)</v>
      </c>
      <c r="L4097">
        <v>98</v>
      </c>
      <c r="M4097" t="s">
        <v>60</v>
      </c>
      <c r="N4097">
        <v>1927</v>
      </c>
      <c r="O4097" t="s">
        <v>666</v>
      </c>
      <c r="P4097" t="s">
        <v>890</v>
      </c>
      <c r="Q4097" t="s">
        <v>53</v>
      </c>
      <c r="R4097" t="s">
        <v>146</v>
      </c>
      <c r="S4097" t="s">
        <v>33</v>
      </c>
      <c r="T4097" t="s">
        <v>36</v>
      </c>
      <c r="U4097" t="s">
        <v>667</v>
      </c>
      <c r="V4097" t="s">
        <v>292</v>
      </c>
      <c r="W4097" t="s">
        <v>78</v>
      </c>
      <c r="X4097" t="s">
        <v>48</v>
      </c>
      <c r="Y4097" t="s">
        <v>41</v>
      </c>
      <c r="Z4097" t="s">
        <v>2821</v>
      </c>
    </row>
    <row r="4098" spans="1:26" hidden="1" x14ac:dyDescent="0.25">
      <c r="A4098" t="s">
        <v>16500</v>
      </c>
      <c r="B4098" t="s">
        <v>16501</v>
      </c>
      <c r="C4098" s="1" t="str">
        <f t="shared" si="669"/>
        <v>21:0242</v>
      </c>
      <c r="D4098" s="1" t="str">
        <f t="shared" si="670"/>
        <v>21:0117</v>
      </c>
      <c r="E4098" t="s">
        <v>16502</v>
      </c>
      <c r="F4098" t="s">
        <v>16503</v>
      </c>
      <c r="H4098">
        <v>59.615253799999998</v>
      </c>
      <c r="I4098">
        <v>-102.2498015</v>
      </c>
      <c r="J4098" s="1" t="str">
        <f t="shared" si="671"/>
        <v>NGR lake sediment grab sample</v>
      </c>
      <c r="K4098" s="1" t="str">
        <f t="shared" si="672"/>
        <v>&lt;177 micron (NGR)</v>
      </c>
      <c r="L4098">
        <v>98</v>
      </c>
      <c r="M4098" t="s">
        <v>251</v>
      </c>
      <c r="N4098">
        <v>1928</v>
      </c>
      <c r="O4098" t="s">
        <v>666</v>
      </c>
      <c r="P4098" t="s">
        <v>546</v>
      </c>
      <c r="Q4098" t="s">
        <v>53</v>
      </c>
      <c r="R4098" t="s">
        <v>181</v>
      </c>
      <c r="S4098" t="s">
        <v>63</v>
      </c>
      <c r="T4098" t="s">
        <v>36</v>
      </c>
      <c r="U4098" t="s">
        <v>54</v>
      </c>
      <c r="V4098" t="s">
        <v>337</v>
      </c>
      <c r="W4098" t="s">
        <v>39</v>
      </c>
      <c r="X4098" t="s">
        <v>82</v>
      </c>
      <c r="Y4098" t="s">
        <v>41</v>
      </c>
      <c r="Z4098" t="s">
        <v>2070</v>
      </c>
    </row>
    <row r="4099" spans="1:26" hidden="1" x14ac:dyDescent="0.25">
      <c r="A4099" t="s">
        <v>16504</v>
      </c>
      <c r="B4099" t="s">
        <v>16505</v>
      </c>
      <c r="C4099" s="1" t="str">
        <f t="shared" si="669"/>
        <v>21:0242</v>
      </c>
      <c r="D4099" s="1" t="str">
        <f t="shared" si="670"/>
        <v>21:0117</v>
      </c>
      <c r="E4099" t="s">
        <v>16506</v>
      </c>
      <c r="F4099" t="s">
        <v>16507</v>
      </c>
      <c r="H4099">
        <v>59.614523699999999</v>
      </c>
      <c r="I4099">
        <v>-102.2216131</v>
      </c>
      <c r="J4099" s="1" t="str">
        <f t="shared" si="671"/>
        <v>NGR lake sediment grab sample</v>
      </c>
      <c r="K4099" s="1" t="str">
        <f t="shared" si="672"/>
        <v>&lt;177 micron (NGR)</v>
      </c>
      <c r="L4099">
        <v>98</v>
      </c>
      <c r="M4099" t="s">
        <v>259</v>
      </c>
      <c r="N4099">
        <v>1929</v>
      </c>
      <c r="O4099" t="s">
        <v>455</v>
      </c>
      <c r="P4099" t="s">
        <v>50</v>
      </c>
      <c r="Q4099" t="s">
        <v>53</v>
      </c>
      <c r="R4099" t="s">
        <v>76</v>
      </c>
      <c r="S4099" t="s">
        <v>80</v>
      </c>
      <c r="T4099" t="s">
        <v>36</v>
      </c>
      <c r="U4099" t="s">
        <v>299</v>
      </c>
      <c r="V4099" t="s">
        <v>200</v>
      </c>
      <c r="W4099" t="s">
        <v>63</v>
      </c>
      <c r="X4099" t="s">
        <v>82</v>
      </c>
      <c r="Y4099" t="s">
        <v>41</v>
      </c>
      <c r="Z4099" t="s">
        <v>209</v>
      </c>
    </row>
    <row r="4100" spans="1:26" hidden="1" x14ac:dyDescent="0.25">
      <c r="A4100" t="s">
        <v>16508</v>
      </c>
      <c r="B4100" t="s">
        <v>16509</v>
      </c>
      <c r="C4100" s="1" t="str">
        <f t="shared" si="669"/>
        <v>21:0242</v>
      </c>
      <c r="D4100" s="1" t="str">
        <f t="shared" si="670"/>
        <v>21:0117</v>
      </c>
      <c r="E4100" t="s">
        <v>16506</v>
      </c>
      <c r="F4100" t="s">
        <v>16510</v>
      </c>
      <c r="H4100">
        <v>59.614523699999999</v>
      </c>
      <c r="I4100">
        <v>-102.2216131</v>
      </c>
      <c r="J4100" s="1" t="str">
        <f t="shared" si="671"/>
        <v>NGR lake sediment grab sample</v>
      </c>
      <c r="K4100" s="1" t="str">
        <f t="shared" si="672"/>
        <v>&lt;177 micron (NGR)</v>
      </c>
      <c r="L4100">
        <v>98</v>
      </c>
      <c r="M4100" t="s">
        <v>268</v>
      </c>
      <c r="N4100">
        <v>1930</v>
      </c>
      <c r="O4100" t="s">
        <v>300</v>
      </c>
      <c r="P4100" t="s">
        <v>50</v>
      </c>
      <c r="Q4100" t="s">
        <v>53</v>
      </c>
      <c r="R4100" t="s">
        <v>76</v>
      </c>
      <c r="S4100" t="s">
        <v>80</v>
      </c>
      <c r="T4100" t="s">
        <v>36</v>
      </c>
      <c r="U4100" t="s">
        <v>766</v>
      </c>
      <c r="V4100" t="s">
        <v>200</v>
      </c>
      <c r="W4100" t="s">
        <v>63</v>
      </c>
      <c r="X4100" t="s">
        <v>82</v>
      </c>
      <c r="Y4100" t="s">
        <v>41</v>
      </c>
      <c r="Z4100" t="s">
        <v>1590</v>
      </c>
    </row>
    <row r="4101" spans="1:26" hidden="1" x14ac:dyDescent="0.25">
      <c r="A4101" t="s">
        <v>16511</v>
      </c>
      <c r="B4101" t="s">
        <v>16512</v>
      </c>
      <c r="C4101" s="1" t="str">
        <f t="shared" si="669"/>
        <v>21:0242</v>
      </c>
      <c r="D4101" s="1" t="str">
        <f t="shared" si="670"/>
        <v>21:0117</v>
      </c>
      <c r="E4101" t="s">
        <v>16513</v>
      </c>
      <c r="F4101" t="s">
        <v>16514</v>
      </c>
      <c r="H4101">
        <v>59.585090000000001</v>
      </c>
      <c r="I4101">
        <v>-102.2149711</v>
      </c>
      <c r="J4101" s="1" t="str">
        <f t="shared" si="671"/>
        <v>NGR lake sediment grab sample</v>
      </c>
      <c r="K4101" s="1" t="str">
        <f t="shared" si="672"/>
        <v>&lt;177 micron (NGR)</v>
      </c>
      <c r="L4101">
        <v>98</v>
      </c>
      <c r="M4101" t="s">
        <v>73</v>
      </c>
      <c r="N4101">
        <v>1931</v>
      </c>
      <c r="O4101" t="s">
        <v>289</v>
      </c>
      <c r="P4101" t="s">
        <v>283</v>
      </c>
      <c r="Q4101" t="s">
        <v>53</v>
      </c>
      <c r="R4101" t="s">
        <v>156</v>
      </c>
      <c r="S4101" t="s">
        <v>80</v>
      </c>
      <c r="T4101" t="s">
        <v>36</v>
      </c>
      <c r="U4101" t="s">
        <v>766</v>
      </c>
      <c r="V4101" t="s">
        <v>90</v>
      </c>
      <c r="W4101" t="s">
        <v>33</v>
      </c>
      <c r="X4101" t="s">
        <v>82</v>
      </c>
      <c r="Y4101" t="s">
        <v>41</v>
      </c>
      <c r="Z4101" t="s">
        <v>1671</v>
      </c>
    </row>
    <row r="4102" spans="1:26" hidden="1" x14ac:dyDescent="0.25">
      <c r="A4102" t="s">
        <v>16515</v>
      </c>
      <c r="B4102" t="s">
        <v>16516</v>
      </c>
      <c r="C4102" s="1" t="str">
        <f t="shared" si="669"/>
        <v>21:0242</v>
      </c>
      <c r="D4102" s="1" t="str">
        <f t="shared" si="670"/>
        <v>21:0117</v>
      </c>
      <c r="E4102" t="s">
        <v>16517</v>
      </c>
      <c r="F4102" t="s">
        <v>16518</v>
      </c>
      <c r="H4102">
        <v>59.565449800000003</v>
      </c>
      <c r="I4102">
        <v>-102.19614129999999</v>
      </c>
      <c r="J4102" s="1" t="str">
        <f t="shared" si="671"/>
        <v>NGR lake sediment grab sample</v>
      </c>
      <c r="K4102" s="1" t="str">
        <f t="shared" si="672"/>
        <v>&lt;177 micron (NGR)</v>
      </c>
      <c r="L4102">
        <v>98</v>
      </c>
      <c r="M4102" t="s">
        <v>87</v>
      </c>
      <c r="N4102">
        <v>1932</v>
      </c>
      <c r="O4102" t="s">
        <v>61</v>
      </c>
      <c r="P4102" t="s">
        <v>134</v>
      </c>
      <c r="Q4102" t="s">
        <v>63</v>
      </c>
      <c r="R4102" t="s">
        <v>156</v>
      </c>
      <c r="S4102" t="s">
        <v>39</v>
      </c>
      <c r="T4102" t="s">
        <v>36</v>
      </c>
      <c r="U4102" t="s">
        <v>781</v>
      </c>
      <c r="V4102" t="s">
        <v>309</v>
      </c>
      <c r="W4102" t="s">
        <v>63</v>
      </c>
      <c r="X4102" t="s">
        <v>283</v>
      </c>
      <c r="Y4102" t="s">
        <v>41</v>
      </c>
      <c r="Z4102" t="s">
        <v>4295</v>
      </c>
    </row>
    <row r="4103" spans="1:26" hidden="1" x14ac:dyDescent="0.25">
      <c r="A4103" t="s">
        <v>16519</v>
      </c>
      <c r="B4103" t="s">
        <v>16520</v>
      </c>
      <c r="C4103" s="1" t="str">
        <f t="shared" si="669"/>
        <v>21:0242</v>
      </c>
      <c r="D4103" s="1" t="str">
        <f t="shared" si="670"/>
        <v>21:0117</v>
      </c>
      <c r="E4103" t="s">
        <v>16490</v>
      </c>
      <c r="F4103" t="s">
        <v>16521</v>
      </c>
      <c r="H4103">
        <v>59.540230000000001</v>
      </c>
      <c r="I4103">
        <v>-102.18163869999999</v>
      </c>
      <c r="J4103" s="1" t="str">
        <f t="shared" si="671"/>
        <v>NGR lake sediment grab sample</v>
      </c>
      <c r="K4103" s="1" t="str">
        <f t="shared" si="672"/>
        <v>&lt;177 micron (NGR)</v>
      </c>
      <c r="L4103">
        <v>98</v>
      </c>
      <c r="M4103" t="s">
        <v>366</v>
      </c>
      <c r="N4103">
        <v>1933</v>
      </c>
      <c r="O4103" t="s">
        <v>197</v>
      </c>
      <c r="P4103" t="s">
        <v>50</v>
      </c>
      <c r="Q4103" t="s">
        <v>53</v>
      </c>
      <c r="R4103" t="s">
        <v>181</v>
      </c>
      <c r="S4103" t="s">
        <v>33</v>
      </c>
      <c r="T4103" t="s">
        <v>36</v>
      </c>
      <c r="U4103" t="s">
        <v>263</v>
      </c>
      <c r="V4103" t="s">
        <v>399</v>
      </c>
      <c r="W4103" t="s">
        <v>53</v>
      </c>
      <c r="X4103" t="s">
        <v>82</v>
      </c>
      <c r="Y4103" t="s">
        <v>41</v>
      </c>
      <c r="Z4103" t="s">
        <v>1053</v>
      </c>
    </row>
    <row r="4104" spans="1:26" hidden="1" x14ac:dyDescent="0.25">
      <c r="A4104" t="s">
        <v>16522</v>
      </c>
      <c r="B4104" t="s">
        <v>16523</v>
      </c>
      <c r="C4104" s="1" t="str">
        <f t="shared" si="669"/>
        <v>21:0242</v>
      </c>
      <c r="D4104" s="1" t="str">
        <f t="shared" si="670"/>
        <v>21:0117</v>
      </c>
      <c r="E4104" t="s">
        <v>16524</v>
      </c>
      <c r="F4104" t="s">
        <v>16525</v>
      </c>
      <c r="H4104">
        <v>59.520945300000001</v>
      </c>
      <c r="I4104">
        <v>-102.19366340000001</v>
      </c>
      <c r="J4104" s="1" t="str">
        <f t="shared" si="671"/>
        <v>NGR lake sediment grab sample</v>
      </c>
      <c r="K4104" s="1" t="str">
        <f t="shared" si="672"/>
        <v>&lt;177 micron (NGR)</v>
      </c>
      <c r="L4104">
        <v>98</v>
      </c>
      <c r="M4104" t="s">
        <v>96</v>
      </c>
      <c r="N4104">
        <v>1934</v>
      </c>
      <c r="O4104" t="s">
        <v>417</v>
      </c>
      <c r="P4104" t="s">
        <v>244</v>
      </c>
      <c r="Q4104" t="s">
        <v>63</v>
      </c>
      <c r="R4104" t="s">
        <v>198</v>
      </c>
      <c r="S4104" t="s">
        <v>181</v>
      </c>
      <c r="T4104" t="s">
        <v>36</v>
      </c>
      <c r="U4104" t="s">
        <v>112</v>
      </c>
      <c r="V4104" t="s">
        <v>730</v>
      </c>
      <c r="W4104" t="s">
        <v>33</v>
      </c>
      <c r="X4104" t="s">
        <v>82</v>
      </c>
      <c r="Y4104" t="s">
        <v>41</v>
      </c>
      <c r="Z4104" t="s">
        <v>1461</v>
      </c>
    </row>
    <row r="4105" spans="1:26" hidden="1" x14ac:dyDescent="0.25">
      <c r="A4105" t="s">
        <v>16526</v>
      </c>
      <c r="B4105" t="s">
        <v>16527</v>
      </c>
      <c r="C4105" s="1" t="str">
        <f t="shared" si="669"/>
        <v>21:0242</v>
      </c>
      <c r="D4105" s="1" t="str">
        <f>HYPERLINK("http://geochem.nrcan.gc.ca/cdogs/content/svy/svy_e.htm", "")</f>
        <v/>
      </c>
      <c r="G4105" s="1" t="str">
        <f>HYPERLINK("http://geochem.nrcan.gc.ca/cdogs/content/cr_/cr_00023_e.htm", "23")</f>
        <v>23</v>
      </c>
      <c r="J4105" t="s">
        <v>220</v>
      </c>
      <c r="K4105" t="s">
        <v>221</v>
      </c>
      <c r="L4105">
        <v>98</v>
      </c>
      <c r="M4105" t="s">
        <v>222</v>
      </c>
      <c r="N4105">
        <v>1935</v>
      </c>
      <c r="O4105" t="s">
        <v>342</v>
      </c>
      <c r="P4105" t="s">
        <v>334</v>
      </c>
      <c r="Q4105" t="s">
        <v>391</v>
      </c>
      <c r="R4105" t="s">
        <v>290</v>
      </c>
      <c r="S4105" t="s">
        <v>109</v>
      </c>
      <c r="T4105" t="s">
        <v>36</v>
      </c>
      <c r="U4105" t="s">
        <v>2330</v>
      </c>
      <c r="V4105" t="s">
        <v>164</v>
      </c>
      <c r="W4105" t="s">
        <v>33</v>
      </c>
      <c r="X4105" t="s">
        <v>336</v>
      </c>
      <c r="Y4105" t="s">
        <v>4941</v>
      </c>
      <c r="Z4105" t="s">
        <v>6137</v>
      </c>
    </row>
    <row r="4106" spans="1:26" hidden="1" x14ac:dyDescent="0.25">
      <c r="A4106" t="s">
        <v>16528</v>
      </c>
      <c r="B4106" t="s">
        <v>16529</v>
      </c>
      <c r="C4106" s="1" t="str">
        <f t="shared" si="669"/>
        <v>21:0242</v>
      </c>
      <c r="D4106" s="1" t="str">
        <f t="shared" ref="D4106:D4120" si="673">HYPERLINK("http://geochem.nrcan.gc.ca/cdogs/content/svy/svy210117_e.htm", "21:0117")</f>
        <v>21:0117</v>
      </c>
      <c r="E4106" t="s">
        <v>16530</v>
      </c>
      <c r="F4106" t="s">
        <v>16531</v>
      </c>
      <c r="H4106">
        <v>59.498348100000001</v>
      </c>
      <c r="I4106">
        <v>-102.2121861</v>
      </c>
      <c r="J4106" s="1" t="str">
        <f t="shared" ref="J4106:J4120" si="674">HYPERLINK("http://geochem.nrcan.gc.ca/cdogs/content/kwd/kwd020027_e.htm", "NGR lake sediment grab sample")</f>
        <v>NGR lake sediment grab sample</v>
      </c>
      <c r="K4106" s="1" t="str">
        <f t="shared" ref="K4106:K4120" si="675">HYPERLINK("http://geochem.nrcan.gc.ca/cdogs/content/kwd/kwd080006_e.htm", "&lt;177 micron (NGR)")</f>
        <v>&lt;177 micron (NGR)</v>
      </c>
      <c r="L4106">
        <v>98</v>
      </c>
      <c r="M4106" t="s">
        <v>106</v>
      </c>
      <c r="N4106">
        <v>1936</v>
      </c>
      <c r="O4106" t="s">
        <v>188</v>
      </c>
      <c r="P4106" t="s">
        <v>62</v>
      </c>
      <c r="Q4106" t="s">
        <v>63</v>
      </c>
      <c r="R4106" t="s">
        <v>110</v>
      </c>
      <c r="S4106" t="s">
        <v>146</v>
      </c>
      <c r="T4106" t="s">
        <v>36</v>
      </c>
      <c r="U4106" t="s">
        <v>136</v>
      </c>
      <c r="V4106" t="s">
        <v>2909</v>
      </c>
      <c r="W4106" t="s">
        <v>33</v>
      </c>
      <c r="X4106" t="s">
        <v>81</v>
      </c>
      <c r="Y4106" t="s">
        <v>41</v>
      </c>
      <c r="Z4106" t="s">
        <v>362</v>
      </c>
    </row>
    <row r="4107" spans="1:26" hidden="1" x14ac:dyDescent="0.25">
      <c r="A4107" t="s">
        <v>16532</v>
      </c>
      <c r="B4107" t="s">
        <v>16533</v>
      </c>
      <c r="C4107" s="1" t="str">
        <f t="shared" si="669"/>
        <v>21:0242</v>
      </c>
      <c r="D4107" s="1" t="str">
        <f t="shared" si="673"/>
        <v>21:0117</v>
      </c>
      <c r="E4107" t="s">
        <v>16534</v>
      </c>
      <c r="F4107" t="s">
        <v>16535</v>
      </c>
      <c r="H4107">
        <v>59.468527199999997</v>
      </c>
      <c r="I4107">
        <v>-102.1937903</v>
      </c>
      <c r="J4107" s="1" t="str">
        <f t="shared" si="674"/>
        <v>NGR lake sediment grab sample</v>
      </c>
      <c r="K4107" s="1" t="str">
        <f t="shared" si="675"/>
        <v>&lt;177 micron (NGR)</v>
      </c>
      <c r="L4107">
        <v>98</v>
      </c>
      <c r="M4107" t="s">
        <v>118</v>
      </c>
      <c r="N4107">
        <v>1937</v>
      </c>
      <c r="O4107" t="s">
        <v>208</v>
      </c>
      <c r="P4107" t="s">
        <v>133</v>
      </c>
      <c r="Q4107" t="s">
        <v>66</v>
      </c>
      <c r="R4107" t="s">
        <v>34</v>
      </c>
      <c r="S4107" t="s">
        <v>181</v>
      </c>
      <c r="T4107" t="s">
        <v>36</v>
      </c>
      <c r="U4107" t="s">
        <v>535</v>
      </c>
      <c r="V4107" t="s">
        <v>1223</v>
      </c>
      <c r="W4107" t="s">
        <v>78</v>
      </c>
      <c r="X4107" t="s">
        <v>82</v>
      </c>
      <c r="Y4107" t="s">
        <v>41</v>
      </c>
      <c r="Z4107" t="s">
        <v>917</v>
      </c>
    </row>
    <row r="4108" spans="1:26" hidden="1" x14ac:dyDescent="0.25">
      <c r="A4108" t="s">
        <v>16536</v>
      </c>
      <c r="B4108" t="s">
        <v>16537</v>
      </c>
      <c r="C4108" s="1" t="str">
        <f t="shared" si="669"/>
        <v>21:0242</v>
      </c>
      <c r="D4108" s="1" t="str">
        <f t="shared" si="673"/>
        <v>21:0117</v>
      </c>
      <c r="E4108" t="s">
        <v>16538</v>
      </c>
      <c r="F4108" t="s">
        <v>16539</v>
      </c>
      <c r="H4108">
        <v>59.457967799999999</v>
      </c>
      <c r="I4108">
        <v>-102.20250249999999</v>
      </c>
      <c r="J4108" s="1" t="str">
        <f t="shared" si="674"/>
        <v>NGR lake sediment grab sample</v>
      </c>
      <c r="K4108" s="1" t="str">
        <f t="shared" si="675"/>
        <v>&lt;177 micron (NGR)</v>
      </c>
      <c r="L4108">
        <v>98</v>
      </c>
      <c r="M4108" t="s">
        <v>131</v>
      </c>
      <c r="N4108">
        <v>1938</v>
      </c>
      <c r="O4108" t="s">
        <v>588</v>
      </c>
      <c r="P4108" t="s">
        <v>133</v>
      </c>
      <c r="Q4108" t="s">
        <v>53</v>
      </c>
      <c r="R4108" t="s">
        <v>77</v>
      </c>
      <c r="S4108" t="s">
        <v>76</v>
      </c>
      <c r="T4108" t="s">
        <v>36</v>
      </c>
      <c r="U4108" t="s">
        <v>4834</v>
      </c>
      <c r="V4108" t="s">
        <v>457</v>
      </c>
      <c r="W4108" t="s">
        <v>63</v>
      </c>
      <c r="X4108" t="s">
        <v>890</v>
      </c>
      <c r="Y4108" t="s">
        <v>66</v>
      </c>
      <c r="Z4108" t="s">
        <v>121</v>
      </c>
    </row>
    <row r="4109" spans="1:26" hidden="1" x14ac:dyDescent="0.25">
      <c r="A4109" t="s">
        <v>16540</v>
      </c>
      <c r="B4109" t="s">
        <v>16541</v>
      </c>
      <c r="C4109" s="1" t="str">
        <f t="shared" si="669"/>
        <v>21:0242</v>
      </c>
      <c r="D4109" s="1" t="str">
        <f t="shared" si="673"/>
        <v>21:0117</v>
      </c>
      <c r="E4109" t="s">
        <v>16542</v>
      </c>
      <c r="F4109" t="s">
        <v>16543</v>
      </c>
      <c r="H4109">
        <v>59.439355999999997</v>
      </c>
      <c r="I4109">
        <v>-102.2428668</v>
      </c>
      <c r="J4109" s="1" t="str">
        <f t="shared" si="674"/>
        <v>NGR lake sediment grab sample</v>
      </c>
      <c r="K4109" s="1" t="str">
        <f t="shared" si="675"/>
        <v>&lt;177 micron (NGR)</v>
      </c>
      <c r="L4109">
        <v>98</v>
      </c>
      <c r="M4109" t="s">
        <v>143</v>
      </c>
      <c r="N4109">
        <v>1939</v>
      </c>
      <c r="O4109" t="s">
        <v>509</v>
      </c>
      <c r="P4109" t="s">
        <v>546</v>
      </c>
      <c r="Q4109" t="s">
        <v>53</v>
      </c>
      <c r="R4109" t="s">
        <v>64</v>
      </c>
      <c r="S4109" t="s">
        <v>146</v>
      </c>
      <c r="T4109" t="s">
        <v>36</v>
      </c>
      <c r="U4109" t="s">
        <v>2645</v>
      </c>
      <c r="V4109" t="s">
        <v>478</v>
      </c>
      <c r="W4109" t="s">
        <v>39</v>
      </c>
      <c r="X4109" t="s">
        <v>82</v>
      </c>
      <c r="Y4109" t="s">
        <v>41</v>
      </c>
      <c r="Z4109" t="s">
        <v>182</v>
      </c>
    </row>
    <row r="4110" spans="1:26" hidden="1" x14ac:dyDescent="0.25">
      <c r="A4110" t="s">
        <v>16544</v>
      </c>
      <c r="B4110" t="s">
        <v>16545</v>
      </c>
      <c r="C4110" s="1" t="str">
        <f t="shared" si="669"/>
        <v>21:0242</v>
      </c>
      <c r="D4110" s="1" t="str">
        <f t="shared" si="673"/>
        <v>21:0117</v>
      </c>
      <c r="E4110" t="s">
        <v>16546</v>
      </c>
      <c r="F4110" t="s">
        <v>16547</v>
      </c>
      <c r="H4110">
        <v>59.416858300000001</v>
      </c>
      <c r="I4110">
        <v>-102.2604025</v>
      </c>
      <c r="J4110" s="1" t="str">
        <f t="shared" si="674"/>
        <v>NGR lake sediment grab sample</v>
      </c>
      <c r="K4110" s="1" t="str">
        <f t="shared" si="675"/>
        <v>&lt;177 micron (NGR)</v>
      </c>
      <c r="L4110">
        <v>98</v>
      </c>
      <c r="M4110" t="s">
        <v>177</v>
      </c>
      <c r="N4110">
        <v>1940</v>
      </c>
      <c r="O4110" t="s">
        <v>223</v>
      </c>
      <c r="P4110" t="s">
        <v>596</v>
      </c>
      <c r="Q4110" t="s">
        <v>66</v>
      </c>
      <c r="R4110" t="s">
        <v>64</v>
      </c>
      <c r="S4110" t="s">
        <v>33</v>
      </c>
      <c r="T4110" t="s">
        <v>36</v>
      </c>
      <c r="U4110" t="s">
        <v>54</v>
      </c>
      <c r="V4110" t="s">
        <v>292</v>
      </c>
      <c r="W4110" t="s">
        <v>53</v>
      </c>
      <c r="X4110" t="s">
        <v>82</v>
      </c>
      <c r="Y4110" t="s">
        <v>41</v>
      </c>
      <c r="Z4110" t="s">
        <v>1860</v>
      </c>
    </row>
    <row r="4111" spans="1:26" hidden="1" x14ac:dyDescent="0.25">
      <c r="A4111" t="s">
        <v>16548</v>
      </c>
      <c r="B4111" t="s">
        <v>16549</v>
      </c>
      <c r="C4111" s="1" t="str">
        <f t="shared" si="669"/>
        <v>21:0242</v>
      </c>
      <c r="D4111" s="1" t="str">
        <f t="shared" si="673"/>
        <v>21:0117</v>
      </c>
      <c r="E4111" t="s">
        <v>16550</v>
      </c>
      <c r="F4111" t="s">
        <v>16551</v>
      </c>
      <c r="H4111">
        <v>59.294116299999999</v>
      </c>
      <c r="I4111">
        <v>-102.26846140000001</v>
      </c>
      <c r="J4111" s="1" t="str">
        <f t="shared" si="674"/>
        <v>NGR lake sediment grab sample</v>
      </c>
      <c r="K4111" s="1" t="str">
        <f t="shared" si="675"/>
        <v>&lt;177 micron (NGR)</v>
      </c>
      <c r="L4111">
        <v>98</v>
      </c>
      <c r="M4111" t="s">
        <v>187</v>
      </c>
      <c r="N4111">
        <v>1941</v>
      </c>
      <c r="O4111" t="s">
        <v>465</v>
      </c>
      <c r="P4111" t="s">
        <v>224</v>
      </c>
      <c r="Q4111" t="s">
        <v>53</v>
      </c>
      <c r="R4111" t="s">
        <v>134</v>
      </c>
      <c r="S4111" t="s">
        <v>290</v>
      </c>
      <c r="T4111" t="s">
        <v>36</v>
      </c>
      <c r="U4111" t="s">
        <v>804</v>
      </c>
      <c r="V4111" t="s">
        <v>171</v>
      </c>
      <c r="W4111" t="s">
        <v>63</v>
      </c>
      <c r="X4111" t="s">
        <v>890</v>
      </c>
      <c r="Y4111" t="s">
        <v>41</v>
      </c>
      <c r="Z4111" t="s">
        <v>1318</v>
      </c>
    </row>
    <row r="4112" spans="1:26" hidden="1" x14ac:dyDescent="0.25">
      <c r="A4112" t="s">
        <v>16552</v>
      </c>
      <c r="B4112" t="s">
        <v>16553</v>
      </c>
      <c r="C4112" s="1" t="str">
        <f t="shared" si="669"/>
        <v>21:0242</v>
      </c>
      <c r="D4112" s="1" t="str">
        <f t="shared" si="673"/>
        <v>21:0117</v>
      </c>
      <c r="E4112" t="s">
        <v>16554</v>
      </c>
      <c r="F4112" t="s">
        <v>16555</v>
      </c>
      <c r="H4112">
        <v>59.280427400000001</v>
      </c>
      <c r="I4112">
        <v>-102.25673999999999</v>
      </c>
      <c r="J4112" s="1" t="str">
        <f t="shared" si="674"/>
        <v>NGR lake sediment grab sample</v>
      </c>
      <c r="K4112" s="1" t="str">
        <f t="shared" si="675"/>
        <v>&lt;177 micron (NGR)</v>
      </c>
      <c r="L4112">
        <v>98</v>
      </c>
      <c r="M4112" t="s">
        <v>196</v>
      </c>
      <c r="N4112">
        <v>1942</v>
      </c>
      <c r="O4112" t="s">
        <v>615</v>
      </c>
      <c r="P4112" t="s">
        <v>546</v>
      </c>
      <c r="Q4112" t="s">
        <v>53</v>
      </c>
      <c r="R4112" t="s">
        <v>64</v>
      </c>
      <c r="S4112" t="s">
        <v>33</v>
      </c>
      <c r="T4112" t="s">
        <v>36</v>
      </c>
      <c r="U4112" t="s">
        <v>91</v>
      </c>
      <c r="V4112" t="s">
        <v>5476</v>
      </c>
      <c r="W4112" t="s">
        <v>80</v>
      </c>
      <c r="X4112" t="s">
        <v>890</v>
      </c>
      <c r="Y4112" t="s">
        <v>41</v>
      </c>
      <c r="Z4112" t="s">
        <v>335</v>
      </c>
    </row>
    <row r="4113" spans="1:26" hidden="1" x14ac:dyDescent="0.25">
      <c r="A4113" t="s">
        <v>16556</v>
      </c>
      <c r="B4113" t="s">
        <v>16557</v>
      </c>
      <c r="C4113" s="1" t="str">
        <f t="shared" si="669"/>
        <v>21:0242</v>
      </c>
      <c r="D4113" s="1" t="str">
        <f t="shared" si="673"/>
        <v>21:0117</v>
      </c>
      <c r="E4113" t="s">
        <v>16558</v>
      </c>
      <c r="F4113" t="s">
        <v>16559</v>
      </c>
      <c r="H4113">
        <v>59.288998100000001</v>
      </c>
      <c r="I4113">
        <v>-102.2194155</v>
      </c>
      <c r="J4113" s="1" t="str">
        <f t="shared" si="674"/>
        <v>NGR lake sediment grab sample</v>
      </c>
      <c r="K4113" s="1" t="str">
        <f t="shared" si="675"/>
        <v>&lt;177 micron (NGR)</v>
      </c>
      <c r="L4113">
        <v>98</v>
      </c>
      <c r="M4113" t="s">
        <v>206</v>
      </c>
      <c r="N4113">
        <v>1943</v>
      </c>
      <c r="O4113" t="s">
        <v>155</v>
      </c>
      <c r="P4113" t="s">
        <v>82</v>
      </c>
      <c r="Q4113" t="s">
        <v>53</v>
      </c>
      <c r="R4113" t="s">
        <v>198</v>
      </c>
      <c r="S4113" t="s">
        <v>97</v>
      </c>
      <c r="T4113" t="s">
        <v>36</v>
      </c>
      <c r="U4113" t="s">
        <v>858</v>
      </c>
      <c r="V4113" t="s">
        <v>12062</v>
      </c>
      <c r="W4113" t="s">
        <v>39</v>
      </c>
      <c r="X4113" t="s">
        <v>82</v>
      </c>
      <c r="Y4113" t="s">
        <v>41</v>
      </c>
      <c r="Z4113" t="s">
        <v>1001</v>
      </c>
    </row>
    <row r="4114" spans="1:26" hidden="1" x14ac:dyDescent="0.25">
      <c r="A4114" t="s">
        <v>16560</v>
      </c>
      <c r="B4114" t="s">
        <v>16561</v>
      </c>
      <c r="C4114" s="1" t="str">
        <f t="shared" si="669"/>
        <v>21:0242</v>
      </c>
      <c r="D4114" s="1" t="str">
        <f t="shared" si="673"/>
        <v>21:0117</v>
      </c>
      <c r="E4114" t="s">
        <v>16562</v>
      </c>
      <c r="F4114" t="s">
        <v>16563</v>
      </c>
      <c r="H4114">
        <v>59.296409099999998</v>
      </c>
      <c r="I4114">
        <v>-102.1808853</v>
      </c>
      <c r="J4114" s="1" t="str">
        <f t="shared" si="674"/>
        <v>NGR lake sediment grab sample</v>
      </c>
      <c r="K4114" s="1" t="str">
        <f t="shared" si="675"/>
        <v>&lt;177 micron (NGR)</v>
      </c>
      <c r="L4114">
        <v>98</v>
      </c>
      <c r="M4114" t="s">
        <v>214</v>
      </c>
      <c r="N4114">
        <v>1944</v>
      </c>
      <c r="O4114" t="s">
        <v>119</v>
      </c>
      <c r="P4114" t="s">
        <v>546</v>
      </c>
      <c r="Q4114" t="s">
        <v>53</v>
      </c>
      <c r="R4114" t="s">
        <v>34</v>
      </c>
      <c r="S4114" t="s">
        <v>146</v>
      </c>
      <c r="T4114" t="s">
        <v>36</v>
      </c>
      <c r="U4114" t="s">
        <v>4243</v>
      </c>
      <c r="V4114" t="s">
        <v>11143</v>
      </c>
      <c r="W4114" t="s">
        <v>39</v>
      </c>
      <c r="X4114" t="s">
        <v>336</v>
      </c>
      <c r="Y4114" t="s">
        <v>41</v>
      </c>
      <c r="Z4114" t="s">
        <v>1860</v>
      </c>
    </row>
    <row r="4115" spans="1:26" hidden="1" x14ac:dyDescent="0.25">
      <c r="A4115" t="s">
        <v>16564</v>
      </c>
      <c r="B4115" t="s">
        <v>16565</v>
      </c>
      <c r="C4115" s="1" t="str">
        <f t="shared" si="669"/>
        <v>21:0242</v>
      </c>
      <c r="D4115" s="1" t="str">
        <f t="shared" si="673"/>
        <v>21:0117</v>
      </c>
      <c r="E4115" t="s">
        <v>16566</v>
      </c>
      <c r="F4115" t="s">
        <v>16567</v>
      </c>
      <c r="H4115">
        <v>59.325071000000001</v>
      </c>
      <c r="I4115">
        <v>-102.1836653</v>
      </c>
      <c r="J4115" s="1" t="str">
        <f t="shared" si="674"/>
        <v>NGR lake sediment grab sample</v>
      </c>
      <c r="K4115" s="1" t="str">
        <f t="shared" si="675"/>
        <v>&lt;177 micron (NGR)</v>
      </c>
      <c r="L4115">
        <v>99</v>
      </c>
      <c r="M4115" t="s">
        <v>30</v>
      </c>
      <c r="N4115">
        <v>1945</v>
      </c>
      <c r="O4115" t="s">
        <v>666</v>
      </c>
      <c r="P4115" t="s">
        <v>62</v>
      </c>
      <c r="Q4115" t="s">
        <v>53</v>
      </c>
      <c r="R4115" t="s">
        <v>277</v>
      </c>
      <c r="S4115" t="s">
        <v>76</v>
      </c>
      <c r="T4115" t="s">
        <v>36</v>
      </c>
      <c r="U4115" t="s">
        <v>766</v>
      </c>
      <c r="V4115" t="s">
        <v>216</v>
      </c>
      <c r="W4115" t="s">
        <v>66</v>
      </c>
      <c r="X4115" t="s">
        <v>300</v>
      </c>
      <c r="Y4115" t="s">
        <v>41</v>
      </c>
      <c r="Z4115" t="s">
        <v>776</v>
      </c>
    </row>
    <row r="4116" spans="1:26" hidden="1" x14ac:dyDescent="0.25">
      <c r="A4116" t="s">
        <v>16568</v>
      </c>
      <c r="B4116" t="s">
        <v>16569</v>
      </c>
      <c r="C4116" s="1" t="str">
        <f t="shared" si="669"/>
        <v>21:0242</v>
      </c>
      <c r="D4116" s="1" t="str">
        <f t="shared" si="673"/>
        <v>21:0117</v>
      </c>
      <c r="E4116" t="s">
        <v>16570</v>
      </c>
      <c r="F4116" t="s">
        <v>16571</v>
      </c>
      <c r="H4116">
        <v>59.319254200000003</v>
      </c>
      <c r="I4116">
        <v>-102.1644759</v>
      </c>
      <c r="J4116" s="1" t="str">
        <f t="shared" si="674"/>
        <v>NGR lake sediment grab sample</v>
      </c>
      <c r="K4116" s="1" t="str">
        <f t="shared" si="675"/>
        <v>&lt;177 micron (NGR)</v>
      </c>
      <c r="L4116">
        <v>99</v>
      </c>
      <c r="M4116" t="s">
        <v>154</v>
      </c>
      <c r="N4116">
        <v>1946</v>
      </c>
      <c r="O4116" t="s">
        <v>588</v>
      </c>
      <c r="P4116" t="s">
        <v>516</v>
      </c>
      <c r="Q4116" t="s">
        <v>53</v>
      </c>
      <c r="R4116" t="s">
        <v>97</v>
      </c>
      <c r="S4116" t="s">
        <v>33</v>
      </c>
      <c r="T4116" t="s">
        <v>36</v>
      </c>
      <c r="U4116" t="s">
        <v>328</v>
      </c>
      <c r="V4116" t="s">
        <v>16572</v>
      </c>
      <c r="W4116" t="s">
        <v>80</v>
      </c>
      <c r="X4116" t="s">
        <v>283</v>
      </c>
      <c r="Y4116" t="s">
        <v>41</v>
      </c>
      <c r="Z4116" t="s">
        <v>3487</v>
      </c>
    </row>
    <row r="4117" spans="1:26" hidden="1" x14ac:dyDescent="0.25">
      <c r="A4117" t="s">
        <v>16573</v>
      </c>
      <c r="B4117" t="s">
        <v>16574</v>
      </c>
      <c r="C4117" s="1" t="str">
        <f t="shared" si="669"/>
        <v>21:0242</v>
      </c>
      <c r="D4117" s="1" t="str">
        <f t="shared" si="673"/>
        <v>21:0117</v>
      </c>
      <c r="E4117" t="s">
        <v>16566</v>
      </c>
      <c r="F4117" t="s">
        <v>16575</v>
      </c>
      <c r="H4117">
        <v>59.325071000000001</v>
      </c>
      <c r="I4117">
        <v>-102.1836653</v>
      </c>
      <c r="J4117" s="1" t="str">
        <f t="shared" si="674"/>
        <v>NGR lake sediment grab sample</v>
      </c>
      <c r="K4117" s="1" t="str">
        <f t="shared" si="675"/>
        <v>&lt;177 micron (NGR)</v>
      </c>
      <c r="L4117">
        <v>99</v>
      </c>
      <c r="M4117" t="s">
        <v>169</v>
      </c>
      <c r="N4117">
        <v>1947</v>
      </c>
      <c r="O4117" t="s">
        <v>417</v>
      </c>
      <c r="P4117" t="s">
        <v>489</v>
      </c>
      <c r="Q4117" t="s">
        <v>53</v>
      </c>
      <c r="R4117" t="s">
        <v>244</v>
      </c>
      <c r="S4117" t="s">
        <v>97</v>
      </c>
      <c r="T4117" t="s">
        <v>36</v>
      </c>
      <c r="U4117" t="s">
        <v>766</v>
      </c>
      <c r="V4117" t="s">
        <v>457</v>
      </c>
      <c r="W4117" t="s">
        <v>53</v>
      </c>
      <c r="X4117" t="s">
        <v>48</v>
      </c>
      <c r="Y4117" t="s">
        <v>41</v>
      </c>
      <c r="Z4117" t="s">
        <v>1481</v>
      </c>
    </row>
    <row r="4118" spans="1:26" hidden="1" x14ac:dyDescent="0.25">
      <c r="A4118" t="s">
        <v>16576</v>
      </c>
      <c r="B4118" t="s">
        <v>16577</v>
      </c>
      <c r="C4118" s="1" t="str">
        <f t="shared" si="669"/>
        <v>21:0242</v>
      </c>
      <c r="D4118" s="1" t="str">
        <f t="shared" si="673"/>
        <v>21:0117</v>
      </c>
      <c r="E4118" t="s">
        <v>16566</v>
      </c>
      <c r="F4118" t="s">
        <v>16578</v>
      </c>
      <c r="H4118">
        <v>59.325071000000001</v>
      </c>
      <c r="I4118">
        <v>-102.1836653</v>
      </c>
      <c r="J4118" s="1" t="str">
        <f t="shared" si="674"/>
        <v>NGR lake sediment grab sample</v>
      </c>
      <c r="K4118" s="1" t="str">
        <f t="shared" si="675"/>
        <v>&lt;177 micron (NGR)</v>
      </c>
      <c r="L4118">
        <v>99</v>
      </c>
      <c r="M4118" t="s">
        <v>162</v>
      </c>
      <c r="N4118">
        <v>1948</v>
      </c>
      <c r="O4118" t="s">
        <v>488</v>
      </c>
      <c r="P4118" t="s">
        <v>62</v>
      </c>
      <c r="Q4118" t="s">
        <v>53</v>
      </c>
      <c r="R4118" t="s">
        <v>277</v>
      </c>
      <c r="S4118" t="s">
        <v>76</v>
      </c>
      <c r="T4118" t="s">
        <v>36</v>
      </c>
      <c r="U4118" t="s">
        <v>112</v>
      </c>
      <c r="V4118" t="s">
        <v>216</v>
      </c>
      <c r="W4118" t="s">
        <v>53</v>
      </c>
      <c r="X4118" t="s">
        <v>336</v>
      </c>
      <c r="Y4118" t="s">
        <v>41</v>
      </c>
      <c r="Z4118" t="s">
        <v>362</v>
      </c>
    </row>
    <row r="4119" spans="1:26" hidden="1" x14ac:dyDescent="0.25">
      <c r="A4119" t="s">
        <v>16579</v>
      </c>
      <c r="B4119" t="s">
        <v>16580</v>
      </c>
      <c r="C4119" s="1" t="str">
        <f t="shared" si="669"/>
        <v>21:0242</v>
      </c>
      <c r="D4119" s="1" t="str">
        <f t="shared" si="673"/>
        <v>21:0117</v>
      </c>
      <c r="E4119" t="s">
        <v>16581</v>
      </c>
      <c r="F4119" t="s">
        <v>16582</v>
      </c>
      <c r="H4119">
        <v>59.321052100000003</v>
      </c>
      <c r="I4119">
        <v>-102.2102783</v>
      </c>
      <c r="J4119" s="1" t="str">
        <f t="shared" si="674"/>
        <v>NGR lake sediment grab sample</v>
      </c>
      <c r="K4119" s="1" t="str">
        <f t="shared" si="675"/>
        <v>&lt;177 micron (NGR)</v>
      </c>
      <c r="L4119">
        <v>99</v>
      </c>
      <c r="M4119" t="s">
        <v>47</v>
      </c>
      <c r="N4119">
        <v>1949</v>
      </c>
      <c r="O4119" t="s">
        <v>666</v>
      </c>
      <c r="P4119" t="s">
        <v>321</v>
      </c>
      <c r="Q4119" t="s">
        <v>53</v>
      </c>
      <c r="R4119" t="s">
        <v>64</v>
      </c>
      <c r="S4119" t="s">
        <v>78</v>
      </c>
      <c r="T4119" t="s">
        <v>36</v>
      </c>
      <c r="U4119" t="s">
        <v>163</v>
      </c>
      <c r="V4119" t="s">
        <v>3144</v>
      </c>
      <c r="W4119" t="s">
        <v>66</v>
      </c>
      <c r="X4119" t="s">
        <v>283</v>
      </c>
      <c r="Y4119" t="s">
        <v>41</v>
      </c>
      <c r="Z4119" t="s">
        <v>1161</v>
      </c>
    </row>
    <row r="4120" spans="1:26" hidden="1" x14ac:dyDescent="0.25">
      <c r="A4120" t="s">
        <v>16583</v>
      </c>
      <c r="B4120" t="s">
        <v>16584</v>
      </c>
      <c r="C4120" s="1" t="str">
        <f t="shared" si="669"/>
        <v>21:0242</v>
      </c>
      <c r="D4120" s="1" t="str">
        <f t="shared" si="673"/>
        <v>21:0117</v>
      </c>
      <c r="E4120" t="s">
        <v>16585</v>
      </c>
      <c r="F4120" t="s">
        <v>16586</v>
      </c>
      <c r="H4120">
        <v>59.342706800000002</v>
      </c>
      <c r="I4120">
        <v>-102.17232009999999</v>
      </c>
      <c r="J4120" s="1" t="str">
        <f t="shared" si="674"/>
        <v>NGR lake sediment grab sample</v>
      </c>
      <c r="K4120" s="1" t="str">
        <f t="shared" si="675"/>
        <v>&lt;177 micron (NGR)</v>
      </c>
      <c r="L4120">
        <v>99</v>
      </c>
      <c r="M4120" t="s">
        <v>60</v>
      </c>
      <c r="N4120">
        <v>1950</v>
      </c>
      <c r="O4120" t="s">
        <v>528</v>
      </c>
      <c r="P4120" t="s">
        <v>134</v>
      </c>
      <c r="Q4120" t="s">
        <v>53</v>
      </c>
      <c r="R4120" t="s">
        <v>198</v>
      </c>
      <c r="S4120" t="s">
        <v>34</v>
      </c>
      <c r="T4120" t="s">
        <v>36</v>
      </c>
      <c r="U4120" t="s">
        <v>964</v>
      </c>
      <c r="V4120" t="s">
        <v>156</v>
      </c>
      <c r="W4120" t="s">
        <v>33</v>
      </c>
      <c r="X4120" t="s">
        <v>283</v>
      </c>
      <c r="Y4120" t="s">
        <v>41</v>
      </c>
      <c r="Z4120" t="s">
        <v>301</v>
      </c>
    </row>
    <row r="4121" spans="1:26" hidden="1" x14ac:dyDescent="0.25">
      <c r="A4121" t="s">
        <v>16587</v>
      </c>
      <c r="B4121" t="s">
        <v>16588</v>
      </c>
      <c r="C4121" s="1" t="str">
        <f t="shared" si="669"/>
        <v>21:0242</v>
      </c>
      <c r="D4121" s="1" t="str">
        <f>HYPERLINK("http://geochem.nrcan.gc.ca/cdogs/content/svy/svy_e.htm", "")</f>
        <v/>
      </c>
      <c r="G4121" s="1" t="str">
        <f>HYPERLINK("http://geochem.nrcan.gc.ca/cdogs/content/cr_/cr_00007_e.htm", "7")</f>
        <v>7</v>
      </c>
      <c r="J4121" t="s">
        <v>220</v>
      </c>
      <c r="K4121" t="s">
        <v>221</v>
      </c>
      <c r="L4121">
        <v>99</v>
      </c>
      <c r="M4121" t="s">
        <v>222</v>
      </c>
      <c r="N4121">
        <v>1951</v>
      </c>
      <c r="O4121" t="s">
        <v>62</v>
      </c>
      <c r="P4121" t="s">
        <v>48</v>
      </c>
      <c r="Q4121" t="s">
        <v>109</v>
      </c>
      <c r="R4121" t="s">
        <v>181</v>
      </c>
      <c r="S4121" t="s">
        <v>33</v>
      </c>
      <c r="T4121" t="s">
        <v>225</v>
      </c>
      <c r="U4121" t="s">
        <v>136</v>
      </c>
      <c r="V4121" t="s">
        <v>590</v>
      </c>
      <c r="W4121" t="s">
        <v>53</v>
      </c>
      <c r="X4121" t="s">
        <v>228</v>
      </c>
      <c r="Y4121" t="s">
        <v>134</v>
      </c>
      <c r="Z4121" t="s">
        <v>135</v>
      </c>
    </row>
    <row r="4122" spans="1:26" hidden="1" x14ac:dyDescent="0.25">
      <c r="A4122" t="s">
        <v>16589</v>
      </c>
      <c r="B4122" t="s">
        <v>16590</v>
      </c>
      <c r="C4122" s="1" t="str">
        <f t="shared" si="669"/>
        <v>21:0242</v>
      </c>
      <c r="D4122" s="1" t="str">
        <f t="shared" ref="D4122:D4152" si="676">HYPERLINK("http://geochem.nrcan.gc.ca/cdogs/content/svy/svy210117_e.htm", "21:0117")</f>
        <v>21:0117</v>
      </c>
      <c r="E4122" t="s">
        <v>16591</v>
      </c>
      <c r="F4122" t="s">
        <v>16592</v>
      </c>
      <c r="H4122">
        <v>59.364108000000002</v>
      </c>
      <c r="I4122">
        <v>-102.175521</v>
      </c>
      <c r="J4122" s="1" t="str">
        <f t="shared" ref="J4122:J4152" si="677">HYPERLINK("http://geochem.nrcan.gc.ca/cdogs/content/kwd/kwd020027_e.htm", "NGR lake sediment grab sample")</f>
        <v>NGR lake sediment grab sample</v>
      </c>
      <c r="K4122" s="1" t="str">
        <f t="shared" ref="K4122:K4152" si="678">HYPERLINK("http://geochem.nrcan.gc.ca/cdogs/content/kwd/kwd080006_e.htm", "&lt;177 micron (NGR)")</f>
        <v>&lt;177 micron (NGR)</v>
      </c>
      <c r="L4122">
        <v>99</v>
      </c>
      <c r="M4122" t="s">
        <v>73</v>
      </c>
      <c r="N4122">
        <v>1952</v>
      </c>
      <c r="O4122" t="s">
        <v>1819</v>
      </c>
      <c r="P4122" t="s">
        <v>321</v>
      </c>
      <c r="Q4122" t="s">
        <v>53</v>
      </c>
      <c r="R4122" t="s">
        <v>34</v>
      </c>
      <c r="S4122" t="s">
        <v>97</v>
      </c>
      <c r="T4122" t="s">
        <v>36</v>
      </c>
      <c r="U4122" t="s">
        <v>5797</v>
      </c>
      <c r="V4122" t="s">
        <v>7319</v>
      </c>
      <c r="W4122" t="s">
        <v>66</v>
      </c>
      <c r="X4122" t="s">
        <v>48</v>
      </c>
      <c r="Y4122" t="s">
        <v>41</v>
      </c>
      <c r="Z4122" t="s">
        <v>697</v>
      </c>
    </row>
    <row r="4123" spans="1:26" hidden="1" x14ac:dyDescent="0.25">
      <c r="A4123" t="s">
        <v>16593</v>
      </c>
      <c r="B4123" t="s">
        <v>16594</v>
      </c>
      <c r="C4123" s="1" t="str">
        <f t="shared" si="669"/>
        <v>21:0242</v>
      </c>
      <c r="D4123" s="1" t="str">
        <f t="shared" si="676"/>
        <v>21:0117</v>
      </c>
      <c r="E4123" t="s">
        <v>16595</v>
      </c>
      <c r="F4123" t="s">
        <v>16596</v>
      </c>
      <c r="H4123">
        <v>59.376219800000001</v>
      </c>
      <c r="I4123">
        <v>-102.1540002</v>
      </c>
      <c r="J4123" s="1" t="str">
        <f t="shared" si="677"/>
        <v>NGR lake sediment grab sample</v>
      </c>
      <c r="K4123" s="1" t="str">
        <f t="shared" si="678"/>
        <v>&lt;177 micron (NGR)</v>
      </c>
      <c r="L4123">
        <v>99</v>
      </c>
      <c r="M4123" t="s">
        <v>87</v>
      </c>
      <c r="N4123">
        <v>1953</v>
      </c>
      <c r="O4123" t="s">
        <v>888</v>
      </c>
      <c r="P4123" t="s">
        <v>596</v>
      </c>
      <c r="Q4123" t="s">
        <v>53</v>
      </c>
      <c r="R4123" t="s">
        <v>50</v>
      </c>
      <c r="S4123" t="s">
        <v>76</v>
      </c>
      <c r="T4123" t="s">
        <v>36</v>
      </c>
      <c r="U4123" t="s">
        <v>1842</v>
      </c>
      <c r="V4123" t="s">
        <v>4679</v>
      </c>
      <c r="W4123" t="s">
        <v>66</v>
      </c>
      <c r="X4123" t="s">
        <v>283</v>
      </c>
      <c r="Y4123" t="s">
        <v>41</v>
      </c>
      <c r="Z4123" t="s">
        <v>4471</v>
      </c>
    </row>
    <row r="4124" spans="1:26" hidden="1" x14ac:dyDescent="0.25">
      <c r="A4124" t="s">
        <v>16597</v>
      </c>
      <c r="B4124" t="s">
        <v>16598</v>
      </c>
      <c r="C4124" s="1" t="str">
        <f t="shared" si="669"/>
        <v>21:0242</v>
      </c>
      <c r="D4124" s="1" t="str">
        <f t="shared" si="676"/>
        <v>21:0117</v>
      </c>
      <c r="E4124" t="s">
        <v>16599</v>
      </c>
      <c r="F4124" t="s">
        <v>16600</v>
      </c>
      <c r="H4124">
        <v>59.3798271</v>
      </c>
      <c r="I4124">
        <v>-102.1133167</v>
      </c>
      <c r="J4124" s="1" t="str">
        <f t="shared" si="677"/>
        <v>NGR lake sediment grab sample</v>
      </c>
      <c r="K4124" s="1" t="str">
        <f t="shared" si="678"/>
        <v>&lt;177 micron (NGR)</v>
      </c>
      <c r="L4124">
        <v>99</v>
      </c>
      <c r="M4124" t="s">
        <v>96</v>
      </c>
      <c r="N4124">
        <v>1954</v>
      </c>
      <c r="O4124" t="s">
        <v>888</v>
      </c>
      <c r="P4124" t="s">
        <v>244</v>
      </c>
      <c r="Q4124" t="s">
        <v>53</v>
      </c>
      <c r="R4124" t="s">
        <v>135</v>
      </c>
      <c r="S4124" t="s">
        <v>76</v>
      </c>
      <c r="T4124" t="s">
        <v>36</v>
      </c>
      <c r="U4124" t="s">
        <v>799</v>
      </c>
      <c r="V4124" t="s">
        <v>380</v>
      </c>
      <c r="W4124" t="s">
        <v>181</v>
      </c>
      <c r="X4124" t="s">
        <v>82</v>
      </c>
      <c r="Y4124" t="s">
        <v>41</v>
      </c>
      <c r="Z4124" t="s">
        <v>334</v>
      </c>
    </row>
    <row r="4125" spans="1:26" hidden="1" x14ac:dyDescent="0.25">
      <c r="A4125" t="s">
        <v>16601</v>
      </c>
      <c r="B4125" t="s">
        <v>16602</v>
      </c>
      <c r="C4125" s="1" t="str">
        <f t="shared" si="669"/>
        <v>21:0242</v>
      </c>
      <c r="D4125" s="1" t="str">
        <f t="shared" si="676"/>
        <v>21:0117</v>
      </c>
      <c r="E4125" t="s">
        <v>16603</v>
      </c>
      <c r="F4125" t="s">
        <v>16604</v>
      </c>
      <c r="H4125">
        <v>59.370321300000001</v>
      </c>
      <c r="I4125">
        <v>-102.1121526</v>
      </c>
      <c r="J4125" s="1" t="str">
        <f t="shared" si="677"/>
        <v>NGR lake sediment grab sample</v>
      </c>
      <c r="K4125" s="1" t="str">
        <f t="shared" si="678"/>
        <v>&lt;177 micron (NGR)</v>
      </c>
      <c r="L4125">
        <v>99</v>
      </c>
      <c r="M4125" t="s">
        <v>106</v>
      </c>
      <c r="N4125">
        <v>1955</v>
      </c>
      <c r="O4125" t="s">
        <v>342</v>
      </c>
      <c r="P4125" t="s">
        <v>198</v>
      </c>
      <c r="Q4125" t="s">
        <v>53</v>
      </c>
      <c r="R4125" t="s">
        <v>97</v>
      </c>
      <c r="S4125" t="s">
        <v>80</v>
      </c>
      <c r="T4125" t="s">
        <v>36</v>
      </c>
      <c r="U4125" t="s">
        <v>112</v>
      </c>
      <c r="V4125" t="s">
        <v>11779</v>
      </c>
      <c r="W4125" t="s">
        <v>53</v>
      </c>
      <c r="X4125" t="s">
        <v>890</v>
      </c>
      <c r="Y4125" t="s">
        <v>41</v>
      </c>
      <c r="Z4125" t="s">
        <v>8699</v>
      </c>
    </row>
    <row r="4126" spans="1:26" hidden="1" x14ac:dyDescent="0.25">
      <c r="A4126" t="s">
        <v>16605</v>
      </c>
      <c r="B4126" t="s">
        <v>16606</v>
      </c>
      <c r="C4126" s="1" t="str">
        <f t="shared" si="669"/>
        <v>21:0242</v>
      </c>
      <c r="D4126" s="1" t="str">
        <f t="shared" si="676"/>
        <v>21:0117</v>
      </c>
      <c r="E4126" t="s">
        <v>16607</v>
      </c>
      <c r="F4126" t="s">
        <v>16608</v>
      </c>
      <c r="H4126">
        <v>59.337363500000002</v>
      </c>
      <c r="I4126">
        <v>-102.0759917</v>
      </c>
      <c r="J4126" s="1" t="str">
        <f t="shared" si="677"/>
        <v>NGR lake sediment grab sample</v>
      </c>
      <c r="K4126" s="1" t="str">
        <f t="shared" si="678"/>
        <v>&lt;177 micron (NGR)</v>
      </c>
      <c r="L4126">
        <v>99</v>
      </c>
      <c r="M4126" t="s">
        <v>118</v>
      </c>
      <c r="N4126">
        <v>1956</v>
      </c>
      <c r="O4126" t="s">
        <v>343</v>
      </c>
      <c r="P4126" t="s">
        <v>321</v>
      </c>
      <c r="Q4126" t="s">
        <v>53</v>
      </c>
      <c r="R4126" t="s">
        <v>110</v>
      </c>
      <c r="S4126" t="s">
        <v>181</v>
      </c>
      <c r="T4126" t="s">
        <v>36</v>
      </c>
      <c r="U4126" t="s">
        <v>703</v>
      </c>
      <c r="V4126" t="s">
        <v>33</v>
      </c>
      <c r="W4126" t="s">
        <v>146</v>
      </c>
      <c r="X4126" t="s">
        <v>82</v>
      </c>
      <c r="Y4126" t="s">
        <v>41</v>
      </c>
      <c r="Z4126" t="s">
        <v>1328</v>
      </c>
    </row>
    <row r="4127" spans="1:26" hidden="1" x14ac:dyDescent="0.25">
      <c r="A4127" t="s">
        <v>16609</v>
      </c>
      <c r="B4127" t="s">
        <v>16610</v>
      </c>
      <c r="C4127" s="1" t="str">
        <f t="shared" si="669"/>
        <v>21:0242</v>
      </c>
      <c r="D4127" s="1" t="str">
        <f t="shared" si="676"/>
        <v>21:0117</v>
      </c>
      <c r="E4127" t="s">
        <v>16611</v>
      </c>
      <c r="F4127" t="s">
        <v>16612</v>
      </c>
      <c r="H4127">
        <v>59.338414399999998</v>
      </c>
      <c r="I4127">
        <v>-102.1244128</v>
      </c>
      <c r="J4127" s="1" t="str">
        <f t="shared" si="677"/>
        <v>NGR lake sediment grab sample</v>
      </c>
      <c r="K4127" s="1" t="str">
        <f t="shared" si="678"/>
        <v>&lt;177 micron (NGR)</v>
      </c>
      <c r="L4127">
        <v>99</v>
      </c>
      <c r="M4127" t="s">
        <v>131</v>
      </c>
      <c r="N4127">
        <v>1957</v>
      </c>
      <c r="O4127" t="s">
        <v>342</v>
      </c>
      <c r="P4127" t="s">
        <v>133</v>
      </c>
      <c r="Q4127" t="s">
        <v>63</v>
      </c>
      <c r="R4127" t="s">
        <v>77</v>
      </c>
      <c r="S4127" t="s">
        <v>181</v>
      </c>
      <c r="T4127" t="s">
        <v>36</v>
      </c>
      <c r="U4127" t="s">
        <v>2854</v>
      </c>
      <c r="V4127" t="s">
        <v>597</v>
      </c>
      <c r="W4127" t="s">
        <v>63</v>
      </c>
      <c r="X4127" t="s">
        <v>890</v>
      </c>
      <c r="Y4127" t="s">
        <v>41</v>
      </c>
      <c r="Z4127" t="s">
        <v>2370</v>
      </c>
    </row>
    <row r="4128" spans="1:26" hidden="1" x14ac:dyDescent="0.25">
      <c r="A4128" t="s">
        <v>16613</v>
      </c>
      <c r="B4128" t="s">
        <v>16614</v>
      </c>
      <c r="C4128" s="1" t="str">
        <f t="shared" si="669"/>
        <v>21:0242</v>
      </c>
      <c r="D4128" s="1" t="str">
        <f t="shared" si="676"/>
        <v>21:0117</v>
      </c>
      <c r="E4128" t="s">
        <v>16615</v>
      </c>
      <c r="F4128" t="s">
        <v>16616</v>
      </c>
      <c r="H4128">
        <v>59.313742300000001</v>
      </c>
      <c r="I4128">
        <v>-102.12090600000001</v>
      </c>
      <c r="J4128" s="1" t="str">
        <f t="shared" si="677"/>
        <v>NGR lake sediment grab sample</v>
      </c>
      <c r="K4128" s="1" t="str">
        <f t="shared" si="678"/>
        <v>&lt;177 micron (NGR)</v>
      </c>
      <c r="L4128">
        <v>99</v>
      </c>
      <c r="M4128" t="s">
        <v>143</v>
      </c>
      <c r="N4128">
        <v>1958</v>
      </c>
      <c r="O4128" t="s">
        <v>759</v>
      </c>
      <c r="P4128" t="s">
        <v>596</v>
      </c>
      <c r="Q4128" t="s">
        <v>53</v>
      </c>
      <c r="R4128" t="s">
        <v>290</v>
      </c>
      <c r="S4128" t="s">
        <v>78</v>
      </c>
      <c r="T4128" t="s">
        <v>36</v>
      </c>
      <c r="U4128" t="s">
        <v>980</v>
      </c>
      <c r="V4128" t="s">
        <v>992</v>
      </c>
      <c r="W4128" t="s">
        <v>33</v>
      </c>
      <c r="X4128" t="s">
        <v>82</v>
      </c>
      <c r="Y4128" t="s">
        <v>41</v>
      </c>
      <c r="Z4128" t="s">
        <v>75</v>
      </c>
    </row>
    <row r="4129" spans="1:26" hidden="1" x14ac:dyDescent="0.25">
      <c r="A4129" t="s">
        <v>16617</v>
      </c>
      <c r="B4129" t="s">
        <v>16618</v>
      </c>
      <c r="C4129" s="1" t="str">
        <f t="shared" si="669"/>
        <v>21:0242</v>
      </c>
      <c r="D4129" s="1" t="str">
        <f t="shared" si="676"/>
        <v>21:0117</v>
      </c>
      <c r="E4129" t="s">
        <v>16619</v>
      </c>
      <c r="F4129" t="s">
        <v>16620</v>
      </c>
      <c r="H4129">
        <v>59.311092500000001</v>
      </c>
      <c r="I4129">
        <v>-102.09828229999999</v>
      </c>
      <c r="J4129" s="1" t="str">
        <f t="shared" si="677"/>
        <v>NGR lake sediment grab sample</v>
      </c>
      <c r="K4129" s="1" t="str">
        <f t="shared" si="678"/>
        <v>&lt;177 micron (NGR)</v>
      </c>
      <c r="L4129">
        <v>99</v>
      </c>
      <c r="M4129" t="s">
        <v>177</v>
      </c>
      <c r="N4129">
        <v>1959</v>
      </c>
      <c r="O4129" t="s">
        <v>306</v>
      </c>
      <c r="P4129" t="s">
        <v>77</v>
      </c>
      <c r="Q4129" t="s">
        <v>53</v>
      </c>
      <c r="R4129" t="s">
        <v>156</v>
      </c>
      <c r="S4129" t="s">
        <v>33</v>
      </c>
      <c r="T4129" t="s">
        <v>36</v>
      </c>
      <c r="U4129" t="s">
        <v>3118</v>
      </c>
      <c r="V4129" t="s">
        <v>10384</v>
      </c>
      <c r="W4129" t="s">
        <v>97</v>
      </c>
      <c r="X4129" t="s">
        <v>48</v>
      </c>
      <c r="Y4129" t="s">
        <v>41</v>
      </c>
      <c r="Z4129" t="s">
        <v>391</v>
      </c>
    </row>
    <row r="4130" spans="1:26" hidden="1" x14ac:dyDescent="0.25">
      <c r="A4130" t="s">
        <v>16621</v>
      </c>
      <c r="B4130" t="s">
        <v>16622</v>
      </c>
      <c r="C4130" s="1" t="str">
        <f t="shared" si="669"/>
        <v>21:0242</v>
      </c>
      <c r="D4130" s="1" t="str">
        <f t="shared" si="676"/>
        <v>21:0117</v>
      </c>
      <c r="E4130" t="s">
        <v>16623</v>
      </c>
      <c r="F4130" t="s">
        <v>16624</v>
      </c>
      <c r="H4130">
        <v>59.302606300000001</v>
      </c>
      <c r="I4130">
        <v>-102.1220222</v>
      </c>
      <c r="J4130" s="1" t="str">
        <f t="shared" si="677"/>
        <v>NGR lake sediment grab sample</v>
      </c>
      <c r="K4130" s="1" t="str">
        <f t="shared" si="678"/>
        <v>&lt;177 micron (NGR)</v>
      </c>
      <c r="L4130">
        <v>99</v>
      </c>
      <c r="M4130" t="s">
        <v>187</v>
      </c>
      <c r="N4130">
        <v>1960</v>
      </c>
      <c r="O4130" t="s">
        <v>1047</v>
      </c>
      <c r="P4130" t="s">
        <v>75</v>
      </c>
      <c r="Q4130" t="s">
        <v>66</v>
      </c>
      <c r="R4130" t="s">
        <v>271</v>
      </c>
      <c r="S4130" t="s">
        <v>109</v>
      </c>
      <c r="T4130" t="s">
        <v>36</v>
      </c>
      <c r="U4130" t="s">
        <v>235</v>
      </c>
      <c r="V4130" t="s">
        <v>5519</v>
      </c>
      <c r="W4130" t="s">
        <v>33</v>
      </c>
      <c r="X4130" t="s">
        <v>283</v>
      </c>
      <c r="Y4130" t="s">
        <v>41</v>
      </c>
      <c r="Z4130" t="s">
        <v>750</v>
      </c>
    </row>
    <row r="4131" spans="1:26" hidden="1" x14ac:dyDescent="0.25">
      <c r="A4131" t="s">
        <v>16625</v>
      </c>
      <c r="B4131" t="s">
        <v>16626</v>
      </c>
      <c r="C4131" s="1" t="str">
        <f t="shared" si="669"/>
        <v>21:0242</v>
      </c>
      <c r="D4131" s="1" t="str">
        <f t="shared" si="676"/>
        <v>21:0117</v>
      </c>
      <c r="E4131" t="s">
        <v>16627</v>
      </c>
      <c r="F4131" t="s">
        <v>16628</v>
      </c>
      <c r="H4131">
        <v>59.2879808</v>
      </c>
      <c r="I4131">
        <v>-102.0962969</v>
      </c>
      <c r="J4131" s="1" t="str">
        <f t="shared" si="677"/>
        <v>NGR lake sediment grab sample</v>
      </c>
      <c r="K4131" s="1" t="str">
        <f t="shared" si="678"/>
        <v>&lt;177 micron (NGR)</v>
      </c>
      <c r="L4131">
        <v>99</v>
      </c>
      <c r="M4131" t="s">
        <v>196</v>
      </c>
      <c r="N4131">
        <v>1961</v>
      </c>
      <c r="O4131" t="s">
        <v>224</v>
      </c>
      <c r="P4131" t="s">
        <v>156</v>
      </c>
      <c r="Q4131" t="s">
        <v>53</v>
      </c>
      <c r="R4131" t="s">
        <v>78</v>
      </c>
      <c r="S4131" t="s">
        <v>33</v>
      </c>
      <c r="T4131" t="s">
        <v>36</v>
      </c>
      <c r="U4131" t="s">
        <v>199</v>
      </c>
      <c r="V4131" t="s">
        <v>529</v>
      </c>
      <c r="W4131" t="s">
        <v>33</v>
      </c>
      <c r="X4131" t="s">
        <v>77</v>
      </c>
      <c r="Y4131" t="s">
        <v>41</v>
      </c>
      <c r="Z4131" t="s">
        <v>4687</v>
      </c>
    </row>
    <row r="4132" spans="1:26" hidden="1" x14ac:dyDescent="0.25">
      <c r="A4132" t="s">
        <v>16629</v>
      </c>
      <c r="B4132" t="s">
        <v>16630</v>
      </c>
      <c r="C4132" s="1" t="str">
        <f t="shared" si="669"/>
        <v>21:0242</v>
      </c>
      <c r="D4132" s="1" t="str">
        <f t="shared" si="676"/>
        <v>21:0117</v>
      </c>
      <c r="E4132" t="s">
        <v>16631</v>
      </c>
      <c r="F4132" t="s">
        <v>16632</v>
      </c>
      <c r="H4132">
        <v>59.271661199999997</v>
      </c>
      <c r="I4132">
        <v>-102.0874158</v>
      </c>
      <c r="J4132" s="1" t="str">
        <f t="shared" si="677"/>
        <v>NGR lake sediment grab sample</v>
      </c>
      <c r="K4132" s="1" t="str">
        <f t="shared" si="678"/>
        <v>&lt;177 micron (NGR)</v>
      </c>
      <c r="L4132">
        <v>99</v>
      </c>
      <c r="M4132" t="s">
        <v>206</v>
      </c>
      <c r="N4132">
        <v>1962</v>
      </c>
      <c r="O4132" t="s">
        <v>417</v>
      </c>
      <c r="P4132" t="s">
        <v>244</v>
      </c>
      <c r="Q4132" t="s">
        <v>53</v>
      </c>
      <c r="R4132" t="s">
        <v>198</v>
      </c>
      <c r="S4132" t="s">
        <v>39</v>
      </c>
      <c r="T4132" t="s">
        <v>36</v>
      </c>
      <c r="U4132" t="s">
        <v>1480</v>
      </c>
      <c r="V4132" t="s">
        <v>1172</v>
      </c>
      <c r="W4132" t="s">
        <v>181</v>
      </c>
      <c r="X4132" t="s">
        <v>82</v>
      </c>
      <c r="Y4132" t="s">
        <v>41</v>
      </c>
      <c r="Z4132" t="s">
        <v>406</v>
      </c>
    </row>
    <row r="4133" spans="1:26" hidden="1" x14ac:dyDescent="0.25">
      <c r="A4133" t="s">
        <v>16633</v>
      </c>
      <c r="B4133" t="s">
        <v>16634</v>
      </c>
      <c r="C4133" s="1" t="str">
        <f t="shared" si="669"/>
        <v>21:0242</v>
      </c>
      <c r="D4133" s="1" t="str">
        <f t="shared" si="676"/>
        <v>21:0117</v>
      </c>
      <c r="E4133" t="s">
        <v>16635</v>
      </c>
      <c r="F4133" t="s">
        <v>16636</v>
      </c>
      <c r="H4133">
        <v>59.248892900000001</v>
      </c>
      <c r="I4133">
        <v>-102.0923571</v>
      </c>
      <c r="J4133" s="1" t="str">
        <f t="shared" si="677"/>
        <v>NGR lake sediment grab sample</v>
      </c>
      <c r="K4133" s="1" t="str">
        <f t="shared" si="678"/>
        <v>&lt;177 micron (NGR)</v>
      </c>
      <c r="L4133">
        <v>99</v>
      </c>
      <c r="M4133" t="s">
        <v>214</v>
      </c>
      <c r="N4133">
        <v>1963</v>
      </c>
      <c r="O4133" t="s">
        <v>40</v>
      </c>
      <c r="P4133" t="s">
        <v>244</v>
      </c>
      <c r="Q4133" t="s">
        <v>53</v>
      </c>
      <c r="R4133" t="s">
        <v>34</v>
      </c>
      <c r="S4133" t="s">
        <v>290</v>
      </c>
      <c r="T4133" t="s">
        <v>36</v>
      </c>
      <c r="U4133" t="s">
        <v>16637</v>
      </c>
      <c r="V4133" t="s">
        <v>16638</v>
      </c>
      <c r="W4133" t="s">
        <v>146</v>
      </c>
      <c r="X4133" t="s">
        <v>890</v>
      </c>
      <c r="Y4133" t="s">
        <v>41</v>
      </c>
      <c r="Z4133" t="s">
        <v>376</v>
      </c>
    </row>
    <row r="4134" spans="1:26" hidden="1" x14ac:dyDescent="0.25">
      <c r="A4134" t="s">
        <v>16639</v>
      </c>
      <c r="B4134" t="s">
        <v>16640</v>
      </c>
      <c r="C4134" s="1" t="str">
        <f t="shared" si="669"/>
        <v>21:0242</v>
      </c>
      <c r="D4134" s="1" t="str">
        <f t="shared" si="676"/>
        <v>21:0117</v>
      </c>
      <c r="E4134" t="s">
        <v>16641</v>
      </c>
      <c r="F4134" t="s">
        <v>16642</v>
      </c>
      <c r="H4134">
        <v>59.234666599999997</v>
      </c>
      <c r="I4134">
        <v>-102.1064034</v>
      </c>
      <c r="J4134" s="1" t="str">
        <f t="shared" si="677"/>
        <v>NGR lake sediment grab sample</v>
      </c>
      <c r="K4134" s="1" t="str">
        <f t="shared" si="678"/>
        <v>&lt;177 micron (NGR)</v>
      </c>
      <c r="L4134">
        <v>99</v>
      </c>
      <c r="M4134" t="s">
        <v>234</v>
      </c>
      <c r="N4134">
        <v>1964</v>
      </c>
      <c r="O4134" t="s">
        <v>32</v>
      </c>
      <c r="P4134" t="s">
        <v>181</v>
      </c>
      <c r="Q4134" t="s">
        <v>53</v>
      </c>
      <c r="R4134" t="s">
        <v>181</v>
      </c>
      <c r="S4134" t="s">
        <v>63</v>
      </c>
      <c r="T4134" t="s">
        <v>36</v>
      </c>
      <c r="U4134" t="s">
        <v>470</v>
      </c>
      <c r="V4134" t="s">
        <v>730</v>
      </c>
      <c r="W4134" t="s">
        <v>53</v>
      </c>
      <c r="X4134" t="s">
        <v>76</v>
      </c>
      <c r="Y4134" t="s">
        <v>41</v>
      </c>
      <c r="Z4134" t="s">
        <v>6290</v>
      </c>
    </row>
    <row r="4135" spans="1:26" hidden="1" x14ac:dyDescent="0.25">
      <c r="A4135" t="s">
        <v>16643</v>
      </c>
      <c r="B4135" t="s">
        <v>16644</v>
      </c>
      <c r="C4135" s="1" t="str">
        <f t="shared" si="669"/>
        <v>21:0242</v>
      </c>
      <c r="D4135" s="1" t="str">
        <f t="shared" si="676"/>
        <v>21:0117</v>
      </c>
      <c r="E4135" t="s">
        <v>16645</v>
      </c>
      <c r="F4135" t="s">
        <v>16646</v>
      </c>
      <c r="H4135">
        <v>59.2288061</v>
      </c>
      <c r="I4135">
        <v>-102.1424902</v>
      </c>
      <c r="J4135" s="1" t="str">
        <f t="shared" si="677"/>
        <v>NGR lake sediment grab sample</v>
      </c>
      <c r="K4135" s="1" t="str">
        <f t="shared" si="678"/>
        <v>&lt;177 micron (NGR)</v>
      </c>
      <c r="L4135">
        <v>100</v>
      </c>
      <c r="M4135" t="s">
        <v>30</v>
      </c>
      <c r="N4135">
        <v>1965</v>
      </c>
      <c r="O4135" t="s">
        <v>67</v>
      </c>
      <c r="P4135" t="s">
        <v>75</v>
      </c>
      <c r="Q4135" t="s">
        <v>53</v>
      </c>
      <c r="R4135" t="s">
        <v>34</v>
      </c>
      <c r="S4135" t="s">
        <v>181</v>
      </c>
      <c r="T4135" t="s">
        <v>36</v>
      </c>
      <c r="U4135" t="s">
        <v>703</v>
      </c>
      <c r="V4135" t="s">
        <v>2544</v>
      </c>
      <c r="W4135" t="s">
        <v>33</v>
      </c>
      <c r="X4135" t="s">
        <v>48</v>
      </c>
      <c r="Y4135" t="s">
        <v>41</v>
      </c>
      <c r="Z4135" t="s">
        <v>1704</v>
      </c>
    </row>
    <row r="4136" spans="1:26" hidden="1" x14ac:dyDescent="0.25">
      <c r="A4136" t="s">
        <v>16647</v>
      </c>
      <c r="B4136" t="s">
        <v>16648</v>
      </c>
      <c r="C4136" s="1" t="str">
        <f t="shared" si="669"/>
        <v>21:0242</v>
      </c>
      <c r="D4136" s="1" t="str">
        <f t="shared" si="676"/>
        <v>21:0117</v>
      </c>
      <c r="E4136" t="s">
        <v>16649</v>
      </c>
      <c r="F4136" t="s">
        <v>16650</v>
      </c>
      <c r="H4136">
        <v>59.241229199999999</v>
      </c>
      <c r="I4136">
        <v>-102.1656895</v>
      </c>
      <c r="J4136" s="1" t="str">
        <f t="shared" si="677"/>
        <v>NGR lake sediment grab sample</v>
      </c>
      <c r="K4136" s="1" t="str">
        <f t="shared" si="678"/>
        <v>&lt;177 micron (NGR)</v>
      </c>
      <c r="L4136">
        <v>100</v>
      </c>
      <c r="M4136" t="s">
        <v>154</v>
      </c>
      <c r="N4136">
        <v>1966</v>
      </c>
      <c r="O4136" t="s">
        <v>82</v>
      </c>
      <c r="P4136" t="s">
        <v>156</v>
      </c>
      <c r="Q4136" t="s">
        <v>53</v>
      </c>
      <c r="R4136" t="s">
        <v>76</v>
      </c>
      <c r="S4136" t="s">
        <v>78</v>
      </c>
      <c r="T4136" t="s">
        <v>36</v>
      </c>
      <c r="U4136" t="s">
        <v>119</v>
      </c>
      <c r="V4136" t="s">
        <v>309</v>
      </c>
      <c r="W4136" t="s">
        <v>66</v>
      </c>
      <c r="X4136" t="s">
        <v>76</v>
      </c>
      <c r="Y4136" t="s">
        <v>41</v>
      </c>
      <c r="Z4136" t="s">
        <v>1127</v>
      </c>
    </row>
    <row r="4137" spans="1:26" hidden="1" x14ac:dyDescent="0.25">
      <c r="A4137" t="s">
        <v>16651</v>
      </c>
      <c r="B4137" t="s">
        <v>16652</v>
      </c>
      <c r="C4137" s="1" t="str">
        <f t="shared" si="669"/>
        <v>21:0242</v>
      </c>
      <c r="D4137" s="1" t="str">
        <f t="shared" si="676"/>
        <v>21:0117</v>
      </c>
      <c r="E4137" t="s">
        <v>16645</v>
      </c>
      <c r="F4137" t="s">
        <v>16653</v>
      </c>
      <c r="H4137">
        <v>59.2288061</v>
      </c>
      <c r="I4137">
        <v>-102.1424902</v>
      </c>
      <c r="J4137" s="1" t="str">
        <f t="shared" si="677"/>
        <v>NGR lake sediment grab sample</v>
      </c>
      <c r="K4137" s="1" t="str">
        <f t="shared" si="678"/>
        <v>&lt;177 micron (NGR)</v>
      </c>
      <c r="L4137">
        <v>100</v>
      </c>
      <c r="M4137" t="s">
        <v>162</v>
      </c>
      <c r="N4137">
        <v>1967</v>
      </c>
      <c r="O4137" t="s">
        <v>888</v>
      </c>
      <c r="P4137" t="s">
        <v>75</v>
      </c>
      <c r="Q4137" t="s">
        <v>53</v>
      </c>
      <c r="R4137" t="s">
        <v>50</v>
      </c>
      <c r="S4137" t="s">
        <v>181</v>
      </c>
      <c r="T4137" t="s">
        <v>36</v>
      </c>
      <c r="U4137" t="s">
        <v>226</v>
      </c>
      <c r="V4137" t="s">
        <v>2544</v>
      </c>
      <c r="W4137" t="s">
        <v>33</v>
      </c>
      <c r="X4137" t="s">
        <v>48</v>
      </c>
      <c r="Y4137" t="s">
        <v>41</v>
      </c>
      <c r="Z4137" t="s">
        <v>1860</v>
      </c>
    </row>
    <row r="4138" spans="1:26" hidden="1" x14ac:dyDescent="0.25">
      <c r="A4138" t="s">
        <v>16654</v>
      </c>
      <c r="B4138" t="s">
        <v>16655</v>
      </c>
      <c r="C4138" s="1" t="str">
        <f t="shared" si="669"/>
        <v>21:0242</v>
      </c>
      <c r="D4138" s="1" t="str">
        <f t="shared" si="676"/>
        <v>21:0117</v>
      </c>
      <c r="E4138" t="s">
        <v>16645</v>
      </c>
      <c r="F4138" t="s">
        <v>16656</v>
      </c>
      <c r="H4138">
        <v>59.2288061</v>
      </c>
      <c r="I4138">
        <v>-102.1424902</v>
      </c>
      <c r="J4138" s="1" t="str">
        <f t="shared" si="677"/>
        <v>NGR lake sediment grab sample</v>
      </c>
      <c r="K4138" s="1" t="str">
        <f t="shared" si="678"/>
        <v>&lt;177 micron (NGR)</v>
      </c>
      <c r="L4138">
        <v>100</v>
      </c>
      <c r="M4138" t="s">
        <v>169</v>
      </c>
      <c r="N4138">
        <v>1968</v>
      </c>
      <c r="O4138" t="s">
        <v>348</v>
      </c>
      <c r="P4138" t="s">
        <v>75</v>
      </c>
      <c r="Q4138" t="s">
        <v>53</v>
      </c>
      <c r="R4138" t="s">
        <v>64</v>
      </c>
      <c r="S4138" t="s">
        <v>39</v>
      </c>
      <c r="T4138" t="s">
        <v>36</v>
      </c>
      <c r="U4138" t="s">
        <v>799</v>
      </c>
      <c r="V4138" t="s">
        <v>11653</v>
      </c>
      <c r="W4138" t="s">
        <v>80</v>
      </c>
      <c r="X4138" t="s">
        <v>48</v>
      </c>
      <c r="Y4138" t="s">
        <v>41</v>
      </c>
      <c r="Z4138" t="s">
        <v>1860</v>
      </c>
    </row>
    <row r="4139" spans="1:26" hidden="1" x14ac:dyDescent="0.25">
      <c r="A4139" t="s">
        <v>16657</v>
      </c>
      <c r="B4139" t="s">
        <v>16658</v>
      </c>
      <c r="C4139" s="1" t="str">
        <f t="shared" si="669"/>
        <v>21:0242</v>
      </c>
      <c r="D4139" s="1" t="str">
        <f t="shared" si="676"/>
        <v>21:0117</v>
      </c>
      <c r="E4139" t="s">
        <v>16659</v>
      </c>
      <c r="F4139" t="s">
        <v>16660</v>
      </c>
      <c r="H4139">
        <v>59.234279899999997</v>
      </c>
      <c r="I4139">
        <v>-102.1750333</v>
      </c>
      <c r="J4139" s="1" t="str">
        <f t="shared" si="677"/>
        <v>NGR lake sediment grab sample</v>
      </c>
      <c r="K4139" s="1" t="str">
        <f t="shared" si="678"/>
        <v>&lt;177 micron (NGR)</v>
      </c>
      <c r="L4139">
        <v>100</v>
      </c>
      <c r="M4139" t="s">
        <v>47</v>
      </c>
      <c r="N4139">
        <v>1969</v>
      </c>
      <c r="O4139" t="s">
        <v>562</v>
      </c>
      <c r="P4139" t="s">
        <v>145</v>
      </c>
      <c r="Q4139" t="s">
        <v>53</v>
      </c>
      <c r="R4139" t="s">
        <v>50</v>
      </c>
      <c r="S4139" t="s">
        <v>78</v>
      </c>
      <c r="T4139" t="s">
        <v>36</v>
      </c>
      <c r="U4139" t="s">
        <v>1501</v>
      </c>
      <c r="V4139" t="s">
        <v>368</v>
      </c>
      <c r="W4139" t="s">
        <v>39</v>
      </c>
      <c r="X4139" t="s">
        <v>48</v>
      </c>
      <c r="Y4139" t="s">
        <v>41</v>
      </c>
      <c r="Z4139" t="s">
        <v>217</v>
      </c>
    </row>
    <row r="4140" spans="1:26" hidden="1" x14ac:dyDescent="0.25">
      <c r="A4140" t="s">
        <v>16661</v>
      </c>
      <c r="B4140" t="s">
        <v>16662</v>
      </c>
      <c r="C4140" s="1" t="str">
        <f t="shared" si="669"/>
        <v>21:0242</v>
      </c>
      <c r="D4140" s="1" t="str">
        <f t="shared" si="676"/>
        <v>21:0117</v>
      </c>
      <c r="E4140" t="s">
        <v>16663</v>
      </c>
      <c r="F4140" t="s">
        <v>16664</v>
      </c>
      <c r="H4140">
        <v>59.253920700000002</v>
      </c>
      <c r="I4140">
        <v>-102.1588466</v>
      </c>
      <c r="J4140" s="1" t="str">
        <f t="shared" si="677"/>
        <v>NGR lake sediment grab sample</v>
      </c>
      <c r="K4140" s="1" t="str">
        <f t="shared" si="678"/>
        <v>&lt;177 micron (NGR)</v>
      </c>
      <c r="L4140">
        <v>100</v>
      </c>
      <c r="M4140" t="s">
        <v>60</v>
      </c>
      <c r="N4140">
        <v>1970</v>
      </c>
      <c r="O4140" t="s">
        <v>405</v>
      </c>
      <c r="P4140" t="s">
        <v>145</v>
      </c>
      <c r="Q4140" t="s">
        <v>53</v>
      </c>
      <c r="R4140" t="s">
        <v>64</v>
      </c>
      <c r="S4140" t="s">
        <v>39</v>
      </c>
      <c r="T4140" t="s">
        <v>36</v>
      </c>
      <c r="U4140" t="s">
        <v>868</v>
      </c>
      <c r="V4140" t="s">
        <v>16665</v>
      </c>
      <c r="W4140" t="s">
        <v>39</v>
      </c>
      <c r="X4140" t="s">
        <v>343</v>
      </c>
      <c r="Y4140" t="s">
        <v>41</v>
      </c>
      <c r="Z4140" t="s">
        <v>1456</v>
      </c>
    </row>
    <row r="4141" spans="1:26" hidden="1" x14ac:dyDescent="0.25">
      <c r="A4141" t="s">
        <v>16666</v>
      </c>
      <c r="B4141" t="s">
        <v>16667</v>
      </c>
      <c r="C4141" s="1" t="str">
        <f t="shared" si="669"/>
        <v>21:0242</v>
      </c>
      <c r="D4141" s="1" t="str">
        <f t="shared" si="676"/>
        <v>21:0117</v>
      </c>
      <c r="E4141" t="s">
        <v>16668</v>
      </c>
      <c r="F4141" t="s">
        <v>16669</v>
      </c>
      <c r="H4141">
        <v>59.249961300000002</v>
      </c>
      <c r="I4141">
        <v>-102.14300110000001</v>
      </c>
      <c r="J4141" s="1" t="str">
        <f t="shared" si="677"/>
        <v>NGR lake sediment grab sample</v>
      </c>
      <c r="K4141" s="1" t="str">
        <f t="shared" si="678"/>
        <v>&lt;177 micron (NGR)</v>
      </c>
      <c r="L4141">
        <v>100</v>
      </c>
      <c r="M4141" t="s">
        <v>73</v>
      </c>
      <c r="N4141">
        <v>1971</v>
      </c>
      <c r="O4141" t="s">
        <v>771</v>
      </c>
      <c r="P4141" t="s">
        <v>596</v>
      </c>
      <c r="Q4141" t="s">
        <v>53</v>
      </c>
      <c r="R4141" t="s">
        <v>64</v>
      </c>
      <c r="S4141" t="s">
        <v>33</v>
      </c>
      <c r="T4141" t="s">
        <v>36</v>
      </c>
      <c r="U4141" t="s">
        <v>112</v>
      </c>
      <c r="V4141" t="s">
        <v>148</v>
      </c>
      <c r="W4141" t="s">
        <v>63</v>
      </c>
      <c r="X4141" t="s">
        <v>890</v>
      </c>
      <c r="Y4141" t="s">
        <v>41</v>
      </c>
      <c r="Z4141" t="s">
        <v>776</v>
      </c>
    </row>
    <row r="4142" spans="1:26" hidden="1" x14ac:dyDescent="0.25">
      <c r="A4142" t="s">
        <v>16670</v>
      </c>
      <c r="B4142" t="s">
        <v>16671</v>
      </c>
      <c r="C4142" s="1" t="str">
        <f t="shared" si="669"/>
        <v>21:0242</v>
      </c>
      <c r="D4142" s="1" t="str">
        <f t="shared" si="676"/>
        <v>21:0117</v>
      </c>
      <c r="E4142" t="s">
        <v>16672</v>
      </c>
      <c r="F4142" t="s">
        <v>16673</v>
      </c>
      <c r="H4142">
        <v>59.269247399999998</v>
      </c>
      <c r="I4142">
        <v>-102.1381928</v>
      </c>
      <c r="J4142" s="1" t="str">
        <f t="shared" si="677"/>
        <v>NGR lake sediment grab sample</v>
      </c>
      <c r="K4142" s="1" t="str">
        <f t="shared" si="678"/>
        <v>&lt;177 micron (NGR)</v>
      </c>
      <c r="L4142">
        <v>100</v>
      </c>
      <c r="M4142" t="s">
        <v>87</v>
      </c>
      <c r="N4142">
        <v>1972</v>
      </c>
      <c r="O4142" t="s">
        <v>300</v>
      </c>
      <c r="P4142" t="s">
        <v>244</v>
      </c>
      <c r="Q4142" t="s">
        <v>66</v>
      </c>
      <c r="R4142" t="s">
        <v>50</v>
      </c>
      <c r="S4142" t="s">
        <v>39</v>
      </c>
      <c r="T4142" t="s">
        <v>36</v>
      </c>
      <c r="U4142" t="s">
        <v>2474</v>
      </c>
      <c r="V4142" t="s">
        <v>564</v>
      </c>
      <c r="W4142" t="s">
        <v>80</v>
      </c>
      <c r="X4142" t="s">
        <v>890</v>
      </c>
      <c r="Y4142" t="s">
        <v>41</v>
      </c>
      <c r="Z4142" t="s">
        <v>750</v>
      </c>
    </row>
    <row r="4143" spans="1:26" hidden="1" x14ac:dyDescent="0.25">
      <c r="A4143" t="s">
        <v>16674</v>
      </c>
      <c r="B4143" t="s">
        <v>16675</v>
      </c>
      <c r="C4143" s="1" t="str">
        <f t="shared" si="669"/>
        <v>21:0242</v>
      </c>
      <c r="D4143" s="1" t="str">
        <f t="shared" si="676"/>
        <v>21:0117</v>
      </c>
      <c r="E4143" t="s">
        <v>16676</v>
      </c>
      <c r="F4143" t="s">
        <v>16677</v>
      </c>
      <c r="H4143">
        <v>59.273020799999998</v>
      </c>
      <c r="I4143">
        <v>-102.165666</v>
      </c>
      <c r="J4143" s="1" t="str">
        <f t="shared" si="677"/>
        <v>NGR lake sediment grab sample</v>
      </c>
      <c r="K4143" s="1" t="str">
        <f t="shared" si="678"/>
        <v>&lt;177 micron (NGR)</v>
      </c>
      <c r="L4143">
        <v>100</v>
      </c>
      <c r="M4143" t="s">
        <v>96</v>
      </c>
      <c r="N4143">
        <v>1973</v>
      </c>
      <c r="O4143" t="s">
        <v>890</v>
      </c>
      <c r="P4143" t="s">
        <v>77</v>
      </c>
      <c r="Q4143" t="s">
        <v>53</v>
      </c>
      <c r="R4143" t="s">
        <v>146</v>
      </c>
      <c r="S4143" t="s">
        <v>80</v>
      </c>
      <c r="T4143" t="s">
        <v>36</v>
      </c>
      <c r="U4143" t="s">
        <v>515</v>
      </c>
      <c r="V4143" t="s">
        <v>529</v>
      </c>
      <c r="W4143" t="s">
        <v>66</v>
      </c>
      <c r="X4143" t="s">
        <v>76</v>
      </c>
      <c r="Y4143" t="s">
        <v>41</v>
      </c>
      <c r="Z4143" t="s">
        <v>156</v>
      </c>
    </row>
    <row r="4144" spans="1:26" hidden="1" x14ac:dyDescent="0.25">
      <c r="A4144" t="s">
        <v>16678</v>
      </c>
      <c r="B4144" t="s">
        <v>16679</v>
      </c>
      <c r="C4144" s="1" t="str">
        <f t="shared" si="669"/>
        <v>21:0242</v>
      </c>
      <c r="D4144" s="1" t="str">
        <f t="shared" si="676"/>
        <v>21:0117</v>
      </c>
      <c r="E4144" t="s">
        <v>16680</v>
      </c>
      <c r="F4144" t="s">
        <v>16681</v>
      </c>
      <c r="H4144">
        <v>59.271539300000001</v>
      </c>
      <c r="I4144">
        <v>-102.20224829999999</v>
      </c>
      <c r="J4144" s="1" t="str">
        <f t="shared" si="677"/>
        <v>NGR lake sediment grab sample</v>
      </c>
      <c r="K4144" s="1" t="str">
        <f t="shared" si="678"/>
        <v>&lt;177 micron (NGR)</v>
      </c>
      <c r="L4144">
        <v>100</v>
      </c>
      <c r="M4144" t="s">
        <v>106</v>
      </c>
      <c r="N4144">
        <v>1974</v>
      </c>
      <c r="O4144" t="s">
        <v>666</v>
      </c>
      <c r="P4144" t="s">
        <v>244</v>
      </c>
      <c r="Q4144" t="s">
        <v>53</v>
      </c>
      <c r="R4144" t="s">
        <v>50</v>
      </c>
      <c r="S4144" t="s">
        <v>146</v>
      </c>
      <c r="T4144" t="s">
        <v>36</v>
      </c>
      <c r="U4144" t="s">
        <v>991</v>
      </c>
      <c r="V4144" t="s">
        <v>2909</v>
      </c>
      <c r="W4144" t="s">
        <v>33</v>
      </c>
      <c r="X4144" t="s">
        <v>82</v>
      </c>
      <c r="Y4144" t="s">
        <v>41</v>
      </c>
      <c r="Z4144" t="s">
        <v>680</v>
      </c>
    </row>
    <row r="4145" spans="1:26" hidden="1" x14ac:dyDescent="0.25">
      <c r="A4145" t="s">
        <v>16682</v>
      </c>
      <c r="B4145" t="s">
        <v>16683</v>
      </c>
      <c r="C4145" s="1" t="str">
        <f t="shared" si="669"/>
        <v>21:0242</v>
      </c>
      <c r="D4145" s="1" t="str">
        <f t="shared" si="676"/>
        <v>21:0117</v>
      </c>
      <c r="E4145" t="s">
        <v>16684</v>
      </c>
      <c r="F4145" t="s">
        <v>16685</v>
      </c>
      <c r="H4145">
        <v>59.247306399999999</v>
      </c>
      <c r="I4145">
        <v>-102.21026689999999</v>
      </c>
      <c r="J4145" s="1" t="str">
        <f t="shared" si="677"/>
        <v>NGR lake sediment grab sample</v>
      </c>
      <c r="K4145" s="1" t="str">
        <f t="shared" si="678"/>
        <v>&lt;177 micron (NGR)</v>
      </c>
      <c r="L4145">
        <v>100</v>
      </c>
      <c r="M4145" t="s">
        <v>118</v>
      </c>
      <c r="N4145">
        <v>1975</v>
      </c>
      <c r="O4145" t="s">
        <v>348</v>
      </c>
      <c r="P4145" t="s">
        <v>75</v>
      </c>
      <c r="Q4145" t="s">
        <v>53</v>
      </c>
      <c r="R4145" t="s">
        <v>34</v>
      </c>
      <c r="S4145" t="s">
        <v>76</v>
      </c>
      <c r="T4145" t="s">
        <v>122</v>
      </c>
      <c r="U4145" t="s">
        <v>2247</v>
      </c>
      <c r="V4145" t="s">
        <v>1216</v>
      </c>
      <c r="W4145" t="s">
        <v>181</v>
      </c>
      <c r="X4145" t="s">
        <v>890</v>
      </c>
      <c r="Y4145" t="s">
        <v>41</v>
      </c>
      <c r="Z4145" t="s">
        <v>546</v>
      </c>
    </row>
    <row r="4146" spans="1:26" hidden="1" x14ac:dyDescent="0.25">
      <c r="A4146" t="s">
        <v>16686</v>
      </c>
      <c r="B4146" t="s">
        <v>16687</v>
      </c>
      <c r="C4146" s="1" t="str">
        <f t="shared" si="669"/>
        <v>21:0242</v>
      </c>
      <c r="D4146" s="1" t="str">
        <f t="shared" si="676"/>
        <v>21:0117</v>
      </c>
      <c r="E4146" t="s">
        <v>16688</v>
      </c>
      <c r="F4146" t="s">
        <v>16689</v>
      </c>
      <c r="H4146">
        <v>59.233543699999998</v>
      </c>
      <c r="I4146">
        <v>-102.2192282</v>
      </c>
      <c r="J4146" s="1" t="str">
        <f t="shared" si="677"/>
        <v>NGR lake sediment grab sample</v>
      </c>
      <c r="K4146" s="1" t="str">
        <f t="shared" si="678"/>
        <v>&lt;177 micron (NGR)</v>
      </c>
      <c r="L4146">
        <v>100</v>
      </c>
      <c r="M4146" t="s">
        <v>131</v>
      </c>
      <c r="N4146">
        <v>1976</v>
      </c>
      <c r="O4146" t="s">
        <v>67</v>
      </c>
      <c r="P4146" t="s">
        <v>321</v>
      </c>
      <c r="Q4146" t="s">
        <v>53</v>
      </c>
      <c r="R4146" t="s">
        <v>77</v>
      </c>
      <c r="S4146" t="s">
        <v>97</v>
      </c>
      <c r="T4146" t="s">
        <v>36</v>
      </c>
      <c r="U4146" t="s">
        <v>163</v>
      </c>
      <c r="V4146" t="s">
        <v>721</v>
      </c>
      <c r="W4146" t="s">
        <v>181</v>
      </c>
      <c r="X4146" t="s">
        <v>48</v>
      </c>
      <c r="Y4146" t="s">
        <v>41</v>
      </c>
      <c r="Z4146" t="s">
        <v>149</v>
      </c>
    </row>
    <row r="4147" spans="1:26" hidden="1" x14ac:dyDescent="0.25">
      <c r="A4147" t="s">
        <v>16690</v>
      </c>
      <c r="B4147" t="s">
        <v>16691</v>
      </c>
      <c r="C4147" s="1" t="str">
        <f t="shared" si="669"/>
        <v>21:0242</v>
      </c>
      <c r="D4147" s="1" t="str">
        <f t="shared" si="676"/>
        <v>21:0117</v>
      </c>
      <c r="E4147" t="s">
        <v>16692</v>
      </c>
      <c r="F4147" t="s">
        <v>16693</v>
      </c>
      <c r="H4147">
        <v>59.236386699999997</v>
      </c>
      <c r="I4147">
        <v>-102.2468258</v>
      </c>
      <c r="J4147" s="1" t="str">
        <f t="shared" si="677"/>
        <v>NGR lake sediment grab sample</v>
      </c>
      <c r="K4147" s="1" t="str">
        <f t="shared" si="678"/>
        <v>&lt;177 micron (NGR)</v>
      </c>
      <c r="L4147">
        <v>100</v>
      </c>
      <c r="M4147" t="s">
        <v>143</v>
      </c>
      <c r="N4147">
        <v>1977</v>
      </c>
      <c r="O4147" t="s">
        <v>188</v>
      </c>
      <c r="P4147" t="s">
        <v>321</v>
      </c>
      <c r="Q4147" t="s">
        <v>53</v>
      </c>
      <c r="R4147" t="s">
        <v>110</v>
      </c>
      <c r="S4147" t="s">
        <v>78</v>
      </c>
      <c r="T4147" t="s">
        <v>36</v>
      </c>
      <c r="U4147" t="s">
        <v>100</v>
      </c>
      <c r="V4147" t="s">
        <v>125</v>
      </c>
      <c r="W4147" t="s">
        <v>63</v>
      </c>
      <c r="X4147" t="s">
        <v>760</v>
      </c>
      <c r="Y4147" t="s">
        <v>760</v>
      </c>
      <c r="Z4147" t="s">
        <v>223</v>
      </c>
    </row>
    <row r="4148" spans="1:26" hidden="1" x14ac:dyDescent="0.25">
      <c r="A4148" t="s">
        <v>16694</v>
      </c>
      <c r="B4148" t="s">
        <v>16695</v>
      </c>
      <c r="C4148" s="1" t="str">
        <f t="shared" si="669"/>
        <v>21:0242</v>
      </c>
      <c r="D4148" s="1" t="str">
        <f t="shared" si="676"/>
        <v>21:0117</v>
      </c>
      <c r="E4148" t="s">
        <v>16696</v>
      </c>
      <c r="F4148" t="s">
        <v>16697</v>
      </c>
      <c r="H4148">
        <v>59.247078100000003</v>
      </c>
      <c r="I4148">
        <v>-102.2697673</v>
      </c>
      <c r="J4148" s="1" t="str">
        <f t="shared" si="677"/>
        <v>NGR lake sediment grab sample</v>
      </c>
      <c r="K4148" s="1" t="str">
        <f t="shared" si="678"/>
        <v>&lt;177 micron (NGR)</v>
      </c>
      <c r="L4148">
        <v>100</v>
      </c>
      <c r="M4148" t="s">
        <v>177</v>
      </c>
      <c r="N4148">
        <v>1978</v>
      </c>
      <c r="O4148" t="s">
        <v>228</v>
      </c>
      <c r="P4148" t="s">
        <v>516</v>
      </c>
      <c r="Q4148" t="s">
        <v>53</v>
      </c>
      <c r="R4148" t="s">
        <v>134</v>
      </c>
      <c r="S4148" t="s">
        <v>39</v>
      </c>
      <c r="T4148" t="s">
        <v>36</v>
      </c>
      <c r="U4148" t="s">
        <v>299</v>
      </c>
      <c r="V4148" t="s">
        <v>927</v>
      </c>
      <c r="W4148" t="s">
        <v>78</v>
      </c>
      <c r="X4148" t="s">
        <v>48</v>
      </c>
      <c r="Y4148" t="s">
        <v>41</v>
      </c>
      <c r="Z4148" t="s">
        <v>1451</v>
      </c>
    </row>
    <row r="4149" spans="1:26" hidden="1" x14ac:dyDescent="0.25">
      <c r="A4149" t="s">
        <v>16698</v>
      </c>
      <c r="B4149" t="s">
        <v>16699</v>
      </c>
      <c r="C4149" s="1" t="str">
        <f t="shared" si="669"/>
        <v>21:0242</v>
      </c>
      <c r="D4149" s="1" t="str">
        <f t="shared" si="676"/>
        <v>21:0117</v>
      </c>
      <c r="E4149" t="s">
        <v>16700</v>
      </c>
      <c r="F4149" t="s">
        <v>16701</v>
      </c>
      <c r="H4149">
        <v>59.2543966</v>
      </c>
      <c r="I4149">
        <v>-102.30095559999999</v>
      </c>
      <c r="J4149" s="1" t="str">
        <f t="shared" si="677"/>
        <v>NGR lake sediment grab sample</v>
      </c>
      <c r="K4149" s="1" t="str">
        <f t="shared" si="678"/>
        <v>&lt;177 micron (NGR)</v>
      </c>
      <c r="L4149">
        <v>100</v>
      </c>
      <c r="M4149" t="s">
        <v>187</v>
      </c>
      <c r="N4149">
        <v>1979</v>
      </c>
      <c r="O4149" t="s">
        <v>297</v>
      </c>
      <c r="P4149" t="s">
        <v>198</v>
      </c>
      <c r="Q4149" t="s">
        <v>53</v>
      </c>
      <c r="R4149" t="s">
        <v>97</v>
      </c>
      <c r="S4149" t="s">
        <v>78</v>
      </c>
      <c r="T4149" t="s">
        <v>36</v>
      </c>
      <c r="U4149" t="s">
        <v>163</v>
      </c>
      <c r="V4149" t="s">
        <v>308</v>
      </c>
      <c r="W4149" t="s">
        <v>80</v>
      </c>
      <c r="X4149" t="s">
        <v>82</v>
      </c>
      <c r="Y4149" t="s">
        <v>41</v>
      </c>
      <c r="Z4149" t="s">
        <v>832</v>
      </c>
    </row>
    <row r="4150" spans="1:26" hidden="1" x14ac:dyDescent="0.25">
      <c r="A4150" t="s">
        <v>16702</v>
      </c>
      <c r="B4150" t="s">
        <v>16703</v>
      </c>
      <c r="C4150" s="1" t="str">
        <f t="shared" si="669"/>
        <v>21:0242</v>
      </c>
      <c r="D4150" s="1" t="str">
        <f t="shared" si="676"/>
        <v>21:0117</v>
      </c>
      <c r="E4150" t="s">
        <v>16704</v>
      </c>
      <c r="F4150" t="s">
        <v>16705</v>
      </c>
      <c r="H4150">
        <v>59.201269000000003</v>
      </c>
      <c r="I4150">
        <v>-102.2598823</v>
      </c>
      <c r="J4150" s="1" t="str">
        <f t="shared" si="677"/>
        <v>NGR lake sediment grab sample</v>
      </c>
      <c r="K4150" s="1" t="str">
        <f t="shared" si="678"/>
        <v>&lt;177 micron (NGR)</v>
      </c>
      <c r="L4150">
        <v>100</v>
      </c>
      <c r="M4150" t="s">
        <v>196</v>
      </c>
      <c r="N4150">
        <v>1980</v>
      </c>
      <c r="O4150" t="s">
        <v>666</v>
      </c>
      <c r="P4150" t="s">
        <v>134</v>
      </c>
      <c r="Q4150" t="s">
        <v>63</v>
      </c>
      <c r="R4150" t="s">
        <v>198</v>
      </c>
      <c r="S4150" t="s">
        <v>181</v>
      </c>
      <c r="T4150" t="s">
        <v>36</v>
      </c>
      <c r="U4150" t="s">
        <v>390</v>
      </c>
      <c r="V4150" t="s">
        <v>148</v>
      </c>
      <c r="W4150" t="s">
        <v>63</v>
      </c>
      <c r="X4150" t="s">
        <v>48</v>
      </c>
      <c r="Y4150" t="s">
        <v>41</v>
      </c>
      <c r="Z4150" t="s">
        <v>1096</v>
      </c>
    </row>
    <row r="4151" spans="1:26" hidden="1" x14ac:dyDescent="0.25">
      <c r="A4151" t="s">
        <v>16706</v>
      </c>
      <c r="B4151" t="s">
        <v>16707</v>
      </c>
      <c r="C4151" s="1" t="str">
        <f t="shared" si="669"/>
        <v>21:0242</v>
      </c>
      <c r="D4151" s="1" t="str">
        <f t="shared" si="676"/>
        <v>21:0117</v>
      </c>
      <c r="E4151" t="s">
        <v>16708</v>
      </c>
      <c r="F4151" t="s">
        <v>16709</v>
      </c>
      <c r="H4151">
        <v>59.189585700000002</v>
      </c>
      <c r="I4151">
        <v>-102.22719499999999</v>
      </c>
      <c r="J4151" s="1" t="str">
        <f t="shared" si="677"/>
        <v>NGR lake sediment grab sample</v>
      </c>
      <c r="K4151" s="1" t="str">
        <f t="shared" si="678"/>
        <v>&lt;177 micron (NGR)</v>
      </c>
      <c r="L4151">
        <v>100</v>
      </c>
      <c r="M4151" t="s">
        <v>206</v>
      </c>
      <c r="N4151">
        <v>1981</v>
      </c>
      <c r="O4151" t="s">
        <v>74</v>
      </c>
      <c r="P4151" t="s">
        <v>75</v>
      </c>
      <c r="Q4151" t="s">
        <v>53</v>
      </c>
      <c r="R4151" t="s">
        <v>596</v>
      </c>
      <c r="S4151" t="s">
        <v>181</v>
      </c>
      <c r="T4151" t="s">
        <v>36</v>
      </c>
      <c r="U4151" t="s">
        <v>291</v>
      </c>
      <c r="V4151" t="s">
        <v>308</v>
      </c>
      <c r="W4151" t="s">
        <v>63</v>
      </c>
      <c r="X4151" t="s">
        <v>48</v>
      </c>
      <c r="Y4151" t="s">
        <v>41</v>
      </c>
      <c r="Z4151" t="s">
        <v>928</v>
      </c>
    </row>
    <row r="4152" spans="1:26" hidden="1" x14ac:dyDescent="0.25">
      <c r="A4152" t="s">
        <v>16710</v>
      </c>
      <c r="B4152" t="s">
        <v>16711</v>
      </c>
      <c r="C4152" s="1" t="str">
        <f t="shared" si="669"/>
        <v>21:0242</v>
      </c>
      <c r="D4152" s="1" t="str">
        <f t="shared" si="676"/>
        <v>21:0117</v>
      </c>
      <c r="E4152" t="s">
        <v>16712</v>
      </c>
      <c r="F4152" t="s">
        <v>16713</v>
      </c>
      <c r="H4152">
        <v>59.202798899999998</v>
      </c>
      <c r="I4152">
        <v>-102.206013</v>
      </c>
      <c r="J4152" s="1" t="str">
        <f t="shared" si="677"/>
        <v>NGR lake sediment grab sample</v>
      </c>
      <c r="K4152" s="1" t="str">
        <f t="shared" si="678"/>
        <v>&lt;177 micron (NGR)</v>
      </c>
      <c r="L4152">
        <v>100</v>
      </c>
      <c r="M4152" t="s">
        <v>214</v>
      </c>
      <c r="N4152">
        <v>1982</v>
      </c>
      <c r="O4152" t="s">
        <v>298</v>
      </c>
      <c r="P4152" t="s">
        <v>283</v>
      </c>
      <c r="Q4152" t="s">
        <v>66</v>
      </c>
      <c r="R4152" t="s">
        <v>110</v>
      </c>
      <c r="S4152" t="s">
        <v>146</v>
      </c>
      <c r="T4152" t="s">
        <v>36</v>
      </c>
      <c r="U4152" t="s">
        <v>858</v>
      </c>
      <c r="V4152" t="s">
        <v>137</v>
      </c>
      <c r="W4152" t="s">
        <v>39</v>
      </c>
      <c r="X4152" t="s">
        <v>283</v>
      </c>
      <c r="Y4152" t="s">
        <v>41</v>
      </c>
      <c r="Z4152" t="s">
        <v>5520</v>
      </c>
    </row>
    <row r="4153" spans="1:26" hidden="1" x14ac:dyDescent="0.25">
      <c r="A4153" t="s">
        <v>16714</v>
      </c>
      <c r="B4153" t="s">
        <v>16715</v>
      </c>
      <c r="C4153" s="1" t="str">
        <f t="shared" si="669"/>
        <v>21:0242</v>
      </c>
      <c r="D4153" s="1" t="str">
        <f>HYPERLINK("http://geochem.nrcan.gc.ca/cdogs/content/svy/svy_e.htm", "")</f>
        <v/>
      </c>
      <c r="G4153" s="1" t="str">
        <f>HYPERLINK("http://geochem.nrcan.gc.ca/cdogs/content/cr_/cr_00022_e.htm", "22")</f>
        <v>22</v>
      </c>
      <c r="J4153" t="s">
        <v>220</v>
      </c>
      <c r="K4153" t="s">
        <v>221</v>
      </c>
      <c r="L4153">
        <v>100</v>
      </c>
      <c r="M4153" t="s">
        <v>222</v>
      </c>
      <c r="N4153">
        <v>1983</v>
      </c>
      <c r="O4153" t="s">
        <v>298</v>
      </c>
      <c r="P4153" t="s">
        <v>77</v>
      </c>
      <c r="Q4153" t="s">
        <v>244</v>
      </c>
      <c r="R4153" t="s">
        <v>146</v>
      </c>
      <c r="S4153" t="s">
        <v>78</v>
      </c>
      <c r="T4153" t="s">
        <v>36</v>
      </c>
      <c r="U4153" t="s">
        <v>1192</v>
      </c>
      <c r="V4153" t="s">
        <v>2451</v>
      </c>
      <c r="W4153" t="s">
        <v>181</v>
      </c>
      <c r="X4153" t="s">
        <v>48</v>
      </c>
      <c r="Y4153" t="s">
        <v>1607</v>
      </c>
      <c r="Z4153" t="s">
        <v>77</v>
      </c>
    </row>
    <row r="4154" spans="1:26" hidden="1" x14ac:dyDescent="0.25">
      <c r="A4154" t="s">
        <v>16716</v>
      </c>
      <c r="B4154" t="s">
        <v>16717</v>
      </c>
      <c r="C4154" s="1" t="str">
        <f t="shared" si="669"/>
        <v>21:0242</v>
      </c>
      <c r="D4154" s="1" t="str">
        <f t="shared" ref="D4154:D4163" si="679">HYPERLINK("http://geochem.nrcan.gc.ca/cdogs/content/svy/svy210117_e.htm", "21:0117")</f>
        <v>21:0117</v>
      </c>
      <c r="E4154" t="s">
        <v>16718</v>
      </c>
      <c r="F4154" t="s">
        <v>16719</v>
      </c>
      <c r="H4154">
        <v>59.211441100000002</v>
      </c>
      <c r="I4154">
        <v>-102.1788997</v>
      </c>
      <c r="J4154" s="1" t="str">
        <f t="shared" ref="J4154:J4163" si="680">HYPERLINK("http://geochem.nrcan.gc.ca/cdogs/content/kwd/kwd020027_e.htm", "NGR lake sediment grab sample")</f>
        <v>NGR lake sediment grab sample</v>
      </c>
      <c r="K4154" s="1" t="str">
        <f t="shared" ref="K4154:K4163" si="681">HYPERLINK("http://geochem.nrcan.gc.ca/cdogs/content/kwd/kwd080006_e.htm", "&lt;177 micron (NGR)")</f>
        <v>&lt;177 micron (NGR)</v>
      </c>
      <c r="L4154">
        <v>100</v>
      </c>
      <c r="M4154" t="s">
        <v>234</v>
      </c>
      <c r="N4154">
        <v>1984</v>
      </c>
      <c r="O4154" t="s">
        <v>771</v>
      </c>
      <c r="P4154" t="s">
        <v>596</v>
      </c>
      <c r="Q4154" t="s">
        <v>66</v>
      </c>
      <c r="R4154" t="s">
        <v>135</v>
      </c>
      <c r="S4154" t="s">
        <v>181</v>
      </c>
      <c r="T4154" t="s">
        <v>36</v>
      </c>
      <c r="U4154" t="s">
        <v>655</v>
      </c>
      <c r="V4154" t="s">
        <v>1121</v>
      </c>
      <c r="W4154" t="s">
        <v>33</v>
      </c>
      <c r="X4154" t="s">
        <v>82</v>
      </c>
      <c r="Y4154" t="s">
        <v>41</v>
      </c>
      <c r="Z4154" t="s">
        <v>1152</v>
      </c>
    </row>
    <row r="4155" spans="1:26" hidden="1" x14ac:dyDescent="0.25">
      <c r="A4155" t="s">
        <v>16720</v>
      </c>
      <c r="B4155" t="s">
        <v>16721</v>
      </c>
      <c r="C4155" s="1" t="str">
        <f t="shared" ref="C4155:C4218" si="682">HYPERLINK("http://geochem.nrcan.gc.ca/cdogs/content/bdl/bdl210242_e.htm", "21:0242")</f>
        <v>21:0242</v>
      </c>
      <c r="D4155" s="1" t="str">
        <f t="shared" si="679"/>
        <v>21:0117</v>
      </c>
      <c r="E4155" t="s">
        <v>16722</v>
      </c>
      <c r="F4155" t="s">
        <v>16723</v>
      </c>
      <c r="H4155">
        <v>59.208836900000001</v>
      </c>
      <c r="I4155">
        <v>-102.1199953</v>
      </c>
      <c r="J4155" s="1" t="str">
        <f t="shared" si="680"/>
        <v>NGR lake sediment grab sample</v>
      </c>
      <c r="K4155" s="1" t="str">
        <f t="shared" si="681"/>
        <v>&lt;177 micron (NGR)</v>
      </c>
      <c r="L4155">
        <v>101</v>
      </c>
      <c r="M4155" t="s">
        <v>30</v>
      </c>
      <c r="N4155">
        <v>1985</v>
      </c>
      <c r="O4155" t="s">
        <v>342</v>
      </c>
      <c r="P4155" t="s">
        <v>244</v>
      </c>
      <c r="Q4155" t="s">
        <v>53</v>
      </c>
      <c r="R4155" t="s">
        <v>109</v>
      </c>
      <c r="S4155" t="s">
        <v>78</v>
      </c>
      <c r="T4155" t="s">
        <v>36</v>
      </c>
      <c r="U4155" t="s">
        <v>1617</v>
      </c>
      <c r="V4155" t="s">
        <v>496</v>
      </c>
      <c r="W4155" t="s">
        <v>39</v>
      </c>
      <c r="X4155" t="s">
        <v>82</v>
      </c>
      <c r="Y4155" t="s">
        <v>41</v>
      </c>
      <c r="Z4155" t="s">
        <v>2495</v>
      </c>
    </row>
    <row r="4156" spans="1:26" hidden="1" x14ac:dyDescent="0.25">
      <c r="A4156" t="s">
        <v>16724</v>
      </c>
      <c r="B4156" t="s">
        <v>16725</v>
      </c>
      <c r="C4156" s="1" t="str">
        <f t="shared" si="682"/>
        <v>21:0242</v>
      </c>
      <c r="D4156" s="1" t="str">
        <f t="shared" si="679"/>
        <v>21:0117</v>
      </c>
      <c r="E4156" t="s">
        <v>16726</v>
      </c>
      <c r="F4156" t="s">
        <v>16727</v>
      </c>
      <c r="H4156">
        <v>59.199216800000002</v>
      </c>
      <c r="I4156">
        <v>-102.13888249999999</v>
      </c>
      <c r="J4156" s="1" t="str">
        <f t="shared" si="680"/>
        <v>NGR lake sediment grab sample</v>
      </c>
      <c r="K4156" s="1" t="str">
        <f t="shared" si="681"/>
        <v>&lt;177 micron (NGR)</v>
      </c>
      <c r="L4156">
        <v>101</v>
      </c>
      <c r="M4156" t="s">
        <v>154</v>
      </c>
      <c r="N4156">
        <v>1986</v>
      </c>
      <c r="O4156" t="s">
        <v>67</v>
      </c>
      <c r="P4156" t="s">
        <v>244</v>
      </c>
      <c r="Q4156" t="s">
        <v>63</v>
      </c>
      <c r="R4156" t="s">
        <v>290</v>
      </c>
      <c r="S4156" t="s">
        <v>181</v>
      </c>
      <c r="T4156" t="s">
        <v>36</v>
      </c>
      <c r="U4156" t="s">
        <v>235</v>
      </c>
      <c r="V4156" t="s">
        <v>721</v>
      </c>
      <c r="W4156" t="s">
        <v>80</v>
      </c>
      <c r="X4156" t="s">
        <v>890</v>
      </c>
      <c r="Y4156" t="s">
        <v>41</v>
      </c>
      <c r="Z4156" t="s">
        <v>133</v>
      </c>
    </row>
    <row r="4157" spans="1:26" hidden="1" x14ac:dyDescent="0.25">
      <c r="A4157" t="s">
        <v>16728</v>
      </c>
      <c r="B4157" t="s">
        <v>16729</v>
      </c>
      <c r="C4157" s="1" t="str">
        <f t="shared" si="682"/>
        <v>21:0242</v>
      </c>
      <c r="D4157" s="1" t="str">
        <f t="shared" si="679"/>
        <v>21:0117</v>
      </c>
      <c r="E4157" t="s">
        <v>16722</v>
      </c>
      <c r="F4157" t="s">
        <v>16730</v>
      </c>
      <c r="H4157">
        <v>59.208836900000001</v>
      </c>
      <c r="I4157">
        <v>-102.1199953</v>
      </c>
      <c r="J4157" s="1" t="str">
        <f t="shared" si="680"/>
        <v>NGR lake sediment grab sample</v>
      </c>
      <c r="K4157" s="1" t="str">
        <f t="shared" si="681"/>
        <v>&lt;177 micron (NGR)</v>
      </c>
      <c r="L4157">
        <v>101</v>
      </c>
      <c r="M4157" t="s">
        <v>162</v>
      </c>
      <c r="N4157">
        <v>1987</v>
      </c>
      <c r="O4157" t="s">
        <v>81</v>
      </c>
      <c r="P4157" t="s">
        <v>244</v>
      </c>
      <c r="Q4157" t="s">
        <v>53</v>
      </c>
      <c r="R4157" t="s">
        <v>109</v>
      </c>
      <c r="S4157" t="s">
        <v>39</v>
      </c>
      <c r="T4157" t="s">
        <v>36</v>
      </c>
      <c r="U4157" t="s">
        <v>2474</v>
      </c>
      <c r="V4157" t="s">
        <v>496</v>
      </c>
      <c r="W4157" t="s">
        <v>33</v>
      </c>
      <c r="X4157" t="s">
        <v>283</v>
      </c>
      <c r="Y4157" t="s">
        <v>41</v>
      </c>
      <c r="Z4157" t="s">
        <v>1920</v>
      </c>
    </row>
    <row r="4158" spans="1:26" hidden="1" x14ac:dyDescent="0.25">
      <c r="A4158" t="s">
        <v>16731</v>
      </c>
      <c r="B4158" t="s">
        <v>16732</v>
      </c>
      <c r="C4158" s="1" t="str">
        <f t="shared" si="682"/>
        <v>21:0242</v>
      </c>
      <c r="D4158" s="1" t="str">
        <f t="shared" si="679"/>
        <v>21:0117</v>
      </c>
      <c r="E4158" t="s">
        <v>16722</v>
      </c>
      <c r="F4158" t="s">
        <v>16733</v>
      </c>
      <c r="H4158">
        <v>59.208836900000001</v>
      </c>
      <c r="I4158">
        <v>-102.1199953</v>
      </c>
      <c r="J4158" s="1" t="str">
        <f t="shared" si="680"/>
        <v>NGR lake sediment grab sample</v>
      </c>
      <c r="K4158" s="1" t="str">
        <f t="shared" si="681"/>
        <v>&lt;177 micron (NGR)</v>
      </c>
      <c r="L4158">
        <v>101</v>
      </c>
      <c r="M4158" t="s">
        <v>169</v>
      </c>
      <c r="N4158">
        <v>1988</v>
      </c>
      <c r="O4158" t="s">
        <v>197</v>
      </c>
      <c r="P4158" t="s">
        <v>244</v>
      </c>
      <c r="Q4158" t="s">
        <v>53</v>
      </c>
      <c r="R4158" t="s">
        <v>109</v>
      </c>
      <c r="S4158" t="s">
        <v>33</v>
      </c>
      <c r="T4158" t="s">
        <v>36</v>
      </c>
      <c r="U4158" t="s">
        <v>471</v>
      </c>
      <c r="V4158" t="s">
        <v>529</v>
      </c>
      <c r="W4158" t="s">
        <v>80</v>
      </c>
      <c r="X4158" t="s">
        <v>82</v>
      </c>
      <c r="Y4158" t="s">
        <v>41</v>
      </c>
      <c r="Z4158" t="s">
        <v>3958</v>
      </c>
    </row>
    <row r="4159" spans="1:26" hidden="1" x14ac:dyDescent="0.25">
      <c r="A4159" t="s">
        <v>16734</v>
      </c>
      <c r="B4159" t="s">
        <v>16735</v>
      </c>
      <c r="C4159" s="1" t="str">
        <f t="shared" si="682"/>
        <v>21:0242</v>
      </c>
      <c r="D4159" s="1" t="str">
        <f t="shared" si="679"/>
        <v>21:0117</v>
      </c>
      <c r="E4159" t="s">
        <v>16736</v>
      </c>
      <c r="F4159" t="s">
        <v>16737</v>
      </c>
      <c r="H4159">
        <v>59.205464399999997</v>
      </c>
      <c r="I4159">
        <v>-102.1069285</v>
      </c>
      <c r="J4159" s="1" t="str">
        <f t="shared" si="680"/>
        <v>NGR lake sediment grab sample</v>
      </c>
      <c r="K4159" s="1" t="str">
        <f t="shared" si="681"/>
        <v>&lt;177 micron (NGR)</v>
      </c>
      <c r="L4159">
        <v>101</v>
      </c>
      <c r="M4159" t="s">
        <v>47</v>
      </c>
      <c r="N4159">
        <v>1989</v>
      </c>
      <c r="O4159" t="s">
        <v>666</v>
      </c>
      <c r="P4159" t="s">
        <v>134</v>
      </c>
      <c r="Q4159" t="s">
        <v>53</v>
      </c>
      <c r="R4159" t="s">
        <v>109</v>
      </c>
      <c r="S4159" t="s">
        <v>76</v>
      </c>
      <c r="T4159" t="s">
        <v>36</v>
      </c>
      <c r="U4159" t="s">
        <v>11903</v>
      </c>
      <c r="V4159" t="s">
        <v>1041</v>
      </c>
      <c r="W4159" t="s">
        <v>181</v>
      </c>
      <c r="X4159" t="s">
        <v>82</v>
      </c>
      <c r="Y4159" t="s">
        <v>41</v>
      </c>
      <c r="Z4159" t="s">
        <v>6137</v>
      </c>
    </row>
    <row r="4160" spans="1:26" hidden="1" x14ac:dyDescent="0.25">
      <c r="A4160" t="s">
        <v>16738</v>
      </c>
      <c r="B4160" t="s">
        <v>16739</v>
      </c>
      <c r="C4160" s="1" t="str">
        <f t="shared" si="682"/>
        <v>21:0242</v>
      </c>
      <c r="D4160" s="1" t="str">
        <f t="shared" si="679"/>
        <v>21:0117</v>
      </c>
      <c r="E4160" t="s">
        <v>16740</v>
      </c>
      <c r="F4160" t="s">
        <v>16741</v>
      </c>
      <c r="H4160">
        <v>59.189603200000001</v>
      </c>
      <c r="I4160">
        <v>-102.0779897</v>
      </c>
      <c r="J4160" s="1" t="str">
        <f t="shared" si="680"/>
        <v>NGR lake sediment grab sample</v>
      </c>
      <c r="K4160" s="1" t="str">
        <f t="shared" si="681"/>
        <v>&lt;177 micron (NGR)</v>
      </c>
      <c r="L4160">
        <v>101</v>
      </c>
      <c r="M4160" t="s">
        <v>60</v>
      </c>
      <c r="N4160">
        <v>1990</v>
      </c>
      <c r="O4160" t="s">
        <v>342</v>
      </c>
      <c r="P4160" t="s">
        <v>283</v>
      </c>
      <c r="Q4160" t="s">
        <v>63</v>
      </c>
      <c r="R4160" t="s">
        <v>198</v>
      </c>
      <c r="S4160" t="s">
        <v>78</v>
      </c>
      <c r="T4160" t="s">
        <v>36</v>
      </c>
      <c r="U4160" t="s">
        <v>515</v>
      </c>
      <c r="V4160" t="s">
        <v>200</v>
      </c>
      <c r="W4160" t="s">
        <v>63</v>
      </c>
      <c r="X4160" t="s">
        <v>48</v>
      </c>
      <c r="Y4160" t="s">
        <v>41</v>
      </c>
      <c r="Z4160" t="s">
        <v>4471</v>
      </c>
    </row>
    <row r="4161" spans="1:26" hidden="1" x14ac:dyDescent="0.25">
      <c r="A4161" t="s">
        <v>16742</v>
      </c>
      <c r="B4161" t="s">
        <v>16743</v>
      </c>
      <c r="C4161" s="1" t="str">
        <f t="shared" si="682"/>
        <v>21:0242</v>
      </c>
      <c r="D4161" s="1" t="str">
        <f t="shared" si="679"/>
        <v>21:0117</v>
      </c>
      <c r="E4161" t="s">
        <v>16744</v>
      </c>
      <c r="F4161" t="s">
        <v>16745</v>
      </c>
      <c r="H4161">
        <v>59.163555299999999</v>
      </c>
      <c r="I4161">
        <v>-102.0941577</v>
      </c>
      <c r="J4161" s="1" t="str">
        <f t="shared" si="680"/>
        <v>NGR lake sediment grab sample</v>
      </c>
      <c r="K4161" s="1" t="str">
        <f t="shared" si="681"/>
        <v>&lt;177 micron (NGR)</v>
      </c>
      <c r="L4161">
        <v>101</v>
      </c>
      <c r="M4161" t="s">
        <v>73</v>
      </c>
      <c r="N4161">
        <v>1991</v>
      </c>
      <c r="O4161" t="s">
        <v>155</v>
      </c>
      <c r="P4161" t="s">
        <v>145</v>
      </c>
      <c r="Q4161" t="s">
        <v>53</v>
      </c>
      <c r="R4161" t="s">
        <v>77</v>
      </c>
      <c r="S4161" t="s">
        <v>97</v>
      </c>
      <c r="T4161" t="s">
        <v>36</v>
      </c>
      <c r="U4161" t="s">
        <v>5050</v>
      </c>
      <c r="V4161" t="s">
        <v>2309</v>
      </c>
      <c r="W4161" t="s">
        <v>78</v>
      </c>
      <c r="X4161" t="s">
        <v>890</v>
      </c>
      <c r="Y4161" t="s">
        <v>41</v>
      </c>
      <c r="Z4161" t="s">
        <v>3494</v>
      </c>
    </row>
    <row r="4162" spans="1:26" hidden="1" x14ac:dyDescent="0.25">
      <c r="A4162" t="s">
        <v>16746</v>
      </c>
      <c r="B4162" t="s">
        <v>16747</v>
      </c>
      <c r="C4162" s="1" t="str">
        <f t="shared" si="682"/>
        <v>21:0242</v>
      </c>
      <c r="D4162" s="1" t="str">
        <f t="shared" si="679"/>
        <v>21:0117</v>
      </c>
      <c r="E4162" t="s">
        <v>16748</v>
      </c>
      <c r="F4162" t="s">
        <v>16749</v>
      </c>
      <c r="H4162">
        <v>59.163389000000002</v>
      </c>
      <c r="I4162">
        <v>-102.147841</v>
      </c>
      <c r="J4162" s="1" t="str">
        <f t="shared" si="680"/>
        <v>NGR lake sediment grab sample</v>
      </c>
      <c r="K4162" s="1" t="str">
        <f t="shared" si="681"/>
        <v>&lt;177 micron (NGR)</v>
      </c>
      <c r="L4162">
        <v>101</v>
      </c>
      <c r="M4162" t="s">
        <v>87</v>
      </c>
      <c r="N4162">
        <v>1992</v>
      </c>
      <c r="O4162" t="s">
        <v>336</v>
      </c>
      <c r="P4162" t="s">
        <v>181</v>
      </c>
      <c r="Q4162" t="s">
        <v>53</v>
      </c>
      <c r="R4162" t="s">
        <v>78</v>
      </c>
      <c r="S4162" t="s">
        <v>80</v>
      </c>
      <c r="T4162" t="s">
        <v>36</v>
      </c>
      <c r="U4162" t="s">
        <v>307</v>
      </c>
      <c r="V4162" t="s">
        <v>457</v>
      </c>
      <c r="W4162" t="s">
        <v>53</v>
      </c>
      <c r="X4162" t="s">
        <v>76</v>
      </c>
      <c r="Y4162" t="s">
        <v>41</v>
      </c>
      <c r="Z4162" t="s">
        <v>3853</v>
      </c>
    </row>
    <row r="4163" spans="1:26" hidden="1" x14ac:dyDescent="0.25">
      <c r="A4163" t="s">
        <v>16750</v>
      </c>
      <c r="B4163" t="s">
        <v>16751</v>
      </c>
      <c r="C4163" s="1" t="str">
        <f t="shared" si="682"/>
        <v>21:0242</v>
      </c>
      <c r="D4163" s="1" t="str">
        <f t="shared" si="679"/>
        <v>21:0117</v>
      </c>
      <c r="E4163" t="s">
        <v>16752</v>
      </c>
      <c r="F4163" t="s">
        <v>16753</v>
      </c>
      <c r="H4163">
        <v>59.186092600000002</v>
      </c>
      <c r="I4163">
        <v>-102.1480689</v>
      </c>
      <c r="J4163" s="1" t="str">
        <f t="shared" si="680"/>
        <v>NGR lake sediment grab sample</v>
      </c>
      <c r="K4163" s="1" t="str">
        <f t="shared" si="681"/>
        <v>&lt;177 micron (NGR)</v>
      </c>
      <c r="L4163">
        <v>101</v>
      </c>
      <c r="M4163" t="s">
        <v>96</v>
      </c>
      <c r="N4163">
        <v>1993</v>
      </c>
      <c r="O4163" t="s">
        <v>306</v>
      </c>
      <c r="P4163" t="s">
        <v>75</v>
      </c>
      <c r="Q4163" t="s">
        <v>66</v>
      </c>
      <c r="R4163" t="s">
        <v>349</v>
      </c>
      <c r="S4163" t="s">
        <v>76</v>
      </c>
      <c r="T4163" t="s">
        <v>36</v>
      </c>
      <c r="U4163" t="s">
        <v>144</v>
      </c>
      <c r="V4163" t="s">
        <v>590</v>
      </c>
      <c r="W4163" t="s">
        <v>66</v>
      </c>
      <c r="X4163" t="s">
        <v>890</v>
      </c>
      <c r="Y4163" t="s">
        <v>41</v>
      </c>
      <c r="Z4163" t="s">
        <v>716</v>
      </c>
    </row>
    <row r="4164" spans="1:26" hidden="1" x14ac:dyDescent="0.25">
      <c r="A4164" t="s">
        <v>16754</v>
      </c>
      <c r="B4164" t="s">
        <v>16755</v>
      </c>
      <c r="C4164" s="1" t="str">
        <f t="shared" si="682"/>
        <v>21:0242</v>
      </c>
      <c r="D4164" s="1" t="str">
        <f>HYPERLINK("http://geochem.nrcan.gc.ca/cdogs/content/svy/svy_e.htm", "")</f>
        <v/>
      </c>
      <c r="G4164" s="1" t="str">
        <f>HYPERLINK("http://geochem.nrcan.gc.ca/cdogs/content/cr_/cr_00021_e.htm", "21")</f>
        <v>21</v>
      </c>
      <c r="J4164" t="s">
        <v>220</v>
      </c>
      <c r="K4164" t="s">
        <v>221</v>
      </c>
      <c r="L4164">
        <v>101</v>
      </c>
      <c r="M4164" t="s">
        <v>222</v>
      </c>
      <c r="N4164">
        <v>1994</v>
      </c>
      <c r="O4164" t="s">
        <v>489</v>
      </c>
      <c r="P4164" t="s">
        <v>77</v>
      </c>
      <c r="Q4164" t="s">
        <v>134</v>
      </c>
      <c r="R4164" t="s">
        <v>78</v>
      </c>
      <c r="S4164" t="s">
        <v>33</v>
      </c>
      <c r="T4164" t="s">
        <v>36</v>
      </c>
      <c r="U4164" t="s">
        <v>1846</v>
      </c>
      <c r="V4164" t="s">
        <v>685</v>
      </c>
      <c r="W4164" t="s">
        <v>146</v>
      </c>
      <c r="X4164" t="s">
        <v>890</v>
      </c>
      <c r="Y4164" t="s">
        <v>80</v>
      </c>
      <c r="Z4164" t="s">
        <v>975</v>
      </c>
    </row>
    <row r="4165" spans="1:26" hidden="1" x14ac:dyDescent="0.25">
      <c r="A4165" t="s">
        <v>16756</v>
      </c>
      <c r="B4165" t="s">
        <v>16757</v>
      </c>
      <c r="C4165" s="1" t="str">
        <f t="shared" si="682"/>
        <v>21:0242</v>
      </c>
      <c r="D4165" s="1" t="str">
        <f t="shared" ref="D4165:D4179" si="683">HYPERLINK("http://geochem.nrcan.gc.ca/cdogs/content/svy/svy210117_e.htm", "21:0117")</f>
        <v>21:0117</v>
      </c>
      <c r="E4165" t="s">
        <v>16758</v>
      </c>
      <c r="F4165" t="s">
        <v>16759</v>
      </c>
      <c r="H4165">
        <v>59.181804800000002</v>
      </c>
      <c r="I4165">
        <v>-102.1908657</v>
      </c>
      <c r="J4165" s="1" t="str">
        <f t="shared" ref="J4165:J4179" si="684">HYPERLINK("http://geochem.nrcan.gc.ca/cdogs/content/kwd/kwd020027_e.htm", "NGR lake sediment grab sample")</f>
        <v>NGR lake sediment grab sample</v>
      </c>
      <c r="K4165" s="1" t="str">
        <f t="shared" ref="K4165:K4179" si="685">HYPERLINK("http://geochem.nrcan.gc.ca/cdogs/content/kwd/kwd080006_e.htm", "&lt;177 micron (NGR)")</f>
        <v>&lt;177 micron (NGR)</v>
      </c>
      <c r="L4165">
        <v>101</v>
      </c>
      <c r="M4165" t="s">
        <v>106</v>
      </c>
      <c r="N4165">
        <v>1995</v>
      </c>
      <c r="O4165" t="s">
        <v>81</v>
      </c>
      <c r="P4165" t="s">
        <v>198</v>
      </c>
      <c r="Q4165" t="s">
        <v>53</v>
      </c>
      <c r="R4165" t="s">
        <v>50</v>
      </c>
      <c r="S4165" t="s">
        <v>76</v>
      </c>
      <c r="T4165" t="s">
        <v>36</v>
      </c>
      <c r="U4165" t="s">
        <v>547</v>
      </c>
      <c r="V4165" t="s">
        <v>564</v>
      </c>
      <c r="W4165" t="s">
        <v>80</v>
      </c>
      <c r="X4165" t="s">
        <v>82</v>
      </c>
      <c r="Y4165" t="s">
        <v>41</v>
      </c>
      <c r="Z4165" t="s">
        <v>554</v>
      </c>
    </row>
    <row r="4166" spans="1:26" hidden="1" x14ac:dyDescent="0.25">
      <c r="A4166" t="s">
        <v>16760</v>
      </c>
      <c r="B4166" t="s">
        <v>16761</v>
      </c>
      <c r="C4166" s="1" t="str">
        <f t="shared" si="682"/>
        <v>21:0242</v>
      </c>
      <c r="D4166" s="1" t="str">
        <f t="shared" si="683"/>
        <v>21:0117</v>
      </c>
      <c r="E4166" t="s">
        <v>16762</v>
      </c>
      <c r="F4166" t="s">
        <v>16763</v>
      </c>
      <c r="H4166">
        <v>59.1684026</v>
      </c>
      <c r="I4166">
        <v>-102.1873442</v>
      </c>
      <c r="J4166" s="1" t="str">
        <f t="shared" si="684"/>
        <v>NGR lake sediment grab sample</v>
      </c>
      <c r="K4166" s="1" t="str">
        <f t="shared" si="685"/>
        <v>&lt;177 micron (NGR)</v>
      </c>
      <c r="L4166">
        <v>101</v>
      </c>
      <c r="M4166" t="s">
        <v>118</v>
      </c>
      <c r="N4166">
        <v>1996</v>
      </c>
      <c r="O4166" t="s">
        <v>760</v>
      </c>
      <c r="P4166" t="s">
        <v>760</v>
      </c>
      <c r="Q4166" t="s">
        <v>760</v>
      </c>
      <c r="R4166" t="s">
        <v>760</v>
      </c>
      <c r="S4166" t="s">
        <v>760</v>
      </c>
      <c r="T4166" t="s">
        <v>760</v>
      </c>
      <c r="U4166" t="s">
        <v>760</v>
      </c>
      <c r="V4166" t="s">
        <v>760</v>
      </c>
      <c r="W4166" t="s">
        <v>760</v>
      </c>
      <c r="X4166" t="s">
        <v>760</v>
      </c>
      <c r="Y4166" t="s">
        <v>760</v>
      </c>
      <c r="Z4166" t="s">
        <v>760</v>
      </c>
    </row>
    <row r="4167" spans="1:26" hidden="1" x14ac:dyDescent="0.25">
      <c r="A4167" t="s">
        <v>16764</v>
      </c>
      <c r="B4167" t="s">
        <v>16765</v>
      </c>
      <c r="C4167" s="1" t="str">
        <f t="shared" si="682"/>
        <v>21:0242</v>
      </c>
      <c r="D4167" s="1" t="str">
        <f t="shared" si="683"/>
        <v>21:0117</v>
      </c>
      <c r="E4167" t="s">
        <v>16766</v>
      </c>
      <c r="F4167" t="s">
        <v>16767</v>
      </c>
      <c r="H4167">
        <v>59.159444200000003</v>
      </c>
      <c r="I4167">
        <v>-102.2182086</v>
      </c>
      <c r="J4167" s="1" t="str">
        <f t="shared" si="684"/>
        <v>NGR lake sediment grab sample</v>
      </c>
      <c r="K4167" s="1" t="str">
        <f t="shared" si="685"/>
        <v>&lt;177 micron (NGR)</v>
      </c>
      <c r="L4167">
        <v>101</v>
      </c>
      <c r="M4167" t="s">
        <v>131</v>
      </c>
      <c r="N4167">
        <v>1997</v>
      </c>
      <c r="O4167" t="s">
        <v>108</v>
      </c>
      <c r="P4167" t="s">
        <v>134</v>
      </c>
      <c r="Q4167" t="s">
        <v>80</v>
      </c>
      <c r="R4167" t="s">
        <v>77</v>
      </c>
      <c r="S4167" t="s">
        <v>76</v>
      </c>
      <c r="T4167" t="s">
        <v>36</v>
      </c>
      <c r="U4167" t="s">
        <v>583</v>
      </c>
      <c r="V4167" t="s">
        <v>2451</v>
      </c>
      <c r="W4167" t="s">
        <v>80</v>
      </c>
      <c r="X4167" t="s">
        <v>76</v>
      </c>
      <c r="Y4167" t="s">
        <v>41</v>
      </c>
      <c r="Z4167" t="s">
        <v>13108</v>
      </c>
    </row>
    <row r="4168" spans="1:26" hidden="1" x14ac:dyDescent="0.25">
      <c r="A4168" t="s">
        <v>16768</v>
      </c>
      <c r="B4168" t="s">
        <v>16769</v>
      </c>
      <c r="C4168" s="1" t="str">
        <f t="shared" si="682"/>
        <v>21:0242</v>
      </c>
      <c r="D4168" s="1" t="str">
        <f t="shared" si="683"/>
        <v>21:0117</v>
      </c>
      <c r="E4168" t="s">
        <v>16770</v>
      </c>
      <c r="F4168" t="s">
        <v>16771</v>
      </c>
      <c r="H4168">
        <v>59.135829999999999</v>
      </c>
      <c r="I4168">
        <v>-102.2706707</v>
      </c>
      <c r="J4168" s="1" t="str">
        <f t="shared" si="684"/>
        <v>NGR lake sediment grab sample</v>
      </c>
      <c r="K4168" s="1" t="str">
        <f t="shared" si="685"/>
        <v>&lt;177 micron (NGR)</v>
      </c>
      <c r="L4168">
        <v>101</v>
      </c>
      <c r="M4168" t="s">
        <v>143</v>
      </c>
      <c r="N4168">
        <v>1998</v>
      </c>
      <c r="O4168" t="s">
        <v>702</v>
      </c>
      <c r="P4168" t="s">
        <v>244</v>
      </c>
      <c r="Q4168" t="s">
        <v>53</v>
      </c>
      <c r="R4168" t="s">
        <v>277</v>
      </c>
      <c r="S4168" t="s">
        <v>78</v>
      </c>
      <c r="T4168" t="s">
        <v>36</v>
      </c>
      <c r="U4168" t="s">
        <v>4834</v>
      </c>
      <c r="V4168" t="s">
        <v>5525</v>
      </c>
      <c r="W4168" t="s">
        <v>76</v>
      </c>
      <c r="X4168" t="s">
        <v>48</v>
      </c>
      <c r="Y4168" t="s">
        <v>41</v>
      </c>
      <c r="Z4168" t="s">
        <v>3127</v>
      </c>
    </row>
    <row r="4169" spans="1:26" hidden="1" x14ac:dyDescent="0.25">
      <c r="A4169" t="s">
        <v>16772</v>
      </c>
      <c r="B4169" t="s">
        <v>16773</v>
      </c>
      <c r="C4169" s="1" t="str">
        <f t="shared" si="682"/>
        <v>21:0242</v>
      </c>
      <c r="D4169" s="1" t="str">
        <f t="shared" si="683"/>
        <v>21:0117</v>
      </c>
      <c r="E4169" t="s">
        <v>16774</v>
      </c>
      <c r="F4169" t="s">
        <v>16775</v>
      </c>
      <c r="H4169">
        <v>59.115236899999999</v>
      </c>
      <c r="I4169">
        <v>-102.26863830000001</v>
      </c>
      <c r="J4169" s="1" t="str">
        <f t="shared" si="684"/>
        <v>NGR lake sediment grab sample</v>
      </c>
      <c r="K4169" s="1" t="str">
        <f t="shared" si="685"/>
        <v>&lt;177 micron (NGR)</v>
      </c>
      <c r="L4169">
        <v>101</v>
      </c>
      <c r="M4169" t="s">
        <v>177</v>
      </c>
      <c r="N4169">
        <v>1999</v>
      </c>
      <c r="O4169" t="s">
        <v>207</v>
      </c>
      <c r="P4169" t="s">
        <v>82</v>
      </c>
      <c r="Q4169" t="s">
        <v>63</v>
      </c>
      <c r="R4169" t="s">
        <v>336</v>
      </c>
      <c r="S4169" t="s">
        <v>97</v>
      </c>
      <c r="T4169" t="s">
        <v>36</v>
      </c>
      <c r="U4169" t="s">
        <v>208</v>
      </c>
      <c r="V4169" t="s">
        <v>65</v>
      </c>
      <c r="W4169" t="s">
        <v>66</v>
      </c>
      <c r="X4169" t="s">
        <v>890</v>
      </c>
      <c r="Y4169" t="s">
        <v>41</v>
      </c>
      <c r="Z4169" t="s">
        <v>1291</v>
      </c>
    </row>
    <row r="4170" spans="1:26" hidden="1" x14ac:dyDescent="0.25">
      <c r="A4170" t="s">
        <v>16776</v>
      </c>
      <c r="B4170" t="s">
        <v>16777</v>
      </c>
      <c r="C4170" s="1" t="str">
        <f t="shared" si="682"/>
        <v>21:0242</v>
      </c>
      <c r="D4170" s="1" t="str">
        <f t="shared" si="683"/>
        <v>21:0117</v>
      </c>
      <c r="E4170" t="s">
        <v>16778</v>
      </c>
      <c r="F4170" t="s">
        <v>16779</v>
      </c>
      <c r="H4170">
        <v>59.133308399999997</v>
      </c>
      <c r="I4170">
        <v>-102.2322514</v>
      </c>
      <c r="J4170" s="1" t="str">
        <f t="shared" si="684"/>
        <v>NGR lake sediment grab sample</v>
      </c>
      <c r="K4170" s="1" t="str">
        <f t="shared" si="685"/>
        <v>&lt;177 micron (NGR)</v>
      </c>
      <c r="L4170">
        <v>101</v>
      </c>
      <c r="M4170" t="s">
        <v>187</v>
      </c>
      <c r="N4170">
        <v>2000</v>
      </c>
      <c r="O4170" t="s">
        <v>541</v>
      </c>
      <c r="P4170" t="s">
        <v>82</v>
      </c>
      <c r="Q4170" t="s">
        <v>53</v>
      </c>
      <c r="R4170" t="s">
        <v>244</v>
      </c>
      <c r="S4170" t="s">
        <v>134</v>
      </c>
      <c r="T4170" t="s">
        <v>36</v>
      </c>
      <c r="U4170" t="s">
        <v>2151</v>
      </c>
      <c r="V4170" t="s">
        <v>478</v>
      </c>
      <c r="W4170" t="s">
        <v>78</v>
      </c>
      <c r="X4170" t="s">
        <v>336</v>
      </c>
      <c r="Y4170" t="s">
        <v>41</v>
      </c>
      <c r="Z4170" t="s">
        <v>747</v>
      </c>
    </row>
    <row r="4171" spans="1:26" hidden="1" x14ac:dyDescent="0.25">
      <c r="A4171" t="s">
        <v>16780</v>
      </c>
      <c r="B4171" t="s">
        <v>16781</v>
      </c>
      <c r="C4171" s="1" t="str">
        <f t="shared" si="682"/>
        <v>21:0242</v>
      </c>
      <c r="D4171" s="1" t="str">
        <f t="shared" si="683"/>
        <v>21:0117</v>
      </c>
      <c r="E4171" t="s">
        <v>16782</v>
      </c>
      <c r="F4171" t="s">
        <v>16783</v>
      </c>
      <c r="H4171">
        <v>59.1225509</v>
      </c>
      <c r="I4171">
        <v>-102.2082832</v>
      </c>
      <c r="J4171" s="1" t="str">
        <f t="shared" si="684"/>
        <v>NGR lake sediment grab sample</v>
      </c>
      <c r="K4171" s="1" t="str">
        <f t="shared" si="685"/>
        <v>&lt;177 micron (NGR)</v>
      </c>
      <c r="L4171">
        <v>101</v>
      </c>
      <c r="M4171" t="s">
        <v>196</v>
      </c>
      <c r="N4171">
        <v>2001</v>
      </c>
      <c r="O4171" t="s">
        <v>197</v>
      </c>
      <c r="P4171" t="s">
        <v>596</v>
      </c>
      <c r="Q4171" t="s">
        <v>63</v>
      </c>
      <c r="R4171" t="s">
        <v>135</v>
      </c>
      <c r="S4171" t="s">
        <v>39</v>
      </c>
      <c r="T4171" t="s">
        <v>36</v>
      </c>
      <c r="U4171" t="s">
        <v>40</v>
      </c>
      <c r="V4171" t="s">
        <v>292</v>
      </c>
      <c r="W4171" t="s">
        <v>66</v>
      </c>
      <c r="X4171" t="s">
        <v>82</v>
      </c>
      <c r="Y4171" t="s">
        <v>41</v>
      </c>
      <c r="Z4171" t="s">
        <v>708</v>
      </c>
    </row>
    <row r="4172" spans="1:26" hidden="1" x14ac:dyDescent="0.25">
      <c r="A4172" t="s">
        <v>16784</v>
      </c>
      <c r="B4172" t="s">
        <v>16785</v>
      </c>
      <c r="C4172" s="1" t="str">
        <f t="shared" si="682"/>
        <v>21:0242</v>
      </c>
      <c r="D4172" s="1" t="str">
        <f t="shared" si="683"/>
        <v>21:0117</v>
      </c>
      <c r="E4172" t="s">
        <v>16786</v>
      </c>
      <c r="F4172" t="s">
        <v>16787</v>
      </c>
      <c r="H4172">
        <v>59.094465300000003</v>
      </c>
      <c r="I4172">
        <v>-102.20681070000001</v>
      </c>
      <c r="J4172" s="1" t="str">
        <f t="shared" si="684"/>
        <v>NGR lake sediment grab sample</v>
      </c>
      <c r="K4172" s="1" t="str">
        <f t="shared" si="685"/>
        <v>&lt;177 micron (NGR)</v>
      </c>
      <c r="L4172">
        <v>101</v>
      </c>
      <c r="M4172" t="s">
        <v>206</v>
      </c>
      <c r="N4172">
        <v>2002</v>
      </c>
      <c r="O4172" t="s">
        <v>1047</v>
      </c>
      <c r="P4172" t="s">
        <v>546</v>
      </c>
      <c r="Q4172" t="s">
        <v>33</v>
      </c>
      <c r="R4172" t="s">
        <v>77</v>
      </c>
      <c r="S4172" t="s">
        <v>39</v>
      </c>
      <c r="T4172" t="s">
        <v>36</v>
      </c>
      <c r="U4172" t="s">
        <v>655</v>
      </c>
      <c r="V4172" t="s">
        <v>309</v>
      </c>
      <c r="W4172" t="s">
        <v>33</v>
      </c>
      <c r="X4172" t="s">
        <v>82</v>
      </c>
      <c r="Y4172" t="s">
        <v>66</v>
      </c>
      <c r="Z4172" t="s">
        <v>2223</v>
      </c>
    </row>
    <row r="4173" spans="1:26" hidden="1" x14ac:dyDescent="0.25">
      <c r="A4173" t="s">
        <v>16788</v>
      </c>
      <c r="B4173" t="s">
        <v>16789</v>
      </c>
      <c r="C4173" s="1" t="str">
        <f t="shared" si="682"/>
        <v>21:0242</v>
      </c>
      <c r="D4173" s="1" t="str">
        <f t="shared" si="683"/>
        <v>21:0117</v>
      </c>
      <c r="E4173" t="s">
        <v>16790</v>
      </c>
      <c r="F4173" t="s">
        <v>16791</v>
      </c>
      <c r="H4173">
        <v>59.078446999999997</v>
      </c>
      <c r="I4173">
        <v>-102.2203483</v>
      </c>
      <c r="J4173" s="1" t="str">
        <f t="shared" si="684"/>
        <v>NGR lake sediment grab sample</v>
      </c>
      <c r="K4173" s="1" t="str">
        <f t="shared" si="685"/>
        <v>&lt;177 micron (NGR)</v>
      </c>
      <c r="L4173">
        <v>101</v>
      </c>
      <c r="M4173" t="s">
        <v>214</v>
      </c>
      <c r="N4173">
        <v>2003</v>
      </c>
      <c r="O4173" t="s">
        <v>1047</v>
      </c>
      <c r="P4173" t="s">
        <v>244</v>
      </c>
      <c r="Q4173" t="s">
        <v>63</v>
      </c>
      <c r="R4173" t="s">
        <v>77</v>
      </c>
      <c r="S4173" t="s">
        <v>78</v>
      </c>
      <c r="T4173" t="s">
        <v>36</v>
      </c>
      <c r="U4173" t="s">
        <v>515</v>
      </c>
      <c r="V4173" t="s">
        <v>125</v>
      </c>
      <c r="W4173" t="s">
        <v>80</v>
      </c>
      <c r="X4173" t="s">
        <v>76</v>
      </c>
      <c r="Y4173" t="s">
        <v>41</v>
      </c>
      <c r="Z4173" t="s">
        <v>2105</v>
      </c>
    </row>
    <row r="4174" spans="1:26" hidden="1" x14ac:dyDescent="0.25">
      <c r="A4174" t="s">
        <v>16792</v>
      </c>
      <c r="B4174" t="s">
        <v>16793</v>
      </c>
      <c r="C4174" s="1" t="str">
        <f t="shared" si="682"/>
        <v>21:0242</v>
      </c>
      <c r="D4174" s="1" t="str">
        <f t="shared" si="683"/>
        <v>21:0117</v>
      </c>
      <c r="E4174" t="s">
        <v>16794</v>
      </c>
      <c r="F4174" t="s">
        <v>16795</v>
      </c>
      <c r="H4174">
        <v>59.057834399999997</v>
      </c>
      <c r="I4174">
        <v>-102.2229033</v>
      </c>
      <c r="J4174" s="1" t="str">
        <f t="shared" si="684"/>
        <v>NGR lake sediment grab sample</v>
      </c>
      <c r="K4174" s="1" t="str">
        <f t="shared" si="685"/>
        <v>&lt;177 micron (NGR)</v>
      </c>
      <c r="L4174">
        <v>101</v>
      </c>
      <c r="M4174" t="s">
        <v>234</v>
      </c>
      <c r="N4174">
        <v>2004</v>
      </c>
      <c r="O4174" t="s">
        <v>223</v>
      </c>
      <c r="P4174" t="s">
        <v>109</v>
      </c>
      <c r="Q4174" t="s">
        <v>80</v>
      </c>
      <c r="R4174" t="s">
        <v>109</v>
      </c>
      <c r="S4174" t="s">
        <v>78</v>
      </c>
      <c r="T4174" t="s">
        <v>36</v>
      </c>
      <c r="U4174" t="s">
        <v>2314</v>
      </c>
      <c r="V4174" t="s">
        <v>590</v>
      </c>
      <c r="W4174" t="s">
        <v>66</v>
      </c>
      <c r="X4174" t="s">
        <v>48</v>
      </c>
      <c r="Y4174" t="s">
        <v>66</v>
      </c>
      <c r="Z4174" t="s">
        <v>4881</v>
      </c>
    </row>
    <row r="4175" spans="1:26" hidden="1" x14ac:dyDescent="0.25">
      <c r="A4175" t="s">
        <v>16796</v>
      </c>
      <c r="B4175" t="s">
        <v>16797</v>
      </c>
      <c r="C4175" s="1" t="str">
        <f t="shared" si="682"/>
        <v>21:0242</v>
      </c>
      <c r="D4175" s="1" t="str">
        <f t="shared" si="683"/>
        <v>21:0117</v>
      </c>
      <c r="E4175" t="s">
        <v>16798</v>
      </c>
      <c r="F4175" t="s">
        <v>16799</v>
      </c>
      <c r="H4175">
        <v>59.007436599999998</v>
      </c>
      <c r="I4175">
        <v>-102.2716612</v>
      </c>
      <c r="J4175" s="1" t="str">
        <f t="shared" si="684"/>
        <v>NGR lake sediment grab sample</v>
      </c>
      <c r="K4175" s="1" t="str">
        <f t="shared" si="685"/>
        <v>&lt;177 micron (NGR)</v>
      </c>
      <c r="L4175">
        <v>102</v>
      </c>
      <c r="M4175" t="s">
        <v>30</v>
      </c>
      <c r="N4175">
        <v>2005</v>
      </c>
      <c r="O4175" t="s">
        <v>609</v>
      </c>
      <c r="P4175" t="s">
        <v>134</v>
      </c>
      <c r="Q4175" t="s">
        <v>63</v>
      </c>
      <c r="R4175" t="s">
        <v>50</v>
      </c>
      <c r="S4175" t="s">
        <v>290</v>
      </c>
      <c r="T4175" t="s">
        <v>122</v>
      </c>
      <c r="U4175" t="s">
        <v>16800</v>
      </c>
      <c r="V4175" t="s">
        <v>953</v>
      </c>
      <c r="W4175" t="s">
        <v>394</v>
      </c>
      <c r="X4175" t="s">
        <v>890</v>
      </c>
      <c r="Y4175" t="s">
        <v>125</v>
      </c>
      <c r="Z4175" t="s">
        <v>77</v>
      </c>
    </row>
    <row r="4176" spans="1:26" hidden="1" x14ac:dyDescent="0.25">
      <c r="A4176" t="s">
        <v>16801</v>
      </c>
      <c r="B4176" t="s">
        <v>16802</v>
      </c>
      <c r="C4176" s="1" t="str">
        <f t="shared" si="682"/>
        <v>21:0242</v>
      </c>
      <c r="D4176" s="1" t="str">
        <f t="shared" si="683"/>
        <v>21:0117</v>
      </c>
      <c r="E4176" t="s">
        <v>16803</v>
      </c>
      <c r="F4176" t="s">
        <v>16804</v>
      </c>
      <c r="H4176">
        <v>59.034102599999997</v>
      </c>
      <c r="I4176">
        <v>-102.29074660000001</v>
      </c>
      <c r="J4176" s="1" t="str">
        <f t="shared" si="684"/>
        <v>NGR lake sediment grab sample</v>
      </c>
      <c r="K4176" s="1" t="str">
        <f t="shared" si="685"/>
        <v>&lt;177 micron (NGR)</v>
      </c>
      <c r="L4176">
        <v>102</v>
      </c>
      <c r="M4176" t="s">
        <v>47</v>
      </c>
      <c r="N4176">
        <v>2006</v>
      </c>
      <c r="O4176" t="s">
        <v>155</v>
      </c>
      <c r="P4176" t="s">
        <v>596</v>
      </c>
      <c r="Q4176" t="s">
        <v>63</v>
      </c>
      <c r="R4176" t="s">
        <v>135</v>
      </c>
      <c r="S4176" t="s">
        <v>76</v>
      </c>
      <c r="T4176" t="s">
        <v>122</v>
      </c>
      <c r="U4176" t="s">
        <v>583</v>
      </c>
      <c r="V4176" t="s">
        <v>337</v>
      </c>
      <c r="W4176" t="s">
        <v>63</v>
      </c>
      <c r="X4176" t="s">
        <v>890</v>
      </c>
      <c r="Y4176" t="s">
        <v>41</v>
      </c>
      <c r="Z4176" t="s">
        <v>696</v>
      </c>
    </row>
    <row r="4177" spans="1:26" hidden="1" x14ac:dyDescent="0.25">
      <c r="A4177" t="s">
        <v>16805</v>
      </c>
      <c r="B4177" t="s">
        <v>16806</v>
      </c>
      <c r="C4177" s="1" t="str">
        <f t="shared" si="682"/>
        <v>21:0242</v>
      </c>
      <c r="D4177" s="1" t="str">
        <f t="shared" si="683"/>
        <v>21:0117</v>
      </c>
      <c r="E4177" t="s">
        <v>16807</v>
      </c>
      <c r="F4177" t="s">
        <v>16808</v>
      </c>
      <c r="H4177">
        <v>59.0061958</v>
      </c>
      <c r="I4177">
        <v>-102.2977472</v>
      </c>
      <c r="J4177" s="1" t="str">
        <f t="shared" si="684"/>
        <v>NGR lake sediment grab sample</v>
      </c>
      <c r="K4177" s="1" t="str">
        <f t="shared" si="685"/>
        <v>&lt;177 micron (NGR)</v>
      </c>
      <c r="L4177">
        <v>102</v>
      </c>
      <c r="M4177" t="s">
        <v>154</v>
      </c>
      <c r="N4177">
        <v>2007</v>
      </c>
      <c r="O4177" t="s">
        <v>1254</v>
      </c>
      <c r="P4177" t="s">
        <v>50</v>
      </c>
      <c r="Q4177" t="s">
        <v>66</v>
      </c>
      <c r="R4177" t="s">
        <v>110</v>
      </c>
      <c r="S4177" t="s">
        <v>76</v>
      </c>
      <c r="T4177" t="s">
        <v>36</v>
      </c>
      <c r="U4177" t="s">
        <v>1182</v>
      </c>
      <c r="V4177" t="s">
        <v>529</v>
      </c>
      <c r="W4177" t="s">
        <v>80</v>
      </c>
      <c r="X4177" t="s">
        <v>76</v>
      </c>
      <c r="Y4177" t="s">
        <v>41</v>
      </c>
      <c r="Z4177" t="s">
        <v>1259</v>
      </c>
    </row>
    <row r="4178" spans="1:26" hidden="1" x14ac:dyDescent="0.25">
      <c r="A4178" t="s">
        <v>16809</v>
      </c>
      <c r="B4178" t="s">
        <v>16810</v>
      </c>
      <c r="C4178" s="1" t="str">
        <f t="shared" si="682"/>
        <v>21:0242</v>
      </c>
      <c r="D4178" s="1" t="str">
        <f t="shared" si="683"/>
        <v>21:0117</v>
      </c>
      <c r="E4178" t="s">
        <v>16798</v>
      </c>
      <c r="F4178" t="s">
        <v>16811</v>
      </c>
      <c r="H4178">
        <v>59.007436599999998</v>
      </c>
      <c r="I4178">
        <v>-102.2716612</v>
      </c>
      <c r="J4178" s="1" t="str">
        <f t="shared" si="684"/>
        <v>NGR lake sediment grab sample</v>
      </c>
      <c r="K4178" s="1" t="str">
        <f t="shared" si="685"/>
        <v>&lt;177 micron (NGR)</v>
      </c>
      <c r="L4178">
        <v>102</v>
      </c>
      <c r="M4178" t="s">
        <v>169</v>
      </c>
      <c r="N4178">
        <v>2008</v>
      </c>
      <c r="O4178" t="s">
        <v>562</v>
      </c>
      <c r="P4178" t="s">
        <v>134</v>
      </c>
      <c r="Q4178" t="s">
        <v>53</v>
      </c>
      <c r="R4178" t="s">
        <v>198</v>
      </c>
      <c r="S4178" t="s">
        <v>97</v>
      </c>
      <c r="T4178" t="s">
        <v>36</v>
      </c>
      <c r="U4178" t="s">
        <v>13009</v>
      </c>
      <c r="V4178" t="s">
        <v>6252</v>
      </c>
      <c r="W4178" t="s">
        <v>277</v>
      </c>
      <c r="X4178" t="s">
        <v>76</v>
      </c>
      <c r="Y4178" t="s">
        <v>41</v>
      </c>
      <c r="Z4178" t="s">
        <v>78</v>
      </c>
    </row>
    <row r="4179" spans="1:26" hidden="1" x14ac:dyDescent="0.25">
      <c r="A4179" t="s">
        <v>16812</v>
      </c>
      <c r="B4179" t="s">
        <v>16813</v>
      </c>
      <c r="C4179" s="1" t="str">
        <f t="shared" si="682"/>
        <v>21:0242</v>
      </c>
      <c r="D4179" s="1" t="str">
        <f t="shared" si="683"/>
        <v>21:0117</v>
      </c>
      <c r="E4179" t="s">
        <v>16798</v>
      </c>
      <c r="F4179" t="s">
        <v>16814</v>
      </c>
      <c r="H4179">
        <v>59.007436599999998</v>
      </c>
      <c r="I4179">
        <v>-102.2716612</v>
      </c>
      <c r="J4179" s="1" t="str">
        <f t="shared" si="684"/>
        <v>NGR lake sediment grab sample</v>
      </c>
      <c r="K4179" s="1" t="str">
        <f t="shared" si="685"/>
        <v>&lt;177 micron (NGR)</v>
      </c>
      <c r="L4179">
        <v>102</v>
      </c>
      <c r="M4179" t="s">
        <v>162</v>
      </c>
      <c r="N4179">
        <v>2009</v>
      </c>
      <c r="O4179" t="s">
        <v>609</v>
      </c>
      <c r="P4179" t="s">
        <v>134</v>
      </c>
      <c r="Q4179" t="s">
        <v>53</v>
      </c>
      <c r="R4179" t="s">
        <v>50</v>
      </c>
      <c r="S4179" t="s">
        <v>156</v>
      </c>
      <c r="T4179" t="s">
        <v>36</v>
      </c>
      <c r="U4179" t="s">
        <v>16800</v>
      </c>
      <c r="V4179" t="s">
        <v>661</v>
      </c>
      <c r="W4179" t="s">
        <v>145</v>
      </c>
      <c r="X4179" t="s">
        <v>82</v>
      </c>
      <c r="Y4179" t="s">
        <v>66</v>
      </c>
      <c r="Z4179" t="s">
        <v>1558</v>
      </c>
    </row>
    <row r="4180" spans="1:26" hidden="1" x14ac:dyDescent="0.25">
      <c r="A4180" t="s">
        <v>16815</v>
      </c>
      <c r="B4180" t="s">
        <v>16816</v>
      </c>
      <c r="C4180" s="1" t="str">
        <f t="shared" si="682"/>
        <v>21:0242</v>
      </c>
      <c r="D4180" s="1" t="str">
        <f>HYPERLINK("http://geochem.nrcan.gc.ca/cdogs/content/svy/svy_e.htm", "")</f>
        <v/>
      </c>
      <c r="G4180" s="1" t="str">
        <f>HYPERLINK("http://geochem.nrcan.gc.ca/cdogs/content/cr_/cr_00022_e.htm", "22")</f>
        <v>22</v>
      </c>
      <c r="J4180" t="s">
        <v>220</v>
      </c>
      <c r="K4180" t="s">
        <v>221</v>
      </c>
      <c r="L4180">
        <v>102</v>
      </c>
      <c r="M4180" t="s">
        <v>222</v>
      </c>
      <c r="N4180">
        <v>2010</v>
      </c>
      <c r="O4180" t="s">
        <v>61</v>
      </c>
      <c r="P4180" t="s">
        <v>596</v>
      </c>
      <c r="Q4180" t="s">
        <v>77</v>
      </c>
      <c r="R4180" t="s">
        <v>146</v>
      </c>
      <c r="S4180" t="s">
        <v>78</v>
      </c>
      <c r="T4180" t="s">
        <v>36</v>
      </c>
      <c r="U4180" t="s">
        <v>1017</v>
      </c>
      <c r="V4180" t="s">
        <v>137</v>
      </c>
      <c r="W4180" t="s">
        <v>181</v>
      </c>
      <c r="X4180" t="s">
        <v>890</v>
      </c>
      <c r="Y4180" t="s">
        <v>63</v>
      </c>
      <c r="Z4180" t="s">
        <v>2782</v>
      </c>
    </row>
    <row r="4181" spans="1:26" hidden="1" x14ac:dyDescent="0.25">
      <c r="A4181" t="s">
        <v>16817</v>
      </c>
      <c r="B4181" t="s">
        <v>16818</v>
      </c>
      <c r="C4181" s="1" t="str">
        <f t="shared" si="682"/>
        <v>21:0242</v>
      </c>
      <c r="D4181" s="1" t="str">
        <f>HYPERLINK("http://geochem.nrcan.gc.ca/cdogs/content/svy/svy210117_e.htm", "21:0117")</f>
        <v>21:0117</v>
      </c>
      <c r="E4181" t="s">
        <v>16819</v>
      </c>
      <c r="F4181" t="s">
        <v>16820</v>
      </c>
      <c r="H4181">
        <v>59.044188800000001</v>
      </c>
      <c r="I4181">
        <v>-102.78652049999999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103</v>
      </c>
      <c r="M4181" t="s">
        <v>30</v>
      </c>
      <c r="N4181">
        <v>2011</v>
      </c>
      <c r="O4181" t="s">
        <v>54</v>
      </c>
      <c r="P4181" t="s">
        <v>75</v>
      </c>
      <c r="Q4181" t="s">
        <v>66</v>
      </c>
      <c r="R4181" t="s">
        <v>198</v>
      </c>
      <c r="S4181" t="s">
        <v>78</v>
      </c>
      <c r="T4181" t="s">
        <v>36</v>
      </c>
      <c r="U4181" t="s">
        <v>89</v>
      </c>
      <c r="V4181" t="s">
        <v>322</v>
      </c>
      <c r="W4181" t="s">
        <v>66</v>
      </c>
      <c r="X4181" t="s">
        <v>82</v>
      </c>
      <c r="Y4181" t="s">
        <v>41</v>
      </c>
      <c r="Z4181" t="s">
        <v>572</v>
      </c>
    </row>
    <row r="4182" spans="1:26" hidden="1" x14ac:dyDescent="0.25">
      <c r="A4182" t="s">
        <v>16821</v>
      </c>
      <c r="B4182" t="s">
        <v>16822</v>
      </c>
      <c r="C4182" s="1" t="str">
        <f t="shared" si="682"/>
        <v>21:0242</v>
      </c>
      <c r="D4182" s="1" t="str">
        <f>HYPERLINK("http://geochem.nrcan.gc.ca/cdogs/content/svy/svy210117_e.htm", "21:0117")</f>
        <v>21:0117</v>
      </c>
      <c r="E4182" t="s">
        <v>16823</v>
      </c>
      <c r="F4182" t="s">
        <v>16824</v>
      </c>
      <c r="H4182">
        <v>59.008840900000003</v>
      </c>
      <c r="I4182">
        <v>-102.8529331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103</v>
      </c>
      <c r="M4182" t="s">
        <v>47</v>
      </c>
      <c r="N4182">
        <v>2012</v>
      </c>
      <c r="O4182" t="s">
        <v>54</v>
      </c>
      <c r="P4182" t="s">
        <v>244</v>
      </c>
      <c r="Q4182" t="s">
        <v>53</v>
      </c>
      <c r="R4182" t="s">
        <v>77</v>
      </c>
      <c r="S4182" t="s">
        <v>33</v>
      </c>
      <c r="T4182" t="s">
        <v>36</v>
      </c>
      <c r="U4182" t="s">
        <v>263</v>
      </c>
      <c r="V4182" t="s">
        <v>437</v>
      </c>
      <c r="W4182" t="s">
        <v>66</v>
      </c>
      <c r="X4182" t="s">
        <v>890</v>
      </c>
      <c r="Y4182" t="s">
        <v>1607</v>
      </c>
      <c r="Z4182" t="s">
        <v>890</v>
      </c>
    </row>
    <row r="4183" spans="1:26" hidden="1" x14ac:dyDescent="0.25">
      <c r="A4183" t="s">
        <v>16825</v>
      </c>
      <c r="B4183" t="s">
        <v>16826</v>
      </c>
      <c r="C4183" s="1" t="str">
        <f t="shared" si="682"/>
        <v>21:0242</v>
      </c>
      <c r="D4183" s="1" t="str">
        <f>HYPERLINK("http://geochem.nrcan.gc.ca/cdogs/content/svy/svy210117_e.htm", "21:0117")</f>
        <v>21:0117</v>
      </c>
      <c r="E4183" t="s">
        <v>16827</v>
      </c>
      <c r="F4183" t="s">
        <v>16828</v>
      </c>
      <c r="H4183">
        <v>59.019708399999999</v>
      </c>
      <c r="I4183">
        <v>-102.8178138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103</v>
      </c>
      <c r="M4183" t="s">
        <v>60</v>
      </c>
      <c r="N4183">
        <v>2013</v>
      </c>
      <c r="O4183" t="s">
        <v>48</v>
      </c>
      <c r="P4183" t="s">
        <v>50</v>
      </c>
      <c r="Q4183" t="s">
        <v>53</v>
      </c>
      <c r="R4183" t="s">
        <v>290</v>
      </c>
      <c r="S4183" t="s">
        <v>80</v>
      </c>
      <c r="T4183" t="s">
        <v>36</v>
      </c>
      <c r="U4183" t="s">
        <v>465</v>
      </c>
      <c r="V4183" t="s">
        <v>52</v>
      </c>
      <c r="W4183" t="s">
        <v>66</v>
      </c>
      <c r="X4183" t="s">
        <v>283</v>
      </c>
      <c r="Y4183" t="s">
        <v>41</v>
      </c>
      <c r="Z4183" t="s">
        <v>1456</v>
      </c>
    </row>
    <row r="4184" spans="1:26" hidden="1" x14ac:dyDescent="0.25">
      <c r="A4184" t="s">
        <v>16829</v>
      </c>
      <c r="B4184" t="s">
        <v>16830</v>
      </c>
      <c r="C4184" s="1" t="str">
        <f t="shared" si="682"/>
        <v>21:0242</v>
      </c>
      <c r="D4184" s="1" t="str">
        <f>HYPERLINK("http://geochem.nrcan.gc.ca/cdogs/content/svy/svy_e.htm", "")</f>
        <v/>
      </c>
      <c r="G4184" s="1" t="str">
        <f>HYPERLINK("http://geochem.nrcan.gc.ca/cdogs/content/cr_/cr_00021_e.htm", "21")</f>
        <v>21</v>
      </c>
      <c r="J4184" t="s">
        <v>220</v>
      </c>
      <c r="K4184" t="s">
        <v>221</v>
      </c>
      <c r="L4184">
        <v>103</v>
      </c>
      <c r="M4184" t="s">
        <v>222</v>
      </c>
      <c r="N4184">
        <v>2014</v>
      </c>
      <c r="O4184" t="s">
        <v>62</v>
      </c>
      <c r="P4184" t="s">
        <v>77</v>
      </c>
      <c r="Q4184" t="s">
        <v>34</v>
      </c>
      <c r="R4184" t="s">
        <v>181</v>
      </c>
      <c r="S4184" t="s">
        <v>39</v>
      </c>
      <c r="T4184" t="s">
        <v>36</v>
      </c>
      <c r="U4184" t="s">
        <v>2247</v>
      </c>
      <c r="V4184" t="s">
        <v>730</v>
      </c>
      <c r="W4184" t="s">
        <v>146</v>
      </c>
      <c r="X4184" t="s">
        <v>890</v>
      </c>
      <c r="Y4184" t="s">
        <v>5107</v>
      </c>
      <c r="Z4184" t="s">
        <v>244</v>
      </c>
    </row>
    <row r="4185" spans="1:26" hidden="1" x14ac:dyDescent="0.25">
      <c r="A4185" t="s">
        <v>16831</v>
      </c>
      <c r="B4185" t="s">
        <v>16832</v>
      </c>
      <c r="C4185" s="1" t="str">
        <f t="shared" si="682"/>
        <v>21:0242</v>
      </c>
      <c r="D4185" s="1" t="str">
        <f t="shared" ref="D4185:D4217" si="686">HYPERLINK("http://geochem.nrcan.gc.ca/cdogs/content/svy/svy210117_e.htm", "21:0117")</f>
        <v>21:0117</v>
      </c>
      <c r="E4185" t="s">
        <v>16833</v>
      </c>
      <c r="F4185" t="s">
        <v>16834</v>
      </c>
      <c r="H4185">
        <v>59.008670000000002</v>
      </c>
      <c r="I4185">
        <v>-102.76580970000001</v>
      </c>
      <c r="J4185" s="1" t="str">
        <f t="shared" ref="J4185:J4217" si="687">HYPERLINK("http://geochem.nrcan.gc.ca/cdogs/content/kwd/kwd020027_e.htm", "NGR lake sediment grab sample")</f>
        <v>NGR lake sediment grab sample</v>
      </c>
      <c r="K4185" s="1" t="str">
        <f t="shared" ref="K4185:K4217" si="688">HYPERLINK("http://geochem.nrcan.gc.ca/cdogs/content/kwd/kwd080006_e.htm", "&lt;177 micron (NGR)")</f>
        <v>&lt;177 micron (NGR)</v>
      </c>
      <c r="L4185">
        <v>103</v>
      </c>
      <c r="M4185" t="s">
        <v>73</v>
      </c>
      <c r="N4185">
        <v>2015</v>
      </c>
      <c r="O4185" t="s">
        <v>1090</v>
      </c>
      <c r="P4185" t="s">
        <v>516</v>
      </c>
      <c r="Q4185" t="s">
        <v>53</v>
      </c>
      <c r="R4185" t="s">
        <v>668</v>
      </c>
      <c r="S4185" t="s">
        <v>97</v>
      </c>
      <c r="T4185" t="s">
        <v>36</v>
      </c>
      <c r="U4185" t="s">
        <v>766</v>
      </c>
      <c r="V4185" t="s">
        <v>564</v>
      </c>
      <c r="W4185" t="s">
        <v>53</v>
      </c>
      <c r="X4185" t="s">
        <v>336</v>
      </c>
      <c r="Y4185" t="s">
        <v>41</v>
      </c>
      <c r="Z4185" t="s">
        <v>747</v>
      </c>
    </row>
    <row r="4186" spans="1:26" hidden="1" x14ac:dyDescent="0.25">
      <c r="A4186" t="s">
        <v>16835</v>
      </c>
      <c r="B4186" t="s">
        <v>16836</v>
      </c>
      <c r="C4186" s="1" t="str">
        <f t="shared" si="682"/>
        <v>21:0242</v>
      </c>
      <c r="D4186" s="1" t="str">
        <f t="shared" si="686"/>
        <v>21:0117</v>
      </c>
      <c r="E4186" t="s">
        <v>16837</v>
      </c>
      <c r="F4186" t="s">
        <v>16838</v>
      </c>
      <c r="H4186">
        <v>59.026532099999997</v>
      </c>
      <c r="I4186">
        <v>-102.7555215</v>
      </c>
      <c r="J4186" s="1" t="str">
        <f t="shared" si="687"/>
        <v>NGR lake sediment grab sample</v>
      </c>
      <c r="K4186" s="1" t="str">
        <f t="shared" si="688"/>
        <v>&lt;177 micron (NGR)</v>
      </c>
      <c r="L4186">
        <v>103</v>
      </c>
      <c r="M4186" t="s">
        <v>87</v>
      </c>
      <c r="N4186">
        <v>2016</v>
      </c>
      <c r="O4186" t="s">
        <v>54</v>
      </c>
      <c r="P4186" t="s">
        <v>321</v>
      </c>
      <c r="Q4186" t="s">
        <v>53</v>
      </c>
      <c r="R4186" t="s">
        <v>134</v>
      </c>
      <c r="S4186" t="s">
        <v>181</v>
      </c>
      <c r="T4186" t="s">
        <v>36</v>
      </c>
      <c r="U4186" t="s">
        <v>639</v>
      </c>
      <c r="V4186" t="s">
        <v>125</v>
      </c>
      <c r="W4186" t="s">
        <v>53</v>
      </c>
      <c r="X4186" t="s">
        <v>79</v>
      </c>
      <c r="Y4186" t="s">
        <v>41</v>
      </c>
      <c r="Z4186" t="s">
        <v>35</v>
      </c>
    </row>
    <row r="4187" spans="1:26" hidden="1" x14ac:dyDescent="0.25">
      <c r="A4187" t="s">
        <v>16839</v>
      </c>
      <c r="B4187" t="s">
        <v>16840</v>
      </c>
      <c r="C4187" s="1" t="str">
        <f t="shared" si="682"/>
        <v>21:0242</v>
      </c>
      <c r="D4187" s="1" t="str">
        <f t="shared" si="686"/>
        <v>21:0117</v>
      </c>
      <c r="E4187" t="s">
        <v>16841</v>
      </c>
      <c r="F4187" t="s">
        <v>16842</v>
      </c>
      <c r="H4187">
        <v>59.038854899999997</v>
      </c>
      <c r="I4187">
        <v>-102.8141957</v>
      </c>
      <c r="J4187" s="1" t="str">
        <f t="shared" si="687"/>
        <v>NGR lake sediment grab sample</v>
      </c>
      <c r="K4187" s="1" t="str">
        <f t="shared" si="688"/>
        <v>&lt;177 micron (NGR)</v>
      </c>
      <c r="L4187">
        <v>103</v>
      </c>
      <c r="M4187" t="s">
        <v>154</v>
      </c>
      <c r="N4187">
        <v>2017</v>
      </c>
      <c r="O4187" t="s">
        <v>541</v>
      </c>
      <c r="P4187" t="s">
        <v>596</v>
      </c>
      <c r="Q4187" t="s">
        <v>53</v>
      </c>
      <c r="R4187" t="s">
        <v>109</v>
      </c>
      <c r="S4187" t="s">
        <v>39</v>
      </c>
      <c r="T4187" t="s">
        <v>36</v>
      </c>
      <c r="U4187" t="s">
        <v>1432</v>
      </c>
      <c r="V4187" t="s">
        <v>1072</v>
      </c>
      <c r="W4187" t="s">
        <v>63</v>
      </c>
      <c r="X4187" t="s">
        <v>890</v>
      </c>
      <c r="Y4187" t="s">
        <v>41</v>
      </c>
      <c r="Z4187" t="s">
        <v>2679</v>
      </c>
    </row>
    <row r="4188" spans="1:26" hidden="1" x14ac:dyDescent="0.25">
      <c r="A4188" t="s">
        <v>16843</v>
      </c>
      <c r="B4188" t="s">
        <v>16844</v>
      </c>
      <c r="C4188" s="1" t="str">
        <f t="shared" si="682"/>
        <v>21:0242</v>
      </c>
      <c r="D4188" s="1" t="str">
        <f t="shared" si="686"/>
        <v>21:0117</v>
      </c>
      <c r="E4188" t="s">
        <v>16819</v>
      </c>
      <c r="F4188" t="s">
        <v>16845</v>
      </c>
      <c r="H4188">
        <v>59.044188800000001</v>
      </c>
      <c r="I4188">
        <v>-102.78652049999999</v>
      </c>
      <c r="J4188" s="1" t="str">
        <f t="shared" si="687"/>
        <v>NGR lake sediment grab sample</v>
      </c>
      <c r="K4188" s="1" t="str">
        <f t="shared" si="688"/>
        <v>&lt;177 micron (NGR)</v>
      </c>
      <c r="L4188">
        <v>103</v>
      </c>
      <c r="M4188" t="s">
        <v>162</v>
      </c>
      <c r="N4188">
        <v>2018</v>
      </c>
      <c r="O4188" t="s">
        <v>666</v>
      </c>
      <c r="P4188" t="s">
        <v>283</v>
      </c>
      <c r="Q4188" t="s">
        <v>53</v>
      </c>
      <c r="R4188" t="s">
        <v>110</v>
      </c>
      <c r="S4188" t="s">
        <v>181</v>
      </c>
      <c r="T4188" t="s">
        <v>36</v>
      </c>
      <c r="U4188" t="s">
        <v>228</v>
      </c>
      <c r="V4188" t="s">
        <v>292</v>
      </c>
      <c r="W4188" t="s">
        <v>66</v>
      </c>
      <c r="X4188" t="s">
        <v>48</v>
      </c>
      <c r="Y4188" t="s">
        <v>41</v>
      </c>
      <c r="Z4188" t="s">
        <v>1451</v>
      </c>
    </row>
    <row r="4189" spans="1:26" hidden="1" x14ac:dyDescent="0.25">
      <c r="A4189" t="s">
        <v>16846</v>
      </c>
      <c r="B4189" t="s">
        <v>16847</v>
      </c>
      <c r="C4189" s="1" t="str">
        <f t="shared" si="682"/>
        <v>21:0242</v>
      </c>
      <c r="D4189" s="1" t="str">
        <f t="shared" si="686"/>
        <v>21:0117</v>
      </c>
      <c r="E4189" t="s">
        <v>16819</v>
      </c>
      <c r="F4189" t="s">
        <v>16848</v>
      </c>
      <c r="H4189">
        <v>59.044188800000001</v>
      </c>
      <c r="I4189">
        <v>-102.78652049999999</v>
      </c>
      <c r="J4189" s="1" t="str">
        <f t="shared" si="687"/>
        <v>NGR lake sediment grab sample</v>
      </c>
      <c r="K4189" s="1" t="str">
        <f t="shared" si="688"/>
        <v>&lt;177 micron (NGR)</v>
      </c>
      <c r="L4189">
        <v>103</v>
      </c>
      <c r="M4189" t="s">
        <v>169</v>
      </c>
      <c r="N4189">
        <v>2019</v>
      </c>
      <c r="O4189" t="s">
        <v>54</v>
      </c>
      <c r="P4189" t="s">
        <v>283</v>
      </c>
      <c r="Q4189" t="s">
        <v>66</v>
      </c>
      <c r="R4189" t="s">
        <v>110</v>
      </c>
      <c r="S4189" t="s">
        <v>78</v>
      </c>
      <c r="T4189" t="s">
        <v>36</v>
      </c>
      <c r="U4189" t="s">
        <v>228</v>
      </c>
      <c r="V4189" t="s">
        <v>292</v>
      </c>
      <c r="W4189" t="s">
        <v>53</v>
      </c>
      <c r="X4189" t="s">
        <v>48</v>
      </c>
      <c r="Y4189" t="s">
        <v>41</v>
      </c>
      <c r="Z4189" t="s">
        <v>51</v>
      </c>
    </row>
    <row r="4190" spans="1:26" hidden="1" x14ac:dyDescent="0.25">
      <c r="A4190" t="s">
        <v>16849</v>
      </c>
      <c r="B4190" t="s">
        <v>16850</v>
      </c>
      <c r="C4190" s="1" t="str">
        <f t="shared" si="682"/>
        <v>21:0242</v>
      </c>
      <c r="D4190" s="1" t="str">
        <f t="shared" si="686"/>
        <v>21:0117</v>
      </c>
      <c r="E4190" t="s">
        <v>16851</v>
      </c>
      <c r="F4190" t="s">
        <v>16852</v>
      </c>
      <c r="H4190">
        <v>59.058104200000002</v>
      </c>
      <c r="I4190">
        <v>-102.77493459999999</v>
      </c>
      <c r="J4190" s="1" t="str">
        <f t="shared" si="687"/>
        <v>NGR lake sediment grab sample</v>
      </c>
      <c r="K4190" s="1" t="str">
        <f t="shared" si="688"/>
        <v>&lt;177 micron (NGR)</v>
      </c>
      <c r="L4190">
        <v>103</v>
      </c>
      <c r="M4190" t="s">
        <v>96</v>
      </c>
      <c r="N4190">
        <v>2020</v>
      </c>
      <c r="O4190" t="s">
        <v>197</v>
      </c>
      <c r="P4190" t="s">
        <v>134</v>
      </c>
      <c r="Q4190" t="s">
        <v>53</v>
      </c>
      <c r="R4190" t="s">
        <v>50</v>
      </c>
      <c r="S4190" t="s">
        <v>39</v>
      </c>
      <c r="T4190" t="s">
        <v>36</v>
      </c>
      <c r="U4190" t="s">
        <v>163</v>
      </c>
      <c r="V4190" t="s">
        <v>437</v>
      </c>
      <c r="W4190" t="s">
        <v>63</v>
      </c>
      <c r="X4190" t="s">
        <v>48</v>
      </c>
      <c r="Y4190" t="s">
        <v>41</v>
      </c>
      <c r="Z4190" t="s">
        <v>716</v>
      </c>
    </row>
    <row r="4191" spans="1:26" hidden="1" x14ac:dyDescent="0.25">
      <c r="A4191" t="s">
        <v>16853</v>
      </c>
      <c r="B4191" t="s">
        <v>16854</v>
      </c>
      <c r="C4191" s="1" t="str">
        <f t="shared" si="682"/>
        <v>21:0242</v>
      </c>
      <c r="D4191" s="1" t="str">
        <f t="shared" si="686"/>
        <v>21:0117</v>
      </c>
      <c r="E4191" t="s">
        <v>16855</v>
      </c>
      <c r="F4191" t="s">
        <v>16856</v>
      </c>
      <c r="H4191">
        <v>59.055871500000002</v>
      </c>
      <c r="I4191">
        <v>-102.7142468</v>
      </c>
      <c r="J4191" s="1" t="str">
        <f t="shared" si="687"/>
        <v>NGR lake sediment grab sample</v>
      </c>
      <c r="K4191" s="1" t="str">
        <f t="shared" si="688"/>
        <v>&lt;177 micron (NGR)</v>
      </c>
      <c r="L4191">
        <v>103</v>
      </c>
      <c r="M4191" t="s">
        <v>106</v>
      </c>
      <c r="N4191">
        <v>2021</v>
      </c>
      <c r="O4191" t="s">
        <v>297</v>
      </c>
      <c r="P4191" t="s">
        <v>75</v>
      </c>
      <c r="Q4191" t="s">
        <v>53</v>
      </c>
      <c r="R4191" t="s">
        <v>109</v>
      </c>
      <c r="S4191" t="s">
        <v>39</v>
      </c>
      <c r="T4191" t="s">
        <v>36</v>
      </c>
      <c r="U4191" t="s">
        <v>655</v>
      </c>
      <c r="V4191" t="s">
        <v>399</v>
      </c>
      <c r="W4191" t="s">
        <v>63</v>
      </c>
      <c r="X4191" t="s">
        <v>336</v>
      </c>
      <c r="Y4191" t="s">
        <v>41</v>
      </c>
      <c r="Z4191" t="s">
        <v>334</v>
      </c>
    </row>
    <row r="4192" spans="1:26" hidden="1" x14ac:dyDescent="0.25">
      <c r="A4192" t="s">
        <v>16857</v>
      </c>
      <c r="B4192" t="s">
        <v>16858</v>
      </c>
      <c r="C4192" s="1" t="str">
        <f t="shared" si="682"/>
        <v>21:0242</v>
      </c>
      <c r="D4192" s="1" t="str">
        <f t="shared" si="686"/>
        <v>21:0117</v>
      </c>
      <c r="E4192" t="s">
        <v>16859</v>
      </c>
      <c r="F4192" t="s">
        <v>16860</v>
      </c>
      <c r="H4192">
        <v>59.065260899999998</v>
      </c>
      <c r="I4192">
        <v>-102.67538329999999</v>
      </c>
      <c r="J4192" s="1" t="str">
        <f t="shared" si="687"/>
        <v>NGR lake sediment grab sample</v>
      </c>
      <c r="K4192" s="1" t="str">
        <f t="shared" si="688"/>
        <v>&lt;177 micron (NGR)</v>
      </c>
      <c r="L4192">
        <v>103</v>
      </c>
      <c r="M4192" t="s">
        <v>118</v>
      </c>
      <c r="N4192">
        <v>2022</v>
      </c>
      <c r="O4192" t="s">
        <v>516</v>
      </c>
      <c r="P4192" t="s">
        <v>321</v>
      </c>
      <c r="Q4192" t="s">
        <v>53</v>
      </c>
      <c r="R4192" t="s">
        <v>271</v>
      </c>
      <c r="S4192" t="s">
        <v>76</v>
      </c>
      <c r="T4192" t="s">
        <v>36</v>
      </c>
      <c r="U4192" t="s">
        <v>559</v>
      </c>
      <c r="V4192" t="s">
        <v>65</v>
      </c>
      <c r="W4192" t="s">
        <v>78</v>
      </c>
      <c r="X4192" t="s">
        <v>283</v>
      </c>
      <c r="Y4192" t="s">
        <v>41</v>
      </c>
      <c r="Z4192" t="s">
        <v>335</v>
      </c>
    </row>
    <row r="4193" spans="1:26" hidden="1" x14ac:dyDescent="0.25">
      <c r="A4193" t="s">
        <v>16861</v>
      </c>
      <c r="B4193" t="s">
        <v>16862</v>
      </c>
      <c r="C4193" s="1" t="str">
        <f t="shared" si="682"/>
        <v>21:0242</v>
      </c>
      <c r="D4193" s="1" t="str">
        <f t="shared" si="686"/>
        <v>21:0117</v>
      </c>
      <c r="E4193" t="s">
        <v>16863</v>
      </c>
      <c r="F4193" t="s">
        <v>16864</v>
      </c>
      <c r="H4193">
        <v>59.072896800000002</v>
      </c>
      <c r="I4193">
        <v>-102.6708369</v>
      </c>
      <c r="J4193" s="1" t="str">
        <f t="shared" si="687"/>
        <v>NGR lake sediment grab sample</v>
      </c>
      <c r="K4193" s="1" t="str">
        <f t="shared" si="688"/>
        <v>&lt;177 micron (NGR)</v>
      </c>
      <c r="L4193">
        <v>103</v>
      </c>
      <c r="M4193" t="s">
        <v>131</v>
      </c>
      <c r="N4193">
        <v>2023</v>
      </c>
      <c r="O4193" t="s">
        <v>759</v>
      </c>
      <c r="P4193" t="s">
        <v>516</v>
      </c>
      <c r="Q4193" t="s">
        <v>53</v>
      </c>
      <c r="R4193" t="s">
        <v>277</v>
      </c>
      <c r="S4193" t="s">
        <v>77</v>
      </c>
      <c r="T4193" t="s">
        <v>36</v>
      </c>
      <c r="U4193" t="s">
        <v>909</v>
      </c>
      <c r="V4193" t="s">
        <v>16865</v>
      </c>
      <c r="W4193" t="s">
        <v>146</v>
      </c>
      <c r="X4193" t="s">
        <v>82</v>
      </c>
      <c r="Y4193" t="s">
        <v>41</v>
      </c>
      <c r="Z4193" t="s">
        <v>35</v>
      </c>
    </row>
    <row r="4194" spans="1:26" hidden="1" x14ac:dyDescent="0.25">
      <c r="A4194" t="s">
        <v>16866</v>
      </c>
      <c r="B4194" t="s">
        <v>16867</v>
      </c>
      <c r="C4194" s="1" t="str">
        <f t="shared" si="682"/>
        <v>21:0242</v>
      </c>
      <c r="D4194" s="1" t="str">
        <f t="shared" si="686"/>
        <v>21:0117</v>
      </c>
      <c r="E4194" t="s">
        <v>16868</v>
      </c>
      <c r="F4194" t="s">
        <v>16869</v>
      </c>
      <c r="H4194">
        <v>59.076331400000001</v>
      </c>
      <c r="I4194">
        <v>-102.69866589999999</v>
      </c>
      <c r="J4194" s="1" t="str">
        <f t="shared" si="687"/>
        <v>NGR lake sediment grab sample</v>
      </c>
      <c r="K4194" s="1" t="str">
        <f t="shared" si="688"/>
        <v>&lt;177 micron (NGR)</v>
      </c>
      <c r="L4194">
        <v>103</v>
      </c>
      <c r="M4194" t="s">
        <v>143</v>
      </c>
      <c r="N4194">
        <v>2024</v>
      </c>
      <c r="O4194" t="s">
        <v>348</v>
      </c>
      <c r="P4194" t="s">
        <v>334</v>
      </c>
      <c r="Q4194" t="s">
        <v>66</v>
      </c>
      <c r="R4194" t="s">
        <v>134</v>
      </c>
      <c r="S4194" t="s">
        <v>146</v>
      </c>
      <c r="T4194" t="s">
        <v>36</v>
      </c>
      <c r="U4194" t="s">
        <v>470</v>
      </c>
      <c r="V4194" t="s">
        <v>1216</v>
      </c>
      <c r="W4194" t="s">
        <v>63</v>
      </c>
      <c r="X4194" t="s">
        <v>48</v>
      </c>
      <c r="Y4194" t="s">
        <v>41</v>
      </c>
      <c r="Z4194" t="s">
        <v>747</v>
      </c>
    </row>
    <row r="4195" spans="1:26" hidden="1" x14ac:dyDescent="0.25">
      <c r="A4195" t="s">
        <v>16870</v>
      </c>
      <c r="B4195" t="s">
        <v>16871</v>
      </c>
      <c r="C4195" s="1" t="str">
        <f t="shared" si="682"/>
        <v>21:0242</v>
      </c>
      <c r="D4195" s="1" t="str">
        <f t="shared" si="686"/>
        <v>21:0117</v>
      </c>
      <c r="E4195" t="s">
        <v>16872</v>
      </c>
      <c r="F4195" t="s">
        <v>16873</v>
      </c>
      <c r="H4195">
        <v>59.083620500000002</v>
      </c>
      <c r="I4195">
        <v>-102.7490234</v>
      </c>
      <c r="J4195" s="1" t="str">
        <f t="shared" si="687"/>
        <v>NGR lake sediment grab sample</v>
      </c>
      <c r="K4195" s="1" t="str">
        <f t="shared" si="688"/>
        <v>&lt;177 micron (NGR)</v>
      </c>
      <c r="L4195">
        <v>103</v>
      </c>
      <c r="M4195" t="s">
        <v>177</v>
      </c>
      <c r="N4195">
        <v>2025</v>
      </c>
      <c r="O4195" t="s">
        <v>289</v>
      </c>
      <c r="P4195" t="s">
        <v>134</v>
      </c>
      <c r="Q4195" t="s">
        <v>53</v>
      </c>
      <c r="R4195" t="s">
        <v>50</v>
      </c>
      <c r="S4195" t="s">
        <v>78</v>
      </c>
      <c r="T4195" t="s">
        <v>36</v>
      </c>
      <c r="U4195" t="s">
        <v>673</v>
      </c>
      <c r="V4195" t="s">
        <v>375</v>
      </c>
      <c r="W4195" t="s">
        <v>63</v>
      </c>
      <c r="X4195" t="s">
        <v>48</v>
      </c>
      <c r="Y4195" t="s">
        <v>41</v>
      </c>
      <c r="Z4195" t="s">
        <v>182</v>
      </c>
    </row>
    <row r="4196" spans="1:26" hidden="1" x14ac:dyDescent="0.25">
      <c r="A4196" t="s">
        <v>16874</v>
      </c>
      <c r="B4196" t="s">
        <v>16875</v>
      </c>
      <c r="C4196" s="1" t="str">
        <f t="shared" si="682"/>
        <v>21:0242</v>
      </c>
      <c r="D4196" s="1" t="str">
        <f t="shared" si="686"/>
        <v>21:0117</v>
      </c>
      <c r="E4196" t="s">
        <v>16876</v>
      </c>
      <c r="F4196" t="s">
        <v>16877</v>
      </c>
      <c r="H4196">
        <v>59.099873199999998</v>
      </c>
      <c r="I4196">
        <v>-102.7238251</v>
      </c>
      <c r="J4196" s="1" t="str">
        <f t="shared" si="687"/>
        <v>NGR lake sediment grab sample</v>
      </c>
      <c r="K4196" s="1" t="str">
        <f t="shared" si="688"/>
        <v>&lt;177 micron (NGR)</v>
      </c>
      <c r="L4196">
        <v>103</v>
      </c>
      <c r="M4196" t="s">
        <v>187</v>
      </c>
      <c r="N4196">
        <v>2026</v>
      </c>
      <c r="O4196" t="s">
        <v>188</v>
      </c>
      <c r="P4196" t="s">
        <v>244</v>
      </c>
      <c r="Q4196" t="s">
        <v>53</v>
      </c>
      <c r="R4196" t="s">
        <v>109</v>
      </c>
      <c r="S4196" t="s">
        <v>181</v>
      </c>
      <c r="T4196" t="s">
        <v>36</v>
      </c>
      <c r="U4196" t="s">
        <v>1470</v>
      </c>
      <c r="V4196" t="s">
        <v>5085</v>
      </c>
      <c r="W4196" t="s">
        <v>80</v>
      </c>
      <c r="X4196" t="s">
        <v>336</v>
      </c>
      <c r="Y4196" t="s">
        <v>41</v>
      </c>
      <c r="Z4196" t="s">
        <v>472</v>
      </c>
    </row>
    <row r="4197" spans="1:26" hidden="1" x14ac:dyDescent="0.25">
      <c r="A4197" t="s">
        <v>16878</v>
      </c>
      <c r="B4197" t="s">
        <v>16879</v>
      </c>
      <c r="C4197" s="1" t="str">
        <f t="shared" si="682"/>
        <v>21:0242</v>
      </c>
      <c r="D4197" s="1" t="str">
        <f t="shared" si="686"/>
        <v>21:0117</v>
      </c>
      <c r="E4197" t="s">
        <v>16880</v>
      </c>
      <c r="F4197" t="s">
        <v>16881</v>
      </c>
      <c r="H4197">
        <v>59.0941598</v>
      </c>
      <c r="I4197">
        <v>-102.6443233</v>
      </c>
      <c r="J4197" s="1" t="str">
        <f t="shared" si="687"/>
        <v>NGR lake sediment grab sample</v>
      </c>
      <c r="K4197" s="1" t="str">
        <f t="shared" si="688"/>
        <v>&lt;177 micron (NGR)</v>
      </c>
      <c r="L4197">
        <v>103</v>
      </c>
      <c r="M4197" t="s">
        <v>196</v>
      </c>
      <c r="N4197">
        <v>2027</v>
      </c>
      <c r="O4197" t="s">
        <v>108</v>
      </c>
      <c r="P4197" t="s">
        <v>39</v>
      </c>
      <c r="Q4197" t="s">
        <v>53</v>
      </c>
      <c r="R4197" t="s">
        <v>39</v>
      </c>
      <c r="S4197" t="s">
        <v>39</v>
      </c>
      <c r="T4197" t="s">
        <v>36</v>
      </c>
      <c r="U4197" t="s">
        <v>4778</v>
      </c>
      <c r="V4197" t="s">
        <v>190</v>
      </c>
      <c r="W4197" t="s">
        <v>53</v>
      </c>
      <c r="X4197" t="s">
        <v>283</v>
      </c>
      <c r="Y4197" t="s">
        <v>41</v>
      </c>
      <c r="Z4197" t="s">
        <v>1442</v>
      </c>
    </row>
    <row r="4198" spans="1:26" hidden="1" x14ac:dyDescent="0.25">
      <c r="A4198" t="s">
        <v>16882</v>
      </c>
      <c r="B4198" t="s">
        <v>16883</v>
      </c>
      <c r="C4198" s="1" t="str">
        <f t="shared" si="682"/>
        <v>21:0242</v>
      </c>
      <c r="D4198" s="1" t="str">
        <f t="shared" si="686"/>
        <v>21:0117</v>
      </c>
      <c r="E4198" t="s">
        <v>16884</v>
      </c>
      <c r="F4198" t="s">
        <v>16885</v>
      </c>
      <c r="H4198">
        <v>59.1298113</v>
      </c>
      <c r="I4198">
        <v>-102.6503886</v>
      </c>
      <c r="J4198" s="1" t="str">
        <f t="shared" si="687"/>
        <v>NGR lake sediment grab sample</v>
      </c>
      <c r="K4198" s="1" t="str">
        <f t="shared" si="688"/>
        <v>&lt;177 micron (NGR)</v>
      </c>
      <c r="L4198">
        <v>103</v>
      </c>
      <c r="M4198" t="s">
        <v>206</v>
      </c>
      <c r="N4198">
        <v>2028</v>
      </c>
      <c r="O4198" t="s">
        <v>297</v>
      </c>
      <c r="P4198" t="s">
        <v>244</v>
      </c>
      <c r="Q4198" t="s">
        <v>53</v>
      </c>
      <c r="R4198" t="s">
        <v>77</v>
      </c>
      <c r="S4198" t="s">
        <v>78</v>
      </c>
      <c r="T4198" t="s">
        <v>36</v>
      </c>
      <c r="U4198" t="s">
        <v>307</v>
      </c>
      <c r="V4198" t="s">
        <v>125</v>
      </c>
      <c r="W4198" t="s">
        <v>66</v>
      </c>
      <c r="X4198" t="s">
        <v>890</v>
      </c>
      <c r="Y4198" t="s">
        <v>41</v>
      </c>
      <c r="Z4198" t="s">
        <v>400</v>
      </c>
    </row>
    <row r="4199" spans="1:26" hidden="1" x14ac:dyDescent="0.25">
      <c r="A4199" t="s">
        <v>16886</v>
      </c>
      <c r="B4199" t="s">
        <v>16887</v>
      </c>
      <c r="C4199" s="1" t="str">
        <f t="shared" si="682"/>
        <v>21:0242</v>
      </c>
      <c r="D4199" s="1" t="str">
        <f t="shared" si="686"/>
        <v>21:0117</v>
      </c>
      <c r="E4199" t="s">
        <v>16888</v>
      </c>
      <c r="F4199" t="s">
        <v>16889</v>
      </c>
      <c r="H4199">
        <v>59.152864000000001</v>
      </c>
      <c r="I4199">
        <v>-102.61632950000001</v>
      </c>
      <c r="J4199" s="1" t="str">
        <f t="shared" si="687"/>
        <v>NGR lake sediment grab sample</v>
      </c>
      <c r="K4199" s="1" t="str">
        <f t="shared" si="688"/>
        <v>&lt;177 micron (NGR)</v>
      </c>
      <c r="L4199">
        <v>103</v>
      </c>
      <c r="M4199" t="s">
        <v>214</v>
      </c>
      <c r="N4199">
        <v>2029</v>
      </c>
      <c r="O4199" t="s">
        <v>489</v>
      </c>
      <c r="P4199" t="s">
        <v>39</v>
      </c>
      <c r="Q4199" t="s">
        <v>53</v>
      </c>
      <c r="R4199" t="s">
        <v>33</v>
      </c>
      <c r="S4199" t="s">
        <v>33</v>
      </c>
      <c r="T4199" t="s">
        <v>36</v>
      </c>
      <c r="U4199" t="s">
        <v>112</v>
      </c>
      <c r="V4199" t="s">
        <v>1216</v>
      </c>
      <c r="W4199" t="s">
        <v>53</v>
      </c>
      <c r="X4199" t="s">
        <v>76</v>
      </c>
      <c r="Y4199" t="s">
        <v>41</v>
      </c>
      <c r="Z4199" t="s">
        <v>5481</v>
      </c>
    </row>
    <row r="4200" spans="1:26" hidden="1" x14ac:dyDescent="0.25">
      <c r="A4200" t="s">
        <v>16890</v>
      </c>
      <c r="B4200" t="s">
        <v>16891</v>
      </c>
      <c r="C4200" s="1" t="str">
        <f t="shared" si="682"/>
        <v>21:0242</v>
      </c>
      <c r="D4200" s="1" t="str">
        <f t="shared" si="686"/>
        <v>21:0117</v>
      </c>
      <c r="E4200" t="s">
        <v>16892</v>
      </c>
      <c r="F4200" t="s">
        <v>16893</v>
      </c>
      <c r="H4200">
        <v>59.177214999999997</v>
      </c>
      <c r="I4200">
        <v>-102.60381870000001</v>
      </c>
      <c r="J4200" s="1" t="str">
        <f t="shared" si="687"/>
        <v>NGR lake sediment grab sample</v>
      </c>
      <c r="K4200" s="1" t="str">
        <f t="shared" si="688"/>
        <v>&lt;177 micron (NGR)</v>
      </c>
      <c r="L4200">
        <v>103</v>
      </c>
      <c r="M4200" t="s">
        <v>234</v>
      </c>
      <c r="N4200">
        <v>2030</v>
      </c>
      <c r="O4200" t="s">
        <v>188</v>
      </c>
      <c r="P4200" t="s">
        <v>109</v>
      </c>
      <c r="Q4200" t="s">
        <v>63</v>
      </c>
      <c r="R4200" t="s">
        <v>156</v>
      </c>
      <c r="S4200" t="s">
        <v>76</v>
      </c>
      <c r="T4200" t="s">
        <v>36</v>
      </c>
      <c r="U4200" t="s">
        <v>980</v>
      </c>
      <c r="V4200" t="s">
        <v>399</v>
      </c>
      <c r="W4200" t="s">
        <v>66</v>
      </c>
      <c r="X4200" t="s">
        <v>79</v>
      </c>
      <c r="Y4200" t="s">
        <v>41</v>
      </c>
      <c r="Z4200" t="s">
        <v>4497</v>
      </c>
    </row>
    <row r="4201" spans="1:26" hidden="1" x14ac:dyDescent="0.25">
      <c r="A4201" t="s">
        <v>16894</v>
      </c>
      <c r="B4201" t="s">
        <v>16895</v>
      </c>
      <c r="C4201" s="1" t="str">
        <f t="shared" si="682"/>
        <v>21:0242</v>
      </c>
      <c r="D4201" s="1" t="str">
        <f t="shared" si="686"/>
        <v>21:0117</v>
      </c>
      <c r="E4201" t="s">
        <v>16896</v>
      </c>
      <c r="F4201" t="s">
        <v>16897</v>
      </c>
      <c r="H4201">
        <v>59.218236300000001</v>
      </c>
      <c r="I4201">
        <v>-102.5123954</v>
      </c>
      <c r="J4201" s="1" t="str">
        <f t="shared" si="687"/>
        <v>NGR lake sediment grab sample</v>
      </c>
      <c r="K4201" s="1" t="str">
        <f t="shared" si="688"/>
        <v>&lt;177 micron (NGR)</v>
      </c>
      <c r="L4201">
        <v>104</v>
      </c>
      <c r="M4201" t="s">
        <v>30</v>
      </c>
      <c r="N4201">
        <v>2031</v>
      </c>
      <c r="O4201" t="s">
        <v>1090</v>
      </c>
      <c r="P4201" t="s">
        <v>134</v>
      </c>
      <c r="Q4201" t="s">
        <v>66</v>
      </c>
      <c r="R4201" t="s">
        <v>50</v>
      </c>
      <c r="S4201" t="s">
        <v>181</v>
      </c>
      <c r="T4201" t="s">
        <v>36</v>
      </c>
      <c r="U4201" t="s">
        <v>31</v>
      </c>
      <c r="V4201" t="s">
        <v>308</v>
      </c>
      <c r="W4201" t="s">
        <v>63</v>
      </c>
      <c r="X4201" t="s">
        <v>48</v>
      </c>
      <c r="Y4201" t="s">
        <v>41</v>
      </c>
      <c r="Z4201" t="s">
        <v>138</v>
      </c>
    </row>
    <row r="4202" spans="1:26" hidden="1" x14ac:dyDescent="0.25">
      <c r="A4202" t="s">
        <v>16898</v>
      </c>
      <c r="B4202" t="s">
        <v>16899</v>
      </c>
      <c r="C4202" s="1" t="str">
        <f t="shared" si="682"/>
        <v>21:0242</v>
      </c>
      <c r="D4202" s="1" t="str">
        <f t="shared" si="686"/>
        <v>21:0117</v>
      </c>
      <c r="E4202" t="s">
        <v>16900</v>
      </c>
      <c r="F4202" t="s">
        <v>16901</v>
      </c>
      <c r="H4202">
        <v>59.183864900000003</v>
      </c>
      <c r="I4202">
        <v>-102.5965961</v>
      </c>
      <c r="J4202" s="1" t="str">
        <f t="shared" si="687"/>
        <v>NGR lake sediment grab sample</v>
      </c>
      <c r="K4202" s="1" t="str">
        <f t="shared" si="688"/>
        <v>&lt;177 micron (NGR)</v>
      </c>
      <c r="L4202">
        <v>104</v>
      </c>
      <c r="M4202" t="s">
        <v>47</v>
      </c>
      <c r="N4202">
        <v>2032</v>
      </c>
      <c r="O4202" t="s">
        <v>321</v>
      </c>
      <c r="P4202" t="s">
        <v>50</v>
      </c>
      <c r="Q4202" t="s">
        <v>66</v>
      </c>
      <c r="R4202" t="s">
        <v>146</v>
      </c>
      <c r="S4202" t="s">
        <v>80</v>
      </c>
      <c r="T4202" t="s">
        <v>36</v>
      </c>
      <c r="U4202" t="s">
        <v>89</v>
      </c>
      <c r="V4202" t="s">
        <v>452</v>
      </c>
      <c r="W4202" t="s">
        <v>53</v>
      </c>
      <c r="X4202" t="s">
        <v>76</v>
      </c>
      <c r="Y4202" t="s">
        <v>41</v>
      </c>
      <c r="Z4202" t="s">
        <v>2391</v>
      </c>
    </row>
    <row r="4203" spans="1:26" hidden="1" x14ac:dyDescent="0.25">
      <c r="A4203" t="s">
        <v>16902</v>
      </c>
      <c r="B4203" t="s">
        <v>16903</v>
      </c>
      <c r="C4203" s="1" t="str">
        <f t="shared" si="682"/>
        <v>21:0242</v>
      </c>
      <c r="D4203" s="1" t="str">
        <f t="shared" si="686"/>
        <v>21:0117</v>
      </c>
      <c r="E4203" t="s">
        <v>16904</v>
      </c>
      <c r="F4203" t="s">
        <v>16905</v>
      </c>
      <c r="H4203">
        <v>59.194128499999998</v>
      </c>
      <c r="I4203">
        <v>-102.55775250000001</v>
      </c>
      <c r="J4203" s="1" t="str">
        <f t="shared" si="687"/>
        <v>NGR lake sediment grab sample</v>
      </c>
      <c r="K4203" s="1" t="str">
        <f t="shared" si="688"/>
        <v>&lt;177 micron (NGR)</v>
      </c>
      <c r="L4203">
        <v>104</v>
      </c>
      <c r="M4203" t="s">
        <v>60</v>
      </c>
      <c r="N4203">
        <v>2033</v>
      </c>
      <c r="O4203" t="s">
        <v>1048</v>
      </c>
      <c r="P4203" t="s">
        <v>321</v>
      </c>
      <c r="Q4203" t="s">
        <v>66</v>
      </c>
      <c r="R4203" t="s">
        <v>64</v>
      </c>
      <c r="S4203" t="s">
        <v>78</v>
      </c>
      <c r="T4203" t="s">
        <v>36</v>
      </c>
      <c r="U4203" t="s">
        <v>361</v>
      </c>
      <c r="V4203" t="s">
        <v>237</v>
      </c>
      <c r="W4203" t="s">
        <v>53</v>
      </c>
      <c r="X4203" t="s">
        <v>336</v>
      </c>
      <c r="Y4203" t="s">
        <v>41</v>
      </c>
      <c r="Z4203" t="s">
        <v>35</v>
      </c>
    </row>
    <row r="4204" spans="1:26" hidden="1" x14ac:dyDescent="0.25">
      <c r="A4204" t="s">
        <v>16906</v>
      </c>
      <c r="B4204" t="s">
        <v>16907</v>
      </c>
      <c r="C4204" s="1" t="str">
        <f t="shared" si="682"/>
        <v>21:0242</v>
      </c>
      <c r="D4204" s="1" t="str">
        <f t="shared" si="686"/>
        <v>21:0117</v>
      </c>
      <c r="E4204" t="s">
        <v>16908</v>
      </c>
      <c r="F4204" t="s">
        <v>16909</v>
      </c>
      <c r="H4204">
        <v>59.191881899999998</v>
      </c>
      <c r="I4204">
        <v>-102.522138</v>
      </c>
      <c r="J4204" s="1" t="str">
        <f t="shared" si="687"/>
        <v>NGR lake sediment grab sample</v>
      </c>
      <c r="K4204" s="1" t="str">
        <f t="shared" si="688"/>
        <v>&lt;177 micron (NGR)</v>
      </c>
      <c r="L4204">
        <v>104</v>
      </c>
      <c r="M4204" t="s">
        <v>73</v>
      </c>
      <c r="N4204">
        <v>2034</v>
      </c>
      <c r="O4204" t="s">
        <v>228</v>
      </c>
      <c r="P4204" t="s">
        <v>244</v>
      </c>
      <c r="Q4204" t="s">
        <v>53</v>
      </c>
      <c r="R4204" t="s">
        <v>134</v>
      </c>
      <c r="S4204" t="s">
        <v>156</v>
      </c>
      <c r="T4204" t="s">
        <v>36</v>
      </c>
      <c r="U4204" t="s">
        <v>655</v>
      </c>
      <c r="V4204" t="s">
        <v>1703</v>
      </c>
      <c r="W4204" t="s">
        <v>53</v>
      </c>
      <c r="X4204" t="s">
        <v>48</v>
      </c>
      <c r="Y4204" t="s">
        <v>41</v>
      </c>
      <c r="Z4204" t="s">
        <v>1773</v>
      </c>
    </row>
    <row r="4205" spans="1:26" hidden="1" x14ac:dyDescent="0.25">
      <c r="A4205" t="s">
        <v>16910</v>
      </c>
      <c r="B4205" t="s">
        <v>16911</v>
      </c>
      <c r="C4205" s="1" t="str">
        <f t="shared" si="682"/>
        <v>21:0242</v>
      </c>
      <c r="D4205" s="1" t="str">
        <f t="shared" si="686"/>
        <v>21:0117</v>
      </c>
      <c r="E4205" t="s">
        <v>16912</v>
      </c>
      <c r="F4205" t="s">
        <v>16913</v>
      </c>
      <c r="H4205">
        <v>59.206695500000002</v>
      </c>
      <c r="I4205">
        <v>-102.52297489999999</v>
      </c>
      <c r="J4205" s="1" t="str">
        <f t="shared" si="687"/>
        <v>NGR lake sediment grab sample</v>
      </c>
      <c r="K4205" s="1" t="str">
        <f t="shared" si="688"/>
        <v>&lt;177 micron (NGR)</v>
      </c>
      <c r="L4205">
        <v>104</v>
      </c>
      <c r="M4205" t="s">
        <v>154</v>
      </c>
      <c r="N4205">
        <v>2035</v>
      </c>
      <c r="O4205" t="s">
        <v>74</v>
      </c>
      <c r="P4205" t="s">
        <v>75</v>
      </c>
      <c r="Q4205" t="s">
        <v>66</v>
      </c>
      <c r="R4205" t="s">
        <v>77</v>
      </c>
      <c r="S4205" t="s">
        <v>146</v>
      </c>
      <c r="T4205" t="s">
        <v>36</v>
      </c>
      <c r="U4205" t="s">
        <v>559</v>
      </c>
      <c r="V4205" t="s">
        <v>308</v>
      </c>
      <c r="W4205" t="s">
        <v>78</v>
      </c>
      <c r="X4205" t="s">
        <v>890</v>
      </c>
      <c r="Y4205" t="s">
        <v>41</v>
      </c>
      <c r="Z4205" t="s">
        <v>182</v>
      </c>
    </row>
    <row r="4206" spans="1:26" hidden="1" x14ac:dyDescent="0.25">
      <c r="A4206" t="s">
        <v>16914</v>
      </c>
      <c r="B4206" t="s">
        <v>16915</v>
      </c>
      <c r="C4206" s="1" t="str">
        <f t="shared" si="682"/>
        <v>21:0242</v>
      </c>
      <c r="D4206" s="1" t="str">
        <f t="shared" si="686"/>
        <v>21:0117</v>
      </c>
      <c r="E4206" t="s">
        <v>16896</v>
      </c>
      <c r="F4206" t="s">
        <v>16916</v>
      </c>
      <c r="H4206">
        <v>59.218236300000001</v>
      </c>
      <c r="I4206">
        <v>-102.5123954</v>
      </c>
      <c r="J4206" s="1" t="str">
        <f t="shared" si="687"/>
        <v>NGR lake sediment grab sample</v>
      </c>
      <c r="K4206" s="1" t="str">
        <f t="shared" si="688"/>
        <v>&lt;177 micron (NGR)</v>
      </c>
      <c r="L4206">
        <v>104</v>
      </c>
      <c r="M4206" t="s">
        <v>162</v>
      </c>
      <c r="N4206">
        <v>2036</v>
      </c>
      <c r="O4206" t="s">
        <v>1047</v>
      </c>
      <c r="P4206" t="s">
        <v>134</v>
      </c>
      <c r="Q4206" t="s">
        <v>80</v>
      </c>
      <c r="R4206" t="s">
        <v>50</v>
      </c>
      <c r="S4206" t="s">
        <v>146</v>
      </c>
      <c r="T4206" t="s">
        <v>36</v>
      </c>
      <c r="U4206" t="s">
        <v>639</v>
      </c>
      <c r="V4206" t="s">
        <v>308</v>
      </c>
      <c r="W4206" t="s">
        <v>63</v>
      </c>
      <c r="X4206" t="s">
        <v>48</v>
      </c>
      <c r="Y4206" t="s">
        <v>41</v>
      </c>
      <c r="Z4206" t="s">
        <v>101</v>
      </c>
    </row>
    <row r="4207" spans="1:26" hidden="1" x14ac:dyDescent="0.25">
      <c r="A4207" t="s">
        <v>16917</v>
      </c>
      <c r="B4207" t="s">
        <v>16918</v>
      </c>
      <c r="C4207" s="1" t="str">
        <f t="shared" si="682"/>
        <v>21:0242</v>
      </c>
      <c r="D4207" s="1" t="str">
        <f t="shared" si="686"/>
        <v>21:0117</v>
      </c>
      <c r="E4207" t="s">
        <v>16896</v>
      </c>
      <c r="F4207" t="s">
        <v>16919</v>
      </c>
      <c r="H4207">
        <v>59.218236300000001</v>
      </c>
      <c r="I4207">
        <v>-102.5123954</v>
      </c>
      <c r="J4207" s="1" t="str">
        <f t="shared" si="687"/>
        <v>NGR lake sediment grab sample</v>
      </c>
      <c r="K4207" s="1" t="str">
        <f t="shared" si="688"/>
        <v>&lt;177 micron (NGR)</v>
      </c>
      <c r="L4207">
        <v>104</v>
      </c>
      <c r="M4207" t="s">
        <v>169</v>
      </c>
      <c r="N4207">
        <v>2037</v>
      </c>
      <c r="O4207" t="s">
        <v>289</v>
      </c>
      <c r="P4207" t="s">
        <v>596</v>
      </c>
      <c r="Q4207" t="s">
        <v>63</v>
      </c>
      <c r="R4207" t="s">
        <v>64</v>
      </c>
      <c r="S4207" t="s">
        <v>181</v>
      </c>
      <c r="T4207" t="s">
        <v>36</v>
      </c>
      <c r="U4207" t="s">
        <v>235</v>
      </c>
      <c r="V4207" t="s">
        <v>157</v>
      </c>
      <c r="W4207" t="s">
        <v>63</v>
      </c>
      <c r="X4207" t="s">
        <v>890</v>
      </c>
      <c r="Y4207" t="s">
        <v>41</v>
      </c>
      <c r="Z4207" t="s">
        <v>904</v>
      </c>
    </row>
    <row r="4208" spans="1:26" hidden="1" x14ac:dyDescent="0.25">
      <c r="A4208" t="s">
        <v>16920</v>
      </c>
      <c r="B4208" t="s">
        <v>16921</v>
      </c>
      <c r="C4208" s="1" t="str">
        <f t="shared" si="682"/>
        <v>21:0242</v>
      </c>
      <c r="D4208" s="1" t="str">
        <f t="shared" si="686"/>
        <v>21:0117</v>
      </c>
      <c r="E4208" t="s">
        <v>16922</v>
      </c>
      <c r="F4208" t="s">
        <v>16923</v>
      </c>
      <c r="H4208">
        <v>59.2306296</v>
      </c>
      <c r="I4208">
        <v>-102.5088289</v>
      </c>
      <c r="J4208" s="1" t="str">
        <f t="shared" si="687"/>
        <v>NGR lake sediment grab sample</v>
      </c>
      <c r="K4208" s="1" t="str">
        <f t="shared" si="688"/>
        <v>&lt;177 micron (NGR)</v>
      </c>
      <c r="L4208">
        <v>104</v>
      </c>
      <c r="M4208" t="s">
        <v>87</v>
      </c>
      <c r="N4208">
        <v>2038</v>
      </c>
      <c r="O4208" t="s">
        <v>562</v>
      </c>
      <c r="P4208" t="s">
        <v>283</v>
      </c>
      <c r="Q4208" t="s">
        <v>53</v>
      </c>
      <c r="R4208" t="s">
        <v>64</v>
      </c>
      <c r="S4208" t="s">
        <v>76</v>
      </c>
      <c r="T4208" t="s">
        <v>36</v>
      </c>
      <c r="U4208" t="s">
        <v>1575</v>
      </c>
      <c r="V4208" t="s">
        <v>2057</v>
      </c>
      <c r="W4208" t="s">
        <v>80</v>
      </c>
      <c r="X4208" t="s">
        <v>890</v>
      </c>
      <c r="Y4208" t="s">
        <v>41</v>
      </c>
      <c r="Z4208" t="s">
        <v>419</v>
      </c>
    </row>
    <row r="4209" spans="1:26" hidden="1" x14ac:dyDescent="0.25">
      <c r="A4209" t="s">
        <v>16924</v>
      </c>
      <c r="B4209" t="s">
        <v>16925</v>
      </c>
      <c r="C4209" s="1" t="str">
        <f t="shared" si="682"/>
        <v>21:0242</v>
      </c>
      <c r="D4209" s="1" t="str">
        <f t="shared" si="686"/>
        <v>21:0117</v>
      </c>
      <c r="E4209" t="s">
        <v>16926</v>
      </c>
      <c r="F4209" t="s">
        <v>16927</v>
      </c>
      <c r="H4209">
        <v>59.295927200000001</v>
      </c>
      <c r="I4209">
        <v>-102.4337486</v>
      </c>
      <c r="J4209" s="1" t="str">
        <f t="shared" si="687"/>
        <v>NGR lake sediment grab sample</v>
      </c>
      <c r="K4209" s="1" t="str">
        <f t="shared" si="688"/>
        <v>&lt;177 micron (NGR)</v>
      </c>
      <c r="L4209">
        <v>104</v>
      </c>
      <c r="M4209" t="s">
        <v>96</v>
      </c>
      <c r="N4209">
        <v>2039</v>
      </c>
      <c r="O4209" t="s">
        <v>771</v>
      </c>
      <c r="P4209" t="s">
        <v>244</v>
      </c>
      <c r="Q4209" t="s">
        <v>53</v>
      </c>
      <c r="R4209" t="s">
        <v>290</v>
      </c>
      <c r="S4209" t="s">
        <v>33</v>
      </c>
      <c r="T4209" t="s">
        <v>36</v>
      </c>
      <c r="U4209" t="s">
        <v>1588</v>
      </c>
      <c r="V4209" t="s">
        <v>2145</v>
      </c>
      <c r="W4209" t="s">
        <v>78</v>
      </c>
      <c r="X4209" t="s">
        <v>890</v>
      </c>
      <c r="Y4209" t="s">
        <v>41</v>
      </c>
      <c r="Z4209" t="s">
        <v>438</v>
      </c>
    </row>
    <row r="4210" spans="1:26" hidden="1" x14ac:dyDescent="0.25">
      <c r="A4210" t="s">
        <v>16928</v>
      </c>
      <c r="B4210" t="s">
        <v>16929</v>
      </c>
      <c r="C4210" s="1" t="str">
        <f t="shared" si="682"/>
        <v>21:0242</v>
      </c>
      <c r="D4210" s="1" t="str">
        <f t="shared" si="686"/>
        <v>21:0117</v>
      </c>
      <c r="E4210" t="s">
        <v>16930</v>
      </c>
      <c r="F4210" t="s">
        <v>16931</v>
      </c>
      <c r="H4210">
        <v>59.318758199999998</v>
      </c>
      <c r="I4210">
        <v>-102.4369679</v>
      </c>
      <c r="J4210" s="1" t="str">
        <f t="shared" si="687"/>
        <v>NGR lake sediment grab sample</v>
      </c>
      <c r="K4210" s="1" t="str">
        <f t="shared" si="688"/>
        <v>&lt;177 micron (NGR)</v>
      </c>
      <c r="L4210">
        <v>104</v>
      </c>
      <c r="M4210" t="s">
        <v>106</v>
      </c>
      <c r="N4210">
        <v>2040</v>
      </c>
      <c r="O4210" t="s">
        <v>75</v>
      </c>
      <c r="P4210" t="s">
        <v>80</v>
      </c>
      <c r="Q4210" t="s">
        <v>53</v>
      </c>
      <c r="R4210" t="s">
        <v>66</v>
      </c>
      <c r="S4210" t="s">
        <v>66</v>
      </c>
      <c r="T4210" t="s">
        <v>36</v>
      </c>
      <c r="U4210" t="s">
        <v>67</v>
      </c>
      <c r="V4210" t="s">
        <v>730</v>
      </c>
      <c r="W4210" t="s">
        <v>66</v>
      </c>
      <c r="X4210" t="s">
        <v>76</v>
      </c>
      <c r="Y4210" t="s">
        <v>41</v>
      </c>
      <c r="Z4210" t="s">
        <v>6924</v>
      </c>
    </row>
    <row r="4211" spans="1:26" hidden="1" x14ac:dyDescent="0.25">
      <c r="A4211" t="s">
        <v>16932</v>
      </c>
      <c r="B4211" t="s">
        <v>16933</v>
      </c>
      <c r="C4211" s="1" t="str">
        <f t="shared" si="682"/>
        <v>21:0242</v>
      </c>
      <c r="D4211" s="1" t="str">
        <f t="shared" si="686"/>
        <v>21:0117</v>
      </c>
      <c r="E4211" t="s">
        <v>16934</v>
      </c>
      <c r="F4211" t="s">
        <v>16935</v>
      </c>
      <c r="H4211">
        <v>59.348458200000003</v>
      </c>
      <c r="I4211">
        <v>-102.4326725</v>
      </c>
      <c r="J4211" s="1" t="str">
        <f t="shared" si="687"/>
        <v>NGR lake sediment grab sample</v>
      </c>
      <c r="K4211" s="1" t="str">
        <f t="shared" si="688"/>
        <v>&lt;177 micron (NGR)</v>
      </c>
      <c r="L4211">
        <v>104</v>
      </c>
      <c r="M4211" t="s">
        <v>118</v>
      </c>
      <c r="N4211">
        <v>2041</v>
      </c>
      <c r="O4211" t="s">
        <v>760</v>
      </c>
      <c r="P4211" t="s">
        <v>760</v>
      </c>
      <c r="Q4211" t="s">
        <v>760</v>
      </c>
      <c r="R4211" t="s">
        <v>760</v>
      </c>
      <c r="S4211" t="s">
        <v>760</v>
      </c>
      <c r="T4211" t="s">
        <v>760</v>
      </c>
      <c r="U4211" t="s">
        <v>760</v>
      </c>
      <c r="V4211" t="s">
        <v>760</v>
      </c>
      <c r="W4211" t="s">
        <v>760</v>
      </c>
      <c r="X4211" t="s">
        <v>48</v>
      </c>
      <c r="Y4211" t="s">
        <v>760</v>
      </c>
      <c r="Z4211" t="s">
        <v>1323</v>
      </c>
    </row>
    <row r="4212" spans="1:26" hidden="1" x14ac:dyDescent="0.25">
      <c r="A4212" t="s">
        <v>16936</v>
      </c>
      <c r="B4212" t="s">
        <v>16937</v>
      </c>
      <c r="C4212" s="1" t="str">
        <f t="shared" si="682"/>
        <v>21:0242</v>
      </c>
      <c r="D4212" s="1" t="str">
        <f t="shared" si="686"/>
        <v>21:0117</v>
      </c>
      <c r="E4212" t="s">
        <v>16938</v>
      </c>
      <c r="F4212" t="s">
        <v>16939</v>
      </c>
      <c r="H4212">
        <v>59.375779600000001</v>
      </c>
      <c r="I4212">
        <v>-102.42168239999999</v>
      </c>
      <c r="J4212" s="1" t="str">
        <f t="shared" si="687"/>
        <v>NGR lake sediment grab sample</v>
      </c>
      <c r="K4212" s="1" t="str">
        <f t="shared" si="688"/>
        <v>&lt;177 micron (NGR)</v>
      </c>
      <c r="L4212">
        <v>104</v>
      </c>
      <c r="M4212" t="s">
        <v>131</v>
      </c>
      <c r="N4212">
        <v>2042</v>
      </c>
      <c r="O4212" t="s">
        <v>455</v>
      </c>
      <c r="P4212" t="s">
        <v>244</v>
      </c>
      <c r="Q4212" t="s">
        <v>63</v>
      </c>
      <c r="R4212" t="s">
        <v>34</v>
      </c>
      <c r="S4212" t="s">
        <v>80</v>
      </c>
      <c r="T4212" t="s">
        <v>36</v>
      </c>
      <c r="U4212" t="s">
        <v>766</v>
      </c>
      <c r="V4212" t="s">
        <v>180</v>
      </c>
      <c r="W4212" t="s">
        <v>66</v>
      </c>
      <c r="X4212" t="s">
        <v>48</v>
      </c>
      <c r="Y4212" t="s">
        <v>41</v>
      </c>
      <c r="Z4212" t="s">
        <v>917</v>
      </c>
    </row>
    <row r="4213" spans="1:26" hidden="1" x14ac:dyDescent="0.25">
      <c r="A4213" t="s">
        <v>16940</v>
      </c>
      <c r="B4213" t="s">
        <v>16941</v>
      </c>
      <c r="C4213" s="1" t="str">
        <f t="shared" si="682"/>
        <v>21:0242</v>
      </c>
      <c r="D4213" s="1" t="str">
        <f t="shared" si="686"/>
        <v>21:0117</v>
      </c>
      <c r="E4213" t="s">
        <v>16942</v>
      </c>
      <c r="F4213" t="s">
        <v>16943</v>
      </c>
      <c r="H4213">
        <v>59.3879874</v>
      </c>
      <c r="I4213">
        <v>-102.42746630000001</v>
      </c>
      <c r="J4213" s="1" t="str">
        <f t="shared" si="687"/>
        <v>NGR lake sediment grab sample</v>
      </c>
      <c r="K4213" s="1" t="str">
        <f t="shared" si="688"/>
        <v>&lt;177 micron (NGR)</v>
      </c>
      <c r="L4213">
        <v>104</v>
      </c>
      <c r="M4213" t="s">
        <v>143</v>
      </c>
      <c r="N4213">
        <v>2043</v>
      </c>
      <c r="O4213" t="s">
        <v>771</v>
      </c>
      <c r="P4213" t="s">
        <v>244</v>
      </c>
      <c r="Q4213" t="s">
        <v>66</v>
      </c>
      <c r="R4213" t="s">
        <v>34</v>
      </c>
      <c r="S4213" t="s">
        <v>39</v>
      </c>
      <c r="T4213" t="s">
        <v>122</v>
      </c>
      <c r="U4213" t="s">
        <v>361</v>
      </c>
      <c r="V4213" t="s">
        <v>685</v>
      </c>
      <c r="W4213" t="s">
        <v>63</v>
      </c>
      <c r="X4213" t="s">
        <v>48</v>
      </c>
      <c r="Y4213" t="s">
        <v>41</v>
      </c>
      <c r="Z4213" t="s">
        <v>626</v>
      </c>
    </row>
    <row r="4214" spans="1:26" hidden="1" x14ac:dyDescent="0.25">
      <c r="A4214" t="s">
        <v>16944</v>
      </c>
      <c r="B4214" t="s">
        <v>16945</v>
      </c>
      <c r="C4214" s="1" t="str">
        <f t="shared" si="682"/>
        <v>21:0242</v>
      </c>
      <c r="D4214" s="1" t="str">
        <f t="shared" si="686"/>
        <v>21:0117</v>
      </c>
      <c r="E4214" t="s">
        <v>16946</v>
      </c>
      <c r="F4214" t="s">
        <v>16947</v>
      </c>
      <c r="H4214">
        <v>59.413953499999998</v>
      </c>
      <c r="I4214">
        <v>-102.4206508</v>
      </c>
      <c r="J4214" s="1" t="str">
        <f t="shared" si="687"/>
        <v>NGR lake sediment grab sample</v>
      </c>
      <c r="K4214" s="1" t="str">
        <f t="shared" si="688"/>
        <v>&lt;177 micron (NGR)</v>
      </c>
      <c r="L4214">
        <v>104</v>
      </c>
      <c r="M4214" t="s">
        <v>177</v>
      </c>
      <c r="N4214">
        <v>2044</v>
      </c>
      <c r="O4214" t="s">
        <v>1048</v>
      </c>
      <c r="P4214" t="s">
        <v>283</v>
      </c>
      <c r="Q4214" t="s">
        <v>53</v>
      </c>
      <c r="R4214" t="s">
        <v>290</v>
      </c>
      <c r="S4214" t="s">
        <v>78</v>
      </c>
      <c r="T4214" t="s">
        <v>36</v>
      </c>
      <c r="U4214" t="s">
        <v>1785</v>
      </c>
      <c r="V4214" t="s">
        <v>2451</v>
      </c>
      <c r="W4214" t="s">
        <v>33</v>
      </c>
      <c r="X4214" t="s">
        <v>82</v>
      </c>
      <c r="Y4214" t="s">
        <v>41</v>
      </c>
      <c r="Z4214" t="s">
        <v>409</v>
      </c>
    </row>
    <row r="4215" spans="1:26" hidden="1" x14ac:dyDescent="0.25">
      <c r="A4215" t="s">
        <v>16948</v>
      </c>
      <c r="B4215" t="s">
        <v>16949</v>
      </c>
      <c r="C4215" s="1" t="str">
        <f t="shared" si="682"/>
        <v>21:0242</v>
      </c>
      <c r="D4215" s="1" t="str">
        <f t="shared" si="686"/>
        <v>21:0117</v>
      </c>
      <c r="E4215" t="s">
        <v>16950</v>
      </c>
      <c r="F4215" t="s">
        <v>16951</v>
      </c>
      <c r="H4215">
        <v>59.4319451</v>
      </c>
      <c r="I4215">
        <v>-102.42723599999999</v>
      </c>
      <c r="J4215" s="1" t="str">
        <f t="shared" si="687"/>
        <v>NGR lake sediment grab sample</v>
      </c>
      <c r="K4215" s="1" t="str">
        <f t="shared" si="688"/>
        <v>&lt;177 micron (NGR)</v>
      </c>
      <c r="L4215">
        <v>104</v>
      </c>
      <c r="M4215" t="s">
        <v>187</v>
      </c>
      <c r="N4215">
        <v>2045</v>
      </c>
      <c r="O4215" t="s">
        <v>1048</v>
      </c>
      <c r="P4215" t="s">
        <v>32</v>
      </c>
      <c r="Q4215" t="s">
        <v>53</v>
      </c>
      <c r="R4215" t="s">
        <v>50</v>
      </c>
      <c r="S4215" t="s">
        <v>63</v>
      </c>
      <c r="T4215" t="s">
        <v>36</v>
      </c>
      <c r="U4215" t="s">
        <v>1432</v>
      </c>
      <c r="V4215" t="s">
        <v>225</v>
      </c>
      <c r="W4215" t="s">
        <v>39</v>
      </c>
      <c r="X4215" t="s">
        <v>890</v>
      </c>
      <c r="Y4215" t="s">
        <v>41</v>
      </c>
      <c r="Z4215" t="s">
        <v>1773</v>
      </c>
    </row>
    <row r="4216" spans="1:26" hidden="1" x14ac:dyDescent="0.25">
      <c r="A4216" t="s">
        <v>16952</v>
      </c>
      <c r="B4216" t="s">
        <v>16953</v>
      </c>
      <c r="C4216" s="1" t="str">
        <f t="shared" si="682"/>
        <v>21:0242</v>
      </c>
      <c r="D4216" s="1" t="str">
        <f t="shared" si="686"/>
        <v>21:0117</v>
      </c>
      <c r="E4216" t="s">
        <v>16954</v>
      </c>
      <c r="F4216" t="s">
        <v>16955</v>
      </c>
      <c r="H4216">
        <v>59.4619766</v>
      </c>
      <c r="I4216">
        <v>-102.4201892</v>
      </c>
      <c r="J4216" s="1" t="str">
        <f t="shared" si="687"/>
        <v>NGR lake sediment grab sample</v>
      </c>
      <c r="K4216" s="1" t="str">
        <f t="shared" si="688"/>
        <v>&lt;177 micron (NGR)</v>
      </c>
      <c r="L4216">
        <v>104</v>
      </c>
      <c r="M4216" t="s">
        <v>196</v>
      </c>
      <c r="N4216">
        <v>2046</v>
      </c>
      <c r="O4216" t="s">
        <v>62</v>
      </c>
      <c r="P4216" t="s">
        <v>198</v>
      </c>
      <c r="Q4216" t="s">
        <v>63</v>
      </c>
      <c r="R4216" t="s">
        <v>64</v>
      </c>
      <c r="S4216" t="s">
        <v>181</v>
      </c>
      <c r="T4216" t="s">
        <v>36</v>
      </c>
      <c r="U4216" t="s">
        <v>521</v>
      </c>
      <c r="V4216" t="s">
        <v>148</v>
      </c>
      <c r="W4216" t="s">
        <v>66</v>
      </c>
      <c r="X4216" t="s">
        <v>77</v>
      </c>
      <c r="Y4216" t="s">
        <v>41</v>
      </c>
      <c r="Z4216" t="s">
        <v>290</v>
      </c>
    </row>
    <row r="4217" spans="1:26" hidden="1" x14ac:dyDescent="0.25">
      <c r="A4217" t="s">
        <v>16956</v>
      </c>
      <c r="B4217" t="s">
        <v>16957</v>
      </c>
      <c r="C4217" s="1" t="str">
        <f t="shared" si="682"/>
        <v>21:0242</v>
      </c>
      <c r="D4217" s="1" t="str">
        <f t="shared" si="686"/>
        <v>21:0117</v>
      </c>
      <c r="E4217" t="s">
        <v>16958</v>
      </c>
      <c r="F4217" t="s">
        <v>16959</v>
      </c>
      <c r="H4217">
        <v>59.480523400000003</v>
      </c>
      <c r="I4217">
        <v>-102.415314</v>
      </c>
      <c r="J4217" s="1" t="str">
        <f t="shared" si="687"/>
        <v>NGR lake sediment grab sample</v>
      </c>
      <c r="K4217" s="1" t="str">
        <f t="shared" si="688"/>
        <v>&lt;177 micron (NGR)</v>
      </c>
      <c r="L4217">
        <v>104</v>
      </c>
      <c r="M4217" t="s">
        <v>206</v>
      </c>
      <c r="N4217">
        <v>2047</v>
      </c>
      <c r="O4217" t="s">
        <v>798</v>
      </c>
      <c r="P4217" t="s">
        <v>77</v>
      </c>
      <c r="Q4217" t="s">
        <v>53</v>
      </c>
      <c r="R4217" t="s">
        <v>97</v>
      </c>
      <c r="S4217" t="s">
        <v>33</v>
      </c>
      <c r="T4217" t="s">
        <v>36</v>
      </c>
      <c r="U4217" t="s">
        <v>938</v>
      </c>
      <c r="V4217" t="s">
        <v>190</v>
      </c>
      <c r="W4217" t="s">
        <v>63</v>
      </c>
      <c r="X4217" t="s">
        <v>283</v>
      </c>
      <c r="Y4217" t="s">
        <v>41</v>
      </c>
      <c r="Z4217" t="s">
        <v>3060</v>
      </c>
    </row>
    <row r="4218" spans="1:26" hidden="1" x14ac:dyDescent="0.25">
      <c r="A4218" t="s">
        <v>16960</v>
      </c>
      <c r="B4218" t="s">
        <v>16961</v>
      </c>
      <c r="C4218" s="1" t="str">
        <f t="shared" si="682"/>
        <v>21:0242</v>
      </c>
      <c r="D4218" s="1" t="str">
        <f>HYPERLINK("http://geochem.nrcan.gc.ca/cdogs/content/svy/svy_e.htm", "")</f>
        <v/>
      </c>
      <c r="G4218" s="1" t="str">
        <f>HYPERLINK("http://geochem.nrcan.gc.ca/cdogs/content/cr_/cr_00022_e.htm", "22")</f>
        <v>22</v>
      </c>
      <c r="J4218" t="s">
        <v>220</v>
      </c>
      <c r="K4218" t="s">
        <v>221</v>
      </c>
      <c r="L4218">
        <v>104</v>
      </c>
      <c r="M4218" t="s">
        <v>222</v>
      </c>
      <c r="N4218">
        <v>2048</v>
      </c>
      <c r="O4218" t="s">
        <v>74</v>
      </c>
      <c r="P4218" t="s">
        <v>198</v>
      </c>
      <c r="Q4218" t="s">
        <v>244</v>
      </c>
      <c r="R4218" t="s">
        <v>181</v>
      </c>
      <c r="S4218" t="s">
        <v>33</v>
      </c>
      <c r="T4218" t="s">
        <v>36</v>
      </c>
      <c r="U4218" t="s">
        <v>456</v>
      </c>
      <c r="V4218" t="s">
        <v>2451</v>
      </c>
      <c r="W4218" t="s">
        <v>78</v>
      </c>
      <c r="X4218" t="s">
        <v>48</v>
      </c>
      <c r="Y4218" t="s">
        <v>33</v>
      </c>
      <c r="Z4218" t="s">
        <v>1183</v>
      </c>
    </row>
    <row r="4219" spans="1:26" hidden="1" x14ac:dyDescent="0.25">
      <c r="A4219" t="s">
        <v>16962</v>
      </c>
      <c r="B4219" t="s">
        <v>16963</v>
      </c>
      <c r="C4219" s="1" t="str">
        <f t="shared" ref="C4219:C4282" si="689">HYPERLINK("http://geochem.nrcan.gc.ca/cdogs/content/bdl/bdl210242_e.htm", "21:0242")</f>
        <v>21:0242</v>
      </c>
      <c r="D4219" s="1" t="str">
        <f t="shared" ref="D4219:D4239" si="690">HYPERLINK("http://geochem.nrcan.gc.ca/cdogs/content/svy/svy210117_e.htm", "21:0117")</f>
        <v>21:0117</v>
      </c>
      <c r="E4219" t="s">
        <v>16964</v>
      </c>
      <c r="F4219" t="s">
        <v>16965</v>
      </c>
      <c r="H4219">
        <v>59.497240400000003</v>
      </c>
      <c r="I4219">
        <v>-102.41923130000001</v>
      </c>
      <c r="J4219" s="1" t="str">
        <f t="shared" ref="J4219:J4239" si="691">HYPERLINK("http://geochem.nrcan.gc.ca/cdogs/content/kwd/kwd020027_e.htm", "NGR lake sediment grab sample")</f>
        <v>NGR lake sediment grab sample</v>
      </c>
      <c r="K4219" s="1" t="str">
        <f t="shared" ref="K4219:K4239" si="692">HYPERLINK("http://geochem.nrcan.gc.ca/cdogs/content/kwd/kwd080006_e.htm", "&lt;177 micron (NGR)")</f>
        <v>&lt;177 micron (NGR)</v>
      </c>
      <c r="L4219">
        <v>104</v>
      </c>
      <c r="M4219" t="s">
        <v>214</v>
      </c>
      <c r="N4219">
        <v>2049</v>
      </c>
      <c r="O4219" t="s">
        <v>197</v>
      </c>
      <c r="P4219" t="s">
        <v>244</v>
      </c>
      <c r="Q4219" t="s">
        <v>53</v>
      </c>
      <c r="R4219" t="s">
        <v>156</v>
      </c>
      <c r="S4219" t="s">
        <v>80</v>
      </c>
      <c r="T4219" t="s">
        <v>36</v>
      </c>
      <c r="U4219" t="s">
        <v>355</v>
      </c>
      <c r="V4219" t="s">
        <v>2451</v>
      </c>
      <c r="W4219" t="s">
        <v>33</v>
      </c>
      <c r="X4219" t="s">
        <v>82</v>
      </c>
      <c r="Y4219" t="s">
        <v>41</v>
      </c>
      <c r="Z4219" t="s">
        <v>472</v>
      </c>
    </row>
    <row r="4220" spans="1:26" hidden="1" x14ac:dyDescent="0.25">
      <c r="A4220" t="s">
        <v>16966</v>
      </c>
      <c r="B4220" t="s">
        <v>16967</v>
      </c>
      <c r="C4220" s="1" t="str">
        <f t="shared" si="689"/>
        <v>21:0242</v>
      </c>
      <c r="D4220" s="1" t="str">
        <f t="shared" si="690"/>
        <v>21:0117</v>
      </c>
      <c r="E4220" t="s">
        <v>16968</v>
      </c>
      <c r="F4220" t="s">
        <v>16969</v>
      </c>
      <c r="H4220">
        <v>59.523263399999998</v>
      </c>
      <c r="I4220">
        <v>-102.4116914</v>
      </c>
      <c r="J4220" s="1" t="str">
        <f t="shared" si="691"/>
        <v>NGR lake sediment grab sample</v>
      </c>
      <c r="K4220" s="1" t="str">
        <f t="shared" si="692"/>
        <v>&lt;177 micron (NGR)</v>
      </c>
      <c r="L4220">
        <v>104</v>
      </c>
      <c r="M4220" t="s">
        <v>234</v>
      </c>
      <c r="N4220">
        <v>2050</v>
      </c>
      <c r="O4220" t="s">
        <v>1048</v>
      </c>
      <c r="P4220" t="s">
        <v>156</v>
      </c>
      <c r="Q4220" t="s">
        <v>53</v>
      </c>
      <c r="R4220" t="s">
        <v>78</v>
      </c>
      <c r="S4220" t="s">
        <v>63</v>
      </c>
      <c r="T4220" t="s">
        <v>36</v>
      </c>
      <c r="U4220" t="s">
        <v>91</v>
      </c>
      <c r="V4220" t="s">
        <v>292</v>
      </c>
      <c r="W4220" t="s">
        <v>53</v>
      </c>
      <c r="X4220" t="s">
        <v>760</v>
      </c>
      <c r="Y4220" t="s">
        <v>41</v>
      </c>
      <c r="Z4220" t="s">
        <v>62</v>
      </c>
    </row>
    <row r="4221" spans="1:26" hidden="1" x14ac:dyDescent="0.25">
      <c r="A4221" t="s">
        <v>16970</v>
      </c>
      <c r="B4221" t="s">
        <v>16971</v>
      </c>
      <c r="C4221" s="1" t="str">
        <f t="shared" si="689"/>
        <v>21:0242</v>
      </c>
      <c r="D4221" s="1" t="str">
        <f t="shared" si="690"/>
        <v>21:0117</v>
      </c>
      <c r="E4221" t="s">
        <v>16972</v>
      </c>
      <c r="F4221" t="s">
        <v>16973</v>
      </c>
      <c r="H4221">
        <v>59.483661099999999</v>
      </c>
      <c r="I4221">
        <v>-102.49100420000001</v>
      </c>
      <c r="J4221" s="1" t="str">
        <f t="shared" si="691"/>
        <v>NGR lake sediment grab sample</v>
      </c>
      <c r="K4221" s="1" t="str">
        <f t="shared" si="692"/>
        <v>&lt;177 micron (NGR)</v>
      </c>
      <c r="L4221">
        <v>105</v>
      </c>
      <c r="M4221" t="s">
        <v>242</v>
      </c>
      <c r="N4221">
        <v>2051</v>
      </c>
      <c r="O4221" t="s">
        <v>798</v>
      </c>
      <c r="P4221" t="s">
        <v>109</v>
      </c>
      <c r="Q4221" t="s">
        <v>53</v>
      </c>
      <c r="R4221" t="s">
        <v>97</v>
      </c>
      <c r="S4221" t="s">
        <v>80</v>
      </c>
      <c r="T4221" t="s">
        <v>36</v>
      </c>
      <c r="U4221" t="s">
        <v>343</v>
      </c>
      <c r="V4221" t="s">
        <v>292</v>
      </c>
      <c r="W4221" t="s">
        <v>53</v>
      </c>
      <c r="X4221" t="s">
        <v>82</v>
      </c>
      <c r="Y4221" t="s">
        <v>41</v>
      </c>
      <c r="Z4221" t="s">
        <v>423</v>
      </c>
    </row>
    <row r="4222" spans="1:26" hidden="1" x14ac:dyDescent="0.25">
      <c r="A4222" t="s">
        <v>16974</v>
      </c>
      <c r="B4222" t="s">
        <v>16975</v>
      </c>
      <c r="C4222" s="1" t="str">
        <f t="shared" si="689"/>
        <v>21:0242</v>
      </c>
      <c r="D4222" s="1" t="str">
        <f t="shared" si="690"/>
        <v>21:0117</v>
      </c>
      <c r="E4222" t="s">
        <v>16976</v>
      </c>
      <c r="F4222" t="s">
        <v>16977</v>
      </c>
      <c r="H4222">
        <v>59.543620300000001</v>
      </c>
      <c r="I4222">
        <v>-102.4129441</v>
      </c>
      <c r="J4222" s="1" t="str">
        <f t="shared" si="691"/>
        <v>NGR lake sediment grab sample</v>
      </c>
      <c r="K4222" s="1" t="str">
        <f t="shared" si="692"/>
        <v>&lt;177 micron (NGR)</v>
      </c>
      <c r="L4222">
        <v>105</v>
      </c>
      <c r="M4222" t="s">
        <v>251</v>
      </c>
      <c r="N4222">
        <v>2052</v>
      </c>
      <c r="O4222" t="s">
        <v>890</v>
      </c>
      <c r="P4222" t="s">
        <v>50</v>
      </c>
      <c r="Q4222" t="s">
        <v>53</v>
      </c>
      <c r="R4222" t="s">
        <v>97</v>
      </c>
      <c r="S4222" t="s">
        <v>80</v>
      </c>
      <c r="T4222" t="s">
        <v>36</v>
      </c>
      <c r="U4222" t="s">
        <v>67</v>
      </c>
      <c r="V4222" t="s">
        <v>237</v>
      </c>
      <c r="W4222" t="s">
        <v>53</v>
      </c>
      <c r="X4222" t="s">
        <v>48</v>
      </c>
      <c r="Y4222" t="s">
        <v>41</v>
      </c>
      <c r="Z4222" t="s">
        <v>362</v>
      </c>
    </row>
    <row r="4223" spans="1:26" hidden="1" x14ac:dyDescent="0.25">
      <c r="A4223" t="s">
        <v>16978</v>
      </c>
      <c r="B4223" t="s">
        <v>16979</v>
      </c>
      <c r="C4223" s="1" t="str">
        <f t="shared" si="689"/>
        <v>21:0242</v>
      </c>
      <c r="D4223" s="1" t="str">
        <f t="shared" si="690"/>
        <v>21:0117</v>
      </c>
      <c r="E4223" t="s">
        <v>16980</v>
      </c>
      <c r="F4223" t="s">
        <v>16981</v>
      </c>
      <c r="H4223">
        <v>59.552389099999999</v>
      </c>
      <c r="I4223">
        <v>-102.41703269999999</v>
      </c>
      <c r="J4223" s="1" t="str">
        <f t="shared" si="691"/>
        <v>NGR lake sediment grab sample</v>
      </c>
      <c r="K4223" s="1" t="str">
        <f t="shared" si="692"/>
        <v>&lt;177 micron (NGR)</v>
      </c>
      <c r="L4223">
        <v>105</v>
      </c>
      <c r="M4223" t="s">
        <v>259</v>
      </c>
      <c r="N4223">
        <v>2053</v>
      </c>
      <c r="O4223" t="s">
        <v>1254</v>
      </c>
      <c r="P4223" t="s">
        <v>77</v>
      </c>
      <c r="Q4223" t="s">
        <v>53</v>
      </c>
      <c r="R4223" t="s">
        <v>156</v>
      </c>
      <c r="S4223" t="s">
        <v>80</v>
      </c>
      <c r="T4223" t="s">
        <v>36</v>
      </c>
      <c r="U4223" t="s">
        <v>299</v>
      </c>
      <c r="V4223" t="s">
        <v>200</v>
      </c>
      <c r="W4223" t="s">
        <v>33</v>
      </c>
      <c r="X4223" t="s">
        <v>79</v>
      </c>
      <c r="Y4223" t="s">
        <v>41</v>
      </c>
      <c r="Z4223" t="s">
        <v>1364</v>
      </c>
    </row>
    <row r="4224" spans="1:26" hidden="1" x14ac:dyDescent="0.25">
      <c r="A4224" t="s">
        <v>16982</v>
      </c>
      <c r="B4224" t="s">
        <v>16983</v>
      </c>
      <c r="C4224" s="1" t="str">
        <f t="shared" si="689"/>
        <v>21:0242</v>
      </c>
      <c r="D4224" s="1" t="str">
        <f t="shared" si="690"/>
        <v>21:0117</v>
      </c>
      <c r="E4224" t="s">
        <v>16980</v>
      </c>
      <c r="F4224" t="s">
        <v>16984</v>
      </c>
      <c r="H4224">
        <v>59.552389099999999</v>
      </c>
      <c r="I4224">
        <v>-102.41703269999999</v>
      </c>
      <c r="J4224" s="1" t="str">
        <f t="shared" si="691"/>
        <v>NGR lake sediment grab sample</v>
      </c>
      <c r="K4224" s="1" t="str">
        <f t="shared" si="692"/>
        <v>&lt;177 micron (NGR)</v>
      </c>
      <c r="L4224">
        <v>105</v>
      </c>
      <c r="M4224" t="s">
        <v>268</v>
      </c>
      <c r="N4224">
        <v>2054</v>
      </c>
      <c r="O4224" t="s">
        <v>224</v>
      </c>
      <c r="P4224" t="s">
        <v>198</v>
      </c>
      <c r="Q4224" t="s">
        <v>53</v>
      </c>
      <c r="R4224" t="s">
        <v>97</v>
      </c>
      <c r="S4224" t="s">
        <v>63</v>
      </c>
      <c r="T4224" t="s">
        <v>36</v>
      </c>
      <c r="U4224" t="s">
        <v>307</v>
      </c>
      <c r="V4224" t="s">
        <v>90</v>
      </c>
      <c r="W4224" t="s">
        <v>33</v>
      </c>
      <c r="X4224" t="s">
        <v>48</v>
      </c>
      <c r="Y4224" t="s">
        <v>41</v>
      </c>
      <c r="Z4224" t="s">
        <v>536</v>
      </c>
    </row>
    <row r="4225" spans="1:26" hidden="1" x14ac:dyDescent="0.25">
      <c r="A4225" t="s">
        <v>16985</v>
      </c>
      <c r="B4225" t="s">
        <v>16986</v>
      </c>
      <c r="C4225" s="1" t="str">
        <f t="shared" si="689"/>
        <v>21:0242</v>
      </c>
      <c r="D4225" s="1" t="str">
        <f t="shared" si="690"/>
        <v>21:0117</v>
      </c>
      <c r="E4225" t="s">
        <v>16987</v>
      </c>
      <c r="F4225" t="s">
        <v>16988</v>
      </c>
      <c r="H4225">
        <v>59.549687400000003</v>
      </c>
      <c r="I4225">
        <v>-102.4612339</v>
      </c>
      <c r="J4225" s="1" t="str">
        <f t="shared" si="691"/>
        <v>NGR lake sediment grab sample</v>
      </c>
      <c r="K4225" s="1" t="str">
        <f t="shared" si="692"/>
        <v>&lt;177 micron (NGR)</v>
      </c>
      <c r="L4225">
        <v>105</v>
      </c>
      <c r="M4225" t="s">
        <v>47</v>
      </c>
      <c r="N4225">
        <v>2055</v>
      </c>
      <c r="O4225" t="s">
        <v>489</v>
      </c>
      <c r="P4225" t="s">
        <v>75</v>
      </c>
      <c r="Q4225" t="s">
        <v>53</v>
      </c>
      <c r="R4225" t="s">
        <v>109</v>
      </c>
      <c r="S4225" t="s">
        <v>63</v>
      </c>
      <c r="T4225" t="s">
        <v>36</v>
      </c>
      <c r="U4225" t="s">
        <v>67</v>
      </c>
      <c r="V4225" t="s">
        <v>308</v>
      </c>
      <c r="W4225" t="s">
        <v>39</v>
      </c>
      <c r="X4225" t="s">
        <v>82</v>
      </c>
      <c r="Y4225" t="s">
        <v>41</v>
      </c>
      <c r="Z4225" t="s">
        <v>1323</v>
      </c>
    </row>
    <row r="4226" spans="1:26" hidden="1" x14ac:dyDescent="0.25">
      <c r="A4226" t="s">
        <v>16989</v>
      </c>
      <c r="B4226" t="s">
        <v>16990</v>
      </c>
      <c r="C4226" s="1" t="str">
        <f t="shared" si="689"/>
        <v>21:0242</v>
      </c>
      <c r="D4226" s="1" t="str">
        <f t="shared" si="690"/>
        <v>21:0117</v>
      </c>
      <c r="E4226" t="s">
        <v>16991</v>
      </c>
      <c r="F4226" t="s">
        <v>16992</v>
      </c>
      <c r="H4226">
        <v>59.544241800000002</v>
      </c>
      <c r="I4226">
        <v>-102.4877063</v>
      </c>
      <c r="J4226" s="1" t="str">
        <f t="shared" si="691"/>
        <v>NGR lake sediment grab sample</v>
      </c>
      <c r="K4226" s="1" t="str">
        <f t="shared" si="692"/>
        <v>&lt;177 micron (NGR)</v>
      </c>
      <c r="L4226">
        <v>105</v>
      </c>
      <c r="M4226" t="s">
        <v>60</v>
      </c>
      <c r="N4226">
        <v>2056</v>
      </c>
      <c r="O4226" t="s">
        <v>224</v>
      </c>
      <c r="P4226" t="s">
        <v>77</v>
      </c>
      <c r="Q4226" t="s">
        <v>53</v>
      </c>
      <c r="R4226" t="s">
        <v>156</v>
      </c>
      <c r="S4226" t="s">
        <v>80</v>
      </c>
      <c r="T4226" t="s">
        <v>36</v>
      </c>
      <c r="U4226" t="s">
        <v>40</v>
      </c>
      <c r="V4226" t="s">
        <v>517</v>
      </c>
      <c r="W4226" t="s">
        <v>80</v>
      </c>
      <c r="X4226" t="s">
        <v>82</v>
      </c>
      <c r="Y4226" t="s">
        <v>41</v>
      </c>
      <c r="Z4226" t="s">
        <v>890</v>
      </c>
    </row>
    <row r="4227" spans="1:26" hidden="1" x14ac:dyDescent="0.25">
      <c r="A4227" t="s">
        <v>16993</v>
      </c>
      <c r="B4227" t="s">
        <v>16994</v>
      </c>
      <c r="C4227" s="1" t="str">
        <f t="shared" si="689"/>
        <v>21:0242</v>
      </c>
      <c r="D4227" s="1" t="str">
        <f t="shared" si="690"/>
        <v>21:0117</v>
      </c>
      <c r="E4227" t="s">
        <v>16995</v>
      </c>
      <c r="F4227" t="s">
        <v>16996</v>
      </c>
      <c r="H4227">
        <v>59.527349800000003</v>
      </c>
      <c r="I4227">
        <v>-102.492305</v>
      </c>
      <c r="J4227" s="1" t="str">
        <f t="shared" si="691"/>
        <v>NGR lake sediment grab sample</v>
      </c>
      <c r="K4227" s="1" t="str">
        <f t="shared" si="692"/>
        <v>&lt;177 micron (NGR)</v>
      </c>
      <c r="L4227">
        <v>105</v>
      </c>
      <c r="M4227" t="s">
        <v>73</v>
      </c>
      <c r="N4227">
        <v>2057</v>
      </c>
      <c r="O4227" t="s">
        <v>48</v>
      </c>
      <c r="P4227" t="s">
        <v>109</v>
      </c>
      <c r="Q4227" t="s">
        <v>53</v>
      </c>
      <c r="R4227" t="s">
        <v>156</v>
      </c>
      <c r="S4227" t="s">
        <v>63</v>
      </c>
      <c r="T4227" t="s">
        <v>36</v>
      </c>
      <c r="U4227" t="s">
        <v>40</v>
      </c>
      <c r="V4227" t="s">
        <v>157</v>
      </c>
      <c r="W4227" t="s">
        <v>53</v>
      </c>
      <c r="X4227" t="s">
        <v>890</v>
      </c>
      <c r="Y4227" t="s">
        <v>41</v>
      </c>
      <c r="Z4227" t="s">
        <v>1847</v>
      </c>
    </row>
    <row r="4228" spans="1:26" hidden="1" x14ac:dyDescent="0.25">
      <c r="A4228" t="s">
        <v>16997</v>
      </c>
      <c r="B4228" t="s">
        <v>16998</v>
      </c>
      <c r="C4228" s="1" t="str">
        <f t="shared" si="689"/>
        <v>21:0242</v>
      </c>
      <c r="D4228" s="1" t="str">
        <f t="shared" si="690"/>
        <v>21:0117</v>
      </c>
      <c r="E4228" t="s">
        <v>16999</v>
      </c>
      <c r="F4228" t="s">
        <v>17000</v>
      </c>
      <c r="H4228">
        <v>59.521088900000002</v>
      </c>
      <c r="I4228">
        <v>-102.4681215</v>
      </c>
      <c r="J4228" s="1" t="str">
        <f t="shared" si="691"/>
        <v>NGR lake sediment grab sample</v>
      </c>
      <c r="K4228" s="1" t="str">
        <f t="shared" si="692"/>
        <v>&lt;177 micron (NGR)</v>
      </c>
      <c r="L4228">
        <v>105</v>
      </c>
      <c r="M4228" t="s">
        <v>87</v>
      </c>
      <c r="N4228">
        <v>2058</v>
      </c>
      <c r="O4228" t="s">
        <v>562</v>
      </c>
      <c r="P4228" t="s">
        <v>156</v>
      </c>
      <c r="Q4228" t="s">
        <v>53</v>
      </c>
      <c r="R4228" t="s">
        <v>146</v>
      </c>
      <c r="S4228" t="s">
        <v>63</v>
      </c>
      <c r="T4228" t="s">
        <v>36</v>
      </c>
      <c r="U4228" t="s">
        <v>963</v>
      </c>
      <c r="V4228" t="s">
        <v>99</v>
      </c>
      <c r="W4228" t="s">
        <v>53</v>
      </c>
      <c r="X4228" t="s">
        <v>283</v>
      </c>
      <c r="Y4228" t="s">
        <v>41</v>
      </c>
      <c r="Z4228" t="s">
        <v>272</v>
      </c>
    </row>
    <row r="4229" spans="1:26" hidden="1" x14ac:dyDescent="0.25">
      <c r="A4229" t="s">
        <v>17001</v>
      </c>
      <c r="B4229" t="s">
        <v>17002</v>
      </c>
      <c r="C4229" s="1" t="str">
        <f t="shared" si="689"/>
        <v>21:0242</v>
      </c>
      <c r="D4229" s="1" t="str">
        <f t="shared" si="690"/>
        <v>21:0117</v>
      </c>
      <c r="E4229" t="s">
        <v>17003</v>
      </c>
      <c r="F4229" t="s">
        <v>17004</v>
      </c>
      <c r="H4229">
        <v>59.508240299999997</v>
      </c>
      <c r="I4229">
        <v>-102.4806255</v>
      </c>
      <c r="J4229" s="1" t="str">
        <f t="shared" si="691"/>
        <v>NGR lake sediment grab sample</v>
      </c>
      <c r="K4229" s="1" t="str">
        <f t="shared" si="692"/>
        <v>&lt;177 micron (NGR)</v>
      </c>
      <c r="L4229">
        <v>105</v>
      </c>
      <c r="M4229" t="s">
        <v>96</v>
      </c>
      <c r="N4229">
        <v>2059</v>
      </c>
      <c r="O4229" t="s">
        <v>178</v>
      </c>
      <c r="P4229" t="s">
        <v>109</v>
      </c>
      <c r="Q4229" t="s">
        <v>53</v>
      </c>
      <c r="R4229" t="s">
        <v>97</v>
      </c>
      <c r="S4229" t="s">
        <v>63</v>
      </c>
      <c r="T4229" t="s">
        <v>36</v>
      </c>
      <c r="U4229" t="s">
        <v>40</v>
      </c>
      <c r="V4229" t="s">
        <v>157</v>
      </c>
      <c r="W4229" t="s">
        <v>66</v>
      </c>
      <c r="X4229" t="s">
        <v>82</v>
      </c>
      <c r="Y4229" t="s">
        <v>41</v>
      </c>
      <c r="Z4229" t="s">
        <v>536</v>
      </c>
    </row>
    <row r="4230" spans="1:26" hidden="1" x14ac:dyDescent="0.25">
      <c r="A4230" t="s">
        <v>17005</v>
      </c>
      <c r="B4230" t="s">
        <v>17006</v>
      </c>
      <c r="C4230" s="1" t="str">
        <f t="shared" si="689"/>
        <v>21:0242</v>
      </c>
      <c r="D4230" s="1" t="str">
        <f t="shared" si="690"/>
        <v>21:0117</v>
      </c>
      <c r="E4230" t="s">
        <v>17007</v>
      </c>
      <c r="F4230" t="s">
        <v>17008</v>
      </c>
      <c r="H4230">
        <v>59.495007299999997</v>
      </c>
      <c r="I4230">
        <v>-102.49516250000001</v>
      </c>
      <c r="J4230" s="1" t="str">
        <f t="shared" si="691"/>
        <v>NGR lake sediment grab sample</v>
      </c>
      <c r="K4230" s="1" t="str">
        <f t="shared" si="692"/>
        <v>&lt;177 micron (NGR)</v>
      </c>
      <c r="L4230">
        <v>105</v>
      </c>
      <c r="M4230" t="s">
        <v>106</v>
      </c>
      <c r="N4230">
        <v>2060</v>
      </c>
      <c r="O4230" t="s">
        <v>108</v>
      </c>
      <c r="P4230" t="s">
        <v>76</v>
      </c>
      <c r="Q4230" t="s">
        <v>53</v>
      </c>
      <c r="R4230" t="s">
        <v>97</v>
      </c>
      <c r="S4230" t="s">
        <v>39</v>
      </c>
      <c r="T4230" t="s">
        <v>36</v>
      </c>
      <c r="U4230" t="s">
        <v>228</v>
      </c>
      <c r="V4230" t="s">
        <v>90</v>
      </c>
      <c r="W4230" t="s">
        <v>53</v>
      </c>
      <c r="X4230" t="s">
        <v>283</v>
      </c>
      <c r="Y4230" t="s">
        <v>41</v>
      </c>
      <c r="Z4230" t="s">
        <v>321</v>
      </c>
    </row>
    <row r="4231" spans="1:26" hidden="1" x14ac:dyDescent="0.25">
      <c r="A4231" t="s">
        <v>17009</v>
      </c>
      <c r="B4231" t="s">
        <v>17010</v>
      </c>
      <c r="C4231" s="1" t="str">
        <f t="shared" si="689"/>
        <v>21:0242</v>
      </c>
      <c r="D4231" s="1" t="str">
        <f t="shared" si="690"/>
        <v>21:0117</v>
      </c>
      <c r="E4231" t="s">
        <v>17011</v>
      </c>
      <c r="F4231" t="s">
        <v>17012</v>
      </c>
      <c r="H4231">
        <v>59.484431200000003</v>
      </c>
      <c r="I4231">
        <v>-102.47501560000001</v>
      </c>
      <c r="J4231" s="1" t="str">
        <f t="shared" si="691"/>
        <v>NGR lake sediment grab sample</v>
      </c>
      <c r="K4231" s="1" t="str">
        <f t="shared" si="692"/>
        <v>&lt;177 micron (NGR)</v>
      </c>
      <c r="L4231">
        <v>105</v>
      </c>
      <c r="M4231" t="s">
        <v>118</v>
      </c>
      <c r="N4231">
        <v>2061</v>
      </c>
      <c r="O4231" t="s">
        <v>100</v>
      </c>
      <c r="P4231" t="s">
        <v>50</v>
      </c>
      <c r="Q4231" t="s">
        <v>53</v>
      </c>
      <c r="R4231" t="s">
        <v>181</v>
      </c>
      <c r="S4231" t="s">
        <v>66</v>
      </c>
      <c r="T4231" t="s">
        <v>36</v>
      </c>
      <c r="U4231" t="s">
        <v>98</v>
      </c>
      <c r="V4231" t="s">
        <v>2684</v>
      </c>
      <c r="W4231" t="s">
        <v>33</v>
      </c>
      <c r="X4231" t="s">
        <v>77</v>
      </c>
      <c r="Y4231" t="s">
        <v>41</v>
      </c>
      <c r="Z4231" t="s">
        <v>17013</v>
      </c>
    </row>
    <row r="4232" spans="1:26" hidden="1" x14ac:dyDescent="0.25">
      <c r="A4232" t="s">
        <v>17014</v>
      </c>
      <c r="B4232" t="s">
        <v>17015</v>
      </c>
      <c r="C4232" s="1" t="str">
        <f t="shared" si="689"/>
        <v>21:0242</v>
      </c>
      <c r="D4232" s="1" t="str">
        <f t="shared" si="690"/>
        <v>21:0117</v>
      </c>
      <c r="E4232" t="s">
        <v>16972</v>
      </c>
      <c r="F4232" t="s">
        <v>17016</v>
      </c>
      <c r="H4232">
        <v>59.483661099999999</v>
      </c>
      <c r="I4232">
        <v>-102.49100420000001</v>
      </c>
      <c r="J4232" s="1" t="str">
        <f t="shared" si="691"/>
        <v>NGR lake sediment grab sample</v>
      </c>
      <c r="K4232" s="1" t="str">
        <f t="shared" si="692"/>
        <v>&lt;177 micron (NGR)</v>
      </c>
      <c r="L4232">
        <v>105</v>
      </c>
      <c r="M4232" t="s">
        <v>366</v>
      </c>
      <c r="N4232">
        <v>2062</v>
      </c>
      <c r="O4232" t="s">
        <v>79</v>
      </c>
      <c r="P4232" t="s">
        <v>109</v>
      </c>
      <c r="Q4232" t="s">
        <v>53</v>
      </c>
      <c r="R4232" t="s">
        <v>97</v>
      </c>
      <c r="S4232" t="s">
        <v>63</v>
      </c>
      <c r="T4232" t="s">
        <v>36</v>
      </c>
      <c r="U4232" t="s">
        <v>343</v>
      </c>
      <c r="V4232" t="s">
        <v>292</v>
      </c>
      <c r="W4232" t="s">
        <v>53</v>
      </c>
      <c r="X4232" t="s">
        <v>890</v>
      </c>
      <c r="Y4232" t="s">
        <v>41</v>
      </c>
      <c r="Z4232" t="s">
        <v>1481</v>
      </c>
    </row>
    <row r="4233" spans="1:26" hidden="1" x14ac:dyDescent="0.25">
      <c r="A4233" t="s">
        <v>17017</v>
      </c>
      <c r="B4233" t="s">
        <v>17018</v>
      </c>
      <c r="C4233" s="1" t="str">
        <f t="shared" si="689"/>
        <v>21:0242</v>
      </c>
      <c r="D4233" s="1" t="str">
        <f t="shared" si="690"/>
        <v>21:0117</v>
      </c>
      <c r="E4233" t="s">
        <v>17019</v>
      </c>
      <c r="F4233" t="s">
        <v>17020</v>
      </c>
      <c r="H4233">
        <v>59.462688499999999</v>
      </c>
      <c r="I4233">
        <v>-102.4908461</v>
      </c>
      <c r="J4233" s="1" t="str">
        <f t="shared" si="691"/>
        <v>NGR lake sediment grab sample</v>
      </c>
      <c r="K4233" s="1" t="str">
        <f t="shared" si="692"/>
        <v>&lt;177 micron (NGR)</v>
      </c>
      <c r="L4233">
        <v>105</v>
      </c>
      <c r="M4233" t="s">
        <v>131</v>
      </c>
      <c r="N4233">
        <v>2063</v>
      </c>
      <c r="O4233" t="s">
        <v>320</v>
      </c>
      <c r="P4233" t="s">
        <v>198</v>
      </c>
      <c r="Q4233" t="s">
        <v>53</v>
      </c>
      <c r="R4233" t="s">
        <v>156</v>
      </c>
      <c r="S4233" t="s">
        <v>39</v>
      </c>
      <c r="T4233" t="s">
        <v>36</v>
      </c>
      <c r="U4233" t="s">
        <v>1785</v>
      </c>
      <c r="V4233" t="s">
        <v>730</v>
      </c>
      <c r="W4233" t="s">
        <v>66</v>
      </c>
      <c r="X4233" t="s">
        <v>79</v>
      </c>
      <c r="Y4233" t="s">
        <v>41</v>
      </c>
      <c r="Z4233" t="s">
        <v>1105</v>
      </c>
    </row>
    <row r="4234" spans="1:26" hidden="1" x14ac:dyDescent="0.25">
      <c r="A4234" t="s">
        <v>17021</v>
      </c>
      <c r="B4234" t="s">
        <v>17022</v>
      </c>
      <c r="C4234" s="1" t="str">
        <f t="shared" si="689"/>
        <v>21:0242</v>
      </c>
      <c r="D4234" s="1" t="str">
        <f t="shared" si="690"/>
        <v>21:0117</v>
      </c>
      <c r="E4234" t="s">
        <v>17023</v>
      </c>
      <c r="F4234" t="s">
        <v>17024</v>
      </c>
      <c r="H4234">
        <v>59.453292099999999</v>
      </c>
      <c r="I4234">
        <v>-102.46810790000001</v>
      </c>
      <c r="J4234" s="1" t="str">
        <f t="shared" si="691"/>
        <v>NGR lake sediment grab sample</v>
      </c>
      <c r="K4234" s="1" t="str">
        <f t="shared" si="692"/>
        <v>&lt;177 micron (NGR)</v>
      </c>
      <c r="L4234">
        <v>105</v>
      </c>
      <c r="M4234" t="s">
        <v>143</v>
      </c>
      <c r="N4234">
        <v>2064</v>
      </c>
      <c r="O4234" t="s">
        <v>679</v>
      </c>
      <c r="P4234" t="s">
        <v>244</v>
      </c>
      <c r="Q4234" t="s">
        <v>53</v>
      </c>
      <c r="R4234" t="s">
        <v>50</v>
      </c>
      <c r="S4234" t="s">
        <v>39</v>
      </c>
      <c r="T4234" t="s">
        <v>36</v>
      </c>
      <c r="U4234" t="s">
        <v>4294</v>
      </c>
      <c r="V4234" t="s">
        <v>10021</v>
      </c>
      <c r="W4234" t="s">
        <v>66</v>
      </c>
      <c r="X4234" t="s">
        <v>82</v>
      </c>
      <c r="Y4234" t="s">
        <v>41</v>
      </c>
      <c r="Z4234" t="s">
        <v>133</v>
      </c>
    </row>
    <row r="4235" spans="1:26" hidden="1" x14ac:dyDescent="0.25">
      <c r="A4235" t="s">
        <v>17025</v>
      </c>
      <c r="B4235" t="s">
        <v>17026</v>
      </c>
      <c r="C4235" s="1" t="str">
        <f t="shared" si="689"/>
        <v>21:0242</v>
      </c>
      <c r="D4235" s="1" t="str">
        <f t="shared" si="690"/>
        <v>21:0117</v>
      </c>
      <c r="E4235" t="s">
        <v>17027</v>
      </c>
      <c r="F4235" t="s">
        <v>17028</v>
      </c>
      <c r="H4235">
        <v>59.444541800000003</v>
      </c>
      <c r="I4235">
        <v>-102.49702379999999</v>
      </c>
      <c r="J4235" s="1" t="str">
        <f t="shared" si="691"/>
        <v>NGR lake sediment grab sample</v>
      </c>
      <c r="K4235" s="1" t="str">
        <f t="shared" si="692"/>
        <v>&lt;177 micron (NGR)</v>
      </c>
      <c r="L4235">
        <v>105</v>
      </c>
      <c r="M4235" t="s">
        <v>177</v>
      </c>
      <c r="N4235">
        <v>2065</v>
      </c>
      <c r="O4235" t="s">
        <v>188</v>
      </c>
      <c r="P4235" t="s">
        <v>596</v>
      </c>
      <c r="Q4235" t="s">
        <v>53</v>
      </c>
      <c r="R4235" t="s">
        <v>156</v>
      </c>
      <c r="S4235" t="s">
        <v>39</v>
      </c>
      <c r="T4235" t="s">
        <v>36</v>
      </c>
      <c r="U4235" t="s">
        <v>235</v>
      </c>
      <c r="V4235" t="s">
        <v>148</v>
      </c>
      <c r="W4235" t="s">
        <v>33</v>
      </c>
      <c r="X4235" t="s">
        <v>48</v>
      </c>
      <c r="Y4235" t="s">
        <v>41</v>
      </c>
      <c r="Z4235" t="s">
        <v>604</v>
      </c>
    </row>
    <row r="4236" spans="1:26" hidden="1" x14ac:dyDescent="0.25">
      <c r="A4236" t="s">
        <v>17029</v>
      </c>
      <c r="B4236" t="s">
        <v>17030</v>
      </c>
      <c r="C4236" s="1" t="str">
        <f t="shared" si="689"/>
        <v>21:0242</v>
      </c>
      <c r="D4236" s="1" t="str">
        <f t="shared" si="690"/>
        <v>21:0117</v>
      </c>
      <c r="E4236" t="s">
        <v>17031</v>
      </c>
      <c r="F4236" t="s">
        <v>17032</v>
      </c>
      <c r="H4236">
        <v>59.4287615</v>
      </c>
      <c r="I4236">
        <v>-102.4665717</v>
      </c>
      <c r="J4236" s="1" t="str">
        <f t="shared" si="691"/>
        <v>NGR lake sediment grab sample</v>
      </c>
      <c r="K4236" s="1" t="str">
        <f t="shared" si="692"/>
        <v>&lt;177 micron (NGR)</v>
      </c>
      <c r="L4236">
        <v>105</v>
      </c>
      <c r="M4236" t="s">
        <v>187</v>
      </c>
      <c r="N4236">
        <v>2066</v>
      </c>
      <c r="O4236" t="s">
        <v>300</v>
      </c>
      <c r="P4236" t="s">
        <v>75</v>
      </c>
      <c r="Q4236" t="s">
        <v>53</v>
      </c>
      <c r="R4236" t="s">
        <v>64</v>
      </c>
      <c r="S4236" t="s">
        <v>146</v>
      </c>
      <c r="T4236" t="s">
        <v>36</v>
      </c>
      <c r="U4236" t="s">
        <v>228</v>
      </c>
      <c r="V4236" t="s">
        <v>225</v>
      </c>
      <c r="W4236" t="s">
        <v>63</v>
      </c>
      <c r="X4236" t="s">
        <v>48</v>
      </c>
      <c r="Y4236" t="s">
        <v>41</v>
      </c>
      <c r="Z4236" t="s">
        <v>209</v>
      </c>
    </row>
    <row r="4237" spans="1:26" hidden="1" x14ac:dyDescent="0.25">
      <c r="A4237" t="s">
        <v>17033</v>
      </c>
      <c r="B4237" t="s">
        <v>17034</v>
      </c>
      <c r="C4237" s="1" t="str">
        <f t="shared" si="689"/>
        <v>21:0242</v>
      </c>
      <c r="D4237" s="1" t="str">
        <f t="shared" si="690"/>
        <v>21:0117</v>
      </c>
      <c r="E4237" t="s">
        <v>17035</v>
      </c>
      <c r="F4237" t="s">
        <v>17036</v>
      </c>
      <c r="H4237">
        <v>59.418407500000001</v>
      </c>
      <c r="I4237">
        <v>-102.4756479</v>
      </c>
      <c r="J4237" s="1" t="str">
        <f t="shared" si="691"/>
        <v>NGR lake sediment grab sample</v>
      </c>
      <c r="K4237" s="1" t="str">
        <f t="shared" si="692"/>
        <v>&lt;177 micron (NGR)</v>
      </c>
      <c r="L4237">
        <v>105</v>
      </c>
      <c r="M4237" t="s">
        <v>196</v>
      </c>
      <c r="N4237">
        <v>2067</v>
      </c>
      <c r="O4237" t="s">
        <v>120</v>
      </c>
      <c r="P4237" t="s">
        <v>596</v>
      </c>
      <c r="Q4237" t="s">
        <v>53</v>
      </c>
      <c r="R4237" t="s">
        <v>76</v>
      </c>
      <c r="S4237" t="s">
        <v>63</v>
      </c>
      <c r="T4237" t="s">
        <v>36</v>
      </c>
      <c r="U4237" t="s">
        <v>1692</v>
      </c>
      <c r="V4237" t="s">
        <v>65</v>
      </c>
      <c r="W4237" t="s">
        <v>80</v>
      </c>
      <c r="X4237" t="s">
        <v>48</v>
      </c>
      <c r="Y4237" t="s">
        <v>41</v>
      </c>
      <c r="Z4237" t="s">
        <v>1086</v>
      </c>
    </row>
    <row r="4238" spans="1:26" hidden="1" x14ac:dyDescent="0.25">
      <c r="A4238" t="s">
        <v>17037</v>
      </c>
      <c r="B4238" t="s">
        <v>17038</v>
      </c>
      <c r="C4238" s="1" t="str">
        <f t="shared" si="689"/>
        <v>21:0242</v>
      </c>
      <c r="D4238" s="1" t="str">
        <f t="shared" si="690"/>
        <v>21:0117</v>
      </c>
      <c r="E4238" t="s">
        <v>17039</v>
      </c>
      <c r="F4238" t="s">
        <v>17040</v>
      </c>
      <c r="H4238">
        <v>59.408327700000001</v>
      </c>
      <c r="I4238">
        <v>-102.49199400000001</v>
      </c>
      <c r="J4238" s="1" t="str">
        <f t="shared" si="691"/>
        <v>NGR lake sediment grab sample</v>
      </c>
      <c r="K4238" s="1" t="str">
        <f t="shared" si="692"/>
        <v>&lt;177 micron (NGR)</v>
      </c>
      <c r="L4238">
        <v>105</v>
      </c>
      <c r="M4238" t="s">
        <v>206</v>
      </c>
      <c r="N4238">
        <v>2068</v>
      </c>
      <c r="O4238" t="s">
        <v>603</v>
      </c>
      <c r="P4238" t="s">
        <v>334</v>
      </c>
      <c r="Q4238" t="s">
        <v>53</v>
      </c>
      <c r="R4238" t="s">
        <v>146</v>
      </c>
      <c r="S4238" t="s">
        <v>33</v>
      </c>
      <c r="T4238" t="s">
        <v>36</v>
      </c>
      <c r="U4238" t="s">
        <v>284</v>
      </c>
      <c r="V4238" t="s">
        <v>1095</v>
      </c>
      <c r="W4238" t="s">
        <v>146</v>
      </c>
      <c r="X4238" t="s">
        <v>48</v>
      </c>
      <c r="Y4238" t="s">
        <v>41</v>
      </c>
      <c r="Z4238" t="s">
        <v>133</v>
      </c>
    </row>
    <row r="4239" spans="1:26" hidden="1" x14ac:dyDescent="0.25">
      <c r="A4239" t="s">
        <v>17041</v>
      </c>
      <c r="B4239" t="s">
        <v>17042</v>
      </c>
      <c r="C4239" s="1" t="str">
        <f t="shared" si="689"/>
        <v>21:0242</v>
      </c>
      <c r="D4239" s="1" t="str">
        <f t="shared" si="690"/>
        <v>21:0117</v>
      </c>
      <c r="E4239" t="s">
        <v>17043</v>
      </c>
      <c r="F4239" t="s">
        <v>17044</v>
      </c>
      <c r="H4239">
        <v>59.390310999999997</v>
      </c>
      <c r="I4239">
        <v>-102.4709199</v>
      </c>
      <c r="J4239" s="1" t="str">
        <f t="shared" si="691"/>
        <v>NGR lake sediment grab sample</v>
      </c>
      <c r="K4239" s="1" t="str">
        <f t="shared" si="692"/>
        <v>&lt;177 micron (NGR)</v>
      </c>
      <c r="L4239">
        <v>105</v>
      </c>
      <c r="M4239" t="s">
        <v>214</v>
      </c>
      <c r="N4239">
        <v>2069</v>
      </c>
      <c r="O4239" t="s">
        <v>405</v>
      </c>
      <c r="P4239" t="s">
        <v>334</v>
      </c>
      <c r="Q4239" t="s">
        <v>53</v>
      </c>
      <c r="R4239" t="s">
        <v>76</v>
      </c>
      <c r="S4239" t="s">
        <v>63</v>
      </c>
      <c r="T4239" t="s">
        <v>36</v>
      </c>
      <c r="U4239" t="s">
        <v>40</v>
      </c>
      <c r="V4239" t="s">
        <v>337</v>
      </c>
      <c r="W4239" t="s">
        <v>39</v>
      </c>
      <c r="X4239" t="s">
        <v>82</v>
      </c>
      <c r="Y4239" t="s">
        <v>41</v>
      </c>
      <c r="Z4239" t="s">
        <v>1132</v>
      </c>
    </row>
    <row r="4240" spans="1:26" hidden="1" x14ac:dyDescent="0.25">
      <c r="A4240" t="s">
        <v>17045</v>
      </c>
      <c r="B4240" t="s">
        <v>17046</v>
      </c>
      <c r="C4240" s="1" t="str">
        <f t="shared" si="689"/>
        <v>21:0242</v>
      </c>
      <c r="D4240" s="1" t="str">
        <f>HYPERLINK("http://geochem.nrcan.gc.ca/cdogs/content/svy/svy_e.htm", "")</f>
        <v/>
      </c>
      <c r="G4240" s="1" t="str">
        <f>HYPERLINK("http://geochem.nrcan.gc.ca/cdogs/content/cr_/cr_00023_e.htm", "23")</f>
        <v>23</v>
      </c>
      <c r="J4240" t="s">
        <v>220</v>
      </c>
      <c r="K4240" t="s">
        <v>221</v>
      </c>
      <c r="L4240">
        <v>105</v>
      </c>
      <c r="M4240" t="s">
        <v>222</v>
      </c>
      <c r="N4240">
        <v>2070</v>
      </c>
      <c r="O4240" t="s">
        <v>343</v>
      </c>
      <c r="P4240" t="s">
        <v>145</v>
      </c>
      <c r="Q4240" t="s">
        <v>134</v>
      </c>
      <c r="R4240" t="s">
        <v>156</v>
      </c>
      <c r="S4240" t="s">
        <v>156</v>
      </c>
      <c r="T4240" t="s">
        <v>36</v>
      </c>
      <c r="U4240" t="s">
        <v>964</v>
      </c>
      <c r="V4240" t="s">
        <v>63</v>
      </c>
      <c r="W4240" t="s">
        <v>33</v>
      </c>
      <c r="X4240" t="s">
        <v>336</v>
      </c>
      <c r="Y4240" t="s">
        <v>76</v>
      </c>
      <c r="Z4240" t="s">
        <v>77</v>
      </c>
    </row>
    <row r="4241" spans="1:26" hidden="1" x14ac:dyDescent="0.25">
      <c r="A4241" t="s">
        <v>17047</v>
      </c>
      <c r="B4241" t="s">
        <v>17048</v>
      </c>
      <c r="C4241" s="1" t="str">
        <f t="shared" si="689"/>
        <v>21:0242</v>
      </c>
      <c r="D4241" s="1" t="str">
        <f t="shared" ref="D4241:D4246" si="693">HYPERLINK("http://geochem.nrcan.gc.ca/cdogs/content/svy/svy210117_e.htm", "21:0117")</f>
        <v>21:0117</v>
      </c>
      <c r="E4241" t="s">
        <v>17049</v>
      </c>
      <c r="F4241" t="s">
        <v>17050</v>
      </c>
      <c r="H4241">
        <v>59.366393899999998</v>
      </c>
      <c r="I4241">
        <v>-102.4681406</v>
      </c>
      <c r="J4241" s="1" t="str">
        <f t="shared" ref="J4241:J4246" si="694">HYPERLINK("http://geochem.nrcan.gc.ca/cdogs/content/kwd/kwd020027_e.htm", "NGR lake sediment grab sample")</f>
        <v>NGR lake sediment grab sample</v>
      </c>
      <c r="K4241" s="1" t="str">
        <f t="shared" ref="K4241:K4246" si="695">HYPERLINK("http://geochem.nrcan.gc.ca/cdogs/content/kwd/kwd080006_e.htm", "&lt;177 micron (NGR)")</f>
        <v>&lt;177 micron (NGR)</v>
      </c>
      <c r="L4241">
        <v>106</v>
      </c>
      <c r="M4241" t="s">
        <v>30</v>
      </c>
      <c r="N4241">
        <v>2071</v>
      </c>
      <c r="O4241" t="s">
        <v>298</v>
      </c>
      <c r="P4241" t="s">
        <v>82</v>
      </c>
      <c r="Q4241" t="s">
        <v>53</v>
      </c>
      <c r="R4241" t="s">
        <v>290</v>
      </c>
      <c r="S4241" t="s">
        <v>78</v>
      </c>
      <c r="T4241" t="s">
        <v>36</v>
      </c>
      <c r="U4241" t="s">
        <v>343</v>
      </c>
      <c r="V4241" t="s">
        <v>452</v>
      </c>
      <c r="W4241" t="s">
        <v>66</v>
      </c>
      <c r="X4241" t="s">
        <v>48</v>
      </c>
      <c r="Y4241" t="s">
        <v>41</v>
      </c>
      <c r="Z4241" t="s">
        <v>49</v>
      </c>
    </row>
    <row r="4242" spans="1:26" hidden="1" x14ac:dyDescent="0.25">
      <c r="A4242" t="s">
        <v>17051</v>
      </c>
      <c r="B4242" t="s">
        <v>17052</v>
      </c>
      <c r="C4242" s="1" t="str">
        <f t="shared" si="689"/>
        <v>21:0242</v>
      </c>
      <c r="D4242" s="1" t="str">
        <f t="shared" si="693"/>
        <v>21:0117</v>
      </c>
      <c r="E4242" t="s">
        <v>17053</v>
      </c>
      <c r="F4242" t="s">
        <v>17054</v>
      </c>
      <c r="H4242">
        <v>59.383317300000002</v>
      </c>
      <c r="I4242">
        <v>-102.4977323</v>
      </c>
      <c r="J4242" s="1" t="str">
        <f t="shared" si="694"/>
        <v>NGR lake sediment grab sample</v>
      </c>
      <c r="K4242" s="1" t="str">
        <f t="shared" si="695"/>
        <v>&lt;177 micron (NGR)</v>
      </c>
      <c r="L4242">
        <v>106</v>
      </c>
      <c r="M4242" t="s">
        <v>47</v>
      </c>
      <c r="N4242">
        <v>2072</v>
      </c>
      <c r="O4242" t="s">
        <v>798</v>
      </c>
      <c r="P4242" t="s">
        <v>546</v>
      </c>
      <c r="Q4242" t="s">
        <v>53</v>
      </c>
      <c r="R4242" t="s">
        <v>50</v>
      </c>
      <c r="S4242" t="s">
        <v>39</v>
      </c>
      <c r="T4242" t="s">
        <v>36</v>
      </c>
      <c r="U4242" t="s">
        <v>98</v>
      </c>
      <c r="V4242" t="s">
        <v>437</v>
      </c>
      <c r="W4242" t="s">
        <v>33</v>
      </c>
      <c r="X4242" t="s">
        <v>890</v>
      </c>
      <c r="Y4242" t="s">
        <v>41</v>
      </c>
      <c r="Z4242" t="s">
        <v>1096</v>
      </c>
    </row>
    <row r="4243" spans="1:26" hidden="1" x14ac:dyDescent="0.25">
      <c r="A4243" t="s">
        <v>17055</v>
      </c>
      <c r="B4243" t="s">
        <v>17056</v>
      </c>
      <c r="C4243" s="1" t="str">
        <f t="shared" si="689"/>
        <v>21:0242</v>
      </c>
      <c r="D4243" s="1" t="str">
        <f t="shared" si="693"/>
        <v>21:0117</v>
      </c>
      <c r="E4243" t="s">
        <v>17057</v>
      </c>
      <c r="F4243" t="s">
        <v>17058</v>
      </c>
      <c r="H4243">
        <v>59.372678800000003</v>
      </c>
      <c r="I4243">
        <v>-102.4869494</v>
      </c>
      <c r="J4243" s="1" t="str">
        <f t="shared" si="694"/>
        <v>NGR lake sediment grab sample</v>
      </c>
      <c r="K4243" s="1" t="str">
        <f t="shared" si="695"/>
        <v>&lt;177 micron (NGR)</v>
      </c>
      <c r="L4243">
        <v>106</v>
      </c>
      <c r="M4243" t="s">
        <v>154</v>
      </c>
      <c r="N4243">
        <v>2073</v>
      </c>
      <c r="O4243" t="s">
        <v>455</v>
      </c>
      <c r="P4243" t="s">
        <v>321</v>
      </c>
      <c r="Q4243" t="s">
        <v>53</v>
      </c>
      <c r="R4243" t="s">
        <v>97</v>
      </c>
      <c r="S4243" t="s">
        <v>39</v>
      </c>
      <c r="T4243" t="s">
        <v>36</v>
      </c>
      <c r="U4243" t="s">
        <v>112</v>
      </c>
      <c r="V4243" t="s">
        <v>308</v>
      </c>
      <c r="W4243" t="s">
        <v>39</v>
      </c>
      <c r="X4243" t="s">
        <v>890</v>
      </c>
      <c r="Y4243" t="s">
        <v>41</v>
      </c>
      <c r="Z4243" t="s">
        <v>572</v>
      </c>
    </row>
    <row r="4244" spans="1:26" hidden="1" x14ac:dyDescent="0.25">
      <c r="A4244" t="s">
        <v>17059</v>
      </c>
      <c r="B4244" t="s">
        <v>17060</v>
      </c>
      <c r="C4244" s="1" t="str">
        <f t="shared" si="689"/>
        <v>21:0242</v>
      </c>
      <c r="D4244" s="1" t="str">
        <f t="shared" si="693"/>
        <v>21:0117</v>
      </c>
      <c r="E4244" t="s">
        <v>17049</v>
      </c>
      <c r="F4244" t="s">
        <v>17061</v>
      </c>
      <c r="H4244">
        <v>59.366393899999998</v>
      </c>
      <c r="I4244">
        <v>-102.4681406</v>
      </c>
      <c r="J4244" s="1" t="str">
        <f t="shared" si="694"/>
        <v>NGR lake sediment grab sample</v>
      </c>
      <c r="K4244" s="1" t="str">
        <f t="shared" si="695"/>
        <v>&lt;177 micron (NGR)</v>
      </c>
      <c r="L4244">
        <v>106</v>
      </c>
      <c r="M4244" t="s">
        <v>162</v>
      </c>
      <c r="N4244">
        <v>2074</v>
      </c>
      <c r="O4244" t="s">
        <v>74</v>
      </c>
      <c r="P4244" t="s">
        <v>546</v>
      </c>
      <c r="Q4244" t="s">
        <v>66</v>
      </c>
      <c r="R4244" t="s">
        <v>290</v>
      </c>
      <c r="S4244" t="s">
        <v>78</v>
      </c>
      <c r="T4244" t="s">
        <v>36</v>
      </c>
      <c r="U4244" t="s">
        <v>510</v>
      </c>
      <c r="V4244" t="s">
        <v>452</v>
      </c>
      <c r="W4244" t="s">
        <v>63</v>
      </c>
      <c r="X4244" t="s">
        <v>48</v>
      </c>
      <c r="Y4244" t="s">
        <v>41</v>
      </c>
      <c r="Z4244" t="s">
        <v>49</v>
      </c>
    </row>
    <row r="4245" spans="1:26" hidden="1" x14ac:dyDescent="0.25">
      <c r="A4245" t="s">
        <v>17062</v>
      </c>
      <c r="B4245" t="s">
        <v>17063</v>
      </c>
      <c r="C4245" s="1" t="str">
        <f t="shared" si="689"/>
        <v>21:0242</v>
      </c>
      <c r="D4245" s="1" t="str">
        <f t="shared" si="693"/>
        <v>21:0117</v>
      </c>
      <c r="E4245" t="s">
        <v>17049</v>
      </c>
      <c r="F4245" t="s">
        <v>17064</v>
      </c>
      <c r="H4245">
        <v>59.366393899999998</v>
      </c>
      <c r="I4245">
        <v>-102.4681406</v>
      </c>
      <c r="J4245" s="1" t="str">
        <f t="shared" si="694"/>
        <v>NGR lake sediment grab sample</v>
      </c>
      <c r="K4245" s="1" t="str">
        <f t="shared" si="695"/>
        <v>&lt;177 micron (NGR)</v>
      </c>
      <c r="L4245">
        <v>106</v>
      </c>
      <c r="M4245" t="s">
        <v>169</v>
      </c>
      <c r="N4245">
        <v>2075</v>
      </c>
      <c r="O4245" t="s">
        <v>343</v>
      </c>
      <c r="P4245" t="s">
        <v>35</v>
      </c>
      <c r="Q4245" t="s">
        <v>53</v>
      </c>
      <c r="R4245" t="s">
        <v>64</v>
      </c>
      <c r="S4245" t="s">
        <v>78</v>
      </c>
      <c r="T4245" t="s">
        <v>36</v>
      </c>
      <c r="U4245" t="s">
        <v>1692</v>
      </c>
      <c r="V4245" t="s">
        <v>225</v>
      </c>
      <c r="W4245" t="s">
        <v>63</v>
      </c>
      <c r="X4245" t="s">
        <v>890</v>
      </c>
      <c r="Y4245" t="s">
        <v>41</v>
      </c>
      <c r="Z4245" t="s">
        <v>530</v>
      </c>
    </row>
    <row r="4246" spans="1:26" hidden="1" x14ac:dyDescent="0.25">
      <c r="A4246" t="s">
        <v>17065</v>
      </c>
      <c r="B4246" t="s">
        <v>17066</v>
      </c>
      <c r="C4246" s="1" t="str">
        <f t="shared" si="689"/>
        <v>21:0242</v>
      </c>
      <c r="D4246" s="1" t="str">
        <f t="shared" si="693"/>
        <v>21:0117</v>
      </c>
      <c r="E4246" t="s">
        <v>17067</v>
      </c>
      <c r="F4246" t="s">
        <v>17068</v>
      </c>
      <c r="H4246">
        <v>59.347445100000002</v>
      </c>
      <c r="I4246">
        <v>-102.48249819999999</v>
      </c>
      <c r="J4246" s="1" t="str">
        <f t="shared" si="694"/>
        <v>NGR lake sediment grab sample</v>
      </c>
      <c r="K4246" s="1" t="str">
        <f t="shared" si="695"/>
        <v>&lt;177 micron (NGR)</v>
      </c>
      <c r="L4246">
        <v>106</v>
      </c>
      <c r="M4246" t="s">
        <v>60</v>
      </c>
      <c r="N4246">
        <v>2076</v>
      </c>
      <c r="O4246" t="s">
        <v>759</v>
      </c>
      <c r="P4246" t="s">
        <v>283</v>
      </c>
      <c r="Q4246" t="s">
        <v>53</v>
      </c>
      <c r="R4246" t="s">
        <v>64</v>
      </c>
      <c r="S4246" t="s">
        <v>78</v>
      </c>
      <c r="T4246" t="s">
        <v>36</v>
      </c>
      <c r="U4246" t="s">
        <v>379</v>
      </c>
      <c r="V4246" t="s">
        <v>63</v>
      </c>
      <c r="W4246" t="s">
        <v>80</v>
      </c>
      <c r="X4246" t="s">
        <v>890</v>
      </c>
      <c r="Y4246" t="s">
        <v>41</v>
      </c>
      <c r="Z4246" t="s">
        <v>381</v>
      </c>
    </row>
    <row r="4247" spans="1:26" hidden="1" x14ac:dyDescent="0.25">
      <c r="A4247" t="s">
        <v>17069</v>
      </c>
      <c r="B4247" t="s">
        <v>17070</v>
      </c>
      <c r="C4247" s="1" t="str">
        <f t="shared" si="689"/>
        <v>21:0242</v>
      </c>
      <c r="D4247" s="1" t="str">
        <f>HYPERLINK("http://geochem.nrcan.gc.ca/cdogs/content/svy/svy_e.htm", "")</f>
        <v/>
      </c>
      <c r="G4247" s="1" t="str">
        <f>HYPERLINK("http://geochem.nrcan.gc.ca/cdogs/content/cr_/cr_00023_e.htm", "23")</f>
        <v>23</v>
      </c>
      <c r="J4247" t="s">
        <v>220</v>
      </c>
      <c r="K4247" t="s">
        <v>221</v>
      </c>
      <c r="L4247">
        <v>106</v>
      </c>
      <c r="M4247" t="s">
        <v>222</v>
      </c>
      <c r="N4247">
        <v>2077</v>
      </c>
      <c r="O4247" t="s">
        <v>1047</v>
      </c>
      <c r="P4247" t="s">
        <v>145</v>
      </c>
      <c r="Q4247" t="s">
        <v>271</v>
      </c>
      <c r="R4247" t="s">
        <v>156</v>
      </c>
      <c r="S4247" t="s">
        <v>290</v>
      </c>
      <c r="T4247" t="s">
        <v>36</v>
      </c>
      <c r="U4247" t="s">
        <v>2330</v>
      </c>
      <c r="V4247" t="s">
        <v>368</v>
      </c>
      <c r="W4247" t="s">
        <v>39</v>
      </c>
      <c r="X4247" t="s">
        <v>336</v>
      </c>
      <c r="Y4247" t="s">
        <v>33</v>
      </c>
      <c r="Z4247" t="s">
        <v>229</v>
      </c>
    </row>
    <row r="4248" spans="1:26" hidden="1" x14ac:dyDescent="0.25">
      <c r="A4248" t="s">
        <v>17071</v>
      </c>
      <c r="B4248" t="s">
        <v>17072</v>
      </c>
      <c r="C4248" s="1" t="str">
        <f t="shared" si="689"/>
        <v>21:0242</v>
      </c>
      <c r="D4248" s="1" t="str">
        <f t="shared" ref="D4248:D4277" si="696">HYPERLINK("http://geochem.nrcan.gc.ca/cdogs/content/svy/svy210117_e.htm", "21:0117")</f>
        <v>21:0117</v>
      </c>
      <c r="E4248" t="s">
        <v>17073</v>
      </c>
      <c r="F4248" t="s">
        <v>17074</v>
      </c>
      <c r="H4248">
        <v>59.317542899999999</v>
      </c>
      <c r="I4248">
        <v>-102.4717722</v>
      </c>
      <c r="J4248" s="1" t="str">
        <f t="shared" ref="J4248:J4277" si="697">HYPERLINK("http://geochem.nrcan.gc.ca/cdogs/content/kwd/kwd020027_e.htm", "NGR lake sediment grab sample")</f>
        <v>NGR lake sediment grab sample</v>
      </c>
      <c r="K4248" s="1" t="str">
        <f t="shared" ref="K4248:K4277" si="698">HYPERLINK("http://geochem.nrcan.gc.ca/cdogs/content/kwd/kwd080006_e.htm", "&lt;177 micron (NGR)")</f>
        <v>&lt;177 micron (NGR)</v>
      </c>
      <c r="L4248">
        <v>106</v>
      </c>
      <c r="M4248" t="s">
        <v>73</v>
      </c>
      <c r="N4248">
        <v>2078</v>
      </c>
      <c r="O4248" t="s">
        <v>1090</v>
      </c>
      <c r="P4248" t="s">
        <v>49</v>
      </c>
      <c r="Q4248" t="s">
        <v>53</v>
      </c>
      <c r="R4248" t="s">
        <v>110</v>
      </c>
      <c r="S4248" t="s">
        <v>146</v>
      </c>
      <c r="T4248" t="s">
        <v>36</v>
      </c>
      <c r="U4248" t="s">
        <v>67</v>
      </c>
      <c r="V4248" t="s">
        <v>5525</v>
      </c>
      <c r="W4248" t="s">
        <v>66</v>
      </c>
      <c r="X4248" t="s">
        <v>79</v>
      </c>
      <c r="Y4248" t="s">
        <v>41</v>
      </c>
      <c r="Z4248" t="s">
        <v>498</v>
      </c>
    </row>
    <row r="4249" spans="1:26" hidden="1" x14ac:dyDescent="0.25">
      <c r="A4249" t="s">
        <v>17075</v>
      </c>
      <c r="B4249" t="s">
        <v>17076</v>
      </c>
      <c r="C4249" s="1" t="str">
        <f t="shared" si="689"/>
        <v>21:0242</v>
      </c>
      <c r="D4249" s="1" t="str">
        <f t="shared" si="696"/>
        <v>21:0117</v>
      </c>
      <c r="E4249" t="s">
        <v>17077</v>
      </c>
      <c r="F4249" t="s">
        <v>17078</v>
      </c>
      <c r="H4249">
        <v>59.292147300000003</v>
      </c>
      <c r="I4249">
        <v>-102.4798723</v>
      </c>
      <c r="J4249" s="1" t="str">
        <f t="shared" si="697"/>
        <v>NGR lake sediment grab sample</v>
      </c>
      <c r="K4249" s="1" t="str">
        <f t="shared" si="698"/>
        <v>&lt;177 micron (NGR)</v>
      </c>
      <c r="L4249">
        <v>106</v>
      </c>
      <c r="M4249" t="s">
        <v>87</v>
      </c>
      <c r="N4249">
        <v>2079</v>
      </c>
      <c r="O4249" t="s">
        <v>771</v>
      </c>
      <c r="P4249" t="s">
        <v>244</v>
      </c>
      <c r="Q4249" t="s">
        <v>53</v>
      </c>
      <c r="R4249" t="s">
        <v>290</v>
      </c>
      <c r="S4249" t="s">
        <v>181</v>
      </c>
      <c r="T4249" t="s">
        <v>36</v>
      </c>
      <c r="U4249" t="s">
        <v>804</v>
      </c>
      <c r="V4249" t="s">
        <v>1475</v>
      </c>
      <c r="W4249" t="s">
        <v>80</v>
      </c>
      <c r="X4249" t="s">
        <v>890</v>
      </c>
      <c r="Y4249" t="s">
        <v>41</v>
      </c>
      <c r="Z4249" t="s">
        <v>975</v>
      </c>
    </row>
    <row r="4250" spans="1:26" hidden="1" x14ac:dyDescent="0.25">
      <c r="A4250" t="s">
        <v>17079</v>
      </c>
      <c r="B4250" t="s">
        <v>17080</v>
      </c>
      <c r="C4250" s="1" t="str">
        <f t="shared" si="689"/>
        <v>21:0242</v>
      </c>
      <c r="D4250" s="1" t="str">
        <f t="shared" si="696"/>
        <v>21:0117</v>
      </c>
      <c r="E4250" t="s">
        <v>17081</v>
      </c>
      <c r="F4250" t="s">
        <v>17082</v>
      </c>
      <c r="H4250">
        <v>59.280301799999997</v>
      </c>
      <c r="I4250">
        <v>-102.46903690000001</v>
      </c>
      <c r="J4250" s="1" t="str">
        <f t="shared" si="697"/>
        <v>NGR lake sediment grab sample</v>
      </c>
      <c r="K4250" s="1" t="str">
        <f t="shared" si="698"/>
        <v>&lt;177 micron (NGR)</v>
      </c>
      <c r="L4250">
        <v>106</v>
      </c>
      <c r="M4250" t="s">
        <v>96</v>
      </c>
      <c r="N4250">
        <v>2080</v>
      </c>
      <c r="O4250" t="s">
        <v>289</v>
      </c>
      <c r="P4250" t="s">
        <v>75</v>
      </c>
      <c r="Q4250" t="s">
        <v>53</v>
      </c>
      <c r="R4250" t="s">
        <v>109</v>
      </c>
      <c r="S4250" t="s">
        <v>181</v>
      </c>
      <c r="T4250" t="s">
        <v>36</v>
      </c>
      <c r="U4250" t="s">
        <v>300</v>
      </c>
      <c r="V4250" t="s">
        <v>1095</v>
      </c>
      <c r="W4250" t="s">
        <v>63</v>
      </c>
      <c r="X4250" t="s">
        <v>48</v>
      </c>
      <c r="Y4250" t="s">
        <v>41</v>
      </c>
      <c r="Z4250" t="s">
        <v>1407</v>
      </c>
    </row>
    <row r="4251" spans="1:26" hidden="1" x14ac:dyDescent="0.25">
      <c r="A4251" t="s">
        <v>17083</v>
      </c>
      <c r="B4251" t="s">
        <v>17084</v>
      </c>
      <c r="C4251" s="1" t="str">
        <f t="shared" si="689"/>
        <v>21:0242</v>
      </c>
      <c r="D4251" s="1" t="str">
        <f t="shared" si="696"/>
        <v>21:0117</v>
      </c>
      <c r="E4251" t="s">
        <v>17085</v>
      </c>
      <c r="F4251" t="s">
        <v>17086</v>
      </c>
      <c r="H4251">
        <v>59.257425400000002</v>
      </c>
      <c r="I4251">
        <v>-102.4671357</v>
      </c>
      <c r="J4251" s="1" t="str">
        <f t="shared" si="697"/>
        <v>NGR lake sediment grab sample</v>
      </c>
      <c r="K4251" s="1" t="str">
        <f t="shared" si="698"/>
        <v>&lt;177 micron (NGR)</v>
      </c>
      <c r="L4251">
        <v>106</v>
      </c>
      <c r="M4251" t="s">
        <v>106</v>
      </c>
      <c r="N4251">
        <v>2081</v>
      </c>
      <c r="O4251" t="s">
        <v>49</v>
      </c>
      <c r="P4251" t="s">
        <v>77</v>
      </c>
      <c r="Q4251" t="s">
        <v>53</v>
      </c>
      <c r="R4251" t="s">
        <v>156</v>
      </c>
      <c r="S4251" t="s">
        <v>33</v>
      </c>
      <c r="T4251" t="s">
        <v>36</v>
      </c>
      <c r="U4251" t="s">
        <v>147</v>
      </c>
      <c r="V4251" t="s">
        <v>237</v>
      </c>
      <c r="W4251" t="s">
        <v>66</v>
      </c>
      <c r="X4251" t="s">
        <v>77</v>
      </c>
      <c r="Y4251" t="s">
        <v>41</v>
      </c>
      <c r="Z4251" t="s">
        <v>134</v>
      </c>
    </row>
    <row r="4252" spans="1:26" hidden="1" x14ac:dyDescent="0.25">
      <c r="A4252" t="s">
        <v>17087</v>
      </c>
      <c r="B4252" t="s">
        <v>17088</v>
      </c>
      <c r="C4252" s="1" t="str">
        <f t="shared" si="689"/>
        <v>21:0242</v>
      </c>
      <c r="D4252" s="1" t="str">
        <f t="shared" si="696"/>
        <v>21:0117</v>
      </c>
      <c r="E4252" t="s">
        <v>17089</v>
      </c>
      <c r="F4252" t="s">
        <v>17090</v>
      </c>
      <c r="H4252">
        <v>59.230059699999998</v>
      </c>
      <c r="I4252">
        <v>-102.4797171</v>
      </c>
      <c r="J4252" s="1" t="str">
        <f t="shared" si="697"/>
        <v>NGR lake sediment grab sample</v>
      </c>
      <c r="K4252" s="1" t="str">
        <f t="shared" si="698"/>
        <v>&lt;177 micron (NGR)</v>
      </c>
      <c r="L4252">
        <v>106</v>
      </c>
      <c r="M4252" t="s">
        <v>118</v>
      </c>
      <c r="N4252">
        <v>2082</v>
      </c>
      <c r="O4252" t="s">
        <v>1047</v>
      </c>
      <c r="P4252" t="s">
        <v>283</v>
      </c>
      <c r="Q4252" t="s">
        <v>53</v>
      </c>
      <c r="R4252" t="s">
        <v>109</v>
      </c>
      <c r="S4252" t="s">
        <v>39</v>
      </c>
      <c r="T4252" t="s">
        <v>36</v>
      </c>
      <c r="U4252" t="s">
        <v>2543</v>
      </c>
      <c r="V4252" t="s">
        <v>1475</v>
      </c>
      <c r="W4252" t="s">
        <v>80</v>
      </c>
      <c r="X4252" t="s">
        <v>890</v>
      </c>
      <c r="Y4252" t="s">
        <v>41</v>
      </c>
      <c r="Z4252" t="s">
        <v>928</v>
      </c>
    </row>
    <row r="4253" spans="1:26" hidden="1" x14ac:dyDescent="0.25">
      <c r="A4253" t="s">
        <v>17091</v>
      </c>
      <c r="B4253" t="s">
        <v>17092</v>
      </c>
      <c r="C4253" s="1" t="str">
        <f t="shared" si="689"/>
        <v>21:0242</v>
      </c>
      <c r="D4253" s="1" t="str">
        <f t="shared" si="696"/>
        <v>21:0117</v>
      </c>
      <c r="E4253" t="s">
        <v>17093</v>
      </c>
      <c r="F4253" t="s">
        <v>17094</v>
      </c>
      <c r="H4253">
        <v>59.2116404</v>
      </c>
      <c r="I4253">
        <v>-102.4685817</v>
      </c>
      <c r="J4253" s="1" t="str">
        <f t="shared" si="697"/>
        <v>NGR lake sediment grab sample</v>
      </c>
      <c r="K4253" s="1" t="str">
        <f t="shared" si="698"/>
        <v>&lt;177 micron (NGR)</v>
      </c>
      <c r="L4253">
        <v>106</v>
      </c>
      <c r="M4253" t="s">
        <v>131</v>
      </c>
      <c r="N4253">
        <v>2083</v>
      </c>
      <c r="O4253" t="s">
        <v>61</v>
      </c>
      <c r="P4253" t="s">
        <v>77</v>
      </c>
      <c r="Q4253" t="s">
        <v>53</v>
      </c>
      <c r="R4253" t="s">
        <v>76</v>
      </c>
      <c r="S4253" t="s">
        <v>78</v>
      </c>
      <c r="T4253" t="s">
        <v>36</v>
      </c>
      <c r="U4253" t="s">
        <v>40</v>
      </c>
      <c r="V4253" t="s">
        <v>200</v>
      </c>
      <c r="W4253" t="s">
        <v>39</v>
      </c>
      <c r="X4253" t="s">
        <v>48</v>
      </c>
      <c r="Y4253" t="s">
        <v>41</v>
      </c>
      <c r="Z4253" t="s">
        <v>62</v>
      </c>
    </row>
    <row r="4254" spans="1:26" hidden="1" x14ac:dyDescent="0.25">
      <c r="A4254" t="s">
        <v>17095</v>
      </c>
      <c r="B4254" t="s">
        <v>17096</v>
      </c>
      <c r="C4254" s="1" t="str">
        <f t="shared" si="689"/>
        <v>21:0242</v>
      </c>
      <c r="D4254" s="1" t="str">
        <f t="shared" si="696"/>
        <v>21:0117</v>
      </c>
      <c r="E4254" t="s">
        <v>17097</v>
      </c>
      <c r="F4254" t="s">
        <v>17098</v>
      </c>
      <c r="H4254">
        <v>59.196748100000001</v>
      </c>
      <c r="I4254">
        <v>-102.4831511</v>
      </c>
      <c r="J4254" s="1" t="str">
        <f t="shared" si="697"/>
        <v>NGR lake sediment grab sample</v>
      </c>
      <c r="K4254" s="1" t="str">
        <f t="shared" si="698"/>
        <v>&lt;177 micron (NGR)</v>
      </c>
      <c r="L4254">
        <v>106</v>
      </c>
      <c r="M4254" t="s">
        <v>143</v>
      </c>
      <c r="N4254">
        <v>2084</v>
      </c>
      <c r="O4254" t="s">
        <v>1254</v>
      </c>
      <c r="P4254" t="s">
        <v>596</v>
      </c>
      <c r="Q4254" t="s">
        <v>66</v>
      </c>
      <c r="R4254" t="s">
        <v>50</v>
      </c>
      <c r="S4254" t="s">
        <v>33</v>
      </c>
      <c r="T4254" t="s">
        <v>36</v>
      </c>
      <c r="U4254" t="s">
        <v>79</v>
      </c>
      <c r="V4254" t="s">
        <v>52</v>
      </c>
      <c r="W4254" t="s">
        <v>66</v>
      </c>
      <c r="X4254" t="s">
        <v>79</v>
      </c>
      <c r="Y4254" t="s">
        <v>41</v>
      </c>
      <c r="Z4254" t="s">
        <v>536</v>
      </c>
    </row>
    <row r="4255" spans="1:26" hidden="1" x14ac:dyDescent="0.25">
      <c r="A4255" t="s">
        <v>17099</v>
      </c>
      <c r="B4255" t="s">
        <v>17100</v>
      </c>
      <c r="C4255" s="1" t="str">
        <f t="shared" si="689"/>
        <v>21:0242</v>
      </c>
      <c r="D4255" s="1" t="str">
        <f t="shared" si="696"/>
        <v>21:0117</v>
      </c>
      <c r="E4255" t="s">
        <v>17101</v>
      </c>
      <c r="F4255" t="s">
        <v>17102</v>
      </c>
      <c r="H4255">
        <v>59.173651</v>
      </c>
      <c r="I4255">
        <v>-102.5230191</v>
      </c>
      <c r="J4255" s="1" t="str">
        <f t="shared" si="697"/>
        <v>NGR lake sediment grab sample</v>
      </c>
      <c r="K4255" s="1" t="str">
        <f t="shared" si="698"/>
        <v>&lt;177 micron (NGR)</v>
      </c>
      <c r="L4255">
        <v>106</v>
      </c>
      <c r="M4255" t="s">
        <v>177</v>
      </c>
      <c r="N4255">
        <v>2085</v>
      </c>
      <c r="O4255" t="s">
        <v>74</v>
      </c>
      <c r="P4255" t="s">
        <v>134</v>
      </c>
      <c r="Q4255" t="s">
        <v>66</v>
      </c>
      <c r="R4255" t="s">
        <v>64</v>
      </c>
      <c r="S4255" t="s">
        <v>80</v>
      </c>
      <c r="T4255" t="s">
        <v>36</v>
      </c>
      <c r="U4255" t="s">
        <v>635</v>
      </c>
      <c r="V4255" t="s">
        <v>262</v>
      </c>
      <c r="W4255" t="s">
        <v>53</v>
      </c>
      <c r="X4255" t="s">
        <v>79</v>
      </c>
      <c r="Y4255" t="s">
        <v>41</v>
      </c>
      <c r="Z4255" t="s">
        <v>716</v>
      </c>
    </row>
    <row r="4256" spans="1:26" hidden="1" x14ac:dyDescent="0.25">
      <c r="A4256" t="s">
        <v>17103</v>
      </c>
      <c r="B4256" t="s">
        <v>17104</v>
      </c>
      <c r="C4256" s="1" t="str">
        <f t="shared" si="689"/>
        <v>21:0242</v>
      </c>
      <c r="D4256" s="1" t="str">
        <f t="shared" si="696"/>
        <v>21:0117</v>
      </c>
      <c r="E4256" t="s">
        <v>17105</v>
      </c>
      <c r="F4256" t="s">
        <v>17106</v>
      </c>
      <c r="H4256">
        <v>59.162999800000001</v>
      </c>
      <c r="I4256">
        <v>-102.56362729999999</v>
      </c>
      <c r="J4256" s="1" t="str">
        <f t="shared" si="697"/>
        <v>NGR lake sediment grab sample</v>
      </c>
      <c r="K4256" s="1" t="str">
        <f t="shared" si="698"/>
        <v>&lt;177 micron (NGR)</v>
      </c>
      <c r="L4256">
        <v>106</v>
      </c>
      <c r="M4256" t="s">
        <v>187</v>
      </c>
      <c r="N4256">
        <v>2086</v>
      </c>
      <c r="O4256" t="s">
        <v>679</v>
      </c>
      <c r="P4256" t="s">
        <v>75</v>
      </c>
      <c r="Q4256" t="s">
        <v>53</v>
      </c>
      <c r="R4256" t="s">
        <v>64</v>
      </c>
      <c r="S4256" t="s">
        <v>146</v>
      </c>
      <c r="T4256" t="s">
        <v>36</v>
      </c>
      <c r="U4256" t="s">
        <v>503</v>
      </c>
      <c r="V4256" t="s">
        <v>6252</v>
      </c>
      <c r="W4256" t="s">
        <v>78</v>
      </c>
      <c r="X4256" t="s">
        <v>890</v>
      </c>
      <c r="Y4256" t="s">
        <v>41</v>
      </c>
      <c r="Z4256" t="s">
        <v>472</v>
      </c>
    </row>
    <row r="4257" spans="1:26" hidden="1" x14ac:dyDescent="0.25">
      <c r="A4257" t="s">
        <v>17107</v>
      </c>
      <c r="B4257" t="s">
        <v>17108</v>
      </c>
      <c r="C4257" s="1" t="str">
        <f t="shared" si="689"/>
        <v>21:0242</v>
      </c>
      <c r="D4257" s="1" t="str">
        <f t="shared" si="696"/>
        <v>21:0117</v>
      </c>
      <c r="E4257" t="s">
        <v>17109</v>
      </c>
      <c r="F4257" t="s">
        <v>17110</v>
      </c>
      <c r="H4257">
        <v>59.145325399999997</v>
      </c>
      <c r="I4257">
        <v>-102.5721573</v>
      </c>
      <c r="J4257" s="1" t="str">
        <f t="shared" si="697"/>
        <v>NGR lake sediment grab sample</v>
      </c>
      <c r="K4257" s="1" t="str">
        <f t="shared" si="698"/>
        <v>&lt;177 micron (NGR)</v>
      </c>
      <c r="L4257">
        <v>106</v>
      </c>
      <c r="M4257" t="s">
        <v>196</v>
      </c>
      <c r="N4257">
        <v>2087</v>
      </c>
      <c r="O4257" t="s">
        <v>253</v>
      </c>
      <c r="P4257" t="s">
        <v>244</v>
      </c>
      <c r="Q4257" t="s">
        <v>53</v>
      </c>
      <c r="R4257" t="s">
        <v>50</v>
      </c>
      <c r="S4257" t="s">
        <v>78</v>
      </c>
      <c r="T4257" t="s">
        <v>36</v>
      </c>
      <c r="U4257" t="s">
        <v>299</v>
      </c>
      <c r="V4257" t="s">
        <v>225</v>
      </c>
      <c r="W4257" t="s">
        <v>33</v>
      </c>
      <c r="X4257" t="s">
        <v>48</v>
      </c>
      <c r="Y4257" t="s">
        <v>41</v>
      </c>
      <c r="Z4257" t="s">
        <v>904</v>
      </c>
    </row>
    <row r="4258" spans="1:26" hidden="1" x14ac:dyDescent="0.25">
      <c r="A4258" t="s">
        <v>17111</v>
      </c>
      <c r="B4258" t="s">
        <v>17112</v>
      </c>
      <c r="C4258" s="1" t="str">
        <f t="shared" si="689"/>
        <v>21:0242</v>
      </c>
      <c r="D4258" s="1" t="str">
        <f t="shared" si="696"/>
        <v>21:0117</v>
      </c>
      <c r="E4258" t="s">
        <v>17113</v>
      </c>
      <c r="F4258" t="s">
        <v>17114</v>
      </c>
      <c r="H4258">
        <v>59.124141199999997</v>
      </c>
      <c r="I4258">
        <v>-102.6124173</v>
      </c>
      <c r="J4258" s="1" t="str">
        <f t="shared" si="697"/>
        <v>NGR lake sediment grab sample</v>
      </c>
      <c r="K4258" s="1" t="str">
        <f t="shared" si="698"/>
        <v>&lt;177 micron (NGR)</v>
      </c>
      <c r="L4258">
        <v>106</v>
      </c>
      <c r="M4258" t="s">
        <v>206</v>
      </c>
      <c r="N4258">
        <v>2088</v>
      </c>
      <c r="O4258" t="s">
        <v>61</v>
      </c>
      <c r="P4258" t="s">
        <v>77</v>
      </c>
      <c r="Q4258" t="s">
        <v>53</v>
      </c>
      <c r="R4258" t="s">
        <v>50</v>
      </c>
      <c r="S4258" t="s">
        <v>39</v>
      </c>
      <c r="T4258" t="s">
        <v>36</v>
      </c>
      <c r="U4258" t="s">
        <v>465</v>
      </c>
      <c r="V4258" t="s">
        <v>730</v>
      </c>
      <c r="W4258" t="s">
        <v>63</v>
      </c>
      <c r="X4258" t="s">
        <v>890</v>
      </c>
      <c r="Y4258" t="s">
        <v>41</v>
      </c>
      <c r="Z4258" t="s">
        <v>626</v>
      </c>
    </row>
    <row r="4259" spans="1:26" hidden="1" x14ac:dyDescent="0.25">
      <c r="A4259" t="s">
        <v>17115</v>
      </c>
      <c r="B4259" t="s">
        <v>17116</v>
      </c>
      <c r="C4259" s="1" t="str">
        <f t="shared" si="689"/>
        <v>21:0242</v>
      </c>
      <c r="D4259" s="1" t="str">
        <f t="shared" si="696"/>
        <v>21:0117</v>
      </c>
      <c r="E4259" t="s">
        <v>17117</v>
      </c>
      <c r="F4259" t="s">
        <v>17118</v>
      </c>
      <c r="H4259">
        <v>59.101480199999997</v>
      </c>
      <c r="I4259">
        <v>-102.6201047</v>
      </c>
      <c r="J4259" s="1" t="str">
        <f t="shared" si="697"/>
        <v>NGR lake sediment grab sample</v>
      </c>
      <c r="K4259" s="1" t="str">
        <f t="shared" si="698"/>
        <v>&lt;177 micron (NGR)</v>
      </c>
      <c r="L4259">
        <v>106</v>
      </c>
      <c r="M4259" t="s">
        <v>214</v>
      </c>
      <c r="N4259">
        <v>2089</v>
      </c>
      <c r="O4259" t="s">
        <v>343</v>
      </c>
      <c r="P4259" t="s">
        <v>50</v>
      </c>
      <c r="Q4259" t="s">
        <v>53</v>
      </c>
      <c r="R4259" t="s">
        <v>156</v>
      </c>
      <c r="S4259" t="s">
        <v>78</v>
      </c>
      <c r="T4259" t="s">
        <v>122</v>
      </c>
      <c r="U4259" t="s">
        <v>673</v>
      </c>
      <c r="V4259" t="s">
        <v>6252</v>
      </c>
      <c r="W4259" t="s">
        <v>66</v>
      </c>
      <c r="X4259" t="s">
        <v>82</v>
      </c>
      <c r="Y4259" t="s">
        <v>41</v>
      </c>
      <c r="Z4259" t="s">
        <v>1393</v>
      </c>
    </row>
    <row r="4260" spans="1:26" hidden="1" x14ac:dyDescent="0.25">
      <c r="A4260" t="s">
        <v>17119</v>
      </c>
      <c r="B4260" t="s">
        <v>17120</v>
      </c>
      <c r="C4260" s="1" t="str">
        <f t="shared" si="689"/>
        <v>21:0242</v>
      </c>
      <c r="D4260" s="1" t="str">
        <f t="shared" si="696"/>
        <v>21:0117</v>
      </c>
      <c r="E4260" t="s">
        <v>17121</v>
      </c>
      <c r="F4260" t="s">
        <v>17122</v>
      </c>
      <c r="H4260">
        <v>59.097591399999999</v>
      </c>
      <c r="I4260">
        <v>-102.59582159999999</v>
      </c>
      <c r="J4260" s="1" t="str">
        <f t="shared" si="697"/>
        <v>NGR lake sediment grab sample</v>
      </c>
      <c r="K4260" s="1" t="str">
        <f t="shared" si="698"/>
        <v>&lt;177 micron (NGR)</v>
      </c>
      <c r="L4260">
        <v>106</v>
      </c>
      <c r="M4260" t="s">
        <v>234</v>
      </c>
      <c r="N4260">
        <v>2090</v>
      </c>
      <c r="O4260" t="s">
        <v>283</v>
      </c>
      <c r="P4260" t="s">
        <v>39</v>
      </c>
      <c r="Q4260" t="s">
        <v>53</v>
      </c>
      <c r="R4260" t="s">
        <v>78</v>
      </c>
      <c r="S4260" t="s">
        <v>33</v>
      </c>
      <c r="T4260" t="s">
        <v>36</v>
      </c>
      <c r="U4260" t="s">
        <v>510</v>
      </c>
      <c r="V4260" t="s">
        <v>65</v>
      </c>
      <c r="W4260" t="s">
        <v>53</v>
      </c>
      <c r="X4260" t="s">
        <v>76</v>
      </c>
      <c r="Y4260" t="s">
        <v>41</v>
      </c>
      <c r="Z4260" t="s">
        <v>2661</v>
      </c>
    </row>
    <row r="4261" spans="1:26" hidden="1" x14ac:dyDescent="0.25">
      <c r="A4261" t="s">
        <v>17123</v>
      </c>
      <c r="B4261" t="s">
        <v>17124</v>
      </c>
      <c r="C4261" s="1" t="str">
        <f t="shared" si="689"/>
        <v>21:0242</v>
      </c>
      <c r="D4261" s="1" t="str">
        <f t="shared" si="696"/>
        <v>21:0117</v>
      </c>
      <c r="E4261" t="s">
        <v>17125</v>
      </c>
      <c r="F4261" t="s">
        <v>17126</v>
      </c>
      <c r="H4261">
        <v>59.036904999999997</v>
      </c>
      <c r="I4261">
        <v>-102.6763018</v>
      </c>
      <c r="J4261" s="1" t="str">
        <f t="shared" si="697"/>
        <v>NGR lake sediment grab sample</v>
      </c>
      <c r="K4261" s="1" t="str">
        <f t="shared" si="698"/>
        <v>&lt;177 micron (NGR)</v>
      </c>
      <c r="L4261">
        <v>107</v>
      </c>
      <c r="M4261" t="s">
        <v>30</v>
      </c>
      <c r="N4261">
        <v>2091</v>
      </c>
      <c r="O4261" t="s">
        <v>516</v>
      </c>
      <c r="P4261" t="s">
        <v>596</v>
      </c>
      <c r="Q4261" t="s">
        <v>53</v>
      </c>
      <c r="R4261" t="s">
        <v>110</v>
      </c>
      <c r="S4261" t="s">
        <v>181</v>
      </c>
      <c r="T4261" t="s">
        <v>36</v>
      </c>
      <c r="U4261" t="s">
        <v>81</v>
      </c>
      <c r="V4261" t="s">
        <v>437</v>
      </c>
      <c r="W4261" t="s">
        <v>66</v>
      </c>
      <c r="X4261" t="s">
        <v>760</v>
      </c>
      <c r="Y4261" t="s">
        <v>41</v>
      </c>
      <c r="Z4261" t="s">
        <v>708</v>
      </c>
    </row>
    <row r="4262" spans="1:26" hidden="1" x14ac:dyDescent="0.25">
      <c r="A4262" t="s">
        <v>17127</v>
      </c>
      <c r="B4262" t="s">
        <v>17128</v>
      </c>
      <c r="C4262" s="1" t="str">
        <f t="shared" si="689"/>
        <v>21:0242</v>
      </c>
      <c r="D4262" s="1" t="str">
        <f t="shared" si="696"/>
        <v>21:0117</v>
      </c>
      <c r="E4262" t="s">
        <v>17129</v>
      </c>
      <c r="F4262" t="s">
        <v>17130</v>
      </c>
      <c r="H4262">
        <v>59.085088599999999</v>
      </c>
      <c r="I4262">
        <v>-102.5877931</v>
      </c>
      <c r="J4262" s="1" t="str">
        <f t="shared" si="697"/>
        <v>NGR lake sediment grab sample</v>
      </c>
      <c r="K4262" s="1" t="str">
        <f t="shared" si="698"/>
        <v>&lt;177 micron (NGR)</v>
      </c>
      <c r="L4262">
        <v>107</v>
      </c>
      <c r="M4262" t="s">
        <v>47</v>
      </c>
      <c r="N4262">
        <v>2092</v>
      </c>
      <c r="O4262" t="s">
        <v>61</v>
      </c>
      <c r="P4262" t="s">
        <v>77</v>
      </c>
      <c r="Q4262" t="s">
        <v>53</v>
      </c>
      <c r="R4262" t="s">
        <v>50</v>
      </c>
      <c r="S4262" t="s">
        <v>33</v>
      </c>
      <c r="T4262" t="s">
        <v>36</v>
      </c>
      <c r="U4262" t="s">
        <v>208</v>
      </c>
      <c r="V4262" t="s">
        <v>225</v>
      </c>
      <c r="W4262" t="s">
        <v>66</v>
      </c>
      <c r="X4262" t="s">
        <v>48</v>
      </c>
      <c r="Y4262" t="s">
        <v>41</v>
      </c>
      <c r="Z4262" t="s">
        <v>1318</v>
      </c>
    </row>
    <row r="4263" spans="1:26" hidden="1" x14ac:dyDescent="0.25">
      <c r="A4263" t="s">
        <v>17131</v>
      </c>
      <c r="B4263" t="s">
        <v>17132</v>
      </c>
      <c r="C4263" s="1" t="str">
        <f t="shared" si="689"/>
        <v>21:0242</v>
      </c>
      <c r="D4263" s="1" t="str">
        <f t="shared" si="696"/>
        <v>21:0117</v>
      </c>
      <c r="E4263" t="s">
        <v>17133</v>
      </c>
      <c r="F4263" t="s">
        <v>17134</v>
      </c>
      <c r="H4263">
        <v>59.072692400000001</v>
      </c>
      <c r="I4263">
        <v>-102.61365069999999</v>
      </c>
      <c r="J4263" s="1" t="str">
        <f t="shared" si="697"/>
        <v>NGR lake sediment grab sample</v>
      </c>
      <c r="K4263" s="1" t="str">
        <f t="shared" si="698"/>
        <v>&lt;177 micron (NGR)</v>
      </c>
      <c r="L4263">
        <v>107</v>
      </c>
      <c r="M4263" t="s">
        <v>60</v>
      </c>
      <c r="N4263">
        <v>2093</v>
      </c>
      <c r="O4263" t="s">
        <v>62</v>
      </c>
      <c r="P4263" t="s">
        <v>39</v>
      </c>
      <c r="Q4263" t="s">
        <v>53</v>
      </c>
      <c r="R4263" t="s">
        <v>39</v>
      </c>
      <c r="S4263" t="s">
        <v>39</v>
      </c>
      <c r="T4263" t="s">
        <v>36</v>
      </c>
      <c r="U4263" t="s">
        <v>4294</v>
      </c>
      <c r="V4263" t="s">
        <v>517</v>
      </c>
      <c r="W4263" t="s">
        <v>53</v>
      </c>
      <c r="X4263" t="s">
        <v>77</v>
      </c>
      <c r="Y4263" t="s">
        <v>41</v>
      </c>
      <c r="Z4263" t="s">
        <v>4550</v>
      </c>
    </row>
    <row r="4264" spans="1:26" hidden="1" x14ac:dyDescent="0.25">
      <c r="A4264" t="s">
        <v>17135</v>
      </c>
      <c r="B4264" t="s">
        <v>17136</v>
      </c>
      <c r="C4264" s="1" t="str">
        <f t="shared" si="689"/>
        <v>21:0242</v>
      </c>
      <c r="D4264" s="1" t="str">
        <f t="shared" si="696"/>
        <v>21:0117</v>
      </c>
      <c r="E4264" t="s">
        <v>17137</v>
      </c>
      <c r="F4264" t="s">
        <v>17138</v>
      </c>
      <c r="H4264">
        <v>59.037146700000001</v>
      </c>
      <c r="I4264">
        <v>-102.66575690000001</v>
      </c>
      <c r="J4264" s="1" t="str">
        <f t="shared" si="697"/>
        <v>NGR lake sediment grab sample</v>
      </c>
      <c r="K4264" s="1" t="str">
        <f t="shared" si="698"/>
        <v>&lt;177 micron (NGR)</v>
      </c>
      <c r="L4264">
        <v>107</v>
      </c>
      <c r="M4264" t="s">
        <v>154</v>
      </c>
      <c r="N4264">
        <v>2094</v>
      </c>
      <c r="O4264" t="s">
        <v>82</v>
      </c>
      <c r="P4264" t="s">
        <v>76</v>
      </c>
      <c r="Q4264" t="s">
        <v>53</v>
      </c>
      <c r="R4264" t="s">
        <v>290</v>
      </c>
      <c r="S4264" t="s">
        <v>33</v>
      </c>
      <c r="T4264" t="s">
        <v>122</v>
      </c>
      <c r="U4264" t="s">
        <v>228</v>
      </c>
      <c r="V4264" t="s">
        <v>322</v>
      </c>
      <c r="W4264" t="s">
        <v>53</v>
      </c>
      <c r="X4264" t="s">
        <v>77</v>
      </c>
      <c r="Y4264" t="s">
        <v>41</v>
      </c>
      <c r="Z4264" t="s">
        <v>742</v>
      </c>
    </row>
    <row r="4265" spans="1:26" hidden="1" x14ac:dyDescent="0.25">
      <c r="A4265" t="s">
        <v>17139</v>
      </c>
      <c r="B4265" t="s">
        <v>17140</v>
      </c>
      <c r="C4265" s="1" t="str">
        <f t="shared" si="689"/>
        <v>21:0242</v>
      </c>
      <c r="D4265" s="1" t="str">
        <f t="shared" si="696"/>
        <v>21:0117</v>
      </c>
      <c r="E4265" t="s">
        <v>17125</v>
      </c>
      <c r="F4265" t="s">
        <v>17141</v>
      </c>
      <c r="H4265">
        <v>59.036904999999997</v>
      </c>
      <c r="I4265">
        <v>-102.6763018</v>
      </c>
      <c r="J4265" s="1" t="str">
        <f t="shared" si="697"/>
        <v>NGR lake sediment grab sample</v>
      </c>
      <c r="K4265" s="1" t="str">
        <f t="shared" si="698"/>
        <v>&lt;177 micron (NGR)</v>
      </c>
      <c r="L4265">
        <v>107</v>
      </c>
      <c r="M4265" t="s">
        <v>162</v>
      </c>
      <c r="N4265">
        <v>2095</v>
      </c>
      <c r="O4265" t="s">
        <v>62</v>
      </c>
      <c r="P4265" t="s">
        <v>134</v>
      </c>
      <c r="Q4265" t="s">
        <v>53</v>
      </c>
      <c r="R4265" t="s">
        <v>77</v>
      </c>
      <c r="S4265" t="s">
        <v>181</v>
      </c>
      <c r="T4265" t="s">
        <v>36</v>
      </c>
      <c r="U4265" t="s">
        <v>1692</v>
      </c>
      <c r="V4265" t="s">
        <v>452</v>
      </c>
      <c r="W4265" t="s">
        <v>66</v>
      </c>
      <c r="X4265" t="s">
        <v>82</v>
      </c>
      <c r="Y4265" t="s">
        <v>41</v>
      </c>
      <c r="Z4265" t="s">
        <v>1053</v>
      </c>
    </row>
    <row r="4266" spans="1:26" hidden="1" x14ac:dyDescent="0.25">
      <c r="A4266" t="s">
        <v>17142</v>
      </c>
      <c r="B4266" t="s">
        <v>17143</v>
      </c>
      <c r="C4266" s="1" t="str">
        <f t="shared" si="689"/>
        <v>21:0242</v>
      </c>
      <c r="D4266" s="1" t="str">
        <f t="shared" si="696"/>
        <v>21:0117</v>
      </c>
      <c r="E4266" t="s">
        <v>17125</v>
      </c>
      <c r="F4266" t="s">
        <v>17144</v>
      </c>
      <c r="H4266">
        <v>59.036904999999997</v>
      </c>
      <c r="I4266">
        <v>-102.6763018</v>
      </c>
      <c r="J4266" s="1" t="str">
        <f t="shared" si="697"/>
        <v>NGR lake sediment grab sample</v>
      </c>
      <c r="K4266" s="1" t="str">
        <f t="shared" si="698"/>
        <v>&lt;177 micron (NGR)</v>
      </c>
      <c r="L4266">
        <v>107</v>
      </c>
      <c r="M4266" t="s">
        <v>169</v>
      </c>
      <c r="N4266">
        <v>2096</v>
      </c>
      <c r="O4266" t="s">
        <v>890</v>
      </c>
      <c r="P4266" t="s">
        <v>596</v>
      </c>
      <c r="Q4266" t="s">
        <v>53</v>
      </c>
      <c r="R4266" t="s">
        <v>77</v>
      </c>
      <c r="S4266" t="s">
        <v>181</v>
      </c>
      <c r="T4266" t="s">
        <v>36</v>
      </c>
      <c r="U4266" t="s">
        <v>81</v>
      </c>
      <c r="V4266" t="s">
        <v>452</v>
      </c>
      <c r="W4266" t="s">
        <v>66</v>
      </c>
      <c r="X4266" t="s">
        <v>77</v>
      </c>
      <c r="Y4266" t="s">
        <v>125</v>
      </c>
      <c r="Z4266" t="s">
        <v>787</v>
      </c>
    </row>
    <row r="4267" spans="1:26" hidden="1" x14ac:dyDescent="0.25">
      <c r="A4267" t="s">
        <v>17145</v>
      </c>
      <c r="B4267" t="s">
        <v>17146</v>
      </c>
      <c r="C4267" s="1" t="str">
        <f t="shared" si="689"/>
        <v>21:0242</v>
      </c>
      <c r="D4267" s="1" t="str">
        <f t="shared" si="696"/>
        <v>21:0117</v>
      </c>
      <c r="E4267" t="s">
        <v>17147</v>
      </c>
      <c r="F4267" t="s">
        <v>17148</v>
      </c>
      <c r="H4267">
        <v>59.028830300000003</v>
      </c>
      <c r="I4267">
        <v>-102.6995883</v>
      </c>
      <c r="J4267" s="1" t="str">
        <f t="shared" si="697"/>
        <v>NGR lake sediment grab sample</v>
      </c>
      <c r="K4267" s="1" t="str">
        <f t="shared" si="698"/>
        <v>&lt;177 micron (NGR)</v>
      </c>
      <c r="L4267">
        <v>107</v>
      </c>
      <c r="M4267" t="s">
        <v>73</v>
      </c>
      <c r="N4267">
        <v>2097</v>
      </c>
      <c r="O4267" t="s">
        <v>228</v>
      </c>
      <c r="P4267" t="s">
        <v>120</v>
      </c>
      <c r="Q4267" t="s">
        <v>53</v>
      </c>
      <c r="R4267" t="s">
        <v>32</v>
      </c>
      <c r="S4267" t="s">
        <v>596</v>
      </c>
      <c r="T4267" t="s">
        <v>122</v>
      </c>
      <c r="U4267" t="s">
        <v>4842</v>
      </c>
      <c r="V4267" t="s">
        <v>875</v>
      </c>
      <c r="W4267" t="s">
        <v>78</v>
      </c>
      <c r="X4267" t="s">
        <v>890</v>
      </c>
      <c r="Y4267" t="s">
        <v>41</v>
      </c>
      <c r="Z4267" t="s">
        <v>5166</v>
      </c>
    </row>
    <row r="4268" spans="1:26" hidden="1" x14ac:dyDescent="0.25">
      <c r="A4268" t="s">
        <v>17149</v>
      </c>
      <c r="B4268" t="s">
        <v>17150</v>
      </c>
      <c r="C4268" s="1" t="str">
        <f t="shared" si="689"/>
        <v>21:0242</v>
      </c>
      <c r="D4268" s="1" t="str">
        <f t="shared" si="696"/>
        <v>21:0117</v>
      </c>
      <c r="E4268" t="s">
        <v>17151</v>
      </c>
      <c r="F4268" t="s">
        <v>17152</v>
      </c>
      <c r="H4268">
        <v>59.010294799999997</v>
      </c>
      <c r="I4268">
        <v>-102.7106823</v>
      </c>
      <c r="J4268" s="1" t="str">
        <f t="shared" si="697"/>
        <v>NGR lake sediment grab sample</v>
      </c>
      <c r="K4268" s="1" t="str">
        <f t="shared" si="698"/>
        <v>&lt;177 micron (NGR)</v>
      </c>
      <c r="L4268">
        <v>107</v>
      </c>
      <c r="M4268" t="s">
        <v>87</v>
      </c>
      <c r="N4268">
        <v>2098</v>
      </c>
      <c r="O4268" t="s">
        <v>40</v>
      </c>
      <c r="P4268" t="s">
        <v>546</v>
      </c>
      <c r="Q4268" t="s">
        <v>53</v>
      </c>
      <c r="R4268" t="s">
        <v>283</v>
      </c>
      <c r="S4268" t="s">
        <v>290</v>
      </c>
      <c r="T4268" t="s">
        <v>36</v>
      </c>
      <c r="U4268" t="s">
        <v>5024</v>
      </c>
      <c r="V4268" t="s">
        <v>13108</v>
      </c>
      <c r="W4268" t="s">
        <v>63</v>
      </c>
      <c r="X4268" t="s">
        <v>48</v>
      </c>
      <c r="Y4268" t="s">
        <v>41</v>
      </c>
      <c r="Z4268" t="s">
        <v>516</v>
      </c>
    </row>
    <row r="4269" spans="1:26" hidden="1" x14ac:dyDescent="0.25">
      <c r="A4269" t="s">
        <v>17153</v>
      </c>
      <c r="B4269" t="s">
        <v>17154</v>
      </c>
      <c r="C4269" s="1" t="str">
        <f t="shared" si="689"/>
        <v>21:0242</v>
      </c>
      <c r="D4269" s="1" t="str">
        <f t="shared" si="696"/>
        <v>21:0117</v>
      </c>
      <c r="E4269" t="s">
        <v>17155</v>
      </c>
      <c r="F4269" t="s">
        <v>17156</v>
      </c>
      <c r="H4269">
        <v>59.015709700000002</v>
      </c>
      <c r="I4269">
        <v>-102.6542989</v>
      </c>
      <c r="J4269" s="1" t="str">
        <f t="shared" si="697"/>
        <v>NGR lake sediment grab sample</v>
      </c>
      <c r="K4269" s="1" t="str">
        <f t="shared" si="698"/>
        <v>&lt;177 micron (NGR)</v>
      </c>
      <c r="L4269">
        <v>107</v>
      </c>
      <c r="M4269" t="s">
        <v>96</v>
      </c>
      <c r="N4269">
        <v>2099</v>
      </c>
      <c r="O4269" t="s">
        <v>79</v>
      </c>
      <c r="P4269" t="s">
        <v>50</v>
      </c>
      <c r="Q4269" t="s">
        <v>66</v>
      </c>
      <c r="R4269" t="s">
        <v>64</v>
      </c>
      <c r="S4269" t="s">
        <v>39</v>
      </c>
      <c r="T4269" t="s">
        <v>36</v>
      </c>
      <c r="U4269" t="s">
        <v>208</v>
      </c>
      <c r="V4269" t="s">
        <v>399</v>
      </c>
      <c r="W4269" t="s">
        <v>66</v>
      </c>
      <c r="X4269" t="s">
        <v>48</v>
      </c>
      <c r="Y4269" t="s">
        <v>41</v>
      </c>
      <c r="Z4269" t="s">
        <v>747</v>
      </c>
    </row>
    <row r="4270" spans="1:26" hidden="1" x14ac:dyDescent="0.25">
      <c r="A4270" t="s">
        <v>17157</v>
      </c>
      <c r="B4270" t="s">
        <v>17158</v>
      </c>
      <c r="C4270" s="1" t="str">
        <f t="shared" si="689"/>
        <v>21:0242</v>
      </c>
      <c r="D4270" s="1" t="str">
        <f t="shared" si="696"/>
        <v>21:0117</v>
      </c>
      <c r="E4270" t="s">
        <v>17159</v>
      </c>
      <c r="F4270" t="s">
        <v>17160</v>
      </c>
      <c r="H4270">
        <v>59.007680200000003</v>
      </c>
      <c r="I4270">
        <v>-102.63467679999999</v>
      </c>
      <c r="J4270" s="1" t="str">
        <f t="shared" si="697"/>
        <v>NGR lake sediment grab sample</v>
      </c>
      <c r="K4270" s="1" t="str">
        <f t="shared" si="698"/>
        <v>&lt;177 micron (NGR)</v>
      </c>
      <c r="L4270">
        <v>107</v>
      </c>
      <c r="M4270" t="s">
        <v>106</v>
      </c>
      <c r="N4270">
        <v>2100</v>
      </c>
      <c r="O4270" t="s">
        <v>32</v>
      </c>
      <c r="P4270" t="s">
        <v>134</v>
      </c>
      <c r="Q4270" t="s">
        <v>53</v>
      </c>
      <c r="R4270" t="s">
        <v>290</v>
      </c>
      <c r="S4270" t="s">
        <v>33</v>
      </c>
      <c r="T4270" t="s">
        <v>36</v>
      </c>
      <c r="U4270" t="s">
        <v>48</v>
      </c>
      <c r="V4270" t="s">
        <v>122</v>
      </c>
      <c r="W4270" t="s">
        <v>53</v>
      </c>
      <c r="X4270" t="s">
        <v>48</v>
      </c>
      <c r="Y4270" t="s">
        <v>41</v>
      </c>
      <c r="Z4270" t="s">
        <v>32</v>
      </c>
    </row>
    <row r="4271" spans="1:26" hidden="1" x14ac:dyDescent="0.25">
      <c r="A4271" t="s">
        <v>17161</v>
      </c>
      <c r="B4271" t="s">
        <v>17162</v>
      </c>
      <c r="C4271" s="1" t="str">
        <f t="shared" si="689"/>
        <v>21:0242</v>
      </c>
      <c r="D4271" s="1" t="str">
        <f t="shared" si="696"/>
        <v>21:0117</v>
      </c>
      <c r="E4271" t="s">
        <v>17163</v>
      </c>
      <c r="F4271" t="s">
        <v>17164</v>
      </c>
      <c r="H4271">
        <v>59.018531199999998</v>
      </c>
      <c r="I4271">
        <v>-102.0317787</v>
      </c>
      <c r="J4271" s="1" t="str">
        <f t="shared" si="697"/>
        <v>NGR lake sediment grab sample</v>
      </c>
      <c r="K4271" s="1" t="str">
        <f t="shared" si="698"/>
        <v>&lt;177 micron (NGR)</v>
      </c>
      <c r="L4271">
        <v>107</v>
      </c>
      <c r="M4271" t="s">
        <v>118</v>
      </c>
      <c r="N4271">
        <v>2101</v>
      </c>
      <c r="O4271" t="s">
        <v>79</v>
      </c>
      <c r="P4271" t="s">
        <v>50</v>
      </c>
      <c r="Q4271" t="s">
        <v>66</v>
      </c>
      <c r="R4271" t="s">
        <v>146</v>
      </c>
      <c r="S4271" t="s">
        <v>33</v>
      </c>
      <c r="T4271" t="s">
        <v>36</v>
      </c>
      <c r="U4271" t="s">
        <v>463</v>
      </c>
      <c r="V4271" t="s">
        <v>685</v>
      </c>
      <c r="W4271" t="s">
        <v>33</v>
      </c>
      <c r="X4271" t="s">
        <v>283</v>
      </c>
      <c r="Y4271" t="s">
        <v>41</v>
      </c>
      <c r="Z4271" t="s">
        <v>3417</v>
      </c>
    </row>
    <row r="4272" spans="1:26" hidden="1" x14ac:dyDescent="0.25">
      <c r="A4272" t="s">
        <v>17165</v>
      </c>
      <c r="B4272" t="s">
        <v>17166</v>
      </c>
      <c r="C4272" s="1" t="str">
        <f t="shared" si="689"/>
        <v>21:0242</v>
      </c>
      <c r="D4272" s="1" t="str">
        <f t="shared" si="696"/>
        <v>21:0117</v>
      </c>
      <c r="E4272" t="s">
        <v>17167</v>
      </c>
      <c r="F4272" t="s">
        <v>17168</v>
      </c>
      <c r="H4272">
        <v>59.045729700000003</v>
      </c>
      <c r="I4272">
        <v>-102.00583709999999</v>
      </c>
      <c r="J4272" s="1" t="str">
        <f t="shared" si="697"/>
        <v>NGR lake sediment grab sample</v>
      </c>
      <c r="K4272" s="1" t="str">
        <f t="shared" si="698"/>
        <v>&lt;177 micron (NGR)</v>
      </c>
      <c r="L4272">
        <v>107</v>
      </c>
      <c r="M4272" t="s">
        <v>131</v>
      </c>
      <c r="N4272">
        <v>2102</v>
      </c>
      <c r="O4272" t="s">
        <v>3158</v>
      </c>
      <c r="P4272" t="s">
        <v>546</v>
      </c>
      <c r="Q4272" t="s">
        <v>53</v>
      </c>
      <c r="R4272" t="s">
        <v>335</v>
      </c>
      <c r="S4272" t="s">
        <v>76</v>
      </c>
      <c r="T4272" t="s">
        <v>36</v>
      </c>
      <c r="U4272" t="s">
        <v>2854</v>
      </c>
      <c r="V4272" t="s">
        <v>1216</v>
      </c>
      <c r="W4272" t="s">
        <v>290</v>
      </c>
      <c r="X4272" t="s">
        <v>283</v>
      </c>
      <c r="Y4272" t="s">
        <v>309</v>
      </c>
      <c r="Z4272" t="s">
        <v>121</v>
      </c>
    </row>
    <row r="4273" spans="1:26" hidden="1" x14ac:dyDescent="0.25">
      <c r="A4273" t="s">
        <v>17169</v>
      </c>
      <c r="B4273" t="s">
        <v>17170</v>
      </c>
      <c r="C4273" s="1" t="str">
        <f t="shared" si="689"/>
        <v>21:0242</v>
      </c>
      <c r="D4273" s="1" t="str">
        <f t="shared" si="696"/>
        <v>21:0117</v>
      </c>
      <c r="E4273" t="s">
        <v>17171</v>
      </c>
      <c r="F4273" t="s">
        <v>17172</v>
      </c>
      <c r="H4273">
        <v>59.062522999999999</v>
      </c>
      <c r="I4273">
        <v>-102.0041658</v>
      </c>
      <c r="J4273" s="1" t="str">
        <f t="shared" si="697"/>
        <v>NGR lake sediment grab sample</v>
      </c>
      <c r="K4273" s="1" t="str">
        <f t="shared" si="698"/>
        <v>&lt;177 micron (NGR)</v>
      </c>
      <c r="L4273">
        <v>107</v>
      </c>
      <c r="M4273" t="s">
        <v>143</v>
      </c>
      <c r="N4273">
        <v>2103</v>
      </c>
      <c r="O4273" t="s">
        <v>155</v>
      </c>
      <c r="P4273" t="s">
        <v>82</v>
      </c>
      <c r="Q4273" t="s">
        <v>66</v>
      </c>
      <c r="R4273" t="s">
        <v>349</v>
      </c>
      <c r="S4273" t="s">
        <v>39</v>
      </c>
      <c r="T4273" t="s">
        <v>36</v>
      </c>
      <c r="U4273" t="s">
        <v>2247</v>
      </c>
      <c r="V4273" t="s">
        <v>730</v>
      </c>
      <c r="W4273" t="s">
        <v>39</v>
      </c>
      <c r="X4273" t="s">
        <v>48</v>
      </c>
      <c r="Y4273" t="s">
        <v>41</v>
      </c>
      <c r="Z4273" t="s">
        <v>133</v>
      </c>
    </row>
    <row r="4274" spans="1:26" hidden="1" x14ac:dyDescent="0.25">
      <c r="A4274" t="s">
        <v>17173</v>
      </c>
      <c r="B4274" t="s">
        <v>17174</v>
      </c>
      <c r="C4274" s="1" t="str">
        <f t="shared" si="689"/>
        <v>21:0242</v>
      </c>
      <c r="D4274" s="1" t="str">
        <f t="shared" si="696"/>
        <v>21:0117</v>
      </c>
      <c r="E4274" t="s">
        <v>17175</v>
      </c>
      <c r="F4274" t="s">
        <v>17176</v>
      </c>
      <c r="H4274">
        <v>59.083505099999996</v>
      </c>
      <c r="I4274">
        <v>-102.0044843</v>
      </c>
      <c r="J4274" s="1" t="str">
        <f t="shared" si="697"/>
        <v>NGR lake sediment grab sample</v>
      </c>
      <c r="K4274" s="1" t="str">
        <f t="shared" si="698"/>
        <v>&lt;177 micron (NGR)</v>
      </c>
      <c r="L4274">
        <v>107</v>
      </c>
      <c r="M4274" t="s">
        <v>177</v>
      </c>
      <c r="N4274">
        <v>2104</v>
      </c>
      <c r="O4274" t="s">
        <v>470</v>
      </c>
      <c r="P4274" t="s">
        <v>321</v>
      </c>
      <c r="Q4274" t="s">
        <v>63</v>
      </c>
      <c r="R4274" t="s">
        <v>109</v>
      </c>
      <c r="S4274" t="s">
        <v>33</v>
      </c>
      <c r="T4274" t="s">
        <v>36</v>
      </c>
      <c r="U4274" t="s">
        <v>874</v>
      </c>
      <c r="V4274" t="s">
        <v>66</v>
      </c>
      <c r="W4274" t="s">
        <v>63</v>
      </c>
      <c r="X4274" t="s">
        <v>300</v>
      </c>
      <c r="Y4274" t="s">
        <v>125</v>
      </c>
      <c r="Z4274" t="s">
        <v>697</v>
      </c>
    </row>
    <row r="4275" spans="1:26" hidden="1" x14ac:dyDescent="0.25">
      <c r="A4275" t="s">
        <v>17177</v>
      </c>
      <c r="B4275" t="s">
        <v>17178</v>
      </c>
      <c r="C4275" s="1" t="str">
        <f t="shared" si="689"/>
        <v>21:0242</v>
      </c>
      <c r="D4275" s="1" t="str">
        <f t="shared" si="696"/>
        <v>21:0117</v>
      </c>
      <c r="E4275" t="s">
        <v>17179</v>
      </c>
      <c r="F4275" t="s">
        <v>17180</v>
      </c>
      <c r="H4275">
        <v>59.1199169</v>
      </c>
      <c r="I4275">
        <v>-102.0219663</v>
      </c>
      <c r="J4275" s="1" t="str">
        <f t="shared" si="697"/>
        <v>NGR lake sediment grab sample</v>
      </c>
      <c r="K4275" s="1" t="str">
        <f t="shared" si="698"/>
        <v>&lt;177 micron (NGR)</v>
      </c>
      <c r="L4275">
        <v>107</v>
      </c>
      <c r="M4275" t="s">
        <v>187</v>
      </c>
      <c r="N4275">
        <v>2105</v>
      </c>
      <c r="O4275" t="s">
        <v>328</v>
      </c>
      <c r="P4275" t="s">
        <v>133</v>
      </c>
      <c r="Q4275" t="s">
        <v>66</v>
      </c>
      <c r="R4275" t="s">
        <v>349</v>
      </c>
      <c r="S4275" t="s">
        <v>156</v>
      </c>
      <c r="T4275" t="s">
        <v>36</v>
      </c>
      <c r="U4275" t="s">
        <v>4243</v>
      </c>
      <c r="V4275" t="s">
        <v>1802</v>
      </c>
      <c r="W4275" t="s">
        <v>78</v>
      </c>
      <c r="X4275" t="s">
        <v>79</v>
      </c>
      <c r="Y4275" t="s">
        <v>41</v>
      </c>
      <c r="Z4275" t="s">
        <v>708</v>
      </c>
    </row>
    <row r="4276" spans="1:26" hidden="1" x14ac:dyDescent="0.25">
      <c r="A4276" t="s">
        <v>17181</v>
      </c>
      <c r="B4276" t="s">
        <v>17182</v>
      </c>
      <c r="C4276" s="1" t="str">
        <f t="shared" si="689"/>
        <v>21:0242</v>
      </c>
      <c r="D4276" s="1" t="str">
        <f t="shared" si="696"/>
        <v>21:0117</v>
      </c>
      <c r="E4276" t="s">
        <v>17183</v>
      </c>
      <c r="F4276" t="s">
        <v>17184</v>
      </c>
      <c r="H4276">
        <v>59.140229699999999</v>
      </c>
      <c r="I4276">
        <v>-102.01819190000001</v>
      </c>
      <c r="J4276" s="1" t="str">
        <f t="shared" si="697"/>
        <v>NGR lake sediment grab sample</v>
      </c>
      <c r="K4276" s="1" t="str">
        <f t="shared" si="698"/>
        <v>&lt;177 micron (NGR)</v>
      </c>
      <c r="L4276">
        <v>107</v>
      </c>
      <c r="M4276" t="s">
        <v>196</v>
      </c>
      <c r="N4276">
        <v>2106</v>
      </c>
      <c r="O4276" t="s">
        <v>1058</v>
      </c>
      <c r="P4276" t="s">
        <v>134</v>
      </c>
      <c r="Q4276" t="s">
        <v>66</v>
      </c>
      <c r="R4276" t="s">
        <v>77</v>
      </c>
      <c r="S4276" t="s">
        <v>146</v>
      </c>
      <c r="T4276" t="s">
        <v>36</v>
      </c>
      <c r="U4276" t="s">
        <v>6158</v>
      </c>
      <c r="V4276" t="s">
        <v>38</v>
      </c>
      <c r="W4276" t="s">
        <v>33</v>
      </c>
      <c r="X4276" t="s">
        <v>283</v>
      </c>
      <c r="Y4276" t="s">
        <v>41</v>
      </c>
      <c r="Z4276" t="s">
        <v>859</v>
      </c>
    </row>
    <row r="4277" spans="1:26" hidden="1" x14ac:dyDescent="0.25">
      <c r="A4277" t="s">
        <v>17185</v>
      </c>
      <c r="B4277" t="s">
        <v>17186</v>
      </c>
      <c r="C4277" s="1" t="str">
        <f t="shared" si="689"/>
        <v>21:0242</v>
      </c>
      <c r="D4277" s="1" t="str">
        <f t="shared" si="696"/>
        <v>21:0117</v>
      </c>
      <c r="E4277" t="s">
        <v>17187</v>
      </c>
      <c r="F4277" t="s">
        <v>17188</v>
      </c>
      <c r="H4277">
        <v>59.164870899999997</v>
      </c>
      <c r="I4277">
        <v>-102.0057054</v>
      </c>
      <c r="J4277" s="1" t="str">
        <f t="shared" si="697"/>
        <v>NGR lake sediment grab sample</v>
      </c>
      <c r="K4277" s="1" t="str">
        <f t="shared" si="698"/>
        <v>&lt;177 micron (NGR)</v>
      </c>
      <c r="L4277">
        <v>107</v>
      </c>
      <c r="M4277" t="s">
        <v>206</v>
      </c>
      <c r="N4277">
        <v>2107</v>
      </c>
      <c r="O4277" t="s">
        <v>188</v>
      </c>
      <c r="P4277" t="s">
        <v>32</v>
      </c>
      <c r="Q4277" t="s">
        <v>39</v>
      </c>
      <c r="R4277" t="s">
        <v>321</v>
      </c>
      <c r="S4277" t="s">
        <v>97</v>
      </c>
      <c r="T4277" t="s">
        <v>36</v>
      </c>
      <c r="U4277" t="s">
        <v>390</v>
      </c>
      <c r="V4277" t="s">
        <v>99</v>
      </c>
      <c r="W4277" t="s">
        <v>181</v>
      </c>
      <c r="X4277" t="s">
        <v>48</v>
      </c>
      <c r="Y4277" t="s">
        <v>41</v>
      </c>
      <c r="Z4277" t="s">
        <v>1456</v>
      </c>
    </row>
    <row r="4278" spans="1:26" hidden="1" x14ac:dyDescent="0.25">
      <c r="A4278" t="s">
        <v>17189</v>
      </c>
      <c r="B4278" t="s">
        <v>17190</v>
      </c>
      <c r="C4278" s="1" t="str">
        <f t="shared" si="689"/>
        <v>21:0242</v>
      </c>
      <c r="D4278" s="1" t="str">
        <f>HYPERLINK("http://geochem.nrcan.gc.ca/cdogs/content/svy/svy_e.htm", "")</f>
        <v/>
      </c>
      <c r="G4278" s="1" t="str">
        <f>HYPERLINK("http://geochem.nrcan.gc.ca/cdogs/content/cr_/cr_00007_e.htm", "7")</f>
        <v>7</v>
      </c>
      <c r="J4278" t="s">
        <v>220</v>
      </c>
      <c r="K4278" t="s">
        <v>221</v>
      </c>
      <c r="L4278">
        <v>107</v>
      </c>
      <c r="M4278" t="s">
        <v>222</v>
      </c>
      <c r="N4278">
        <v>2108</v>
      </c>
      <c r="O4278" t="s">
        <v>890</v>
      </c>
      <c r="P4278" t="s">
        <v>489</v>
      </c>
      <c r="Q4278" t="s">
        <v>290</v>
      </c>
      <c r="R4278" t="s">
        <v>181</v>
      </c>
      <c r="S4278" t="s">
        <v>33</v>
      </c>
      <c r="T4278" t="s">
        <v>225</v>
      </c>
      <c r="U4278" t="s">
        <v>1416</v>
      </c>
      <c r="V4278" t="s">
        <v>730</v>
      </c>
      <c r="W4278" t="s">
        <v>53</v>
      </c>
      <c r="X4278" t="s">
        <v>40</v>
      </c>
      <c r="Y4278" t="s">
        <v>290</v>
      </c>
      <c r="Z4278" t="s">
        <v>1558</v>
      </c>
    </row>
    <row r="4279" spans="1:26" hidden="1" x14ac:dyDescent="0.25">
      <c r="A4279" t="s">
        <v>17191</v>
      </c>
      <c r="B4279" t="s">
        <v>17192</v>
      </c>
      <c r="C4279" s="1" t="str">
        <f t="shared" si="689"/>
        <v>21:0242</v>
      </c>
      <c r="D4279" s="1" t="str">
        <f t="shared" ref="D4279:D4289" si="699">HYPERLINK("http://geochem.nrcan.gc.ca/cdogs/content/svy/svy210117_e.htm", "21:0117")</f>
        <v>21:0117</v>
      </c>
      <c r="E4279" t="s">
        <v>17193</v>
      </c>
      <c r="F4279" t="s">
        <v>17194</v>
      </c>
      <c r="H4279">
        <v>59.179745199999999</v>
      </c>
      <c r="I4279">
        <v>-102.0135793</v>
      </c>
      <c r="J4279" s="1" t="str">
        <f t="shared" ref="J4279:J4289" si="700">HYPERLINK("http://geochem.nrcan.gc.ca/cdogs/content/kwd/kwd020027_e.htm", "NGR lake sediment grab sample")</f>
        <v>NGR lake sediment grab sample</v>
      </c>
      <c r="K4279" s="1" t="str">
        <f t="shared" ref="K4279:K4289" si="701">HYPERLINK("http://geochem.nrcan.gc.ca/cdogs/content/kwd/kwd080006_e.htm", "&lt;177 micron (NGR)")</f>
        <v>&lt;177 micron (NGR)</v>
      </c>
      <c r="L4279">
        <v>107</v>
      </c>
      <c r="M4279" t="s">
        <v>214</v>
      </c>
      <c r="N4279">
        <v>2109</v>
      </c>
      <c r="O4279" t="s">
        <v>120</v>
      </c>
      <c r="P4279" t="s">
        <v>77</v>
      </c>
      <c r="Q4279" t="s">
        <v>53</v>
      </c>
      <c r="R4279" t="s">
        <v>109</v>
      </c>
      <c r="S4279" t="s">
        <v>33</v>
      </c>
      <c r="T4279" t="s">
        <v>36</v>
      </c>
      <c r="U4279" t="s">
        <v>497</v>
      </c>
      <c r="V4279" t="s">
        <v>137</v>
      </c>
      <c r="W4279" t="s">
        <v>33</v>
      </c>
      <c r="X4279" t="s">
        <v>82</v>
      </c>
      <c r="Y4279" t="s">
        <v>309</v>
      </c>
      <c r="Z4279" t="s">
        <v>391</v>
      </c>
    </row>
    <row r="4280" spans="1:26" hidden="1" x14ac:dyDescent="0.25">
      <c r="A4280" t="s">
        <v>17195</v>
      </c>
      <c r="B4280" t="s">
        <v>17196</v>
      </c>
      <c r="C4280" s="1" t="str">
        <f t="shared" si="689"/>
        <v>21:0242</v>
      </c>
      <c r="D4280" s="1" t="str">
        <f t="shared" si="699"/>
        <v>21:0117</v>
      </c>
      <c r="E4280" t="s">
        <v>17197</v>
      </c>
      <c r="F4280" t="s">
        <v>17198</v>
      </c>
      <c r="H4280">
        <v>59.210568100000003</v>
      </c>
      <c r="I4280">
        <v>-102.01980829999999</v>
      </c>
      <c r="J4280" s="1" t="str">
        <f t="shared" si="700"/>
        <v>NGR lake sediment grab sample</v>
      </c>
      <c r="K4280" s="1" t="str">
        <f t="shared" si="701"/>
        <v>&lt;177 micron (NGR)</v>
      </c>
      <c r="L4280">
        <v>107</v>
      </c>
      <c r="M4280" t="s">
        <v>234</v>
      </c>
      <c r="N4280">
        <v>2110</v>
      </c>
      <c r="O4280" t="s">
        <v>465</v>
      </c>
      <c r="P4280" t="s">
        <v>32</v>
      </c>
      <c r="Q4280" t="s">
        <v>66</v>
      </c>
      <c r="R4280" t="s">
        <v>334</v>
      </c>
      <c r="S4280" t="s">
        <v>156</v>
      </c>
      <c r="T4280" t="s">
        <v>122</v>
      </c>
      <c r="U4280" t="s">
        <v>660</v>
      </c>
      <c r="V4280" t="s">
        <v>992</v>
      </c>
      <c r="W4280" t="s">
        <v>76</v>
      </c>
      <c r="X4280" t="s">
        <v>336</v>
      </c>
      <c r="Y4280" t="s">
        <v>41</v>
      </c>
      <c r="Z4280" t="s">
        <v>3858</v>
      </c>
    </row>
    <row r="4281" spans="1:26" hidden="1" x14ac:dyDescent="0.25">
      <c r="A4281" t="s">
        <v>17199</v>
      </c>
      <c r="B4281" t="s">
        <v>17200</v>
      </c>
      <c r="C4281" s="1" t="str">
        <f t="shared" si="689"/>
        <v>21:0242</v>
      </c>
      <c r="D4281" s="1" t="str">
        <f t="shared" si="699"/>
        <v>21:0117</v>
      </c>
      <c r="E4281" t="s">
        <v>17201</v>
      </c>
      <c r="F4281" t="s">
        <v>17202</v>
      </c>
      <c r="H4281">
        <v>59.298673200000003</v>
      </c>
      <c r="I4281">
        <v>-102.00854219999999</v>
      </c>
      <c r="J4281" s="1" t="str">
        <f t="shared" si="700"/>
        <v>NGR lake sediment grab sample</v>
      </c>
      <c r="K4281" s="1" t="str">
        <f t="shared" si="701"/>
        <v>&lt;177 micron (NGR)</v>
      </c>
      <c r="L4281">
        <v>108</v>
      </c>
      <c r="M4281" t="s">
        <v>242</v>
      </c>
      <c r="N4281">
        <v>2111</v>
      </c>
      <c r="O4281" t="s">
        <v>67</v>
      </c>
      <c r="P4281" t="s">
        <v>516</v>
      </c>
      <c r="Q4281" t="s">
        <v>66</v>
      </c>
      <c r="R4281" t="s">
        <v>271</v>
      </c>
      <c r="S4281" t="s">
        <v>39</v>
      </c>
      <c r="T4281" t="s">
        <v>36</v>
      </c>
      <c r="U4281" t="s">
        <v>254</v>
      </c>
      <c r="V4281" t="s">
        <v>1802</v>
      </c>
      <c r="W4281" t="s">
        <v>76</v>
      </c>
      <c r="X4281" t="s">
        <v>79</v>
      </c>
      <c r="Y4281" t="s">
        <v>41</v>
      </c>
      <c r="Z4281" t="s">
        <v>1217</v>
      </c>
    </row>
    <row r="4282" spans="1:26" hidden="1" x14ac:dyDescent="0.25">
      <c r="A4282" t="s">
        <v>17203</v>
      </c>
      <c r="B4282" t="s">
        <v>17204</v>
      </c>
      <c r="C4282" s="1" t="str">
        <f t="shared" si="689"/>
        <v>21:0242</v>
      </c>
      <c r="D4282" s="1" t="str">
        <f t="shared" si="699"/>
        <v>21:0117</v>
      </c>
      <c r="E4282" t="s">
        <v>17205</v>
      </c>
      <c r="F4282" t="s">
        <v>17206</v>
      </c>
      <c r="H4282">
        <v>59.223075999999999</v>
      </c>
      <c r="I4282">
        <v>-102.01270529999999</v>
      </c>
      <c r="J4282" s="1" t="str">
        <f t="shared" si="700"/>
        <v>NGR lake sediment grab sample</v>
      </c>
      <c r="K4282" s="1" t="str">
        <f t="shared" si="701"/>
        <v>&lt;177 micron (NGR)</v>
      </c>
      <c r="L4282">
        <v>108</v>
      </c>
      <c r="M4282" t="s">
        <v>47</v>
      </c>
      <c r="N4282">
        <v>2112</v>
      </c>
      <c r="O4282" t="s">
        <v>178</v>
      </c>
      <c r="P4282" t="s">
        <v>334</v>
      </c>
      <c r="Q4282" t="s">
        <v>66</v>
      </c>
      <c r="R4282" t="s">
        <v>278</v>
      </c>
      <c r="S4282" t="s">
        <v>64</v>
      </c>
      <c r="T4282" t="s">
        <v>36</v>
      </c>
      <c r="U4282" t="s">
        <v>964</v>
      </c>
      <c r="V4282" t="s">
        <v>1607</v>
      </c>
      <c r="W4282" t="s">
        <v>156</v>
      </c>
      <c r="X4282" t="s">
        <v>79</v>
      </c>
      <c r="Y4282" t="s">
        <v>125</v>
      </c>
      <c r="Z4282" t="s">
        <v>598</v>
      </c>
    </row>
    <row r="4283" spans="1:26" hidden="1" x14ac:dyDescent="0.25">
      <c r="A4283" t="s">
        <v>17207</v>
      </c>
      <c r="B4283" t="s">
        <v>17208</v>
      </c>
      <c r="C4283" s="1" t="str">
        <f t="shared" ref="C4283:C4346" si="702">HYPERLINK("http://geochem.nrcan.gc.ca/cdogs/content/bdl/bdl210242_e.htm", "21:0242")</f>
        <v>21:0242</v>
      </c>
      <c r="D4283" s="1" t="str">
        <f t="shared" si="699"/>
        <v>21:0117</v>
      </c>
      <c r="E4283" t="s">
        <v>17209</v>
      </c>
      <c r="F4283" t="s">
        <v>17210</v>
      </c>
      <c r="H4283">
        <v>59.249505800000001</v>
      </c>
      <c r="I4283">
        <v>-102.0150781</v>
      </c>
      <c r="J4283" s="1" t="str">
        <f t="shared" si="700"/>
        <v>NGR lake sediment grab sample</v>
      </c>
      <c r="K4283" s="1" t="str">
        <f t="shared" si="701"/>
        <v>&lt;177 micron (NGR)</v>
      </c>
      <c r="L4283">
        <v>108</v>
      </c>
      <c r="M4283" t="s">
        <v>60</v>
      </c>
      <c r="N4283">
        <v>2113</v>
      </c>
      <c r="O4283" t="s">
        <v>771</v>
      </c>
      <c r="P4283" t="s">
        <v>334</v>
      </c>
      <c r="Q4283" t="s">
        <v>53</v>
      </c>
      <c r="R4283" t="s">
        <v>349</v>
      </c>
      <c r="S4283" t="s">
        <v>146</v>
      </c>
      <c r="T4283" t="s">
        <v>36</v>
      </c>
      <c r="U4283" t="s">
        <v>208</v>
      </c>
      <c r="V4283" t="s">
        <v>308</v>
      </c>
      <c r="W4283" t="s">
        <v>33</v>
      </c>
      <c r="X4283" t="s">
        <v>48</v>
      </c>
      <c r="Y4283" t="s">
        <v>41</v>
      </c>
      <c r="Z4283" t="s">
        <v>432</v>
      </c>
    </row>
    <row r="4284" spans="1:26" hidden="1" x14ac:dyDescent="0.25">
      <c r="A4284" t="s">
        <v>17211</v>
      </c>
      <c r="B4284" t="s">
        <v>17212</v>
      </c>
      <c r="C4284" s="1" t="str">
        <f t="shared" si="702"/>
        <v>21:0242</v>
      </c>
      <c r="D4284" s="1" t="str">
        <f t="shared" si="699"/>
        <v>21:0117</v>
      </c>
      <c r="E4284" t="s">
        <v>17213</v>
      </c>
      <c r="F4284" t="s">
        <v>17214</v>
      </c>
      <c r="H4284">
        <v>59.268987899999999</v>
      </c>
      <c r="I4284">
        <v>-102.0068441</v>
      </c>
      <c r="J4284" s="1" t="str">
        <f t="shared" si="700"/>
        <v>NGR lake sediment grab sample</v>
      </c>
      <c r="K4284" s="1" t="str">
        <f t="shared" si="701"/>
        <v>&lt;177 micron (NGR)</v>
      </c>
      <c r="L4284">
        <v>108</v>
      </c>
      <c r="M4284" t="s">
        <v>73</v>
      </c>
      <c r="N4284">
        <v>2114</v>
      </c>
      <c r="O4284" t="s">
        <v>342</v>
      </c>
      <c r="P4284" t="s">
        <v>145</v>
      </c>
      <c r="Q4284" t="s">
        <v>53</v>
      </c>
      <c r="R4284" t="s">
        <v>135</v>
      </c>
      <c r="S4284" t="s">
        <v>181</v>
      </c>
      <c r="T4284" t="s">
        <v>36</v>
      </c>
      <c r="U4284" t="s">
        <v>858</v>
      </c>
      <c r="V4284" t="s">
        <v>399</v>
      </c>
      <c r="W4284" t="s">
        <v>39</v>
      </c>
      <c r="X4284" t="s">
        <v>79</v>
      </c>
      <c r="Y4284" t="s">
        <v>41</v>
      </c>
      <c r="Z4284" t="s">
        <v>310</v>
      </c>
    </row>
    <row r="4285" spans="1:26" hidden="1" x14ac:dyDescent="0.25">
      <c r="A4285" t="s">
        <v>17215</v>
      </c>
      <c r="B4285" t="s">
        <v>17216</v>
      </c>
      <c r="C4285" s="1" t="str">
        <f t="shared" si="702"/>
        <v>21:0242</v>
      </c>
      <c r="D4285" s="1" t="str">
        <f t="shared" si="699"/>
        <v>21:0117</v>
      </c>
      <c r="E4285" t="s">
        <v>17201</v>
      </c>
      <c r="F4285" t="s">
        <v>17217</v>
      </c>
      <c r="H4285">
        <v>59.298673200000003</v>
      </c>
      <c r="I4285">
        <v>-102.00854219999999</v>
      </c>
      <c r="J4285" s="1" t="str">
        <f t="shared" si="700"/>
        <v>NGR lake sediment grab sample</v>
      </c>
      <c r="K4285" s="1" t="str">
        <f t="shared" si="701"/>
        <v>&lt;177 micron (NGR)</v>
      </c>
      <c r="L4285">
        <v>108</v>
      </c>
      <c r="M4285" t="s">
        <v>366</v>
      </c>
      <c r="N4285">
        <v>2115</v>
      </c>
      <c r="O4285" t="s">
        <v>888</v>
      </c>
      <c r="P4285" t="s">
        <v>35</v>
      </c>
      <c r="Q4285" t="s">
        <v>66</v>
      </c>
      <c r="R4285" t="s">
        <v>271</v>
      </c>
      <c r="S4285" t="s">
        <v>78</v>
      </c>
      <c r="T4285" t="s">
        <v>36</v>
      </c>
      <c r="U4285" t="s">
        <v>2579</v>
      </c>
      <c r="V4285" t="s">
        <v>911</v>
      </c>
      <c r="W4285" t="s">
        <v>146</v>
      </c>
      <c r="X4285" t="s">
        <v>48</v>
      </c>
      <c r="Y4285" t="s">
        <v>41</v>
      </c>
      <c r="Z4285" t="s">
        <v>1897</v>
      </c>
    </row>
    <row r="4286" spans="1:26" hidden="1" x14ac:dyDescent="0.25">
      <c r="A4286" t="s">
        <v>17218</v>
      </c>
      <c r="B4286" t="s">
        <v>17219</v>
      </c>
      <c r="C4286" s="1" t="str">
        <f t="shared" si="702"/>
        <v>21:0242</v>
      </c>
      <c r="D4286" s="1" t="str">
        <f t="shared" si="699"/>
        <v>21:0117</v>
      </c>
      <c r="E4286" t="s">
        <v>17220</v>
      </c>
      <c r="F4286" t="s">
        <v>17221</v>
      </c>
      <c r="H4286">
        <v>59.307251100000002</v>
      </c>
      <c r="I4286">
        <v>-102.0216901</v>
      </c>
      <c r="J4286" s="1" t="str">
        <f t="shared" si="700"/>
        <v>NGR lake sediment grab sample</v>
      </c>
      <c r="K4286" s="1" t="str">
        <f t="shared" si="701"/>
        <v>&lt;177 micron (NGR)</v>
      </c>
      <c r="L4286">
        <v>108</v>
      </c>
      <c r="M4286" t="s">
        <v>251</v>
      </c>
      <c r="N4286">
        <v>2116</v>
      </c>
      <c r="O4286" t="s">
        <v>488</v>
      </c>
      <c r="P4286" t="s">
        <v>134</v>
      </c>
      <c r="Q4286" t="s">
        <v>33</v>
      </c>
      <c r="R4286" t="s">
        <v>110</v>
      </c>
      <c r="S4286" t="s">
        <v>78</v>
      </c>
      <c r="T4286" t="s">
        <v>36</v>
      </c>
      <c r="U4286" t="s">
        <v>208</v>
      </c>
      <c r="V4286" t="s">
        <v>308</v>
      </c>
      <c r="W4286" t="s">
        <v>78</v>
      </c>
      <c r="X4286" t="s">
        <v>79</v>
      </c>
      <c r="Y4286" t="s">
        <v>309</v>
      </c>
      <c r="Z4286" t="s">
        <v>121</v>
      </c>
    </row>
    <row r="4287" spans="1:26" hidden="1" x14ac:dyDescent="0.25">
      <c r="A4287" t="s">
        <v>17222</v>
      </c>
      <c r="B4287" t="s">
        <v>17223</v>
      </c>
      <c r="C4287" s="1" t="str">
        <f t="shared" si="702"/>
        <v>21:0242</v>
      </c>
      <c r="D4287" s="1" t="str">
        <f t="shared" si="699"/>
        <v>21:0117</v>
      </c>
      <c r="E4287" t="s">
        <v>17224</v>
      </c>
      <c r="F4287" t="s">
        <v>17225</v>
      </c>
      <c r="H4287">
        <v>59.316793799999999</v>
      </c>
      <c r="I4287">
        <v>-102.02126</v>
      </c>
      <c r="J4287" s="1" t="str">
        <f t="shared" si="700"/>
        <v>NGR lake sediment grab sample</v>
      </c>
      <c r="K4287" s="1" t="str">
        <f t="shared" si="701"/>
        <v>&lt;177 micron (NGR)</v>
      </c>
      <c r="L4287">
        <v>108</v>
      </c>
      <c r="M4287" t="s">
        <v>259</v>
      </c>
      <c r="N4287">
        <v>2117</v>
      </c>
      <c r="O4287" t="s">
        <v>54</v>
      </c>
      <c r="P4287" t="s">
        <v>133</v>
      </c>
      <c r="Q4287" t="s">
        <v>63</v>
      </c>
      <c r="R4287" t="s">
        <v>244</v>
      </c>
      <c r="S4287" t="s">
        <v>97</v>
      </c>
      <c r="T4287" t="s">
        <v>36</v>
      </c>
      <c r="U4287" t="s">
        <v>559</v>
      </c>
      <c r="V4287" t="s">
        <v>90</v>
      </c>
      <c r="W4287" t="s">
        <v>78</v>
      </c>
      <c r="X4287" t="s">
        <v>300</v>
      </c>
      <c r="Y4287" t="s">
        <v>125</v>
      </c>
      <c r="Z4287" t="s">
        <v>1769</v>
      </c>
    </row>
    <row r="4288" spans="1:26" hidden="1" x14ac:dyDescent="0.25">
      <c r="A4288" t="s">
        <v>17226</v>
      </c>
      <c r="B4288" t="s">
        <v>17227</v>
      </c>
      <c r="C4288" s="1" t="str">
        <f t="shared" si="702"/>
        <v>21:0242</v>
      </c>
      <c r="D4288" s="1" t="str">
        <f t="shared" si="699"/>
        <v>21:0117</v>
      </c>
      <c r="E4288" t="s">
        <v>17224</v>
      </c>
      <c r="F4288" t="s">
        <v>17228</v>
      </c>
      <c r="H4288">
        <v>59.316793799999999</v>
      </c>
      <c r="I4288">
        <v>-102.02126</v>
      </c>
      <c r="J4288" s="1" t="str">
        <f t="shared" si="700"/>
        <v>NGR lake sediment grab sample</v>
      </c>
      <c r="K4288" s="1" t="str">
        <f t="shared" si="701"/>
        <v>&lt;177 micron (NGR)</v>
      </c>
      <c r="L4288">
        <v>108</v>
      </c>
      <c r="M4288" t="s">
        <v>268</v>
      </c>
      <c r="N4288">
        <v>2118</v>
      </c>
      <c r="O4288" t="s">
        <v>1047</v>
      </c>
      <c r="P4288" t="s">
        <v>48</v>
      </c>
      <c r="Q4288" t="s">
        <v>66</v>
      </c>
      <c r="R4288" t="s">
        <v>596</v>
      </c>
      <c r="S4288" t="s">
        <v>76</v>
      </c>
      <c r="T4288" t="s">
        <v>36</v>
      </c>
      <c r="U4288" t="s">
        <v>559</v>
      </c>
      <c r="V4288" t="s">
        <v>90</v>
      </c>
      <c r="W4288" t="s">
        <v>181</v>
      </c>
      <c r="X4288" t="s">
        <v>300</v>
      </c>
      <c r="Y4288" t="s">
        <v>125</v>
      </c>
      <c r="Z4288" t="s">
        <v>133</v>
      </c>
    </row>
    <row r="4289" spans="1:26" hidden="1" x14ac:dyDescent="0.25">
      <c r="A4289" t="s">
        <v>17229</v>
      </c>
      <c r="B4289" t="s">
        <v>17230</v>
      </c>
      <c r="C4289" s="1" t="str">
        <f t="shared" si="702"/>
        <v>21:0242</v>
      </c>
      <c r="D4289" s="1" t="str">
        <f t="shared" si="699"/>
        <v>21:0117</v>
      </c>
      <c r="E4289" t="s">
        <v>17231</v>
      </c>
      <c r="F4289" t="s">
        <v>17232</v>
      </c>
      <c r="H4289">
        <v>59.3410133</v>
      </c>
      <c r="I4289">
        <v>-102.0060342</v>
      </c>
      <c r="J4289" s="1" t="str">
        <f t="shared" si="700"/>
        <v>NGR lake sediment grab sample</v>
      </c>
      <c r="K4289" s="1" t="str">
        <f t="shared" si="701"/>
        <v>&lt;177 micron (NGR)</v>
      </c>
      <c r="L4289">
        <v>108</v>
      </c>
      <c r="M4289" t="s">
        <v>87</v>
      </c>
      <c r="N4289">
        <v>2119</v>
      </c>
      <c r="O4289" t="s">
        <v>348</v>
      </c>
      <c r="P4289" t="s">
        <v>82</v>
      </c>
      <c r="Q4289" t="s">
        <v>63</v>
      </c>
      <c r="R4289" t="s">
        <v>283</v>
      </c>
      <c r="S4289" t="s">
        <v>76</v>
      </c>
      <c r="T4289" t="s">
        <v>36</v>
      </c>
      <c r="U4289" t="s">
        <v>98</v>
      </c>
      <c r="V4289" t="s">
        <v>452</v>
      </c>
      <c r="W4289" t="s">
        <v>33</v>
      </c>
      <c r="X4289" t="s">
        <v>890</v>
      </c>
      <c r="Y4289" t="s">
        <v>125</v>
      </c>
      <c r="Z4289" t="s">
        <v>912</v>
      </c>
    </row>
    <row r="4290" spans="1:26" hidden="1" x14ac:dyDescent="0.25">
      <c r="A4290" t="s">
        <v>17233</v>
      </c>
      <c r="B4290" t="s">
        <v>17234</v>
      </c>
      <c r="C4290" s="1" t="str">
        <f t="shared" si="702"/>
        <v>21:0242</v>
      </c>
      <c r="D4290" s="1" t="str">
        <f>HYPERLINK("http://geochem.nrcan.gc.ca/cdogs/content/svy/svy_e.htm", "")</f>
        <v/>
      </c>
      <c r="G4290" s="1" t="str">
        <f>HYPERLINK("http://geochem.nrcan.gc.ca/cdogs/content/cr_/cr_00007_e.htm", "7")</f>
        <v>7</v>
      </c>
      <c r="J4290" t="s">
        <v>220</v>
      </c>
      <c r="K4290" t="s">
        <v>221</v>
      </c>
      <c r="L4290">
        <v>108</v>
      </c>
      <c r="M4290" t="s">
        <v>222</v>
      </c>
      <c r="N4290">
        <v>2120</v>
      </c>
      <c r="O4290" t="s">
        <v>890</v>
      </c>
      <c r="P4290" t="s">
        <v>489</v>
      </c>
      <c r="Q4290" t="s">
        <v>290</v>
      </c>
      <c r="R4290" t="s">
        <v>181</v>
      </c>
      <c r="S4290" t="s">
        <v>39</v>
      </c>
      <c r="T4290" t="s">
        <v>225</v>
      </c>
      <c r="U4290" t="s">
        <v>2247</v>
      </c>
      <c r="V4290" t="s">
        <v>685</v>
      </c>
      <c r="W4290" t="s">
        <v>53</v>
      </c>
      <c r="X4290" t="s">
        <v>40</v>
      </c>
      <c r="Y4290" t="s">
        <v>596</v>
      </c>
      <c r="Z4290" t="s">
        <v>134</v>
      </c>
    </row>
    <row r="4291" spans="1:26" hidden="1" x14ac:dyDescent="0.25">
      <c r="A4291" t="s">
        <v>17235</v>
      </c>
      <c r="B4291" t="s">
        <v>17236</v>
      </c>
      <c r="C4291" s="1" t="str">
        <f t="shared" si="702"/>
        <v>21:0242</v>
      </c>
      <c r="D4291" s="1" t="str">
        <f t="shared" ref="D4291:D4308" si="703">HYPERLINK("http://geochem.nrcan.gc.ca/cdogs/content/svy/svy210117_e.htm", "21:0117")</f>
        <v>21:0117</v>
      </c>
      <c r="E4291" t="s">
        <v>17237</v>
      </c>
      <c r="F4291" t="s">
        <v>17238</v>
      </c>
      <c r="H4291">
        <v>59.351090399999997</v>
      </c>
      <c r="I4291">
        <v>-102.0018913</v>
      </c>
      <c r="J4291" s="1" t="str">
        <f t="shared" ref="J4291:J4308" si="704">HYPERLINK("http://geochem.nrcan.gc.ca/cdogs/content/kwd/kwd020027_e.htm", "NGR lake sediment grab sample")</f>
        <v>NGR lake sediment grab sample</v>
      </c>
      <c r="K4291" s="1" t="str">
        <f t="shared" ref="K4291:K4308" si="705">HYPERLINK("http://geochem.nrcan.gc.ca/cdogs/content/kwd/kwd080006_e.htm", "&lt;177 micron (NGR)")</f>
        <v>&lt;177 micron (NGR)</v>
      </c>
      <c r="L4291">
        <v>108</v>
      </c>
      <c r="M4291" t="s">
        <v>96</v>
      </c>
      <c r="N4291">
        <v>2121</v>
      </c>
      <c r="O4291" t="s">
        <v>1048</v>
      </c>
      <c r="P4291" t="s">
        <v>82</v>
      </c>
      <c r="Q4291" t="s">
        <v>80</v>
      </c>
      <c r="R4291" t="s">
        <v>135</v>
      </c>
      <c r="S4291" t="s">
        <v>78</v>
      </c>
      <c r="T4291" t="s">
        <v>36</v>
      </c>
      <c r="U4291" t="s">
        <v>163</v>
      </c>
      <c r="V4291" t="s">
        <v>66</v>
      </c>
      <c r="W4291" t="s">
        <v>181</v>
      </c>
      <c r="X4291" t="s">
        <v>300</v>
      </c>
      <c r="Y4291" t="s">
        <v>125</v>
      </c>
      <c r="Z4291" t="s">
        <v>350</v>
      </c>
    </row>
    <row r="4292" spans="1:26" hidden="1" x14ac:dyDescent="0.25">
      <c r="A4292" t="s">
        <v>17239</v>
      </c>
      <c r="B4292" t="s">
        <v>17240</v>
      </c>
      <c r="C4292" s="1" t="str">
        <f t="shared" si="702"/>
        <v>21:0242</v>
      </c>
      <c r="D4292" s="1" t="str">
        <f t="shared" si="703"/>
        <v>21:0117</v>
      </c>
      <c r="E4292" t="s">
        <v>17241</v>
      </c>
      <c r="F4292" t="s">
        <v>17242</v>
      </c>
      <c r="H4292">
        <v>59.362227599999997</v>
      </c>
      <c r="I4292">
        <v>-102.03187130000001</v>
      </c>
      <c r="J4292" s="1" t="str">
        <f t="shared" si="704"/>
        <v>NGR lake sediment grab sample</v>
      </c>
      <c r="K4292" s="1" t="str">
        <f t="shared" si="705"/>
        <v>&lt;177 micron (NGR)</v>
      </c>
      <c r="L4292">
        <v>108</v>
      </c>
      <c r="M4292" t="s">
        <v>106</v>
      </c>
      <c r="N4292">
        <v>2122</v>
      </c>
      <c r="O4292" t="s">
        <v>1254</v>
      </c>
      <c r="P4292" t="s">
        <v>596</v>
      </c>
      <c r="Q4292" t="s">
        <v>66</v>
      </c>
      <c r="R4292" t="s">
        <v>198</v>
      </c>
      <c r="S4292" t="s">
        <v>39</v>
      </c>
      <c r="T4292" t="s">
        <v>36</v>
      </c>
      <c r="U4292" t="s">
        <v>67</v>
      </c>
      <c r="V4292" t="s">
        <v>237</v>
      </c>
      <c r="W4292" t="s">
        <v>78</v>
      </c>
      <c r="X4292" t="s">
        <v>79</v>
      </c>
      <c r="Y4292" t="s">
        <v>41</v>
      </c>
      <c r="Z4292" t="s">
        <v>217</v>
      </c>
    </row>
    <row r="4293" spans="1:26" hidden="1" x14ac:dyDescent="0.25">
      <c r="A4293" t="s">
        <v>17243</v>
      </c>
      <c r="B4293" t="s">
        <v>17244</v>
      </c>
      <c r="C4293" s="1" t="str">
        <f t="shared" si="702"/>
        <v>21:0242</v>
      </c>
      <c r="D4293" s="1" t="str">
        <f t="shared" si="703"/>
        <v>21:0117</v>
      </c>
      <c r="E4293" t="s">
        <v>17245</v>
      </c>
      <c r="F4293" t="s">
        <v>17246</v>
      </c>
      <c r="H4293">
        <v>59.373759200000002</v>
      </c>
      <c r="I4293">
        <v>-102.0233097</v>
      </c>
      <c r="J4293" s="1" t="str">
        <f t="shared" si="704"/>
        <v>NGR lake sediment grab sample</v>
      </c>
      <c r="K4293" s="1" t="str">
        <f t="shared" si="705"/>
        <v>&lt;177 micron (NGR)</v>
      </c>
      <c r="L4293">
        <v>108</v>
      </c>
      <c r="M4293" t="s">
        <v>118</v>
      </c>
      <c r="N4293">
        <v>2123</v>
      </c>
      <c r="O4293" t="s">
        <v>253</v>
      </c>
      <c r="P4293" t="s">
        <v>50</v>
      </c>
      <c r="Q4293" t="s">
        <v>80</v>
      </c>
      <c r="R4293" t="s">
        <v>97</v>
      </c>
      <c r="S4293" t="s">
        <v>39</v>
      </c>
      <c r="T4293" t="s">
        <v>36</v>
      </c>
      <c r="U4293" t="s">
        <v>2474</v>
      </c>
      <c r="V4293" t="s">
        <v>2909</v>
      </c>
      <c r="W4293" t="s">
        <v>97</v>
      </c>
      <c r="X4293" t="s">
        <v>283</v>
      </c>
      <c r="Y4293" t="s">
        <v>41</v>
      </c>
      <c r="Z4293" t="s">
        <v>2692</v>
      </c>
    </row>
    <row r="4294" spans="1:26" hidden="1" x14ac:dyDescent="0.25">
      <c r="A4294" t="s">
        <v>17247</v>
      </c>
      <c r="B4294" t="s">
        <v>17248</v>
      </c>
      <c r="C4294" s="1" t="str">
        <f t="shared" si="702"/>
        <v>21:0242</v>
      </c>
      <c r="D4294" s="1" t="str">
        <f t="shared" si="703"/>
        <v>21:0117</v>
      </c>
      <c r="E4294" t="s">
        <v>17249</v>
      </c>
      <c r="F4294" t="s">
        <v>17250</v>
      </c>
      <c r="H4294">
        <v>59.383434999999999</v>
      </c>
      <c r="I4294">
        <v>-102.0012548</v>
      </c>
      <c r="J4294" s="1" t="str">
        <f t="shared" si="704"/>
        <v>NGR lake sediment grab sample</v>
      </c>
      <c r="K4294" s="1" t="str">
        <f t="shared" si="705"/>
        <v>&lt;177 micron (NGR)</v>
      </c>
      <c r="L4294">
        <v>108</v>
      </c>
      <c r="M4294" t="s">
        <v>131</v>
      </c>
      <c r="N4294">
        <v>2124</v>
      </c>
      <c r="O4294" t="s">
        <v>702</v>
      </c>
      <c r="P4294" t="s">
        <v>75</v>
      </c>
      <c r="Q4294" t="s">
        <v>33</v>
      </c>
      <c r="R4294" t="s">
        <v>64</v>
      </c>
      <c r="S4294" t="s">
        <v>181</v>
      </c>
      <c r="T4294" t="s">
        <v>36</v>
      </c>
      <c r="U4294" t="s">
        <v>208</v>
      </c>
      <c r="V4294" t="s">
        <v>66</v>
      </c>
      <c r="W4294" t="s">
        <v>109</v>
      </c>
      <c r="X4294" t="s">
        <v>48</v>
      </c>
      <c r="Y4294" t="s">
        <v>41</v>
      </c>
      <c r="Z4294" t="s">
        <v>3809</v>
      </c>
    </row>
    <row r="4295" spans="1:26" hidden="1" x14ac:dyDescent="0.25">
      <c r="A4295" t="s">
        <v>17251</v>
      </c>
      <c r="B4295" t="s">
        <v>17252</v>
      </c>
      <c r="C4295" s="1" t="str">
        <f t="shared" si="702"/>
        <v>21:0242</v>
      </c>
      <c r="D4295" s="1" t="str">
        <f t="shared" si="703"/>
        <v>21:0117</v>
      </c>
      <c r="E4295" t="s">
        <v>17253</v>
      </c>
      <c r="F4295" t="s">
        <v>17254</v>
      </c>
      <c r="H4295">
        <v>59.400702600000002</v>
      </c>
      <c r="I4295">
        <v>-102.0069539</v>
      </c>
      <c r="J4295" s="1" t="str">
        <f t="shared" si="704"/>
        <v>NGR lake sediment grab sample</v>
      </c>
      <c r="K4295" s="1" t="str">
        <f t="shared" si="705"/>
        <v>&lt;177 micron (NGR)</v>
      </c>
      <c r="L4295">
        <v>108</v>
      </c>
      <c r="M4295" t="s">
        <v>143</v>
      </c>
      <c r="N4295">
        <v>2125</v>
      </c>
      <c r="O4295" t="s">
        <v>488</v>
      </c>
      <c r="P4295" t="s">
        <v>75</v>
      </c>
      <c r="Q4295" t="s">
        <v>39</v>
      </c>
      <c r="R4295" t="s">
        <v>156</v>
      </c>
      <c r="S4295" t="s">
        <v>39</v>
      </c>
      <c r="T4295" t="s">
        <v>36</v>
      </c>
      <c r="U4295" t="s">
        <v>1829</v>
      </c>
      <c r="V4295" t="s">
        <v>1216</v>
      </c>
      <c r="W4295" t="s">
        <v>198</v>
      </c>
      <c r="X4295" t="s">
        <v>890</v>
      </c>
      <c r="Y4295" t="s">
        <v>41</v>
      </c>
      <c r="Z4295" t="s">
        <v>1328</v>
      </c>
    </row>
    <row r="4296" spans="1:26" hidden="1" x14ac:dyDescent="0.25">
      <c r="A4296" t="s">
        <v>17255</v>
      </c>
      <c r="B4296" t="s">
        <v>17256</v>
      </c>
      <c r="C4296" s="1" t="str">
        <f t="shared" si="702"/>
        <v>21:0242</v>
      </c>
      <c r="D4296" s="1" t="str">
        <f t="shared" si="703"/>
        <v>21:0117</v>
      </c>
      <c r="E4296" t="s">
        <v>17257</v>
      </c>
      <c r="F4296" t="s">
        <v>17258</v>
      </c>
      <c r="H4296">
        <v>59.4089241</v>
      </c>
      <c r="I4296">
        <v>-102.01869050000001</v>
      </c>
      <c r="J4296" s="1" t="str">
        <f t="shared" si="704"/>
        <v>NGR lake sediment grab sample</v>
      </c>
      <c r="K4296" s="1" t="str">
        <f t="shared" si="705"/>
        <v>&lt;177 micron (NGR)</v>
      </c>
      <c r="L4296">
        <v>108</v>
      </c>
      <c r="M4296" t="s">
        <v>177</v>
      </c>
      <c r="N4296">
        <v>2126</v>
      </c>
      <c r="O4296" t="s">
        <v>297</v>
      </c>
      <c r="P4296" t="s">
        <v>244</v>
      </c>
      <c r="Q4296" t="s">
        <v>80</v>
      </c>
      <c r="R4296" t="s">
        <v>64</v>
      </c>
      <c r="S4296" t="s">
        <v>146</v>
      </c>
      <c r="T4296" t="s">
        <v>36</v>
      </c>
      <c r="U4296" t="s">
        <v>343</v>
      </c>
      <c r="V4296" t="s">
        <v>292</v>
      </c>
      <c r="W4296" t="s">
        <v>76</v>
      </c>
      <c r="X4296" t="s">
        <v>82</v>
      </c>
      <c r="Y4296" t="s">
        <v>41</v>
      </c>
      <c r="Z4296" t="s">
        <v>406</v>
      </c>
    </row>
    <row r="4297" spans="1:26" hidden="1" x14ac:dyDescent="0.25">
      <c r="A4297" t="s">
        <v>17259</v>
      </c>
      <c r="B4297" t="s">
        <v>17260</v>
      </c>
      <c r="C4297" s="1" t="str">
        <f t="shared" si="702"/>
        <v>21:0242</v>
      </c>
      <c r="D4297" s="1" t="str">
        <f t="shared" si="703"/>
        <v>21:0117</v>
      </c>
      <c r="E4297" t="s">
        <v>17261</v>
      </c>
      <c r="F4297" t="s">
        <v>17262</v>
      </c>
      <c r="H4297">
        <v>59.420827799999998</v>
      </c>
      <c r="I4297">
        <v>-102.0197421</v>
      </c>
      <c r="J4297" s="1" t="str">
        <f t="shared" si="704"/>
        <v>NGR lake sediment grab sample</v>
      </c>
      <c r="K4297" s="1" t="str">
        <f t="shared" si="705"/>
        <v>&lt;177 micron (NGR)</v>
      </c>
      <c r="L4297">
        <v>108</v>
      </c>
      <c r="M4297" t="s">
        <v>187</v>
      </c>
      <c r="N4297">
        <v>2127</v>
      </c>
      <c r="O4297" t="s">
        <v>197</v>
      </c>
      <c r="P4297" t="s">
        <v>244</v>
      </c>
      <c r="Q4297" t="s">
        <v>39</v>
      </c>
      <c r="R4297" t="s">
        <v>64</v>
      </c>
      <c r="S4297" t="s">
        <v>78</v>
      </c>
      <c r="T4297" t="s">
        <v>36</v>
      </c>
      <c r="U4297" t="s">
        <v>263</v>
      </c>
      <c r="V4297" t="s">
        <v>90</v>
      </c>
      <c r="W4297" t="s">
        <v>146</v>
      </c>
      <c r="X4297" t="s">
        <v>79</v>
      </c>
      <c r="Y4297" t="s">
        <v>41</v>
      </c>
      <c r="Z4297" t="s">
        <v>32</v>
      </c>
    </row>
    <row r="4298" spans="1:26" hidden="1" x14ac:dyDescent="0.25">
      <c r="A4298" t="s">
        <v>17263</v>
      </c>
      <c r="B4298" t="s">
        <v>17264</v>
      </c>
      <c r="C4298" s="1" t="str">
        <f t="shared" si="702"/>
        <v>21:0242</v>
      </c>
      <c r="D4298" s="1" t="str">
        <f t="shared" si="703"/>
        <v>21:0117</v>
      </c>
      <c r="E4298" t="s">
        <v>17265</v>
      </c>
      <c r="F4298" t="s">
        <v>17266</v>
      </c>
      <c r="H4298">
        <v>59.449462599999997</v>
      </c>
      <c r="I4298">
        <v>-102.02509329999999</v>
      </c>
      <c r="J4298" s="1" t="str">
        <f t="shared" si="704"/>
        <v>NGR lake sediment grab sample</v>
      </c>
      <c r="K4298" s="1" t="str">
        <f t="shared" si="705"/>
        <v>&lt;177 micron (NGR)</v>
      </c>
      <c r="L4298">
        <v>108</v>
      </c>
      <c r="M4298" t="s">
        <v>196</v>
      </c>
      <c r="N4298">
        <v>2128</v>
      </c>
      <c r="O4298" t="s">
        <v>207</v>
      </c>
      <c r="P4298" t="s">
        <v>334</v>
      </c>
      <c r="Q4298" t="s">
        <v>53</v>
      </c>
      <c r="R4298" t="s">
        <v>64</v>
      </c>
      <c r="S4298" t="s">
        <v>39</v>
      </c>
      <c r="T4298" t="s">
        <v>36</v>
      </c>
      <c r="U4298" t="s">
        <v>991</v>
      </c>
      <c r="V4298" t="s">
        <v>393</v>
      </c>
      <c r="W4298" t="s">
        <v>290</v>
      </c>
      <c r="X4298" t="s">
        <v>79</v>
      </c>
      <c r="Y4298" t="s">
        <v>41</v>
      </c>
      <c r="Z4298" t="s">
        <v>1224</v>
      </c>
    </row>
    <row r="4299" spans="1:26" hidden="1" x14ac:dyDescent="0.25">
      <c r="A4299" t="s">
        <v>17267</v>
      </c>
      <c r="B4299" t="s">
        <v>17268</v>
      </c>
      <c r="C4299" s="1" t="str">
        <f t="shared" si="702"/>
        <v>21:0242</v>
      </c>
      <c r="D4299" s="1" t="str">
        <f t="shared" si="703"/>
        <v>21:0117</v>
      </c>
      <c r="E4299" t="s">
        <v>17269</v>
      </c>
      <c r="F4299" t="s">
        <v>17270</v>
      </c>
      <c r="H4299">
        <v>59.474884400000001</v>
      </c>
      <c r="I4299">
        <v>-102.03537969999999</v>
      </c>
      <c r="J4299" s="1" t="str">
        <f t="shared" si="704"/>
        <v>NGR lake sediment grab sample</v>
      </c>
      <c r="K4299" s="1" t="str">
        <f t="shared" si="705"/>
        <v>&lt;177 micron (NGR)</v>
      </c>
      <c r="L4299">
        <v>108</v>
      </c>
      <c r="M4299" t="s">
        <v>206</v>
      </c>
      <c r="N4299">
        <v>2129</v>
      </c>
      <c r="O4299" t="s">
        <v>54</v>
      </c>
      <c r="P4299" t="s">
        <v>35</v>
      </c>
      <c r="Q4299" t="s">
        <v>53</v>
      </c>
      <c r="R4299" t="s">
        <v>34</v>
      </c>
      <c r="S4299" t="s">
        <v>181</v>
      </c>
      <c r="T4299" t="s">
        <v>36</v>
      </c>
      <c r="U4299" t="s">
        <v>497</v>
      </c>
      <c r="V4299" t="s">
        <v>10384</v>
      </c>
      <c r="W4299" t="s">
        <v>50</v>
      </c>
      <c r="X4299" t="s">
        <v>890</v>
      </c>
      <c r="Y4299" t="s">
        <v>41</v>
      </c>
      <c r="Z4299" t="s">
        <v>35</v>
      </c>
    </row>
    <row r="4300" spans="1:26" hidden="1" x14ac:dyDescent="0.25">
      <c r="A4300" t="s">
        <v>17271</v>
      </c>
      <c r="B4300" t="s">
        <v>17272</v>
      </c>
      <c r="C4300" s="1" t="str">
        <f t="shared" si="702"/>
        <v>21:0242</v>
      </c>
      <c r="D4300" s="1" t="str">
        <f t="shared" si="703"/>
        <v>21:0117</v>
      </c>
      <c r="E4300" t="s">
        <v>17273</v>
      </c>
      <c r="F4300" t="s">
        <v>17274</v>
      </c>
      <c r="H4300">
        <v>59.485594200000001</v>
      </c>
      <c r="I4300">
        <v>-102.01322330000001</v>
      </c>
      <c r="J4300" s="1" t="str">
        <f t="shared" si="704"/>
        <v>NGR lake sediment grab sample</v>
      </c>
      <c r="K4300" s="1" t="str">
        <f t="shared" si="705"/>
        <v>&lt;177 micron (NGR)</v>
      </c>
      <c r="L4300">
        <v>108</v>
      </c>
      <c r="M4300" t="s">
        <v>214</v>
      </c>
      <c r="N4300">
        <v>2130</v>
      </c>
      <c r="O4300" t="s">
        <v>54</v>
      </c>
      <c r="P4300" t="s">
        <v>75</v>
      </c>
      <c r="Q4300" t="s">
        <v>53</v>
      </c>
      <c r="R4300" t="s">
        <v>146</v>
      </c>
      <c r="S4300" t="s">
        <v>78</v>
      </c>
      <c r="T4300" t="s">
        <v>36</v>
      </c>
      <c r="U4300" t="s">
        <v>1846</v>
      </c>
      <c r="V4300" t="s">
        <v>13356</v>
      </c>
      <c r="W4300" t="s">
        <v>668</v>
      </c>
      <c r="X4300" t="s">
        <v>79</v>
      </c>
      <c r="Y4300" t="s">
        <v>41</v>
      </c>
      <c r="Z4300" t="s">
        <v>356</v>
      </c>
    </row>
    <row r="4301" spans="1:26" hidden="1" x14ac:dyDescent="0.25">
      <c r="A4301" t="s">
        <v>17275</v>
      </c>
      <c r="B4301" t="s">
        <v>17276</v>
      </c>
      <c r="C4301" s="1" t="str">
        <f t="shared" si="702"/>
        <v>21:0242</v>
      </c>
      <c r="D4301" s="1" t="str">
        <f t="shared" si="703"/>
        <v>21:0117</v>
      </c>
      <c r="E4301" t="s">
        <v>17277</v>
      </c>
      <c r="F4301" t="s">
        <v>17278</v>
      </c>
      <c r="H4301">
        <v>59.542875799999997</v>
      </c>
      <c r="I4301">
        <v>-102.01300449999999</v>
      </c>
      <c r="J4301" s="1" t="str">
        <f t="shared" si="704"/>
        <v>NGR lake sediment grab sample</v>
      </c>
      <c r="K4301" s="1" t="str">
        <f t="shared" si="705"/>
        <v>&lt;177 micron (NGR)</v>
      </c>
      <c r="L4301">
        <v>109</v>
      </c>
      <c r="M4301" t="s">
        <v>30</v>
      </c>
      <c r="N4301">
        <v>2131</v>
      </c>
      <c r="O4301" t="s">
        <v>1709</v>
      </c>
      <c r="P4301" t="s">
        <v>321</v>
      </c>
      <c r="Q4301" t="s">
        <v>53</v>
      </c>
      <c r="R4301" t="s">
        <v>156</v>
      </c>
      <c r="S4301" t="s">
        <v>76</v>
      </c>
      <c r="T4301" t="s">
        <v>122</v>
      </c>
      <c r="U4301" t="s">
        <v>144</v>
      </c>
      <c r="V4301" t="s">
        <v>1137</v>
      </c>
      <c r="W4301" t="s">
        <v>146</v>
      </c>
      <c r="X4301" t="s">
        <v>336</v>
      </c>
      <c r="Y4301" t="s">
        <v>41</v>
      </c>
      <c r="Z4301" t="s">
        <v>1085</v>
      </c>
    </row>
    <row r="4302" spans="1:26" hidden="1" x14ac:dyDescent="0.25">
      <c r="A4302" t="s">
        <v>17279</v>
      </c>
      <c r="B4302" t="s">
        <v>17280</v>
      </c>
      <c r="C4302" s="1" t="str">
        <f t="shared" si="702"/>
        <v>21:0242</v>
      </c>
      <c r="D4302" s="1" t="str">
        <f t="shared" si="703"/>
        <v>21:0117</v>
      </c>
      <c r="E4302" t="s">
        <v>17281</v>
      </c>
      <c r="F4302" t="s">
        <v>17282</v>
      </c>
      <c r="H4302">
        <v>59.5099509</v>
      </c>
      <c r="I4302">
        <v>-102.0260273</v>
      </c>
      <c r="J4302" s="1" t="str">
        <f t="shared" si="704"/>
        <v>NGR lake sediment grab sample</v>
      </c>
      <c r="K4302" s="1" t="str">
        <f t="shared" si="705"/>
        <v>&lt;177 micron (NGR)</v>
      </c>
      <c r="L4302">
        <v>109</v>
      </c>
      <c r="M4302" t="s">
        <v>47</v>
      </c>
      <c r="N4302">
        <v>2132</v>
      </c>
      <c r="O4302" t="s">
        <v>847</v>
      </c>
      <c r="P4302" t="s">
        <v>1254</v>
      </c>
      <c r="Q4302" t="s">
        <v>63</v>
      </c>
      <c r="R4302" t="s">
        <v>134</v>
      </c>
      <c r="S4302" t="s">
        <v>76</v>
      </c>
      <c r="T4302" t="s">
        <v>36</v>
      </c>
      <c r="U4302" t="s">
        <v>521</v>
      </c>
      <c r="V4302" t="s">
        <v>137</v>
      </c>
      <c r="W4302" t="s">
        <v>198</v>
      </c>
      <c r="X4302" t="s">
        <v>890</v>
      </c>
      <c r="Y4302" t="s">
        <v>41</v>
      </c>
      <c r="Z4302" t="s">
        <v>48</v>
      </c>
    </row>
    <row r="4303" spans="1:26" hidden="1" x14ac:dyDescent="0.25">
      <c r="A4303" t="s">
        <v>17283</v>
      </c>
      <c r="B4303" t="s">
        <v>17284</v>
      </c>
      <c r="C4303" s="1" t="str">
        <f t="shared" si="702"/>
        <v>21:0242</v>
      </c>
      <c r="D4303" s="1" t="str">
        <f t="shared" si="703"/>
        <v>21:0117</v>
      </c>
      <c r="E4303" t="s">
        <v>17285</v>
      </c>
      <c r="F4303" t="s">
        <v>17286</v>
      </c>
      <c r="H4303">
        <v>59.534428699999999</v>
      </c>
      <c r="I4303">
        <v>-102.021271</v>
      </c>
      <c r="J4303" s="1" t="str">
        <f t="shared" si="704"/>
        <v>NGR lake sediment grab sample</v>
      </c>
      <c r="K4303" s="1" t="str">
        <f t="shared" si="705"/>
        <v>&lt;177 micron (NGR)</v>
      </c>
      <c r="L4303">
        <v>109</v>
      </c>
      <c r="M4303" t="s">
        <v>154</v>
      </c>
      <c r="N4303">
        <v>2133</v>
      </c>
      <c r="O4303" t="s">
        <v>1047</v>
      </c>
      <c r="P4303" t="s">
        <v>244</v>
      </c>
      <c r="Q4303" t="s">
        <v>66</v>
      </c>
      <c r="R4303" t="s">
        <v>97</v>
      </c>
      <c r="S4303" t="s">
        <v>80</v>
      </c>
      <c r="T4303" t="s">
        <v>36</v>
      </c>
      <c r="U4303" t="s">
        <v>336</v>
      </c>
      <c r="V4303" t="s">
        <v>452</v>
      </c>
      <c r="W4303" t="s">
        <v>33</v>
      </c>
      <c r="X4303" t="s">
        <v>82</v>
      </c>
      <c r="Y4303" t="s">
        <v>41</v>
      </c>
      <c r="Z4303" t="s">
        <v>2456</v>
      </c>
    </row>
    <row r="4304" spans="1:26" hidden="1" x14ac:dyDescent="0.25">
      <c r="A4304" t="s">
        <v>17287</v>
      </c>
      <c r="B4304" t="s">
        <v>17288</v>
      </c>
      <c r="C4304" s="1" t="str">
        <f t="shared" si="702"/>
        <v>21:0242</v>
      </c>
      <c r="D4304" s="1" t="str">
        <f t="shared" si="703"/>
        <v>21:0117</v>
      </c>
      <c r="E4304" t="s">
        <v>17277</v>
      </c>
      <c r="F4304" t="s">
        <v>17289</v>
      </c>
      <c r="H4304">
        <v>59.542875799999997</v>
      </c>
      <c r="I4304">
        <v>-102.01300449999999</v>
      </c>
      <c r="J4304" s="1" t="str">
        <f t="shared" si="704"/>
        <v>NGR lake sediment grab sample</v>
      </c>
      <c r="K4304" s="1" t="str">
        <f t="shared" si="705"/>
        <v>&lt;177 micron (NGR)</v>
      </c>
      <c r="L4304">
        <v>109</v>
      </c>
      <c r="M4304" t="s">
        <v>169</v>
      </c>
      <c r="N4304">
        <v>2134</v>
      </c>
      <c r="O4304" t="s">
        <v>243</v>
      </c>
      <c r="P4304" t="s">
        <v>890</v>
      </c>
      <c r="Q4304" t="s">
        <v>66</v>
      </c>
      <c r="R4304" t="s">
        <v>34</v>
      </c>
      <c r="S4304" t="s">
        <v>290</v>
      </c>
      <c r="T4304" t="s">
        <v>122</v>
      </c>
      <c r="U4304" t="s">
        <v>228</v>
      </c>
      <c r="V4304" t="s">
        <v>517</v>
      </c>
      <c r="W4304" t="s">
        <v>39</v>
      </c>
      <c r="X4304" t="s">
        <v>79</v>
      </c>
      <c r="Y4304" t="s">
        <v>41</v>
      </c>
      <c r="Z4304" t="s">
        <v>1638</v>
      </c>
    </row>
    <row r="4305" spans="1:26" hidden="1" x14ac:dyDescent="0.25">
      <c r="A4305" t="s">
        <v>17290</v>
      </c>
      <c r="B4305" t="s">
        <v>17291</v>
      </c>
      <c r="C4305" s="1" t="str">
        <f t="shared" si="702"/>
        <v>21:0242</v>
      </c>
      <c r="D4305" s="1" t="str">
        <f t="shared" si="703"/>
        <v>21:0117</v>
      </c>
      <c r="E4305" t="s">
        <v>17277</v>
      </c>
      <c r="F4305" t="s">
        <v>17292</v>
      </c>
      <c r="H4305">
        <v>59.542875799999997</v>
      </c>
      <c r="I4305">
        <v>-102.01300449999999</v>
      </c>
      <c r="J4305" s="1" t="str">
        <f t="shared" si="704"/>
        <v>NGR lake sediment grab sample</v>
      </c>
      <c r="K4305" s="1" t="str">
        <f t="shared" si="705"/>
        <v>&lt;177 micron (NGR)</v>
      </c>
      <c r="L4305">
        <v>109</v>
      </c>
      <c r="M4305" t="s">
        <v>162</v>
      </c>
      <c r="N4305">
        <v>2135</v>
      </c>
      <c r="O4305" t="s">
        <v>1709</v>
      </c>
      <c r="P4305" t="s">
        <v>321</v>
      </c>
      <c r="Q4305" t="s">
        <v>53</v>
      </c>
      <c r="R4305" t="s">
        <v>156</v>
      </c>
      <c r="S4305" t="s">
        <v>76</v>
      </c>
      <c r="T4305" t="s">
        <v>36</v>
      </c>
      <c r="U4305" t="s">
        <v>497</v>
      </c>
      <c r="V4305" t="s">
        <v>5944</v>
      </c>
      <c r="W4305" t="s">
        <v>181</v>
      </c>
      <c r="X4305" t="s">
        <v>79</v>
      </c>
      <c r="Y4305" t="s">
        <v>41</v>
      </c>
      <c r="Z4305" t="s">
        <v>680</v>
      </c>
    </row>
    <row r="4306" spans="1:26" hidden="1" x14ac:dyDescent="0.25">
      <c r="A4306" t="s">
        <v>17293</v>
      </c>
      <c r="B4306" t="s">
        <v>17294</v>
      </c>
      <c r="C4306" s="1" t="str">
        <f t="shared" si="702"/>
        <v>21:0242</v>
      </c>
      <c r="D4306" s="1" t="str">
        <f t="shared" si="703"/>
        <v>21:0117</v>
      </c>
      <c r="E4306" t="s">
        <v>17295</v>
      </c>
      <c r="F4306" t="s">
        <v>17296</v>
      </c>
      <c r="H4306">
        <v>59.570867700000001</v>
      </c>
      <c r="I4306">
        <v>-102.0291927</v>
      </c>
      <c r="J4306" s="1" t="str">
        <f t="shared" si="704"/>
        <v>NGR lake sediment grab sample</v>
      </c>
      <c r="K4306" s="1" t="str">
        <f t="shared" si="705"/>
        <v>&lt;177 micron (NGR)</v>
      </c>
      <c r="L4306">
        <v>109</v>
      </c>
      <c r="M4306" t="s">
        <v>60</v>
      </c>
      <c r="N4306">
        <v>2136</v>
      </c>
      <c r="O4306" t="s">
        <v>155</v>
      </c>
      <c r="P4306" t="s">
        <v>32</v>
      </c>
      <c r="Q4306" t="s">
        <v>53</v>
      </c>
      <c r="R4306" t="s">
        <v>271</v>
      </c>
      <c r="S4306" t="s">
        <v>97</v>
      </c>
      <c r="T4306" t="s">
        <v>36</v>
      </c>
      <c r="U4306" t="s">
        <v>909</v>
      </c>
      <c r="V4306" t="s">
        <v>10734</v>
      </c>
      <c r="W4306" t="s">
        <v>39</v>
      </c>
      <c r="X4306" t="s">
        <v>336</v>
      </c>
      <c r="Y4306" t="s">
        <v>41</v>
      </c>
      <c r="Z4306" t="s">
        <v>68</v>
      </c>
    </row>
    <row r="4307" spans="1:26" hidden="1" x14ac:dyDescent="0.25">
      <c r="A4307" t="s">
        <v>17297</v>
      </c>
      <c r="B4307" t="s">
        <v>17298</v>
      </c>
      <c r="C4307" s="1" t="str">
        <f t="shared" si="702"/>
        <v>21:0242</v>
      </c>
      <c r="D4307" s="1" t="str">
        <f t="shared" si="703"/>
        <v>21:0117</v>
      </c>
      <c r="E4307" t="s">
        <v>17299</v>
      </c>
      <c r="F4307" t="s">
        <v>17300</v>
      </c>
      <c r="H4307">
        <v>59.588310999999997</v>
      </c>
      <c r="I4307">
        <v>-102.0304368</v>
      </c>
      <c r="J4307" s="1" t="str">
        <f t="shared" si="704"/>
        <v>NGR lake sediment grab sample</v>
      </c>
      <c r="K4307" s="1" t="str">
        <f t="shared" si="705"/>
        <v>&lt;177 micron (NGR)</v>
      </c>
      <c r="L4307">
        <v>109</v>
      </c>
      <c r="M4307" t="s">
        <v>73</v>
      </c>
      <c r="N4307">
        <v>2137</v>
      </c>
      <c r="O4307" t="s">
        <v>197</v>
      </c>
      <c r="P4307" t="s">
        <v>321</v>
      </c>
      <c r="Q4307" t="s">
        <v>53</v>
      </c>
      <c r="R4307" t="s">
        <v>34</v>
      </c>
      <c r="S4307" t="s">
        <v>78</v>
      </c>
      <c r="T4307" t="s">
        <v>36</v>
      </c>
      <c r="U4307" t="s">
        <v>178</v>
      </c>
      <c r="V4307" t="s">
        <v>590</v>
      </c>
      <c r="W4307" t="s">
        <v>39</v>
      </c>
      <c r="X4307" t="s">
        <v>890</v>
      </c>
      <c r="Y4307" t="s">
        <v>41</v>
      </c>
      <c r="Z4307" t="s">
        <v>596</v>
      </c>
    </row>
    <row r="4308" spans="1:26" hidden="1" x14ac:dyDescent="0.25">
      <c r="A4308" t="s">
        <v>17301</v>
      </c>
      <c r="B4308" t="s">
        <v>17302</v>
      </c>
      <c r="C4308" s="1" t="str">
        <f t="shared" si="702"/>
        <v>21:0242</v>
      </c>
      <c r="D4308" s="1" t="str">
        <f t="shared" si="703"/>
        <v>21:0117</v>
      </c>
      <c r="E4308" t="s">
        <v>17303</v>
      </c>
      <c r="F4308" t="s">
        <v>17304</v>
      </c>
      <c r="H4308">
        <v>59.598698499999998</v>
      </c>
      <c r="I4308">
        <v>-102.0035879</v>
      </c>
      <c r="J4308" s="1" t="str">
        <f t="shared" si="704"/>
        <v>NGR lake sediment grab sample</v>
      </c>
      <c r="K4308" s="1" t="str">
        <f t="shared" si="705"/>
        <v>&lt;177 micron (NGR)</v>
      </c>
      <c r="L4308">
        <v>109</v>
      </c>
      <c r="M4308" t="s">
        <v>87</v>
      </c>
      <c r="N4308">
        <v>2138</v>
      </c>
      <c r="O4308" t="s">
        <v>1047</v>
      </c>
      <c r="P4308" t="s">
        <v>32</v>
      </c>
      <c r="Q4308" t="s">
        <v>53</v>
      </c>
      <c r="R4308" t="s">
        <v>50</v>
      </c>
      <c r="S4308" t="s">
        <v>78</v>
      </c>
      <c r="T4308" t="s">
        <v>36</v>
      </c>
      <c r="U4308" t="s">
        <v>2474</v>
      </c>
      <c r="V4308" t="s">
        <v>590</v>
      </c>
      <c r="W4308" t="s">
        <v>33</v>
      </c>
      <c r="X4308" t="s">
        <v>48</v>
      </c>
      <c r="Y4308" t="s">
        <v>41</v>
      </c>
      <c r="Z4308" t="s">
        <v>82</v>
      </c>
    </row>
    <row r="4309" spans="1:26" hidden="1" x14ac:dyDescent="0.25">
      <c r="A4309" t="s">
        <v>17305</v>
      </c>
      <c r="B4309" t="s">
        <v>17306</v>
      </c>
      <c r="C4309" s="1" t="str">
        <f t="shared" si="702"/>
        <v>21:0242</v>
      </c>
      <c r="D4309" s="1" t="str">
        <f>HYPERLINK("http://geochem.nrcan.gc.ca/cdogs/content/svy/svy_e.htm", "")</f>
        <v/>
      </c>
      <c r="G4309" s="1" t="str">
        <f>HYPERLINK("http://geochem.nrcan.gc.ca/cdogs/content/cr_/cr_00007_e.htm", "7")</f>
        <v>7</v>
      </c>
      <c r="J4309" t="s">
        <v>220</v>
      </c>
      <c r="K4309" t="s">
        <v>221</v>
      </c>
      <c r="L4309">
        <v>109</v>
      </c>
      <c r="M4309" t="s">
        <v>222</v>
      </c>
      <c r="N4309">
        <v>2139</v>
      </c>
      <c r="O4309" t="s">
        <v>133</v>
      </c>
      <c r="P4309" t="s">
        <v>224</v>
      </c>
      <c r="Q4309" t="s">
        <v>290</v>
      </c>
      <c r="R4309" t="s">
        <v>146</v>
      </c>
      <c r="S4309" t="s">
        <v>39</v>
      </c>
      <c r="T4309" t="s">
        <v>65</v>
      </c>
      <c r="U4309" t="s">
        <v>189</v>
      </c>
      <c r="V4309" t="s">
        <v>1216</v>
      </c>
      <c r="W4309" t="s">
        <v>53</v>
      </c>
      <c r="X4309" t="s">
        <v>100</v>
      </c>
      <c r="Y4309" t="s">
        <v>17307</v>
      </c>
      <c r="Z4309" t="s">
        <v>1797</v>
      </c>
    </row>
    <row r="4310" spans="1:26" hidden="1" x14ac:dyDescent="0.25">
      <c r="A4310" t="s">
        <v>17308</v>
      </c>
      <c r="B4310" t="s">
        <v>17309</v>
      </c>
      <c r="C4310" s="1" t="str">
        <f t="shared" si="702"/>
        <v>21:0242</v>
      </c>
      <c r="D4310" s="1" t="str">
        <f t="shared" ref="D4310:D4321" si="706">HYPERLINK("http://geochem.nrcan.gc.ca/cdogs/content/svy/svy210117_e.htm", "21:0117")</f>
        <v>21:0117</v>
      </c>
      <c r="E4310" t="s">
        <v>17310</v>
      </c>
      <c r="F4310" t="s">
        <v>17311</v>
      </c>
      <c r="H4310">
        <v>59.6363299</v>
      </c>
      <c r="I4310">
        <v>-102.00580669999999</v>
      </c>
      <c r="J4310" s="1" t="str">
        <f t="shared" ref="J4310:J4321" si="707">HYPERLINK("http://geochem.nrcan.gc.ca/cdogs/content/kwd/kwd020027_e.htm", "NGR lake sediment grab sample")</f>
        <v>NGR lake sediment grab sample</v>
      </c>
      <c r="K4310" s="1" t="str">
        <f t="shared" ref="K4310:K4321" si="708">HYPERLINK("http://geochem.nrcan.gc.ca/cdogs/content/kwd/kwd080006_e.htm", "&lt;177 micron (NGR)")</f>
        <v>&lt;177 micron (NGR)</v>
      </c>
      <c r="L4310">
        <v>109</v>
      </c>
      <c r="M4310" t="s">
        <v>96</v>
      </c>
      <c r="N4310">
        <v>2140</v>
      </c>
      <c r="O4310" t="s">
        <v>120</v>
      </c>
      <c r="P4310" t="s">
        <v>546</v>
      </c>
      <c r="Q4310" t="s">
        <v>53</v>
      </c>
      <c r="R4310" t="s">
        <v>76</v>
      </c>
      <c r="S4310" t="s">
        <v>63</v>
      </c>
      <c r="T4310" t="s">
        <v>36</v>
      </c>
      <c r="U4310" t="s">
        <v>79</v>
      </c>
      <c r="V4310" t="s">
        <v>52</v>
      </c>
      <c r="W4310" t="s">
        <v>66</v>
      </c>
      <c r="X4310" t="s">
        <v>890</v>
      </c>
      <c r="Y4310" t="s">
        <v>41</v>
      </c>
      <c r="Z4310" t="s">
        <v>3843</v>
      </c>
    </row>
    <row r="4311" spans="1:26" hidden="1" x14ac:dyDescent="0.25">
      <c r="A4311" t="s">
        <v>17312</v>
      </c>
      <c r="B4311" t="s">
        <v>17313</v>
      </c>
      <c r="C4311" s="1" t="str">
        <f t="shared" si="702"/>
        <v>21:0242</v>
      </c>
      <c r="D4311" s="1" t="str">
        <f t="shared" si="706"/>
        <v>21:0117</v>
      </c>
      <c r="E4311" t="s">
        <v>17314</v>
      </c>
      <c r="F4311" t="s">
        <v>17315</v>
      </c>
      <c r="H4311">
        <v>59.654586100000003</v>
      </c>
      <c r="I4311">
        <v>-102.0194315</v>
      </c>
      <c r="J4311" s="1" t="str">
        <f t="shared" si="707"/>
        <v>NGR lake sediment grab sample</v>
      </c>
      <c r="K4311" s="1" t="str">
        <f t="shared" si="708"/>
        <v>&lt;177 micron (NGR)</v>
      </c>
      <c r="L4311">
        <v>109</v>
      </c>
      <c r="M4311" t="s">
        <v>106</v>
      </c>
      <c r="N4311">
        <v>2141</v>
      </c>
      <c r="O4311" t="s">
        <v>1047</v>
      </c>
      <c r="P4311" t="s">
        <v>244</v>
      </c>
      <c r="Q4311" t="s">
        <v>66</v>
      </c>
      <c r="R4311" t="s">
        <v>290</v>
      </c>
      <c r="S4311" t="s">
        <v>39</v>
      </c>
      <c r="T4311" t="s">
        <v>36</v>
      </c>
      <c r="U4311" t="s">
        <v>991</v>
      </c>
      <c r="V4311" t="s">
        <v>180</v>
      </c>
      <c r="W4311" t="s">
        <v>181</v>
      </c>
      <c r="X4311" t="s">
        <v>890</v>
      </c>
      <c r="Y4311" t="s">
        <v>41</v>
      </c>
      <c r="Z4311" t="s">
        <v>376</v>
      </c>
    </row>
    <row r="4312" spans="1:26" hidden="1" x14ac:dyDescent="0.25">
      <c r="A4312" t="s">
        <v>17316</v>
      </c>
      <c r="B4312" t="s">
        <v>17317</v>
      </c>
      <c r="C4312" s="1" t="str">
        <f t="shared" si="702"/>
        <v>21:0242</v>
      </c>
      <c r="D4312" s="1" t="str">
        <f t="shared" si="706"/>
        <v>21:0117</v>
      </c>
      <c r="E4312" t="s">
        <v>17318</v>
      </c>
      <c r="F4312" t="s">
        <v>17319</v>
      </c>
      <c r="H4312">
        <v>59.664583</v>
      </c>
      <c r="I4312">
        <v>-102.0069999</v>
      </c>
      <c r="J4312" s="1" t="str">
        <f t="shared" si="707"/>
        <v>NGR lake sediment grab sample</v>
      </c>
      <c r="K4312" s="1" t="str">
        <f t="shared" si="708"/>
        <v>&lt;177 micron (NGR)</v>
      </c>
      <c r="L4312">
        <v>109</v>
      </c>
      <c r="M4312" t="s">
        <v>118</v>
      </c>
      <c r="N4312">
        <v>2142</v>
      </c>
      <c r="O4312" t="s">
        <v>516</v>
      </c>
      <c r="P4312" t="s">
        <v>198</v>
      </c>
      <c r="Q4312" t="s">
        <v>63</v>
      </c>
      <c r="R4312" t="s">
        <v>50</v>
      </c>
      <c r="S4312" t="s">
        <v>181</v>
      </c>
      <c r="T4312" t="s">
        <v>36</v>
      </c>
      <c r="U4312" t="s">
        <v>163</v>
      </c>
      <c r="V4312" t="s">
        <v>2451</v>
      </c>
      <c r="W4312" t="s">
        <v>66</v>
      </c>
      <c r="X4312" t="s">
        <v>890</v>
      </c>
      <c r="Y4312" t="s">
        <v>41</v>
      </c>
      <c r="Z4312" t="s">
        <v>181</v>
      </c>
    </row>
    <row r="4313" spans="1:26" hidden="1" x14ac:dyDescent="0.25">
      <c r="A4313" t="s">
        <v>17320</v>
      </c>
      <c r="B4313" t="s">
        <v>17321</v>
      </c>
      <c r="C4313" s="1" t="str">
        <f t="shared" si="702"/>
        <v>21:0242</v>
      </c>
      <c r="D4313" s="1" t="str">
        <f t="shared" si="706"/>
        <v>21:0117</v>
      </c>
      <c r="E4313" t="s">
        <v>17322</v>
      </c>
      <c r="F4313" t="s">
        <v>17323</v>
      </c>
      <c r="H4313">
        <v>59.6910642</v>
      </c>
      <c r="I4313">
        <v>-102.014465</v>
      </c>
      <c r="J4313" s="1" t="str">
        <f t="shared" si="707"/>
        <v>NGR lake sediment grab sample</v>
      </c>
      <c r="K4313" s="1" t="str">
        <f t="shared" si="708"/>
        <v>&lt;177 micron (NGR)</v>
      </c>
      <c r="L4313">
        <v>109</v>
      </c>
      <c r="M4313" t="s">
        <v>131</v>
      </c>
      <c r="N4313">
        <v>2143</v>
      </c>
      <c r="O4313" t="s">
        <v>79</v>
      </c>
      <c r="P4313" t="s">
        <v>134</v>
      </c>
      <c r="Q4313" t="s">
        <v>66</v>
      </c>
      <c r="R4313" t="s">
        <v>76</v>
      </c>
      <c r="S4313" t="s">
        <v>33</v>
      </c>
      <c r="T4313" t="s">
        <v>36</v>
      </c>
      <c r="U4313" t="s">
        <v>361</v>
      </c>
      <c r="V4313" t="s">
        <v>237</v>
      </c>
      <c r="W4313" t="s">
        <v>66</v>
      </c>
      <c r="X4313" t="s">
        <v>76</v>
      </c>
      <c r="Y4313" t="s">
        <v>125</v>
      </c>
      <c r="Z4313" t="s">
        <v>1558</v>
      </c>
    </row>
    <row r="4314" spans="1:26" hidden="1" x14ac:dyDescent="0.25">
      <c r="A4314" t="s">
        <v>17324</v>
      </c>
      <c r="B4314" t="s">
        <v>17325</v>
      </c>
      <c r="C4314" s="1" t="str">
        <f t="shared" si="702"/>
        <v>21:0242</v>
      </c>
      <c r="D4314" s="1" t="str">
        <f t="shared" si="706"/>
        <v>21:0117</v>
      </c>
      <c r="E4314" t="s">
        <v>17326</v>
      </c>
      <c r="F4314" t="s">
        <v>17327</v>
      </c>
      <c r="H4314">
        <v>59.7127737</v>
      </c>
      <c r="I4314">
        <v>-102.00694489999999</v>
      </c>
      <c r="J4314" s="1" t="str">
        <f t="shared" si="707"/>
        <v>NGR lake sediment grab sample</v>
      </c>
      <c r="K4314" s="1" t="str">
        <f t="shared" si="708"/>
        <v>&lt;177 micron (NGR)</v>
      </c>
      <c r="L4314">
        <v>109</v>
      </c>
      <c r="M4314" t="s">
        <v>143</v>
      </c>
      <c r="N4314">
        <v>2144</v>
      </c>
      <c r="O4314" t="s">
        <v>298</v>
      </c>
      <c r="P4314" t="s">
        <v>50</v>
      </c>
      <c r="Q4314" t="s">
        <v>66</v>
      </c>
      <c r="R4314" t="s">
        <v>146</v>
      </c>
      <c r="S4314" t="s">
        <v>33</v>
      </c>
      <c r="T4314" t="s">
        <v>36</v>
      </c>
      <c r="U4314" t="s">
        <v>973</v>
      </c>
      <c r="V4314" t="s">
        <v>157</v>
      </c>
      <c r="W4314" t="s">
        <v>66</v>
      </c>
      <c r="X4314" t="s">
        <v>283</v>
      </c>
      <c r="Y4314" t="s">
        <v>41</v>
      </c>
      <c r="Z4314" t="s">
        <v>2779</v>
      </c>
    </row>
    <row r="4315" spans="1:26" hidden="1" x14ac:dyDescent="0.25">
      <c r="A4315" t="s">
        <v>17328</v>
      </c>
      <c r="B4315" t="s">
        <v>17329</v>
      </c>
      <c r="C4315" s="1" t="str">
        <f t="shared" si="702"/>
        <v>21:0242</v>
      </c>
      <c r="D4315" s="1" t="str">
        <f t="shared" si="706"/>
        <v>21:0117</v>
      </c>
      <c r="E4315" t="s">
        <v>17330</v>
      </c>
      <c r="F4315" t="s">
        <v>17331</v>
      </c>
      <c r="H4315">
        <v>59.7121523</v>
      </c>
      <c r="I4315">
        <v>-102.032203</v>
      </c>
      <c r="J4315" s="1" t="str">
        <f t="shared" si="707"/>
        <v>NGR lake sediment grab sample</v>
      </c>
      <c r="K4315" s="1" t="str">
        <f t="shared" si="708"/>
        <v>&lt;177 micron (NGR)</v>
      </c>
      <c r="L4315">
        <v>109</v>
      </c>
      <c r="M4315" t="s">
        <v>177</v>
      </c>
      <c r="N4315">
        <v>2145</v>
      </c>
      <c r="O4315" t="s">
        <v>61</v>
      </c>
      <c r="P4315" t="s">
        <v>35</v>
      </c>
      <c r="Q4315" t="s">
        <v>53</v>
      </c>
      <c r="R4315" t="s">
        <v>97</v>
      </c>
      <c r="S4315" t="s">
        <v>80</v>
      </c>
      <c r="T4315" t="s">
        <v>36</v>
      </c>
      <c r="U4315" t="s">
        <v>228</v>
      </c>
      <c r="V4315" t="s">
        <v>65</v>
      </c>
      <c r="W4315" t="s">
        <v>33</v>
      </c>
      <c r="X4315" t="s">
        <v>890</v>
      </c>
      <c r="Y4315" t="s">
        <v>41</v>
      </c>
      <c r="Z4315" t="s">
        <v>3596</v>
      </c>
    </row>
    <row r="4316" spans="1:26" hidden="1" x14ac:dyDescent="0.25">
      <c r="A4316" t="s">
        <v>17332</v>
      </c>
      <c r="B4316" t="s">
        <v>17333</v>
      </c>
      <c r="C4316" s="1" t="str">
        <f t="shared" si="702"/>
        <v>21:0242</v>
      </c>
      <c r="D4316" s="1" t="str">
        <f t="shared" si="706"/>
        <v>21:0117</v>
      </c>
      <c r="E4316" t="s">
        <v>17334</v>
      </c>
      <c r="F4316" t="s">
        <v>17335</v>
      </c>
      <c r="H4316">
        <v>59.727671200000003</v>
      </c>
      <c r="I4316">
        <v>-102.09203770000001</v>
      </c>
      <c r="J4316" s="1" t="str">
        <f t="shared" si="707"/>
        <v>NGR lake sediment grab sample</v>
      </c>
      <c r="K4316" s="1" t="str">
        <f t="shared" si="708"/>
        <v>&lt;177 micron (NGR)</v>
      </c>
      <c r="L4316">
        <v>109</v>
      </c>
      <c r="M4316" t="s">
        <v>187</v>
      </c>
      <c r="N4316">
        <v>2146</v>
      </c>
      <c r="O4316" t="s">
        <v>760</v>
      </c>
      <c r="P4316" t="s">
        <v>760</v>
      </c>
      <c r="Q4316" t="s">
        <v>760</v>
      </c>
      <c r="R4316" t="s">
        <v>760</v>
      </c>
      <c r="S4316" t="s">
        <v>760</v>
      </c>
      <c r="T4316" t="s">
        <v>760</v>
      </c>
      <c r="U4316" t="s">
        <v>760</v>
      </c>
      <c r="V4316" t="s">
        <v>760</v>
      </c>
      <c r="W4316" t="s">
        <v>760</v>
      </c>
      <c r="X4316" t="s">
        <v>760</v>
      </c>
      <c r="Y4316" t="s">
        <v>760</v>
      </c>
      <c r="Z4316" t="s">
        <v>760</v>
      </c>
    </row>
    <row r="4317" spans="1:26" hidden="1" x14ac:dyDescent="0.25">
      <c r="A4317" t="s">
        <v>17336</v>
      </c>
      <c r="B4317" t="s">
        <v>17337</v>
      </c>
      <c r="C4317" s="1" t="str">
        <f t="shared" si="702"/>
        <v>21:0242</v>
      </c>
      <c r="D4317" s="1" t="str">
        <f t="shared" si="706"/>
        <v>21:0117</v>
      </c>
      <c r="E4317" t="s">
        <v>17338</v>
      </c>
      <c r="F4317" t="s">
        <v>17339</v>
      </c>
      <c r="H4317">
        <v>59.728574600000002</v>
      </c>
      <c r="I4317">
        <v>-102.137636</v>
      </c>
      <c r="J4317" s="1" t="str">
        <f t="shared" si="707"/>
        <v>NGR lake sediment grab sample</v>
      </c>
      <c r="K4317" s="1" t="str">
        <f t="shared" si="708"/>
        <v>&lt;177 micron (NGR)</v>
      </c>
      <c r="L4317">
        <v>109</v>
      </c>
      <c r="M4317" t="s">
        <v>196</v>
      </c>
      <c r="N4317">
        <v>2147</v>
      </c>
      <c r="O4317" t="s">
        <v>62</v>
      </c>
      <c r="P4317" t="s">
        <v>50</v>
      </c>
      <c r="Q4317" t="s">
        <v>33</v>
      </c>
      <c r="R4317" t="s">
        <v>198</v>
      </c>
      <c r="S4317" t="s">
        <v>146</v>
      </c>
      <c r="T4317" t="s">
        <v>36</v>
      </c>
      <c r="U4317" t="s">
        <v>980</v>
      </c>
      <c r="V4317" t="s">
        <v>66</v>
      </c>
      <c r="W4317" t="s">
        <v>66</v>
      </c>
      <c r="X4317" t="s">
        <v>77</v>
      </c>
      <c r="Y4317" t="s">
        <v>41</v>
      </c>
      <c r="Z4317" t="s">
        <v>1223</v>
      </c>
    </row>
    <row r="4318" spans="1:26" hidden="1" x14ac:dyDescent="0.25">
      <c r="A4318" t="s">
        <v>17340</v>
      </c>
      <c r="B4318" t="s">
        <v>17341</v>
      </c>
      <c r="C4318" s="1" t="str">
        <f t="shared" si="702"/>
        <v>21:0242</v>
      </c>
      <c r="D4318" s="1" t="str">
        <f t="shared" si="706"/>
        <v>21:0117</v>
      </c>
      <c r="E4318" t="s">
        <v>17342</v>
      </c>
      <c r="F4318" t="s">
        <v>17343</v>
      </c>
      <c r="H4318">
        <v>59.7573492</v>
      </c>
      <c r="I4318">
        <v>-102.4298258</v>
      </c>
      <c r="J4318" s="1" t="str">
        <f t="shared" si="707"/>
        <v>NGR lake sediment grab sample</v>
      </c>
      <c r="K4318" s="1" t="str">
        <f t="shared" si="708"/>
        <v>&lt;177 micron (NGR)</v>
      </c>
      <c r="L4318">
        <v>109</v>
      </c>
      <c r="M4318" t="s">
        <v>206</v>
      </c>
      <c r="N4318">
        <v>2148</v>
      </c>
      <c r="O4318" t="s">
        <v>197</v>
      </c>
      <c r="P4318" t="s">
        <v>596</v>
      </c>
      <c r="Q4318" t="s">
        <v>66</v>
      </c>
      <c r="R4318" t="s">
        <v>64</v>
      </c>
      <c r="S4318" t="s">
        <v>39</v>
      </c>
      <c r="T4318" t="s">
        <v>36</v>
      </c>
      <c r="U4318" t="s">
        <v>1964</v>
      </c>
      <c r="V4318" t="s">
        <v>200</v>
      </c>
      <c r="W4318" t="s">
        <v>33</v>
      </c>
      <c r="X4318" t="s">
        <v>82</v>
      </c>
      <c r="Y4318" t="s">
        <v>41</v>
      </c>
      <c r="Z4318" t="s">
        <v>472</v>
      </c>
    </row>
    <row r="4319" spans="1:26" hidden="1" x14ac:dyDescent="0.25">
      <c r="A4319" t="s">
        <v>17344</v>
      </c>
      <c r="B4319" t="s">
        <v>17345</v>
      </c>
      <c r="C4319" s="1" t="str">
        <f t="shared" si="702"/>
        <v>21:0242</v>
      </c>
      <c r="D4319" s="1" t="str">
        <f t="shared" si="706"/>
        <v>21:0117</v>
      </c>
      <c r="E4319" t="s">
        <v>17346</v>
      </c>
      <c r="F4319" t="s">
        <v>17347</v>
      </c>
      <c r="H4319">
        <v>59.7733147</v>
      </c>
      <c r="I4319">
        <v>-102.3789093</v>
      </c>
      <c r="J4319" s="1" t="str">
        <f t="shared" si="707"/>
        <v>NGR lake sediment grab sample</v>
      </c>
      <c r="K4319" s="1" t="str">
        <f t="shared" si="708"/>
        <v>&lt;177 micron (NGR)</v>
      </c>
      <c r="L4319">
        <v>109</v>
      </c>
      <c r="M4319" t="s">
        <v>214</v>
      </c>
      <c r="N4319">
        <v>2149</v>
      </c>
      <c r="O4319" t="s">
        <v>61</v>
      </c>
      <c r="P4319" t="s">
        <v>50</v>
      </c>
      <c r="Q4319" t="s">
        <v>53</v>
      </c>
      <c r="R4319" t="s">
        <v>97</v>
      </c>
      <c r="S4319" t="s">
        <v>33</v>
      </c>
      <c r="T4319" t="s">
        <v>36</v>
      </c>
      <c r="U4319" t="s">
        <v>291</v>
      </c>
      <c r="V4319" t="s">
        <v>322</v>
      </c>
      <c r="W4319" t="s">
        <v>80</v>
      </c>
      <c r="X4319" t="s">
        <v>48</v>
      </c>
      <c r="Y4319" t="s">
        <v>41</v>
      </c>
      <c r="Z4319" t="s">
        <v>570</v>
      </c>
    </row>
    <row r="4320" spans="1:26" hidden="1" x14ac:dyDescent="0.25">
      <c r="A4320" t="s">
        <v>17348</v>
      </c>
      <c r="B4320" t="s">
        <v>17349</v>
      </c>
      <c r="C4320" s="1" t="str">
        <f t="shared" si="702"/>
        <v>21:0242</v>
      </c>
      <c r="D4320" s="1" t="str">
        <f t="shared" si="706"/>
        <v>21:0117</v>
      </c>
      <c r="E4320" t="s">
        <v>17350</v>
      </c>
      <c r="F4320" t="s">
        <v>17351</v>
      </c>
      <c r="H4320">
        <v>59.779005499999997</v>
      </c>
      <c r="I4320">
        <v>-102.3490788</v>
      </c>
      <c r="J4320" s="1" t="str">
        <f t="shared" si="707"/>
        <v>NGR lake sediment grab sample</v>
      </c>
      <c r="K4320" s="1" t="str">
        <f t="shared" si="708"/>
        <v>&lt;177 micron (NGR)</v>
      </c>
      <c r="L4320">
        <v>109</v>
      </c>
      <c r="M4320" t="s">
        <v>234</v>
      </c>
      <c r="N4320">
        <v>2150</v>
      </c>
      <c r="O4320" t="s">
        <v>1058</v>
      </c>
      <c r="P4320" t="s">
        <v>596</v>
      </c>
      <c r="Q4320" t="s">
        <v>66</v>
      </c>
      <c r="R4320" t="s">
        <v>34</v>
      </c>
      <c r="S4320" t="s">
        <v>78</v>
      </c>
      <c r="T4320" t="s">
        <v>36</v>
      </c>
      <c r="U4320" t="s">
        <v>100</v>
      </c>
      <c r="V4320" t="s">
        <v>90</v>
      </c>
      <c r="W4320" t="s">
        <v>33</v>
      </c>
      <c r="X4320" t="s">
        <v>890</v>
      </c>
      <c r="Y4320" t="s">
        <v>41</v>
      </c>
      <c r="Z4320" t="s">
        <v>438</v>
      </c>
    </row>
    <row r="4321" spans="1:26" hidden="1" x14ac:dyDescent="0.25">
      <c r="A4321" t="s">
        <v>17352</v>
      </c>
      <c r="B4321" t="s">
        <v>17353</v>
      </c>
      <c r="C4321" s="1" t="str">
        <f t="shared" si="702"/>
        <v>21:0242</v>
      </c>
      <c r="D4321" s="1" t="str">
        <f t="shared" si="706"/>
        <v>21:0117</v>
      </c>
      <c r="E4321" t="s">
        <v>17354</v>
      </c>
      <c r="F4321" t="s">
        <v>17355</v>
      </c>
      <c r="H4321">
        <v>59.811238400000001</v>
      </c>
      <c r="I4321">
        <v>-102.3152674</v>
      </c>
      <c r="J4321" s="1" t="str">
        <f t="shared" si="707"/>
        <v>NGR lake sediment grab sample</v>
      </c>
      <c r="K4321" s="1" t="str">
        <f t="shared" si="708"/>
        <v>&lt;177 micron (NGR)</v>
      </c>
      <c r="L4321">
        <v>110</v>
      </c>
      <c r="M4321" t="s">
        <v>17356</v>
      </c>
      <c r="N4321">
        <v>2151</v>
      </c>
      <c r="O4321" t="s">
        <v>300</v>
      </c>
      <c r="P4321" t="s">
        <v>134</v>
      </c>
      <c r="Q4321" t="s">
        <v>66</v>
      </c>
      <c r="R4321" t="s">
        <v>290</v>
      </c>
      <c r="S4321" t="s">
        <v>78</v>
      </c>
      <c r="T4321" t="s">
        <v>36</v>
      </c>
      <c r="U4321" t="s">
        <v>503</v>
      </c>
      <c r="V4321" t="s">
        <v>227</v>
      </c>
      <c r="W4321" t="s">
        <v>33</v>
      </c>
      <c r="X4321" t="s">
        <v>48</v>
      </c>
      <c r="Y4321" t="s">
        <v>41</v>
      </c>
      <c r="Z4321" t="s">
        <v>75</v>
      </c>
    </row>
    <row r="4322" spans="1:26" hidden="1" x14ac:dyDescent="0.25">
      <c r="A4322" t="s">
        <v>17357</v>
      </c>
      <c r="B4322" t="s">
        <v>17358</v>
      </c>
      <c r="C4322" s="1" t="str">
        <f t="shared" si="702"/>
        <v>21:0242</v>
      </c>
      <c r="D4322" s="1" t="str">
        <f>HYPERLINK("http://geochem.nrcan.gc.ca/cdogs/content/svy/svy_e.htm", "")</f>
        <v/>
      </c>
      <c r="G4322" s="1" t="str">
        <f>HYPERLINK("http://geochem.nrcan.gc.ca/cdogs/content/cr_/cr_00023_e.htm", "23")</f>
        <v>23</v>
      </c>
      <c r="J4322" t="s">
        <v>220</v>
      </c>
      <c r="K4322" t="s">
        <v>221</v>
      </c>
      <c r="L4322">
        <v>110</v>
      </c>
      <c r="M4322" t="s">
        <v>222</v>
      </c>
      <c r="N4322">
        <v>2152</v>
      </c>
      <c r="O4322" t="s">
        <v>615</v>
      </c>
      <c r="P4322" t="s">
        <v>32</v>
      </c>
      <c r="Q4322" t="s">
        <v>349</v>
      </c>
      <c r="R4322" t="s">
        <v>109</v>
      </c>
      <c r="S4322" t="s">
        <v>109</v>
      </c>
      <c r="T4322" t="s">
        <v>36</v>
      </c>
      <c r="U4322" t="s">
        <v>2330</v>
      </c>
      <c r="V4322" t="s">
        <v>548</v>
      </c>
      <c r="W4322" t="s">
        <v>39</v>
      </c>
      <c r="X4322" t="s">
        <v>336</v>
      </c>
      <c r="Y4322" t="s">
        <v>97</v>
      </c>
      <c r="Z4322" t="s">
        <v>565</v>
      </c>
    </row>
    <row r="4323" spans="1:26" hidden="1" x14ac:dyDescent="0.25">
      <c r="A4323" t="s">
        <v>17359</v>
      </c>
      <c r="B4323" t="s">
        <v>17360</v>
      </c>
      <c r="C4323" s="1" t="str">
        <f t="shared" si="702"/>
        <v>21:0242</v>
      </c>
      <c r="D4323" s="1" t="str">
        <f t="shared" ref="D4323:D4347" si="709">HYPERLINK("http://geochem.nrcan.gc.ca/cdogs/content/svy/svy210117_e.htm", "21:0117")</f>
        <v>21:0117</v>
      </c>
      <c r="E4323" t="s">
        <v>17361</v>
      </c>
      <c r="F4323" t="s">
        <v>17362</v>
      </c>
      <c r="H4323">
        <v>59.793014200000002</v>
      </c>
      <c r="I4323">
        <v>-102.3327421</v>
      </c>
      <c r="J4323" s="1" t="str">
        <f t="shared" ref="J4323:J4347" si="710">HYPERLINK("http://geochem.nrcan.gc.ca/cdogs/content/kwd/kwd020027_e.htm", "NGR lake sediment grab sample")</f>
        <v>NGR lake sediment grab sample</v>
      </c>
      <c r="K4323" s="1" t="str">
        <f t="shared" ref="K4323:K4347" si="711">HYPERLINK("http://geochem.nrcan.gc.ca/cdogs/content/kwd/kwd080006_e.htm", "&lt;177 micron (NGR)")</f>
        <v>&lt;177 micron (NGR)</v>
      </c>
      <c r="L4323">
        <v>110</v>
      </c>
      <c r="M4323" t="s">
        <v>47</v>
      </c>
      <c r="N4323">
        <v>2153</v>
      </c>
      <c r="O4323" t="s">
        <v>562</v>
      </c>
      <c r="P4323" t="s">
        <v>134</v>
      </c>
      <c r="Q4323" t="s">
        <v>53</v>
      </c>
      <c r="R4323" t="s">
        <v>156</v>
      </c>
      <c r="S4323" t="s">
        <v>78</v>
      </c>
      <c r="T4323" t="s">
        <v>36</v>
      </c>
      <c r="U4323" t="s">
        <v>3605</v>
      </c>
      <c r="V4323" t="s">
        <v>710</v>
      </c>
      <c r="W4323" t="s">
        <v>78</v>
      </c>
      <c r="X4323" t="s">
        <v>82</v>
      </c>
      <c r="Y4323" t="s">
        <v>41</v>
      </c>
      <c r="Z4323" t="s">
        <v>301</v>
      </c>
    </row>
    <row r="4324" spans="1:26" hidden="1" x14ac:dyDescent="0.25">
      <c r="A4324" t="s">
        <v>17363</v>
      </c>
      <c r="B4324" t="s">
        <v>17364</v>
      </c>
      <c r="C4324" s="1" t="str">
        <f t="shared" si="702"/>
        <v>21:0242</v>
      </c>
      <c r="D4324" s="1" t="str">
        <f t="shared" si="709"/>
        <v>21:0117</v>
      </c>
      <c r="E4324" t="s">
        <v>17365</v>
      </c>
      <c r="F4324" t="s">
        <v>17366</v>
      </c>
      <c r="H4324">
        <v>59.790875</v>
      </c>
      <c r="I4324">
        <v>-102.3132866</v>
      </c>
      <c r="J4324" s="1" t="str">
        <f t="shared" si="710"/>
        <v>NGR lake sediment grab sample</v>
      </c>
      <c r="K4324" s="1" t="str">
        <f t="shared" si="711"/>
        <v>&lt;177 micron (NGR)</v>
      </c>
      <c r="L4324">
        <v>110</v>
      </c>
      <c r="M4324" t="s">
        <v>60</v>
      </c>
      <c r="N4324">
        <v>2154</v>
      </c>
      <c r="O4324" t="s">
        <v>603</v>
      </c>
      <c r="P4324" t="s">
        <v>596</v>
      </c>
      <c r="Q4324" t="s">
        <v>53</v>
      </c>
      <c r="R4324" t="s">
        <v>290</v>
      </c>
      <c r="S4324" t="s">
        <v>76</v>
      </c>
      <c r="T4324" t="s">
        <v>36</v>
      </c>
      <c r="U4324" t="s">
        <v>3789</v>
      </c>
      <c r="V4324" t="s">
        <v>39</v>
      </c>
      <c r="W4324" t="s">
        <v>78</v>
      </c>
      <c r="X4324" t="s">
        <v>890</v>
      </c>
      <c r="Y4324" t="s">
        <v>41</v>
      </c>
      <c r="Z4324" t="s">
        <v>2779</v>
      </c>
    </row>
    <row r="4325" spans="1:26" hidden="1" x14ac:dyDescent="0.25">
      <c r="A4325" t="s">
        <v>17367</v>
      </c>
      <c r="B4325" t="s">
        <v>17368</v>
      </c>
      <c r="C4325" s="1" t="str">
        <f t="shared" si="702"/>
        <v>21:0242</v>
      </c>
      <c r="D4325" s="1" t="str">
        <f t="shared" si="709"/>
        <v>21:0117</v>
      </c>
      <c r="E4325" t="s">
        <v>17354</v>
      </c>
      <c r="F4325" t="s">
        <v>17369</v>
      </c>
      <c r="H4325">
        <v>59.811238400000001</v>
      </c>
      <c r="I4325">
        <v>-102.3152674</v>
      </c>
      <c r="J4325" s="1" t="str">
        <f t="shared" si="710"/>
        <v>NGR lake sediment grab sample</v>
      </c>
      <c r="K4325" s="1" t="str">
        <f t="shared" si="711"/>
        <v>&lt;177 micron (NGR)</v>
      </c>
      <c r="L4325">
        <v>110</v>
      </c>
      <c r="M4325" t="s">
        <v>17370</v>
      </c>
      <c r="N4325">
        <v>2155</v>
      </c>
      <c r="O4325" t="s">
        <v>455</v>
      </c>
      <c r="P4325" t="s">
        <v>596</v>
      </c>
      <c r="Q4325" t="s">
        <v>63</v>
      </c>
      <c r="R4325" t="s">
        <v>109</v>
      </c>
      <c r="S4325" t="s">
        <v>78</v>
      </c>
      <c r="T4325" t="s">
        <v>36</v>
      </c>
      <c r="U4325" t="s">
        <v>379</v>
      </c>
      <c r="V4325" t="s">
        <v>1216</v>
      </c>
      <c r="W4325" t="s">
        <v>33</v>
      </c>
      <c r="X4325" t="s">
        <v>890</v>
      </c>
      <c r="Y4325" t="s">
        <v>41</v>
      </c>
      <c r="Z4325" t="s">
        <v>349</v>
      </c>
    </row>
    <row r="4326" spans="1:26" hidden="1" x14ac:dyDescent="0.25">
      <c r="A4326" t="s">
        <v>17371</v>
      </c>
      <c r="B4326" t="s">
        <v>17372</v>
      </c>
      <c r="C4326" s="1" t="str">
        <f t="shared" si="702"/>
        <v>21:0242</v>
      </c>
      <c r="D4326" s="1" t="str">
        <f t="shared" si="709"/>
        <v>21:0117</v>
      </c>
      <c r="E4326" t="s">
        <v>17373</v>
      </c>
      <c r="F4326" t="s">
        <v>17374</v>
      </c>
      <c r="H4326">
        <v>59.814472299999998</v>
      </c>
      <c r="I4326">
        <v>-102.32847510000001</v>
      </c>
      <c r="J4326" s="1" t="str">
        <f t="shared" si="710"/>
        <v>NGR lake sediment grab sample</v>
      </c>
      <c r="K4326" s="1" t="str">
        <f t="shared" si="711"/>
        <v>&lt;177 micron (NGR)</v>
      </c>
      <c r="L4326">
        <v>110</v>
      </c>
      <c r="M4326" t="s">
        <v>17375</v>
      </c>
      <c r="N4326">
        <v>2156</v>
      </c>
      <c r="O4326" t="s">
        <v>223</v>
      </c>
      <c r="P4326" t="s">
        <v>50</v>
      </c>
      <c r="Q4326" t="s">
        <v>53</v>
      </c>
      <c r="R4326" t="s">
        <v>97</v>
      </c>
      <c r="S4326" t="s">
        <v>33</v>
      </c>
      <c r="T4326" t="s">
        <v>36</v>
      </c>
      <c r="U4326" t="s">
        <v>81</v>
      </c>
      <c r="V4326" t="s">
        <v>337</v>
      </c>
      <c r="W4326" t="s">
        <v>80</v>
      </c>
      <c r="X4326" t="s">
        <v>890</v>
      </c>
      <c r="Y4326" t="s">
        <v>41</v>
      </c>
      <c r="Z4326" t="s">
        <v>570</v>
      </c>
    </row>
    <row r="4327" spans="1:26" hidden="1" x14ac:dyDescent="0.25">
      <c r="A4327" t="s">
        <v>17376</v>
      </c>
      <c r="B4327" t="s">
        <v>17377</v>
      </c>
      <c r="C4327" s="1" t="str">
        <f t="shared" si="702"/>
        <v>21:0242</v>
      </c>
      <c r="D4327" s="1" t="str">
        <f t="shared" si="709"/>
        <v>21:0117</v>
      </c>
      <c r="E4327" t="s">
        <v>17378</v>
      </c>
      <c r="F4327" t="s">
        <v>17379</v>
      </c>
      <c r="H4327">
        <v>59.825057600000001</v>
      </c>
      <c r="I4327">
        <v>-102.3131195</v>
      </c>
      <c r="J4327" s="1" t="str">
        <f t="shared" si="710"/>
        <v>NGR lake sediment grab sample</v>
      </c>
      <c r="K4327" s="1" t="str">
        <f t="shared" si="711"/>
        <v>&lt;177 micron (NGR)</v>
      </c>
      <c r="L4327">
        <v>110</v>
      </c>
      <c r="M4327" t="s">
        <v>17380</v>
      </c>
      <c r="N4327">
        <v>2157</v>
      </c>
      <c r="O4327" t="s">
        <v>298</v>
      </c>
      <c r="P4327" t="s">
        <v>244</v>
      </c>
      <c r="Q4327" t="s">
        <v>63</v>
      </c>
      <c r="R4327" t="s">
        <v>109</v>
      </c>
      <c r="S4327" t="s">
        <v>78</v>
      </c>
      <c r="T4327" t="s">
        <v>36</v>
      </c>
      <c r="U4327" t="s">
        <v>909</v>
      </c>
      <c r="V4327" t="s">
        <v>200</v>
      </c>
      <c r="W4327" t="s">
        <v>97</v>
      </c>
      <c r="X4327" t="s">
        <v>283</v>
      </c>
      <c r="Y4327" t="s">
        <v>41</v>
      </c>
      <c r="Z4327" t="s">
        <v>1318</v>
      </c>
    </row>
    <row r="4328" spans="1:26" hidden="1" x14ac:dyDescent="0.25">
      <c r="A4328" t="s">
        <v>17381</v>
      </c>
      <c r="B4328" t="s">
        <v>17382</v>
      </c>
      <c r="C4328" s="1" t="str">
        <f t="shared" si="702"/>
        <v>21:0242</v>
      </c>
      <c r="D4328" s="1" t="str">
        <f t="shared" si="709"/>
        <v>21:0117</v>
      </c>
      <c r="E4328" t="s">
        <v>17378</v>
      </c>
      <c r="F4328" t="s">
        <v>17383</v>
      </c>
      <c r="H4328">
        <v>59.825057600000001</v>
      </c>
      <c r="I4328">
        <v>-102.3131195</v>
      </c>
      <c r="J4328" s="1" t="str">
        <f t="shared" si="710"/>
        <v>NGR lake sediment grab sample</v>
      </c>
      <c r="K4328" s="1" t="str">
        <f t="shared" si="711"/>
        <v>&lt;177 micron (NGR)</v>
      </c>
      <c r="L4328">
        <v>110</v>
      </c>
      <c r="M4328" t="s">
        <v>17384</v>
      </c>
      <c r="N4328">
        <v>2158</v>
      </c>
      <c r="O4328" t="s">
        <v>336</v>
      </c>
      <c r="P4328" t="s">
        <v>244</v>
      </c>
      <c r="Q4328" t="s">
        <v>80</v>
      </c>
      <c r="R4328" t="s">
        <v>156</v>
      </c>
      <c r="S4328" t="s">
        <v>78</v>
      </c>
      <c r="T4328" t="s">
        <v>36</v>
      </c>
      <c r="U4328" t="s">
        <v>147</v>
      </c>
      <c r="V4328" t="s">
        <v>200</v>
      </c>
      <c r="W4328" t="s">
        <v>156</v>
      </c>
      <c r="X4328" t="s">
        <v>82</v>
      </c>
      <c r="Y4328" t="s">
        <v>41</v>
      </c>
      <c r="Z4328" t="s">
        <v>1073</v>
      </c>
    </row>
    <row r="4329" spans="1:26" hidden="1" x14ac:dyDescent="0.25">
      <c r="A4329" t="s">
        <v>17385</v>
      </c>
      <c r="B4329" t="s">
        <v>17386</v>
      </c>
      <c r="C4329" s="1" t="str">
        <f t="shared" si="702"/>
        <v>21:0242</v>
      </c>
      <c r="D4329" s="1" t="str">
        <f t="shared" si="709"/>
        <v>21:0117</v>
      </c>
      <c r="E4329" t="s">
        <v>17387</v>
      </c>
      <c r="F4329" t="s">
        <v>17388</v>
      </c>
      <c r="H4329">
        <v>59.840906799999999</v>
      </c>
      <c r="I4329">
        <v>-102.31578690000001</v>
      </c>
      <c r="J4329" s="1" t="str">
        <f t="shared" si="710"/>
        <v>NGR lake sediment grab sample</v>
      </c>
      <c r="K4329" s="1" t="str">
        <f t="shared" si="711"/>
        <v>&lt;177 micron (NGR)</v>
      </c>
      <c r="L4329">
        <v>110</v>
      </c>
      <c r="M4329" t="s">
        <v>73</v>
      </c>
      <c r="N4329">
        <v>2159</v>
      </c>
      <c r="O4329" t="s">
        <v>74</v>
      </c>
      <c r="P4329" t="s">
        <v>75</v>
      </c>
      <c r="Q4329" t="s">
        <v>66</v>
      </c>
      <c r="R4329" t="s">
        <v>290</v>
      </c>
      <c r="S4329" t="s">
        <v>39</v>
      </c>
      <c r="T4329" t="s">
        <v>36</v>
      </c>
      <c r="U4329" t="s">
        <v>300</v>
      </c>
      <c r="V4329" t="s">
        <v>437</v>
      </c>
      <c r="W4329" t="s">
        <v>146</v>
      </c>
      <c r="X4329" t="s">
        <v>48</v>
      </c>
      <c r="Y4329" t="s">
        <v>41</v>
      </c>
      <c r="Z4329" t="s">
        <v>432</v>
      </c>
    </row>
    <row r="4330" spans="1:26" hidden="1" x14ac:dyDescent="0.25">
      <c r="A4330" t="s">
        <v>17389</v>
      </c>
      <c r="B4330" t="s">
        <v>17390</v>
      </c>
      <c r="C4330" s="1" t="str">
        <f t="shared" si="702"/>
        <v>21:0242</v>
      </c>
      <c r="D4330" s="1" t="str">
        <f t="shared" si="709"/>
        <v>21:0117</v>
      </c>
      <c r="E4330" t="s">
        <v>17391</v>
      </c>
      <c r="F4330" t="s">
        <v>17392</v>
      </c>
      <c r="H4330">
        <v>59.856251700000001</v>
      </c>
      <c r="I4330">
        <v>-102.303012</v>
      </c>
      <c r="J4330" s="1" t="str">
        <f t="shared" si="710"/>
        <v>NGR lake sediment grab sample</v>
      </c>
      <c r="K4330" s="1" t="str">
        <f t="shared" si="711"/>
        <v>&lt;177 micron (NGR)</v>
      </c>
      <c r="L4330">
        <v>110</v>
      </c>
      <c r="M4330" t="s">
        <v>87</v>
      </c>
      <c r="N4330">
        <v>2160</v>
      </c>
      <c r="O4330" t="s">
        <v>1254</v>
      </c>
      <c r="P4330" t="s">
        <v>244</v>
      </c>
      <c r="Q4330" t="s">
        <v>66</v>
      </c>
      <c r="R4330" t="s">
        <v>64</v>
      </c>
      <c r="S4330" t="s">
        <v>39</v>
      </c>
      <c r="T4330" t="s">
        <v>36</v>
      </c>
      <c r="U4330" t="s">
        <v>766</v>
      </c>
      <c r="V4330" t="s">
        <v>125</v>
      </c>
      <c r="W4330" t="s">
        <v>33</v>
      </c>
      <c r="X4330" t="s">
        <v>890</v>
      </c>
      <c r="Y4330" t="s">
        <v>41</v>
      </c>
      <c r="Z4330" t="s">
        <v>1506</v>
      </c>
    </row>
    <row r="4331" spans="1:26" hidden="1" x14ac:dyDescent="0.25">
      <c r="A4331" t="s">
        <v>17393</v>
      </c>
      <c r="B4331" t="s">
        <v>17394</v>
      </c>
      <c r="C4331" s="1" t="str">
        <f t="shared" si="702"/>
        <v>21:0242</v>
      </c>
      <c r="D4331" s="1" t="str">
        <f t="shared" si="709"/>
        <v>21:0117</v>
      </c>
      <c r="E4331" t="s">
        <v>17395</v>
      </c>
      <c r="F4331" t="s">
        <v>17396</v>
      </c>
      <c r="H4331">
        <v>59.874030500000003</v>
      </c>
      <c r="I4331">
        <v>-102.2719774</v>
      </c>
      <c r="J4331" s="1" t="str">
        <f t="shared" si="710"/>
        <v>NGR lake sediment grab sample</v>
      </c>
      <c r="K4331" s="1" t="str">
        <f t="shared" si="711"/>
        <v>&lt;177 micron (NGR)</v>
      </c>
      <c r="L4331">
        <v>110</v>
      </c>
      <c r="M4331" t="s">
        <v>96</v>
      </c>
      <c r="N4331">
        <v>2161</v>
      </c>
      <c r="O4331" t="s">
        <v>489</v>
      </c>
      <c r="P4331" t="s">
        <v>156</v>
      </c>
      <c r="Q4331" t="s">
        <v>53</v>
      </c>
      <c r="R4331" t="s">
        <v>181</v>
      </c>
      <c r="S4331" t="s">
        <v>39</v>
      </c>
      <c r="T4331" t="s">
        <v>36</v>
      </c>
      <c r="U4331" t="s">
        <v>144</v>
      </c>
      <c r="V4331" t="s">
        <v>685</v>
      </c>
      <c r="W4331" t="s">
        <v>63</v>
      </c>
      <c r="X4331" t="s">
        <v>283</v>
      </c>
      <c r="Y4331" t="s">
        <v>41</v>
      </c>
      <c r="Z4331" t="s">
        <v>1830</v>
      </c>
    </row>
    <row r="4332" spans="1:26" hidden="1" x14ac:dyDescent="0.25">
      <c r="A4332" t="s">
        <v>17397</v>
      </c>
      <c r="B4332" t="s">
        <v>17398</v>
      </c>
      <c r="C4332" s="1" t="str">
        <f t="shared" si="702"/>
        <v>21:0242</v>
      </c>
      <c r="D4332" s="1" t="str">
        <f t="shared" si="709"/>
        <v>21:0117</v>
      </c>
      <c r="E4332" t="s">
        <v>17399</v>
      </c>
      <c r="F4332" t="s">
        <v>17400</v>
      </c>
      <c r="H4332">
        <v>59.885761500000001</v>
      </c>
      <c r="I4332">
        <v>-102.30499930000001</v>
      </c>
      <c r="J4332" s="1" t="str">
        <f t="shared" si="710"/>
        <v>NGR lake sediment grab sample</v>
      </c>
      <c r="K4332" s="1" t="str">
        <f t="shared" si="711"/>
        <v>&lt;177 micron (NGR)</v>
      </c>
      <c r="L4332">
        <v>110</v>
      </c>
      <c r="M4332" t="s">
        <v>106</v>
      </c>
      <c r="N4332">
        <v>2162</v>
      </c>
      <c r="O4332" t="s">
        <v>343</v>
      </c>
      <c r="P4332" t="s">
        <v>283</v>
      </c>
      <c r="Q4332" t="s">
        <v>33</v>
      </c>
      <c r="R4332" t="s">
        <v>34</v>
      </c>
      <c r="S4332" t="s">
        <v>78</v>
      </c>
      <c r="T4332" t="s">
        <v>36</v>
      </c>
      <c r="U4332" t="s">
        <v>2956</v>
      </c>
      <c r="V4332" t="s">
        <v>685</v>
      </c>
      <c r="W4332" t="s">
        <v>80</v>
      </c>
      <c r="X4332" t="s">
        <v>82</v>
      </c>
      <c r="Y4332" t="s">
        <v>41</v>
      </c>
      <c r="Z4332" t="s">
        <v>1283</v>
      </c>
    </row>
    <row r="4333" spans="1:26" hidden="1" x14ac:dyDescent="0.25">
      <c r="A4333" t="s">
        <v>17401</v>
      </c>
      <c r="B4333" t="s">
        <v>17402</v>
      </c>
      <c r="C4333" s="1" t="str">
        <f t="shared" si="702"/>
        <v>21:0242</v>
      </c>
      <c r="D4333" s="1" t="str">
        <f t="shared" si="709"/>
        <v>21:0117</v>
      </c>
      <c r="E4333" t="s">
        <v>17403</v>
      </c>
      <c r="F4333" t="s">
        <v>17404</v>
      </c>
      <c r="H4333">
        <v>59.8695053</v>
      </c>
      <c r="I4333">
        <v>-102.3504317</v>
      </c>
      <c r="J4333" s="1" t="str">
        <f t="shared" si="710"/>
        <v>NGR lake sediment grab sample</v>
      </c>
      <c r="K4333" s="1" t="str">
        <f t="shared" si="711"/>
        <v>&lt;177 micron (NGR)</v>
      </c>
      <c r="L4333">
        <v>110</v>
      </c>
      <c r="M4333" t="s">
        <v>118</v>
      </c>
      <c r="N4333">
        <v>2163</v>
      </c>
      <c r="O4333" t="s">
        <v>253</v>
      </c>
      <c r="P4333" t="s">
        <v>145</v>
      </c>
      <c r="Q4333" t="s">
        <v>53</v>
      </c>
      <c r="R4333" t="s">
        <v>109</v>
      </c>
      <c r="S4333" t="s">
        <v>181</v>
      </c>
      <c r="T4333" t="s">
        <v>36</v>
      </c>
      <c r="U4333" t="s">
        <v>3118</v>
      </c>
      <c r="V4333" t="s">
        <v>2451</v>
      </c>
      <c r="W4333" t="s">
        <v>39</v>
      </c>
      <c r="X4333" t="s">
        <v>48</v>
      </c>
      <c r="Y4333" t="s">
        <v>63</v>
      </c>
      <c r="Z4333" t="s">
        <v>1860</v>
      </c>
    </row>
    <row r="4334" spans="1:26" hidden="1" x14ac:dyDescent="0.25">
      <c r="A4334" t="s">
        <v>17405</v>
      </c>
      <c r="B4334" t="s">
        <v>17406</v>
      </c>
      <c r="C4334" s="1" t="str">
        <f t="shared" si="702"/>
        <v>21:0242</v>
      </c>
      <c r="D4334" s="1" t="str">
        <f t="shared" si="709"/>
        <v>21:0117</v>
      </c>
      <c r="E4334" t="s">
        <v>17407</v>
      </c>
      <c r="F4334" t="s">
        <v>17408</v>
      </c>
      <c r="H4334">
        <v>59.885066100000003</v>
      </c>
      <c r="I4334">
        <v>-102.3357314</v>
      </c>
      <c r="J4334" s="1" t="str">
        <f t="shared" si="710"/>
        <v>NGR lake sediment grab sample</v>
      </c>
      <c r="K4334" s="1" t="str">
        <f t="shared" si="711"/>
        <v>&lt;177 micron (NGR)</v>
      </c>
      <c r="L4334">
        <v>110</v>
      </c>
      <c r="M4334" t="s">
        <v>131</v>
      </c>
      <c r="N4334">
        <v>2164</v>
      </c>
      <c r="O4334" t="s">
        <v>61</v>
      </c>
      <c r="P4334" t="s">
        <v>283</v>
      </c>
      <c r="Q4334" t="s">
        <v>53</v>
      </c>
      <c r="R4334" t="s">
        <v>109</v>
      </c>
      <c r="S4334" t="s">
        <v>33</v>
      </c>
      <c r="T4334" t="s">
        <v>36</v>
      </c>
      <c r="U4334" t="s">
        <v>910</v>
      </c>
      <c r="V4334" t="s">
        <v>157</v>
      </c>
      <c r="W4334" t="s">
        <v>181</v>
      </c>
      <c r="X4334" t="s">
        <v>890</v>
      </c>
      <c r="Y4334" t="s">
        <v>41</v>
      </c>
      <c r="Z4334" t="s">
        <v>1328</v>
      </c>
    </row>
    <row r="4335" spans="1:26" hidden="1" x14ac:dyDescent="0.25">
      <c r="A4335" t="s">
        <v>17409</v>
      </c>
      <c r="B4335" t="s">
        <v>17410</v>
      </c>
      <c r="C4335" s="1" t="str">
        <f t="shared" si="702"/>
        <v>21:0242</v>
      </c>
      <c r="D4335" s="1" t="str">
        <f t="shared" si="709"/>
        <v>21:0117</v>
      </c>
      <c r="E4335" t="s">
        <v>17411</v>
      </c>
      <c r="F4335" t="s">
        <v>17412</v>
      </c>
      <c r="H4335">
        <v>59.909371700000001</v>
      </c>
      <c r="I4335">
        <v>-102.3045157</v>
      </c>
      <c r="J4335" s="1" t="str">
        <f t="shared" si="710"/>
        <v>NGR lake sediment grab sample</v>
      </c>
      <c r="K4335" s="1" t="str">
        <f t="shared" si="711"/>
        <v>&lt;177 micron (NGR)</v>
      </c>
      <c r="L4335">
        <v>110</v>
      </c>
      <c r="M4335" t="s">
        <v>143</v>
      </c>
      <c r="N4335">
        <v>2165</v>
      </c>
      <c r="O4335" t="s">
        <v>334</v>
      </c>
      <c r="P4335" t="s">
        <v>181</v>
      </c>
      <c r="Q4335" t="s">
        <v>66</v>
      </c>
      <c r="R4335" t="s">
        <v>33</v>
      </c>
      <c r="S4335" t="s">
        <v>80</v>
      </c>
      <c r="T4335" t="s">
        <v>36</v>
      </c>
      <c r="U4335" t="s">
        <v>163</v>
      </c>
      <c r="V4335" t="s">
        <v>308</v>
      </c>
      <c r="W4335" t="s">
        <v>53</v>
      </c>
      <c r="X4335" t="s">
        <v>76</v>
      </c>
      <c r="Y4335" t="s">
        <v>41</v>
      </c>
      <c r="Z4335" t="s">
        <v>1007</v>
      </c>
    </row>
    <row r="4336" spans="1:26" hidden="1" x14ac:dyDescent="0.25">
      <c r="A4336" t="s">
        <v>17413</v>
      </c>
      <c r="B4336" t="s">
        <v>17414</v>
      </c>
      <c r="C4336" s="1" t="str">
        <f t="shared" si="702"/>
        <v>21:0242</v>
      </c>
      <c r="D4336" s="1" t="str">
        <f t="shared" si="709"/>
        <v>21:0117</v>
      </c>
      <c r="E4336" t="s">
        <v>17415</v>
      </c>
      <c r="F4336" t="s">
        <v>17416</v>
      </c>
      <c r="H4336">
        <v>59.924683899999998</v>
      </c>
      <c r="I4336">
        <v>-102.3037739</v>
      </c>
      <c r="J4336" s="1" t="str">
        <f t="shared" si="710"/>
        <v>NGR lake sediment grab sample</v>
      </c>
      <c r="K4336" s="1" t="str">
        <f t="shared" si="711"/>
        <v>&lt;177 micron (NGR)</v>
      </c>
      <c r="L4336">
        <v>110</v>
      </c>
      <c r="M4336" t="s">
        <v>177</v>
      </c>
      <c r="N4336">
        <v>2166</v>
      </c>
      <c r="O4336" t="s">
        <v>120</v>
      </c>
      <c r="P4336" t="s">
        <v>50</v>
      </c>
      <c r="Q4336" t="s">
        <v>66</v>
      </c>
      <c r="R4336" t="s">
        <v>97</v>
      </c>
      <c r="S4336" t="s">
        <v>181</v>
      </c>
      <c r="T4336" t="s">
        <v>36</v>
      </c>
      <c r="U4336" t="s">
        <v>804</v>
      </c>
      <c r="V4336" t="s">
        <v>137</v>
      </c>
      <c r="W4336" t="s">
        <v>66</v>
      </c>
      <c r="X4336" t="s">
        <v>283</v>
      </c>
      <c r="Y4336" t="s">
        <v>41</v>
      </c>
      <c r="Z4336" t="s">
        <v>2656</v>
      </c>
    </row>
    <row r="4337" spans="1:26" hidden="1" x14ac:dyDescent="0.25">
      <c r="A4337" t="s">
        <v>17417</v>
      </c>
      <c r="B4337" t="s">
        <v>17418</v>
      </c>
      <c r="C4337" s="1" t="str">
        <f t="shared" si="702"/>
        <v>21:0242</v>
      </c>
      <c r="D4337" s="1" t="str">
        <f t="shared" si="709"/>
        <v>21:0117</v>
      </c>
      <c r="E4337" t="s">
        <v>17419</v>
      </c>
      <c r="F4337" t="s">
        <v>17420</v>
      </c>
      <c r="H4337">
        <v>59.902124000000001</v>
      </c>
      <c r="I4337">
        <v>-102.2675792</v>
      </c>
      <c r="J4337" s="1" t="str">
        <f t="shared" si="710"/>
        <v>NGR lake sediment grab sample</v>
      </c>
      <c r="K4337" s="1" t="str">
        <f t="shared" si="711"/>
        <v>&lt;177 micron (NGR)</v>
      </c>
      <c r="L4337">
        <v>110</v>
      </c>
      <c r="M4337" t="s">
        <v>187</v>
      </c>
      <c r="N4337">
        <v>2167</v>
      </c>
      <c r="O4337" t="s">
        <v>120</v>
      </c>
      <c r="P4337" t="s">
        <v>198</v>
      </c>
      <c r="Q4337" t="s">
        <v>66</v>
      </c>
      <c r="R4337" t="s">
        <v>290</v>
      </c>
      <c r="S4337" t="s">
        <v>39</v>
      </c>
      <c r="T4337" t="s">
        <v>36</v>
      </c>
      <c r="U4337" t="s">
        <v>361</v>
      </c>
      <c r="V4337" t="s">
        <v>309</v>
      </c>
      <c r="W4337" t="s">
        <v>63</v>
      </c>
      <c r="X4337" t="s">
        <v>890</v>
      </c>
      <c r="Y4337" t="s">
        <v>41</v>
      </c>
      <c r="Z4337" t="s">
        <v>1704</v>
      </c>
    </row>
    <row r="4338" spans="1:26" hidden="1" x14ac:dyDescent="0.25">
      <c r="A4338" t="s">
        <v>17421</v>
      </c>
      <c r="B4338" t="s">
        <v>17422</v>
      </c>
      <c r="C4338" s="1" t="str">
        <f t="shared" si="702"/>
        <v>21:0242</v>
      </c>
      <c r="D4338" s="1" t="str">
        <f t="shared" si="709"/>
        <v>21:0117</v>
      </c>
      <c r="E4338" t="s">
        <v>17423</v>
      </c>
      <c r="F4338" t="s">
        <v>17424</v>
      </c>
      <c r="H4338">
        <v>59.915939899999998</v>
      </c>
      <c r="I4338">
        <v>-102.2270232</v>
      </c>
      <c r="J4338" s="1" t="str">
        <f t="shared" si="710"/>
        <v>NGR lake sediment grab sample</v>
      </c>
      <c r="K4338" s="1" t="str">
        <f t="shared" si="711"/>
        <v>&lt;177 micron (NGR)</v>
      </c>
      <c r="L4338">
        <v>110</v>
      </c>
      <c r="M4338" t="s">
        <v>196</v>
      </c>
      <c r="N4338">
        <v>2168</v>
      </c>
      <c r="O4338" t="s">
        <v>1048</v>
      </c>
      <c r="P4338" t="s">
        <v>77</v>
      </c>
      <c r="Q4338" t="s">
        <v>53</v>
      </c>
      <c r="R4338" t="s">
        <v>64</v>
      </c>
      <c r="S4338" t="s">
        <v>39</v>
      </c>
      <c r="T4338" t="s">
        <v>36</v>
      </c>
      <c r="U4338" t="s">
        <v>328</v>
      </c>
      <c r="V4338" t="s">
        <v>227</v>
      </c>
      <c r="W4338" t="s">
        <v>63</v>
      </c>
      <c r="X4338" t="s">
        <v>890</v>
      </c>
      <c r="Y4338" t="s">
        <v>41</v>
      </c>
      <c r="Z4338" t="s">
        <v>334</v>
      </c>
    </row>
    <row r="4339" spans="1:26" hidden="1" x14ac:dyDescent="0.25">
      <c r="A4339" t="s">
        <v>17425</v>
      </c>
      <c r="B4339" t="s">
        <v>17426</v>
      </c>
      <c r="C4339" s="1" t="str">
        <f t="shared" si="702"/>
        <v>21:0242</v>
      </c>
      <c r="D4339" s="1" t="str">
        <f t="shared" si="709"/>
        <v>21:0117</v>
      </c>
      <c r="E4339" t="s">
        <v>17427</v>
      </c>
      <c r="F4339" t="s">
        <v>17428</v>
      </c>
      <c r="H4339">
        <v>59.9357282</v>
      </c>
      <c r="I4339">
        <v>-102.19913889999999</v>
      </c>
      <c r="J4339" s="1" t="str">
        <f t="shared" si="710"/>
        <v>NGR lake sediment grab sample</v>
      </c>
      <c r="K4339" s="1" t="str">
        <f t="shared" si="711"/>
        <v>&lt;177 micron (NGR)</v>
      </c>
      <c r="L4339">
        <v>110</v>
      </c>
      <c r="M4339" t="s">
        <v>206</v>
      </c>
      <c r="N4339">
        <v>2169</v>
      </c>
      <c r="O4339" t="s">
        <v>679</v>
      </c>
      <c r="P4339" t="s">
        <v>109</v>
      </c>
      <c r="Q4339" t="s">
        <v>53</v>
      </c>
      <c r="R4339" t="s">
        <v>78</v>
      </c>
      <c r="S4339" t="s">
        <v>63</v>
      </c>
      <c r="T4339" t="s">
        <v>36</v>
      </c>
      <c r="U4339" t="s">
        <v>766</v>
      </c>
      <c r="V4339" t="s">
        <v>1095</v>
      </c>
      <c r="W4339" t="s">
        <v>39</v>
      </c>
      <c r="X4339" t="s">
        <v>283</v>
      </c>
      <c r="Y4339" t="s">
        <v>41</v>
      </c>
      <c r="Z4339" t="s">
        <v>17429</v>
      </c>
    </row>
    <row r="4340" spans="1:26" hidden="1" x14ac:dyDescent="0.25">
      <c r="A4340" t="s">
        <v>17430</v>
      </c>
      <c r="B4340" t="s">
        <v>17431</v>
      </c>
      <c r="C4340" s="1" t="str">
        <f t="shared" si="702"/>
        <v>21:0242</v>
      </c>
      <c r="D4340" s="1" t="str">
        <f t="shared" si="709"/>
        <v>21:0117</v>
      </c>
      <c r="E4340" t="s">
        <v>17432</v>
      </c>
      <c r="F4340" t="s">
        <v>17433</v>
      </c>
      <c r="H4340">
        <v>59.940998399999998</v>
      </c>
      <c r="I4340">
        <v>-102.1724231</v>
      </c>
      <c r="J4340" s="1" t="str">
        <f t="shared" si="710"/>
        <v>NGR lake sediment grab sample</v>
      </c>
      <c r="K4340" s="1" t="str">
        <f t="shared" si="711"/>
        <v>&lt;177 micron (NGR)</v>
      </c>
      <c r="L4340">
        <v>110</v>
      </c>
      <c r="M4340" t="s">
        <v>214</v>
      </c>
      <c r="N4340">
        <v>2170</v>
      </c>
      <c r="O4340" t="s">
        <v>61</v>
      </c>
      <c r="P4340" t="s">
        <v>39</v>
      </c>
      <c r="Q4340" t="s">
        <v>53</v>
      </c>
      <c r="R4340" t="s">
        <v>80</v>
      </c>
      <c r="S4340" t="s">
        <v>63</v>
      </c>
      <c r="T4340" t="s">
        <v>36</v>
      </c>
      <c r="U4340" t="s">
        <v>1480</v>
      </c>
      <c r="V4340" t="s">
        <v>337</v>
      </c>
      <c r="W4340" t="s">
        <v>66</v>
      </c>
      <c r="X4340" t="s">
        <v>48</v>
      </c>
      <c r="Y4340" t="s">
        <v>41</v>
      </c>
      <c r="Z4340" t="s">
        <v>17434</v>
      </c>
    </row>
    <row r="4341" spans="1:26" hidden="1" x14ac:dyDescent="0.25">
      <c r="A4341" t="s">
        <v>17435</v>
      </c>
      <c r="B4341" t="s">
        <v>17436</v>
      </c>
      <c r="C4341" s="1" t="str">
        <f t="shared" si="702"/>
        <v>21:0242</v>
      </c>
      <c r="D4341" s="1" t="str">
        <f t="shared" si="709"/>
        <v>21:0117</v>
      </c>
      <c r="E4341" t="s">
        <v>17437</v>
      </c>
      <c r="F4341" t="s">
        <v>17438</v>
      </c>
      <c r="H4341">
        <v>59.915433100000001</v>
      </c>
      <c r="I4341">
        <v>-102.17102199999999</v>
      </c>
      <c r="J4341" s="1" t="str">
        <f t="shared" si="710"/>
        <v>NGR lake sediment grab sample</v>
      </c>
      <c r="K4341" s="1" t="str">
        <f t="shared" si="711"/>
        <v>&lt;177 micron (NGR)</v>
      </c>
      <c r="L4341">
        <v>111</v>
      </c>
      <c r="M4341" t="s">
        <v>30</v>
      </c>
      <c r="N4341">
        <v>2171</v>
      </c>
      <c r="O4341" t="s">
        <v>100</v>
      </c>
      <c r="P4341" t="s">
        <v>50</v>
      </c>
      <c r="Q4341" t="s">
        <v>66</v>
      </c>
      <c r="R4341" t="s">
        <v>109</v>
      </c>
      <c r="S4341" t="s">
        <v>78</v>
      </c>
      <c r="T4341" t="s">
        <v>36</v>
      </c>
      <c r="U4341" t="s">
        <v>2448</v>
      </c>
      <c r="V4341" t="s">
        <v>227</v>
      </c>
      <c r="W4341" t="s">
        <v>66</v>
      </c>
      <c r="X4341" t="s">
        <v>67</v>
      </c>
      <c r="Y4341" t="s">
        <v>41</v>
      </c>
      <c r="Z4341" t="s">
        <v>391</v>
      </c>
    </row>
    <row r="4342" spans="1:26" hidden="1" x14ac:dyDescent="0.25">
      <c r="A4342" t="s">
        <v>17439</v>
      </c>
      <c r="B4342" t="s">
        <v>17440</v>
      </c>
      <c r="C4342" s="1" t="str">
        <f t="shared" si="702"/>
        <v>21:0242</v>
      </c>
      <c r="D4342" s="1" t="str">
        <f t="shared" si="709"/>
        <v>21:0117</v>
      </c>
      <c r="E4342" t="s">
        <v>17441</v>
      </c>
      <c r="F4342" t="s">
        <v>17442</v>
      </c>
      <c r="H4342">
        <v>59.949191800000001</v>
      </c>
      <c r="I4342">
        <v>-102.19680150000001</v>
      </c>
      <c r="J4342" s="1" t="str">
        <f t="shared" si="710"/>
        <v>NGR lake sediment grab sample</v>
      </c>
      <c r="K4342" s="1" t="str">
        <f t="shared" si="711"/>
        <v>&lt;177 micron (NGR)</v>
      </c>
      <c r="L4342">
        <v>111</v>
      </c>
      <c r="M4342" t="s">
        <v>47</v>
      </c>
      <c r="N4342">
        <v>2172</v>
      </c>
      <c r="O4342" t="s">
        <v>289</v>
      </c>
      <c r="P4342" t="s">
        <v>77</v>
      </c>
      <c r="Q4342" t="s">
        <v>66</v>
      </c>
      <c r="R4342" t="s">
        <v>134</v>
      </c>
      <c r="S4342" t="s">
        <v>39</v>
      </c>
      <c r="T4342" t="s">
        <v>36</v>
      </c>
      <c r="U4342" t="s">
        <v>228</v>
      </c>
      <c r="V4342" t="s">
        <v>292</v>
      </c>
      <c r="W4342" t="s">
        <v>63</v>
      </c>
      <c r="X4342" t="s">
        <v>48</v>
      </c>
      <c r="Y4342" t="s">
        <v>41</v>
      </c>
      <c r="Z4342" t="s">
        <v>1393</v>
      </c>
    </row>
    <row r="4343" spans="1:26" hidden="1" x14ac:dyDescent="0.25">
      <c r="A4343" t="s">
        <v>17443</v>
      </c>
      <c r="B4343" t="s">
        <v>17444</v>
      </c>
      <c r="C4343" s="1" t="str">
        <f t="shared" si="702"/>
        <v>21:0242</v>
      </c>
      <c r="D4343" s="1" t="str">
        <f t="shared" si="709"/>
        <v>21:0117</v>
      </c>
      <c r="E4343" t="s">
        <v>17445</v>
      </c>
      <c r="F4343" t="s">
        <v>17446</v>
      </c>
      <c r="H4343">
        <v>59.962706900000001</v>
      </c>
      <c r="I4343">
        <v>-102.19266570000001</v>
      </c>
      <c r="J4343" s="1" t="str">
        <f t="shared" si="710"/>
        <v>NGR lake sediment grab sample</v>
      </c>
      <c r="K4343" s="1" t="str">
        <f t="shared" si="711"/>
        <v>&lt;177 micron (NGR)</v>
      </c>
      <c r="L4343">
        <v>111</v>
      </c>
      <c r="M4343" t="s">
        <v>60</v>
      </c>
      <c r="N4343">
        <v>2173</v>
      </c>
      <c r="O4343" t="s">
        <v>74</v>
      </c>
      <c r="P4343" t="s">
        <v>198</v>
      </c>
      <c r="Q4343" t="s">
        <v>53</v>
      </c>
      <c r="R4343" t="s">
        <v>290</v>
      </c>
      <c r="S4343" t="s">
        <v>33</v>
      </c>
      <c r="T4343" t="s">
        <v>36</v>
      </c>
      <c r="U4343" t="s">
        <v>766</v>
      </c>
      <c r="V4343" t="s">
        <v>292</v>
      </c>
      <c r="W4343" t="s">
        <v>63</v>
      </c>
      <c r="X4343" t="s">
        <v>48</v>
      </c>
      <c r="Y4343" t="s">
        <v>41</v>
      </c>
      <c r="Z4343" t="s">
        <v>1086</v>
      </c>
    </row>
    <row r="4344" spans="1:26" hidden="1" x14ac:dyDescent="0.25">
      <c r="A4344" t="s">
        <v>17447</v>
      </c>
      <c r="B4344" t="s">
        <v>17448</v>
      </c>
      <c r="C4344" s="1" t="str">
        <f t="shared" si="702"/>
        <v>21:0242</v>
      </c>
      <c r="D4344" s="1" t="str">
        <f t="shared" si="709"/>
        <v>21:0117</v>
      </c>
      <c r="E4344" t="s">
        <v>17449</v>
      </c>
      <c r="F4344" t="s">
        <v>17450</v>
      </c>
      <c r="H4344">
        <v>59.9898855</v>
      </c>
      <c r="I4344">
        <v>-102.18125019999999</v>
      </c>
      <c r="J4344" s="1" t="str">
        <f t="shared" si="710"/>
        <v>NGR lake sediment grab sample</v>
      </c>
      <c r="K4344" s="1" t="str">
        <f t="shared" si="711"/>
        <v>&lt;177 micron (NGR)</v>
      </c>
      <c r="L4344">
        <v>111</v>
      </c>
      <c r="M4344" t="s">
        <v>73</v>
      </c>
      <c r="N4344">
        <v>2174</v>
      </c>
      <c r="O4344" t="s">
        <v>760</v>
      </c>
      <c r="P4344" t="s">
        <v>760</v>
      </c>
      <c r="Q4344" t="s">
        <v>760</v>
      </c>
      <c r="R4344" t="s">
        <v>760</v>
      </c>
      <c r="S4344" t="s">
        <v>760</v>
      </c>
      <c r="T4344" t="s">
        <v>760</v>
      </c>
      <c r="U4344" t="s">
        <v>760</v>
      </c>
      <c r="V4344" t="s">
        <v>760</v>
      </c>
      <c r="W4344" t="s">
        <v>760</v>
      </c>
      <c r="X4344" t="s">
        <v>760</v>
      </c>
      <c r="Y4344" t="s">
        <v>760</v>
      </c>
      <c r="Z4344" t="s">
        <v>760</v>
      </c>
    </row>
    <row r="4345" spans="1:26" hidden="1" x14ac:dyDescent="0.25">
      <c r="A4345" t="s">
        <v>17451</v>
      </c>
      <c r="B4345" t="s">
        <v>17452</v>
      </c>
      <c r="C4345" s="1" t="str">
        <f t="shared" si="702"/>
        <v>21:0242</v>
      </c>
      <c r="D4345" s="1" t="str">
        <f t="shared" si="709"/>
        <v>21:0117</v>
      </c>
      <c r="E4345" t="s">
        <v>17453</v>
      </c>
      <c r="F4345" t="s">
        <v>17454</v>
      </c>
      <c r="H4345">
        <v>59.986557400000002</v>
      </c>
      <c r="I4345">
        <v>-102.1513521</v>
      </c>
      <c r="J4345" s="1" t="str">
        <f t="shared" si="710"/>
        <v>NGR lake sediment grab sample</v>
      </c>
      <c r="K4345" s="1" t="str">
        <f t="shared" si="711"/>
        <v>&lt;177 micron (NGR)</v>
      </c>
      <c r="L4345">
        <v>111</v>
      </c>
      <c r="M4345" t="s">
        <v>87</v>
      </c>
      <c r="N4345">
        <v>2175</v>
      </c>
      <c r="O4345" t="s">
        <v>1048</v>
      </c>
      <c r="P4345" t="s">
        <v>35</v>
      </c>
      <c r="Q4345" t="s">
        <v>53</v>
      </c>
      <c r="R4345" t="s">
        <v>134</v>
      </c>
      <c r="S4345" t="s">
        <v>80</v>
      </c>
      <c r="T4345" t="s">
        <v>36</v>
      </c>
      <c r="U4345" t="s">
        <v>81</v>
      </c>
      <c r="V4345" t="s">
        <v>292</v>
      </c>
      <c r="W4345" t="s">
        <v>76</v>
      </c>
      <c r="X4345" t="s">
        <v>760</v>
      </c>
      <c r="Y4345" t="s">
        <v>41</v>
      </c>
      <c r="Z4345" t="s">
        <v>760</v>
      </c>
    </row>
    <row r="4346" spans="1:26" hidden="1" x14ac:dyDescent="0.25">
      <c r="A4346" t="s">
        <v>17455</v>
      </c>
      <c r="B4346" t="s">
        <v>17456</v>
      </c>
      <c r="C4346" s="1" t="str">
        <f t="shared" si="702"/>
        <v>21:0242</v>
      </c>
      <c r="D4346" s="1" t="str">
        <f t="shared" si="709"/>
        <v>21:0117</v>
      </c>
      <c r="E4346" t="s">
        <v>17457</v>
      </c>
      <c r="F4346" t="s">
        <v>17458</v>
      </c>
      <c r="H4346">
        <v>59.982311299999999</v>
      </c>
      <c r="I4346">
        <v>-102.11633879999999</v>
      </c>
      <c r="J4346" s="1" t="str">
        <f t="shared" si="710"/>
        <v>NGR lake sediment grab sample</v>
      </c>
      <c r="K4346" s="1" t="str">
        <f t="shared" si="711"/>
        <v>&lt;177 micron (NGR)</v>
      </c>
      <c r="L4346">
        <v>111</v>
      </c>
      <c r="M4346" t="s">
        <v>96</v>
      </c>
      <c r="N4346">
        <v>2176</v>
      </c>
      <c r="O4346" t="s">
        <v>35</v>
      </c>
      <c r="P4346" t="s">
        <v>283</v>
      </c>
      <c r="Q4346" t="s">
        <v>53</v>
      </c>
      <c r="R4346" t="s">
        <v>198</v>
      </c>
      <c r="S4346" t="s">
        <v>80</v>
      </c>
      <c r="T4346" t="s">
        <v>36</v>
      </c>
      <c r="U4346" t="s">
        <v>228</v>
      </c>
      <c r="V4346" t="s">
        <v>730</v>
      </c>
      <c r="W4346" t="s">
        <v>33</v>
      </c>
      <c r="X4346" t="s">
        <v>300</v>
      </c>
      <c r="Y4346" t="s">
        <v>41</v>
      </c>
      <c r="Z4346" t="s">
        <v>760</v>
      </c>
    </row>
    <row r="4347" spans="1:26" hidden="1" x14ac:dyDescent="0.25">
      <c r="A4347" t="s">
        <v>17459</v>
      </c>
      <c r="B4347" t="s">
        <v>17460</v>
      </c>
      <c r="C4347" s="1" t="str">
        <f t="shared" ref="C4347:C4410" si="712">HYPERLINK("http://geochem.nrcan.gc.ca/cdogs/content/bdl/bdl210242_e.htm", "21:0242")</f>
        <v>21:0242</v>
      </c>
      <c r="D4347" s="1" t="str">
        <f t="shared" si="709"/>
        <v>21:0117</v>
      </c>
      <c r="E4347" t="s">
        <v>17461</v>
      </c>
      <c r="F4347" t="s">
        <v>17462</v>
      </c>
      <c r="H4347">
        <v>59.982173299999999</v>
      </c>
      <c r="I4347">
        <v>-102.0547196</v>
      </c>
      <c r="J4347" s="1" t="str">
        <f t="shared" si="710"/>
        <v>NGR lake sediment grab sample</v>
      </c>
      <c r="K4347" s="1" t="str">
        <f t="shared" si="711"/>
        <v>&lt;177 micron (NGR)</v>
      </c>
      <c r="L4347">
        <v>111</v>
      </c>
      <c r="M4347" t="s">
        <v>106</v>
      </c>
      <c r="N4347">
        <v>2177</v>
      </c>
      <c r="O4347" t="s">
        <v>253</v>
      </c>
      <c r="P4347" t="s">
        <v>109</v>
      </c>
      <c r="Q4347" t="s">
        <v>53</v>
      </c>
      <c r="R4347" t="s">
        <v>156</v>
      </c>
      <c r="S4347" t="s">
        <v>78</v>
      </c>
      <c r="T4347" t="s">
        <v>36</v>
      </c>
      <c r="U4347" t="s">
        <v>307</v>
      </c>
      <c r="V4347" t="s">
        <v>125</v>
      </c>
      <c r="W4347" t="s">
        <v>66</v>
      </c>
      <c r="X4347" t="s">
        <v>48</v>
      </c>
      <c r="Y4347" t="s">
        <v>41</v>
      </c>
      <c r="Z4347" t="s">
        <v>1096</v>
      </c>
    </row>
    <row r="4348" spans="1:26" hidden="1" x14ac:dyDescent="0.25">
      <c r="A4348" t="s">
        <v>17463</v>
      </c>
      <c r="B4348" t="s">
        <v>17464</v>
      </c>
      <c r="C4348" s="1" t="str">
        <f t="shared" si="712"/>
        <v>21:0242</v>
      </c>
      <c r="D4348" s="1" t="str">
        <f>HYPERLINK("http://geochem.nrcan.gc.ca/cdogs/content/svy/svy_e.htm", "")</f>
        <v/>
      </c>
      <c r="G4348" s="1" t="str">
        <f>HYPERLINK("http://geochem.nrcan.gc.ca/cdogs/content/cr_/cr_00021_e.htm", "21")</f>
        <v>21</v>
      </c>
      <c r="J4348" t="s">
        <v>220</v>
      </c>
      <c r="K4348" t="s">
        <v>221</v>
      </c>
      <c r="L4348">
        <v>111</v>
      </c>
      <c r="M4348" t="s">
        <v>222</v>
      </c>
      <c r="N4348">
        <v>2178</v>
      </c>
      <c r="O4348" t="s">
        <v>890</v>
      </c>
      <c r="P4348" t="s">
        <v>134</v>
      </c>
      <c r="Q4348" t="s">
        <v>110</v>
      </c>
      <c r="R4348" t="s">
        <v>39</v>
      </c>
      <c r="S4348" t="s">
        <v>39</v>
      </c>
      <c r="T4348" t="s">
        <v>36</v>
      </c>
      <c r="U4348" t="s">
        <v>973</v>
      </c>
      <c r="V4348" t="s">
        <v>685</v>
      </c>
      <c r="W4348" t="s">
        <v>181</v>
      </c>
      <c r="X4348" t="s">
        <v>48</v>
      </c>
      <c r="Y4348" t="s">
        <v>78</v>
      </c>
      <c r="Z4348" t="s">
        <v>381</v>
      </c>
    </row>
    <row r="4349" spans="1:26" hidden="1" x14ac:dyDescent="0.25">
      <c r="A4349" t="s">
        <v>17465</v>
      </c>
      <c r="B4349" t="s">
        <v>17466</v>
      </c>
      <c r="C4349" s="1" t="str">
        <f t="shared" si="712"/>
        <v>21:0242</v>
      </c>
      <c r="D4349" s="1" t="str">
        <f t="shared" ref="D4349:D4362" si="713">HYPERLINK("http://geochem.nrcan.gc.ca/cdogs/content/svy/svy210117_e.htm", "21:0117")</f>
        <v>21:0117</v>
      </c>
      <c r="E4349" t="s">
        <v>17467</v>
      </c>
      <c r="F4349" t="s">
        <v>17468</v>
      </c>
      <c r="H4349">
        <v>59.999222600000003</v>
      </c>
      <c r="I4349">
        <v>-102.02481710000001</v>
      </c>
      <c r="J4349" s="1" t="str">
        <f t="shared" ref="J4349:J4362" si="714">HYPERLINK("http://geochem.nrcan.gc.ca/cdogs/content/kwd/kwd020027_e.htm", "NGR lake sediment grab sample")</f>
        <v>NGR lake sediment grab sample</v>
      </c>
      <c r="K4349" s="1" t="str">
        <f t="shared" ref="K4349:K4362" si="715">HYPERLINK("http://geochem.nrcan.gc.ca/cdogs/content/kwd/kwd080006_e.htm", "&lt;177 micron (NGR)")</f>
        <v>&lt;177 micron (NGR)</v>
      </c>
      <c r="L4349">
        <v>111</v>
      </c>
      <c r="M4349" t="s">
        <v>118</v>
      </c>
      <c r="N4349">
        <v>2179</v>
      </c>
      <c r="O4349" t="s">
        <v>334</v>
      </c>
      <c r="P4349" t="s">
        <v>109</v>
      </c>
      <c r="Q4349" t="s">
        <v>66</v>
      </c>
      <c r="R4349" t="s">
        <v>181</v>
      </c>
      <c r="S4349" t="s">
        <v>33</v>
      </c>
      <c r="T4349" t="s">
        <v>36</v>
      </c>
      <c r="U4349" t="s">
        <v>583</v>
      </c>
      <c r="V4349" t="s">
        <v>292</v>
      </c>
      <c r="W4349" t="s">
        <v>66</v>
      </c>
      <c r="X4349" t="s">
        <v>283</v>
      </c>
      <c r="Y4349" t="s">
        <v>125</v>
      </c>
      <c r="Z4349" t="s">
        <v>77</v>
      </c>
    </row>
    <row r="4350" spans="1:26" hidden="1" x14ac:dyDescent="0.25">
      <c r="A4350" t="s">
        <v>17469</v>
      </c>
      <c r="B4350" t="s">
        <v>17470</v>
      </c>
      <c r="C4350" s="1" t="str">
        <f t="shared" si="712"/>
        <v>21:0242</v>
      </c>
      <c r="D4350" s="1" t="str">
        <f t="shared" si="713"/>
        <v>21:0117</v>
      </c>
      <c r="E4350" t="s">
        <v>17471</v>
      </c>
      <c r="F4350" t="s">
        <v>17472</v>
      </c>
      <c r="H4350">
        <v>59.9641649</v>
      </c>
      <c r="I4350">
        <v>-102.0174494</v>
      </c>
      <c r="J4350" s="1" t="str">
        <f t="shared" si="714"/>
        <v>NGR lake sediment grab sample</v>
      </c>
      <c r="K4350" s="1" t="str">
        <f t="shared" si="715"/>
        <v>&lt;177 micron (NGR)</v>
      </c>
      <c r="L4350">
        <v>111</v>
      </c>
      <c r="M4350" t="s">
        <v>131</v>
      </c>
      <c r="N4350">
        <v>2180</v>
      </c>
      <c r="O4350" t="s">
        <v>888</v>
      </c>
      <c r="P4350" t="s">
        <v>283</v>
      </c>
      <c r="Q4350" t="s">
        <v>80</v>
      </c>
      <c r="R4350" t="s">
        <v>198</v>
      </c>
      <c r="S4350" t="s">
        <v>97</v>
      </c>
      <c r="T4350" t="s">
        <v>36</v>
      </c>
      <c r="U4350" t="s">
        <v>3693</v>
      </c>
      <c r="V4350" t="s">
        <v>548</v>
      </c>
      <c r="W4350" t="s">
        <v>66</v>
      </c>
      <c r="X4350" t="s">
        <v>79</v>
      </c>
      <c r="Y4350" t="s">
        <v>41</v>
      </c>
      <c r="Z4350" t="s">
        <v>2782</v>
      </c>
    </row>
    <row r="4351" spans="1:26" hidden="1" x14ac:dyDescent="0.25">
      <c r="A4351" t="s">
        <v>17473</v>
      </c>
      <c r="B4351" t="s">
        <v>17474</v>
      </c>
      <c r="C4351" s="1" t="str">
        <f t="shared" si="712"/>
        <v>21:0242</v>
      </c>
      <c r="D4351" s="1" t="str">
        <f t="shared" si="713"/>
        <v>21:0117</v>
      </c>
      <c r="E4351" t="s">
        <v>17475</v>
      </c>
      <c r="F4351" t="s">
        <v>17476</v>
      </c>
      <c r="H4351">
        <v>59.960542599999997</v>
      </c>
      <c r="I4351">
        <v>-102.0525943</v>
      </c>
      <c r="J4351" s="1" t="str">
        <f t="shared" si="714"/>
        <v>NGR lake sediment grab sample</v>
      </c>
      <c r="K4351" s="1" t="str">
        <f t="shared" si="715"/>
        <v>&lt;177 micron (NGR)</v>
      </c>
      <c r="L4351">
        <v>111</v>
      </c>
      <c r="M4351" t="s">
        <v>143</v>
      </c>
      <c r="N4351">
        <v>2181</v>
      </c>
      <c r="O4351" t="s">
        <v>489</v>
      </c>
      <c r="P4351" t="s">
        <v>50</v>
      </c>
      <c r="Q4351" t="s">
        <v>63</v>
      </c>
      <c r="R4351" t="s">
        <v>156</v>
      </c>
      <c r="S4351" t="s">
        <v>39</v>
      </c>
      <c r="T4351" t="s">
        <v>36</v>
      </c>
      <c r="U4351" t="s">
        <v>463</v>
      </c>
      <c r="V4351" t="s">
        <v>125</v>
      </c>
      <c r="W4351" t="s">
        <v>63</v>
      </c>
      <c r="X4351" t="s">
        <v>48</v>
      </c>
      <c r="Y4351" t="s">
        <v>125</v>
      </c>
      <c r="Z4351" t="s">
        <v>1874</v>
      </c>
    </row>
    <row r="4352" spans="1:26" hidden="1" x14ac:dyDescent="0.25">
      <c r="A4352" t="s">
        <v>17477</v>
      </c>
      <c r="B4352" t="s">
        <v>17478</v>
      </c>
      <c r="C4352" s="1" t="str">
        <f t="shared" si="712"/>
        <v>21:0242</v>
      </c>
      <c r="D4352" s="1" t="str">
        <f t="shared" si="713"/>
        <v>21:0117</v>
      </c>
      <c r="E4352" t="s">
        <v>17479</v>
      </c>
      <c r="F4352" t="s">
        <v>17480</v>
      </c>
      <c r="H4352">
        <v>59.963863400000001</v>
      </c>
      <c r="I4352">
        <v>-102.13070519999999</v>
      </c>
      <c r="J4352" s="1" t="str">
        <f t="shared" si="714"/>
        <v>NGR lake sediment grab sample</v>
      </c>
      <c r="K4352" s="1" t="str">
        <f t="shared" si="715"/>
        <v>&lt;177 micron (NGR)</v>
      </c>
      <c r="L4352">
        <v>111</v>
      </c>
      <c r="M4352" t="s">
        <v>177</v>
      </c>
      <c r="N4352">
        <v>2182</v>
      </c>
      <c r="O4352" t="s">
        <v>62</v>
      </c>
      <c r="P4352" t="s">
        <v>334</v>
      </c>
      <c r="Q4352" t="s">
        <v>53</v>
      </c>
      <c r="R4352" t="s">
        <v>50</v>
      </c>
      <c r="S4352" t="s">
        <v>76</v>
      </c>
      <c r="T4352" t="s">
        <v>36</v>
      </c>
      <c r="U4352" t="s">
        <v>17481</v>
      </c>
      <c r="V4352" t="s">
        <v>1802</v>
      </c>
      <c r="W4352" t="s">
        <v>198</v>
      </c>
      <c r="X4352" t="s">
        <v>336</v>
      </c>
      <c r="Y4352" t="s">
        <v>309</v>
      </c>
      <c r="Z4352" t="s">
        <v>2757</v>
      </c>
    </row>
    <row r="4353" spans="1:26" hidden="1" x14ac:dyDescent="0.25">
      <c r="A4353" t="s">
        <v>17482</v>
      </c>
      <c r="B4353" t="s">
        <v>17483</v>
      </c>
      <c r="C4353" s="1" t="str">
        <f t="shared" si="712"/>
        <v>21:0242</v>
      </c>
      <c r="D4353" s="1" t="str">
        <f t="shared" si="713"/>
        <v>21:0117</v>
      </c>
      <c r="E4353" t="s">
        <v>17484</v>
      </c>
      <c r="F4353" t="s">
        <v>17485</v>
      </c>
      <c r="H4353">
        <v>59.965229000000001</v>
      </c>
      <c r="I4353">
        <v>-102.1435444</v>
      </c>
      <c r="J4353" s="1" t="str">
        <f t="shared" si="714"/>
        <v>NGR lake sediment grab sample</v>
      </c>
      <c r="K4353" s="1" t="str">
        <f t="shared" si="715"/>
        <v>&lt;177 micron (NGR)</v>
      </c>
      <c r="L4353">
        <v>111</v>
      </c>
      <c r="M4353" t="s">
        <v>187</v>
      </c>
      <c r="N4353">
        <v>2183</v>
      </c>
      <c r="O4353" t="s">
        <v>342</v>
      </c>
      <c r="P4353" t="s">
        <v>75</v>
      </c>
      <c r="Q4353" t="s">
        <v>53</v>
      </c>
      <c r="R4353" t="s">
        <v>76</v>
      </c>
      <c r="S4353" t="s">
        <v>63</v>
      </c>
      <c r="T4353" t="s">
        <v>36</v>
      </c>
      <c r="U4353" t="s">
        <v>1692</v>
      </c>
      <c r="V4353" t="s">
        <v>308</v>
      </c>
      <c r="W4353" t="s">
        <v>181</v>
      </c>
      <c r="X4353" t="s">
        <v>760</v>
      </c>
      <c r="Y4353" t="s">
        <v>760</v>
      </c>
      <c r="Z4353" t="s">
        <v>760</v>
      </c>
    </row>
    <row r="4354" spans="1:26" hidden="1" x14ac:dyDescent="0.25">
      <c r="A4354" t="s">
        <v>17486</v>
      </c>
      <c r="B4354" t="s">
        <v>17487</v>
      </c>
      <c r="C4354" s="1" t="str">
        <f t="shared" si="712"/>
        <v>21:0242</v>
      </c>
      <c r="D4354" s="1" t="str">
        <f t="shared" si="713"/>
        <v>21:0117</v>
      </c>
      <c r="E4354" t="s">
        <v>17488</v>
      </c>
      <c r="F4354" t="s">
        <v>17489</v>
      </c>
      <c r="H4354">
        <v>59.945552599999999</v>
      </c>
      <c r="I4354">
        <v>-102.1357113</v>
      </c>
      <c r="J4354" s="1" t="str">
        <f t="shared" si="714"/>
        <v>NGR lake sediment grab sample</v>
      </c>
      <c r="K4354" s="1" t="str">
        <f t="shared" si="715"/>
        <v>&lt;177 micron (NGR)</v>
      </c>
      <c r="L4354">
        <v>111</v>
      </c>
      <c r="M4354" t="s">
        <v>196</v>
      </c>
      <c r="N4354">
        <v>2184</v>
      </c>
      <c r="O4354" t="s">
        <v>224</v>
      </c>
      <c r="P4354" t="s">
        <v>134</v>
      </c>
      <c r="Q4354" t="s">
        <v>53</v>
      </c>
      <c r="R4354" t="s">
        <v>50</v>
      </c>
      <c r="S4354" t="s">
        <v>80</v>
      </c>
      <c r="T4354" t="s">
        <v>36</v>
      </c>
      <c r="U4354" t="s">
        <v>112</v>
      </c>
      <c r="V4354" t="s">
        <v>99</v>
      </c>
      <c r="W4354" t="s">
        <v>80</v>
      </c>
      <c r="X4354" t="s">
        <v>336</v>
      </c>
      <c r="Y4354" t="s">
        <v>41</v>
      </c>
      <c r="Z4354" t="s">
        <v>626</v>
      </c>
    </row>
    <row r="4355" spans="1:26" hidden="1" x14ac:dyDescent="0.25">
      <c r="A4355" t="s">
        <v>17490</v>
      </c>
      <c r="B4355" t="s">
        <v>17491</v>
      </c>
      <c r="C4355" s="1" t="str">
        <f t="shared" si="712"/>
        <v>21:0242</v>
      </c>
      <c r="D4355" s="1" t="str">
        <f t="shared" si="713"/>
        <v>21:0117</v>
      </c>
      <c r="E4355" t="s">
        <v>17492</v>
      </c>
      <c r="F4355" t="s">
        <v>17493</v>
      </c>
      <c r="H4355">
        <v>59.930067299999997</v>
      </c>
      <c r="I4355">
        <v>-102.1438158</v>
      </c>
      <c r="J4355" s="1" t="str">
        <f t="shared" si="714"/>
        <v>NGR lake sediment grab sample</v>
      </c>
      <c r="K4355" s="1" t="str">
        <f t="shared" si="715"/>
        <v>&lt;177 micron (NGR)</v>
      </c>
      <c r="L4355">
        <v>111</v>
      </c>
      <c r="M4355" t="s">
        <v>154</v>
      </c>
      <c r="N4355">
        <v>2185</v>
      </c>
      <c r="O4355" t="s">
        <v>74</v>
      </c>
      <c r="P4355" t="s">
        <v>198</v>
      </c>
      <c r="Q4355" t="s">
        <v>53</v>
      </c>
      <c r="R4355" t="s">
        <v>156</v>
      </c>
      <c r="S4355" t="s">
        <v>80</v>
      </c>
      <c r="T4355" t="s">
        <v>36</v>
      </c>
      <c r="U4355" t="s">
        <v>1692</v>
      </c>
      <c r="V4355" t="s">
        <v>322</v>
      </c>
      <c r="W4355" t="s">
        <v>66</v>
      </c>
      <c r="X4355" t="s">
        <v>82</v>
      </c>
      <c r="Y4355" t="s">
        <v>41</v>
      </c>
      <c r="Z4355" t="s">
        <v>747</v>
      </c>
    </row>
    <row r="4356" spans="1:26" hidden="1" x14ac:dyDescent="0.25">
      <c r="A4356" t="s">
        <v>17494</v>
      </c>
      <c r="B4356" t="s">
        <v>17495</v>
      </c>
      <c r="C4356" s="1" t="str">
        <f t="shared" si="712"/>
        <v>21:0242</v>
      </c>
      <c r="D4356" s="1" t="str">
        <f t="shared" si="713"/>
        <v>21:0117</v>
      </c>
      <c r="E4356" t="s">
        <v>17437</v>
      </c>
      <c r="F4356" t="s">
        <v>17496</v>
      </c>
      <c r="H4356">
        <v>59.915433100000001</v>
      </c>
      <c r="I4356">
        <v>-102.17102199999999</v>
      </c>
      <c r="J4356" s="1" t="str">
        <f t="shared" si="714"/>
        <v>NGR lake sediment grab sample</v>
      </c>
      <c r="K4356" s="1" t="str">
        <f t="shared" si="715"/>
        <v>&lt;177 micron (NGR)</v>
      </c>
      <c r="L4356">
        <v>111</v>
      </c>
      <c r="M4356" t="s">
        <v>162</v>
      </c>
      <c r="N4356">
        <v>2186</v>
      </c>
      <c r="O4356" t="s">
        <v>306</v>
      </c>
      <c r="P4356" t="s">
        <v>50</v>
      </c>
      <c r="Q4356" t="s">
        <v>80</v>
      </c>
      <c r="R4356" t="s">
        <v>290</v>
      </c>
      <c r="S4356" t="s">
        <v>181</v>
      </c>
      <c r="T4356" t="s">
        <v>36</v>
      </c>
      <c r="U4356" t="s">
        <v>2314</v>
      </c>
      <c r="V4356" t="s">
        <v>457</v>
      </c>
      <c r="W4356" t="s">
        <v>53</v>
      </c>
      <c r="X4356" t="s">
        <v>67</v>
      </c>
      <c r="Y4356" t="s">
        <v>41</v>
      </c>
      <c r="Z4356" t="s">
        <v>5864</v>
      </c>
    </row>
    <row r="4357" spans="1:26" hidden="1" x14ac:dyDescent="0.25">
      <c r="A4357" t="s">
        <v>17497</v>
      </c>
      <c r="B4357" t="s">
        <v>17498</v>
      </c>
      <c r="C4357" s="1" t="str">
        <f t="shared" si="712"/>
        <v>21:0242</v>
      </c>
      <c r="D4357" s="1" t="str">
        <f t="shared" si="713"/>
        <v>21:0117</v>
      </c>
      <c r="E4357" t="s">
        <v>17437</v>
      </c>
      <c r="F4357" t="s">
        <v>17499</v>
      </c>
      <c r="H4357">
        <v>59.915433100000001</v>
      </c>
      <c r="I4357">
        <v>-102.17102199999999</v>
      </c>
      <c r="J4357" s="1" t="str">
        <f t="shared" si="714"/>
        <v>NGR lake sediment grab sample</v>
      </c>
      <c r="K4357" s="1" t="str">
        <f t="shared" si="715"/>
        <v>&lt;177 micron (NGR)</v>
      </c>
      <c r="L4357">
        <v>111</v>
      </c>
      <c r="M4357" t="s">
        <v>169</v>
      </c>
      <c r="N4357">
        <v>2187</v>
      </c>
      <c r="O4357" t="s">
        <v>207</v>
      </c>
      <c r="P4357" t="s">
        <v>50</v>
      </c>
      <c r="Q4357" t="s">
        <v>66</v>
      </c>
      <c r="R4357" t="s">
        <v>109</v>
      </c>
      <c r="S4357" t="s">
        <v>39</v>
      </c>
      <c r="T4357" t="s">
        <v>36</v>
      </c>
      <c r="U4357" t="s">
        <v>2579</v>
      </c>
      <c r="V4357" t="s">
        <v>517</v>
      </c>
      <c r="W4357" t="s">
        <v>66</v>
      </c>
      <c r="X4357" t="s">
        <v>54</v>
      </c>
      <c r="Y4357" t="s">
        <v>41</v>
      </c>
      <c r="Z4357" t="s">
        <v>277</v>
      </c>
    </row>
    <row r="4358" spans="1:26" hidden="1" x14ac:dyDescent="0.25">
      <c r="A4358" t="s">
        <v>17500</v>
      </c>
      <c r="B4358" t="s">
        <v>17501</v>
      </c>
      <c r="C4358" s="1" t="str">
        <f t="shared" si="712"/>
        <v>21:0242</v>
      </c>
      <c r="D4358" s="1" t="str">
        <f t="shared" si="713"/>
        <v>21:0117</v>
      </c>
      <c r="E4358" t="s">
        <v>17502</v>
      </c>
      <c r="F4358" t="s">
        <v>17503</v>
      </c>
      <c r="H4358">
        <v>59.9073347</v>
      </c>
      <c r="I4358">
        <v>-102.1591889</v>
      </c>
      <c r="J4358" s="1" t="str">
        <f t="shared" si="714"/>
        <v>NGR lake sediment grab sample</v>
      </c>
      <c r="K4358" s="1" t="str">
        <f t="shared" si="715"/>
        <v>&lt;177 micron (NGR)</v>
      </c>
      <c r="L4358">
        <v>111</v>
      </c>
      <c r="M4358" t="s">
        <v>206</v>
      </c>
      <c r="N4358">
        <v>2188</v>
      </c>
      <c r="O4358" t="s">
        <v>1058</v>
      </c>
      <c r="P4358" t="s">
        <v>198</v>
      </c>
      <c r="Q4358" t="s">
        <v>63</v>
      </c>
      <c r="R4358" t="s">
        <v>34</v>
      </c>
      <c r="S4358" t="s">
        <v>78</v>
      </c>
      <c r="T4358" t="s">
        <v>36</v>
      </c>
      <c r="U4358" t="s">
        <v>1024</v>
      </c>
      <c r="V4358" t="s">
        <v>99</v>
      </c>
      <c r="W4358" t="s">
        <v>66</v>
      </c>
      <c r="X4358" t="s">
        <v>336</v>
      </c>
      <c r="Y4358" t="s">
        <v>41</v>
      </c>
      <c r="Z4358" t="s">
        <v>4267</v>
      </c>
    </row>
    <row r="4359" spans="1:26" hidden="1" x14ac:dyDescent="0.25">
      <c r="A4359" t="s">
        <v>17504</v>
      </c>
      <c r="B4359" t="s">
        <v>17505</v>
      </c>
      <c r="C4359" s="1" t="str">
        <f t="shared" si="712"/>
        <v>21:0242</v>
      </c>
      <c r="D4359" s="1" t="str">
        <f t="shared" si="713"/>
        <v>21:0117</v>
      </c>
      <c r="E4359" t="s">
        <v>17506</v>
      </c>
      <c r="F4359" t="s">
        <v>17507</v>
      </c>
      <c r="H4359">
        <v>59.899725400000001</v>
      </c>
      <c r="I4359">
        <v>-102.2003859</v>
      </c>
      <c r="J4359" s="1" t="str">
        <f t="shared" si="714"/>
        <v>NGR lake sediment grab sample</v>
      </c>
      <c r="K4359" s="1" t="str">
        <f t="shared" si="715"/>
        <v>&lt;177 micron (NGR)</v>
      </c>
      <c r="L4359">
        <v>111</v>
      </c>
      <c r="M4359" t="s">
        <v>214</v>
      </c>
      <c r="N4359">
        <v>2189</v>
      </c>
      <c r="O4359" t="s">
        <v>300</v>
      </c>
      <c r="P4359" t="s">
        <v>198</v>
      </c>
      <c r="Q4359" t="s">
        <v>66</v>
      </c>
      <c r="R4359" t="s">
        <v>156</v>
      </c>
      <c r="S4359" t="s">
        <v>33</v>
      </c>
      <c r="T4359" t="s">
        <v>36</v>
      </c>
      <c r="U4359" t="s">
        <v>67</v>
      </c>
      <c r="V4359" t="s">
        <v>322</v>
      </c>
      <c r="W4359" t="s">
        <v>63</v>
      </c>
      <c r="X4359" t="s">
        <v>48</v>
      </c>
      <c r="Y4359" t="s">
        <v>41</v>
      </c>
      <c r="Z4359" t="s">
        <v>182</v>
      </c>
    </row>
    <row r="4360" spans="1:26" hidden="1" x14ac:dyDescent="0.25">
      <c r="A4360" t="s">
        <v>17508</v>
      </c>
      <c r="B4360" t="s">
        <v>17509</v>
      </c>
      <c r="C4360" s="1" t="str">
        <f t="shared" si="712"/>
        <v>21:0242</v>
      </c>
      <c r="D4360" s="1" t="str">
        <f t="shared" si="713"/>
        <v>21:0117</v>
      </c>
      <c r="E4360" t="s">
        <v>17510</v>
      </c>
      <c r="F4360" t="s">
        <v>17511</v>
      </c>
      <c r="H4360">
        <v>59.881014100000002</v>
      </c>
      <c r="I4360">
        <v>-102.1917187</v>
      </c>
      <c r="J4360" s="1" t="str">
        <f t="shared" si="714"/>
        <v>NGR lake sediment grab sample</v>
      </c>
      <c r="K4360" s="1" t="str">
        <f t="shared" si="715"/>
        <v>&lt;177 micron (NGR)</v>
      </c>
      <c r="L4360">
        <v>111</v>
      </c>
      <c r="M4360" t="s">
        <v>234</v>
      </c>
      <c r="N4360">
        <v>2190</v>
      </c>
      <c r="O4360" t="s">
        <v>298</v>
      </c>
      <c r="P4360" t="s">
        <v>50</v>
      </c>
      <c r="Q4360" t="s">
        <v>66</v>
      </c>
      <c r="R4360" t="s">
        <v>156</v>
      </c>
      <c r="S4360" t="s">
        <v>80</v>
      </c>
      <c r="T4360" t="s">
        <v>36</v>
      </c>
      <c r="U4360" t="s">
        <v>40</v>
      </c>
      <c r="V4360" t="s">
        <v>125</v>
      </c>
      <c r="W4360" t="s">
        <v>66</v>
      </c>
      <c r="X4360" t="s">
        <v>82</v>
      </c>
      <c r="Y4360" t="s">
        <v>41</v>
      </c>
      <c r="Z4360" t="s">
        <v>697</v>
      </c>
    </row>
    <row r="4361" spans="1:26" hidden="1" x14ac:dyDescent="0.25">
      <c r="A4361" t="s">
        <v>17512</v>
      </c>
      <c r="B4361" t="s">
        <v>17513</v>
      </c>
      <c r="C4361" s="1" t="str">
        <f t="shared" si="712"/>
        <v>21:0242</v>
      </c>
      <c r="D4361" s="1" t="str">
        <f t="shared" si="713"/>
        <v>21:0117</v>
      </c>
      <c r="E4361" t="s">
        <v>17514</v>
      </c>
      <c r="F4361" t="s">
        <v>17515</v>
      </c>
      <c r="H4361">
        <v>59.786291499999997</v>
      </c>
      <c r="I4361">
        <v>-102.242503</v>
      </c>
      <c r="J4361" s="1" t="str">
        <f t="shared" si="714"/>
        <v>NGR lake sediment grab sample</v>
      </c>
      <c r="K4361" s="1" t="str">
        <f t="shared" si="715"/>
        <v>&lt;177 micron (NGR)</v>
      </c>
      <c r="L4361">
        <v>112</v>
      </c>
      <c r="M4361" t="s">
        <v>242</v>
      </c>
      <c r="N4361">
        <v>2191</v>
      </c>
      <c r="O4361" t="s">
        <v>81</v>
      </c>
      <c r="P4361" t="s">
        <v>596</v>
      </c>
      <c r="Q4361" t="s">
        <v>53</v>
      </c>
      <c r="R4361" t="s">
        <v>110</v>
      </c>
      <c r="S4361" t="s">
        <v>78</v>
      </c>
      <c r="T4361" t="s">
        <v>36</v>
      </c>
      <c r="U4361" t="s">
        <v>7302</v>
      </c>
      <c r="V4361" t="s">
        <v>911</v>
      </c>
      <c r="W4361" t="s">
        <v>63</v>
      </c>
      <c r="X4361" t="s">
        <v>283</v>
      </c>
      <c r="Y4361" t="s">
        <v>41</v>
      </c>
      <c r="Z4361" t="s">
        <v>381</v>
      </c>
    </row>
    <row r="4362" spans="1:26" hidden="1" x14ac:dyDescent="0.25">
      <c r="A4362" t="s">
        <v>17516</v>
      </c>
      <c r="B4362" t="s">
        <v>17517</v>
      </c>
      <c r="C4362" s="1" t="str">
        <f t="shared" si="712"/>
        <v>21:0242</v>
      </c>
      <c r="D4362" s="1" t="str">
        <f t="shared" si="713"/>
        <v>21:0117</v>
      </c>
      <c r="E4362" t="s">
        <v>17518</v>
      </c>
      <c r="F4362" t="s">
        <v>17519</v>
      </c>
      <c r="H4362">
        <v>59.8558831</v>
      </c>
      <c r="I4362">
        <v>-102.23801</v>
      </c>
      <c r="J4362" s="1" t="str">
        <f t="shared" si="714"/>
        <v>NGR lake sediment grab sample</v>
      </c>
      <c r="K4362" s="1" t="str">
        <f t="shared" si="715"/>
        <v>&lt;177 micron (NGR)</v>
      </c>
      <c r="L4362">
        <v>112</v>
      </c>
      <c r="M4362" t="s">
        <v>47</v>
      </c>
      <c r="N4362">
        <v>2192</v>
      </c>
      <c r="O4362" t="s">
        <v>155</v>
      </c>
      <c r="P4362" t="s">
        <v>283</v>
      </c>
      <c r="Q4362" t="s">
        <v>53</v>
      </c>
      <c r="R4362" t="s">
        <v>50</v>
      </c>
      <c r="S4362" t="s">
        <v>33</v>
      </c>
      <c r="T4362" t="s">
        <v>36</v>
      </c>
      <c r="U4362" t="s">
        <v>91</v>
      </c>
      <c r="V4362" t="s">
        <v>337</v>
      </c>
      <c r="W4362" t="s">
        <v>39</v>
      </c>
      <c r="X4362" t="s">
        <v>343</v>
      </c>
      <c r="Y4362" t="s">
        <v>41</v>
      </c>
      <c r="Z4362" t="s">
        <v>6616</v>
      </c>
    </row>
    <row r="4363" spans="1:26" hidden="1" x14ac:dyDescent="0.25">
      <c r="A4363" t="s">
        <v>17520</v>
      </c>
      <c r="B4363" t="s">
        <v>17521</v>
      </c>
      <c r="C4363" s="1" t="str">
        <f t="shared" si="712"/>
        <v>21:0242</v>
      </c>
      <c r="D4363" s="1" t="str">
        <f>HYPERLINK("http://geochem.nrcan.gc.ca/cdogs/content/svy/svy_e.htm", "")</f>
        <v/>
      </c>
      <c r="G4363" s="1" t="str">
        <f>HYPERLINK("http://geochem.nrcan.gc.ca/cdogs/content/cr_/cr_00021_e.htm", "21")</f>
        <v>21</v>
      </c>
      <c r="J4363" t="s">
        <v>220</v>
      </c>
      <c r="K4363" t="s">
        <v>221</v>
      </c>
      <c r="L4363">
        <v>112</v>
      </c>
      <c r="M4363" t="s">
        <v>222</v>
      </c>
      <c r="N4363">
        <v>2193</v>
      </c>
      <c r="O4363" t="s">
        <v>489</v>
      </c>
      <c r="P4363" t="s">
        <v>134</v>
      </c>
      <c r="Q4363" t="s">
        <v>109</v>
      </c>
      <c r="R4363" t="s">
        <v>78</v>
      </c>
      <c r="S4363" t="s">
        <v>33</v>
      </c>
      <c r="T4363" t="s">
        <v>36</v>
      </c>
      <c r="U4363" t="s">
        <v>973</v>
      </c>
      <c r="V4363" t="s">
        <v>309</v>
      </c>
      <c r="W4363" t="s">
        <v>76</v>
      </c>
      <c r="X4363" t="s">
        <v>890</v>
      </c>
      <c r="Y4363" t="s">
        <v>2590</v>
      </c>
      <c r="Z4363" t="s">
        <v>3838</v>
      </c>
    </row>
    <row r="4364" spans="1:26" hidden="1" x14ac:dyDescent="0.25">
      <c r="A4364" t="s">
        <v>17522</v>
      </c>
      <c r="B4364" t="s">
        <v>17523</v>
      </c>
      <c r="C4364" s="1" t="str">
        <f t="shared" si="712"/>
        <v>21:0242</v>
      </c>
      <c r="D4364" s="1" t="str">
        <f t="shared" ref="D4364:D4385" si="716">HYPERLINK("http://geochem.nrcan.gc.ca/cdogs/content/svy/svy210117_e.htm", "21:0117")</f>
        <v>21:0117</v>
      </c>
      <c r="E4364" t="s">
        <v>17524</v>
      </c>
      <c r="F4364" t="s">
        <v>17525</v>
      </c>
      <c r="H4364">
        <v>59.831554699999998</v>
      </c>
      <c r="I4364">
        <v>-102.2561609</v>
      </c>
      <c r="J4364" s="1" t="str">
        <f t="shared" ref="J4364:J4385" si="717">HYPERLINK("http://geochem.nrcan.gc.ca/cdogs/content/kwd/kwd020027_e.htm", "NGR lake sediment grab sample")</f>
        <v>NGR lake sediment grab sample</v>
      </c>
      <c r="K4364" s="1" t="str">
        <f t="shared" ref="K4364:K4385" si="718">HYPERLINK("http://geochem.nrcan.gc.ca/cdogs/content/kwd/kwd080006_e.htm", "&lt;177 micron (NGR)")</f>
        <v>&lt;177 micron (NGR)</v>
      </c>
      <c r="L4364">
        <v>112</v>
      </c>
      <c r="M4364" t="s">
        <v>60</v>
      </c>
      <c r="N4364">
        <v>2194</v>
      </c>
      <c r="O4364" t="s">
        <v>283</v>
      </c>
      <c r="P4364" t="s">
        <v>134</v>
      </c>
      <c r="Q4364" t="s">
        <v>53</v>
      </c>
      <c r="R4364" t="s">
        <v>156</v>
      </c>
      <c r="S4364" t="s">
        <v>33</v>
      </c>
      <c r="T4364" t="s">
        <v>36</v>
      </c>
      <c r="U4364" t="s">
        <v>465</v>
      </c>
      <c r="V4364" t="s">
        <v>322</v>
      </c>
      <c r="W4364" t="s">
        <v>146</v>
      </c>
      <c r="X4364" t="s">
        <v>890</v>
      </c>
      <c r="Y4364" t="s">
        <v>41</v>
      </c>
      <c r="Z4364" t="s">
        <v>51</v>
      </c>
    </row>
    <row r="4365" spans="1:26" hidden="1" x14ac:dyDescent="0.25">
      <c r="A4365" t="s">
        <v>17526</v>
      </c>
      <c r="B4365" t="s">
        <v>17527</v>
      </c>
      <c r="C4365" s="1" t="str">
        <f t="shared" si="712"/>
        <v>21:0242</v>
      </c>
      <c r="D4365" s="1" t="str">
        <f t="shared" si="716"/>
        <v>21:0117</v>
      </c>
      <c r="E4365" t="s">
        <v>17528</v>
      </c>
      <c r="F4365" t="s">
        <v>17529</v>
      </c>
      <c r="H4365">
        <v>59.806138699999998</v>
      </c>
      <c r="I4365">
        <v>-102.2515099</v>
      </c>
      <c r="J4365" s="1" t="str">
        <f t="shared" si="717"/>
        <v>NGR lake sediment grab sample</v>
      </c>
      <c r="K4365" s="1" t="str">
        <f t="shared" si="718"/>
        <v>&lt;177 micron (NGR)</v>
      </c>
      <c r="L4365">
        <v>112</v>
      </c>
      <c r="M4365" t="s">
        <v>73</v>
      </c>
      <c r="N4365">
        <v>2195</v>
      </c>
      <c r="O4365" t="s">
        <v>666</v>
      </c>
      <c r="P4365" t="s">
        <v>596</v>
      </c>
      <c r="Q4365" t="s">
        <v>66</v>
      </c>
      <c r="R4365" t="s">
        <v>110</v>
      </c>
      <c r="S4365" t="s">
        <v>80</v>
      </c>
      <c r="T4365" t="s">
        <v>36</v>
      </c>
      <c r="U4365" t="s">
        <v>263</v>
      </c>
      <c r="V4365" t="s">
        <v>225</v>
      </c>
      <c r="W4365" t="s">
        <v>66</v>
      </c>
      <c r="X4365" t="s">
        <v>82</v>
      </c>
      <c r="Y4365" t="s">
        <v>41</v>
      </c>
      <c r="Z4365" t="s">
        <v>3885</v>
      </c>
    </row>
    <row r="4366" spans="1:26" hidden="1" x14ac:dyDescent="0.25">
      <c r="A4366" t="s">
        <v>17530</v>
      </c>
      <c r="B4366" t="s">
        <v>17531</v>
      </c>
      <c r="C4366" s="1" t="str">
        <f t="shared" si="712"/>
        <v>21:0242</v>
      </c>
      <c r="D4366" s="1" t="str">
        <f t="shared" si="716"/>
        <v>21:0117</v>
      </c>
      <c r="E4366" t="s">
        <v>17532</v>
      </c>
      <c r="F4366" t="s">
        <v>17533</v>
      </c>
      <c r="H4366">
        <v>59.771171699999996</v>
      </c>
      <c r="I4366">
        <v>-102.3154771</v>
      </c>
      <c r="J4366" s="1" t="str">
        <f t="shared" si="717"/>
        <v>NGR lake sediment grab sample</v>
      </c>
      <c r="K4366" s="1" t="str">
        <f t="shared" si="718"/>
        <v>&lt;177 micron (NGR)</v>
      </c>
      <c r="L4366">
        <v>112</v>
      </c>
      <c r="M4366" t="s">
        <v>87</v>
      </c>
      <c r="N4366">
        <v>2196</v>
      </c>
      <c r="O4366" t="s">
        <v>336</v>
      </c>
      <c r="P4366" t="s">
        <v>82</v>
      </c>
      <c r="Q4366" t="s">
        <v>80</v>
      </c>
      <c r="R4366" t="s">
        <v>77</v>
      </c>
      <c r="S4366" t="s">
        <v>39</v>
      </c>
      <c r="T4366" t="s">
        <v>36</v>
      </c>
      <c r="U4366" t="s">
        <v>1842</v>
      </c>
      <c r="V4366" t="s">
        <v>685</v>
      </c>
      <c r="W4366" t="s">
        <v>80</v>
      </c>
      <c r="X4366" t="s">
        <v>48</v>
      </c>
      <c r="Y4366" t="s">
        <v>125</v>
      </c>
      <c r="Z4366" t="s">
        <v>6799</v>
      </c>
    </row>
    <row r="4367" spans="1:26" hidden="1" x14ac:dyDescent="0.25">
      <c r="A4367" t="s">
        <v>17534</v>
      </c>
      <c r="B4367" t="s">
        <v>17535</v>
      </c>
      <c r="C4367" s="1" t="str">
        <f t="shared" si="712"/>
        <v>21:0242</v>
      </c>
      <c r="D4367" s="1" t="str">
        <f t="shared" si="716"/>
        <v>21:0117</v>
      </c>
      <c r="E4367" t="s">
        <v>17536</v>
      </c>
      <c r="F4367" t="s">
        <v>17537</v>
      </c>
      <c r="H4367">
        <v>59.757936299999997</v>
      </c>
      <c r="I4367">
        <v>-102.3790467</v>
      </c>
      <c r="J4367" s="1" t="str">
        <f t="shared" si="717"/>
        <v>NGR lake sediment grab sample</v>
      </c>
      <c r="K4367" s="1" t="str">
        <f t="shared" si="718"/>
        <v>&lt;177 micron (NGR)</v>
      </c>
      <c r="L4367">
        <v>112</v>
      </c>
      <c r="M4367" t="s">
        <v>96</v>
      </c>
      <c r="N4367">
        <v>2197</v>
      </c>
      <c r="O4367" t="s">
        <v>342</v>
      </c>
      <c r="P4367" t="s">
        <v>109</v>
      </c>
      <c r="Q4367" t="s">
        <v>53</v>
      </c>
      <c r="R4367" t="s">
        <v>156</v>
      </c>
      <c r="S4367" t="s">
        <v>39</v>
      </c>
      <c r="T4367" t="s">
        <v>36</v>
      </c>
      <c r="U4367" t="s">
        <v>465</v>
      </c>
      <c r="V4367" t="s">
        <v>292</v>
      </c>
      <c r="W4367" t="s">
        <v>80</v>
      </c>
      <c r="X4367" t="s">
        <v>82</v>
      </c>
      <c r="Y4367" t="s">
        <v>125</v>
      </c>
      <c r="Z4367" t="s">
        <v>172</v>
      </c>
    </row>
    <row r="4368" spans="1:26" hidden="1" x14ac:dyDescent="0.25">
      <c r="A4368" t="s">
        <v>17538</v>
      </c>
      <c r="B4368" t="s">
        <v>17539</v>
      </c>
      <c r="C4368" s="1" t="str">
        <f t="shared" si="712"/>
        <v>21:0242</v>
      </c>
      <c r="D4368" s="1" t="str">
        <f t="shared" si="716"/>
        <v>21:0117</v>
      </c>
      <c r="E4368" t="s">
        <v>17540</v>
      </c>
      <c r="F4368" t="s">
        <v>17541</v>
      </c>
      <c r="H4368">
        <v>59.747911899999998</v>
      </c>
      <c r="I4368">
        <v>-102.3580776</v>
      </c>
      <c r="J4368" s="1" t="str">
        <f t="shared" si="717"/>
        <v>NGR lake sediment grab sample</v>
      </c>
      <c r="K4368" s="1" t="str">
        <f t="shared" si="718"/>
        <v>&lt;177 micron (NGR)</v>
      </c>
      <c r="L4368">
        <v>112</v>
      </c>
      <c r="M4368" t="s">
        <v>106</v>
      </c>
      <c r="N4368">
        <v>2198</v>
      </c>
      <c r="O4368" t="s">
        <v>577</v>
      </c>
      <c r="P4368" t="s">
        <v>62</v>
      </c>
      <c r="Q4368" t="s">
        <v>53</v>
      </c>
      <c r="R4368" t="s">
        <v>283</v>
      </c>
      <c r="S4368" t="s">
        <v>181</v>
      </c>
      <c r="T4368" t="s">
        <v>36</v>
      </c>
      <c r="U4368" t="s">
        <v>355</v>
      </c>
      <c r="V4368" t="s">
        <v>2057</v>
      </c>
      <c r="W4368" t="s">
        <v>156</v>
      </c>
      <c r="X4368" t="s">
        <v>283</v>
      </c>
      <c r="Y4368" t="s">
        <v>41</v>
      </c>
      <c r="Z4368" t="s">
        <v>760</v>
      </c>
    </row>
    <row r="4369" spans="1:26" hidden="1" x14ac:dyDescent="0.25">
      <c r="A4369" t="s">
        <v>17542</v>
      </c>
      <c r="B4369" t="s">
        <v>17543</v>
      </c>
      <c r="C4369" s="1" t="str">
        <f t="shared" si="712"/>
        <v>21:0242</v>
      </c>
      <c r="D4369" s="1" t="str">
        <f t="shared" si="716"/>
        <v>21:0117</v>
      </c>
      <c r="E4369" t="s">
        <v>17544</v>
      </c>
      <c r="F4369" t="s">
        <v>17545</v>
      </c>
      <c r="H4369">
        <v>59.746833000000002</v>
      </c>
      <c r="I4369">
        <v>-102.3265105</v>
      </c>
      <c r="J4369" s="1" t="str">
        <f t="shared" si="717"/>
        <v>NGR lake sediment grab sample</v>
      </c>
      <c r="K4369" s="1" t="str">
        <f t="shared" si="718"/>
        <v>&lt;177 micron (NGR)</v>
      </c>
      <c r="L4369">
        <v>112</v>
      </c>
      <c r="M4369" t="s">
        <v>118</v>
      </c>
      <c r="N4369">
        <v>2199</v>
      </c>
      <c r="O4369" t="s">
        <v>49</v>
      </c>
      <c r="P4369" t="s">
        <v>76</v>
      </c>
      <c r="Q4369" t="s">
        <v>53</v>
      </c>
      <c r="R4369" t="s">
        <v>39</v>
      </c>
      <c r="S4369" t="s">
        <v>66</v>
      </c>
      <c r="T4369" t="s">
        <v>36</v>
      </c>
      <c r="U4369" t="s">
        <v>300</v>
      </c>
      <c r="V4369" t="s">
        <v>1095</v>
      </c>
      <c r="W4369" t="s">
        <v>80</v>
      </c>
      <c r="X4369" t="s">
        <v>760</v>
      </c>
      <c r="Y4369" t="s">
        <v>760</v>
      </c>
      <c r="Z4369" t="s">
        <v>760</v>
      </c>
    </row>
    <row r="4370" spans="1:26" hidden="1" x14ac:dyDescent="0.25">
      <c r="A4370" t="s">
        <v>17546</v>
      </c>
      <c r="B4370" t="s">
        <v>17547</v>
      </c>
      <c r="C4370" s="1" t="str">
        <f t="shared" si="712"/>
        <v>21:0242</v>
      </c>
      <c r="D4370" s="1" t="str">
        <f t="shared" si="716"/>
        <v>21:0117</v>
      </c>
      <c r="E4370" t="s">
        <v>17548</v>
      </c>
      <c r="F4370" t="s">
        <v>17549</v>
      </c>
      <c r="H4370">
        <v>59.745286299999997</v>
      </c>
      <c r="I4370">
        <v>-102.26966779999999</v>
      </c>
      <c r="J4370" s="1" t="str">
        <f t="shared" si="717"/>
        <v>NGR lake sediment grab sample</v>
      </c>
      <c r="K4370" s="1" t="str">
        <f t="shared" si="718"/>
        <v>&lt;177 micron (NGR)</v>
      </c>
      <c r="L4370">
        <v>112</v>
      </c>
      <c r="M4370" t="s">
        <v>131</v>
      </c>
      <c r="N4370">
        <v>2200</v>
      </c>
      <c r="O4370" t="s">
        <v>223</v>
      </c>
      <c r="P4370" t="s">
        <v>109</v>
      </c>
      <c r="Q4370" t="s">
        <v>53</v>
      </c>
      <c r="R4370" t="s">
        <v>76</v>
      </c>
      <c r="S4370" t="s">
        <v>63</v>
      </c>
      <c r="T4370" t="s">
        <v>36</v>
      </c>
      <c r="U4370" t="s">
        <v>67</v>
      </c>
      <c r="V4370" t="s">
        <v>125</v>
      </c>
      <c r="W4370" t="s">
        <v>80</v>
      </c>
      <c r="X4370" t="s">
        <v>760</v>
      </c>
      <c r="Y4370" t="s">
        <v>41</v>
      </c>
      <c r="Z4370" t="s">
        <v>760</v>
      </c>
    </row>
    <row r="4371" spans="1:26" hidden="1" x14ac:dyDescent="0.25">
      <c r="A4371" t="s">
        <v>17550</v>
      </c>
      <c r="B4371" t="s">
        <v>17551</v>
      </c>
      <c r="C4371" s="1" t="str">
        <f t="shared" si="712"/>
        <v>21:0242</v>
      </c>
      <c r="D4371" s="1" t="str">
        <f t="shared" si="716"/>
        <v>21:0117</v>
      </c>
      <c r="E4371" t="s">
        <v>17552</v>
      </c>
      <c r="F4371" t="s">
        <v>17553</v>
      </c>
      <c r="H4371">
        <v>59.772615899999998</v>
      </c>
      <c r="I4371">
        <v>-102.277804</v>
      </c>
      <c r="J4371" s="1" t="str">
        <f t="shared" si="717"/>
        <v>NGR lake sediment grab sample</v>
      </c>
      <c r="K4371" s="1" t="str">
        <f t="shared" si="718"/>
        <v>&lt;177 micron (NGR)</v>
      </c>
      <c r="L4371">
        <v>112</v>
      </c>
      <c r="M4371" t="s">
        <v>251</v>
      </c>
      <c r="N4371">
        <v>2201</v>
      </c>
      <c r="O4371" t="s">
        <v>348</v>
      </c>
      <c r="P4371" t="s">
        <v>50</v>
      </c>
      <c r="Q4371" t="s">
        <v>63</v>
      </c>
      <c r="R4371" t="s">
        <v>64</v>
      </c>
      <c r="S4371" t="s">
        <v>80</v>
      </c>
      <c r="T4371" t="s">
        <v>36</v>
      </c>
      <c r="U4371" t="s">
        <v>559</v>
      </c>
      <c r="V4371" t="s">
        <v>452</v>
      </c>
      <c r="W4371" t="s">
        <v>66</v>
      </c>
      <c r="X4371" t="s">
        <v>760</v>
      </c>
      <c r="Y4371" t="s">
        <v>760</v>
      </c>
      <c r="Z4371" t="s">
        <v>760</v>
      </c>
    </row>
    <row r="4372" spans="1:26" hidden="1" x14ac:dyDescent="0.25">
      <c r="A4372" t="s">
        <v>17554</v>
      </c>
      <c r="B4372" t="s">
        <v>17555</v>
      </c>
      <c r="C4372" s="1" t="str">
        <f t="shared" si="712"/>
        <v>21:0242</v>
      </c>
      <c r="D4372" s="1" t="str">
        <f t="shared" si="716"/>
        <v>21:0117</v>
      </c>
      <c r="E4372" t="s">
        <v>17556</v>
      </c>
      <c r="F4372" t="s">
        <v>17557</v>
      </c>
      <c r="H4372">
        <v>59.772467800000001</v>
      </c>
      <c r="I4372">
        <v>-102.2512693</v>
      </c>
      <c r="J4372" s="1" t="str">
        <f t="shared" si="717"/>
        <v>NGR lake sediment grab sample</v>
      </c>
      <c r="K4372" s="1" t="str">
        <f t="shared" si="718"/>
        <v>&lt;177 micron (NGR)</v>
      </c>
      <c r="L4372">
        <v>112</v>
      </c>
      <c r="M4372" t="s">
        <v>259</v>
      </c>
      <c r="N4372">
        <v>2202</v>
      </c>
      <c r="O4372" t="s">
        <v>343</v>
      </c>
      <c r="P4372" t="s">
        <v>596</v>
      </c>
      <c r="Q4372" t="s">
        <v>53</v>
      </c>
      <c r="R4372" t="s">
        <v>50</v>
      </c>
      <c r="S4372" t="s">
        <v>53</v>
      </c>
      <c r="T4372" t="s">
        <v>36</v>
      </c>
      <c r="U4372" t="s">
        <v>40</v>
      </c>
      <c r="V4372" t="s">
        <v>308</v>
      </c>
      <c r="W4372" t="s">
        <v>39</v>
      </c>
      <c r="X4372" t="s">
        <v>760</v>
      </c>
      <c r="Y4372" t="s">
        <v>760</v>
      </c>
      <c r="Z4372" t="s">
        <v>760</v>
      </c>
    </row>
    <row r="4373" spans="1:26" hidden="1" x14ac:dyDescent="0.25">
      <c r="A4373" t="s">
        <v>17558</v>
      </c>
      <c r="B4373" t="s">
        <v>17559</v>
      </c>
      <c r="C4373" s="1" t="str">
        <f t="shared" si="712"/>
        <v>21:0242</v>
      </c>
      <c r="D4373" s="1" t="str">
        <f t="shared" si="716"/>
        <v>21:0117</v>
      </c>
      <c r="E4373" t="s">
        <v>17556</v>
      </c>
      <c r="F4373" t="s">
        <v>17560</v>
      </c>
      <c r="H4373">
        <v>59.772467800000001</v>
      </c>
      <c r="I4373">
        <v>-102.2512693</v>
      </c>
      <c r="J4373" s="1" t="str">
        <f t="shared" si="717"/>
        <v>NGR lake sediment grab sample</v>
      </c>
      <c r="K4373" s="1" t="str">
        <f t="shared" si="718"/>
        <v>&lt;177 micron (NGR)</v>
      </c>
      <c r="L4373">
        <v>112</v>
      </c>
      <c r="M4373" t="s">
        <v>268</v>
      </c>
      <c r="N4373">
        <v>2203</v>
      </c>
      <c r="O4373" t="s">
        <v>760</v>
      </c>
      <c r="P4373" t="s">
        <v>760</v>
      </c>
      <c r="Q4373" t="s">
        <v>760</v>
      </c>
      <c r="R4373" t="s">
        <v>760</v>
      </c>
      <c r="S4373" t="s">
        <v>760</v>
      </c>
      <c r="T4373" t="s">
        <v>760</v>
      </c>
      <c r="U4373" t="s">
        <v>760</v>
      </c>
      <c r="V4373" t="s">
        <v>760</v>
      </c>
      <c r="W4373" t="s">
        <v>760</v>
      </c>
      <c r="X4373" t="s">
        <v>760</v>
      </c>
      <c r="Y4373" t="s">
        <v>760</v>
      </c>
      <c r="Z4373" t="s">
        <v>760</v>
      </c>
    </row>
    <row r="4374" spans="1:26" hidden="1" x14ac:dyDescent="0.25">
      <c r="A4374" t="s">
        <v>17561</v>
      </c>
      <c r="B4374" t="s">
        <v>17562</v>
      </c>
      <c r="C4374" s="1" t="str">
        <f t="shared" si="712"/>
        <v>21:0242</v>
      </c>
      <c r="D4374" s="1" t="str">
        <f t="shared" si="716"/>
        <v>21:0117</v>
      </c>
      <c r="E4374" t="s">
        <v>17514</v>
      </c>
      <c r="F4374" t="s">
        <v>17563</v>
      </c>
      <c r="H4374">
        <v>59.786291499999997</v>
      </c>
      <c r="I4374">
        <v>-102.242503</v>
      </c>
      <c r="J4374" s="1" t="str">
        <f t="shared" si="717"/>
        <v>NGR lake sediment grab sample</v>
      </c>
      <c r="K4374" s="1" t="str">
        <f t="shared" si="718"/>
        <v>&lt;177 micron (NGR)</v>
      </c>
      <c r="L4374">
        <v>112</v>
      </c>
      <c r="M4374" t="s">
        <v>366</v>
      </c>
      <c r="N4374">
        <v>2204</v>
      </c>
      <c r="O4374" t="s">
        <v>1047</v>
      </c>
      <c r="P4374" t="s">
        <v>134</v>
      </c>
      <c r="Q4374" t="s">
        <v>63</v>
      </c>
      <c r="R4374" t="s">
        <v>198</v>
      </c>
      <c r="S4374" t="s">
        <v>39</v>
      </c>
      <c r="T4374" t="s">
        <v>36</v>
      </c>
      <c r="U4374" t="s">
        <v>5810</v>
      </c>
      <c r="V4374" t="s">
        <v>1018</v>
      </c>
      <c r="W4374" t="s">
        <v>80</v>
      </c>
      <c r="X4374" t="s">
        <v>82</v>
      </c>
      <c r="Y4374" t="s">
        <v>41</v>
      </c>
      <c r="Z4374" t="s">
        <v>2491</v>
      </c>
    </row>
    <row r="4375" spans="1:26" hidden="1" x14ac:dyDescent="0.25">
      <c r="A4375" t="s">
        <v>17564</v>
      </c>
      <c r="B4375" t="s">
        <v>17565</v>
      </c>
      <c r="C4375" s="1" t="str">
        <f t="shared" si="712"/>
        <v>21:0242</v>
      </c>
      <c r="D4375" s="1" t="str">
        <f t="shared" si="716"/>
        <v>21:0117</v>
      </c>
      <c r="E4375" t="s">
        <v>17566</v>
      </c>
      <c r="F4375" t="s">
        <v>17567</v>
      </c>
      <c r="H4375">
        <v>59.8072594</v>
      </c>
      <c r="I4375">
        <v>-102.2257176</v>
      </c>
      <c r="J4375" s="1" t="str">
        <f t="shared" si="717"/>
        <v>NGR lake sediment grab sample</v>
      </c>
      <c r="K4375" s="1" t="str">
        <f t="shared" si="718"/>
        <v>&lt;177 micron (NGR)</v>
      </c>
      <c r="L4375">
        <v>112</v>
      </c>
      <c r="M4375" t="s">
        <v>143</v>
      </c>
      <c r="N4375">
        <v>2205</v>
      </c>
      <c r="O4375" t="s">
        <v>1090</v>
      </c>
      <c r="P4375" t="s">
        <v>321</v>
      </c>
      <c r="Q4375" t="s">
        <v>66</v>
      </c>
      <c r="R4375" t="s">
        <v>135</v>
      </c>
      <c r="S4375" t="s">
        <v>39</v>
      </c>
      <c r="T4375" t="s">
        <v>36</v>
      </c>
      <c r="U4375" t="s">
        <v>291</v>
      </c>
      <c r="V4375" t="s">
        <v>65</v>
      </c>
      <c r="W4375" t="s">
        <v>78</v>
      </c>
      <c r="X4375" t="s">
        <v>890</v>
      </c>
      <c r="Y4375" t="s">
        <v>41</v>
      </c>
      <c r="Z4375" t="s">
        <v>310</v>
      </c>
    </row>
    <row r="4376" spans="1:26" hidden="1" x14ac:dyDescent="0.25">
      <c r="A4376" t="s">
        <v>17568</v>
      </c>
      <c r="B4376" t="s">
        <v>17569</v>
      </c>
      <c r="C4376" s="1" t="str">
        <f t="shared" si="712"/>
        <v>21:0242</v>
      </c>
      <c r="D4376" s="1" t="str">
        <f t="shared" si="716"/>
        <v>21:0117</v>
      </c>
      <c r="E4376" t="s">
        <v>17570</v>
      </c>
      <c r="F4376" t="s">
        <v>17571</v>
      </c>
      <c r="H4376">
        <v>59.838915299999996</v>
      </c>
      <c r="I4376">
        <v>-102.1953041</v>
      </c>
      <c r="J4376" s="1" t="str">
        <f t="shared" si="717"/>
        <v>NGR lake sediment grab sample</v>
      </c>
      <c r="K4376" s="1" t="str">
        <f t="shared" si="718"/>
        <v>&lt;177 micron (NGR)</v>
      </c>
      <c r="L4376">
        <v>112</v>
      </c>
      <c r="M4376" t="s">
        <v>177</v>
      </c>
      <c r="N4376">
        <v>2206</v>
      </c>
      <c r="O4376" t="s">
        <v>61</v>
      </c>
      <c r="P4376" t="s">
        <v>596</v>
      </c>
      <c r="Q4376" t="s">
        <v>53</v>
      </c>
      <c r="R4376" t="s">
        <v>50</v>
      </c>
      <c r="S4376" t="s">
        <v>80</v>
      </c>
      <c r="T4376" t="s">
        <v>36</v>
      </c>
      <c r="U4376" t="s">
        <v>465</v>
      </c>
      <c r="V4376" t="s">
        <v>225</v>
      </c>
      <c r="W4376" t="s">
        <v>80</v>
      </c>
      <c r="X4376" t="s">
        <v>760</v>
      </c>
      <c r="Y4376" t="s">
        <v>760</v>
      </c>
      <c r="Z4376" t="s">
        <v>760</v>
      </c>
    </row>
    <row r="4377" spans="1:26" hidden="1" x14ac:dyDescent="0.25">
      <c r="A4377" t="s">
        <v>17572</v>
      </c>
      <c r="B4377" t="s">
        <v>17573</v>
      </c>
      <c r="C4377" s="1" t="str">
        <f t="shared" si="712"/>
        <v>21:0242</v>
      </c>
      <c r="D4377" s="1" t="str">
        <f t="shared" si="716"/>
        <v>21:0117</v>
      </c>
      <c r="E4377" t="s">
        <v>17574</v>
      </c>
      <c r="F4377" t="s">
        <v>17575</v>
      </c>
      <c r="H4377">
        <v>59.8285062</v>
      </c>
      <c r="I4377">
        <v>-102.17367539999999</v>
      </c>
      <c r="J4377" s="1" t="str">
        <f t="shared" si="717"/>
        <v>NGR lake sediment grab sample</v>
      </c>
      <c r="K4377" s="1" t="str">
        <f t="shared" si="718"/>
        <v>&lt;177 micron (NGR)</v>
      </c>
      <c r="L4377">
        <v>112</v>
      </c>
      <c r="M4377" t="s">
        <v>187</v>
      </c>
      <c r="N4377">
        <v>2207</v>
      </c>
      <c r="O4377" t="s">
        <v>120</v>
      </c>
      <c r="P4377" t="s">
        <v>77</v>
      </c>
      <c r="Q4377" t="s">
        <v>66</v>
      </c>
      <c r="R4377" t="s">
        <v>77</v>
      </c>
      <c r="S4377" t="s">
        <v>39</v>
      </c>
      <c r="T4377" t="s">
        <v>36</v>
      </c>
      <c r="U4377" t="s">
        <v>269</v>
      </c>
      <c r="V4377" t="s">
        <v>590</v>
      </c>
      <c r="W4377" t="s">
        <v>53</v>
      </c>
      <c r="X4377" t="s">
        <v>82</v>
      </c>
      <c r="Y4377" t="s">
        <v>41</v>
      </c>
      <c r="Z4377" t="s">
        <v>1283</v>
      </c>
    </row>
    <row r="4378" spans="1:26" hidden="1" x14ac:dyDescent="0.25">
      <c r="A4378" t="s">
        <v>17576</v>
      </c>
      <c r="B4378" t="s">
        <v>17577</v>
      </c>
      <c r="C4378" s="1" t="str">
        <f t="shared" si="712"/>
        <v>21:0242</v>
      </c>
      <c r="D4378" s="1" t="str">
        <f t="shared" si="716"/>
        <v>21:0117</v>
      </c>
      <c r="E4378" t="s">
        <v>17578</v>
      </c>
      <c r="F4378" t="s">
        <v>17579</v>
      </c>
      <c r="H4378">
        <v>59.848931399999998</v>
      </c>
      <c r="I4378">
        <v>-102.16876310000001</v>
      </c>
      <c r="J4378" s="1" t="str">
        <f t="shared" si="717"/>
        <v>NGR lake sediment grab sample</v>
      </c>
      <c r="K4378" s="1" t="str">
        <f t="shared" si="718"/>
        <v>&lt;177 micron (NGR)</v>
      </c>
      <c r="L4378">
        <v>112</v>
      </c>
      <c r="M4378" t="s">
        <v>196</v>
      </c>
      <c r="N4378">
        <v>2208</v>
      </c>
      <c r="O4378" t="s">
        <v>1058</v>
      </c>
      <c r="P4378" t="s">
        <v>134</v>
      </c>
      <c r="Q4378" t="s">
        <v>66</v>
      </c>
      <c r="R4378" t="s">
        <v>109</v>
      </c>
      <c r="S4378" t="s">
        <v>181</v>
      </c>
      <c r="T4378" t="s">
        <v>36</v>
      </c>
      <c r="U4378" t="s">
        <v>226</v>
      </c>
      <c r="V4378" t="s">
        <v>853</v>
      </c>
      <c r="W4378" t="s">
        <v>80</v>
      </c>
      <c r="X4378" t="s">
        <v>82</v>
      </c>
      <c r="Y4378" t="s">
        <v>41</v>
      </c>
      <c r="Z4378" t="s">
        <v>391</v>
      </c>
    </row>
    <row r="4379" spans="1:26" hidden="1" x14ac:dyDescent="0.25">
      <c r="A4379" t="s">
        <v>17580</v>
      </c>
      <c r="B4379" t="s">
        <v>17581</v>
      </c>
      <c r="C4379" s="1" t="str">
        <f t="shared" si="712"/>
        <v>21:0242</v>
      </c>
      <c r="D4379" s="1" t="str">
        <f t="shared" si="716"/>
        <v>21:0117</v>
      </c>
      <c r="E4379" t="s">
        <v>17582</v>
      </c>
      <c r="F4379" t="s">
        <v>17583</v>
      </c>
      <c r="H4379">
        <v>59.854581899999999</v>
      </c>
      <c r="I4379">
        <v>-102.1888405</v>
      </c>
      <c r="J4379" s="1" t="str">
        <f t="shared" si="717"/>
        <v>NGR lake sediment grab sample</v>
      </c>
      <c r="K4379" s="1" t="str">
        <f t="shared" si="718"/>
        <v>&lt;177 micron (NGR)</v>
      </c>
      <c r="L4379">
        <v>112</v>
      </c>
      <c r="M4379" t="s">
        <v>206</v>
      </c>
      <c r="N4379">
        <v>2209</v>
      </c>
      <c r="O4379" t="s">
        <v>1058</v>
      </c>
      <c r="P4379" t="s">
        <v>77</v>
      </c>
      <c r="Q4379" t="s">
        <v>63</v>
      </c>
      <c r="R4379" t="s">
        <v>64</v>
      </c>
      <c r="S4379" t="s">
        <v>78</v>
      </c>
      <c r="T4379" t="s">
        <v>36</v>
      </c>
      <c r="U4379" t="s">
        <v>673</v>
      </c>
      <c r="V4379" t="s">
        <v>309</v>
      </c>
      <c r="W4379" t="s">
        <v>66</v>
      </c>
      <c r="X4379" t="s">
        <v>890</v>
      </c>
      <c r="Y4379" t="s">
        <v>41</v>
      </c>
      <c r="Z4379" t="s">
        <v>947</v>
      </c>
    </row>
    <row r="4380" spans="1:26" hidden="1" x14ac:dyDescent="0.25">
      <c r="A4380" t="s">
        <v>17584</v>
      </c>
      <c r="B4380" t="s">
        <v>17585</v>
      </c>
      <c r="C4380" s="1" t="str">
        <f t="shared" si="712"/>
        <v>21:0242</v>
      </c>
      <c r="D4380" s="1" t="str">
        <f t="shared" si="716"/>
        <v>21:0117</v>
      </c>
      <c r="E4380" t="s">
        <v>17586</v>
      </c>
      <c r="F4380" t="s">
        <v>17587</v>
      </c>
      <c r="H4380">
        <v>59.879486900000003</v>
      </c>
      <c r="I4380">
        <v>-102.1582078</v>
      </c>
      <c r="J4380" s="1" t="str">
        <f t="shared" si="717"/>
        <v>NGR lake sediment grab sample</v>
      </c>
      <c r="K4380" s="1" t="str">
        <f t="shared" si="718"/>
        <v>&lt;177 micron (NGR)</v>
      </c>
      <c r="L4380">
        <v>112</v>
      </c>
      <c r="M4380" t="s">
        <v>214</v>
      </c>
      <c r="N4380">
        <v>2210</v>
      </c>
      <c r="O4380" t="s">
        <v>82</v>
      </c>
      <c r="P4380" t="s">
        <v>181</v>
      </c>
      <c r="Q4380" t="s">
        <v>53</v>
      </c>
      <c r="R4380" t="s">
        <v>39</v>
      </c>
      <c r="S4380" t="s">
        <v>66</v>
      </c>
      <c r="T4380" t="s">
        <v>36</v>
      </c>
      <c r="U4380" t="s">
        <v>1692</v>
      </c>
      <c r="V4380" t="s">
        <v>437</v>
      </c>
      <c r="W4380" t="s">
        <v>66</v>
      </c>
      <c r="X4380" t="s">
        <v>76</v>
      </c>
      <c r="Y4380" t="s">
        <v>41</v>
      </c>
      <c r="Z4380" t="s">
        <v>50</v>
      </c>
    </row>
    <row r="4381" spans="1:26" hidden="1" x14ac:dyDescent="0.25">
      <c r="A4381" t="s">
        <v>17588</v>
      </c>
      <c r="B4381" t="s">
        <v>17589</v>
      </c>
      <c r="C4381" s="1" t="str">
        <f t="shared" si="712"/>
        <v>21:0242</v>
      </c>
      <c r="D4381" s="1" t="str">
        <f t="shared" si="716"/>
        <v>21:0117</v>
      </c>
      <c r="E4381" t="s">
        <v>17590</v>
      </c>
      <c r="F4381" t="s">
        <v>17591</v>
      </c>
      <c r="H4381">
        <v>59.921409699999998</v>
      </c>
      <c r="I4381">
        <v>-102.06140689999999</v>
      </c>
      <c r="J4381" s="1" t="str">
        <f t="shared" si="717"/>
        <v>NGR lake sediment grab sample</v>
      </c>
      <c r="K4381" s="1" t="str">
        <f t="shared" si="718"/>
        <v>&lt;177 micron (NGR)</v>
      </c>
      <c r="L4381">
        <v>113</v>
      </c>
      <c r="M4381" t="s">
        <v>242</v>
      </c>
      <c r="N4381">
        <v>2211</v>
      </c>
      <c r="O4381" t="s">
        <v>321</v>
      </c>
      <c r="P4381" t="s">
        <v>181</v>
      </c>
      <c r="Q4381" t="s">
        <v>66</v>
      </c>
      <c r="R4381" t="s">
        <v>78</v>
      </c>
      <c r="S4381" t="s">
        <v>80</v>
      </c>
      <c r="T4381" t="s">
        <v>36</v>
      </c>
      <c r="U4381" t="s">
        <v>147</v>
      </c>
      <c r="V4381" t="s">
        <v>99</v>
      </c>
      <c r="W4381" t="s">
        <v>53</v>
      </c>
      <c r="X4381" t="s">
        <v>77</v>
      </c>
      <c r="Y4381" t="s">
        <v>125</v>
      </c>
      <c r="Z4381" t="s">
        <v>1007</v>
      </c>
    </row>
    <row r="4382" spans="1:26" hidden="1" x14ac:dyDescent="0.25">
      <c r="A4382" t="s">
        <v>17592</v>
      </c>
      <c r="B4382" t="s">
        <v>17593</v>
      </c>
      <c r="C4382" s="1" t="str">
        <f t="shared" si="712"/>
        <v>21:0242</v>
      </c>
      <c r="D4382" s="1" t="str">
        <f t="shared" si="716"/>
        <v>21:0117</v>
      </c>
      <c r="E4382" t="s">
        <v>17594</v>
      </c>
      <c r="F4382" t="s">
        <v>17595</v>
      </c>
      <c r="H4382">
        <v>59.907316999999999</v>
      </c>
      <c r="I4382">
        <v>-102.1161646</v>
      </c>
      <c r="J4382" s="1" t="str">
        <f t="shared" si="717"/>
        <v>NGR lake sediment grab sample</v>
      </c>
      <c r="K4382" s="1" t="str">
        <f t="shared" si="718"/>
        <v>&lt;177 micron (NGR)</v>
      </c>
      <c r="L4382">
        <v>113</v>
      </c>
      <c r="M4382" t="s">
        <v>47</v>
      </c>
      <c r="N4382">
        <v>2212</v>
      </c>
      <c r="O4382" t="s">
        <v>1254</v>
      </c>
      <c r="P4382" t="s">
        <v>109</v>
      </c>
      <c r="Q4382" t="s">
        <v>66</v>
      </c>
      <c r="R4382" t="s">
        <v>156</v>
      </c>
      <c r="S4382" t="s">
        <v>63</v>
      </c>
      <c r="T4382" t="s">
        <v>36</v>
      </c>
      <c r="U4382" t="s">
        <v>54</v>
      </c>
      <c r="V4382" t="s">
        <v>292</v>
      </c>
      <c r="W4382" t="s">
        <v>53</v>
      </c>
      <c r="X4382" t="s">
        <v>82</v>
      </c>
      <c r="Y4382" t="s">
        <v>41</v>
      </c>
      <c r="Z4382" t="s">
        <v>1086</v>
      </c>
    </row>
    <row r="4383" spans="1:26" hidden="1" x14ac:dyDescent="0.25">
      <c r="A4383" t="s">
        <v>17596</v>
      </c>
      <c r="B4383" t="s">
        <v>17597</v>
      </c>
      <c r="C4383" s="1" t="str">
        <f t="shared" si="712"/>
        <v>21:0242</v>
      </c>
      <c r="D4383" s="1" t="str">
        <f t="shared" si="716"/>
        <v>21:0117</v>
      </c>
      <c r="E4383" t="s">
        <v>17598</v>
      </c>
      <c r="F4383" t="s">
        <v>17599</v>
      </c>
      <c r="H4383">
        <v>59.916735500000001</v>
      </c>
      <c r="I4383">
        <v>-102.1146126</v>
      </c>
      <c r="J4383" s="1" t="str">
        <f t="shared" si="717"/>
        <v>NGR lake sediment grab sample</v>
      </c>
      <c r="K4383" s="1" t="str">
        <f t="shared" si="718"/>
        <v>&lt;177 micron (NGR)</v>
      </c>
      <c r="L4383">
        <v>113</v>
      </c>
      <c r="M4383" t="s">
        <v>60</v>
      </c>
      <c r="N4383">
        <v>2213</v>
      </c>
      <c r="O4383" t="s">
        <v>49</v>
      </c>
      <c r="P4383" t="s">
        <v>156</v>
      </c>
      <c r="Q4383" t="s">
        <v>53</v>
      </c>
      <c r="R4383" t="s">
        <v>156</v>
      </c>
      <c r="S4383" t="s">
        <v>33</v>
      </c>
      <c r="T4383" t="s">
        <v>36</v>
      </c>
      <c r="U4383" t="s">
        <v>263</v>
      </c>
      <c r="V4383" t="s">
        <v>308</v>
      </c>
      <c r="W4383" t="s">
        <v>53</v>
      </c>
      <c r="X4383" t="s">
        <v>77</v>
      </c>
      <c r="Y4383" t="s">
        <v>41</v>
      </c>
      <c r="Z4383" t="s">
        <v>975</v>
      </c>
    </row>
    <row r="4384" spans="1:26" hidden="1" x14ac:dyDescent="0.25">
      <c r="A4384" t="s">
        <v>17600</v>
      </c>
      <c r="B4384" t="s">
        <v>17601</v>
      </c>
      <c r="C4384" s="1" t="str">
        <f t="shared" si="712"/>
        <v>21:0242</v>
      </c>
      <c r="D4384" s="1" t="str">
        <f t="shared" si="716"/>
        <v>21:0117</v>
      </c>
      <c r="E4384" t="s">
        <v>17602</v>
      </c>
      <c r="F4384" t="s">
        <v>17603</v>
      </c>
      <c r="H4384">
        <v>59.941600100000002</v>
      </c>
      <c r="I4384">
        <v>-102.0622134</v>
      </c>
      <c r="J4384" s="1" t="str">
        <f t="shared" si="717"/>
        <v>NGR lake sediment grab sample</v>
      </c>
      <c r="K4384" s="1" t="str">
        <f t="shared" si="718"/>
        <v>&lt;177 micron (NGR)</v>
      </c>
      <c r="L4384">
        <v>113</v>
      </c>
      <c r="M4384" t="s">
        <v>73</v>
      </c>
      <c r="N4384">
        <v>2214</v>
      </c>
      <c r="O4384" t="s">
        <v>49</v>
      </c>
      <c r="P4384" t="s">
        <v>109</v>
      </c>
      <c r="Q4384" t="s">
        <v>53</v>
      </c>
      <c r="R4384" t="s">
        <v>97</v>
      </c>
      <c r="S4384" t="s">
        <v>80</v>
      </c>
      <c r="T4384" t="s">
        <v>36</v>
      </c>
      <c r="U4384" t="s">
        <v>81</v>
      </c>
      <c r="V4384" t="s">
        <v>685</v>
      </c>
      <c r="W4384" t="s">
        <v>39</v>
      </c>
      <c r="X4384" t="s">
        <v>760</v>
      </c>
      <c r="Y4384" t="s">
        <v>760</v>
      </c>
      <c r="Z4384" t="s">
        <v>760</v>
      </c>
    </row>
    <row r="4385" spans="1:26" hidden="1" x14ac:dyDescent="0.25">
      <c r="A4385" t="s">
        <v>17604</v>
      </c>
      <c r="B4385" t="s">
        <v>17605</v>
      </c>
      <c r="C4385" s="1" t="str">
        <f t="shared" si="712"/>
        <v>21:0242</v>
      </c>
      <c r="D4385" s="1" t="str">
        <f t="shared" si="716"/>
        <v>21:0117</v>
      </c>
      <c r="E4385" t="s">
        <v>17606</v>
      </c>
      <c r="F4385" t="s">
        <v>17607</v>
      </c>
      <c r="H4385">
        <v>59.945952400000003</v>
      </c>
      <c r="I4385">
        <v>-102.0382556</v>
      </c>
      <c r="J4385" s="1" t="str">
        <f t="shared" si="717"/>
        <v>NGR lake sediment grab sample</v>
      </c>
      <c r="K4385" s="1" t="str">
        <f t="shared" si="718"/>
        <v>&lt;177 micron (NGR)</v>
      </c>
      <c r="L4385">
        <v>113</v>
      </c>
      <c r="M4385" t="s">
        <v>87</v>
      </c>
      <c r="N4385">
        <v>2215</v>
      </c>
      <c r="O4385" t="s">
        <v>516</v>
      </c>
      <c r="P4385" t="s">
        <v>109</v>
      </c>
      <c r="Q4385" t="s">
        <v>53</v>
      </c>
      <c r="R4385" t="s">
        <v>97</v>
      </c>
      <c r="S4385" t="s">
        <v>39</v>
      </c>
      <c r="T4385" t="s">
        <v>36</v>
      </c>
      <c r="U4385" t="s">
        <v>100</v>
      </c>
      <c r="V4385" t="s">
        <v>99</v>
      </c>
      <c r="W4385" t="s">
        <v>53</v>
      </c>
      <c r="X4385" t="s">
        <v>77</v>
      </c>
      <c r="Y4385" t="s">
        <v>41</v>
      </c>
      <c r="Z4385" t="s">
        <v>1183</v>
      </c>
    </row>
    <row r="4386" spans="1:26" hidden="1" x14ac:dyDescent="0.25">
      <c r="A4386" t="s">
        <v>17608</v>
      </c>
      <c r="B4386" t="s">
        <v>17609</v>
      </c>
      <c r="C4386" s="1" t="str">
        <f t="shared" si="712"/>
        <v>21:0242</v>
      </c>
      <c r="D4386" s="1" t="str">
        <f>HYPERLINK("http://geochem.nrcan.gc.ca/cdogs/content/svy/svy_e.htm", "")</f>
        <v/>
      </c>
      <c r="G4386" s="1" t="str">
        <f>HYPERLINK("http://geochem.nrcan.gc.ca/cdogs/content/cr_/cr_00022_e.htm", "22")</f>
        <v>22</v>
      </c>
      <c r="J4386" t="s">
        <v>220</v>
      </c>
      <c r="K4386" t="s">
        <v>221</v>
      </c>
      <c r="L4386">
        <v>113</v>
      </c>
      <c r="M4386" t="s">
        <v>222</v>
      </c>
      <c r="N4386">
        <v>2216</v>
      </c>
      <c r="O4386" t="s">
        <v>798</v>
      </c>
      <c r="P4386" t="s">
        <v>77</v>
      </c>
      <c r="Q4386" t="s">
        <v>34</v>
      </c>
      <c r="R4386" t="s">
        <v>181</v>
      </c>
      <c r="S4386" t="s">
        <v>39</v>
      </c>
      <c r="T4386" t="s">
        <v>36</v>
      </c>
      <c r="U4386" t="s">
        <v>456</v>
      </c>
      <c r="V4386" t="s">
        <v>1216</v>
      </c>
      <c r="W4386" t="s">
        <v>181</v>
      </c>
      <c r="X4386" t="s">
        <v>48</v>
      </c>
      <c r="Y4386" t="s">
        <v>63</v>
      </c>
      <c r="Z4386" t="s">
        <v>869</v>
      </c>
    </row>
    <row r="4387" spans="1:26" hidden="1" x14ac:dyDescent="0.25">
      <c r="A4387" t="s">
        <v>17610</v>
      </c>
      <c r="B4387" t="s">
        <v>17611</v>
      </c>
      <c r="C4387" s="1" t="str">
        <f t="shared" si="712"/>
        <v>21:0242</v>
      </c>
      <c r="D4387" s="1" t="str">
        <f t="shared" ref="D4387:D4402" si="719">HYPERLINK("http://geochem.nrcan.gc.ca/cdogs/content/svy/svy210117_e.htm", "21:0117")</f>
        <v>21:0117</v>
      </c>
      <c r="E4387" t="s">
        <v>17612</v>
      </c>
      <c r="F4387" t="s">
        <v>17613</v>
      </c>
      <c r="H4387">
        <v>59.926554699999997</v>
      </c>
      <c r="I4387">
        <v>-102.0295706</v>
      </c>
      <c r="J4387" s="1" t="str">
        <f t="shared" ref="J4387:J4402" si="720">HYPERLINK("http://geochem.nrcan.gc.ca/cdogs/content/kwd/kwd020027_e.htm", "NGR lake sediment grab sample")</f>
        <v>NGR lake sediment grab sample</v>
      </c>
      <c r="K4387" s="1" t="str">
        <f t="shared" ref="K4387:K4402" si="721">HYPERLINK("http://geochem.nrcan.gc.ca/cdogs/content/kwd/kwd080006_e.htm", "&lt;177 micron (NGR)")</f>
        <v>&lt;177 micron (NGR)</v>
      </c>
      <c r="L4387">
        <v>113</v>
      </c>
      <c r="M4387" t="s">
        <v>96</v>
      </c>
      <c r="N4387">
        <v>2217</v>
      </c>
      <c r="O4387" t="s">
        <v>289</v>
      </c>
      <c r="P4387" t="s">
        <v>50</v>
      </c>
      <c r="Q4387" t="s">
        <v>66</v>
      </c>
      <c r="R4387" t="s">
        <v>181</v>
      </c>
      <c r="S4387" t="s">
        <v>66</v>
      </c>
      <c r="T4387" t="s">
        <v>36</v>
      </c>
      <c r="U4387" t="s">
        <v>48</v>
      </c>
      <c r="V4387" t="s">
        <v>3939</v>
      </c>
      <c r="W4387" t="s">
        <v>63</v>
      </c>
      <c r="X4387" t="s">
        <v>890</v>
      </c>
      <c r="Y4387" t="s">
        <v>125</v>
      </c>
      <c r="Z4387" t="s">
        <v>13447</v>
      </c>
    </row>
    <row r="4388" spans="1:26" hidden="1" x14ac:dyDescent="0.25">
      <c r="A4388" t="s">
        <v>17614</v>
      </c>
      <c r="B4388" t="s">
        <v>17615</v>
      </c>
      <c r="C4388" s="1" t="str">
        <f t="shared" si="712"/>
        <v>21:0242</v>
      </c>
      <c r="D4388" s="1" t="str">
        <f t="shared" si="719"/>
        <v>21:0117</v>
      </c>
      <c r="E4388" t="s">
        <v>17590</v>
      </c>
      <c r="F4388" t="s">
        <v>17616</v>
      </c>
      <c r="H4388">
        <v>59.921409699999998</v>
      </c>
      <c r="I4388">
        <v>-102.06140689999999</v>
      </c>
      <c r="J4388" s="1" t="str">
        <f t="shared" si="720"/>
        <v>NGR lake sediment grab sample</v>
      </c>
      <c r="K4388" s="1" t="str">
        <f t="shared" si="721"/>
        <v>&lt;177 micron (NGR)</v>
      </c>
      <c r="L4388">
        <v>113</v>
      </c>
      <c r="M4388" t="s">
        <v>366</v>
      </c>
      <c r="N4388">
        <v>2218</v>
      </c>
      <c r="O4388" t="s">
        <v>321</v>
      </c>
      <c r="P4388" t="s">
        <v>181</v>
      </c>
      <c r="Q4388" t="s">
        <v>66</v>
      </c>
      <c r="R4388" t="s">
        <v>78</v>
      </c>
      <c r="S4388" t="s">
        <v>33</v>
      </c>
      <c r="T4388" t="s">
        <v>36</v>
      </c>
      <c r="U4388" t="s">
        <v>991</v>
      </c>
      <c r="V4388" t="s">
        <v>99</v>
      </c>
      <c r="W4388" t="s">
        <v>53</v>
      </c>
      <c r="X4388" t="s">
        <v>283</v>
      </c>
      <c r="Y4388" t="s">
        <v>41</v>
      </c>
      <c r="Z4388" t="s">
        <v>76</v>
      </c>
    </row>
    <row r="4389" spans="1:26" hidden="1" x14ac:dyDescent="0.25">
      <c r="A4389" t="s">
        <v>17617</v>
      </c>
      <c r="B4389" t="s">
        <v>17618</v>
      </c>
      <c r="C4389" s="1" t="str">
        <f t="shared" si="712"/>
        <v>21:0242</v>
      </c>
      <c r="D4389" s="1" t="str">
        <f t="shared" si="719"/>
        <v>21:0117</v>
      </c>
      <c r="E4389" t="s">
        <v>17619</v>
      </c>
      <c r="F4389" t="s">
        <v>17620</v>
      </c>
      <c r="H4389">
        <v>59.9071736</v>
      </c>
      <c r="I4389">
        <v>-102.0423977</v>
      </c>
      <c r="J4389" s="1" t="str">
        <f t="shared" si="720"/>
        <v>NGR lake sediment grab sample</v>
      </c>
      <c r="K4389" s="1" t="str">
        <f t="shared" si="721"/>
        <v>&lt;177 micron (NGR)</v>
      </c>
      <c r="L4389">
        <v>113</v>
      </c>
      <c r="M4389" t="s">
        <v>106</v>
      </c>
      <c r="N4389">
        <v>2219</v>
      </c>
      <c r="O4389" t="s">
        <v>145</v>
      </c>
      <c r="P4389" t="s">
        <v>76</v>
      </c>
      <c r="Q4389" t="s">
        <v>53</v>
      </c>
      <c r="R4389" t="s">
        <v>76</v>
      </c>
      <c r="S4389" t="s">
        <v>33</v>
      </c>
      <c r="T4389" t="s">
        <v>36</v>
      </c>
      <c r="U4389" t="s">
        <v>208</v>
      </c>
      <c r="V4389" t="s">
        <v>308</v>
      </c>
      <c r="W4389" t="s">
        <v>66</v>
      </c>
      <c r="X4389" t="s">
        <v>77</v>
      </c>
      <c r="Y4389" t="s">
        <v>41</v>
      </c>
      <c r="Z4389" t="s">
        <v>686</v>
      </c>
    </row>
    <row r="4390" spans="1:26" hidden="1" x14ac:dyDescent="0.25">
      <c r="A4390" t="s">
        <v>17621</v>
      </c>
      <c r="B4390" t="s">
        <v>17622</v>
      </c>
      <c r="C4390" s="1" t="str">
        <f t="shared" si="712"/>
        <v>21:0242</v>
      </c>
      <c r="D4390" s="1" t="str">
        <f t="shared" si="719"/>
        <v>21:0117</v>
      </c>
      <c r="E4390" t="s">
        <v>17623</v>
      </c>
      <c r="F4390" t="s">
        <v>17624</v>
      </c>
      <c r="H4390">
        <v>59.897783099999998</v>
      </c>
      <c r="I4390">
        <v>-102.09120179999999</v>
      </c>
      <c r="J4390" s="1" t="str">
        <f t="shared" si="720"/>
        <v>NGR lake sediment grab sample</v>
      </c>
      <c r="K4390" s="1" t="str">
        <f t="shared" si="721"/>
        <v>&lt;177 micron (NGR)</v>
      </c>
      <c r="L4390">
        <v>113</v>
      </c>
      <c r="M4390" t="s">
        <v>118</v>
      </c>
      <c r="N4390">
        <v>2220</v>
      </c>
      <c r="O4390" t="s">
        <v>236</v>
      </c>
      <c r="P4390" t="s">
        <v>198</v>
      </c>
      <c r="Q4390" t="s">
        <v>53</v>
      </c>
      <c r="R4390" t="s">
        <v>109</v>
      </c>
      <c r="S4390" t="s">
        <v>63</v>
      </c>
      <c r="T4390" t="s">
        <v>36</v>
      </c>
      <c r="U4390" t="s">
        <v>263</v>
      </c>
      <c r="V4390" t="s">
        <v>65</v>
      </c>
      <c r="W4390" t="s">
        <v>53</v>
      </c>
      <c r="X4390" t="s">
        <v>890</v>
      </c>
      <c r="Y4390" t="s">
        <v>41</v>
      </c>
      <c r="Z4390" t="s">
        <v>1105</v>
      </c>
    </row>
    <row r="4391" spans="1:26" hidden="1" x14ac:dyDescent="0.25">
      <c r="A4391" t="s">
        <v>17625</v>
      </c>
      <c r="B4391" t="s">
        <v>17626</v>
      </c>
      <c r="C4391" s="1" t="str">
        <f t="shared" si="712"/>
        <v>21:0242</v>
      </c>
      <c r="D4391" s="1" t="str">
        <f t="shared" si="719"/>
        <v>21:0117</v>
      </c>
      <c r="E4391" t="s">
        <v>17627</v>
      </c>
      <c r="F4391" t="s">
        <v>17628</v>
      </c>
      <c r="H4391">
        <v>59.877536900000003</v>
      </c>
      <c r="I4391">
        <v>-102.1094714</v>
      </c>
      <c r="J4391" s="1" t="str">
        <f t="shared" si="720"/>
        <v>NGR lake sediment grab sample</v>
      </c>
      <c r="K4391" s="1" t="str">
        <f t="shared" si="721"/>
        <v>&lt;177 micron (NGR)</v>
      </c>
      <c r="L4391">
        <v>113</v>
      </c>
      <c r="M4391" t="s">
        <v>251</v>
      </c>
      <c r="N4391">
        <v>2221</v>
      </c>
      <c r="O4391" t="s">
        <v>224</v>
      </c>
      <c r="P4391" t="s">
        <v>50</v>
      </c>
      <c r="Q4391" t="s">
        <v>53</v>
      </c>
      <c r="R4391" t="s">
        <v>64</v>
      </c>
      <c r="S4391" t="s">
        <v>63</v>
      </c>
      <c r="T4391" t="s">
        <v>36</v>
      </c>
      <c r="U4391" t="s">
        <v>81</v>
      </c>
      <c r="V4391" t="s">
        <v>65</v>
      </c>
      <c r="W4391" t="s">
        <v>66</v>
      </c>
      <c r="X4391" t="s">
        <v>760</v>
      </c>
      <c r="Y4391" t="s">
        <v>760</v>
      </c>
      <c r="Z4391" t="s">
        <v>362</v>
      </c>
    </row>
    <row r="4392" spans="1:26" hidden="1" x14ac:dyDescent="0.25">
      <c r="A4392" t="s">
        <v>17629</v>
      </c>
      <c r="B4392" t="s">
        <v>17630</v>
      </c>
      <c r="C4392" s="1" t="str">
        <f t="shared" si="712"/>
        <v>21:0242</v>
      </c>
      <c r="D4392" s="1" t="str">
        <f t="shared" si="719"/>
        <v>21:0117</v>
      </c>
      <c r="E4392" t="s">
        <v>17631</v>
      </c>
      <c r="F4392" t="s">
        <v>17632</v>
      </c>
      <c r="H4392">
        <v>59.869269000000003</v>
      </c>
      <c r="I4392">
        <v>-102.1320087</v>
      </c>
      <c r="J4392" s="1" t="str">
        <f t="shared" si="720"/>
        <v>NGR lake sediment grab sample</v>
      </c>
      <c r="K4392" s="1" t="str">
        <f t="shared" si="721"/>
        <v>&lt;177 micron (NGR)</v>
      </c>
      <c r="L4392">
        <v>113</v>
      </c>
      <c r="M4392" t="s">
        <v>259</v>
      </c>
      <c r="N4392">
        <v>2222</v>
      </c>
      <c r="O4392" t="s">
        <v>760</v>
      </c>
      <c r="P4392" t="s">
        <v>760</v>
      </c>
      <c r="Q4392" t="s">
        <v>760</v>
      </c>
      <c r="R4392" t="s">
        <v>760</v>
      </c>
      <c r="S4392" t="s">
        <v>760</v>
      </c>
      <c r="T4392" t="s">
        <v>760</v>
      </c>
      <c r="U4392" t="s">
        <v>760</v>
      </c>
      <c r="V4392" t="s">
        <v>760</v>
      </c>
      <c r="W4392" t="s">
        <v>760</v>
      </c>
      <c r="X4392" t="s">
        <v>760</v>
      </c>
      <c r="Y4392" t="s">
        <v>760</v>
      </c>
      <c r="Z4392" t="s">
        <v>760</v>
      </c>
    </row>
    <row r="4393" spans="1:26" hidden="1" x14ac:dyDescent="0.25">
      <c r="A4393" t="s">
        <v>17633</v>
      </c>
      <c r="B4393" t="s">
        <v>17634</v>
      </c>
      <c r="C4393" s="1" t="str">
        <f t="shared" si="712"/>
        <v>21:0242</v>
      </c>
      <c r="D4393" s="1" t="str">
        <f t="shared" si="719"/>
        <v>21:0117</v>
      </c>
      <c r="E4393" t="s">
        <v>17631</v>
      </c>
      <c r="F4393" t="s">
        <v>17635</v>
      </c>
      <c r="H4393">
        <v>59.869269000000003</v>
      </c>
      <c r="I4393">
        <v>-102.1320087</v>
      </c>
      <c r="J4393" s="1" t="str">
        <f t="shared" si="720"/>
        <v>NGR lake sediment grab sample</v>
      </c>
      <c r="K4393" s="1" t="str">
        <f t="shared" si="721"/>
        <v>&lt;177 micron (NGR)</v>
      </c>
      <c r="L4393">
        <v>113</v>
      </c>
      <c r="M4393" t="s">
        <v>268</v>
      </c>
      <c r="N4393">
        <v>2223</v>
      </c>
      <c r="O4393" t="s">
        <v>35</v>
      </c>
      <c r="P4393" t="s">
        <v>50</v>
      </c>
      <c r="Q4393" t="s">
        <v>66</v>
      </c>
      <c r="R4393" t="s">
        <v>290</v>
      </c>
      <c r="S4393" t="s">
        <v>33</v>
      </c>
      <c r="T4393" t="s">
        <v>36</v>
      </c>
      <c r="U4393" t="s">
        <v>559</v>
      </c>
      <c r="V4393" t="s">
        <v>399</v>
      </c>
      <c r="W4393" t="s">
        <v>66</v>
      </c>
      <c r="X4393" t="s">
        <v>283</v>
      </c>
      <c r="Y4393" t="s">
        <v>41</v>
      </c>
      <c r="Z4393" t="s">
        <v>1529</v>
      </c>
    </row>
    <row r="4394" spans="1:26" hidden="1" x14ac:dyDescent="0.25">
      <c r="A4394" t="s">
        <v>17636</v>
      </c>
      <c r="B4394" t="s">
        <v>17637</v>
      </c>
      <c r="C4394" s="1" t="str">
        <f t="shared" si="712"/>
        <v>21:0242</v>
      </c>
      <c r="D4394" s="1" t="str">
        <f t="shared" si="719"/>
        <v>21:0117</v>
      </c>
      <c r="E4394" t="s">
        <v>17638</v>
      </c>
      <c r="F4394" t="s">
        <v>17639</v>
      </c>
      <c r="H4394">
        <v>59.880188500000003</v>
      </c>
      <c r="I4394">
        <v>-102.06683990000001</v>
      </c>
      <c r="J4394" s="1" t="str">
        <f t="shared" si="720"/>
        <v>NGR lake sediment grab sample</v>
      </c>
      <c r="K4394" s="1" t="str">
        <f t="shared" si="721"/>
        <v>&lt;177 micron (NGR)</v>
      </c>
      <c r="L4394">
        <v>113</v>
      </c>
      <c r="M4394" t="s">
        <v>131</v>
      </c>
      <c r="N4394">
        <v>2224</v>
      </c>
      <c r="O4394" t="s">
        <v>596</v>
      </c>
      <c r="P4394" t="s">
        <v>181</v>
      </c>
      <c r="Q4394" t="s">
        <v>53</v>
      </c>
      <c r="R4394" t="s">
        <v>39</v>
      </c>
      <c r="S4394" t="s">
        <v>80</v>
      </c>
      <c r="T4394" t="s">
        <v>36</v>
      </c>
      <c r="U4394" t="s">
        <v>1617</v>
      </c>
      <c r="V4394" t="s">
        <v>308</v>
      </c>
      <c r="W4394" t="s">
        <v>53</v>
      </c>
      <c r="X4394" t="s">
        <v>77</v>
      </c>
      <c r="Y4394" t="s">
        <v>41</v>
      </c>
      <c r="Z4394" t="s">
        <v>15879</v>
      </c>
    </row>
    <row r="4395" spans="1:26" hidden="1" x14ac:dyDescent="0.25">
      <c r="A4395" t="s">
        <v>17640</v>
      </c>
      <c r="B4395" t="s">
        <v>17641</v>
      </c>
      <c r="C4395" s="1" t="str">
        <f t="shared" si="712"/>
        <v>21:0242</v>
      </c>
      <c r="D4395" s="1" t="str">
        <f t="shared" si="719"/>
        <v>21:0117</v>
      </c>
      <c r="E4395" t="s">
        <v>17642</v>
      </c>
      <c r="F4395" t="s">
        <v>17643</v>
      </c>
      <c r="H4395">
        <v>59.893787199999998</v>
      </c>
      <c r="I4395">
        <v>-102.0039246</v>
      </c>
      <c r="J4395" s="1" t="str">
        <f t="shared" si="720"/>
        <v>NGR lake sediment grab sample</v>
      </c>
      <c r="K4395" s="1" t="str">
        <f t="shared" si="721"/>
        <v>&lt;177 micron (NGR)</v>
      </c>
      <c r="L4395">
        <v>113</v>
      </c>
      <c r="M4395" t="s">
        <v>143</v>
      </c>
      <c r="N4395">
        <v>2225</v>
      </c>
      <c r="O4395" t="s">
        <v>489</v>
      </c>
      <c r="P4395" t="s">
        <v>890</v>
      </c>
      <c r="Q4395" t="s">
        <v>53</v>
      </c>
      <c r="R4395" t="s">
        <v>134</v>
      </c>
      <c r="S4395" t="s">
        <v>63</v>
      </c>
      <c r="T4395" t="s">
        <v>36</v>
      </c>
      <c r="U4395" t="s">
        <v>89</v>
      </c>
      <c r="V4395" t="s">
        <v>200</v>
      </c>
      <c r="W4395" t="s">
        <v>39</v>
      </c>
      <c r="X4395" t="s">
        <v>79</v>
      </c>
      <c r="Y4395" t="s">
        <v>41</v>
      </c>
      <c r="Z4395" t="s">
        <v>15650</v>
      </c>
    </row>
    <row r="4396" spans="1:26" hidden="1" x14ac:dyDescent="0.25">
      <c r="A4396" t="s">
        <v>17644</v>
      </c>
      <c r="B4396" t="s">
        <v>17645</v>
      </c>
      <c r="C4396" s="1" t="str">
        <f t="shared" si="712"/>
        <v>21:0242</v>
      </c>
      <c r="D4396" s="1" t="str">
        <f t="shared" si="719"/>
        <v>21:0117</v>
      </c>
      <c r="E4396" t="s">
        <v>17646</v>
      </c>
      <c r="F4396" t="s">
        <v>17647</v>
      </c>
      <c r="H4396">
        <v>59.872624500000001</v>
      </c>
      <c r="I4396">
        <v>-102.04002079999999</v>
      </c>
      <c r="J4396" s="1" t="str">
        <f t="shared" si="720"/>
        <v>NGR lake sediment grab sample</v>
      </c>
      <c r="K4396" s="1" t="str">
        <f t="shared" si="721"/>
        <v>&lt;177 micron (NGR)</v>
      </c>
      <c r="L4396">
        <v>113</v>
      </c>
      <c r="M4396" t="s">
        <v>177</v>
      </c>
      <c r="N4396">
        <v>2226</v>
      </c>
      <c r="O4396" t="s">
        <v>62</v>
      </c>
      <c r="P4396" t="s">
        <v>134</v>
      </c>
      <c r="Q4396" t="s">
        <v>53</v>
      </c>
      <c r="R4396" t="s">
        <v>156</v>
      </c>
      <c r="S4396" t="s">
        <v>33</v>
      </c>
      <c r="T4396" t="s">
        <v>36</v>
      </c>
      <c r="U4396" t="s">
        <v>208</v>
      </c>
      <c r="V4396" t="s">
        <v>225</v>
      </c>
      <c r="W4396" t="s">
        <v>63</v>
      </c>
      <c r="X4396" t="s">
        <v>48</v>
      </c>
      <c r="Y4396" t="s">
        <v>41</v>
      </c>
      <c r="Z4396" t="s">
        <v>1433</v>
      </c>
    </row>
    <row r="4397" spans="1:26" hidden="1" x14ac:dyDescent="0.25">
      <c r="A4397" t="s">
        <v>17648</v>
      </c>
      <c r="B4397" t="s">
        <v>17649</v>
      </c>
      <c r="C4397" s="1" t="str">
        <f t="shared" si="712"/>
        <v>21:0242</v>
      </c>
      <c r="D4397" s="1" t="str">
        <f t="shared" si="719"/>
        <v>21:0117</v>
      </c>
      <c r="E4397" t="s">
        <v>17650</v>
      </c>
      <c r="F4397" t="s">
        <v>17651</v>
      </c>
      <c r="H4397">
        <v>59.868920099999997</v>
      </c>
      <c r="I4397">
        <v>-102.00377109999999</v>
      </c>
      <c r="J4397" s="1" t="str">
        <f t="shared" si="720"/>
        <v>NGR lake sediment grab sample</v>
      </c>
      <c r="K4397" s="1" t="str">
        <f t="shared" si="721"/>
        <v>&lt;177 micron (NGR)</v>
      </c>
      <c r="L4397">
        <v>113</v>
      </c>
      <c r="M4397" t="s">
        <v>187</v>
      </c>
      <c r="N4397">
        <v>2227</v>
      </c>
      <c r="O4397" t="s">
        <v>841</v>
      </c>
      <c r="P4397" t="s">
        <v>35</v>
      </c>
      <c r="Q4397" t="s">
        <v>63</v>
      </c>
      <c r="R4397" t="s">
        <v>110</v>
      </c>
      <c r="S4397" t="s">
        <v>76</v>
      </c>
      <c r="T4397" t="s">
        <v>36</v>
      </c>
      <c r="U4397" t="s">
        <v>2015</v>
      </c>
      <c r="V4397" t="s">
        <v>6252</v>
      </c>
      <c r="W4397" t="s">
        <v>33</v>
      </c>
      <c r="X4397" t="s">
        <v>79</v>
      </c>
      <c r="Y4397" t="s">
        <v>41</v>
      </c>
      <c r="Z4397" t="s">
        <v>5864</v>
      </c>
    </row>
    <row r="4398" spans="1:26" hidden="1" x14ac:dyDescent="0.25">
      <c r="A4398" t="s">
        <v>17652</v>
      </c>
      <c r="B4398" t="s">
        <v>17653</v>
      </c>
      <c r="C4398" s="1" t="str">
        <f t="shared" si="712"/>
        <v>21:0242</v>
      </c>
      <c r="D4398" s="1" t="str">
        <f t="shared" si="719"/>
        <v>21:0117</v>
      </c>
      <c r="E4398" t="s">
        <v>17654</v>
      </c>
      <c r="F4398" t="s">
        <v>17655</v>
      </c>
      <c r="H4398">
        <v>59.862400299999997</v>
      </c>
      <c r="I4398">
        <v>-102.0158108</v>
      </c>
      <c r="J4398" s="1" t="str">
        <f t="shared" si="720"/>
        <v>NGR lake sediment grab sample</v>
      </c>
      <c r="K4398" s="1" t="str">
        <f t="shared" si="721"/>
        <v>&lt;177 micron (NGR)</v>
      </c>
      <c r="L4398">
        <v>113</v>
      </c>
      <c r="M4398" t="s">
        <v>196</v>
      </c>
      <c r="N4398">
        <v>2228</v>
      </c>
      <c r="O4398" t="s">
        <v>336</v>
      </c>
      <c r="P4398" t="s">
        <v>198</v>
      </c>
      <c r="Q4398" t="s">
        <v>63</v>
      </c>
      <c r="R4398" t="s">
        <v>97</v>
      </c>
      <c r="S4398" t="s">
        <v>78</v>
      </c>
      <c r="T4398" t="s">
        <v>36</v>
      </c>
      <c r="U4398" t="s">
        <v>3652</v>
      </c>
      <c r="V4398" t="s">
        <v>590</v>
      </c>
      <c r="W4398" t="s">
        <v>66</v>
      </c>
      <c r="X4398" t="s">
        <v>890</v>
      </c>
      <c r="Y4398" t="s">
        <v>41</v>
      </c>
      <c r="Z4398" t="s">
        <v>742</v>
      </c>
    </row>
    <row r="4399" spans="1:26" hidden="1" x14ac:dyDescent="0.25">
      <c r="A4399" t="s">
        <v>17656</v>
      </c>
      <c r="B4399" t="s">
        <v>17657</v>
      </c>
      <c r="C4399" s="1" t="str">
        <f t="shared" si="712"/>
        <v>21:0242</v>
      </c>
      <c r="D4399" s="1" t="str">
        <f t="shared" si="719"/>
        <v>21:0117</v>
      </c>
      <c r="E4399" t="s">
        <v>17658</v>
      </c>
      <c r="F4399" t="s">
        <v>17659</v>
      </c>
      <c r="H4399">
        <v>59.855177699999999</v>
      </c>
      <c r="I4399">
        <v>-102.00718809999999</v>
      </c>
      <c r="J4399" s="1" t="str">
        <f t="shared" si="720"/>
        <v>NGR lake sediment grab sample</v>
      </c>
      <c r="K4399" s="1" t="str">
        <f t="shared" si="721"/>
        <v>&lt;177 micron (NGR)</v>
      </c>
      <c r="L4399">
        <v>113</v>
      </c>
      <c r="M4399" t="s">
        <v>206</v>
      </c>
      <c r="N4399">
        <v>2229</v>
      </c>
      <c r="O4399" t="s">
        <v>759</v>
      </c>
      <c r="P4399" t="s">
        <v>321</v>
      </c>
      <c r="Q4399" t="s">
        <v>66</v>
      </c>
      <c r="R4399" t="s">
        <v>76</v>
      </c>
      <c r="S4399" t="s">
        <v>33</v>
      </c>
      <c r="T4399" t="s">
        <v>36</v>
      </c>
      <c r="U4399" t="s">
        <v>228</v>
      </c>
      <c r="V4399" t="s">
        <v>1095</v>
      </c>
      <c r="W4399" t="s">
        <v>33</v>
      </c>
      <c r="X4399" t="s">
        <v>48</v>
      </c>
      <c r="Y4399" t="s">
        <v>41</v>
      </c>
      <c r="Z4399" t="s">
        <v>958</v>
      </c>
    </row>
    <row r="4400" spans="1:26" hidden="1" x14ac:dyDescent="0.25">
      <c r="A4400" t="s">
        <v>17660</v>
      </c>
      <c r="B4400" t="s">
        <v>17661</v>
      </c>
      <c r="C4400" s="1" t="str">
        <f t="shared" si="712"/>
        <v>21:0242</v>
      </c>
      <c r="D4400" s="1" t="str">
        <f t="shared" si="719"/>
        <v>21:0117</v>
      </c>
      <c r="E4400" t="s">
        <v>17662</v>
      </c>
      <c r="F4400" t="s">
        <v>17663</v>
      </c>
      <c r="H4400">
        <v>59.858401800000003</v>
      </c>
      <c r="I4400">
        <v>-102.0786933</v>
      </c>
      <c r="J4400" s="1" t="str">
        <f t="shared" si="720"/>
        <v>NGR lake sediment grab sample</v>
      </c>
      <c r="K4400" s="1" t="str">
        <f t="shared" si="721"/>
        <v>&lt;177 micron (NGR)</v>
      </c>
      <c r="L4400">
        <v>113</v>
      </c>
      <c r="M4400" t="s">
        <v>214</v>
      </c>
      <c r="N4400">
        <v>2230</v>
      </c>
      <c r="O4400" t="s">
        <v>283</v>
      </c>
      <c r="P4400" t="s">
        <v>181</v>
      </c>
      <c r="Q4400" t="s">
        <v>63</v>
      </c>
      <c r="R4400" t="s">
        <v>78</v>
      </c>
      <c r="S4400" t="s">
        <v>80</v>
      </c>
      <c r="T4400" t="s">
        <v>36</v>
      </c>
      <c r="U4400" t="s">
        <v>1869</v>
      </c>
      <c r="V4400" t="s">
        <v>157</v>
      </c>
      <c r="W4400" t="s">
        <v>53</v>
      </c>
      <c r="X4400" t="s">
        <v>283</v>
      </c>
      <c r="Y4400" t="s">
        <v>41</v>
      </c>
      <c r="Z4400" t="s">
        <v>2335</v>
      </c>
    </row>
    <row r="4401" spans="1:26" hidden="1" x14ac:dyDescent="0.25">
      <c r="A4401" t="s">
        <v>17664</v>
      </c>
      <c r="B4401" t="s">
        <v>17665</v>
      </c>
      <c r="C4401" s="1" t="str">
        <f t="shared" si="712"/>
        <v>21:0242</v>
      </c>
      <c r="D4401" s="1" t="str">
        <f t="shared" si="719"/>
        <v>21:0117</v>
      </c>
      <c r="E4401" t="s">
        <v>17666</v>
      </c>
      <c r="F4401" t="s">
        <v>17667</v>
      </c>
      <c r="H4401">
        <v>59.1444726</v>
      </c>
      <c r="I4401">
        <v>-102.0319724</v>
      </c>
      <c r="J4401" s="1" t="str">
        <f t="shared" si="720"/>
        <v>NGR lake sediment grab sample</v>
      </c>
      <c r="K4401" s="1" t="str">
        <f t="shared" si="721"/>
        <v>&lt;177 micron (NGR)</v>
      </c>
      <c r="L4401">
        <v>114</v>
      </c>
      <c r="M4401" t="s">
        <v>30</v>
      </c>
      <c r="N4401">
        <v>2231</v>
      </c>
      <c r="O4401" t="s">
        <v>243</v>
      </c>
      <c r="P4401" t="s">
        <v>546</v>
      </c>
      <c r="Q4401" t="s">
        <v>66</v>
      </c>
      <c r="R4401" t="s">
        <v>244</v>
      </c>
      <c r="S4401" t="s">
        <v>97</v>
      </c>
      <c r="T4401" t="s">
        <v>36</v>
      </c>
      <c r="U4401" t="s">
        <v>655</v>
      </c>
      <c r="V4401" t="s">
        <v>309</v>
      </c>
      <c r="W4401" t="s">
        <v>181</v>
      </c>
      <c r="X4401" t="s">
        <v>48</v>
      </c>
      <c r="Y4401" t="s">
        <v>41</v>
      </c>
      <c r="Z4401" t="s">
        <v>1313</v>
      </c>
    </row>
    <row r="4402" spans="1:26" hidden="1" x14ac:dyDescent="0.25">
      <c r="A4402" t="s">
        <v>17668</v>
      </c>
      <c r="B4402" t="s">
        <v>17669</v>
      </c>
      <c r="C4402" s="1" t="str">
        <f t="shared" si="712"/>
        <v>21:0242</v>
      </c>
      <c r="D4402" s="1" t="str">
        <f t="shared" si="719"/>
        <v>21:0117</v>
      </c>
      <c r="E4402" t="s">
        <v>17670</v>
      </c>
      <c r="F4402" t="s">
        <v>17671</v>
      </c>
      <c r="H4402">
        <v>59.855562900000002</v>
      </c>
      <c r="I4402">
        <v>-102.13390440000001</v>
      </c>
      <c r="J4402" s="1" t="str">
        <f t="shared" si="720"/>
        <v>NGR lake sediment grab sample</v>
      </c>
      <c r="K4402" s="1" t="str">
        <f t="shared" si="721"/>
        <v>&lt;177 micron (NGR)</v>
      </c>
      <c r="L4402">
        <v>114</v>
      </c>
      <c r="M4402" t="s">
        <v>47</v>
      </c>
      <c r="N4402">
        <v>2232</v>
      </c>
      <c r="O4402" t="s">
        <v>546</v>
      </c>
      <c r="P4402" t="s">
        <v>198</v>
      </c>
      <c r="Q4402" t="s">
        <v>66</v>
      </c>
      <c r="R4402" t="s">
        <v>50</v>
      </c>
      <c r="S4402" t="s">
        <v>80</v>
      </c>
      <c r="T4402" t="s">
        <v>36</v>
      </c>
      <c r="U4402" t="s">
        <v>291</v>
      </c>
      <c r="V4402" t="s">
        <v>292</v>
      </c>
      <c r="W4402" t="s">
        <v>63</v>
      </c>
      <c r="X4402" t="s">
        <v>890</v>
      </c>
      <c r="Y4402" t="s">
        <v>41</v>
      </c>
      <c r="Z4402" t="s">
        <v>113</v>
      </c>
    </row>
    <row r="4403" spans="1:26" hidden="1" x14ac:dyDescent="0.25">
      <c r="A4403" t="s">
        <v>17672</v>
      </c>
      <c r="B4403" t="s">
        <v>17673</v>
      </c>
      <c r="C4403" s="1" t="str">
        <f t="shared" si="712"/>
        <v>21:0242</v>
      </c>
      <c r="D4403" s="1" t="str">
        <f>HYPERLINK("http://geochem.nrcan.gc.ca/cdogs/content/svy/svy_e.htm", "")</f>
        <v/>
      </c>
      <c r="G4403" s="1" t="str">
        <f>HYPERLINK("http://geochem.nrcan.gc.ca/cdogs/content/cr_/cr_00023_e.htm", "23")</f>
        <v>23</v>
      </c>
      <c r="J4403" t="s">
        <v>220</v>
      </c>
      <c r="K4403" t="s">
        <v>221</v>
      </c>
      <c r="L4403">
        <v>114</v>
      </c>
      <c r="M4403" t="s">
        <v>222</v>
      </c>
      <c r="N4403">
        <v>2233</v>
      </c>
      <c r="O4403" t="s">
        <v>197</v>
      </c>
      <c r="P4403" t="s">
        <v>145</v>
      </c>
      <c r="Q4403" t="s">
        <v>244</v>
      </c>
      <c r="R4403" t="s">
        <v>156</v>
      </c>
      <c r="S4403" t="s">
        <v>290</v>
      </c>
      <c r="T4403" t="s">
        <v>36</v>
      </c>
      <c r="U4403" t="s">
        <v>3807</v>
      </c>
      <c r="V4403" t="s">
        <v>375</v>
      </c>
      <c r="W4403" t="s">
        <v>39</v>
      </c>
      <c r="X4403" t="s">
        <v>343</v>
      </c>
      <c r="Y4403" t="s">
        <v>76</v>
      </c>
      <c r="Z4403" t="s">
        <v>2782</v>
      </c>
    </row>
    <row r="4404" spans="1:26" hidden="1" x14ac:dyDescent="0.25">
      <c r="A4404" t="s">
        <v>17674</v>
      </c>
      <c r="B4404" t="s">
        <v>17675</v>
      </c>
      <c r="C4404" s="1" t="str">
        <f t="shared" si="712"/>
        <v>21:0242</v>
      </c>
      <c r="D4404" s="1" t="str">
        <f t="shared" ref="D4404:D4436" si="722">HYPERLINK("http://geochem.nrcan.gc.ca/cdogs/content/svy/svy210117_e.htm", "21:0117")</f>
        <v>21:0117</v>
      </c>
      <c r="E4404" t="s">
        <v>17676</v>
      </c>
      <c r="F4404" t="s">
        <v>17677</v>
      </c>
      <c r="H4404">
        <v>59.8294274</v>
      </c>
      <c r="I4404">
        <v>-102.126194</v>
      </c>
      <c r="J4404" s="1" t="str">
        <f t="shared" ref="J4404:J4436" si="723">HYPERLINK("http://geochem.nrcan.gc.ca/cdogs/content/kwd/kwd020027_e.htm", "NGR lake sediment grab sample")</f>
        <v>NGR lake sediment grab sample</v>
      </c>
      <c r="K4404" s="1" t="str">
        <f t="shared" ref="K4404:K4436" si="724">HYPERLINK("http://geochem.nrcan.gc.ca/cdogs/content/kwd/kwd080006_e.htm", "&lt;177 micron (NGR)")</f>
        <v>&lt;177 micron (NGR)</v>
      </c>
      <c r="L4404">
        <v>114</v>
      </c>
      <c r="M4404" t="s">
        <v>60</v>
      </c>
      <c r="N4404">
        <v>2234</v>
      </c>
      <c r="O4404" t="s">
        <v>798</v>
      </c>
      <c r="P4404" t="s">
        <v>50</v>
      </c>
      <c r="Q4404" t="s">
        <v>53</v>
      </c>
      <c r="R4404" t="s">
        <v>146</v>
      </c>
      <c r="S4404" t="s">
        <v>80</v>
      </c>
      <c r="T4404" t="s">
        <v>122</v>
      </c>
      <c r="U4404" t="s">
        <v>54</v>
      </c>
      <c r="V4404" t="s">
        <v>262</v>
      </c>
      <c r="W4404" t="s">
        <v>33</v>
      </c>
      <c r="X4404" t="s">
        <v>890</v>
      </c>
      <c r="Y4404" t="s">
        <v>41</v>
      </c>
      <c r="Z4404" t="s">
        <v>15650</v>
      </c>
    </row>
    <row r="4405" spans="1:26" hidden="1" x14ac:dyDescent="0.25">
      <c r="A4405" t="s">
        <v>17678</v>
      </c>
      <c r="B4405" t="s">
        <v>17679</v>
      </c>
      <c r="C4405" s="1" t="str">
        <f t="shared" si="712"/>
        <v>21:0242</v>
      </c>
      <c r="D4405" s="1" t="str">
        <f t="shared" si="722"/>
        <v>21:0117</v>
      </c>
      <c r="E4405" t="s">
        <v>17680</v>
      </c>
      <c r="F4405" t="s">
        <v>17681</v>
      </c>
      <c r="H4405">
        <v>59.817119400000003</v>
      </c>
      <c r="I4405">
        <v>-102.1643645</v>
      </c>
      <c r="J4405" s="1" t="str">
        <f t="shared" si="723"/>
        <v>NGR lake sediment grab sample</v>
      </c>
      <c r="K4405" s="1" t="str">
        <f t="shared" si="724"/>
        <v>&lt;177 micron (NGR)</v>
      </c>
      <c r="L4405">
        <v>114</v>
      </c>
      <c r="M4405" t="s">
        <v>73</v>
      </c>
      <c r="N4405">
        <v>2235</v>
      </c>
      <c r="O4405" t="s">
        <v>133</v>
      </c>
      <c r="P4405" t="s">
        <v>109</v>
      </c>
      <c r="Q4405" t="s">
        <v>53</v>
      </c>
      <c r="R4405" t="s">
        <v>109</v>
      </c>
      <c r="S4405" t="s">
        <v>39</v>
      </c>
      <c r="T4405" t="s">
        <v>36</v>
      </c>
      <c r="U4405" t="s">
        <v>2645</v>
      </c>
      <c r="V4405" t="s">
        <v>227</v>
      </c>
      <c r="W4405" t="s">
        <v>39</v>
      </c>
      <c r="X4405" t="s">
        <v>890</v>
      </c>
      <c r="Y4405" t="s">
        <v>41</v>
      </c>
      <c r="Z4405" t="s">
        <v>158</v>
      </c>
    </row>
    <row r="4406" spans="1:26" hidden="1" x14ac:dyDescent="0.25">
      <c r="A4406" t="s">
        <v>17682</v>
      </c>
      <c r="B4406" t="s">
        <v>17683</v>
      </c>
      <c r="C4406" s="1" t="str">
        <f t="shared" si="712"/>
        <v>21:0242</v>
      </c>
      <c r="D4406" s="1" t="str">
        <f t="shared" si="722"/>
        <v>21:0117</v>
      </c>
      <c r="E4406" t="s">
        <v>17684</v>
      </c>
      <c r="F4406" t="s">
        <v>17685</v>
      </c>
      <c r="H4406">
        <v>59.784874500000001</v>
      </c>
      <c r="I4406">
        <v>-102.1925377</v>
      </c>
      <c r="J4406" s="1" t="str">
        <f t="shared" si="723"/>
        <v>NGR lake sediment grab sample</v>
      </c>
      <c r="K4406" s="1" t="str">
        <f t="shared" si="724"/>
        <v>&lt;177 micron (NGR)</v>
      </c>
      <c r="L4406">
        <v>114</v>
      </c>
      <c r="M4406" t="s">
        <v>87</v>
      </c>
      <c r="N4406">
        <v>2236</v>
      </c>
      <c r="O4406" t="s">
        <v>489</v>
      </c>
      <c r="P4406" t="s">
        <v>77</v>
      </c>
      <c r="Q4406" t="s">
        <v>63</v>
      </c>
      <c r="R4406" t="s">
        <v>34</v>
      </c>
      <c r="S4406" t="s">
        <v>146</v>
      </c>
      <c r="T4406" t="s">
        <v>36</v>
      </c>
      <c r="U4406" t="s">
        <v>766</v>
      </c>
      <c r="V4406" t="s">
        <v>237</v>
      </c>
      <c r="W4406" t="s">
        <v>53</v>
      </c>
      <c r="X4406" t="s">
        <v>82</v>
      </c>
      <c r="Y4406" t="s">
        <v>41</v>
      </c>
      <c r="Z4406" t="s">
        <v>135</v>
      </c>
    </row>
    <row r="4407" spans="1:26" hidden="1" x14ac:dyDescent="0.25">
      <c r="A4407" t="s">
        <v>17686</v>
      </c>
      <c r="B4407" t="s">
        <v>17687</v>
      </c>
      <c r="C4407" s="1" t="str">
        <f t="shared" si="712"/>
        <v>21:0242</v>
      </c>
      <c r="D4407" s="1" t="str">
        <f t="shared" si="722"/>
        <v>21:0117</v>
      </c>
      <c r="E4407" t="s">
        <v>17688</v>
      </c>
      <c r="F4407" t="s">
        <v>17689</v>
      </c>
      <c r="H4407">
        <v>59.022864499999997</v>
      </c>
      <c r="I4407">
        <v>-102.05547350000001</v>
      </c>
      <c r="J4407" s="1" t="str">
        <f t="shared" si="723"/>
        <v>NGR lake sediment grab sample</v>
      </c>
      <c r="K4407" s="1" t="str">
        <f t="shared" si="724"/>
        <v>&lt;177 micron (NGR)</v>
      </c>
      <c r="L4407">
        <v>114</v>
      </c>
      <c r="M4407" t="s">
        <v>96</v>
      </c>
      <c r="N4407">
        <v>2237</v>
      </c>
      <c r="O4407" t="s">
        <v>297</v>
      </c>
      <c r="P4407" t="s">
        <v>198</v>
      </c>
      <c r="Q4407" t="s">
        <v>53</v>
      </c>
      <c r="R4407" t="s">
        <v>156</v>
      </c>
      <c r="S4407" t="s">
        <v>39</v>
      </c>
      <c r="T4407" t="s">
        <v>36</v>
      </c>
      <c r="U4407" t="s">
        <v>1470</v>
      </c>
      <c r="V4407" t="s">
        <v>309</v>
      </c>
      <c r="W4407" t="s">
        <v>63</v>
      </c>
      <c r="X4407" t="s">
        <v>283</v>
      </c>
      <c r="Y4407" t="s">
        <v>41</v>
      </c>
      <c r="Z4407" t="s">
        <v>686</v>
      </c>
    </row>
    <row r="4408" spans="1:26" hidden="1" x14ac:dyDescent="0.25">
      <c r="A4408" t="s">
        <v>17690</v>
      </c>
      <c r="B4408" t="s">
        <v>17691</v>
      </c>
      <c r="C4408" s="1" t="str">
        <f t="shared" si="712"/>
        <v>21:0242</v>
      </c>
      <c r="D4408" s="1" t="str">
        <f t="shared" si="722"/>
        <v>21:0117</v>
      </c>
      <c r="E4408" t="s">
        <v>17692</v>
      </c>
      <c r="F4408" t="s">
        <v>17693</v>
      </c>
      <c r="H4408">
        <v>59.050483300000003</v>
      </c>
      <c r="I4408">
        <v>-102.0441802</v>
      </c>
      <c r="J4408" s="1" t="str">
        <f t="shared" si="723"/>
        <v>NGR lake sediment grab sample</v>
      </c>
      <c r="K4408" s="1" t="str">
        <f t="shared" si="724"/>
        <v>&lt;177 micron (NGR)</v>
      </c>
      <c r="L4408">
        <v>114</v>
      </c>
      <c r="M4408" t="s">
        <v>106</v>
      </c>
      <c r="N4408">
        <v>2238</v>
      </c>
      <c r="O4408" t="s">
        <v>528</v>
      </c>
      <c r="P4408" t="s">
        <v>596</v>
      </c>
      <c r="Q4408" t="s">
        <v>53</v>
      </c>
      <c r="R4408" t="s">
        <v>97</v>
      </c>
      <c r="S4408" t="s">
        <v>78</v>
      </c>
      <c r="T4408" t="s">
        <v>36</v>
      </c>
      <c r="U4408" t="s">
        <v>1380</v>
      </c>
      <c r="V4408" t="s">
        <v>1172</v>
      </c>
      <c r="W4408" t="s">
        <v>76</v>
      </c>
      <c r="X4408" t="s">
        <v>48</v>
      </c>
      <c r="Y4408" t="s">
        <v>41</v>
      </c>
      <c r="Z4408" t="s">
        <v>394</v>
      </c>
    </row>
    <row r="4409" spans="1:26" hidden="1" x14ac:dyDescent="0.25">
      <c r="A4409" t="s">
        <v>17694</v>
      </c>
      <c r="B4409" t="s">
        <v>17695</v>
      </c>
      <c r="C4409" s="1" t="str">
        <f t="shared" si="712"/>
        <v>21:0242</v>
      </c>
      <c r="D4409" s="1" t="str">
        <f t="shared" si="722"/>
        <v>21:0117</v>
      </c>
      <c r="E4409" t="s">
        <v>17696</v>
      </c>
      <c r="F4409" t="s">
        <v>17697</v>
      </c>
      <c r="H4409">
        <v>59.066239400000001</v>
      </c>
      <c r="I4409">
        <v>-102.0664534</v>
      </c>
      <c r="J4409" s="1" t="str">
        <f t="shared" si="723"/>
        <v>NGR lake sediment grab sample</v>
      </c>
      <c r="K4409" s="1" t="str">
        <f t="shared" si="724"/>
        <v>&lt;177 micron (NGR)</v>
      </c>
      <c r="L4409">
        <v>114</v>
      </c>
      <c r="M4409" t="s">
        <v>118</v>
      </c>
      <c r="N4409">
        <v>2239</v>
      </c>
      <c r="O4409" t="s">
        <v>489</v>
      </c>
      <c r="P4409" t="s">
        <v>77</v>
      </c>
      <c r="Q4409" t="s">
        <v>33</v>
      </c>
      <c r="R4409" t="s">
        <v>198</v>
      </c>
      <c r="S4409" t="s">
        <v>78</v>
      </c>
      <c r="T4409" t="s">
        <v>36</v>
      </c>
      <c r="U4409" t="s">
        <v>973</v>
      </c>
      <c r="V4409" t="s">
        <v>730</v>
      </c>
      <c r="W4409" t="s">
        <v>66</v>
      </c>
      <c r="X4409" t="s">
        <v>76</v>
      </c>
      <c r="Y4409" t="s">
        <v>66</v>
      </c>
      <c r="Z4409" t="s">
        <v>15879</v>
      </c>
    </row>
    <row r="4410" spans="1:26" hidden="1" x14ac:dyDescent="0.25">
      <c r="A4410" t="s">
        <v>17698</v>
      </c>
      <c r="B4410" t="s">
        <v>17699</v>
      </c>
      <c r="C4410" s="1" t="str">
        <f t="shared" si="712"/>
        <v>21:0242</v>
      </c>
      <c r="D4410" s="1" t="str">
        <f t="shared" si="722"/>
        <v>21:0117</v>
      </c>
      <c r="E4410" t="s">
        <v>17700</v>
      </c>
      <c r="F4410" t="s">
        <v>17701</v>
      </c>
      <c r="H4410">
        <v>59.090101799999999</v>
      </c>
      <c r="I4410">
        <v>-102.0630369</v>
      </c>
      <c r="J4410" s="1" t="str">
        <f t="shared" si="723"/>
        <v>NGR lake sediment grab sample</v>
      </c>
      <c r="K4410" s="1" t="str">
        <f t="shared" si="724"/>
        <v>&lt;177 micron (NGR)</v>
      </c>
      <c r="L4410">
        <v>114</v>
      </c>
      <c r="M4410" t="s">
        <v>131</v>
      </c>
      <c r="N4410">
        <v>2240</v>
      </c>
      <c r="O4410" t="s">
        <v>207</v>
      </c>
      <c r="P4410" t="s">
        <v>244</v>
      </c>
      <c r="Q4410" t="s">
        <v>63</v>
      </c>
      <c r="R4410" t="s">
        <v>349</v>
      </c>
      <c r="S4410" t="s">
        <v>156</v>
      </c>
      <c r="T4410" t="s">
        <v>122</v>
      </c>
      <c r="U4410" t="s">
        <v>10657</v>
      </c>
      <c r="V4410" t="s">
        <v>6252</v>
      </c>
      <c r="W4410" t="s">
        <v>66</v>
      </c>
      <c r="X4410" t="s">
        <v>77</v>
      </c>
      <c r="Y4410" t="s">
        <v>41</v>
      </c>
      <c r="Z4410" t="s">
        <v>2335</v>
      </c>
    </row>
    <row r="4411" spans="1:26" hidden="1" x14ac:dyDescent="0.25">
      <c r="A4411" t="s">
        <v>17702</v>
      </c>
      <c r="B4411" t="s">
        <v>17703</v>
      </c>
      <c r="C4411" s="1" t="str">
        <f t="shared" ref="C4411:C4474" si="725">HYPERLINK("http://geochem.nrcan.gc.ca/cdogs/content/bdl/bdl210242_e.htm", "21:0242")</f>
        <v>21:0242</v>
      </c>
      <c r="D4411" s="1" t="str">
        <f t="shared" si="722"/>
        <v>21:0117</v>
      </c>
      <c r="E4411" t="s">
        <v>17704</v>
      </c>
      <c r="F4411" t="s">
        <v>17705</v>
      </c>
      <c r="H4411">
        <v>59.112317900000001</v>
      </c>
      <c r="I4411">
        <v>-102.0666935</v>
      </c>
      <c r="J4411" s="1" t="str">
        <f t="shared" si="723"/>
        <v>NGR lake sediment grab sample</v>
      </c>
      <c r="K4411" s="1" t="str">
        <f t="shared" si="724"/>
        <v>&lt;177 micron (NGR)</v>
      </c>
      <c r="L4411">
        <v>114</v>
      </c>
      <c r="M4411" t="s">
        <v>143</v>
      </c>
      <c r="N4411">
        <v>2241</v>
      </c>
      <c r="O4411" t="s">
        <v>61</v>
      </c>
      <c r="P4411" t="s">
        <v>50</v>
      </c>
      <c r="Q4411" t="s">
        <v>63</v>
      </c>
      <c r="R4411" t="s">
        <v>64</v>
      </c>
      <c r="S4411" t="s">
        <v>33</v>
      </c>
      <c r="T4411" t="s">
        <v>36</v>
      </c>
      <c r="U4411" t="s">
        <v>215</v>
      </c>
      <c r="V4411" t="s">
        <v>529</v>
      </c>
      <c r="W4411" t="s">
        <v>66</v>
      </c>
      <c r="X4411" t="s">
        <v>76</v>
      </c>
      <c r="Y4411" t="s">
        <v>41</v>
      </c>
      <c r="Z4411" t="s">
        <v>4295</v>
      </c>
    </row>
    <row r="4412" spans="1:26" hidden="1" x14ac:dyDescent="0.25">
      <c r="A4412" t="s">
        <v>17706</v>
      </c>
      <c r="B4412" t="s">
        <v>17707</v>
      </c>
      <c r="C4412" s="1" t="str">
        <f t="shared" si="725"/>
        <v>21:0242</v>
      </c>
      <c r="D4412" s="1" t="str">
        <f t="shared" si="722"/>
        <v>21:0117</v>
      </c>
      <c r="E4412" t="s">
        <v>17708</v>
      </c>
      <c r="F4412" t="s">
        <v>17709</v>
      </c>
      <c r="H4412">
        <v>59.136754000000003</v>
      </c>
      <c r="I4412">
        <v>-102.0628208</v>
      </c>
      <c r="J4412" s="1" t="str">
        <f t="shared" si="723"/>
        <v>NGR lake sediment grab sample</v>
      </c>
      <c r="K4412" s="1" t="str">
        <f t="shared" si="724"/>
        <v>&lt;177 micron (NGR)</v>
      </c>
      <c r="L4412">
        <v>114</v>
      </c>
      <c r="M4412" t="s">
        <v>154</v>
      </c>
      <c r="N4412">
        <v>2242</v>
      </c>
      <c r="O4412" t="s">
        <v>1254</v>
      </c>
      <c r="P4412" t="s">
        <v>109</v>
      </c>
      <c r="Q4412" t="s">
        <v>63</v>
      </c>
      <c r="R4412" t="s">
        <v>64</v>
      </c>
      <c r="S4412" t="s">
        <v>146</v>
      </c>
      <c r="T4412" t="s">
        <v>36</v>
      </c>
      <c r="U4412" t="s">
        <v>1538</v>
      </c>
      <c r="V4412" t="s">
        <v>2909</v>
      </c>
      <c r="W4412" t="s">
        <v>53</v>
      </c>
      <c r="X4412" t="s">
        <v>76</v>
      </c>
      <c r="Y4412" t="s">
        <v>41</v>
      </c>
      <c r="Z4412" t="s">
        <v>66</v>
      </c>
    </row>
    <row r="4413" spans="1:26" hidden="1" x14ac:dyDescent="0.25">
      <c r="A4413" t="s">
        <v>17710</v>
      </c>
      <c r="B4413" t="s">
        <v>17711</v>
      </c>
      <c r="C4413" s="1" t="str">
        <f t="shared" si="725"/>
        <v>21:0242</v>
      </c>
      <c r="D4413" s="1" t="str">
        <f t="shared" si="722"/>
        <v>21:0117</v>
      </c>
      <c r="E4413" t="s">
        <v>17666</v>
      </c>
      <c r="F4413" t="s">
        <v>17712</v>
      </c>
      <c r="H4413">
        <v>59.1444726</v>
      </c>
      <c r="I4413">
        <v>-102.0319724</v>
      </c>
      <c r="J4413" s="1" t="str">
        <f t="shared" si="723"/>
        <v>NGR lake sediment grab sample</v>
      </c>
      <c r="K4413" s="1" t="str">
        <f t="shared" si="724"/>
        <v>&lt;177 micron (NGR)</v>
      </c>
      <c r="L4413">
        <v>114</v>
      </c>
      <c r="M4413" t="s">
        <v>169</v>
      </c>
      <c r="N4413">
        <v>2243</v>
      </c>
      <c r="O4413" t="s">
        <v>243</v>
      </c>
      <c r="P4413" t="s">
        <v>35</v>
      </c>
      <c r="Q4413" t="s">
        <v>66</v>
      </c>
      <c r="R4413" t="s">
        <v>391</v>
      </c>
      <c r="S4413" t="s">
        <v>156</v>
      </c>
      <c r="T4413" t="s">
        <v>36</v>
      </c>
      <c r="U4413" t="s">
        <v>909</v>
      </c>
      <c r="V4413" t="s">
        <v>148</v>
      </c>
      <c r="W4413" t="s">
        <v>181</v>
      </c>
      <c r="X4413" t="s">
        <v>82</v>
      </c>
      <c r="Y4413" t="s">
        <v>309</v>
      </c>
      <c r="Z4413" t="s">
        <v>48</v>
      </c>
    </row>
    <row r="4414" spans="1:26" hidden="1" x14ac:dyDescent="0.25">
      <c r="A4414" t="s">
        <v>17713</v>
      </c>
      <c r="B4414" t="s">
        <v>17714</v>
      </c>
      <c r="C4414" s="1" t="str">
        <f t="shared" si="725"/>
        <v>21:0242</v>
      </c>
      <c r="D4414" s="1" t="str">
        <f t="shared" si="722"/>
        <v>21:0117</v>
      </c>
      <c r="E4414" t="s">
        <v>17666</v>
      </c>
      <c r="F4414" t="s">
        <v>17715</v>
      </c>
      <c r="H4414">
        <v>59.1444726</v>
      </c>
      <c r="I4414">
        <v>-102.0319724</v>
      </c>
      <c r="J4414" s="1" t="str">
        <f t="shared" si="723"/>
        <v>NGR lake sediment grab sample</v>
      </c>
      <c r="K4414" s="1" t="str">
        <f t="shared" si="724"/>
        <v>&lt;177 micron (NGR)</v>
      </c>
      <c r="L4414">
        <v>114</v>
      </c>
      <c r="M4414" t="s">
        <v>162</v>
      </c>
      <c r="N4414">
        <v>2244</v>
      </c>
      <c r="O4414" t="s">
        <v>3263</v>
      </c>
      <c r="P4414" t="s">
        <v>35</v>
      </c>
      <c r="Q4414" t="s">
        <v>66</v>
      </c>
      <c r="R4414" t="s">
        <v>283</v>
      </c>
      <c r="S4414" t="s">
        <v>156</v>
      </c>
      <c r="T4414" t="s">
        <v>36</v>
      </c>
      <c r="U4414" t="s">
        <v>963</v>
      </c>
      <c r="V4414" t="s">
        <v>1216</v>
      </c>
      <c r="W4414" t="s">
        <v>78</v>
      </c>
      <c r="X4414" t="s">
        <v>890</v>
      </c>
      <c r="Y4414" t="s">
        <v>41</v>
      </c>
      <c r="Z4414" t="s">
        <v>48</v>
      </c>
    </row>
    <row r="4415" spans="1:26" hidden="1" x14ac:dyDescent="0.25">
      <c r="A4415" t="s">
        <v>17716</v>
      </c>
      <c r="B4415" t="s">
        <v>17717</v>
      </c>
      <c r="C4415" s="1" t="str">
        <f t="shared" si="725"/>
        <v>21:0242</v>
      </c>
      <c r="D4415" s="1" t="str">
        <f t="shared" si="722"/>
        <v>21:0117</v>
      </c>
      <c r="E4415" t="s">
        <v>17718</v>
      </c>
      <c r="F4415" t="s">
        <v>17719</v>
      </c>
      <c r="H4415">
        <v>59.155611999999998</v>
      </c>
      <c r="I4415">
        <v>-102.05588659999999</v>
      </c>
      <c r="J4415" s="1" t="str">
        <f t="shared" si="723"/>
        <v>NGR lake sediment grab sample</v>
      </c>
      <c r="K4415" s="1" t="str">
        <f t="shared" si="724"/>
        <v>&lt;177 micron (NGR)</v>
      </c>
      <c r="L4415">
        <v>114</v>
      </c>
      <c r="M4415" t="s">
        <v>177</v>
      </c>
      <c r="N4415">
        <v>2245</v>
      </c>
      <c r="O4415" t="s">
        <v>48</v>
      </c>
      <c r="P4415" t="s">
        <v>181</v>
      </c>
      <c r="Q4415" t="s">
        <v>53</v>
      </c>
      <c r="R4415" t="s">
        <v>156</v>
      </c>
      <c r="S4415" t="s">
        <v>39</v>
      </c>
      <c r="T4415" t="s">
        <v>36</v>
      </c>
      <c r="U4415" t="s">
        <v>464</v>
      </c>
      <c r="V4415" t="s">
        <v>148</v>
      </c>
      <c r="W4415" t="s">
        <v>53</v>
      </c>
      <c r="X4415" t="s">
        <v>76</v>
      </c>
      <c r="Y4415" t="s">
        <v>41</v>
      </c>
      <c r="Z4415" t="s">
        <v>66</v>
      </c>
    </row>
    <row r="4416" spans="1:26" hidden="1" x14ac:dyDescent="0.25">
      <c r="A4416" t="s">
        <v>17720</v>
      </c>
      <c r="B4416" t="s">
        <v>17721</v>
      </c>
      <c r="C4416" s="1" t="str">
        <f t="shared" si="725"/>
        <v>21:0242</v>
      </c>
      <c r="D4416" s="1" t="str">
        <f t="shared" si="722"/>
        <v>21:0117</v>
      </c>
      <c r="E4416" t="s">
        <v>17722</v>
      </c>
      <c r="F4416" t="s">
        <v>17723</v>
      </c>
      <c r="H4416">
        <v>59.181120399999998</v>
      </c>
      <c r="I4416">
        <v>-102.06365630000001</v>
      </c>
      <c r="J4416" s="1" t="str">
        <f t="shared" si="723"/>
        <v>NGR lake sediment grab sample</v>
      </c>
      <c r="K4416" s="1" t="str">
        <f t="shared" si="724"/>
        <v>&lt;177 micron (NGR)</v>
      </c>
      <c r="L4416">
        <v>114</v>
      </c>
      <c r="M4416" t="s">
        <v>187</v>
      </c>
      <c r="N4416">
        <v>2246</v>
      </c>
      <c r="O4416" t="s">
        <v>208</v>
      </c>
      <c r="P4416" t="s">
        <v>321</v>
      </c>
      <c r="Q4416" t="s">
        <v>53</v>
      </c>
      <c r="R4416" t="s">
        <v>244</v>
      </c>
      <c r="S4416" t="s">
        <v>76</v>
      </c>
      <c r="T4416" t="s">
        <v>36</v>
      </c>
      <c r="U4416" t="s">
        <v>1480</v>
      </c>
      <c r="V4416" t="s">
        <v>66</v>
      </c>
      <c r="W4416" t="s">
        <v>66</v>
      </c>
      <c r="X4416" t="s">
        <v>300</v>
      </c>
      <c r="Y4416" t="s">
        <v>41</v>
      </c>
      <c r="Z4416" t="s">
        <v>621</v>
      </c>
    </row>
    <row r="4417" spans="1:26" hidden="1" x14ac:dyDescent="0.25">
      <c r="A4417" t="s">
        <v>17724</v>
      </c>
      <c r="B4417" t="s">
        <v>17725</v>
      </c>
      <c r="C4417" s="1" t="str">
        <f t="shared" si="725"/>
        <v>21:0242</v>
      </c>
      <c r="D4417" s="1" t="str">
        <f t="shared" si="722"/>
        <v>21:0117</v>
      </c>
      <c r="E4417" t="s">
        <v>17726</v>
      </c>
      <c r="F4417" t="s">
        <v>17727</v>
      </c>
      <c r="H4417">
        <v>59.200379099999999</v>
      </c>
      <c r="I4417">
        <v>-102.05615299999999</v>
      </c>
      <c r="J4417" s="1" t="str">
        <f t="shared" si="723"/>
        <v>NGR lake sediment grab sample</v>
      </c>
      <c r="K4417" s="1" t="str">
        <f t="shared" si="724"/>
        <v>&lt;177 micron (NGR)</v>
      </c>
      <c r="L4417">
        <v>114</v>
      </c>
      <c r="M4417" t="s">
        <v>196</v>
      </c>
      <c r="N4417">
        <v>2247</v>
      </c>
      <c r="O4417" t="s">
        <v>243</v>
      </c>
      <c r="P4417" t="s">
        <v>321</v>
      </c>
      <c r="Q4417" t="s">
        <v>63</v>
      </c>
      <c r="R4417" t="s">
        <v>34</v>
      </c>
      <c r="S4417" t="s">
        <v>146</v>
      </c>
      <c r="T4417" t="s">
        <v>36</v>
      </c>
      <c r="U4417" t="s">
        <v>178</v>
      </c>
      <c r="V4417" t="s">
        <v>457</v>
      </c>
      <c r="W4417" t="s">
        <v>181</v>
      </c>
      <c r="X4417" t="s">
        <v>79</v>
      </c>
      <c r="Y4417" t="s">
        <v>41</v>
      </c>
      <c r="Z4417" t="s">
        <v>1590</v>
      </c>
    </row>
    <row r="4418" spans="1:26" hidden="1" x14ac:dyDescent="0.25">
      <c r="A4418" t="s">
        <v>17728</v>
      </c>
      <c r="B4418" t="s">
        <v>17729</v>
      </c>
      <c r="C4418" s="1" t="str">
        <f t="shared" si="725"/>
        <v>21:0242</v>
      </c>
      <c r="D4418" s="1" t="str">
        <f t="shared" si="722"/>
        <v>21:0117</v>
      </c>
      <c r="E4418" t="s">
        <v>17730</v>
      </c>
      <c r="F4418" t="s">
        <v>17731</v>
      </c>
      <c r="H4418">
        <v>59.219288599999999</v>
      </c>
      <c r="I4418">
        <v>-102.05466560000001</v>
      </c>
      <c r="J4418" s="1" t="str">
        <f t="shared" si="723"/>
        <v>NGR lake sediment grab sample</v>
      </c>
      <c r="K4418" s="1" t="str">
        <f t="shared" si="724"/>
        <v>&lt;177 micron (NGR)</v>
      </c>
      <c r="L4418">
        <v>114</v>
      </c>
      <c r="M4418" t="s">
        <v>206</v>
      </c>
      <c r="N4418">
        <v>2248</v>
      </c>
      <c r="O4418" t="s">
        <v>74</v>
      </c>
      <c r="P4418" t="s">
        <v>156</v>
      </c>
      <c r="Q4418" t="s">
        <v>66</v>
      </c>
      <c r="R4418" t="s">
        <v>156</v>
      </c>
      <c r="S4418" t="s">
        <v>33</v>
      </c>
      <c r="T4418" t="s">
        <v>36</v>
      </c>
      <c r="U4418" t="s">
        <v>299</v>
      </c>
      <c r="V4418" t="s">
        <v>1121</v>
      </c>
      <c r="W4418" t="s">
        <v>53</v>
      </c>
      <c r="X4418" t="s">
        <v>77</v>
      </c>
      <c r="Y4418" t="s">
        <v>41</v>
      </c>
      <c r="Z4418" t="s">
        <v>4244</v>
      </c>
    </row>
    <row r="4419" spans="1:26" hidden="1" x14ac:dyDescent="0.25">
      <c r="A4419" t="s">
        <v>17732</v>
      </c>
      <c r="B4419" t="s">
        <v>17733</v>
      </c>
      <c r="C4419" s="1" t="str">
        <f t="shared" si="725"/>
        <v>21:0242</v>
      </c>
      <c r="D4419" s="1" t="str">
        <f t="shared" si="722"/>
        <v>21:0117</v>
      </c>
      <c r="E4419" t="s">
        <v>17734</v>
      </c>
      <c r="F4419" t="s">
        <v>17735</v>
      </c>
      <c r="H4419">
        <v>59.244438299999999</v>
      </c>
      <c r="I4419">
        <v>-102.02295839999999</v>
      </c>
      <c r="J4419" s="1" t="str">
        <f t="shared" si="723"/>
        <v>NGR lake sediment grab sample</v>
      </c>
      <c r="K4419" s="1" t="str">
        <f t="shared" si="724"/>
        <v>&lt;177 micron (NGR)</v>
      </c>
      <c r="L4419">
        <v>114</v>
      </c>
      <c r="M4419" t="s">
        <v>214</v>
      </c>
      <c r="N4419">
        <v>2249</v>
      </c>
      <c r="O4419" t="s">
        <v>155</v>
      </c>
      <c r="P4419" t="s">
        <v>32</v>
      </c>
      <c r="Q4419" t="s">
        <v>66</v>
      </c>
      <c r="R4419" t="s">
        <v>596</v>
      </c>
      <c r="S4419" t="s">
        <v>76</v>
      </c>
      <c r="T4419" t="s">
        <v>36</v>
      </c>
      <c r="U4419" t="s">
        <v>136</v>
      </c>
      <c r="V4419" t="s">
        <v>216</v>
      </c>
      <c r="W4419" t="s">
        <v>63</v>
      </c>
      <c r="X4419" t="s">
        <v>890</v>
      </c>
      <c r="Y4419" t="s">
        <v>41</v>
      </c>
      <c r="Z4419" t="s">
        <v>3969</v>
      </c>
    </row>
    <row r="4420" spans="1:26" hidden="1" x14ac:dyDescent="0.25">
      <c r="A4420" t="s">
        <v>17736</v>
      </c>
      <c r="B4420" t="s">
        <v>17737</v>
      </c>
      <c r="C4420" s="1" t="str">
        <f t="shared" si="725"/>
        <v>21:0242</v>
      </c>
      <c r="D4420" s="1" t="str">
        <f t="shared" si="722"/>
        <v>21:0117</v>
      </c>
      <c r="E4420" t="s">
        <v>17738</v>
      </c>
      <c r="F4420" t="s">
        <v>17739</v>
      </c>
      <c r="H4420">
        <v>59.278355599999998</v>
      </c>
      <c r="I4420">
        <v>-102.0491114</v>
      </c>
      <c r="J4420" s="1" t="str">
        <f t="shared" si="723"/>
        <v>NGR lake sediment grab sample</v>
      </c>
      <c r="K4420" s="1" t="str">
        <f t="shared" si="724"/>
        <v>&lt;177 micron (NGR)</v>
      </c>
      <c r="L4420">
        <v>114</v>
      </c>
      <c r="M4420" t="s">
        <v>234</v>
      </c>
      <c r="N4420">
        <v>2250</v>
      </c>
      <c r="O4420" t="s">
        <v>463</v>
      </c>
      <c r="P4420" t="s">
        <v>62</v>
      </c>
      <c r="Q4420" t="s">
        <v>53</v>
      </c>
      <c r="R4420" t="s">
        <v>82</v>
      </c>
      <c r="S4420" t="s">
        <v>50</v>
      </c>
      <c r="T4420" t="s">
        <v>36</v>
      </c>
      <c r="U4420" t="s">
        <v>974</v>
      </c>
      <c r="V4420" t="s">
        <v>2590</v>
      </c>
      <c r="W4420" t="s">
        <v>78</v>
      </c>
      <c r="X4420" t="s">
        <v>48</v>
      </c>
      <c r="Y4420" t="s">
        <v>41</v>
      </c>
      <c r="Z4420" t="s">
        <v>3945</v>
      </c>
    </row>
    <row r="4421" spans="1:26" hidden="1" x14ac:dyDescent="0.25">
      <c r="A4421" t="s">
        <v>17740</v>
      </c>
      <c r="B4421" t="s">
        <v>17741</v>
      </c>
      <c r="C4421" s="1" t="str">
        <f t="shared" si="725"/>
        <v>21:0242</v>
      </c>
      <c r="D4421" s="1" t="str">
        <f t="shared" si="722"/>
        <v>21:0117</v>
      </c>
      <c r="E4421" t="s">
        <v>17742</v>
      </c>
      <c r="F4421" t="s">
        <v>17743</v>
      </c>
      <c r="H4421">
        <v>59.367299500000001</v>
      </c>
      <c r="I4421">
        <v>-102.08660140000001</v>
      </c>
      <c r="J4421" s="1" t="str">
        <f t="shared" si="723"/>
        <v>NGR lake sediment grab sample</v>
      </c>
      <c r="K4421" s="1" t="str">
        <f t="shared" si="724"/>
        <v>&lt;177 micron (NGR)</v>
      </c>
      <c r="L4421">
        <v>115</v>
      </c>
      <c r="M4421" t="s">
        <v>30</v>
      </c>
      <c r="N4421">
        <v>2251</v>
      </c>
      <c r="O4421" t="s">
        <v>253</v>
      </c>
      <c r="P4421" t="s">
        <v>109</v>
      </c>
      <c r="Q4421" t="s">
        <v>53</v>
      </c>
      <c r="R4421" t="s">
        <v>97</v>
      </c>
      <c r="S4421" t="s">
        <v>39</v>
      </c>
      <c r="T4421" t="s">
        <v>36</v>
      </c>
      <c r="U4421" t="s">
        <v>91</v>
      </c>
      <c r="V4421" t="s">
        <v>730</v>
      </c>
      <c r="W4421" t="s">
        <v>66</v>
      </c>
      <c r="X4421" t="s">
        <v>283</v>
      </c>
      <c r="Y4421" t="s">
        <v>41</v>
      </c>
      <c r="Z4421" t="s">
        <v>2483</v>
      </c>
    </row>
    <row r="4422" spans="1:26" hidden="1" x14ac:dyDescent="0.25">
      <c r="A4422" t="s">
        <v>17744</v>
      </c>
      <c r="B4422" t="s">
        <v>17745</v>
      </c>
      <c r="C4422" s="1" t="str">
        <f t="shared" si="725"/>
        <v>21:0242</v>
      </c>
      <c r="D4422" s="1" t="str">
        <f t="shared" si="722"/>
        <v>21:0117</v>
      </c>
      <c r="E4422" t="s">
        <v>17746</v>
      </c>
      <c r="F4422" t="s">
        <v>17747</v>
      </c>
      <c r="H4422">
        <v>59.286886099999997</v>
      </c>
      <c r="I4422">
        <v>-102.0259277</v>
      </c>
      <c r="J4422" s="1" t="str">
        <f t="shared" si="723"/>
        <v>NGR lake sediment grab sample</v>
      </c>
      <c r="K4422" s="1" t="str">
        <f t="shared" si="724"/>
        <v>&lt;177 micron (NGR)</v>
      </c>
      <c r="L4422">
        <v>115</v>
      </c>
      <c r="M4422" t="s">
        <v>47</v>
      </c>
      <c r="N4422">
        <v>2252</v>
      </c>
      <c r="O4422" t="s">
        <v>163</v>
      </c>
      <c r="P4422" t="s">
        <v>49</v>
      </c>
      <c r="Q4422" t="s">
        <v>53</v>
      </c>
      <c r="R4422" t="s">
        <v>546</v>
      </c>
      <c r="S4422" t="s">
        <v>34</v>
      </c>
      <c r="T4422" t="s">
        <v>122</v>
      </c>
      <c r="U4422" t="s">
        <v>964</v>
      </c>
      <c r="V4422" t="s">
        <v>8127</v>
      </c>
      <c r="W4422" t="s">
        <v>109</v>
      </c>
      <c r="X4422" t="s">
        <v>48</v>
      </c>
      <c r="Y4422" t="s">
        <v>41</v>
      </c>
      <c r="Z4422" t="s">
        <v>3127</v>
      </c>
    </row>
    <row r="4423" spans="1:26" hidden="1" x14ac:dyDescent="0.25">
      <c r="A4423" t="s">
        <v>17748</v>
      </c>
      <c r="B4423" t="s">
        <v>17749</v>
      </c>
      <c r="C4423" s="1" t="str">
        <f t="shared" si="725"/>
        <v>21:0242</v>
      </c>
      <c r="D4423" s="1" t="str">
        <f t="shared" si="722"/>
        <v>21:0117</v>
      </c>
      <c r="E4423" t="s">
        <v>17750</v>
      </c>
      <c r="F4423" t="s">
        <v>17751</v>
      </c>
      <c r="H4423">
        <v>59.337032600000001</v>
      </c>
      <c r="I4423">
        <v>-102.039857</v>
      </c>
      <c r="J4423" s="1" t="str">
        <f t="shared" si="723"/>
        <v>NGR lake sediment grab sample</v>
      </c>
      <c r="K4423" s="1" t="str">
        <f t="shared" si="724"/>
        <v>&lt;177 micron (NGR)</v>
      </c>
      <c r="L4423">
        <v>115</v>
      </c>
      <c r="M4423" t="s">
        <v>60</v>
      </c>
      <c r="N4423">
        <v>2253</v>
      </c>
      <c r="O4423" t="s">
        <v>208</v>
      </c>
      <c r="P4423" t="s">
        <v>35</v>
      </c>
      <c r="Q4423" t="s">
        <v>66</v>
      </c>
      <c r="R4423" t="s">
        <v>277</v>
      </c>
      <c r="S4423" t="s">
        <v>97</v>
      </c>
      <c r="T4423" t="s">
        <v>36</v>
      </c>
      <c r="U4423" t="s">
        <v>3605</v>
      </c>
      <c r="V4423" t="s">
        <v>3144</v>
      </c>
      <c r="W4423" t="s">
        <v>156</v>
      </c>
      <c r="X4423" t="s">
        <v>48</v>
      </c>
      <c r="Y4423" t="s">
        <v>41</v>
      </c>
      <c r="Z4423" t="s">
        <v>2612</v>
      </c>
    </row>
    <row r="4424" spans="1:26" hidden="1" x14ac:dyDescent="0.25">
      <c r="A4424" t="s">
        <v>17752</v>
      </c>
      <c r="B4424" t="s">
        <v>17753</v>
      </c>
      <c r="C4424" s="1" t="str">
        <f t="shared" si="725"/>
        <v>21:0242</v>
      </c>
      <c r="D4424" s="1" t="str">
        <f t="shared" si="722"/>
        <v>21:0117</v>
      </c>
      <c r="E4424" t="s">
        <v>17754</v>
      </c>
      <c r="F4424" t="s">
        <v>17755</v>
      </c>
      <c r="H4424">
        <v>59.356196500000003</v>
      </c>
      <c r="I4424">
        <v>-102.0719254</v>
      </c>
      <c r="J4424" s="1" t="str">
        <f t="shared" si="723"/>
        <v>NGR lake sediment grab sample</v>
      </c>
      <c r="K4424" s="1" t="str">
        <f t="shared" si="724"/>
        <v>&lt;177 micron (NGR)</v>
      </c>
      <c r="L4424">
        <v>115</v>
      </c>
      <c r="M4424" t="s">
        <v>154</v>
      </c>
      <c r="N4424">
        <v>2254</v>
      </c>
      <c r="O4424" t="s">
        <v>541</v>
      </c>
      <c r="P4424" t="s">
        <v>244</v>
      </c>
      <c r="Q4424" t="s">
        <v>63</v>
      </c>
      <c r="R4424" t="s">
        <v>290</v>
      </c>
      <c r="S4424" t="s">
        <v>33</v>
      </c>
      <c r="T4424" t="s">
        <v>36</v>
      </c>
      <c r="U4424" t="s">
        <v>6852</v>
      </c>
      <c r="V4424" t="s">
        <v>8127</v>
      </c>
      <c r="W4424" t="s">
        <v>290</v>
      </c>
      <c r="X4424" t="s">
        <v>48</v>
      </c>
      <c r="Y4424" t="s">
        <v>41</v>
      </c>
      <c r="Z4424" t="s">
        <v>3494</v>
      </c>
    </row>
    <row r="4425" spans="1:26" hidden="1" x14ac:dyDescent="0.25">
      <c r="A4425" t="s">
        <v>17756</v>
      </c>
      <c r="B4425" t="s">
        <v>17757</v>
      </c>
      <c r="C4425" s="1" t="str">
        <f t="shared" si="725"/>
        <v>21:0242</v>
      </c>
      <c r="D4425" s="1" t="str">
        <f t="shared" si="722"/>
        <v>21:0117</v>
      </c>
      <c r="E4425" t="s">
        <v>17742</v>
      </c>
      <c r="F4425" t="s">
        <v>17758</v>
      </c>
      <c r="H4425">
        <v>59.367299500000001</v>
      </c>
      <c r="I4425">
        <v>-102.08660140000001</v>
      </c>
      <c r="J4425" s="1" t="str">
        <f t="shared" si="723"/>
        <v>NGR lake sediment grab sample</v>
      </c>
      <c r="K4425" s="1" t="str">
        <f t="shared" si="724"/>
        <v>&lt;177 micron (NGR)</v>
      </c>
      <c r="L4425">
        <v>115</v>
      </c>
      <c r="M4425" t="s">
        <v>162</v>
      </c>
      <c r="N4425">
        <v>2255</v>
      </c>
      <c r="O4425" t="s">
        <v>253</v>
      </c>
      <c r="P4425" t="s">
        <v>109</v>
      </c>
      <c r="Q4425" t="s">
        <v>66</v>
      </c>
      <c r="R4425" t="s">
        <v>97</v>
      </c>
      <c r="S4425" t="s">
        <v>39</v>
      </c>
      <c r="T4425" t="s">
        <v>36</v>
      </c>
      <c r="U4425" t="s">
        <v>766</v>
      </c>
      <c r="V4425" t="s">
        <v>685</v>
      </c>
      <c r="W4425" t="s">
        <v>53</v>
      </c>
      <c r="X4425" t="s">
        <v>283</v>
      </c>
      <c r="Y4425" t="s">
        <v>41</v>
      </c>
      <c r="Z4425" t="s">
        <v>391</v>
      </c>
    </row>
    <row r="4426" spans="1:26" hidden="1" x14ac:dyDescent="0.25">
      <c r="A4426" t="s">
        <v>17759</v>
      </c>
      <c r="B4426" t="s">
        <v>17760</v>
      </c>
      <c r="C4426" s="1" t="str">
        <f t="shared" si="725"/>
        <v>21:0242</v>
      </c>
      <c r="D4426" s="1" t="str">
        <f t="shared" si="722"/>
        <v>21:0117</v>
      </c>
      <c r="E4426" t="s">
        <v>17742</v>
      </c>
      <c r="F4426" t="s">
        <v>17761</v>
      </c>
      <c r="H4426">
        <v>59.367299500000001</v>
      </c>
      <c r="I4426">
        <v>-102.08660140000001</v>
      </c>
      <c r="J4426" s="1" t="str">
        <f t="shared" si="723"/>
        <v>NGR lake sediment grab sample</v>
      </c>
      <c r="K4426" s="1" t="str">
        <f t="shared" si="724"/>
        <v>&lt;177 micron (NGR)</v>
      </c>
      <c r="L4426">
        <v>115</v>
      </c>
      <c r="M4426" t="s">
        <v>169</v>
      </c>
      <c r="N4426">
        <v>2256</v>
      </c>
      <c r="O4426" t="s">
        <v>61</v>
      </c>
      <c r="P4426" t="s">
        <v>156</v>
      </c>
      <c r="Q4426" t="s">
        <v>53</v>
      </c>
      <c r="R4426" t="s">
        <v>76</v>
      </c>
      <c r="S4426" t="s">
        <v>33</v>
      </c>
      <c r="T4426" t="s">
        <v>36</v>
      </c>
      <c r="U4426" t="s">
        <v>208</v>
      </c>
      <c r="V4426" t="s">
        <v>99</v>
      </c>
      <c r="W4426" t="s">
        <v>53</v>
      </c>
      <c r="X4426" t="s">
        <v>82</v>
      </c>
      <c r="Y4426" t="s">
        <v>41</v>
      </c>
      <c r="Z4426" t="s">
        <v>3958</v>
      </c>
    </row>
    <row r="4427" spans="1:26" hidden="1" x14ac:dyDescent="0.25">
      <c r="A4427" t="s">
        <v>17762</v>
      </c>
      <c r="B4427" t="s">
        <v>17763</v>
      </c>
      <c r="C4427" s="1" t="str">
        <f t="shared" si="725"/>
        <v>21:0242</v>
      </c>
      <c r="D4427" s="1" t="str">
        <f t="shared" si="722"/>
        <v>21:0117</v>
      </c>
      <c r="E4427" t="s">
        <v>17764</v>
      </c>
      <c r="F4427" t="s">
        <v>17765</v>
      </c>
      <c r="H4427">
        <v>59.392577299999999</v>
      </c>
      <c r="I4427">
        <v>-102.0938749</v>
      </c>
      <c r="J4427" s="1" t="str">
        <f t="shared" si="723"/>
        <v>NGR lake sediment grab sample</v>
      </c>
      <c r="K4427" s="1" t="str">
        <f t="shared" si="724"/>
        <v>&lt;177 micron (NGR)</v>
      </c>
      <c r="L4427">
        <v>115</v>
      </c>
      <c r="M4427" t="s">
        <v>73</v>
      </c>
      <c r="N4427">
        <v>2257</v>
      </c>
      <c r="O4427" t="s">
        <v>133</v>
      </c>
      <c r="P4427" t="s">
        <v>39</v>
      </c>
      <c r="Q4427" t="s">
        <v>53</v>
      </c>
      <c r="R4427" t="s">
        <v>39</v>
      </c>
      <c r="S4427" t="s">
        <v>33</v>
      </c>
      <c r="T4427" t="s">
        <v>36</v>
      </c>
      <c r="U4427" t="s">
        <v>1829</v>
      </c>
      <c r="V4427" t="s">
        <v>2309</v>
      </c>
      <c r="W4427" t="s">
        <v>66</v>
      </c>
      <c r="X4427" t="s">
        <v>76</v>
      </c>
      <c r="Y4427" t="s">
        <v>41</v>
      </c>
      <c r="Z4427" t="s">
        <v>3853</v>
      </c>
    </row>
    <row r="4428" spans="1:26" hidden="1" x14ac:dyDescent="0.25">
      <c r="A4428" t="s">
        <v>17766</v>
      </c>
      <c r="B4428" t="s">
        <v>17767</v>
      </c>
      <c r="C4428" s="1" t="str">
        <f t="shared" si="725"/>
        <v>21:0242</v>
      </c>
      <c r="D4428" s="1" t="str">
        <f t="shared" si="722"/>
        <v>21:0117</v>
      </c>
      <c r="E4428" t="s">
        <v>17768</v>
      </c>
      <c r="F4428" t="s">
        <v>17769</v>
      </c>
      <c r="H4428">
        <v>59.412208499999998</v>
      </c>
      <c r="I4428">
        <v>-102.084084</v>
      </c>
      <c r="J4428" s="1" t="str">
        <f t="shared" si="723"/>
        <v>NGR lake sediment grab sample</v>
      </c>
      <c r="K4428" s="1" t="str">
        <f t="shared" si="724"/>
        <v>&lt;177 micron (NGR)</v>
      </c>
      <c r="L4428">
        <v>115</v>
      </c>
      <c r="M4428" t="s">
        <v>87</v>
      </c>
      <c r="N4428">
        <v>2258</v>
      </c>
      <c r="O4428" t="s">
        <v>343</v>
      </c>
      <c r="P4428" t="s">
        <v>334</v>
      </c>
      <c r="Q4428" t="s">
        <v>63</v>
      </c>
      <c r="R4428" t="s">
        <v>198</v>
      </c>
      <c r="S4428" t="s">
        <v>78</v>
      </c>
      <c r="T4428" t="s">
        <v>36</v>
      </c>
      <c r="U4428" t="s">
        <v>54</v>
      </c>
      <c r="V4428" t="s">
        <v>225</v>
      </c>
      <c r="W4428" t="s">
        <v>53</v>
      </c>
      <c r="X4428" t="s">
        <v>48</v>
      </c>
      <c r="Y4428" t="s">
        <v>41</v>
      </c>
      <c r="Z4428" t="s">
        <v>158</v>
      </c>
    </row>
    <row r="4429" spans="1:26" hidden="1" x14ac:dyDescent="0.25">
      <c r="A4429" t="s">
        <v>17770</v>
      </c>
      <c r="B4429" t="s">
        <v>17771</v>
      </c>
      <c r="C4429" s="1" t="str">
        <f t="shared" si="725"/>
        <v>21:0242</v>
      </c>
      <c r="D4429" s="1" t="str">
        <f t="shared" si="722"/>
        <v>21:0117</v>
      </c>
      <c r="E4429" t="s">
        <v>17772</v>
      </c>
      <c r="F4429" t="s">
        <v>17773</v>
      </c>
      <c r="H4429">
        <v>59.423163199999998</v>
      </c>
      <c r="I4429">
        <v>-102.0684883</v>
      </c>
      <c r="J4429" s="1" t="str">
        <f t="shared" si="723"/>
        <v>NGR lake sediment grab sample</v>
      </c>
      <c r="K4429" s="1" t="str">
        <f t="shared" si="724"/>
        <v>&lt;177 micron (NGR)</v>
      </c>
      <c r="L4429">
        <v>115</v>
      </c>
      <c r="M4429" t="s">
        <v>96</v>
      </c>
      <c r="N4429">
        <v>2259</v>
      </c>
      <c r="O4429" t="s">
        <v>228</v>
      </c>
      <c r="P4429" t="s">
        <v>32</v>
      </c>
      <c r="Q4429" t="s">
        <v>53</v>
      </c>
      <c r="R4429" t="s">
        <v>64</v>
      </c>
      <c r="S4429" t="s">
        <v>39</v>
      </c>
      <c r="T4429" t="s">
        <v>36</v>
      </c>
      <c r="U4429" t="s">
        <v>991</v>
      </c>
      <c r="V4429" t="s">
        <v>5476</v>
      </c>
      <c r="W4429" t="s">
        <v>64</v>
      </c>
      <c r="X4429" t="s">
        <v>79</v>
      </c>
      <c r="Y4429" t="s">
        <v>41</v>
      </c>
      <c r="Z4429" t="s">
        <v>438</v>
      </c>
    </row>
    <row r="4430" spans="1:26" hidden="1" x14ac:dyDescent="0.25">
      <c r="A4430" t="s">
        <v>17774</v>
      </c>
      <c r="B4430" t="s">
        <v>17775</v>
      </c>
      <c r="C4430" s="1" t="str">
        <f t="shared" si="725"/>
        <v>21:0242</v>
      </c>
      <c r="D4430" s="1" t="str">
        <f t="shared" si="722"/>
        <v>21:0117</v>
      </c>
      <c r="E4430" t="s">
        <v>17776</v>
      </c>
      <c r="F4430" t="s">
        <v>17777</v>
      </c>
      <c r="H4430">
        <v>59.445697199999998</v>
      </c>
      <c r="I4430">
        <v>-102.06957319999999</v>
      </c>
      <c r="J4430" s="1" t="str">
        <f t="shared" si="723"/>
        <v>NGR lake sediment grab sample</v>
      </c>
      <c r="K4430" s="1" t="str">
        <f t="shared" si="724"/>
        <v>&lt;177 micron (NGR)</v>
      </c>
      <c r="L4430">
        <v>115</v>
      </c>
      <c r="M4430" t="s">
        <v>106</v>
      </c>
      <c r="N4430">
        <v>2260</v>
      </c>
      <c r="O4430" t="s">
        <v>298</v>
      </c>
      <c r="P4430" t="s">
        <v>32</v>
      </c>
      <c r="Q4430" t="s">
        <v>66</v>
      </c>
      <c r="R4430" t="s">
        <v>134</v>
      </c>
      <c r="S4430" t="s">
        <v>39</v>
      </c>
      <c r="T4430" t="s">
        <v>36</v>
      </c>
      <c r="U4430" t="s">
        <v>100</v>
      </c>
      <c r="V4430" t="s">
        <v>452</v>
      </c>
      <c r="W4430" t="s">
        <v>53</v>
      </c>
      <c r="X4430" t="s">
        <v>82</v>
      </c>
      <c r="Y4430" t="s">
        <v>41</v>
      </c>
      <c r="Z4430" t="s">
        <v>423</v>
      </c>
    </row>
    <row r="4431" spans="1:26" hidden="1" x14ac:dyDescent="0.25">
      <c r="A4431" t="s">
        <v>17778</v>
      </c>
      <c r="B4431" t="s">
        <v>17779</v>
      </c>
      <c r="C4431" s="1" t="str">
        <f t="shared" si="725"/>
        <v>21:0242</v>
      </c>
      <c r="D4431" s="1" t="str">
        <f t="shared" si="722"/>
        <v>21:0117</v>
      </c>
      <c r="E4431" t="s">
        <v>17780</v>
      </c>
      <c r="F4431" t="s">
        <v>17781</v>
      </c>
      <c r="H4431">
        <v>59.4708702</v>
      </c>
      <c r="I4431">
        <v>-102.0657334</v>
      </c>
      <c r="J4431" s="1" t="str">
        <f t="shared" si="723"/>
        <v>NGR lake sediment grab sample</v>
      </c>
      <c r="K4431" s="1" t="str">
        <f t="shared" si="724"/>
        <v>&lt;177 micron (NGR)</v>
      </c>
      <c r="L4431">
        <v>115</v>
      </c>
      <c r="M4431" t="s">
        <v>118</v>
      </c>
      <c r="N4431">
        <v>2261</v>
      </c>
      <c r="O4431" t="s">
        <v>253</v>
      </c>
      <c r="P4431" t="s">
        <v>244</v>
      </c>
      <c r="Q4431" t="s">
        <v>66</v>
      </c>
      <c r="R4431" t="s">
        <v>34</v>
      </c>
      <c r="S4431" t="s">
        <v>78</v>
      </c>
      <c r="T4431" t="s">
        <v>36</v>
      </c>
      <c r="U4431" t="s">
        <v>559</v>
      </c>
      <c r="V4431" t="s">
        <v>216</v>
      </c>
      <c r="W4431" t="s">
        <v>63</v>
      </c>
      <c r="X4431" t="s">
        <v>890</v>
      </c>
      <c r="Y4431" t="s">
        <v>41</v>
      </c>
      <c r="Z4431" t="s">
        <v>1161</v>
      </c>
    </row>
    <row r="4432" spans="1:26" hidden="1" x14ac:dyDescent="0.25">
      <c r="A4432" t="s">
        <v>17782</v>
      </c>
      <c r="B4432" t="s">
        <v>17783</v>
      </c>
      <c r="C4432" s="1" t="str">
        <f t="shared" si="725"/>
        <v>21:0242</v>
      </c>
      <c r="D4432" s="1" t="str">
        <f t="shared" si="722"/>
        <v>21:0117</v>
      </c>
      <c r="E4432" t="s">
        <v>17784</v>
      </c>
      <c r="F4432" t="s">
        <v>17785</v>
      </c>
      <c r="H4432">
        <v>59.495448199999998</v>
      </c>
      <c r="I4432">
        <v>-102.0530327</v>
      </c>
      <c r="J4432" s="1" t="str">
        <f t="shared" si="723"/>
        <v>NGR lake sediment grab sample</v>
      </c>
      <c r="K4432" s="1" t="str">
        <f t="shared" si="724"/>
        <v>&lt;177 micron (NGR)</v>
      </c>
      <c r="L4432">
        <v>115</v>
      </c>
      <c r="M4432" t="s">
        <v>131</v>
      </c>
      <c r="N4432">
        <v>2262</v>
      </c>
      <c r="O4432" t="s">
        <v>603</v>
      </c>
      <c r="P4432" t="s">
        <v>145</v>
      </c>
      <c r="Q4432" t="s">
        <v>63</v>
      </c>
      <c r="R4432" t="s">
        <v>156</v>
      </c>
      <c r="S4432" t="s">
        <v>33</v>
      </c>
      <c r="T4432" t="s">
        <v>36</v>
      </c>
      <c r="U4432" t="s">
        <v>98</v>
      </c>
      <c r="V4432" t="s">
        <v>262</v>
      </c>
      <c r="W4432" t="s">
        <v>78</v>
      </c>
      <c r="X4432" t="s">
        <v>82</v>
      </c>
      <c r="Y4432" t="s">
        <v>41</v>
      </c>
      <c r="Z4432" t="s">
        <v>1638</v>
      </c>
    </row>
    <row r="4433" spans="1:26" hidden="1" x14ac:dyDescent="0.25">
      <c r="A4433" t="s">
        <v>17786</v>
      </c>
      <c r="B4433" t="s">
        <v>17787</v>
      </c>
      <c r="C4433" s="1" t="str">
        <f t="shared" si="725"/>
        <v>21:0242</v>
      </c>
      <c r="D4433" s="1" t="str">
        <f t="shared" si="722"/>
        <v>21:0117</v>
      </c>
      <c r="E4433" t="s">
        <v>17788</v>
      </c>
      <c r="F4433" t="s">
        <v>17789</v>
      </c>
      <c r="H4433">
        <v>59.514475400000002</v>
      </c>
      <c r="I4433">
        <v>-102.0832527</v>
      </c>
      <c r="J4433" s="1" t="str">
        <f t="shared" si="723"/>
        <v>NGR lake sediment grab sample</v>
      </c>
      <c r="K4433" s="1" t="str">
        <f t="shared" si="724"/>
        <v>&lt;177 micron (NGR)</v>
      </c>
      <c r="L4433">
        <v>115</v>
      </c>
      <c r="M4433" t="s">
        <v>143</v>
      </c>
      <c r="N4433">
        <v>2263</v>
      </c>
      <c r="O4433" t="s">
        <v>1090</v>
      </c>
      <c r="P4433" t="s">
        <v>546</v>
      </c>
      <c r="Q4433" t="s">
        <v>63</v>
      </c>
      <c r="R4433" t="s">
        <v>109</v>
      </c>
      <c r="S4433" t="s">
        <v>181</v>
      </c>
      <c r="T4433" t="s">
        <v>36</v>
      </c>
      <c r="U4433" t="s">
        <v>503</v>
      </c>
      <c r="V4433" t="s">
        <v>237</v>
      </c>
      <c r="W4433" t="s">
        <v>198</v>
      </c>
      <c r="X4433" t="s">
        <v>82</v>
      </c>
      <c r="Y4433" t="s">
        <v>41</v>
      </c>
      <c r="Z4433" t="s">
        <v>334</v>
      </c>
    </row>
    <row r="4434" spans="1:26" hidden="1" x14ac:dyDescent="0.25">
      <c r="A4434" t="s">
        <v>17790</v>
      </c>
      <c r="B4434" t="s">
        <v>17791</v>
      </c>
      <c r="C4434" s="1" t="str">
        <f t="shared" si="725"/>
        <v>21:0242</v>
      </c>
      <c r="D4434" s="1" t="str">
        <f t="shared" si="722"/>
        <v>21:0117</v>
      </c>
      <c r="E4434" t="s">
        <v>17792</v>
      </c>
      <c r="F4434" t="s">
        <v>17793</v>
      </c>
      <c r="H4434">
        <v>59.531645900000001</v>
      </c>
      <c r="I4434">
        <v>-102.04715</v>
      </c>
      <c r="J4434" s="1" t="str">
        <f t="shared" si="723"/>
        <v>NGR lake sediment grab sample</v>
      </c>
      <c r="K4434" s="1" t="str">
        <f t="shared" si="724"/>
        <v>&lt;177 micron (NGR)</v>
      </c>
      <c r="L4434">
        <v>115</v>
      </c>
      <c r="M4434" t="s">
        <v>177</v>
      </c>
      <c r="N4434">
        <v>2264</v>
      </c>
      <c r="O4434" t="s">
        <v>348</v>
      </c>
      <c r="P4434" t="s">
        <v>546</v>
      </c>
      <c r="Q4434" t="s">
        <v>66</v>
      </c>
      <c r="R4434" t="s">
        <v>34</v>
      </c>
      <c r="S4434" t="s">
        <v>78</v>
      </c>
      <c r="T4434" t="s">
        <v>36</v>
      </c>
      <c r="U4434" t="s">
        <v>991</v>
      </c>
      <c r="V4434" t="s">
        <v>685</v>
      </c>
      <c r="W4434" t="s">
        <v>78</v>
      </c>
      <c r="X4434" t="s">
        <v>48</v>
      </c>
      <c r="Y4434" t="s">
        <v>41</v>
      </c>
      <c r="Z4434" t="s">
        <v>362</v>
      </c>
    </row>
    <row r="4435" spans="1:26" hidden="1" x14ac:dyDescent="0.25">
      <c r="A4435" t="s">
        <v>17794</v>
      </c>
      <c r="B4435" t="s">
        <v>17795</v>
      </c>
      <c r="C4435" s="1" t="str">
        <f t="shared" si="725"/>
        <v>21:0242</v>
      </c>
      <c r="D4435" s="1" t="str">
        <f t="shared" si="722"/>
        <v>21:0117</v>
      </c>
      <c r="E4435" t="s">
        <v>17796</v>
      </c>
      <c r="F4435" t="s">
        <v>17797</v>
      </c>
      <c r="H4435">
        <v>59.555286500000001</v>
      </c>
      <c r="I4435">
        <v>-102.0446917</v>
      </c>
      <c r="J4435" s="1" t="str">
        <f t="shared" si="723"/>
        <v>NGR lake sediment grab sample</v>
      </c>
      <c r="K4435" s="1" t="str">
        <f t="shared" si="724"/>
        <v>&lt;177 micron (NGR)</v>
      </c>
      <c r="L4435">
        <v>115</v>
      </c>
      <c r="M4435" t="s">
        <v>187</v>
      </c>
      <c r="N4435">
        <v>2265</v>
      </c>
      <c r="O4435" t="s">
        <v>702</v>
      </c>
      <c r="P4435" t="s">
        <v>49</v>
      </c>
      <c r="Q4435" t="s">
        <v>66</v>
      </c>
      <c r="R4435" t="s">
        <v>50</v>
      </c>
      <c r="S4435" t="s">
        <v>39</v>
      </c>
      <c r="T4435" t="s">
        <v>36</v>
      </c>
      <c r="U4435" t="s">
        <v>1416</v>
      </c>
      <c r="V4435" t="s">
        <v>1703</v>
      </c>
      <c r="W4435" t="s">
        <v>97</v>
      </c>
      <c r="X4435" t="s">
        <v>79</v>
      </c>
      <c r="Y4435" t="s">
        <v>41</v>
      </c>
      <c r="Z4435" t="s">
        <v>2612</v>
      </c>
    </row>
    <row r="4436" spans="1:26" hidden="1" x14ac:dyDescent="0.25">
      <c r="A4436" t="s">
        <v>17798</v>
      </c>
      <c r="B4436" t="s">
        <v>17799</v>
      </c>
      <c r="C4436" s="1" t="str">
        <f t="shared" si="725"/>
        <v>21:0242</v>
      </c>
      <c r="D4436" s="1" t="str">
        <f t="shared" si="722"/>
        <v>21:0117</v>
      </c>
      <c r="E4436" t="s">
        <v>17800</v>
      </c>
      <c r="F4436" t="s">
        <v>17801</v>
      </c>
      <c r="H4436">
        <v>59.592609099999997</v>
      </c>
      <c r="I4436">
        <v>-102.0624189</v>
      </c>
      <c r="J4436" s="1" t="str">
        <f t="shared" si="723"/>
        <v>NGR lake sediment grab sample</v>
      </c>
      <c r="K4436" s="1" t="str">
        <f t="shared" si="724"/>
        <v>&lt;177 micron (NGR)</v>
      </c>
      <c r="L4436">
        <v>115</v>
      </c>
      <c r="M4436" t="s">
        <v>196</v>
      </c>
      <c r="N4436">
        <v>2266</v>
      </c>
      <c r="O4436" t="s">
        <v>1090</v>
      </c>
      <c r="P4436" t="s">
        <v>75</v>
      </c>
      <c r="Q4436" t="s">
        <v>53</v>
      </c>
      <c r="R4436" t="s">
        <v>97</v>
      </c>
      <c r="S4436" t="s">
        <v>39</v>
      </c>
      <c r="T4436" t="s">
        <v>36</v>
      </c>
      <c r="U4436" t="s">
        <v>766</v>
      </c>
      <c r="V4436" t="s">
        <v>590</v>
      </c>
      <c r="W4436" t="s">
        <v>66</v>
      </c>
      <c r="X4436" t="s">
        <v>48</v>
      </c>
      <c r="Y4436" t="s">
        <v>41</v>
      </c>
      <c r="Z4436" t="s">
        <v>278</v>
      </c>
    </row>
    <row r="4437" spans="1:26" hidden="1" x14ac:dyDescent="0.25">
      <c r="A4437" t="s">
        <v>17802</v>
      </c>
      <c r="B4437" t="s">
        <v>17803</v>
      </c>
      <c r="C4437" s="1" t="str">
        <f t="shared" si="725"/>
        <v>21:0242</v>
      </c>
      <c r="D4437" s="1" t="str">
        <f>HYPERLINK("http://geochem.nrcan.gc.ca/cdogs/content/svy/svy_e.htm", "")</f>
        <v/>
      </c>
      <c r="G4437" s="1" t="str">
        <f>HYPERLINK("http://geochem.nrcan.gc.ca/cdogs/content/cr_/cr_00022_e.htm", "22")</f>
        <v>22</v>
      </c>
      <c r="J4437" t="s">
        <v>220</v>
      </c>
      <c r="K4437" t="s">
        <v>221</v>
      </c>
      <c r="L4437">
        <v>115</v>
      </c>
      <c r="M4437" t="s">
        <v>222</v>
      </c>
      <c r="N4437">
        <v>2267</v>
      </c>
      <c r="O4437" t="s">
        <v>74</v>
      </c>
      <c r="P4437" t="s">
        <v>77</v>
      </c>
      <c r="Q4437" t="s">
        <v>134</v>
      </c>
      <c r="R4437" t="s">
        <v>76</v>
      </c>
      <c r="S4437" t="s">
        <v>78</v>
      </c>
      <c r="T4437" t="s">
        <v>36</v>
      </c>
      <c r="U4437" t="s">
        <v>1192</v>
      </c>
      <c r="V4437" t="s">
        <v>227</v>
      </c>
      <c r="W4437" t="s">
        <v>39</v>
      </c>
      <c r="X4437" t="s">
        <v>48</v>
      </c>
      <c r="Y4437" t="s">
        <v>66</v>
      </c>
      <c r="Z4437" t="s">
        <v>869</v>
      </c>
    </row>
    <row r="4438" spans="1:26" hidden="1" x14ac:dyDescent="0.25">
      <c r="A4438" t="s">
        <v>17804</v>
      </c>
      <c r="B4438" t="s">
        <v>17805</v>
      </c>
      <c r="C4438" s="1" t="str">
        <f t="shared" si="725"/>
        <v>21:0242</v>
      </c>
      <c r="D4438" s="1" t="str">
        <f t="shared" ref="D4438:D4450" si="726">HYPERLINK("http://geochem.nrcan.gc.ca/cdogs/content/svy/svy210117_e.htm", "21:0117")</f>
        <v>21:0117</v>
      </c>
      <c r="E4438" t="s">
        <v>17806</v>
      </c>
      <c r="F4438" t="s">
        <v>17807</v>
      </c>
      <c r="H4438">
        <v>59.606877699999998</v>
      </c>
      <c r="I4438">
        <v>-102.0539576</v>
      </c>
      <c r="J4438" s="1" t="str">
        <f t="shared" ref="J4438:J4450" si="727">HYPERLINK("http://geochem.nrcan.gc.ca/cdogs/content/kwd/kwd020027_e.htm", "NGR lake sediment grab sample")</f>
        <v>NGR lake sediment grab sample</v>
      </c>
      <c r="K4438" s="1" t="str">
        <f t="shared" ref="K4438:K4450" si="728">HYPERLINK("http://geochem.nrcan.gc.ca/cdogs/content/kwd/kwd080006_e.htm", "&lt;177 micron (NGR)")</f>
        <v>&lt;177 micron (NGR)</v>
      </c>
      <c r="L4438">
        <v>115</v>
      </c>
      <c r="M4438" t="s">
        <v>206</v>
      </c>
      <c r="N4438">
        <v>2268</v>
      </c>
      <c r="O4438" t="s">
        <v>336</v>
      </c>
      <c r="P4438" t="s">
        <v>50</v>
      </c>
      <c r="Q4438" t="s">
        <v>66</v>
      </c>
      <c r="R4438" t="s">
        <v>146</v>
      </c>
      <c r="S4438" t="s">
        <v>33</v>
      </c>
      <c r="T4438" t="s">
        <v>36</v>
      </c>
      <c r="U4438" t="s">
        <v>418</v>
      </c>
      <c r="V4438" t="s">
        <v>52</v>
      </c>
      <c r="W4438" t="s">
        <v>53</v>
      </c>
      <c r="X4438" t="s">
        <v>283</v>
      </c>
      <c r="Y4438" t="s">
        <v>41</v>
      </c>
      <c r="Z4438" t="s">
        <v>68</v>
      </c>
    </row>
    <row r="4439" spans="1:26" hidden="1" x14ac:dyDescent="0.25">
      <c r="A4439" t="s">
        <v>17808</v>
      </c>
      <c r="B4439" t="s">
        <v>17809</v>
      </c>
      <c r="C4439" s="1" t="str">
        <f t="shared" si="725"/>
        <v>21:0242</v>
      </c>
      <c r="D4439" s="1" t="str">
        <f t="shared" si="726"/>
        <v>21:0117</v>
      </c>
      <c r="E4439" t="s">
        <v>17810</v>
      </c>
      <c r="F4439" t="s">
        <v>17811</v>
      </c>
      <c r="H4439">
        <v>59.633300300000002</v>
      </c>
      <c r="I4439">
        <v>-102.0673281</v>
      </c>
      <c r="J4439" s="1" t="str">
        <f t="shared" si="727"/>
        <v>NGR lake sediment grab sample</v>
      </c>
      <c r="K4439" s="1" t="str">
        <f t="shared" si="728"/>
        <v>&lt;177 micron (NGR)</v>
      </c>
      <c r="L4439">
        <v>115</v>
      </c>
      <c r="M4439" t="s">
        <v>214</v>
      </c>
      <c r="N4439">
        <v>2269</v>
      </c>
      <c r="O4439" t="s">
        <v>771</v>
      </c>
      <c r="P4439" t="s">
        <v>596</v>
      </c>
      <c r="Q4439" t="s">
        <v>80</v>
      </c>
      <c r="R4439" t="s">
        <v>77</v>
      </c>
      <c r="S4439" t="s">
        <v>181</v>
      </c>
      <c r="T4439" t="s">
        <v>36</v>
      </c>
      <c r="U4439" t="s">
        <v>842</v>
      </c>
      <c r="V4439" t="s">
        <v>66</v>
      </c>
      <c r="W4439" t="s">
        <v>53</v>
      </c>
      <c r="X4439" t="s">
        <v>76</v>
      </c>
      <c r="Y4439" t="s">
        <v>41</v>
      </c>
      <c r="Z4439" t="s">
        <v>1442</v>
      </c>
    </row>
    <row r="4440" spans="1:26" hidden="1" x14ac:dyDescent="0.25">
      <c r="A4440" t="s">
        <v>17812</v>
      </c>
      <c r="B4440" t="s">
        <v>17813</v>
      </c>
      <c r="C4440" s="1" t="str">
        <f t="shared" si="725"/>
        <v>21:0242</v>
      </c>
      <c r="D4440" s="1" t="str">
        <f t="shared" si="726"/>
        <v>21:0117</v>
      </c>
      <c r="E4440" t="s">
        <v>17814</v>
      </c>
      <c r="F4440" t="s">
        <v>17815</v>
      </c>
      <c r="H4440">
        <v>59.655940200000003</v>
      </c>
      <c r="I4440">
        <v>-102.0490877</v>
      </c>
      <c r="J4440" s="1" t="str">
        <f t="shared" si="727"/>
        <v>NGR lake sediment grab sample</v>
      </c>
      <c r="K4440" s="1" t="str">
        <f t="shared" si="728"/>
        <v>&lt;177 micron (NGR)</v>
      </c>
      <c r="L4440">
        <v>115</v>
      </c>
      <c r="M4440" t="s">
        <v>234</v>
      </c>
      <c r="N4440">
        <v>2270</v>
      </c>
      <c r="O4440" t="s">
        <v>228</v>
      </c>
      <c r="P4440" t="s">
        <v>321</v>
      </c>
      <c r="Q4440" t="s">
        <v>63</v>
      </c>
      <c r="R4440" t="s">
        <v>34</v>
      </c>
      <c r="S4440" t="s">
        <v>97</v>
      </c>
      <c r="T4440" t="s">
        <v>36</v>
      </c>
      <c r="U4440" t="s">
        <v>3268</v>
      </c>
      <c r="V4440" t="s">
        <v>148</v>
      </c>
      <c r="W4440" t="s">
        <v>39</v>
      </c>
      <c r="X4440" t="s">
        <v>890</v>
      </c>
      <c r="Y4440" t="s">
        <v>41</v>
      </c>
      <c r="Z4440" t="s">
        <v>1377</v>
      </c>
    </row>
    <row r="4441" spans="1:26" hidden="1" x14ac:dyDescent="0.25">
      <c r="A4441" t="s">
        <v>17816</v>
      </c>
      <c r="B4441" t="s">
        <v>17817</v>
      </c>
      <c r="C4441" s="1" t="str">
        <f t="shared" si="725"/>
        <v>21:0242</v>
      </c>
      <c r="D4441" s="1" t="str">
        <f t="shared" si="726"/>
        <v>21:0117</v>
      </c>
      <c r="E4441" t="s">
        <v>17818</v>
      </c>
      <c r="F4441" t="s">
        <v>17819</v>
      </c>
      <c r="H4441">
        <v>59.683319300000001</v>
      </c>
      <c r="I4441">
        <v>-102.0606466</v>
      </c>
      <c r="J4441" s="1" t="str">
        <f t="shared" si="727"/>
        <v>NGR lake sediment grab sample</v>
      </c>
      <c r="K4441" s="1" t="str">
        <f t="shared" si="728"/>
        <v>&lt;177 micron (NGR)</v>
      </c>
      <c r="L4441">
        <v>116</v>
      </c>
      <c r="M4441" t="s">
        <v>30</v>
      </c>
      <c r="N4441">
        <v>2271</v>
      </c>
      <c r="O4441" t="s">
        <v>155</v>
      </c>
      <c r="P4441" t="s">
        <v>75</v>
      </c>
      <c r="Q4441" t="s">
        <v>66</v>
      </c>
      <c r="R4441" t="s">
        <v>77</v>
      </c>
      <c r="S4441" t="s">
        <v>97</v>
      </c>
      <c r="T4441" t="s">
        <v>36</v>
      </c>
      <c r="U4441" t="s">
        <v>17820</v>
      </c>
      <c r="V4441" t="s">
        <v>940</v>
      </c>
      <c r="W4441" t="s">
        <v>53</v>
      </c>
      <c r="X4441" t="s">
        <v>82</v>
      </c>
      <c r="Y4441" t="s">
        <v>309</v>
      </c>
      <c r="Z4441" t="s">
        <v>1980</v>
      </c>
    </row>
    <row r="4442" spans="1:26" hidden="1" x14ac:dyDescent="0.25">
      <c r="A4442" t="s">
        <v>17821</v>
      </c>
      <c r="B4442" t="s">
        <v>17822</v>
      </c>
      <c r="C4442" s="1" t="str">
        <f t="shared" si="725"/>
        <v>21:0242</v>
      </c>
      <c r="D4442" s="1" t="str">
        <f t="shared" si="726"/>
        <v>21:0117</v>
      </c>
      <c r="E4442" t="s">
        <v>17823</v>
      </c>
      <c r="F4442" t="s">
        <v>17824</v>
      </c>
      <c r="H4442">
        <v>59.672395899999998</v>
      </c>
      <c r="I4442">
        <v>-102.04799629999999</v>
      </c>
      <c r="J4442" s="1" t="str">
        <f t="shared" si="727"/>
        <v>NGR lake sediment grab sample</v>
      </c>
      <c r="K4442" s="1" t="str">
        <f t="shared" si="728"/>
        <v>&lt;177 micron (NGR)</v>
      </c>
      <c r="L4442">
        <v>116</v>
      </c>
      <c r="M4442" t="s">
        <v>154</v>
      </c>
      <c r="N4442">
        <v>2272</v>
      </c>
      <c r="O4442" t="s">
        <v>3158</v>
      </c>
      <c r="P4442" t="s">
        <v>334</v>
      </c>
      <c r="Q4442" t="s">
        <v>53</v>
      </c>
      <c r="R4442" t="s">
        <v>277</v>
      </c>
      <c r="S4442" t="s">
        <v>109</v>
      </c>
      <c r="T4442" t="s">
        <v>36</v>
      </c>
      <c r="U4442" t="s">
        <v>17825</v>
      </c>
      <c r="V4442" t="s">
        <v>15524</v>
      </c>
      <c r="W4442" t="s">
        <v>80</v>
      </c>
      <c r="X4442" t="s">
        <v>48</v>
      </c>
      <c r="Y4442" t="s">
        <v>41</v>
      </c>
      <c r="Z4442" t="s">
        <v>1019</v>
      </c>
    </row>
    <row r="4443" spans="1:26" hidden="1" x14ac:dyDescent="0.25">
      <c r="A4443" t="s">
        <v>17826</v>
      </c>
      <c r="B4443" t="s">
        <v>17827</v>
      </c>
      <c r="C4443" s="1" t="str">
        <f t="shared" si="725"/>
        <v>21:0242</v>
      </c>
      <c r="D4443" s="1" t="str">
        <f t="shared" si="726"/>
        <v>21:0117</v>
      </c>
      <c r="E4443" t="s">
        <v>17818</v>
      </c>
      <c r="F4443" t="s">
        <v>17828</v>
      </c>
      <c r="H4443">
        <v>59.683319300000001</v>
      </c>
      <c r="I4443">
        <v>-102.0606466</v>
      </c>
      <c r="J4443" s="1" t="str">
        <f t="shared" si="727"/>
        <v>NGR lake sediment grab sample</v>
      </c>
      <c r="K4443" s="1" t="str">
        <f t="shared" si="728"/>
        <v>&lt;177 micron (NGR)</v>
      </c>
      <c r="L4443">
        <v>116</v>
      </c>
      <c r="M4443" t="s">
        <v>169</v>
      </c>
      <c r="N4443">
        <v>2273</v>
      </c>
      <c r="O4443" t="s">
        <v>348</v>
      </c>
      <c r="P4443" t="s">
        <v>283</v>
      </c>
      <c r="Q4443" t="s">
        <v>53</v>
      </c>
      <c r="R4443" t="s">
        <v>97</v>
      </c>
      <c r="S4443" t="s">
        <v>63</v>
      </c>
      <c r="T4443" t="s">
        <v>36</v>
      </c>
      <c r="U4443" t="s">
        <v>673</v>
      </c>
      <c r="V4443" t="s">
        <v>225</v>
      </c>
      <c r="W4443" t="s">
        <v>63</v>
      </c>
      <c r="X4443" t="s">
        <v>77</v>
      </c>
      <c r="Y4443" t="s">
        <v>41</v>
      </c>
      <c r="Z4443" t="s">
        <v>2191</v>
      </c>
    </row>
    <row r="4444" spans="1:26" hidden="1" x14ac:dyDescent="0.25">
      <c r="A4444" t="s">
        <v>17829</v>
      </c>
      <c r="B4444" t="s">
        <v>17830</v>
      </c>
      <c r="C4444" s="1" t="str">
        <f t="shared" si="725"/>
        <v>21:0242</v>
      </c>
      <c r="D4444" s="1" t="str">
        <f t="shared" si="726"/>
        <v>21:0117</v>
      </c>
      <c r="E4444" t="s">
        <v>17818</v>
      </c>
      <c r="F4444" t="s">
        <v>17831</v>
      </c>
      <c r="H4444">
        <v>59.683319300000001</v>
      </c>
      <c r="I4444">
        <v>-102.0606466</v>
      </c>
      <c r="J4444" s="1" t="str">
        <f t="shared" si="727"/>
        <v>NGR lake sediment grab sample</v>
      </c>
      <c r="K4444" s="1" t="str">
        <f t="shared" si="728"/>
        <v>&lt;177 micron (NGR)</v>
      </c>
      <c r="L4444">
        <v>116</v>
      </c>
      <c r="M4444" t="s">
        <v>162</v>
      </c>
      <c r="N4444">
        <v>2274</v>
      </c>
      <c r="O4444" t="s">
        <v>207</v>
      </c>
      <c r="P4444" t="s">
        <v>244</v>
      </c>
      <c r="Q4444" t="s">
        <v>53</v>
      </c>
      <c r="R4444" t="s">
        <v>181</v>
      </c>
      <c r="S4444" t="s">
        <v>66</v>
      </c>
      <c r="T4444" t="s">
        <v>36</v>
      </c>
      <c r="U4444" t="s">
        <v>112</v>
      </c>
      <c r="V4444" t="s">
        <v>437</v>
      </c>
      <c r="W4444" t="s">
        <v>63</v>
      </c>
      <c r="X4444" t="s">
        <v>77</v>
      </c>
      <c r="Y4444" t="s">
        <v>41</v>
      </c>
      <c r="Z4444" t="s">
        <v>9815</v>
      </c>
    </row>
    <row r="4445" spans="1:26" hidden="1" x14ac:dyDescent="0.25">
      <c r="A4445" t="s">
        <v>17832</v>
      </c>
      <c r="B4445" t="s">
        <v>17833</v>
      </c>
      <c r="C4445" s="1" t="str">
        <f t="shared" si="725"/>
        <v>21:0242</v>
      </c>
      <c r="D4445" s="1" t="str">
        <f t="shared" si="726"/>
        <v>21:0117</v>
      </c>
      <c r="E4445" t="s">
        <v>17834</v>
      </c>
      <c r="F4445" t="s">
        <v>17835</v>
      </c>
      <c r="H4445">
        <v>59.704291900000001</v>
      </c>
      <c r="I4445">
        <v>-102.09209319999999</v>
      </c>
      <c r="J4445" s="1" t="str">
        <f t="shared" si="727"/>
        <v>NGR lake sediment grab sample</v>
      </c>
      <c r="K4445" s="1" t="str">
        <f t="shared" si="728"/>
        <v>&lt;177 micron (NGR)</v>
      </c>
      <c r="L4445">
        <v>116</v>
      </c>
      <c r="M4445" t="s">
        <v>47</v>
      </c>
      <c r="N4445">
        <v>2275</v>
      </c>
      <c r="O4445" t="s">
        <v>1058</v>
      </c>
      <c r="P4445" t="s">
        <v>133</v>
      </c>
      <c r="Q4445" t="s">
        <v>53</v>
      </c>
      <c r="R4445" t="s">
        <v>76</v>
      </c>
      <c r="S4445" t="s">
        <v>66</v>
      </c>
      <c r="T4445" t="s">
        <v>36</v>
      </c>
      <c r="U4445" t="s">
        <v>40</v>
      </c>
      <c r="V4445" t="s">
        <v>337</v>
      </c>
      <c r="W4445" t="s">
        <v>33</v>
      </c>
      <c r="X4445" t="s">
        <v>48</v>
      </c>
      <c r="Y4445" t="s">
        <v>41</v>
      </c>
      <c r="Z4445" t="s">
        <v>1132</v>
      </c>
    </row>
    <row r="4446" spans="1:26" hidden="1" x14ac:dyDescent="0.25">
      <c r="A4446" t="s">
        <v>17836</v>
      </c>
      <c r="B4446" t="s">
        <v>17837</v>
      </c>
      <c r="C4446" s="1" t="str">
        <f t="shared" si="725"/>
        <v>21:0242</v>
      </c>
      <c r="D4446" s="1" t="str">
        <f t="shared" si="726"/>
        <v>21:0117</v>
      </c>
      <c r="E4446" t="s">
        <v>17838</v>
      </c>
      <c r="F4446" t="s">
        <v>17839</v>
      </c>
      <c r="H4446">
        <v>59.704521300000003</v>
      </c>
      <c r="I4446">
        <v>-102.11878040000001</v>
      </c>
      <c r="J4446" s="1" t="str">
        <f t="shared" si="727"/>
        <v>NGR lake sediment grab sample</v>
      </c>
      <c r="K4446" s="1" t="str">
        <f t="shared" si="728"/>
        <v>&lt;177 micron (NGR)</v>
      </c>
      <c r="L4446">
        <v>116</v>
      </c>
      <c r="M4446" t="s">
        <v>60</v>
      </c>
      <c r="N4446">
        <v>2276</v>
      </c>
      <c r="O4446" t="s">
        <v>188</v>
      </c>
      <c r="P4446" t="s">
        <v>133</v>
      </c>
      <c r="Q4446" t="s">
        <v>63</v>
      </c>
      <c r="R4446" t="s">
        <v>290</v>
      </c>
      <c r="S4446" t="s">
        <v>39</v>
      </c>
      <c r="T4446" t="s">
        <v>36</v>
      </c>
      <c r="U4446" t="s">
        <v>379</v>
      </c>
      <c r="V4446" t="s">
        <v>292</v>
      </c>
      <c r="W4446" t="s">
        <v>63</v>
      </c>
      <c r="X4446" t="s">
        <v>890</v>
      </c>
      <c r="Y4446" t="s">
        <v>66</v>
      </c>
      <c r="Z4446" t="s">
        <v>3577</v>
      </c>
    </row>
    <row r="4447" spans="1:26" hidden="1" x14ac:dyDescent="0.25">
      <c r="A4447" t="s">
        <v>17840</v>
      </c>
      <c r="B4447" t="s">
        <v>17841</v>
      </c>
      <c r="C4447" s="1" t="str">
        <f t="shared" si="725"/>
        <v>21:0242</v>
      </c>
      <c r="D4447" s="1" t="str">
        <f t="shared" si="726"/>
        <v>21:0117</v>
      </c>
      <c r="E4447" t="s">
        <v>17842</v>
      </c>
      <c r="F4447" t="s">
        <v>17843</v>
      </c>
      <c r="H4447">
        <v>59.697876800000003</v>
      </c>
      <c r="I4447">
        <v>-102.1789405</v>
      </c>
      <c r="J4447" s="1" t="str">
        <f t="shared" si="727"/>
        <v>NGR lake sediment grab sample</v>
      </c>
      <c r="K4447" s="1" t="str">
        <f t="shared" si="728"/>
        <v>&lt;177 micron (NGR)</v>
      </c>
      <c r="L4447">
        <v>116</v>
      </c>
      <c r="M4447" t="s">
        <v>73</v>
      </c>
      <c r="N4447">
        <v>2277</v>
      </c>
      <c r="O4447" t="s">
        <v>306</v>
      </c>
      <c r="P4447" t="s">
        <v>75</v>
      </c>
      <c r="Q4447" t="s">
        <v>66</v>
      </c>
      <c r="R4447" t="s">
        <v>34</v>
      </c>
      <c r="S4447" t="s">
        <v>97</v>
      </c>
      <c r="T4447" t="s">
        <v>36</v>
      </c>
      <c r="U4447" t="s">
        <v>14663</v>
      </c>
      <c r="V4447" t="s">
        <v>710</v>
      </c>
      <c r="W4447" t="s">
        <v>53</v>
      </c>
      <c r="X4447" t="s">
        <v>82</v>
      </c>
      <c r="Y4447" t="s">
        <v>41</v>
      </c>
      <c r="Z4447" t="s">
        <v>3838</v>
      </c>
    </row>
    <row r="4448" spans="1:26" hidden="1" x14ac:dyDescent="0.25">
      <c r="A4448" t="s">
        <v>17844</v>
      </c>
      <c r="B4448" t="s">
        <v>17845</v>
      </c>
      <c r="C4448" s="1" t="str">
        <f t="shared" si="725"/>
        <v>21:0242</v>
      </c>
      <c r="D4448" s="1" t="str">
        <f t="shared" si="726"/>
        <v>21:0117</v>
      </c>
      <c r="E4448" t="s">
        <v>17846</v>
      </c>
      <c r="F4448" t="s">
        <v>17847</v>
      </c>
      <c r="H4448">
        <v>59.695867</v>
      </c>
      <c r="I4448">
        <v>-102.2279747</v>
      </c>
      <c r="J4448" s="1" t="str">
        <f t="shared" si="727"/>
        <v>NGR lake sediment grab sample</v>
      </c>
      <c r="K4448" s="1" t="str">
        <f t="shared" si="728"/>
        <v>&lt;177 micron (NGR)</v>
      </c>
      <c r="L4448">
        <v>116</v>
      </c>
      <c r="M4448" t="s">
        <v>87</v>
      </c>
      <c r="N4448">
        <v>2278</v>
      </c>
      <c r="O4448" t="s">
        <v>133</v>
      </c>
      <c r="P4448" t="s">
        <v>109</v>
      </c>
      <c r="Q4448" t="s">
        <v>66</v>
      </c>
      <c r="R4448" t="s">
        <v>290</v>
      </c>
      <c r="S4448" t="s">
        <v>78</v>
      </c>
      <c r="T4448" t="s">
        <v>36</v>
      </c>
      <c r="U4448" t="s">
        <v>144</v>
      </c>
      <c r="V4448" t="s">
        <v>200</v>
      </c>
      <c r="W4448" t="s">
        <v>53</v>
      </c>
      <c r="X4448" t="s">
        <v>283</v>
      </c>
      <c r="Y4448" t="s">
        <v>41</v>
      </c>
      <c r="Z4448" t="s">
        <v>596</v>
      </c>
    </row>
    <row r="4449" spans="1:26" hidden="1" x14ac:dyDescent="0.25">
      <c r="A4449" t="s">
        <v>17848</v>
      </c>
      <c r="B4449" t="s">
        <v>17849</v>
      </c>
      <c r="C4449" s="1" t="str">
        <f t="shared" si="725"/>
        <v>21:0242</v>
      </c>
      <c r="D4449" s="1" t="str">
        <f t="shared" si="726"/>
        <v>21:0117</v>
      </c>
      <c r="E4449" t="s">
        <v>17850</v>
      </c>
      <c r="F4449" t="s">
        <v>17851</v>
      </c>
      <c r="H4449">
        <v>59.6989965</v>
      </c>
      <c r="I4449">
        <v>-102.2567461</v>
      </c>
      <c r="J4449" s="1" t="str">
        <f t="shared" si="727"/>
        <v>NGR lake sediment grab sample</v>
      </c>
      <c r="K4449" s="1" t="str">
        <f t="shared" si="728"/>
        <v>&lt;177 micron (NGR)</v>
      </c>
      <c r="L4449">
        <v>116</v>
      </c>
      <c r="M4449" t="s">
        <v>96</v>
      </c>
      <c r="N4449">
        <v>2279</v>
      </c>
      <c r="O4449" t="s">
        <v>81</v>
      </c>
      <c r="P4449" t="s">
        <v>109</v>
      </c>
      <c r="Q4449" t="s">
        <v>63</v>
      </c>
      <c r="R4449" t="s">
        <v>78</v>
      </c>
      <c r="S4449" t="s">
        <v>63</v>
      </c>
      <c r="T4449" t="s">
        <v>36</v>
      </c>
      <c r="U4449" t="s">
        <v>144</v>
      </c>
      <c r="V4449" t="s">
        <v>52</v>
      </c>
      <c r="W4449" t="s">
        <v>63</v>
      </c>
      <c r="X4449" t="s">
        <v>283</v>
      </c>
      <c r="Y4449" t="s">
        <v>41</v>
      </c>
      <c r="Z4449" t="s">
        <v>2685</v>
      </c>
    </row>
    <row r="4450" spans="1:26" hidden="1" x14ac:dyDescent="0.25">
      <c r="A4450" t="s">
        <v>17852</v>
      </c>
      <c r="B4450" t="s">
        <v>17853</v>
      </c>
      <c r="C4450" s="1" t="str">
        <f t="shared" si="725"/>
        <v>21:0242</v>
      </c>
      <c r="D4450" s="1" t="str">
        <f t="shared" si="726"/>
        <v>21:0117</v>
      </c>
      <c r="E4450" t="s">
        <v>17854</v>
      </c>
      <c r="F4450" t="s">
        <v>17855</v>
      </c>
      <c r="H4450">
        <v>59.746130800000003</v>
      </c>
      <c r="I4450">
        <v>-102.2225298</v>
      </c>
      <c r="J4450" s="1" t="str">
        <f t="shared" si="727"/>
        <v>NGR lake sediment grab sample</v>
      </c>
      <c r="K4450" s="1" t="str">
        <f t="shared" si="728"/>
        <v>&lt;177 micron (NGR)</v>
      </c>
      <c r="L4450">
        <v>116</v>
      </c>
      <c r="M4450" t="s">
        <v>106</v>
      </c>
      <c r="N4450">
        <v>2280</v>
      </c>
      <c r="O4450" t="s">
        <v>79</v>
      </c>
      <c r="P4450" t="s">
        <v>198</v>
      </c>
      <c r="Q4450" t="s">
        <v>63</v>
      </c>
      <c r="R4450" t="s">
        <v>134</v>
      </c>
      <c r="S4450" t="s">
        <v>39</v>
      </c>
      <c r="T4450" t="s">
        <v>36</v>
      </c>
      <c r="U4450" t="s">
        <v>208</v>
      </c>
      <c r="V4450" t="s">
        <v>399</v>
      </c>
      <c r="W4450" t="s">
        <v>53</v>
      </c>
      <c r="X4450" t="s">
        <v>283</v>
      </c>
      <c r="Y4450" t="s">
        <v>41</v>
      </c>
      <c r="Z4450" t="s">
        <v>975</v>
      </c>
    </row>
    <row r="4451" spans="1:26" hidden="1" x14ac:dyDescent="0.25">
      <c r="A4451" t="s">
        <v>17856</v>
      </c>
      <c r="B4451" t="s">
        <v>17857</v>
      </c>
      <c r="C4451" s="1" t="str">
        <f t="shared" si="725"/>
        <v>21:0242</v>
      </c>
      <c r="D4451" s="1" t="str">
        <f>HYPERLINK("http://geochem.nrcan.gc.ca/cdogs/content/svy/svy_e.htm", "")</f>
        <v/>
      </c>
      <c r="G4451" s="1" t="str">
        <f>HYPERLINK("http://geochem.nrcan.gc.ca/cdogs/content/cr_/cr_00022_e.htm", "22")</f>
        <v>22</v>
      </c>
      <c r="J4451" t="s">
        <v>220</v>
      </c>
      <c r="K4451" t="s">
        <v>221</v>
      </c>
      <c r="L4451">
        <v>116</v>
      </c>
      <c r="M4451" t="s">
        <v>222</v>
      </c>
      <c r="N4451">
        <v>2281</v>
      </c>
      <c r="O4451" t="s">
        <v>336</v>
      </c>
      <c r="P4451" t="s">
        <v>77</v>
      </c>
      <c r="Q4451" t="s">
        <v>198</v>
      </c>
      <c r="R4451" t="s">
        <v>146</v>
      </c>
      <c r="S4451" t="s">
        <v>78</v>
      </c>
      <c r="T4451" t="s">
        <v>36</v>
      </c>
      <c r="U4451" t="s">
        <v>1192</v>
      </c>
      <c r="V4451" t="s">
        <v>1216</v>
      </c>
      <c r="W4451" t="s">
        <v>39</v>
      </c>
      <c r="X4451" t="s">
        <v>79</v>
      </c>
      <c r="Y4451" t="s">
        <v>63</v>
      </c>
      <c r="Z4451" t="s">
        <v>1558</v>
      </c>
    </row>
    <row r="4452" spans="1:26" hidden="1" x14ac:dyDescent="0.25">
      <c r="A4452" t="s">
        <v>17858</v>
      </c>
      <c r="B4452" t="s">
        <v>17859</v>
      </c>
      <c r="C4452" s="1" t="str">
        <f t="shared" si="725"/>
        <v>21:0242</v>
      </c>
      <c r="D4452" s="1" t="str">
        <f t="shared" ref="D4452:D4472" si="729">HYPERLINK("http://geochem.nrcan.gc.ca/cdogs/content/svy/svy210117_e.htm", "21:0117")</f>
        <v>21:0117</v>
      </c>
      <c r="E4452" t="s">
        <v>17860</v>
      </c>
      <c r="F4452" t="s">
        <v>17861</v>
      </c>
      <c r="H4452">
        <v>59.768470000000001</v>
      </c>
      <c r="I4452">
        <v>-102.19979499999999</v>
      </c>
      <c r="J4452" s="1" t="str">
        <f t="shared" ref="J4452:J4472" si="730">HYPERLINK("http://geochem.nrcan.gc.ca/cdogs/content/kwd/kwd020027_e.htm", "NGR lake sediment grab sample")</f>
        <v>NGR lake sediment grab sample</v>
      </c>
      <c r="K4452" s="1" t="str">
        <f t="shared" ref="K4452:K4472" si="731">HYPERLINK("http://geochem.nrcan.gc.ca/cdogs/content/kwd/kwd080006_e.htm", "&lt;177 micron (NGR)")</f>
        <v>&lt;177 micron (NGR)</v>
      </c>
      <c r="L4452">
        <v>116</v>
      </c>
      <c r="M4452" t="s">
        <v>118</v>
      </c>
      <c r="N4452">
        <v>2282</v>
      </c>
      <c r="O4452" t="s">
        <v>61</v>
      </c>
      <c r="P4452" t="s">
        <v>75</v>
      </c>
      <c r="Q4452" t="s">
        <v>63</v>
      </c>
      <c r="R4452" t="s">
        <v>277</v>
      </c>
      <c r="S4452" t="s">
        <v>78</v>
      </c>
      <c r="T4452" t="s">
        <v>36</v>
      </c>
      <c r="U4452" t="s">
        <v>40</v>
      </c>
      <c r="V4452" t="s">
        <v>308</v>
      </c>
      <c r="W4452" t="s">
        <v>80</v>
      </c>
      <c r="X4452" t="s">
        <v>77</v>
      </c>
      <c r="Y4452" t="s">
        <v>41</v>
      </c>
      <c r="Z4452" t="s">
        <v>1001</v>
      </c>
    </row>
    <row r="4453" spans="1:26" hidden="1" x14ac:dyDescent="0.25">
      <c r="A4453" t="s">
        <v>17862</v>
      </c>
      <c r="B4453" t="s">
        <v>17863</v>
      </c>
      <c r="C4453" s="1" t="str">
        <f t="shared" si="725"/>
        <v>21:0242</v>
      </c>
      <c r="D4453" s="1" t="str">
        <f t="shared" si="729"/>
        <v>21:0117</v>
      </c>
      <c r="E4453" t="s">
        <v>17864</v>
      </c>
      <c r="F4453" t="s">
        <v>17865</v>
      </c>
      <c r="H4453">
        <v>59.775323100000001</v>
      </c>
      <c r="I4453">
        <v>-102.1778389</v>
      </c>
      <c r="J4453" s="1" t="str">
        <f t="shared" si="730"/>
        <v>NGR lake sediment grab sample</v>
      </c>
      <c r="K4453" s="1" t="str">
        <f t="shared" si="731"/>
        <v>&lt;177 micron (NGR)</v>
      </c>
      <c r="L4453">
        <v>116</v>
      </c>
      <c r="M4453" t="s">
        <v>131</v>
      </c>
      <c r="N4453">
        <v>2283</v>
      </c>
      <c r="O4453" t="s">
        <v>79</v>
      </c>
      <c r="P4453" t="s">
        <v>82</v>
      </c>
      <c r="Q4453" t="s">
        <v>53</v>
      </c>
      <c r="R4453" t="s">
        <v>244</v>
      </c>
      <c r="S4453" t="s">
        <v>33</v>
      </c>
      <c r="T4453" t="s">
        <v>36</v>
      </c>
      <c r="U4453" t="s">
        <v>300</v>
      </c>
      <c r="V4453" t="s">
        <v>225</v>
      </c>
      <c r="W4453" t="s">
        <v>63</v>
      </c>
      <c r="X4453" t="s">
        <v>48</v>
      </c>
      <c r="Y4453" t="s">
        <v>41</v>
      </c>
      <c r="Z4453" t="s">
        <v>849</v>
      </c>
    </row>
    <row r="4454" spans="1:26" hidden="1" x14ac:dyDescent="0.25">
      <c r="A4454" t="s">
        <v>17866</v>
      </c>
      <c r="B4454" t="s">
        <v>17867</v>
      </c>
      <c r="C4454" s="1" t="str">
        <f t="shared" si="725"/>
        <v>21:0242</v>
      </c>
      <c r="D4454" s="1" t="str">
        <f t="shared" si="729"/>
        <v>21:0117</v>
      </c>
      <c r="E4454" t="s">
        <v>17868</v>
      </c>
      <c r="F4454" t="s">
        <v>17869</v>
      </c>
      <c r="H4454">
        <v>59.766731299999996</v>
      </c>
      <c r="I4454">
        <v>-102.1473728</v>
      </c>
      <c r="J4454" s="1" t="str">
        <f t="shared" si="730"/>
        <v>NGR lake sediment grab sample</v>
      </c>
      <c r="K4454" s="1" t="str">
        <f t="shared" si="731"/>
        <v>&lt;177 micron (NGR)</v>
      </c>
      <c r="L4454">
        <v>116</v>
      </c>
      <c r="M4454" t="s">
        <v>143</v>
      </c>
      <c r="N4454">
        <v>2284</v>
      </c>
      <c r="O4454" t="s">
        <v>300</v>
      </c>
      <c r="P4454" t="s">
        <v>82</v>
      </c>
      <c r="Q4454" t="s">
        <v>80</v>
      </c>
      <c r="R4454" t="s">
        <v>64</v>
      </c>
      <c r="S4454" t="s">
        <v>78</v>
      </c>
      <c r="T4454" t="s">
        <v>36</v>
      </c>
      <c r="U4454" t="s">
        <v>235</v>
      </c>
      <c r="V4454" t="s">
        <v>292</v>
      </c>
      <c r="W4454" t="s">
        <v>66</v>
      </c>
      <c r="X4454" t="s">
        <v>82</v>
      </c>
      <c r="Y4454" t="s">
        <v>41</v>
      </c>
      <c r="Z4454" t="s">
        <v>35</v>
      </c>
    </row>
    <row r="4455" spans="1:26" hidden="1" x14ac:dyDescent="0.25">
      <c r="A4455" t="s">
        <v>17870</v>
      </c>
      <c r="B4455" t="s">
        <v>17871</v>
      </c>
      <c r="C4455" s="1" t="str">
        <f t="shared" si="725"/>
        <v>21:0242</v>
      </c>
      <c r="D4455" s="1" t="str">
        <f t="shared" si="729"/>
        <v>21:0117</v>
      </c>
      <c r="E4455" t="s">
        <v>17872</v>
      </c>
      <c r="F4455" t="s">
        <v>17873</v>
      </c>
      <c r="H4455">
        <v>59.785461099999999</v>
      </c>
      <c r="I4455">
        <v>-102.16586</v>
      </c>
      <c r="J4455" s="1" t="str">
        <f t="shared" si="730"/>
        <v>NGR lake sediment grab sample</v>
      </c>
      <c r="K4455" s="1" t="str">
        <f t="shared" si="731"/>
        <v>&lt;177 micron (NGR)</v>
      </c>
      <c r="L4455">
        <v>116</v>
      </c>
      <c r="M4455" t="s">
        <v>177</v>
      </c>
      <c r="N4455">
        <v>2285</v>
      </c>
      <c r="O4455" t="s">
        <v>79</v>
      </c>
      <c r="P4455" t="s">
        <v>75</v>
      </c>
      <c r="Q4455" t="s">
        <v>66</v>
      </c>
      <c r="R4455" t="s">
        <v>135</v>
      </c>
      <c r="S4455" t="s">
        <v>78</v>
      </c>
      <c r="T4455" t="s">
        <v>36</v>
      </c>
      <c r="U4455" t="s">
        <v>112</v>
      </c>
      <c r="V4455" t="s">
        <v>322</v>
      </c>
      <c r="W4455" t="s">
        <v>53</v>
      </c>
      <c r="X4455" t="s">
        <v>890</v>
      </c>
      <c r="Y4455" t="s">
        <v>41</v>
      </c>
      <c r="Z4455" t="s">
        <v>35</v>
      </c>
    </row>
    <row r="4456" spans="1:26" hidden="1" x14ac:dyDescent="0.25">
      <c r="A4456" t="s">
        <v>17874</v>
      </c>
      <c r="B4456" t="s">
        <v>17875</v>
      </c>
      <c r="C4456" s="1" t="str">
        <f t="shared" si="725"/>
        <v>21:0242</v>
      </c>
      <c r="D4456" s="1" t="str">
        <f t="shared" si="729"/>
        <v>21:0117</v>
      </c>
      <c r="E4456" t="s">
        <v>17876</v>
      </c>
      <c r="F4456" t="s">
        <v>17877</v>
      </c>
      <c r="H4456">
        <v>59.797524099999997</v>
      </c>
      <c r="I4456">
        <v>-102.11854719999999</v>
      </c>
      <c r="J4456" s="1" t="str">
        <f t="shared" si="730"/>
        <v>NGR lake sediment grab sample</v>
      </c>
      <c r="K4456" s="1" t="str">
        <f t="shared" si="731"/>
        <v>&lt;177 micron (NGR)</v>
      </c>
      <c r="L4456">
        <v>116</v>
      </c>
      <c r="M4456" t="s">
        <v>187</v>
      </c>
      <c r="N4456">
        <v>2286</v>
      </c>
      <c r="O4456" t="s">
        <v>224</v>
      </c>
      <c r="P4456" t="s">
        <v>50</v>
      </c>
      <c r="Q4456" t="s">
        <v>66</v>
      </c>
      <c r="R4456" t="s">
        <v>109</v>
      </c>
      <c r="S4456" t="s">
        <v>181</v>
      </c>
      <c r="T4456" t="s">
        <v>36</v>
      </c>
      <c r="U4456" t="s">
        <v>100</v>
      </c>
      <c r="V4456" t="s">
        <v>308</v>
      </c>
      <c r="W4456" t="s">
        <v>66</v>
      </c>
      <c r="X4456" t="s">
        <v>82</v>
      </c>
      <c r="Y4456" t="s">
        <v>41</v>
      </c>
      <c r="Z4456" t="s">
        <v>5864</v>
      </c>
    </row>
    <row r="4457" spans="1:26" hidden="1" x14ac:dyDescent="0.25">
      <c r="A4457" t="s">
        <v>17878</v>
      </c>
      <c r="B4457" t="s">
        <v>17879</v>
      </c>
      <c r="C4457" s="1" t="str">
        <f t="shared" si="725"/>
        <v>21:0242</v>
      </c>
      <c r="D4457" s="1" t="str">
        <f t="shared" si="729"/>
        <v>21:0117</v>
      </c>
      <c r="E4457" t="s">
        <v>17880</v>
      </c>
      <c r="F4457" t="s">
        <v>17881</v>
      </c>
      <c r="H4457">
        <v>59.784427700000002</v>
      </c>
      <c r="I4457">
        <v>-102.0849213</v>
      </c>
      <c r="J4457" s="1" t="str">
        <f t="shared" si="730"/>
        <v>NGR lake sediment grab sample</v>
      </c>
      <c r="K4457" s="1" t="str">
        <f t="shared" si="731"/>
        <v>&lt;177 micron (NGR)</v>
      </c>
      <c r="L4457">
        <v>116</v>
      </c>
      <c r="M4457" t="s">
        <v>196</v>
      </c>
      <c r="N4457">
        <v>2287</v>
      </c>
      <c r="O4457" t="s">
        <v>133</v>
      </c>
      <c r="P4457" t="s">
        <v>75</v>
      </c>
      <c r="Q4457" t="s">
        <v>66</v>
      </c>
      <c r="R4457" t="s">
        <v>198</v>
      </c>
      <c r="S4457" t="s">
        <v>33</v>
      </c>
      <c r="T4457" t="s">
        <v>36</v>
      </c>
      <c r="U4457" t="s">
        <v>67</v>
      </c>
      <c r="V4457" t="s">
        <v>65</v>
      </c>
      <c r="W4457" t="s">
        <v>53</v>
      </c>
      <c r="X4457" t="s">
        <v>336</v>
      </c>
      <c r="Y4457" t="s">
        <v>41</v>
      </c>
      <c r="Z4457" t="s">
        <v>1237</v>
      </c>
    </row>
    <row r="4458" spans="1:26" hidden="1" x14ac:dyDescent="0.25">
      <c r="A4458" t="s">
        <v>17882</v>
      </c>
      <c r="B4458" t="s">
        <v>17883</v>
      </c>
      <c r="C4458" s="1" t="str">
        <f t="shared" si="725"/>
        <v>21:0242</v>
      </c>
      <c r="D4458" s="1" t="str">
        <f t="shared" si="729"/>
        <v>21:0117</v>
      </c>
      <c r="E4458" t="s">
        <v>17884</v>
      </c>
      <c r="F4458" t="s">
        <v>17885</v>
      </c>
      <c r="H4458">
        <v>59.807545699999999</v>
      </c>
      <c r="I4458">
        <v>-102.10029110000001</v>
      </c>
      <c r="J4458" s="1" t="str">
        <f t="shared" si="730"/>
        <v>NGR lake sediment grab sample</v>
      </c>
      <c r="K4458" s="1" t="str">
        <f t="shared" si="731"/>
        <v>&lt;177 micron (NGR)</v>
      </c>
      <c r="L4458">
        <v>116</v>
      </c>
      <c r="M4458" t="s">
        <v>206</v>
      </c>
      <c r="N4458">
        <v>2288</v>
      </c>
      <c r="O4458" t="s">
        <v>120</v>
      </c>
      <c r="P4458" t="s">
        <v>50</v>
      </c>
      <c r="Q4458" t="s">
        <v>53</v>
      </c>
      <c r="R4458" t="s">
        <v>146</v>
      </c>
      <c r="S4458" t="s">
        <v>63</v>
      </c>
      <c r="T4458" t="s">
        <v>36</v>
      </c>
      <c r="U4458" t="s">
        <v>515</v>
      </c>
      <c r="V4458" t="s">
        <v>1095</v>
      </c>
      <c r="W4458" t="s">
        <v>97</v>
      </c>
      <c r="X4458" t="s">
        <v>336</v>
      </c>
      <c r="Y4458" t="s">
        <v>41</v>
      </c>
      <c r="Z4458" t="s">
        <v>3243</v>
      </c>
    </row>
    <row r="4459" spans="1:26" hidden="1" x14ac:dyDescent="0.25">
      <c r="A4459" t="s">
        <v>17886</v>
      </c>
      <c r="B4459" t="s">
        <v>17887</v>
      </c>
      <c r="C4459" s="1" t="str">
        <f t="shared" si="725"/>
        <v>21:0242</v>
      </c>
      <c r="D4459" s="1" t="str">
        <f t="shared" si="729"/>
        <v>21:0117</v>
      </c>
      <c r="E4459" t="s">
        <v>17888</v>
      </c>
      <c r="F4459" t="s">
        <v>17889</v>
      </c>
      <c r="H4459">
        <v>59.813157099999998</v>
      </c>
      <c r="I4459">
        <v>-102.1213528</v>
      </c>
      <c r="J4459" s="1" t="str">
        <f t="shared" si="730"/>
        <v>NGR lake sediment grab sample</v>
      </c>
      <c r="K4459" s="1" t="str">
        <f t="shared" si="731"/>
        <v>&lt;177 micron (NGR)</v>
      </c>
      <c r="L4459">
        <v>116</v>
      </c>
      <c r="M4459" t="s">
        <v>214</v>
      </c>
      <c r="N4459">
        <v>2289</v>
      </c>
      <c r="O4459" t="s">
        <v>236</v>
      </c>
      <c r="P4459" t="s">
        <v>50</v>
      </c>
      <c r="Q4459" t="s">
        <v>66</v>
      </c>
      <c r="R4459" t="s">
        <v>290</v>
      </c>
      <c r="S4459" t="s">
        <v>39</v>
      </c>
      <c r="T4459" t="s">
        <v>36</v>
      </c>
      <c r="U4459" t="s">
        <v>471</v>
      </c>
      <c r="V4459" t="s">
        <v>90</v>
      </c>
      <c r="W4459" t="s">
        <v>63</v>
      </c>
      <c r="X4459" t="s">
        <v>283</v>
      </c>
      <c r="Y4459" t="s">
        <v>41</v>
      </c>
      <c r="Z4459" t="s">
        <v>335</v>
      </c>
    </row>
    <row r="4460" spans="1:26" hidden="1" x14ac:dyDescent="0.25">
      <c r="A4460" t="s">
        <v>17890</v>
      </c>
      <c r="B4460" t="s">
        <v>17891</v>
      </c>
      <c r="C4460" s="1" t="str">
        <f t="shared" si="725"/>
        <v>21:0242</v>
      </c>
      <c r="D4460" s="1" t="str">
        <f t="shared" si="729"/>
        <v>21:0117</v>
      </c>
      <c r="E4460" t="s">
        <v>17892</v>
      </c>
      <c r="F4460" t="s">
        <v>17893</v>
      </c>
      <c r="H4460">
        <v>59.840955999999998</v>
      </c>
      <c r="I4460">
        <v>-102.09673960000001</v>
      </c>
      <c r="J4460" s="1" t="str">
        <f t="shared" si="730"/>
        <v>NGR lake sediment grab sample</v>
      </c>
      <c r="K4460" s="1" t="str">
        <f t="shared" si="731"/>
        <v>&lt;177 micron (NGR)</v>
      </c>
      <c r="L4460">
        <v>116</v>
      </c>
      <c r="M4460" t="s">
        <v>234</v>
      </c>
      <c r="N4460">
        <v>2290</v>
      </c>
      <c r="O4460" t="s">
        <v>1047</v>
      </c>
      <c r="P4460" t="s">
        <v>77</v>
      </c>
      <c r="Q4460" t="s">
        <v>66</v>
      </c>
      <c r="R4460" t="s">
        <v>64</v>
      </c>
      <c r="S4460" t="s">
        <v>39</v>
      </c>
      <c r="T4460" t="s">
        <v>36</v>
      </c>
      <c r="U4460" t="s">
        <v>89</v>
      </c>
      <c r="V4460" t="s">
        <v>452</v>
      </c>
      <c r="W4460" t="s">
        <v>63</v>
      </c>
      <c r="X4460" t="s">
        <v>890</v>
      </c>
      <c r="Y4460" t="s">
        <v>41</v>
      </c>
      <c r="Z4460" t="s">
        <v>2408</v>
      </c>
    </row>
    <row r="4461" spans="1:26" hidden="1" x14ac:dyDescent="0.25">
      <c r="A4461" t="s">
        <v>17894</v>
      </c>
      <c r="B4461" t="s">
        <v>17895</v>
      </c>
      <c r="C4461" s="1" t="str">
        <f t="shared" si="725"/>
        <v>21:0242</v>
      </c>
      <c r="D4461" s="1" t="str">
        <f t="shared" si="729"/>
        <v>21:0117</v>
      </c>
      <c r="E4461" t="s">
        <v>17896</v>
      </c>
      <c r="F4461" t="s">
        <v>17897</v>
      </c>
      <c r="H4461">
        <v>59.821922499999999</v>
      </c>
      <c r="I4461">
        <v>-102.0342124</v>
      </c>
      <c r="J4461" s="1" t="str">
        <f t="shared" si="730"/>
        <v>NGR lake sediment grab sample</v>
      </c>
      <c r="K4461" s="1" t="str">
        <f t="shared" si="731"/>
        <v>&lt;177 micron (NGR)</v>
      </c>
      <c r="L4461">
        <v>117</v>
      </c>
      <c r="M4461" t="s">
        <v>30</v>
      </c>
      <c r="N4461">
        <v>2291</v>
      </c>
      <c r="O4461" t="s">
        <v>61</v>
      </c>
      <c r="P4461" t="s">
        <v>32</v>
      </c>
      <c r="Q4461" t="s">
        <v>53</v>
      </c>
      <c r="R4461" t="s">
        <v>156</v>
      </c>
      <c r="S4461" t="s">
        <v>33</v>
      </c>
      <c r="T4461" t="s">
        <v>36</v>
      </c>
      <c r="U4461" t="s">
        <v>81</v>
      </c>
      <c r="V4461" t="s">
        <v>52</v>
      </c>
      <c r="W4461" t="s">
        <v>33</v>
      </c>
      <c r="X4461" t="s">
        <v>79</v>
      </c>
      <c r="Y4461" t="s">
        <v>41</v>
      </c>
      <c r="Z4461" t="s">
        <v>1105</v>
      </c>
    </row>
    <row r="4462" spans="1:26" hidden="1" x14ac:dyDescent="0.25">
      <c r="A4462" t="s">
        <v>17898</v>
      </c>
      <c r="B4462" t="s">
        <v>17899</v>
      </c>
      <c r="C4462" s="1" t="str">
        <f t="shared" si="725"/>
        <v>21:0242</v>
      </c>
      <c r="D4462" s="1" t="str">
        <f t="shared" si="729"/>
        <v>21:0117</v>
      </c>
      <c r="E4462" t="s">
        <v>17900</v>
      </c>
      <c r="F4462" t="s">
        <v>17901</v>
      </c>
      <c r="H4462">
        <v>59.830914399999997</v>
      </c>
      <c r="I4462">
        <v>-102.02891390000001</v>
      </c>
      <c r="J4462" s="1" t="str">
        <f t="shared" si="730"/>
        <v>NGR lake sediment grab sample</v>
      </c>
      <c r="K4462" s="1" t="str">
        <f t="shared" si="731"/>
        <v>&lt;177 micron (NGR)</v>
      </c>
      <c r="L4462">
        <v>117</v>
      </c>
      <c r="M4462" t="s">
        <v>154</v>
      </c>
      <c r="N4462">
        <v>2292</v>
      </c>
      <c r="O4462" t="s">
        <v>300</v>
      </c>
      <c r="P4462" t="s">
        <v>145</v>
      </c>
      <c r="Q4462" t="s">
        <v>53</v>
      </c>
      <c r="R4462" t="s">
        <v>156</v>
      </c>
      <c r="S4462" t="s">
        <v>33</v>
      </c>
      <c r="T4462" t="s">
        <v>36</v>
      </c>
      <c r="U4462" t="s">
        <v>1432</v>
      </c>
      <c r="V4462" t="s">
        <v>337</v>
      </c>
      <c r="W4462" t="s">
        <v>97</v>
      </c>
      <c r="X4462" t="s">
        <v>300</v>
      </c>
      <c r="Y4462" t="s">
        <v>125</v>
      </c>
      <c r="Z4462" t="s">
        <v>126</v>
      </c>
    </row>
    <row r="4463" spans="1:26" hidden="1" x14ac:dyDescent="0.25">
      <c r="A4463" t="s">
        <v>17902</v>
      </c>
      <c r="B4463" t="s">
        <v>17903</v>
      </c>
      <c r="C4463" s="1" t="str">
        <f t="shared" si="725"/>
        <v>21:0242</v>
      </c>
      <c r="D4463" s="1" t="str">
        <f t="shared" si="729"/>
        <v>21:0117</v>
      </c>
      <c r="E4463" t="s">
        <v>17896</v>
      </c>
      <c r="F4463" t="s">
        <v>17904</v>
      </c>
      <c r="H4463">
        <v>59.821922499999999</v>
      </c>
      <c r="I4463">
        <v>-102.0342124</v>
      </c>
      <c r="J4463" s="1" t="str">
        <f t="shared" si="730"/>
        <v>NGR lake sediment grab sample</v>
      </c>
      <c r="K4463" s="1" t="str">
        <f t="shared" si="731"/>
        <v>&lt;177 micron (NGR)</v>
      </c>
      <c r="L4463">
        <v>117</v>
      </c>
      <c r="M4463" t="s">
        <v>162</v>
      </c>
      <c r="N4463">
        <v>2293</v>
      </c>
      <c r="O4463" t="s">
        <v>798</v>
      </c>
      <c r="P4463" t="s">
        <v>32</v>
      </c>
      <c r="Q4463" t="s">
        <v>53</v>
      </c>
      <c r="R4463" t="s">
        <v>156</v>
      </c>
      <c r="S4463" t="s">
        <v>33</v>
      </c>
      <c r="T4463" t="s">
        <v>36</v>
      </c>
      <c r="U4463" t="s">
        <v>1692</v>
      </c>
      <c r="V4463" t="s">
        <v>1095</v>
      </c>
      <c r="W4463" t="s">
        <v>33</v>
      </c>
      <c r="X4463" t="s">
        <v>48</v>
      </c>
      <c r="Y4463" t="s">
        <v>41</v>
      </c>
      <c r="Z4463" t="s">
        <v>409</v>
      </c>
    </row>
    <row r="4464" spans="1:26" hidden="1" x14ac:dyDescent="0.25">
      <c r="A4464" t="s">
        <v>17905</v>
      </c>
      <c r="B4464" t="s">
        <v>17906</v>
      </c>
      <c r="C4464" s="1" t="str">
        <f t="shared" si="725"/>
        <v>21:0242</v>
      </c>
      <c r="D4464" s="1" t="str">
        <f t="shared" si="729"/>
        <v>21:0117</v>
      </c>
      <c r="E4464" t="s">
        <v>17896</v>
      </c>
      <c r="F4464" t="s">
        <v>17907</v>
      </c>
      <c r="H4464">
        <v>59.821922499999999</v>
      </c>
      <c r="I4464">
        <v>-102.0342124</v>
      </c>
      <c r="J4464" s="1" t="str">
        <f t="shared" si="730"/>
        <v>NGR lake sediment grab sample</v>
      </c>
      <c r="K4464" s="1" t="str">
        <f t="shared" si="731"/>
        <v>&lt;177 micron (NGR)</v>
      </c>
      <c r="L4464">
        <v>117</v>
      </c>
      <c r="M4464" t="s">
        <v>169</v>
      </c>
      <c r="N4464">
        <v>2294</v>
      </c>
      <c r="O4464" t="s">
        <v>798</v>
      </c>
      <c r="P4464" t="s">
        <v>546</v>
      </c>
      <c r="Q4464" t="s">
        <v>66</v>
      </c>
      <c r="R4464" t="s">
        <v>290</v>
      </c>
      <c r="S4464" t="s">
        <v>33</v>
      </c>
      <c r="T4464" t="s">
        <v>36</v>
      </c>
      <c r="U4464" t="s">
        <v>81</v>
      </c>
      <c r="V4464" t="s">
        <v>52</v>
      </c>
      <c r="W4464" t="s">
        <v>33</v>
      </c>
      <c r="X4464" t="s">
        <v>890</v>
      </c>
      <c r="Y4464" t="s">
        <v>41</v>
      </c>
      <c r="Z4464" t="s">
        <v>3015</v>
      </c>
    </row>
    <row r="4465" spans="1:26" hidden="1" x14ac:dyDescent="0.25">
      <c r="A4465" t="s">
        <v>17908</v>
      </c>
      <c r="B4465" t="s">
        <v>17909</v>
      </c>
      <c r="C4465" s="1" t="str">
        <f t="shared" si="725"/>
        <v>21:0242</v>
      </c>
      <c r="D4465" s="1" t="str">
        <f t="shared" si="729"/>
        <v>21:0117</v>
      </c>
      <c r="E4465" t="s">
        <v>17910</v>
      </c>
      <c r="F4465" t="s">
        <v>17911</v>
      </c>
      <c r="H4465">
        <v>59.824970999999998</v>
      </c>
      <c r="I4465">
        <v>-102.0112943</v>
      </c>
      <c r="J4465" s="1" t="str">
        <f t="shared" si="730"/>
        <v>NGR lake sediment grab sample</v>
      </c>
      <c r="K4465" s="1" t="str">
        <f t="shared" si="731"/>
        <v>&lt;177 micron (NGR)</v>
      </c>
      <c r="L4465">
        <v>117</v>
      </c>
      <c r="M4465" t="s">
        <v>47</v>
      </c>
      <c r="N4465">
        <v>2295</v>
      </c>
      <c r="O4465" t="s">
        <v>1254</v>
      </c>
      <c r="P4465" t="s">
        <v>134</v>
      </c>
      <c r="Q4465" t="s">
        <v>66</v>
      </c>
      <c r="R4465" t="s">
        <v>78</v>
      </c>
      <c r="S4465" t="s">
        <v>33</v>
      </c>
      <c r="T4465" t="s">
        <v>36</v>
      </c>
      <c r="U4465" t="s">
        <v>336</v>
      </c>
      <c r="V4465" t="s">
        <v>437</v>
      </c>
      <c r="W4465" t="s">
        <v>78</v>
      </c>
      <c r="X4465" t="s">
        <v>890</v>
      </c>
      <c r="Y4465" t="s">
        <v>41</v>
      </c>
      <c r="Z4465" t="s">
        <v>149</v>
      </c>
    </row>
    <row r="4466" spans="1:26" hidden="1" x14ac:dyDescent="0.25">
      <c r="A4466" t="s">
        <v>17912</v>
      </c>
      <c r="B4466" t="s">
        <v>17913</v>
      </c>
      <c r="C4466" s="1" t="str">
        <f t="shared" si="725"/>
        <v>21:0242</v>
      </c>
      <c r="D4466" s="1" t="str">
        <f t="shared" si="729"/>
        <v>21:0117</v>
      </c>
      <c r="E4466" t="s">
        <v>17914</v>
      </c>
      <c r="F4466" t="s">
        <v>17915</v>
      </c>
      <c r="H4466">
        <v>59.813277999999997</v>
      </c>
      <c r="I4466">
        <v>-102.00171</v>
      </c>
      <c r="J4466" s="1" t="str">
        <f t="shared" si="730"/>
        <v>NGR lake sediment grab sample</v>
      </c>
      <c r="K4466" s="1" t="str">
        <f t="shared" si="731"/>
        <v>&lt;177 micron (NGR)</v>
      </c>
      <c r="L4466">
        <v>117</v>
      </c>
      <c r="M4466" t="s">
        <v>60</v>
      </c>
      <c r="N4466">
        <v>2296</v>
      </c>
      <c r="O4466" t="s">
        <v>236</v>
      </c>
      <c r="P4466" t="s">
        <v>321</v>
      </c>
      <c r="Q4466" t="s">
        <v>53</v>
      </c>
      <c r="R4466" t="s">
        <v>156</v>
      </c>
      <c r="S4466" t="s">
        <v>33</v>
      </c>
      <c r="T4466" t="s">
        <v>36</v>
      </c>
      <c r="U4466" t="s">
        <v>81</v>
      </c>
      <c r="V4466" t="s">
        <v>1095</v>
      </c>
      <c r="W4466" t="s">
        <v>80</v>
      </c>
      <c r="X4466" t="s">
        <v>48</v>
      </c>
      <c r="Y4466" t="s">
        <v>41</v>
      </c>
      <c r="Z4466" t="s">
        <v>546</v>
      </c>
    </row>
    <row r="4467" spans="1:26" hidden="1" x14ac:dyDescent="0.25">
      <c r="A4467" t="s">
        <v>17916</v>
      </c>
      <c r="B4467" t="s">
        <v>17917</v>
      </c>
      <c r="C4467" s="1" t="str">
        <f t="shared" si="725"/>
        <v>21:0242</v>
      </c>
      <c r="D4467" s="1" t="str">
        <f t="shared" si="729"/>
        <v>21:0117</v>
      </c>
      <c r="E4467" t="s">
        <v>17918</v>
      </c>
      <c r="F4467" t="s">
        <v>17919</v>
      </c>
      <c r="H4467">
        <v>59.806710099999997</v>
      </c>
      <c r="I4467">
        <v>-102.02031529999999</v>
      </c>
      <c r="J4467" s="1" t="str">
        <f t="shared" si="730"/>
        <v>NGR lake sediment grab sample</v>
      </c>
      <c r="K4467" s="1" t="str">
        <f t="shared" si="731"/>
        <v>&lt;177 micron (NGR)</v>
      </c>
      <c r="L4467">
        <v>117</v>
      </c>
      <c r="M4467" t="s">
        <v>73</v>
      </c>
      <c r="N4467">
        <v>2297</v>
      </c>
      <c r="O4467" t="s">
        <v>253</v>
      </c>
      <c r="P4467" t="s">
        <v>75</v>
      </c>
      <c r="Q4467" t="s">
        <v>66</v>
      </c>
      <c r="R4467" t="s">
        <v>156</v>
      </c>
      <c r="S4467" t="s">
        <v>80</v>
      </c>
      <c r="T4467" t="s">
        <v>36</v>
      </c>
      <c r="U4467" t="s">
        <v>307</v>
      </c>
      <c r="V4467" t="s">
        <v>452</v>
      </c>
      <c r="W4467" t="s">
        <v>80</v>
      </c>
      <c r="X4467" t="s">
        <v>79</v>
      </c>
      <c r="Y4467" t="s">
        <v>41</v>
      </c>
      <c r="Z4467" t="s">
        <v>516</v>
      </c>
    </row>
    <row r="4468" spans="1:26" hidden="1" x14ac:dyDescent="0.25">
      <c r="A4468" t="s">
        <v>17920</v>
      </c>
      <c r="B4468" t="s">
        <v>17921</v>
      </c>
      <c r="C4468" s="1" t="str">
        <f t="shared" si="725"/>
        <v>21:0242</v>
      </c>
      <c r="D4468" s="1" t="str">
        <f t="shared" si="729"/>
        <v>21:0117</v>
      </c>
      <c r="E4468" t="s">
        <v>17922</v>
      </c>
      <c r="F4468" t="s">
        <v>17923</v>
      </c>
      <c r="H4468">
        <v>59.789995099999999</v>
      </c>
      <c r="I4468">
        <v>-102.0309713</v>
      </c>
      <c r="J4468" s="1" t="str">
        <f t="shared" si="730"/>
        <v>NGR lake sediment grab sample</v>
      </c>
      <c r="K4468" s="1" t="str">
        <f t="shared" si="731"/>
        <v>&lt;177 micron (NGR)</v>
      </c>
      <c r="L4468">
        <v>117</v>
      </c>
      <c r="M4468" t="s">
        <v>87</v>
      </c>
      <c r="N4468">
        <v>2298</v>
      </c>
      <c r="O4468" t="s">
        <v>588</v>
      </c>
      <c r="P4468" t="s">
        <v>334</v>
      </c>
      <c r="Q4468" t="s">
        <v>66</v>
      </c>
      <c r="R4468" t="s">
        <v>64</v>
      </c>
      <c r="S4468" t="s">
        <v>181</v>
      </c>
      <c r="T4468" t="s">
        <v>36</v>
      </c>
      <c r="U4468" t="s">
        <v>3268</v>
      </c>
      <c r="V4468" t="s">
        <v>164</v>
      </c>
      <c r="W4468" t="s">
        <v>146</v>
      </c>
      <c r="X4468" t="s">
        <v>48</v>
      </c>
      <c r="Y4468" t="s">
        <v>41</v>
      </c>
      <c r="Z4468" t="s">
        <v>391</v>
      </c>
    </row>
    <row r="4469" spans="1:26" hidden="1" x14ac:dyDescent="0.25">
      <c r="A4469" t="s">
        <v>17924</v>
      </c>
      <c r="B4469" t="s">
        <v>17925</v>
      </c>
      <c r="C4469" s="1" t="str">
        <f t="shared" si="725"/>
        <v>21:0242</v>
      </c>
      <c r="D4469" s="1" t="str">
        <f t="shared" si="729"/>
        <v>21:0117</v>
      </c>
      <c r="E4469" t="s">
        <v>17926</v>
      </c>
      <c r="F4469" t="s">
        <v>17927</v>
      </c>
      <c r="H4469">
        <v>59.778767500000001</v>
      </c>
      <c r="I4469">
        <v>-102.0156989</v>
      </c>
      <c r="J4469" s="1" t="str">
        <f t="shared" si="730"/>
        <v>NGR lake sediment grab sample</v>
      </c>
      <c r="K4469" s="1" t="str">
        <f t="shared" si="731"/>
        <v>&lt;177 micron (NGR)</v>
      </c>
      <c r="L4469">
        <v>117</v>
      </c>
      <c r="M4469" t="s">
        <v>96</v>
      </c>
      <c r="N4469">
        <v>2299</v>
      </c>
      <c r="O4469" t="s">
        <v>343</v>
      </c>
      <c r="P4469" t="s">
        <v>321</v>
      </c>
      <c r="Q4469" t="s">
        <v>66</v>
      </c>
      <c r="R4469" t="s">
        <v>198</v>
      </c>
      <c r="S4469" t="s">
        <v>181</v>
      </c>
      <c r="T4469" t="s">
        <v>36</v>
      </c>
      <c r="U4469" t="s">
        <v>766</v>
      </c>
      <c r="V4469" t="s">
        <v>225</v>
      </c>
      <c r="W4469" t="s">
        <v>39</v>
      </c>
      <c r="X4469" t="s">
        <v>300</v>
      </c>
      <c r="Y4469" t="s">
        <v>41</v>
      </c>
      <c r="Z4469" t="s">
        <v>610</v>
      </c>
    </row>
    <row r="4470" spans="1:26" hidden="1" x14ac:dyDescent="0.25">
      <c r="A4470" t="s">
        <v>17928</v>
      </c>
      <c r="B4470" t="s">
        <v>17929</v>
      </c>
      <c r="C4470" s="1" t="str">
        <f t="shared" si="725"/>
        <v>21:0242</v>
      </c>
      <c r="D4470" s="1" t="str">
        <f t="shared" si="729"/>
        <v>21:0117</v>
      </c>
      <c r="E4470" t="s">
        <v>17930</v>
      </c>
      <c r="F4470" t="s">
        <v>17931</v>
      </c>
      <c r="H4470">
        <v>59.765949800000001</v>
      </c>
      <c r="I4470">
        <v>-102.0270163</v>
      </c>
      <c r="J4470" s="1" t="str">
        <f t="shared" si="730"/>
        <v>NGR lake sediment grab sample</v>
      </c>
      <c r="K4470" s="1" t="str">
        <f t="shared" si="731"/>
        <v>&lt;177 micron (NGR)</v>
      </c>
      <c r="L4470">
        <v>117</v>
      </c>
      <c r="M4470" t="s">
        <v>106</v>
      </c>
      <c r="N4470">
        <v>2300</v>
      </c>
      <c r="O4470" t="s">
        <v>888</v>
      </c>
      <c r="P4470" t="s">
        <v>145</v>
      </c>
      <c r="Q4470" t="s">
        <v>53</v>
      </c>
      <c r="R4470" t="s">
        <v>110</v>
      </c>
      <c r="S4470" t="s">
        <v>76</v>
      </c>
      <c r="T4470" t="s">
        <v>36</v>
      </c>
      <c r="U4470" t="s">
        <v>991</v>
      </c>
      <c r="V4470" t="s">
        <v>496</v>
      </c>
      <c r="W4470" t="s">
        <v>290</v>
      </c>
      <c r="X4470" t="s">
        <v>79</v>
      </c>
      <c r="Y4470" t="s">
        <v>125</v>
      </c>
      <c r="Z4470" t="s">
        <v>406</v>
      </c>
    </row>
    <row r="4471" spans="1:26" hidden="1" x14ac:dyDescent="0.25">
      <c r="A4471" t="s">
        <v>17932</v>
      </c>
      <c r="B4471" t="s">
        <v>17933</v>
      </c>
      <c r="C4471" s="1" t="str">
        <f t="shared" si="725"/>
        <v>21:0242</v>
      </c>
      <c r="D4471" s="1" t="str">
        <f t="shared" si="729"/>
        <v>21:0117</v>
      </c>
      <c r="E4471" t="s">
        <v>17934</v>
      </c>
      <c r="F4471" t="s">
        <v>17935</v>
      </c>
      <c r="H4471">
        <v>59.758268899999997</v>
      </c>
      <c r="I4471">
        <v>-102.0057393</v>
      </c>
      <c r="J4471" s="1" t="str">
        <f t="shared" si="730"/>
        <v>NGR lake sediment grab sample</v>
      </c>
      <c r="K4471" s="1" t="str">
        <f t="shared" si="731"/>
        <v>&lt;177 micron (NGR)</v>
      </c>
      <c r="L4471">
        <v>117</v>
      </c>
      <c r="M4471" t="s">
        <v>118</v>
      </c>
      <c r="N4471">
        <v>2301</v>
      </c>
      <c r="O4471" t="s">
        <v>702</v>
      </c>
      <c r="P4471" t="s">
        <v>244</v>
      </c>
      <c r="Q4471" t="s">
        <v>66</v>
      </c>
      <c r="R4471" t="s">
        <v>156</v>
      </c>
      <c r="S4471" t="s">
        <v>39</v>
      </c>
      <c r="T4471" t="s">
        <v>36</v>
      </c>
      <c r="U4471" t="s">
        <v>111</v>
      </c>
      <c r="V4471" t="s">
        <v>597</v>
      </c>
      <c r="W4471" t="s">
        <v>181</v>
      </c>
      <c r="X4471" t="s">
        <v>79</v>
      </c>
      <c r="Y4471" t="s">
        <v>41</v>
      </c>
      <c r="Z4471" t="s">
        <v>376</v>
      </c>
    </row>
    <row r="4472" spans="1:26" hidden="1" x14ac:dyDescent="0.25">
      <c r="A4472" t="s">
        <v>17936</v>
      </c>
      <c r="B4472" t="s">
        <v>17937</v>
      </c>
      <c r="C4472" s="1" t="str">
        <f t="shared" si="725"/>
        <v>21:0242</v>
      </c>
      <c r="D4472" s="1" t="str">
        <f t="shared" si="729"/>
        <v>21:0117</v>
      </c>
      <c r="E4472" t="s">
        <v>17938</v>
      </c>
      <c r="F4472" t="s">
        <v>17939</v>
      </c>
      <c r="H4472">
        <v>59.737812900000002</v>
      </c>
      <c r="I4472">
        <v>-102.0126614</v>
      </c>
      <c r="J4472" s="1" t="str">
        <f t="shared" si="730"/>
        <v>NGR lake sediment grab sample</v>
      </c>
      <c r="K4472" s="1" t="str">
        <f t="shared" si="731"/>
        <v>&lt;177 micron (NGR)</v>
      </c>
      <c r="L4472">
        <v>117</v>
      </c>
      <c r="M4472" t="s">
        <v>131</v>
      </c>
      <c r="N4472">
        <v>2302</v>
      </c>
      <c r="O4472" t="s">
        <v>297</v>
      </c>
      <c r="P4472" t="s">
        <v>77</v>
      </c>
      <c r="Q4472" t="s">
        <v>53</v>
      </c>
      <c r="R4472" t="s">
        <v>290</v>
      </c>
      <c r="S4472" t="s">
        <v>63</v>
      </c>
      <c r="T4472" t="s">
        <v>36</v>
      </c>
      <c r="U4472" t="s">
        <v>67</v>
      </c>
      <c r="V4472" t="s">
        <v>308</v>
      </c>
      <c r="W4472" t="s">
        <v>80</v>
      </c>
      <c r="X4472" t="s">
        <v>890</v>
      </c>
      <c r="Y4472" t="s">
        <v>41</v>
      </c>
      <c r="Z4472" t="s">
        <v>1671</v>
      </c>
    </row>
    <row r="4473" spans="1:26" hidden="1" x14ac:dyDescent="0.25">
      <c r="A4473" t="s">
        <v>17940</v>
      </c>
      <c r="B4473" t="s">
        <v>17941</v>
      </c>
      <c r="C4473" s="1" t="str">
        <f t="shared" si="725"/>
        <v>21:0242</v>
      </c>
      <c r="D4473" s="1" t="str">
        <f>HYPERLINK("http://geochem.nrcan.gc.ca/cdogs/content/svy/svy_e.htm", "")</f>
        <v/>
      </c>
      <c r="G4473" s="1" t="str">
        <f>HYPERLINK("http://geochem.nrcan.gc.ca/cdogs/content/cr_/cr_00007_e.htm", "7")</f>
        <v>7</v>
      </c>
      <c r="J4473" t="s">
        <v>220</v>
      </c>
      <c r="K4473" t="s">
        <v>221</v>
      </c>
      <c r="L4473">
        <v>117</v>
      </c>
      <c r="M4473" t="s">
        <v>222</v>
      </c>
      <c r="N4473">
        <v>2303</v>
      </c>
      <c r="O4473" t="s">
        <v>489</v>
      </c>
      <c r="P4473" t="s">
        <v>133</v>
      </c>
      <c r="Q4473" t="s">
        <v>109</v>
      </c>
      <c r="R4473" t="s">
        <v>146</v>
      </c>
      <c r="S4473" t="s">
        <v>33</v>
      </c>
      <c r="T4473" t="s">
        <v>225</v>
      </c>
      <c r="U4473" t="s">
        <v>703</v>
      </c>
      <c r="V4473" t="s">
        <v>457</v>
      </c>
      <c r="W4473" t="s">
        <v>66</v>
      </c>
      <c r="X4473" t="s">
        <v>208</v>
      </c>
      <c r="Y4473" t="s">
        <v>64</v>
      </c>
      <c r="Z4473" t="s">
        <v>6137</v>
      </c>
    </row>
    <row r="4474" spans="1:26" hidden="1" x14ac:dyDescent="0.25">
      <c r="A4474" t="s">
        <v>17942</v>
      </c>
      <c r="B4474" t="s">
        <v>17943</v>
      </c>
      <c r="C4474" s="1" t="str">
        <f t="shared" si="725"/>
        <v>21:0242</v>
      </c>
      <c r="D4474" s="1" t="str">
        <f t="shared" ref="D4474:D4492" si="732">HYPERLINK("http://geochem.nrcan.gc.ca/cdogs/content/svy/svy210117_e.htm", "21:0117")</f>
        <v>21:0117</v>
      </c>
      <c r="E4474" t="s">
        <v>17944</v>
      </c>
      <c r="F4474" t="s">
        <v>17945</v>
      </c>
      <c r="H4474">
        <v>59.742701799999999</v>
      </c>
      <c r="I4474">
        <v>-102.02892319999999</v>
      </c>
      <c r="J4474" s="1" t="str">
        <f t="shared" ref="J4474:J4492" si="733">HYPERLINK("http://geochem.nrcan.gc.ca/cdogs/content/kwd/kwd020027_e.htm", "NGR lake sediment grab sample")</f>
        <v>NGR lake sediment grab sample</v>
      </c>
      <c r="K4474" s="1" t="str">
        <f t="shared" ref="K4474:K4492" si="734">HYPERLINK("http://geochem.nrcan.gc.ca/cdogs/content/kwd/kwd080006_e.htm", "&lt;177 micron (NGR)")</f>
        <v>&lt;177 micron (NGR)</v>
      </c>
      <c r="L4474">
        <v>117</v>
      </c>
      <c r="M4474" t="s">
        <v>143</v>
      </c>
      <c r="N4474">
        <v>2304</v>
      </c>
      <c r="O4474" t="s">
        <v>61</v>
      </c>
      <c r="P4474" t="s">
        <v>77</v>
      </c>
      <c r="Q4474" t="s">
        <v>66</v>
      </c>
      <c r="R4474" t="s">
        <v>290</v>
      </c>
      <c r="S4474" t="s">
        <v>80</v>
      </c>
      <c r="T4474" t="s">
        <v>36</v>
      </c>
      <c r="U4474" t="s">
        <v>40</v>
      </c>
      <c r="V4474" t="s">
        <v>225</v>
      </c>
      <c r="W4474" t="s">
        <v>80</v>
      </c>
      <c r="X4474" t="s">
        <v>890</v>
      </c>
      <c r="Y4474" t="s">
        <v>41</v>
      </c>
      <c r="Z4474" t="s">
        <v>747</v>
      </c>
    </row>
    <row r="4475" spans="1:26" hidden="1" x14ac:dyDescent="0.25">
      <c r="A4475" t="s">
        <v>17946</v>
      </c>
      <c r="B4475" t="s">
        <v>17947</v>
      </c>
      <c r="C4475" s="1" t="str">
        <f t="shared" ref="C4475:C4538" si="735">HYPERLINK("http://geochem.nrcan.gc.ca/cdogs/content/bdl/bdl210242_e.htm", "21:0242")</f>
        <v>21:0242</v>
      </c>
      <c r="D4475" s="1" t="str">
        <f t="shared" si="732"/>
        <v>21:0117</v>
      </c>
      <c r="E4475" t="s">
        <v>17948</v>
      </c>
      <c r="F4475" t="s">
        <v>17949</v>
      </c>
      <c r="H4475">
        <v>59.739924500000001</v>
      </c>
      <c r="I4475">
        <v>-102.062439</v>
      </c>
      <c r="J4475" s="1" t="str">
        <f t="shared" si="733"/>
        <v>NGR lake sediment grab sample</v>
      </c>
      <c r="K4475" s="1" t="str">
        <f t="shared" si="734"/>
        <v>&lt;177 micron (NGR)</v>
      </c>
      <c r="L4475">
        <v>117</v>
      </c>
      <c r="M4475" t="s">
        <v>177</v>
      </c>
      <c r="N4475">
        <v>2305</v>
      </c>
      <c r="O4475" t="s">
        <v>759</v>
      </c>
      <c r="P4475" t="s">
        <v>198</v>
      </c>
      <c r="Q4475" t="s">
        <v>66</v>
      </c>
      <c r="R4475" t="s">
        <v>290</v>
      </c>
      <c r="S4475" t="s">
        <v>78</v>
      </c>
      <c r="T4475" t="s">
        <v>36</v>
      </c>
      <c r="U4475" t="s">
        <v>4842</v>
      </c>
      <c r="V4475" t="s">
        <v>148</v>
      </c>
      <c r="W4475" t="s">
        <v>63</v>
      </c>
      <c r="X4475" t="s">
        <v>48</v>
      </c>
      <c r="Y4475" t="s">
        <v>41</v>
      </c>
      <c r="Z4475" t="s">
        <v>869</v>
      </c>
    </row>
    <row r="4476" spans="1:26" hidden="1" x14ac:dyDescent="0.25">
      <c r="A4476" t="s">
        <v>17950</v>
      </c>
      <c r="B4476" t="s">
        <v>17951</v>
      </c>
      <c r="C4476" s="1" t="str">
        <f t="shared" si="735"/>
        <v>21:0242</v>
      </c>
      <c r="D4476" s="1" t="str">
        <f t="shared" si="732"/>
        <v>21:0117</v>
      </c>
      <c r="E4476" t="s">
        <v>17952</v>
      </c>
      <c r="F4476" t="s">
        <v>17953</v>
      </c>
      <c r="H4476">
        <v>59.759829799999999</v>
      </c>
      <c r="I4476">
        <v>-102.0830958</v>
      </c>
      <c r="J4476" s="1" t="str">
        <f t="shared" si="733"/>
        <v>NGR lake sediment grab sample</v>
      </c>
      <c r="K4476" s="1" t="str">
        <f t="shared" si="734"/>
        <v>&lt;177 micron (NGR)</v>
      </c>
      <c r="L4476">
        <v>117</v>
      </c>
      <c r="M4476" t="s">
        <v>187</v>
      </c>
      <c r="N4476">
        <v>2306</v>
      </c>
      <c r="O4476" t="s">
        <v>300</v>
      </c>
      <c r="P4476" t="s">
        <v>321</v>
      </c>
      <c r="Q4476" t="s">
        <v>53</v>
      </c>
      <c r="R4476" t="s">
        <v>198</v>
      </c>
      <c r="S4476" t="s">
        <v>146</v>
      </c>
      <c r="T4476" t="s">
        <v>36</v>
      </c>
      <c r="U4476" t="s">
        <v>144</v>
      </c>
      <c r="V4476" t="s">
        <v>1095</v>
      </c>
      <c r="W4476" t="s">
        <v>78</v>
      </c>
      <c r="X4476" t="s">
        <v>336</v>
      </c>
      <c r="Y4476" t="s">
        <v>41</v>
      </c>
      <c r="Z4476" t="s">
        <v>2191</v>
      </c>
    </row>
    <row r="4477" spans="1:26" hidden="1" x14ac:dyDescent="0.25">
      <c r="A4477" t="s">
        <v>17954</v>
      </c>
      <c r="B4477" t="s">
        <v>17955</v>
      </c>
      <c r="C4477" s="1" t="str">
        <f t="shared" si="735"/>
        <v>21:0242</v>
      </c>
      <c r="D4477" s="1" t="str">
        <f t="shared" si="732"/>
        <v>21:0117</v>
      </c>
      <c r="E4477" t="s">
        <v>17956</v>
      </c>
      <c r="F4477" t="s">
        <v>17957</v>
      </c>
      <c r="H4477">
        <v>59.742368599999999</v>
      </c>
      <c r="I4477">
        <v>-102.0996255</v>
      </c>
      <c r="J4477" s="1" t="str">
        <f t="shared" si="733"/>
        <v>NGR lake sediment grab sample</v>
      </c>
      <c r="K4477" s="1" t="str">
        <f t="shared" si="734"/>
        <v>&lt;177 micron (NGR)</v>
      </c>
      <c r="L4477">
        <v>117</v>
      </c>
      <c r="M4477" t="s">
        <v>196</v>
      </c>
      <c r="N4477">
        <v>2307</v>
      </c>
      <c r="O4477" t="s">
        <v>207</v>
      </c>
      <c r="P4477" t="s">
        <v>75</v>
      </c>
      <c r="Q4477" t="s">
        <v>53</v>
      </c>
      <c r="R4477" t="s">
        <v>290</v>
      </c>
      <c r="S4477" t="s">
        <v>181</v>
      </c>
      <c r="T4477" t="s">
        <v>36</v>
      </c>
      <c r="U4477" t="s">
        <v>17958</v>
      </c>
      <c r="V4477" t="s">
        <v>5055</v>
      </c>
      <c r="W4477" t="s">
        <v>63</v>
      </c>
      <c r="X4477" t="s">
        <v>79</v>
      </c>
      <c r="Y4477" t="s">
        <v>41</v>
      </c>
      <c r="Z4477" t="s">
        <v>5864</v>
      </c>
    </row>
    <row r="4478" spans="1:26" hidden="1" x14ac:dyDescent="0.25">
      <c r="A4478" t="s">
        <v>17959</v>
      </c>
      <c r="B4478" t="s">
        <v>17960</v>
      </c>
      <c r="C4478" s="1" t="str">
        <f t="shared" si="735"/>
        <v>21:0242</v>
      </c>
      <c r="D4478" s="1" t="str">
        <f t="shared" si="732"/>
        <v>21:0117</v>
      </c>
      <c r="E4478" t="s">
        <v>17961</v>
      </c>
      <c r="F4478" t="s">
        <v>17962</v>
      </c>
      <c r="H4478">
        <v>59.747069500000002</v>
      </c>
      <c r="I4478">
        <v>-102.1485163</v>
      </c>
      <c r="J4478" s="1" t="str">
        <f t="shared" si="733"/>
        <v>NGR lake sediment grab sample</v>
      </c>
      <c r="K4478" s="1" t="str">
        <f t="shared" si="734"/>
        <v>&lt;177 micron (NGR)</v>
      </c>
      <c r="L4478">
        <v>117</v>
      </c>
      <c r="M4478" t="s">
        <v>206</v>
      </c>
      <c r="N4478">
        <v>2308</v>
      </c>
      <c r="O4478" t="s">
        <v>702</v>
      </c>
      <c r="P4478" t="s">
        <v>516</v>
      </c>
      <c r="Q4478" t="s">
        <v>80</v>
      </c>
      <c r="R4478" t="s">
        <v>135</v>
      </c>
      <c r="S4478" t="s">
        <v>78</v>
      </c>
      <c r="T4478" t="s">
        <v>36</v>
      </c>
      <c r="U4478" t="s">
        <v>933</v>
      </c>
      <c r="V4478" t="s">
        <v>137</v>
      </c>
      <c r="W4478" t="s">
        <v>80</v>
      </c>
      <c r="X4478" t="s">
        <v>300</v>
      </c>
      <c r="Y4478" t="s">
        <v>41</v>
      </c>
      <c r="Z4478" t="s">
        <v>1456</v>
      </c>
    </row>
    <row r="4479" spans="1:26" hidden="1" x14ac:dyDescent="0.25">
      <c r="A4479" t="s">
        <v>17963</v>
      </c>
      <c r="B4479" t="s">
        <v>17964</v>
      </c>
      <c r="C4479" s="1" t="str">
        <f t="shared" si="735"/>
        <v>21:0242</v>
      </c>
      <c r="D4479" s="1" t="str">
        <f t="shared" si="732"/>
        <v>21:0117</v>
      </c>
      <c r="E4479" t="s">
        <v>17965</v>
      </c>
      <c r="F4479" t="s">
        <v>17966</v>
      </c>
      <c r="H4479">
        <v>59.743958999999997</v>
      </c>
      <c r="I4479">
        <v>-102.17964929999999</v>
      </c>
      <c r="J4479" s="1" t="str">
        <f t="shared" si="733"/>
        <v>NGR lake sediment grab sample</v>
      </c>
      <c r="K4479" s="1" t="str">
        <f t="shared" si="734"/>
        <v>&lt;177 micron (NGR)</v>
      </c>
      <c r="L4479">
        <v>117</v>
      </c>
      <c r="M4479" t="s">
        <v>214</v>
      </c>
      <c r="N4479">
        <v>2309</v>
      </c>
      <c r="O4479" t="s">
        <v>236</v>
      </c>
      <c r="P4479" t="s">
        <v>32</v>
      </c>
      <c r="Q4479" t="s">
        <v>53</v>
      </c>
      <c r="R4479" t="s">
        <v>76</v>
      </c>
      <c r="S4479" t="s">
        <v>66</v>
      </c>
      <c r="T4479" t="s">
        <v>122</v>
      </c>
      <c r="U4479" t="s">
        <v>79</v>
      </c>
      <c r="V4479" t="s">
        <v>262</v>
      </c>
      <c r="W4479" t="s">
        <v>33</v>
      </c>
      <c r="X4479" t="s">
        <v>343</v>
      </c>
      <c r="Y4479" t="s">
        <v>41</v>
      </c>
      <c r="Z4479" t="s">
        <v>820</v>
      </c>
    </row>
    <row r="4480" spans="1:26" hidden="1" x14ac:dyDescent="0.25">
      <c r="A4480" t="s">
        <v>17967</v>
      </c>
      <c r="B4480" t="s">
        <v>17968</v>
      </c>
      <c r="C4480" s="1" t="str">
        <f t="shared" si="735"/>
        <v>21:0242</v>
      </c>
      <c r="D4480" s="1" t="str">
        <f t="shared" si="732"/>
        <v>21:0117</v>
      </c>
      <c r="E4480" t="s">
        <v>17969</v>
      </c>
      <c r="F4480" t="s">
        <v>17970</v>
      </c>
      <c r="H4480">
        <v>59.729940800000001</v>
      </c>
      <c r="I4480">
        <v>-102.17791200000001</v>
      </c>
      <c r="J4480" s="1" t="str">
        <f t="shared" si="733"/>
        <v>NGR lake sediment grab sample</v>
      </c>
      <c r="K4480" s="1" t="str">
        <f t="shared" si="734"/>
        <v>&lt;177 micron (NGR)</v>
      </c>
      <c r="L4480">
        <v>117</v>
      </c>
      <c r="M4480" t="s">
        <v>234</v>
      </c>
      <c r="N4480">
        <v>2310</v>
      </c>
      <c r="O4480" t="s">
        <v>252</v>
      </c>
      <c r="P4480" t="s">
        <v>283</v>
      </c>
      <c r="Q4480" t="s">
        <v>66</v>
      </c>
      <c r="R4480" t="s">
        <v>64</v>
      </c>
      <c r="S4480" t="s">
        <v>78</v>
      </c>
      <c r="T4480" t="s">
        <v>36</v>
      </c>
      <c r="U4480" t="s">
        <v>199</v>
      </c>
      <c r="V4480" t="s">
        <v>65</v>
      </c>
      <c r="W4480" t="s">
        <v>181</v>
      </c>
      <c r="X4480" t="s">
        <v>336</v>
      </c>
      <c r="Y4480" t="s">
        <v>41</v>
      </c>
      <c r="Z4480" t="s">
        <v>11174</v>
      </c>
    </row>
    <row r="4481" spans="1:26" hidden="1" x14ac:dyDescent="0.25">
      <c r="A4481" t="s">
        <v>17971</v>
      </c>
      <c r="B4481" t="s">
        <v>17972</v>
      </c>
      <c r="C4481" s="1" t="str">
        <f t="shared" si="735"/>
        <v>21:0242</v>
      </c>
      <c r="D4481" s="1" t="str">
        <f t="shared" si="732"/>
        <v>21:0117</v>
      </c>
      <c r="E4481" t="s">
        <v>17973</v>
      </c>
      <c r="F4481" t="s">
        <v>17974</v>
      </c>
      <c r="H4481">
        <v>59.762143500000001</v>
      </c>
      <c r="I4481">
        <v>-102.48537899999999</v>
      </c>
      <c r="J4481" s="1" t="str">
        <f t="shared" si="733"/>
        <v>NGR lake sediment grab sample</v>
      </c>
      <c r="K4481" s="1" t="str">
        <f t="shared" si="734"/>
        <v>&lt;177 micron (NGR)</v>
      </c>
      <c r="L4481">
        <v>118</v>
      </c>
      <c r="M4481" t="s">
        <v>242</v>
      </c>
      <c r="N4481">
        <v>2311</v>
      </c>
      <c r="O4481" t="s">
        <v>343</v>
      </c>
      <c r="P4481" t="s">
        <v>109</v>
      </c>
      <c r="Q4481" t="s">
        <v>53</v>
      </c>
      <c r="R4481" t="s">
        <v>290</v>
      </c>
      <c r="S4481" t="s">
        <v>80</v>
      </c>
      <c r="T4481" t="s">
        <v>36</v>
      </c>
      <c r="U4481" t="s">
        <v>100</v>
      </c>
      <c r="V4481" t="s">
        <v>1072</v>
      </c>
      <c r="W4481" t="s">
        <v>66</v>
      </c>
      <c r="X4481" t="s">
        <v>48</v>
      </c>
      <c r="Y4481" t="s">
        <v>41</v>
      </c>
      <c r="Z4481" t="s">
        <v>158</v>
      </c>
    </row>
    <row r="4482" spans="1:26" hidden="1" x14ac:dyDescent="0.25">
      <c r="A4482" t="s">
        <v>17975</v>
      </c>
      <c r="B4482" t="s">
        <v>17976</v>
      </c>
      <c r="C4482" s="1" t="str">
        <f t="shared" si="735"/>
        <v>21:0242</v>
      </c>
      <c r="D4482" s="1" t="str">
        <f t="shared" si="732"/>
        <v>21:0117</v>
      </c>
      <c r="E4482" t="s">
        <v>17977</v>
      </c>
      <c r="F4482" t="s">
        <v>17978</v>
      </c>
      <c r="H4482">
        <v>59.719540299999998</v>
      </c>
      <c r="I4482">
        <v>-102.2291464</v>
      </c>
      <c r="J4482" s="1" t="str">
        <f t="shared" si="733"/>
        <v>NGR lake sediment grab sample</v>
      </c>
      <c r="K4482" s="1" t="str">
        <f t="shared" si="734"/>
        <v>&lt;177 micron (NGR)</v>
      </c>
      <c r="L4482">
        <v>118</v>
      </c>
      <c r="M4482" t="s">
        <v>251</v>
      </c>
      <c r="N4482">
        <v>2312</v>
      </c>
      <c r="O4482" t="s">
        <v>798</v>
      </c>
      <c r="P4482" t="s">
        <v>50</v>
      </c>
      <c r="Q4482" t="s">
        <v>66</v>
      </c>
      <c r="R4482" t="s">
        <v>97</v>
      </c>
      <c r="S4482" t="s">
        <v>33</v>
      </c>
      <c r="T4482" t="s">
        <v>36</v>
      </c>
      <c r="U4482" t="s">
        <v>263</v>
      </c>
      <c r="V4482" t="s">
        <v>322</v>
      </c>
      <c r="W4482" t="s">
        <v>63</v>
      </c>
      <c r="X4482" t="s">
        <v>890</v>
      </c>
      <c r="Y4482" t="s">
        <v>41</v>
      </c>
      <c r="Z4482" t="s">
        <v>145</v>
      </c>
    </row>
    <row r="4483" spans="1:26" hidden="1" x14ac:dyDescent="0.25">
      <c r="A4483" t="s">
        <v>17979</v>
      </c>
      <c r="B4483" t="s">
        <v>17980</v>
      </c>
      <c r="C4483" s="1" t="str">
        <f t="shared" si="735"/>
        <v>21:0242</v>
      </c>
      <c r="D4483" s="1" t="str">
        <f t="shared" si="732"/>
        <v>21:0117</v>
      </c>
      <c r="E4483" t="s">
        <v>17981</v>
      </c>
      <c r="F4483" t="s">
        <v>17982</v>
      </c>
      <c r="H4483">
        <v>59.730117300000003</v>
      </c>
      <c r="I4483">
        <v>-102.236901</v>
      </c>
      <c r="J4483" s="1" t="str">
        <f t="shared" si="733"/>
        <v>NGR lake sediment grab sample</v>
      </c>
      <c r="K4483" s="1" t="str">
        <f t="shared" si="734"/>
        <v>&lt;177 micron (NGR)</v>
      </c>
      <c r="L4483">
        <v>118</v>
      </c>
      <c r="M4483" t="s">
        <v>259</v>
      </c>
      <c r="N4483">
        <v>2313</v>
      </c>
      <c r="O4483" t="s">
        <v>298</v>
      </c>
      <c r="P4483" t="s">
        <v>198</v>
      </c>
      <c r="Q4483" t="s">
        <v>66</v>
      </c>
      <c r="R4483" t="s">
        <v>290</v>
      </c>
      <c r="S4483" t="s">
        <v>39</v>
      </c>
      <c r="T4483" t="s">
        <v>36</v>
      </c>
      <c r="U4483" t="s">
        <v>100</v>
      </c>
      <c r="V4483" t="s">
        <v>322</v>
      </c>
      <c r="W4483" t="s">
        <v>33</v>
      </c>
      <c r="X4483" t="s">
        <v>48</v>
      </c>
      <c r="Y4483" t="s">
        <v>41</v>
      </c>
      <c r="Z4483" t="s">
        <v>1053</v>
      </c>
    </row>
    <row r="4484" spans="1:26" hidden="1" x14ac:dyDescent="0.25">
      <c r="A4484" t="s">
        <v>17983</v>
      </c>
      <c r="B4484" t="s">
        <v>17984</v>
      </c>
      <c r="C4484" s="1" t="str">
        <f t="shared" si="735"/>
        <v>21:0242</v>
      </c>
      <c r="D4484" s="1" t="str">
        <f t="shared" si="732"/>
        <v>21:0117</v>
      </c>
      <c r="E4484" t="s">
        <v>17981</v>
      </c>
      <c r="F4484" t="s">
        <v>17985</v>
      </c>
      <c r="H4484">
        <v>59.730117300000003</v>
      </c>
      <c r="I4484">
        <v>-102.236901</v>
      </c>
      <c r="J4484" s="1" t="str">
        <f t="shared" si="733"/>
        <v>NGR lake sediment grab sample</v>
      </c>
      <c r="K4484" s="1" t="str">
        <f t="shared" si="734"/>
        <v>&lt;177 micron (NGR)</v>
      </c>
      <c r="L4484">
        <v>118</v>
      </c>
      <c r="M4484" t="s">
        <v>268</v>
      </c>
      <c r="N4484">
        <v>2314</v>
      </c>
      <c r="O4484" t="s">
        <v>888</v>
      </c>
      <c r="P4484" t="s">
        <v>134</v>
      </c>
      <c r="Q4484" t="s">
        <v>66</v>
      </c>
      <c r="R4484" t="s">
        <v>290</v>
      </c>
      <c r="S4484" t="s">
        <v>33</v>
      </c>
      <c r="T4484" t="s">
        <v>36</v>
      </c>
      <c r="U4484" t="s">
        <v>40</v>
      </c>
      <c r="V4484" t="s">
        <v>90</v>
      </c>
      <c r="W4484" t="s">
        <v>33</v>
      </c>
      <c r="X4484" t="s">
        <v>79</v>
      </c>
      <c r="Y4484" t="s">
        <v>41</v>
      </c>
      <c r="Z4484" t="s">
        <v>1105</v>
      </c>
    </row>
    <row r="4485" spans="1:26" hidden="1" x14ac:dyDescent="0.25">
      <c r="A4485" t="s">
        <v>17986</v>
      </c>
      <c r="B4485" t="s">
        <v>17987</v>
      </c>
      <c r="C4485" s="1" t="str">
        <f t="shared" si="735"/>
        <v>21:0242</v>
      </c>
      <c r="D4485" s="1" t="str">
        <f t="shared" si="732"/>
        <v>21:0117</v>
      </c>
      <c r="E4485" t="s">
        <v>17988</v>
      </c>
      <c r="F4485" t="s">
        <v>17989</v>
      </c>
      <c r="H4485">
        <v>59.725819000000001</v>
      </c>
      <c r="I4485">
        <v>-102.2736929</v>
      </c>
      <c r="J4485" s="1" t="str">
        <f t="shared" si="733"/>
        <v>NGR lake sediment grab sample</v>
      </c>
      <c r="K4485" s="1" t="str">
        <f t="shared" si="734"/>
        <v>&lt;177 micron (NGR)</v>
      </c>
      <c r="L4485">
        <v>118</v>
      </c>
      <c r="M4485" t="s">
        <v>47</v>
      </c>
      <c r="N4485">
        <v>2315</v>
      </c>
      <c r="O4485" t="s">
        <v>236</v>
      </c>
      <c r="P4485" t="s">
        <v>50</v>
      </c>
      <c r="Q4485" t="s">
        <v>66</v>
      </c>
      <c r="R4485" t="s">
        <v>34</v>
      </c>
      <c r="S4485" t="s">
        <v>181</v>
      </c>
      <c r="T4485" t="s">
        <v>36</v>
      </c>
      <c r="U4485" t="s">
        <v>40</v>
      </c>
      <c r="V4485" t="s">
        <v>1121</v>
      </c>
      <c r="W4485" t="s">
        <v>66</v>
      </c>
      <c r="X4485" t="s">
        <v>283</v>
      </c>
      <c r="Y4485" t="s">
        <v>41</v>
      </c>
      <c r="Z4485" t="s">
        <v>376</v>
      </c>
    </row>
    <row r="4486" spans="1:26" hidden="1" x14ac:dyDescent="0.25">
      <c r="A4486" t="s">
        <v>17990</v>
      </c>
      <c r="B4486" t="s">
        <v>17991</v>
      </c>
      <c r="C4486" s="1" t="str">
        <f t="shared" si="735"/>
        <v>21:0242</v>
      </c>
      <c r="D4486" s="1" t="str">
        <f t="shared" si="732"/>
        <v>21:0117</v>
      </c>
      <c r="E4486" t="s">
        <v>17992</v>
      </c>
      <c r="F4486" t="s">
        <v>17993</v>
      </c>
      <c r="H4486">
        <v>59.726543900000003</v>
      </c>
      <c r="I4486">
        <v>-102.310588</v>
      </c>
      <c r="J4486" s="1" t="str">
        <f t="shared" si="733"/>
        <v>NGR lake sediment grab sample</v>
      </c>
      <c r="K4486" s="1" t="str">
        <f t="shared" si="734"/>
        <v>&lt;177 micron (NGR)</v>
      </c>
      <c r="L4486">
        <v>118</v>
      </c>
      <c r="M4486" t="s">
        <v>60</v>
      </c>
      <c r="N4486">
        <v>2316</v>
      </c>
      <c r="O4486" t="s">
        <v>197</v>
      </c>
      <c r="P4486" t="s">
        <v>109</v>
      </c>
      <c r="Q4486" t="s">
        <v>53</v>
      </c>
      <c r="R4486" t="s">
        <v>97</v>
      </c>
      <c r="S4486" t="s">
        <v>33</v>
      </c>
      <c r="T4486" t="s">
        <v>36</v>
      </c>
      <c r="U4486" t="s">
        <v>112</v>
      </c>
      <c r="V4486" t="s">
        <v>125</v>
      </c>
      <c r="W4486" t="s">
        <v>80</v>
      </c>
      <c r="X4486" t="s">
        <v>760</v>
      </c>
      <c r="Y4486" t="s">
        <v>41</v>
      </c>
      <c r="Z4486" t="s">
        <v>680</v>
      </c>
    </row>
    <row r="4487" spans="1:26" hidden="1" x14ac:dyDescent="0.25">
      <c r="A4487" t="s">
        <v>17994</v>
      </c>
      <c r="B4487" t="s">
        <v>17995</v>
      </c>
      <c r="C4487" s="1" t="str">
        <f t="shared" si="735"/>
        <v>21:0242</v>
      </c>
      <c r="D4487" s="1" t="str">
        <f t="shared" si="732"/>
        <v>21:0117</v>
      </c>
      <c r="E4487" t="s">
        <v>17996</v>
      </c>
      <c r="F4487" t="s">
        <v>17997</v>
      </c>
      <c r="H4487">
        <v>59.722365400000001</v>
      </c>
      <c r="I4487">
        <v>-102.3587946</v>
      </c>
      <c r="J4487" s="1" t="str">
        <f t="shared" si="733"/>
        <v>NGR lake sediment grab sample</v>
      </c>
      <c r="K4487" s="1" t="str">
        <f t="shared" si="734"/>
        <v>&lt;177 micron (NGR)</v>
      </c>
      <c r="L4487">
        <v>118</v>
      </c>
      <c r="M4487" t="s">
        <v>73</v>
      </c>
      <c r="N4487">
        <v>2317</v>
      </c>
      <c r="O4487" t="s">
        <v>666</v>
      </c>
      <c r="P4487" t="s">
        <v>321</v>
      </c>
      <c r="Q4487" t="s">
        <v>66</v>
      </c>
      <c r="R4487" t="s">
        <v>77</v>
      </c>
      <c r="S4487" t="s">
        <v>146</v>
      </c>
      <c r="T4487" t="s">
        <v>36</v>
      </c>
      <c r="U4487" t="s">
        <v>1480</v>
      </c>
      <c r="V4487" t="s">
        <v>457</v>
      </c>
      <c r="W4487" t="s">
        <v>78</v>
      </c>
      <c r="X4487" t="s">
        <v>890</v>
      </c>
      <c r="Y4487" t="s">
        <v>41</v>
      </c>
      <c r="Z4487" t="s">
        <v>224</v>
      </c>
    </row>
    <row r="4488" spans="1:26" hidden="1" x14ac:dyDescent="0.25">
      <c r="A4488" t="s">
        <v>17998</v>
      </c>
      <c r="B4488" t="s">
        <v>17999</v>
      </c>
      <c r="C4488" s="1" t="str">
        <f t="shared" si="735"/>
        <v>21:0242</v>
      </c>
      <c r="D4488" s="1" t="str">
        <f t="shared" si="732"/>
        <v>21:0117</v>
      </c>
      <c r="E4488" t="s">
        <v>18000</v>
      </c>
      <c r="F4488" t="s">
        <v>18001</v>
      </c>
      <c r="H4488">
        <v>59.729936600000002</v>
      </c>
      <c r="I4488">
        <v>-102.3978043</v>
      </c>
      <c r="J4488" s="1" t="str">
        <f t="shared" si="733"/>
        <v>NGR lake sediment grab sample</v>
      </c>
      <c r="K4488" s="1" t="str">
        <f t="shared" si="734"/>
        <v>&lt;177 micron (NGR)</v>
      </c>
      <c r="L4488">
        <v>118</v>
      </c>
      <c r="M4488" t="s">
        <v>87</v>
      </c>
      <c r="N4488">
        <v>2318</v>
      </c>
      <c r="O4488" t="s">
        <v>54</v>
      </c>
      <c r="P4488" t="s">
        <v>198</v>
      </c>
      <c r="Q4488" t="s">
        <v>53</v>
      </c>
      <c r="R4488" t="s">
        <v>64</v>
      </c>
      <c r="S4488" t="s">
        <v>146</v>
      </c>
      <c r="T4488" t="s">
        <v>36</v>
      </c>
      <c r="U4488" t="s">
        <v>379</v>
      </c>
      <c r="V4488" t="s">
        <v>548</v>
      </c>
      <c r="W4488" t="s">
        <v>39</v>
      </c>
      <c r="X4488" t="s">
        <v>48</v>
      </c>
      <c r="Y4488" t="s">
        <v>41</v>
      </c>
      <c r="Z4488" t="s">
        <v>747</v>
      </c>
    </row>
    <row r="4489" spans="1:26" hidden="1" x14ac:dyDescent="0.25">
      <c r="A4489" t="s">
        <v>18002</v>
      </c>
      <c r="B4489" t="s">
        <v>18003</v>
      </c>
      <c r="C4489" s="1" t="str">
        <f t="shared" si="735"/>
        <v>21:0242</v>
      </c>
      <c r="D4489" s="1" t="str">
        <f t="shared" si="732"/>
        <v>21:0117</v>
      </c>
      <c r="E4489" t="s">
        <v>18004</v>
      </c>
      <c r="F4489" t="s">
        <v>18005</v>
      </c>
      <c r="H4489">
        <v>59.731255300000001</v>
      </c>
      <c r="I4489">
        <v>-102.42505010000001</v>
      </c>
      <c r="J4489" s="1" t="str">
        <f t="shared" si="733"/>
        <v>NGR lake sediment grab sample</v>
      </c>
      <c r="K4489" s="1" t="str">
        <f t="shared" si="734"/>
        <v>&lt;177 micron (NGR)</v>
      </c>
      <c r="L4489">
        <v>118</v>
      </c>
      <c r="M4489" t="s">
        <v>96</v>
      </c>
      <c r="N4489">
        <v>2319</v>
      </c>
      <c r="O4489" t="s">
        <v>297</v>
      </c>
      <c r="P4489" t="s">
        <v>546</v>
      </c>
      <c r="Q4489" t="s">
        <v>66</v>
      </c>
      <c r="R4489" t="s">
        <v>64</v>
      </c>
      <c r="S4489" t="s">
        <v>78</v>
      </c>
      <c r="T4489" t="s">
        <v>36</v>
      </c>
      <c r="U4489" t="s">
        <v>1869</v>
      </c>
      <c r="V4489" t="s">
        <v>399</v>
      </c>
      <c r="W4489" t="s">
        <v>80</v>
      </c>
      <c r="X4489" t="s">
        <v>79</v>
      </c>
      <c r="Y4489" t="s">
        <v>41</v>
      </c>
      <c r="Z4489" t="s">
        <v>409</v>
      </c>
    </row>
    <row r="4490" spans="1:26" hidden="1" x14ac:dyDescent="0.25">
      <c r="A4490" t="s">
        <v>18006</v>
      </c>
      <c r="B4490" t="s">
        <v>18007</v>
      </c>
      <c r="C4490" s="1" t="str">
        <f t="shared" si="735"/>
        <v>21:0242</v>
      </c>
      <c r="D4490" s="1" t="str">
        <f t="shared" si="732"/>
        <v>21:0117</v>
      </c>
      <c r="E4490" t="s">
        <v>17973</v>
      </c>
      <c r="F4490" t="s">
        <v>18008</v>
      </c>
      <c r="H4490">
        <v>59.762143500000001</v>
      </c>
      <c r="I4490">
        <v>-102.48537899999999</v>
      </c>
      <c r="J4490" s="1" t="str">
        <f t="shared" si="733"/>
        <v>NGR lake sediment grab sample</v>
      </c>
      <c r="K4490" s="1" t="str">
        <f t="shared" si="734"/>
        <v>&lt;177 micron (NGR)</v>
      </c>
      <c r="L4490">
        <v>118</v>
      </c>
      <c r="M4490" t="s">
        <v>366</v>
      </c>
      <c r="N4490">
        <v>2320</v>
      </c>
      <c r="O4490" t="s">
        <v>81</v>
      </c>
      <c r="P4490" t="s">
        <v>50</v>
      </c>
      <c r="Q4490" t="s">
        <v>53</v>
      </c>
      <c r="R4490" t="s">
        <v>109</v>
      </c>
      <c r="S4490" t="s">
        <v>33</v>
      </c>
      <c r="T4490" t="s">
        <v>36</v>
      </c>
      <c r="U4490" t="s">
        <v>208</v>
      </c>
      <c r="V4490" t="s">
        <v>52</v>
      </c>
      <c r="W4490" t="s">
        <v>53</v>
      </c>
      <c r="X4490" t="s">
        <v>48</v>
      </c>
      <c r="Y4490" t="s">
        <v>41</v>
      </c>
      <c r="Z4490" t="s">
        <v>912</v>
      </c>
    </row>
    <row r="4491" spans="1:26" hidden="1" x14ac:dyDescent="0.25">
      <c r="A4491" t="s">
        <v>18009</v>
      </c>
      <c r="B4491" t="s">
        <v>18010</v>
      </c>
      <c r="C4491" s="1" t="str">
        <f t="shared" si="735"/>
        <v>21:0242</v>
      </c>
      <c r="D4491" s="1" t="str">
        <f t="shared" si="732"/>
        <v>21:0117</v>
      </c>
      <c r="E4491" t="s">
        <v>18011</v>
      </c>
      <c r="F4491" t="s">
        <v>18012</v>
      </c>
      <c r="H4491">
        <v>59.771842100000001</v>
      </c>
      <c r="I4491">
        <v>-102.4823512</v>
      </c>
      <c r="J4491" s="1" t="str">
        <f t="shared" si="733"/>
        <v>NGR lake sediment grab sample</v>
      </c>
      <c r="K4491" s="1" t="str">
        <f t="shared" si="734"/>
        <v>&lt;177 micron (NGR)</v>
      </c>
      <c r="L4491">
        <v>118</v>
      </c>
      <c r="M4491" t="s">
        <v>106</v>
      </c>
      <c r="N4491">
        <v>2321</v>
      </c>
      <c r="O4491" t="s">
        <v>300</v>
      </c>
      <c r="P4491" t="s">
        <v>334</v>
      </c>
      <c r="Q4491" t="s">
        <v>66</v>
      </c>
      <c r="R4491" t="s">
        <v>290</v>
      </c>
      <c r="S4491" t="s">
        <v>33</v>
      </c>
      <c r="T4491" t="s">
        <v>36</v>
      </c>
      <c r="U4491" t="s">
        <v>343</v>
      </c>
      <c r="V4491" t="s">
        <v>1095</v>
      </c>
      <c r="W4491" t="s">
        <v>181</v>
      </c>
      <c r="X4491" t="s">
        <v>890</v>
      </c>
      <c r="Y4491" t="s">
        <v>41</v>
      </c>
      <c r="Z4491" t="s">
        <v>4700</v>
      </c>
    </row>
    <row r="4492" spans="1:26" hidden="1" x14ac:dyDescent="0.25">
      <c r="A4492" t="s">
        <v>18013</v>
      </c>
      <c r="B4492" t="s">
        <v>18014</v>
      </c>
      <c r="C4492" s="1" t="str">
        <f t="shared" si="735"/>
        <v>21:0242</v>
      </c>
      <c r="D4492" s="1" t="str">
        <f t="shared" si="732"/>
        <v>21:0117</v>
      </c>
      <c r="E4492" t="s">
        <v>18015</v>
      </c>
      <c r="F4492" t="s">
        <v>18016</v>
      </c>
      <c r="H4492">
        <v>59.772239999999996</v>
      </c>
      <c r="I4492">
        <v>-102.4526417</v>
      </c>
      <c r="J4492" s="1" t="str">
        <f t="shared" si="733"/>
        <v>NGR lake sediment grab sample</v>
      </c>
      <c r="K4492" s="1" t="str">
        <f t="shared" si="734"/>
        <v>&lt;177 micron (NGR)</v>
      </c>
      <c r="L4492">
        <v>118</v>
      </c>
      <c r="M4492" t="s">
        <v>118</v>
      </c>
      <c r="N4492">
        <v>2322</v>
      </c>
      <c r="O4492" t="s">
        <v>120</v>
      </c>
      <c r="P4492" t="s">
        <v>109</v>
      </c>
      <c r="Q4492" t="s">
        <v>66</v>
      </c>
      <c r="R4492" t="s">
        <v>97</v>
      </c>
      <c r="S4492" t="s">
        <v>33</v>
      </c>
      <c r="T4492" t="s">
        <v>36</v>
      </c>
      <c r="U4492" t="s">
        <v>766</v>
      </c>
      <c r="V4492" t="s">
        <v>157</v>
      </c>
      <c r="W4492" t="s">
        <v>53</v>
      </c>
      <c r="X4492" t="s">
        <v>82</v>
      </c>
      <c r="Y4492" t="s">
        <v>41</v>
      </c>
      <c r="Z4492" t="s">
        <v>1042</v>
      </c>
    </row>
    <row r="4493" spans="1:26" hidden="1" x14ac:dyDescent="0.25">
      <c r="A4493" t="s">
        <v>18017</v>
      </c>
      <c r="B4493" t="s">
        <v>18018</v>
      </c>
      <c r="C4493" s="1" t="str">
        <f t="shared" si="735"/>
        <v>21:0242</v>
      </c>
      <c r="D4493" s="1" t="str">
        <f>HYPERLINK("http://geochem.nrcan.gc.ca/cdogs/content/svy/svy_e.htm", "")</f>
        <v/>
      </c>
      <c r="G4493" s="1" t="str">
        <f>HYPERLINK("http://geochem.nrcan.gc.ca/cdogs/content/cr_/cr_00007_e.htm", "7")</f>
        <v>7</v>
      </c>
      <c r="J4493" t="s">
        <v>220</v>
      </c>
      <c r="K4493" t="s">
        <v>221</v>
      </c>
      <c r="L4493">
        <v>118</v>
      </c>
      <c r="M4493" t="s">
        <v>222</v>
      </c>
      <c r="N4493">
        <v>2323</v>
      </c>
      <c r="O4493" t="s">
        <v>489</v>
      </c>
      <c r="P4493" t="s">
        <v>133</v>
      </c>
      <c r="Q4493" t="s">
        <v>109</v>
      </c>
      <c r="R4493" t="s">
        <v>146</v>
      </c>
      <c r="S4493" t="s">
        <v>39</v>
      </c>
      <c r="T4493" t="s">
        <v>225</v>
      </c>
      <c r="U4493" t="s">
        <v>703</v>
      </c>
      <c r="V4493" t="s">
        <v>309</v>
      </c>
      <c r="W4493" t="s">
        <v>53</v>
      </c>
      <c r="X4493" t="s">
        <v>100</v>
      </c>
      <c r="Y4493" t="s">
        <v>64</v>
      </c>
      <c r="Z4493" t="s">
        <v>198</v>
      </c>
    </row>
    <row r="4494" spans="1:26" hidden="1" x14ac:dyDescent="0.25">
      <c r="A4494" t="s">
        <v>18019</v>
      </c>
      <c r="B4494" t="s">
        <v>18020</v>
      </c>
      <c r="C4494" s="1" t="str">
        <f t="shared" si="735"/>
        <v>21:0242</v>
      </c>
      <c r="D4494" s="1" t="str">
        <f t="shared" ref="D4494:D4505" si="736">HYPERLINK("http://geochem.nrcan.gc.ca/cdogs/content/svy/svy210117_e.htm", "21:0117")</f>
        <v>21:0117</v>
      </c>
      <c r="E4494" t="s">
        <v>18021</v>
      </c>
      <c r="F4494" t="s">
        <v>18022</v>
      </c>
      <c r="H4494">
        <v>59.788606399999999</v>
      </c>
      <c r="I4494">
        <v>-102.4748671</v>
      </c>
      <c r="J4494" s="1" t="str">
        <f t="shared" ref="J4494:J4505" si="737">HYPERLINK("http://geochem.nrcan.gc.ca/cdogs/content/kwd/kwd020027_e.htm", "NGR lake sediment grab sample")</f>
        <v>NGR lake sediment grab sample</v>
      </c>
      <c r="K4494" s="1" t="str">
        <f t="shared" ref="K4494:K4505" si="738">HYPERLINK("http://geochem.nrcan.gc.ca/cdogs/content/kwd/kwd080006_e.htm", "&lt;177 micron (NGR)")</f>
        <v>&lt;177 micron (NGR)</v>
      </c>
      <c r="L4494">
        <v>118</v>
      </c>
      <c r="M4494" t="s">
        <v>131</v>
      </c>
      <c r="N4494">
        <v>2324</v>
      </c>
      <c r="O4494" t="s">
        <v>798</v>
      </c>
      <c r="P4494" t="s">
        <v>283</v>
      </c>
      <c r="Q4494" t="s">
        <v>80</v>
      </c>
      <c r="R4494" t="s">
        <v>198</v>
      </c>
      <c r="S4494" t="s">
        <v>39</v>
      </c>
      <c r="T4494" t="s">
        <v>36</v>
      </c>
      <c r="U4494" t="s">
        <v>299</v>
      </c>
      <c r="V4494" t="s">
        <v>322</v>
      </c>
      <c r="W4494" t="s">
        <v>39</v>
      </c>
      <c r="X4494" t="s">
        <v>48</v>
      </c>
      <c r="Y4494" t="s">
        <v>41</v>
      </c>
      <c r="Z4494" t="s">
        <v>1860</v>
      </c>
    </row>
    <row r="4495" spans="1:26" hidden="1" x14ac:dyDescent="0.25">
      <c r="A4495" t="s">
        <v>18023</v>
      </c>
      <c r="B4495" t="s">
        <v>18024</v>
      </c>
      <c r="C4495" s="1" t="str">
        <f t="shared" si="735"/>
        <v>21:0242</v>
      </c>
      <c r="D4495" s="1" t="str">
        <f t="shared" si="736"/>
        <v>21:0117</v>
      </c>
      <c r="E4495" t="s">
        <v>18025</v>
      </c>
      <c r="F4495" t="s">
        <v>18026</v>
      </c>
      <c r="H4495">
        <v>59.8207746</v>
      </c>
      <c r="I4495">
        <v>-102.49159299999999</v>
      </c>
      <c r="J4495" s="1" t="str">
        <f t="shared" si="737"/>
        <v>NGR lake sediment grab sample</v>
      </c>
      <c r="K4495" s="1" t="str">
        <f t="shared" si="738"/>
        <v>&lt;177 micron (NGR)</v>
      </c>
      <c r="L4495">
        <v>118</v>
      </c>
      <c r="M4495" t="s">
        <v>143</v>
      </c>
      <c r="N4495">
        <v>2325</v>
      </c>
      <c r="O4495" t="s">
        <v>108</v>
      </c>
      <c r="P4495" t="s">
        <v>244</v>
      </c>
      <c r="Q4495" t="s">
        <v>53</v>
      </c>
      <c r="R4495" t="s">
        <v>34</v>
      </c>
      <c r="S4495" t="s">
        <v>33</v>
      </c>
      <c r="T4495" t="s">
        <v>36</v>
      </c>
      <c r="U4495" t="s">
        <v>67</v>
      </c>
      <c r="V4495" t="s">
        <v>65</v>
      </c>
      <c r="W4495" t="s">
        <v>66</v>
      </c>
      <c r="X4495" t="s">
        <v>48</v>
      </c>
      <c r="Y4495" t="s">
        <v>41</v>
      </c>
      <c r="Z4495" t="s">
        <v>787</v>
      </c>
    </row>
    <row r="4496" spans="1:26" hidden="1" x14ac:dyDescent="0.25">
      <c r="A4496" t="s">
        <v>18027</v>
      </c>
      <c r="B4496" t="s">
        <v>18028</v>
      </c>
      <c r="C4496" s="1" t="str">
        <f t="shared" si="735"/>
        <v>21:0242</v>
      </c>
      <c r="D4496" s="1" t="str">
        <f t="shared" si="736"/>
        <v>21:0117</v>
      </c>
      <c r="E4496" t="s">
        <v>18029</v>
      </c>
      <c r="F4496" t="s">
        <v>18030</v>
      </c>
      <c r="H4496">
        <v>59.842329700000001</v>
      </c>
      <c r="I4496">
        <v>-102.4450361</v>
      </c>
      <c r="J4496" s="1" t="str">
        <f t="shared" si="737"/>
        <v>NGR lake sediment grab sample</v>
      </c>
      <c r="K4496" s="1" t="str">
        <f t="shared" si="738"/>
        <v>&lt;177 micron (NGR)</v>
      </c>
      <c r="L4496">
        <v>118</v>
      </c>
      <c r="M4496" t="s">
        <v>177</v>
      </c>
      <c r="N4496">
        <v>2326</v>
      </c>
      <c r="O4496" t="s">
        <v>54</v>
      </c>
      <c r="P4496" t="s">
        <v>145</v>
      </c>
      <c r="Q4496" t="s">
        <v>53</v>
      </c>
      <c r="R4496" t="s">
        <v>290</v>
      </c>
      <c r="S4496" t="s">
        <v>146</v>
      </c>
      <c r="T4496" t="s">
        <v>122</v>
      </c>
      <c r="U4496" t="s">
        <v>1024</v>
      </c>
      <c r="V4496" t="s">
        <v>437</v>
      </c>
      <c r="W4496" t="s">
        <v>63</v>
      </c>
      <c r="X4496" t="s">
        <v>890</v>
      </c>
      <c r="Y4496" t="s">
        <v>41</v>
      </c>
      <c r="Z4496" t="s">
        <v>2439</v>
      </c>
    </row>
    <row r="4497" spans="1:26" hidden="1" x14ac:dyDescent="0.25">
      <c r="A4497" t="s">
        <v>18031</v>
      </c>
      <c r="B4497" t="s">
        <v>18032</v>
      </c>
      <c r="C4497" s="1" t="str">
        <f t="shared" si="735"/>
        <v>21:0242</v>
      </c>
      <c r="D4497" s="1" t="str">
        <f t="shared" si="736"/>
        <v>21:0117</v>
      </c>
      <c r="E4497" t="s">
        <v>18033</v>
      </c>
      <c r="F4497" t="s">
        <v>18034</v>
      </c>
      <c r="H4497">
        <v>59.880196400000003</v>
      </c>
      <c r="I4497">
        <v>-102.4677938</v>
      </c>
      <c r="J4497" s="1" t="str">
        <f t="shared" si="737"/>
        <v>NGR lake sediment grab sample</v>
      </c>
      <c r="K4497" s="1" t="str">
        <f t="shared" si="738"/>
        <v>&lt;177 micron (NGR)</v>
      </c>
      <c r="L4497">
        <v>118</v>
      </c>
      <c r="M4497" t="s">
        <v>187</v>
      </c>
      <c r="N4497">
        <v>2327</v>
      </c>
      <c r="O4497" t="s">
        <v>1047</v>
      </c>
      <c r="P4497" t="s">
        <v>156</v>
      </c>
      <c r="Q4497" t="s">
        <v>53</v>
      </c>
      <c r="R4497" t="s">
        <v>181</v>
      </c>
      <c r="S4497" t="s">
        <v>80</v>
      </c>
      <c r="T4497" t="s">
        <v>36</v>
      </c>
      <c r="U4497" t="s">
        <v>144</v>
      </c>
      <c r="V4497" t="s">
        <v>452</v>
      </c>
      <c r="W4497" t="s">
        <v>63</v>
      </c>
      <c r="X4497" t="s">
        <v>48</v>
      </c>
      <c r="Y4497" t="s">
        <v>41</v>
      </c>
      <c r="Z4497" t="s">
        <v>18035</v>
      </c>
    </row>
    <row r="4498" spans="1:26" hidden="1" x14ac:dyDescent="0.25">
      <c r="A4498" t="s">
        <v>18036</v>
      </c>
      <c r="B4498" t="s">
        <v>18037</v>
      </c>
      <c r="C4498" s="1" t="str">
        <f t="shared" si="735"/>
        <v>21:0242</v>
      </c>
      <c r="D4498" s="1" t="str">
        <f t="shared" si="736"/>
        <v>21:0117</v>
      </c>
      <c r="E4498" t="s">
        <v>18038</v>
      </c>
      <c r="F4498" t="s">
        <v>18039</v>
      </c>
      <c r="H4498">
        <v>59.943710099999997</v>
      </c>
      <c r="I4498">
        <v>-102.4592954</v>
      </c>
      <c r="J4498" s="1" t="str">
        <f t="shared" si="737"/>
        <v>NGR lake sediment grab sample</v>
      </c>
      <c r="K4498" s="1" t="str">
        <f t="shared" si="738"/>
        <v>&lt;177 micron (NGR)</v>
      </c>
      <c r="L4498">
        <v>118</v>
      </c>
      <c r="M4498" t="s">
        <v>196</v>
      </c>
      <c r="N4498">
        <v>2328</v>
      </c>
      <c r="O4498" t="s">
        <v>120</v>
      </c>
      <c r="P4498" t="s">
        <v>50</v>
      </c>
      <c r="Q4498" t="s">
        <v>53</v>
      </c>
      <c r="R4498" t="s">
        <v>156</v>
      </c>
      <c r="S4498" t="s">
        <v>63</v>
      </c>
      <c r="T4498" t="s">
        <v>36</v>
      </c>
      <c r="U4498" t="s">
        <v>890</v>
      </c>
      <c r="V4498" t="s">
        <v>262</v>
      </c>
      <c r="W4498" t="s">
        <v>63</v>
      </c>
      <c r="X4498" t="s">
        <v>79</v>
      </c>
      <c r="Y4498" t="s">
        <v>41</v>
      </c>
      <c r="Z4498" t="s">
        <v>1847</v>
      </c>
    </row>
    <row r="4499" spans="1:26" hidden="1" x14ac:dyDescent="0.25">
      <c r="A4499" t="s">
        <v>18040</v>
      </c>
      <c r="B4499" t="s">
        <v>18041</v>
      </c>
      <c r="C4499" s="1" t="str">
        <f t="shared" si="735"/>
        <v>21:0242</v>
      </c>
      <c r="D4499" s="1" t="str">
        <f t="shared" si="736"/>
        <v>21:0117</v>
      </c>
      <c r="E4499" t="s">
        <v>18042</v>
      </c>
      <c r="F4499" t="s">
        <v>18043</v>
      </c>
      <c r="H4499">
        <v>59.9825698</v>
      </c>
      <c r="I4499">
        <v>-102.4872417</v>
      </c>
      <c r="J4499" s="1" t="str">
        <f t="shared" si="737"/>
        <v>NGR lake sediment grab sample</v>
      </c>
      <c r="K4499" s="1" t="str">
        <f t="shared" si="738"/>
        <v>&lt;177 micron (NGR)</v>
      </c>
      <c r="L4499">
        <v>118</v>
      </c>
      <c r="M4499" t="s">
        <v>206</v>
      </c>
      <c r="N4499">
        <v>2329</v>
      </c>
      <c r="O4499" t="s">
        <v>771</v>
      </c>
      <c r="P4499" t="s">
        <v>77</v>
      </c>
      <c r="Q4499" t="s">
        <v>63</v>
      </c>
      <c r="R4499" t="s">
        <v>34</v>
      </c>
      <c r="S4499" t="s">
        <v>39</v>
      </c>
      <c r="T4499" t="s">
        <v>36</v>
      </c>
      <c r="U4499" t="s">
        <v>559</v>
      </c>
      <c r="V4499" t="s">
        <v>337</v>
      </c>
      <c r="W4499" t="s">
        <v>80</v>
      </c>
      <c r="X4499" t="s">
        <v>48</v>
      </c>
      <c r="Y4499" t="s">
        <v>41</v>
      </c>
      <c r="Z4499" t="s">
        <v>1461</v>
      </c>
    </row>
    <row r="4500" spans="1:26" hidden="1" x14ac:dyDescent="0.25">
      <c r="A4500" t="s">
        <v>18044</v>
      </c>
      <c r="B4500" t="s">
        <v>18045</v>
      </c>
      <c r="C4500" s="1" t="str">
        <f t="shared" si="735"/>
        <v>21:0242</v>
      </c>
      <c r="D4500" s="1" t="str">
        <f t="shared" si="736"/>
        <v>21:0117</v>
      </c>
      <c r="E4500" t="s">
        <v>18046</v>
      </c>
      <c r="F4500" t="s">
        <v>18047</v>
      </c>
      <c r="H4500">
        <v>59.996531900000001</v>
      </c>
      <c r="I4500">
        <v>-102.4793129</v>
      </c>
      <c r="J4500" s="1" t="str">
        <f t="shared" si="737"/>
        <v>NGR lake sediment grab sample</v>
      </c>
      <c r="K4500" s="1" t="str">
        <f t="shared" si="738"/>
        <v>&lt;177 micron (NGR)</v>
      </c>
      <c r="L4500">
        <v>118</v>
      </c>
      <c r="M4500" t="s">
        <v>214</v>
      </c>
      <c r="N4500">
        <v>2330</v>
      </c>
      <c r="O4500" t="s">
        <v>228</v>
      </c>
      <c r="P4500" t="s">
        <v>75</v>
      </c>
      <c r="Q4500" t="s">
        <v>63</v>
      </c>
      <c r="R4500" t="s">
        <v>34</v>
      </c>
      <c r="S4500" t="s">
        <v>181</v>
      </c>
      <c r="T4500" t="s">
        <v>36</v>
      </c>
      <c r="U4500" t="s">
        <v>1785</v>
      </c>
      <c r="V4500" t="s">
        <v>99</v>
      </c>
      <c r="W4500" t="s">
        <v>39</v>
      </c>
      <c r="X4500" t="s">
        <v>79</v>
      </c>
      <c r="Y4500" t="s">
        <v>41</v>
      </c>
      <c r="Z4500" t="s">
        <v>954</v>
      </c>
    </row>
    <row r="4501" spans="1:26" hidden="1" x14ac:dyDescent="0.25">
      <c r="A4501" t="s">
        <v>18048</v>
      </c>
      <c r="B4501" t="s">
        <v>18049</v>
      </c>
      <c r="C4501" s="1" t="str">
        <f t="shared" si="735"/>
        <v>21:0242</v>
      </c>
      <c r="D4501" s="1" t="str">
        <f t="shared" si="736"/>
        <v>21:0117</v>
      </c>
      <c r="E4501" t="s">
        <v>18050</v>
      </c>
      <c r="F4501" t="s">
        <v>18051</v>
      </c>
      <c r="H4501">
        <v>59.979026500000003</v>
      </c>
      <c r="I4501">
        <v>-102.3256696</v>
      </c>
      <c r="J4501" s="1" t="str">
        <f t="shared" si="737"/>
        <v>NGR lake sediment grab sample</v>
      </c>
      <c r="K4501" s="1" t="str">
        <f t="shared" si="738"/>
        <v>&lt;177 micron (NGR)</v>
      </c>
      <c r="L4501">
        <v>119</v>
      </c>
      <c r="M4501" t="s">
        <v>30</v>
      </c>
      <c r="N4501">
        <v>2331</v>
      </c>
      <c r="O4501" t="s">
        <v>61</v>
      </c>
      <c r="P4501" t="s">
        <v>39</v>
      </c>
      <c r="Q4501" t="s">
        <v>53</v>
      </c>
      <c r="R4501" t="s">
        <v>97</v>
      </c>
      <c r="S4501" t="s">
        <v>39</v>
      </c>
      <c r="T4501" t="s">
        <v>36</v>
      </c>
      <c r="U4501" t="s">
        <v>284</v>
      </c>
      <c r="V4501" t="s">
        <v>292</v>
      </c>
      <c r="W4501" t="s">
        <v>53</v>
      </c>
      <c r="X4501" t="s">
        <v>82</v>
      </c>
      <c r="Y4501" t="s">
        <v>41</v>
      </c>
      <c r="Z4501" t="s">
        <v>349</v>
      </c>
    </row>
    <row r="4502" spans="1:26" hidden="1" x14ac:dyDescent="0.25">
      <c r="A4502" t="s">
        <v>18052</v>
      </c>
      <c r="B4502" t="s">
        <v>18053</v>
      </c>
      <c r="C4502" s="1" t="str">
        <f t="shared" si="735"/>
        <v>21:0242</v>
      </c>
      <c r="D4502" s="1" t="str">
        <f t="shared" si="736"/>
        <v>21:0117</v>
      </c>
      <c r="E4502" t="s">
        <v>18054</v>
      </c>
      <c r="F4502" t="s">
        <v>18055</v>
      </c>
      <c r="H4502">
        <v>59.997419999999998</v>
      </c>
      <c r="I4502">
        <v>-102.41880039999999</v>
      </c>
      <c r="J4502" s="1" t="str">
        <f t="shared" si="737"/>
        <v>NGR lake sediment grab sample</v>
      </c>
      <c r="K4502" s="1" t="str">
        <f t="shared" si="738"/>
        <v>&lt;177 micron (NGR)</v>
      </c>
      <c r="L4502">
        <v>119</v>
      </c>
      <c r="M4502" t="s">
        <v>47</v>
      </c>
      <c r="N4502">
        <v>2332</v>
      </c>
      <c r="O4502" t="s">
        <v>798</v>
      </c>
      <c r="P4502" t="s">
        <v>156</v>
      </c>
      <c r="Q4502" t="s">
        <v>66</v>
      </c>
      <c r="R4502" t="s">
        <v>97</v>
      </c>
      <c r="S4502" t="s">
        <v>33</v>
      </c>
      <c r="T4502" t="s">
        <v>36</v>
      </c>
      <c r="U4502" t="s">
        <v>112</v>
      </c>
      <c r="V4502" t="s">
        <v>157</v>
      </c>
      <c r="W4502" t="s">
        <v>66</v>
      </c>
      <c r="X4502" t="s">
        <v>48</v>
      </c>
      <c r="Y4502" t="s">
        <v>41</v>
      </c>
      <c r="Z4502" t="s">
        <v>172</v>
      </c>
    </row>
    <row r="4503" spans="1:26" hidden="1" x14ac:dyDescent="0.25">
      <c r="A4503" t="s">
        <v>18056</v>
      </c>
      <c r="B4503" t="s">
        <v>18057</v>
      </c>
      <c r="C4503" s="1" t="str">
        <f t="shared" si="735"/>
        <v>21:0242</v>
      </c>
      <c r="D4503" s="1" t="str">
        <f t="shared" si="736"/>
        <v>21:0117</v>
      </c>
      <c r="E4503" t="s">
        <v>18058</v>
      </c>
      <c r="F4503" t="s">
        <v>18059</v>
      </c>
      <c r="H4503">
        <v>59.983152599999997</v>
      </c>
      <c r="I4503">
        <v>-102.42242210000001</v>
      </c>
      <c r="J4503" s="1" t="str">
        <f t="shared" si="737"/>
        <v>NGR lake sediment grab sample</v>
      </c>
      <c r="K4503" s="1" t="str">
        <f t="shared" si="738"/>
        <v>&lt;177 micron (NGR)</v>
      </c>
      <c r="L4503">
        <v>119</v>
      </c>
      <c r="M4503" t="s">
        <v>60</v>
      </c>
      <c r="N4503">
        <v>2333</v>
      </c>
      <c r="O4503" t="s">
        <v>596</v>
      </c>
      <c r="P4503" t="s">
        <v>39</v>
      </c>
      <c r="Q4503" t="s">
        <v>53</v>
      </c>
      <c r="R4503" t="s">
        <v>78</v>
      </c>
      <c r="S4503" t="s">
        <v>181</v>
      </c>
      <c r="T4503" t="s">
        <v>36</v>
      </c>
      <c r="U4503" t="s">
        <v>98</v>
      </c>
      <c r="V4503" t="s">
        <v>437</v>
      </c>
      <c r="W4503" t="s">
        <v>53</v>
      </c>
      <c r="X4503" t="s">
        <v>79</v>
      </c>
      <c r="Y4503" t="s">
        <v>41</v>
      </c>
      <c r="Z4503" t="s">
        <v>5695</v>
      </c>
    </row>
    <row r="4504" spans="1:26" hidden="1" x14ac:dyDescent="0.25">
      <c r="A4504" t="s">
        <v>18060</v>
      </c>
      <c r="B4504" t="s">
        <v>18061</v>
      </c>
      <c r="C4504" s="1" t="str">
        <f t="shared" si="735"/>
        <v>21:0242</v>
      </c>
      <c r="D4504" s="1" t="str">
        <f t="shared" si="736"/>
        <v>21:0117</v>
      </c>
      <c r="E4504" t="s">
        <v>18062</v>
      </c>
      <c r="F4504" t="s">
        <v>18063</v>
      </c>
      <c r="H4504">
        <v>59.9830659</v>
      </c>
      <c r="I4504">
        <v>-102.36480570000001</v>
      </c>
      <c r="J4504" s="1" t="str">
        <f t="shared" si="737"/>
        <v>NGR lake sediment grab sample</v>
      </c>
      <c r="K4504" s="1" t="str">
        <f t="shared" si="738"/>
        <v>&lt;177 micron (NGR)</v>
      </c>
      <c r="L4504">
        <v>119</v>
      </c>
      <c r="M4504" t="s">
        <v>73</v>
      </c>
      <c r="N4504">
        <v>2334</v>
      </c>
      <c r="O4504" t="s">
        <v>253</v>
      </c>
      <c r="P4504" t="s">
        <v>198</v>
      </c>
      <c r="Q4504" t="s">
        <v>53</v>
      </c>
      <c r="R4504" t="s">
        <v>64</v>
      </c>
      <c r="S4504" t="s">
        <v>78</v>
      </c>
      <c r="T4504" t="s">
        <v>36</v>
      </c>
      <c r="U4504" t="s">
        <v>189</v>
      </c>
      <c r="V4504" t="s">
        <v>496</v>
      </c>
      <c r="W4504" t="s">
        <v>63</v>
      </c>
      <c r="X4504" t="s">
        <v>890</v>
      </c>
      <c r="Y4504" t="s">
        <v>41</v>
      </c>
      <c r="Z4504" t="s">
        <v>3969</v>
      </c>
    </row>
    <row r="4505" spans="1:26" hidden="1" x14ac:dyDescent="0.25">
      <c r="A4505" t="s">
        <v>18064</v>
      </c>
      <c r="B4505" t="s">
        <v>18065</v>
      </c>
      <c r="C4505" s="1" t="str">
        <f t="shared" si="735"/>
        <v>21:0242</v>
      </c>
      <c r="D4505" s="1" t="str">
        <f t="shared" si="736"/>
        <v>21:0117</v>
      </c>
      <c r="E4505" t="s">
        <v>18066</v>
      </c>
      <c r="F4505" t="s">
        <v>18067</v>
      </c>
      <c r="H4505">
        <v>59.994093200000002</v>
      </c>
      <c r="I4505">
        <v>-102.3726625</v>
      </c>
      <c r="J4505" s="1" t="str">
        <f t="shared" si="737"/>
        <v>NGR lake sediment grab sample</v>
      </c>
      <c r="K4505" s="1" t="str">
        <f t="shared" si="738"/>
        <v>&lt;177 micron (NGR)</v>
      </c>
      <c r="L4505">
        <v>119</v>
      </c>
      <c r="M4505" t="s">
        <v>87</v>
      </c>
      <c r="N4505">
        <v>2335</v>
      </c>
      <c r="O4505" t="s">
        <v>343</v>
      </c>
      <c r="P4505" t="s">
        <v>198</v>
      </c>
      <c r="Q4505" t="s">
        <v>53</v>
      </c>
      <c r="R4505" t="s">
        <v>50</v>
      </c>
      <c r="S4505" t="s">
        <v>78</v>
      </c>
      <c r="T4505" t="s">
        <v>36</v>
      </c>
      <c r="U4505" t="s">
        <v>254</v>
      </c>
      <c r="V4505" t="s">
        <v>38</v>
      </c>
      <c r="W4505" t="s">
        <v>33</v>
      </c>
      <c r="X4505" t="s">
        <v>48</v>
      </c>
      <c r="Y4505" t="s">
        <v>41</v>
      </c>
      <c r="Z4505" t="s">
        <v>947</v>
      </c>
    </row>
    <row r="4506" spans="1:26" hidden="1" x14ac:dyDescent="0.25">
      <c r="A4506" t="s">
        <v>18068</v>
      </c>
      <c r="B4506" t="s">
        <v>18069</v>
      </c>
      <c r="C4506" s="1" t="str">
        <f t="shared" si="735"/>
        <v>21:0242</v>
      </c>
      <c r="D4506" s="1" t="str">
        <f>HYPERLINK("http://geochem.nrcan.gc.ca/cdogs/content/svy/svy_e.htm", "")</f>
        <v/>
      </c>
      <c r="G4506" s="1" t="str">
        <f>HYPERLINK("http://geochem.nrcan.gc.ca/cdogs/content/cr_/cr_00007_e.htm", "7")</f>
        <v>7</v>
      </c>
      <c r="J4506" t="s">
        <v>220</v>
      </c>
      <c r="K4506" t="s">
        <v>221</v>
      </c>
      <c r="L4506">
        <v>119</v>
      </c>
      <c r="M4506" t="s">
        <v>222</v>
      </c>
      <c r="N4506">
        <v>2336</v>
      </c>
      <c r="O4506" t="s">
        <v>62</v>
      </c>
      <c r="P4506" t="s">
        <v>489</v>
      </c>
      <c r="Q4506" t="s">
        <v>290</v>
      </c>
      <c r="R4506" t="s">
        <v>181</v>
      </c>
      <c r="S4506" t="s">
        <v>39</v>
      </c>
      <c r="T4506" t="s">
        <v>225</v>
      </c>
      <c r="U4506" t="s">
        <v>868</v>
      </c>
      <c r="V4506" t="s">
        <v>309</v>
      </c>
      <c r="W4506" t="s">
        <v>53</v>
      </c>
      <c r="X4506" t="s">
        <v>100</v>
      </c>
      <c r="Y4506" t="s">
        <v>110</v>
      </c>
      <c r="Z4506" t="s">
        <v>2782</v>
      </c>
    </row>
    <row r="4507" spans="1:26" hidden="1" x14ac:dyDescent="0.25">
      <c r="A4507" t="s">
        <v>18070</v>
      </c>
      <c r="B4507" t="s">
        <v>18071</v>
      </c>
      <c r="C4507" s="1" t="str">
        <f t="shared" si="735"/>
        <v>21:0242</v>
      </c>
      <c r="D4507" s="1" t="str">
        <f t="shared" ref="D4507:D4533" si="739">HYPERLINK("http://geochem.nrcan.gc.ca/cdogs/content/svy/svy210117_e.htm", "21:0117")</f>
        <v>21:0117</v>
      </c>
      <c r="E4507" t="s">
        <v>18072</v>
      </c>
      <c r="F4507" t="s">
        <v>18073</v>
      </c>
      <c r="H4507">
        <v>59.9968346</v>
      </c>
      <c r="I4507">
        <v>-102.34667020000001</v>
      </c>
      <c r="J4507" s="1" t="str">
        <f t="shared" ref="J4507:J4533" si="740">HYPERLINK("http://geochem.nrcan.gc.ca/cdogs/content/kwd/kwd020027_e.htm", "NGR lake sediment grab sample")</f>
        <v>NGR lake sediment grab sample</v>
      </c>
      <c r="K4507" s="1" t="str">
        <f t="shared" ref="K4507:K4533" si="741">HYPERLINK("http://geochem.nrcan.gc.ca/cdogs/content/kwd/kwd080006_e.htm", "&lt;177 micron (NGR)")</f>
        <v>&lt;177 micron (NGR)</v>
      </c>
      <c r="L4507">
        <v>119</v>
      </c>
      <c r="M4507" t="s">
        <v>96</v>
      </c>
      <c r="N4507">
        <v>2337</v>
      </c>
      <c r="O4507" t="s">
        <v>488</v>
      </c>
      <c r="P4507" t="s">
        <v>77</v>
      </c>
      <c r="Q4507" t="s">
        <v>66</v>
      </c>
      <c r="R4507" t="s">
        <v>198</v>
      </c>
      <c r="S4507" t="s">
        <v>78</v>
      </c>
      <c r="T4507" t="s">
        <v>36</v>
      </c>
      <c r="U4507" t="s">
        <v>825</v>
      </c>
      <c r="V4507" t="s">
        <v>437</v>
      </c>
      <c r="W4507" t="s">
        <v>66</v>
      </c>
      <c r="X4507" t="s">
        <v>300</v>
      </c>
      <c r="Y4507" t="s">
        <v>41</v>
      </c>
      <c r="Z4507" t="s">
        <v>2796</v>
      </c>
    </row>
    <row r="4508" spans="1:26" hidden="1" x14ac:dyDescent="0.25">
      <c r="A4508" t="s">
        <v>18074</v>
      </c>
      <c r="B4508" t="s">
        <v>18075</v>
      </c>
      <c r="C4508" s="1" t="str">
        <f t="shared" si="735"/>
        <v>21:0242</v>
      </c>
      <c r="D4508" s="1" t="str">
        <f t="shared" si="739"/>
        <v>21:0117</v>
      </c>
      <c r="E4508" t="s">
        <v>18076</v>
      </c>
      <c r="F4508" t="s">
        <v>18077</v>
      </c>
      <c r="H4508">
        <v>59.979666399999999</v>
      </c>
      <c r="I4508">
        <v>-102.3440116</v>
      </c>
      <c r="J4508" s="1" t="str">
        <f t="shared" si="740"/>
        <v>NGR lake sediment grab sample</v>
      </c>
      <c r="K4508" s="1" t="str">
        <f t="shared" si="741"/>
        <v>&lt;177 micron (NGR)</v>
      </c>
      <c r="L4508">
        <v>119</v>
      </c>
      <c r="M4508" t="s">
        <v>154</v>
      </c>
      <c r="N4508">
        <v>2338</v>
      </c>
      <c r="O4508" t="s">
        <v>228</v>
      </c>
      <c r="P4508" t="s">
        <v>596</v>
      </c>
      <c r="Q4508" t="s">
        <v>66</v>
      </c>
      <c r="R4508" t="s">
        <v>50</v>
      </c>
      <c r="S4508" t="s">
        <v>78</v>
      </c>
      <c r="T4508" t="s">
        <v>36</v>
      </c>
      <c r="U4508" t="s">
        <v>119</v>
      </c>
      <c r="V4508" t="s">
        <v>200</v>
      </c>
      <c r="W4508" t="s">
        <v>63</v>
      </c>
      <c r="X4508" t="s">
        <v>890</v>
      </c>
      <c r="Y4508" t="s">
        <v>41</v>
      </c>
      <c r="Z4508" t="s">
        <v>2821</v>
      </c>
    </row>
    <row r="4509" spans="1:26" hidden="1" x14ac:dyDescent="0.25">
      <c r="A4509" t="s">
        <v>18078</v>
      </c>
      <c r="B4509" t="s">
        <v>18079</v>
      </c>
      <c r="C4509" s="1" t="str">
        <f t="shared" si="735"/>
        <v>21:0242</v>
      </c>
      <c r="D4509" s="1" t="str">
        <f t="shared" si="739"/>
        <v>21:0117</v>
      </c>
      <c r="E4509" t="s">
        <v>18050</v>
      </c>
      <c r="F4509" t="s">
        <v>18080</v>
      </c>
      <c r="H4509">
        <v>59.979026500000003</v>
      </c>
      <c r="I4509">
        <v>-102.3256696</v>
      </c>
      <c r="J4509" s="1" t="str">
        <f t="shared" si="740"/>
        <v>NGR lake sediment grab sample</v>
      </c>
      <c r="K4509" s="1" t="str">
        <f t="shared" si="741"/>
        <v>&lt;177 micron (NGR)</v>
      </c>
      <c r="L4509">
        <v>119</v>
      </c>
      <c r="M4509" t="s">
        <v>162</v>
      </c>
      <c r="N4509">
        <v>2339</v>
      </c>
      <c r="O4509" t="s">
        <v>79</v>
      </c>
      <c r="P4509" t="s">
        <v>181</v>
      </c>
      <c r="Q4509" t="s">
        <v>66</v>
      </c>
      <c r="R4509" t="s">
        <v>76</v>
      </c>
      <c r="S4509" t="s">
        <v>33</v>
      </c>
      <c r="T4509" t="s">
        <v>36</v>
      </c>
      <c r="U4509" t="s">
        <v>1432</v>
      </c>
      <c r="V4509" t="s">
        <v>308</v>
      </c>
      <c r="W4509" t="s">
        <v>53</v>
      </c>
      <c r="X4509" t="s">
        <v>283</v>
      </c>
      <c r="Y4509" t="s">
        <v>41</v>
      </c>
      <c r="Z4509" t="s">
        <v>1417</v>
      </c>
    </row>
    <row r="4510" spans="1:26" hidden="1" x14ac:dyDescent="0.25">
      <c r="A4510" t="s">
        <v>18081</v>
      </c>
      <c r="B4510" t="s">
        <v>18082</v>
      </c>
      <c r="C4510" s="1" t="str">
        <f t="shared" si="735"/>
        <v>21:0242</v>
      </c>
      <c r="D4510" s="1" t="str">
        <f t="shared" si="739"/>
        <v>21:0117</v>
      </c>
      <c r="E4510" t="s">
        <v>18050</v>
      </c>
      <c r="F4510" t="s">
        <v>18083</v>
      </c>
      <c r="H4510">
        <v>59.979026500000003</v>
      </c>
      <c r="I4510">
        <v>-102.3256696</v>
      </c>
      <c r="J4510" s="1" t="str">
        <f t="shared" si="740"/>
        <v>NGR lake sediment grab sample</v>
      </c>
      <c r="K4510" s="1" t="str">
        <f t="shared" si="741"/>
        <v>&lt;177 micron (NGR)</v>
      </c>
      <c r="L4510">
        <v>119</v>
      </c>
      <c r="M4510" t="s">
        <v>169</v>
      </c>
      <c r="N4510">
        <v>2340</v>
      </c>
      <c r="O4510" t="s">
        <v>236</v>
      </c>
      <c r="P4510" t="s">
        <v>39</v>
      </c>
      <c r="Q4510" t="s">
        <v>63</v>
      </c>
      <c r="R4510" t="s">
        <v>76</v>
      </c>
      <c r="S4510" t="s">
        <v>33</v>
      </c>
      <c r="T4510" t="s">
        <v>36</v>
      </c>
      <c r="U4510" t="s">
        <v>54</v>
      </c>
      <c r="V4510" t="s">
        <v>308</v>
      </c>
      <c r="W4510" t="s">
        <v>53</v>
      </c>
      <c r="X4510" t="s">
        <v>283</v>
      </c>
      <c r="Y4510" t="s">
        <v>41</v>
      </c>
      <c r="Z4510" t="s">
        <v>75</v>
      </c>
    </row>
    <row r="4511" spans="1:26" hidden="1" x14ac:dyDescent="0.25">
      <c r="A4511" t="s">
        <v>18084</v>
      </c>
      <c r="B4511" t="s">
        <v>18085</v>
      </c>
      <c r="C4511" s="1" t="str">
        <f t="shared" si="735"/>
        <v>21:0242</v>
      </c>
      <c r="D4511" s="1" t="str">
        <f t="shared" si="739"/>
        <v>21:0117</v>
      </c>
      <c r="E4511" t="s">
        <v>18086</v>
      </c>
      <c r="F4511" t="s">
        <v>18087</v>
      </c>
      <c r="H4511">
        <v>59.987167999999997</v>
      </c>
      <c r="I4511">
        <v>-102.2817603</v>
      </c>
      <c r="J4511" s="1" t="str">
        <f t="shared" si="740"/>
        <v>NGR lake sediment grab sample</v>
      </c>
      <c r="K4511" s="1" t="str">
        <f t="shared" si="741"/>
        <v>&lt;177 micron (NGR)</v>
      </c>
      <c r="L4511">
        <v>119</v>
      </c>
      <c r="M4511" t="s">
        <v>106</v>
      </c>
      <c r="N4511">
        <v>2341</v>
      </c>
      <c r="O4511" t="s">
        <v>81</v>
      </c>
      <c r="P4511" t="s">
        <v>198</v>
      </c>
      <c r="Q4511" t="s">
        <v>53</v>
      </c>
      <c r="R4511" t="s">
        <v>109</v>
      </c>
      <c r="S4511" t="s">
        <v>78</v>
      </c>
      <c r="T4511" t="s">
        <v>36</v>
      </c>
      <c r="U4511" t="s">
        <v>4568</v>
      </c>
      <c r="V4511" t="s">
        <v>2145</v>
      </c>
      <c r="W4511" t="s">
        <v>63</v>
      </c>
      <c r="X4511" t="s">
        <v>48</v>
      </c>
      <c r="Y4511" t="s">
        <v>41</v>
      </c>
      <c r="Z4511" t="s">
        <v>3084</v>
      </c>
    </row>
    <row r="4512" spans="1:26" hidden="1" x14ac:dyDescent="0.25">
      <c r="A4512" t="s">
        <v>18088</v>
      </c>
      <c r="B4512" t="s">
        <v>18089</v>
      </c>
      <c r="C4512" s="1" t="str">
        <f t="shared" si="735"/>
        <v>21:0242</v>
      </c>
      <c r="D4512" s="1" t="str">
        <f t="shared" si="739"/>
        <v>21:0117</v>
      </c>
      <c r="E4512" t="s">
        <v>18090</v>
      </c>
      <c r="F4512" t="s">
        <v>18091</v>
      </c>
      <c r="H4512">
        <v>59.973331399999999</v>
      </c>
      <c r="I4512">
        <v>-102.2966079</v>
      </c>
      <c r="J4512" s="1" t="str">
        <f t="shared" si="740"/>
        <v>NGR lake sediment grab sample</v>
      </c>
      <c r="K4512" s="1" t="str">
        <f t="shared" si="741"/>
        <v>&lt;177 micron (NGR)</v>
      </c>
      <c r="L4512">
        <v>119</v>
      </c>
      <c r="M4512" t="s">
        <v>118</v>
      </c>
      <c r="N4512">
        <v>2342</v>
      </c>
      <c r="O4512" t="s">
        <v>417</v>
      </c>
      <c r="P4512" t="s">
        <v>50</v>
      </c>
      <c r="Q4512" t="s">
        <v>66</v>
      </c>
      <c r="R4512" t="s">
        <v>290</v>
      </c>
      <c r="S4512" t="s">
        <v>156</v>
      </c>
      <c r="T4512" t="s">
        <v>36</v>
      </c>
      <c r="U4512" t="s">
        <v>563</v>
      </c>
      <c r="V4512" t="s">
        <v>124</v>
      </c>
      <c r="W4512" t="s">
        <v>78</v>
      </c>
      <c r="X4512" t="s">
        <v>890</v>
      </c>
      <c r="Y4512" t="s">
        <v>41</v>
      </c>
      <c r="Z4512" t="s">
        <v>198</v>
      </c>
    </row>
    <row r="4513" spans="1:26" hidden="1" x14ac:dyDescent="0.25">
      <c r="A4513" t="s">
        <v>18092</v>
      </c>
      <c r="B4513" t="s">
        <v>18093</v>
      </c>
      <c r="C4513" s="1" t="str">
        <f t="shared" si="735"/>
        <v>21:0242</v>
      </c>
      <c r="D4513" s="1" t="str">
        <f t="shared" si="739"/>
        <v>21:0117</v>
      </c>
      <c r="E4513" t="s">
        <v>18094</v>
      </c>
      <c r="F4513" t="s">
        <v>18095</v>
      </c>
      <c r="H4513">
        <v>59.978727999999997</v>
      </c>
      <c r="I4513">
        <v>-102.24604189999999</v>
      </c>
      <c r="J4513" s="1" t="str">
        <f t="shared" si="740"/>
        <v>NGR lake sediment grab sample</v>
      </c>
      <c r="K4513" s="1" t="str">
        <f t="shared" si="741"/>
        <v>&lt;177 micron (NGR)</v>
      </c>
      <c r="L4513">
        <v>119</v>
      </c>
      <c r="M4513" t="s">
        <v>131</v>
      </c>
      <c r="N4513">
        <v>2343</v>
      </c>
      <c r="O4513" t="s">
        <v>1048</v>
      </c>
      <c r="P4513" t="s">
        <v>156</v>
      </c>
      <c r="Q4513" t="s">
        <v>53</v>
      </c>
      <c r="R4513" t="s">
        <v>76</v>
      </c>
      <c r="S4513" t="s">
        <v>63</v>
      </c>
      <c r="T4513" t="s">
        <v>36</v>
      </c>
      <c r="U4513" t="s">
        <v>673</v>
      </c>
      <c r="V4513" t="s">
        <v>125</v>
      </c>
      <c r="W4513" t="s">
        <v>80</v>
      </c>
      <c r="X4513" t="s">
        <v>79</v>
      </c>
      <c r="Y4513" t="s">
        <v>41</v>
      </c>
      <c r="Z4513" t="s">
        <v>490</v>
      </c>
    </row>
    <row r="4514" spans="1:26" hidden="1" x14ac:dyDescent="0.25">
      <c r="A4514" t="s">
        <v>18096</v>
      </c>
      <c r="B4514" t="s">
        <v>18097</v>
      </c>
      <c r="C4514" s="1" t="str">
        <f t="shared" si="735"/>
        <v>21:0242</v>
      </c>
      <c r="D4514" s="1" t="str">
        <f t="shared" si="739"/>
        <v>21:0117</v>
      </c>
      <c r="E4514" t="s">
        <v>18098</v>
      </c>
      <c r="F4514" t="s">
        <v>18099</v>
      </c>
      <c r="H4514">
        <v>59.984590900000001</v>
      </c>
      <c r="I4514">
        <v>-102.2342398</v>
      </c>
      <c r="J4514" s="1" t="str">
        <f t="shared" si="740"/>
        <v>NGR lake sediment grab sample</v>
      </c>
      <c r="K4514" s="1" t="str">
        <f t="shared" si="741"/>
        <v>&lt;177 micron (NGR)</v>
      </c>
      <c r="L4514">
        <v>119</v>
      </c>
      <c r="M4514" t="s">
        <v>143</v>
      </c>
      <c r="N4514">
        <v>2344</v>
      </c>
      <c r="O4514" t="s">
        <v>62</v>
      </c>
      <c r="P4514" t="s">
        <v>181</v>
      </c>
      <c r="Q4514" t="s">
        <v>53</v>
      </c>
      <c r="R4514" t="s">
        <v>146</v>
      </c>
      <c r="S4514" t="s">
        <v>80</v>
      </c>
      <c r="T4514" t="s">
        <v>36</v>
      </c>
      <c r="U4514" t="s">
        <v>510</v>
      </c>
      <c r="V4514" t="s">
        <v>65</v>
      </c>
      <c r="W4514" t="s">
        <v>53</v>
      </c>
      <c r="X4514" t="s">
        <v>283</v>
      </c>
      <c r="Y4514" t="s">
        <v>41</v>
      </c>
      <c r="Z4514" t="s">
        <v>975</v>
      </c>
    </row>
    <row r="4515" spans="1:26" hidden="1" x14ac:dyDescent="0.25">
      <c r="A4515" t="s">
        <v>18100</v>
      </c>
      <c r="B4515" t="s">
        <v>18101</v>
      </c>
      <c r="C4515" s="1" t="str">
        <f t="shared" si="735"/>
        <v>21:0242</v>
      </c>
      <c r="D4515" s="1" t="str">
        <f t="shared" si="739"/>
        <v>21:0117</v>
      </c>
      <c r="E4515" t="s">
        <v>18102</v>
      </c>
      <c r="F4515" t="s">
        <v>18103</v>
      </c>
      <c r="H4515">
        <v>59.952263600000002</v>
      </c>
      <c r="I4515">
        <v>-102.261353</v>
      </c>
      <c r="J4515" s="1" t="str">
        <f t="shared" si="740"/>
        <v>NGR lake sediment grab sample</v>
      </c>
      <c r="K4515" s="1" t="str">
        <f t="shared" si="741"/>
        <v>&lt;177 micron (NGR)</v>
      </c>
      <c r="L4515">
        <v>119</v>
      </c>
      <c r="M4515" t="s">
        <v>177</v>
      </c>
      <c r="N4515">
        <v>2345</v>
      </c>
      <c r="O4515" t="s">
        <v>108</v>
      </c>
      <c r="P4515" t="s">
        <v>76</v>
      </c>
      <c r="Q4515" t="s">
        <v>66</v>
      </c>
      <c r="R4515" t="s">
        <v>146</v>
      </c>
      <c r="S4515" t="s">
        <v>33</v>
      </c>
      <c r="T4515" t="s">
        <v>36</v>
      </c>
      <c r="U4515" t="s">
        <v>463</v>
      </c>
      <c r="V4515" t="s">
        <v>90</v>
      </c>
      <c r="W4515" t="s">
        <v>66</v>
      </c>
      <c r="X4515" t="s">
        <v>283</v>
      </c>
      <c r="Y4515" t="s">
        <v>41</v>
      </c>
      <c r="Z4515" t="s">
        <v>1558</v>
      </c>
    </row>
    <row r="4516" spans="1:26" hidden="1" x14ac:dyDescent="0.25">
      <c r="A4516" t="s">
        <v>18104</v>
      </c>
      <c r="B4516" t="s">
        <v>18105</v>
      </c>
      <c r="C4516" s="1" t="str">
        <f t="shared" si="735"/>
        <v>21:0242</v>
      </c>
      <c r="D4516" s="1" t="str">
        <f t="shared" si="739"/>
        <v>21:0117</v>
      </c>
      <c r="E4516" t="s">
        <v>18106</v>
      </c>
      <c r="F4516" t="s">
        <v>18107</v>
      </c>
      <c r="H4516">
        <v>59.930521499999998</v>
      </c>
      <c r="I4516">
        <v>-102.32129020000001</v>
      </c>
      <c r="J4516" s="1" t="str">
        <f t="shared" si="740"/>
        <v>NGR lake sediment grab sample</v>
      </c>
      <c r="K4516" s="1" t="str">
        <f t="shared" si="741"/>
        <v>&lt;177 micron (NGR)</v>
      </c>
      <c r="L4516">
        <v>119</v>
      </c>
      <c r="M4516" t="s">
        <v>187</v>
      </c>
      <c r="N4516">
        <v>2346</v>
      </c>
      <c r="O4516" t="s">
        <v>223</v>
      </c>
      <c r="P4516" t="s">
        <v>77</v>
      </c>
      <c r="Q4516" t="s">
        <v>66</v>
      </c>
      <c r="R4516" t="s">
        <v>109</v>
      </c>
      <c r="S4516" t="s">
        <v>33</v>
      </c>
      <c r="T4516" t="s">
        <v>36</v>
      </c>
      <c r="U4516" t="s">
        <v>515</v>
      </c>
      <c r="V4516" t="s">
        <v>399</v>
      </c>
      <c r="W4516" t="s">
        <v>66</v>
      </c>
      <c r="X4516" t="s">
        <v>82</v>
      </c>
      <c r="Y4516" t="s">
        <v>41</v>
      </c>
      <c r="Z4516" t="s">
        <v>356</v>
      </c>
    </row>
    <row r="4517" spans="1:26" hidden="1" x14ac:dyDescent="0.25">
      <c r="A4517" t="s">
        <v>18108</v>
      </c>
      <c r="B4517" t="s">
        <v>18109</v>
      </c>
      <c r="C4517" s="1" t="str">
        <f t="shared" si="735"/>
        <v>21:0242</v>
      </c>
      <c r="D4517" s="1" t="str">
        <f t="shared" si="739"/>
        <v>21:0117</v>
      </c>
      <c r="E4517" t="s">
        <v>18110</v>
      </c>
      <c r="F4517" t="s">
        <v>18111</v>
      </c>
      <c r="H4517">
        <v>59.948124100000001</v>
      </c>
      <c r="I4517">
        <v>-102.3538985</v>
      </c>
      <c r="J4517" s="1" t="str">
        <f t="shared" si="740"/>
        <v>NGR lake sediment grab sample</v>
      </c>
      <c r="K4517" s="1" t="str">
        <f t="shared" si="741"/>
        <v>&lt;177 micron (NGR)</v>
      </c>
      <c r="L4517">
        <v>119</v>
      </c>
      <c r="M4517" t="s">
        <v>196</v>
      </c>
      <c r="N4517">
        <v>2347</v>
      </c>
      <c r="O4517" t="s">
        <v>133</v>
      </c>
      <c r="P4517" t="s">
        <v>77</v>
      </c>
      <c r="Q4517" t="s">
        <v>39</v>
      </c>
      <c r="R4517" t="s">
        <v>290</v>
      </c>
      <c r="S4517" t="s">
        <v>39</v>
      </c>
      <c r="T4517" t="s">
        <v>36</v>
      </c>
      <c r="U4517" t="s">
        <v>1617</v>
      </c>
      <c r="V4517" t="s">
        <v>309</v>
      </c>
      <c r="W4517" t="s">
        <v>33</v>
      </c>
      <c r="X4517" t="s">
        <v>890</v>
      </c>
      <c r="Y4517" t="s">
        <v>41</v>
      </c>
      <c r="Z4517" t="s">
        <v>6137</v>
      </c>
    </row>
    <row r="4518" spans="1:26" hidden="1" x14ac:dyDescent="0.25">
      <c r="A4518" t="s">
        <v>18112</v>
      </c>
      <c r="B4518" t="s">
        <v>18113</v>
      </c>
      <c r="C4518" s="1" t="str">
        <f t="shared" si="735"/>
        <v>21:0242</v>
      </c>
      <c r="D4518" s="1" t="str">
        <f t="shared" si="739"/>
        <v>21:0117</v>
      </c>
      <c r="E4518" t="s">
        <v>18114</v>
      </c>
      <c r="F4518" t="s">
        <v>18115</v>
      </c>
      <c r="H4518">
        <v>59.939394499999999</v>
      </c>
      <c r="I4518">
        <v>-102.3905664</v>
      </c>
      <c r="J4518" s="1" t="str">
        <f t="shared" si="740"/>
        <v>NGR lake sediment grab sample</v>
      </c>
      <c r="K4518" s="1" t="str">
        <f t="shared" si="741"/>
        <v>&lt;177 micron (NGR)</v>
      </c>
      <c r="L4518">
        <v>119</v>
      </c>
      <c r="M4518" t="s">
        <v>206</v>
      </c>
      <c r="N4518">
        <v>2348</v>
      </c>
      <c r="O4518" t="s">
        <v>224</v>
      </c>
      <c r="P4518" t="s">
        <v>134</v>
      </c>
      <c r="Q4518" t="s">
        <v>53</v>
      </c>
      <c r="R4518" t="s">
        <v>50</v>
      </c>
      <c r="S4518" t="s">
        <v>66</v>
      </c>
      <c r="T4518" t="s">
        <v>36</v>
      </c>
      <c r="U4518" t="s">
        <v>51</v>
      </c>
      <c r="V4518" t="s">
        <v>1072</v>
      </c>
      <c r="W4518" t="s">
        <v>78</v>
      </c>
      <c r="X4518" t="s">
        <v>79</v>
      </c>
      <c r="Y4518" t="s">
        <v>41</v>
      </c>
      <c r="Z4518" t="s">
        <v>626</v>
      </c>
    </row>
    <row r="4519" spans="1:26" hidden="1" x14ac:dyDescent="0.25">
      <c r="A4519" t="s">
        <v>18116</v>
      </c>
      <c r="B4519" t="s">
        <v>18117</v>
      </c>
      <c r="C4519" s="1" t="str">
        <f t="shared" si="735"/>
        <v>21:0242</v>
      </c>
      <c r="D4519" s="1" t="str">
        <f t="shared" si="739"/>
        <v>21:0117</v>
      </c>
      <c r="E4519" t="s">
        <v>18118</v>
      </c>
      <c r="F4519" t="s">
        <v>18119</v>
      </c>
      <c r="H4519">
        <v>59.923644299999999</v>
      </c>
      <c r="I4519">
        <v>-102.4220136</v>
      </c>
      <c r="J4519" s="1" t="str">
        <f t="shared" si="740"/>
        <v>NGR lake sediment grab sample</v>
      </c>
      <c r="K4519" s="1" t="str">
        <f t="shared" si="741"/>
        <v>&lt;177 micron (NGR)</v>
      </c>
      <c r="L4519">
        <v>119</v>
      </c>
      <c r="M4519" t="s">
        <v>214</v>
      </c>
      <c r="N4519">
        <v>2349</v>
      </c>
      <c r="O4519" t="s">
        <v>298</v>
      </c>
      <c r="P4519" t="s">
        <v>109</v>
      </c>
      <c r="Q4519" t="s">
        <v>66</v>
      </c>
      <c r="R4519" t="s">
        <v>76</v>
      </c>
      <c r="S4519" t="s">
        <v>63</v>
      </c>
      <c r="T4519" t="s">
        <v>36</v>
      </c>
      <c r="U4519" t="s">
        <v>48</v>
      </c>
      <c r="V4519" t="s">
        <v>1095</v>
      </c>
      <c r="W4519" t="s">
        <v>33</v>
      </c>
      <c r="X4519" t="s">
        <v>283</v>
      </c>
      <c r="Y4519" t="s">
        <v>41</v>
      </c>
      <c r="Z4519" t="s">
        <v>3794</v>
      </c>
    </row>
    <row r="4520" spans="1:26" hidden="1" x14ac:dyDescent="0.25">
      <c r="A4520" t="s">
        <v>18120</v>
      </c>
      <c r="B4520" t="s">
        <v>18121</v>
      </c>
      <c r="C4520" s="1" t="str">
        <f t="shared" si="735"/>
        <v>21:0242</v>
      </c>
      <c r="D4520" s="1" t="str">
        <f t="shared" si="739"/>
        <v>21:0117</v>
      </c>
      <c r="E4520" t="s">
        <v>18122</v>
      </c>
      <c r="F4520" t="s">
        <v>18123</v>
      </c>
      <c r="H4520">
        <v>59.905220399999997</v>
      </c>
      <c r="I4520">
        <v>-102.4377879</v>
      </c>
      <c r="J4520" s="1" t="str">
        <f t="shared" si="740"/>
        <v>NGR lake sediment grab sample</v>
      </c>
      <c r="K4520" s="1" t="str">
        <f t="shared" si="741"/>
        <v>&lt;177 micron (NGR)</v>
      </c>
      <c r="L4520">
        <v>119</v>
      </c>
      <c r="M4520" t="s">
        <v>234</v>
      </c>
      <c r="N4520">
        <v>2350</v>
      </c>
      <c r="O4520" t="s">
        <v>1047</v>
      </c>
      <c r="P4520" t="s">
        <v>77</v>
      </c>
      <c r="Q4520" t="s">
        <v>66</v>
      </c>
      <c r="R4520" t="s">
        <v>97</v>
      </c>
      <c r="S4520" t="s">
        <v>33</v>
      </c>
      <c r="T4520" t="s">
        <v>36</v>
      </c>
      <c r="U4520" t="s">
        <v>3189</v>
      </c>
      <c r="V4520" t="s">
        <v>375</v>
      </c>
      <c r="W4520" t="s">
        <v>39</v>
      </c>
      <c r="X4520" t="s">
        <v>82</v>
      </c>
      <c r="Y4520" t="s">
        <v>41</v>
      </c>
      <c r="Z4520" t="s">
        <v>3417</v>
      </c>
    </row>
    <row r="4521" spans="1:26" hidden="1" x14ac:dyDescent="0.25">
      <c r="A4521" t="s">
        <v>18124</v>
      </c>
      <c r="B4521" t="s">
        <v>18125</v>
      </c>
      <c r="C4521" s="1" t="str">
        <f t="shared" si="735"/>
        <v>21:0242</v>
      </c>
      <c r="D4521" s="1" t="str">
        <f t="shared" si="739"/>
        <v>21:0117</v>
      </c>
      <c r="E4521" t="s">
        <v>18126</v>
      </c>
      <c r="F4521" t="s">
        <v>18127</v>
      </c>
      <c r="H4521">
        <v>59.140242299999997</v>
      </c>
      <c r="I4521">
        <v>-102.18989860000001</v>
      </c>
      <c r="J4521" s="1" t="str">
        <f t="shared" si="740"/>
        <v>NGR lake sediment grab sample</v>
      </c>
      <c r="K4521" s="1" t="str">
        <f t="shared" si="741"/>
        <v>&lt;177 micron (NGR)</v>
      </c>
      <c r="L4521">
        <v>120</v>
      </c>
      <c r="M4521" t="s">
        <v>30</v>
      </c>
      <c r="N4521">
        <v>2351</v>
      </c>
      <c r="O4521" t="s">
        <v>798</v>
      </c>
      <c r="P4521" t="s">
        <v>244</v>
      </c>
      <c r="Q4521" t="s">
        <v>66</v>
      </c>
      <c r="R4521" t="s">
        <v>77</v>
      </c>
      <c r="S4521" t="s">
        <v>33</v>
      </c>
      <c r="T4521" t="s">
        <v>36</v>
      </c>
      <c r="U4521" t="s">
        <v>284</v>
      </c>
      <c r="V4521" t="s">
        <v>452</v>
      </c>
      <c r="W4521" t="s">
        <v>80</v>
      </c>
      <c r="X4521" t="s">
        <v>760</v>
      </c>
      <c r="Y4521" t="s">
        <v>41</v>
      </c>
      <c r="Z4521" t="s">
        <v>1086</v>
      </c>
    </row>
    <row r="4522" spans="1:26" hidden="1" x14ac:dyDescent="0.25">
      <c r="A4522" t="s">
        <v>18128</v>
      </c>
      <c r="B4522" t="s">
        <v>18129</v>
      </c>
      <c r="C4522" s="1" t="str">
        <f t="shared" si="735"/>
        <v>21:0242</v>
      </c>
      <c r="D4522" s="1" t="str">
        <f t="shared" si="739"/>
        <v>21:0117</v>
      </c>
      <c r="E4522" t="s">
        <v>18130</v>
      </c>
      <c r="F4522" t="s">
        <v>18131</v>
      </c>
      <c r="H4522">
        <v>59.852136100000003</v>
      </c>
      <c r="I4522">
        <v>-102.37811929999999</v>
      </c>
      <c r="J4522" s="1" t="str">
        <f t="shared" si="740"/>
        <v>NGR lake sediment grab sample</v>
      </c>
      <c r="K4522" s="1" t="str">
        <f t="shared" si="741"/>
        <v>&lt;177 micron (NGR)</v>
      </c>
      <c r="L4522">
        <v>120</v>
      </c>
      <c r="M4522" t="s">
        <v>47</v>
      </c>
      <c r="N4522">
        <v>2352</v>
      </c>
      <c r="O4522" t="s">
        <v>75</v>
      </c>
      <c r="P4522" t="s">
        <v>181</v>
      </c>
      <c r="Q4522" t="s">
        <v>66</v>
      </c>
      <c r="R4522" t="s">
        <v>78</v>
      </c>
      <c r="S4522" t="s">
        <v>63</v>
      </c>
      <c r="T4522" t="s">
        <v>36</v>
      </c>
      <c r="U4522" t="s">
        <v>307</v>
      </c>
      <c r="V4522" t="s">
        <v>125</v>
      </c>
      <c r="W4522" t="s">
        <v>66</v>
      </c>
      <c r="X4522" t="s">
        <v>77</v>
      </c>
      <c r="Y4522" t="s">
        <v>41</v>
      </c>
      <c r="Z4522" t="s">
        <v>11653</v>
      </c>
    </row>
    <row r="4523" spans="1:26" hidden="1" x14ac:dyDescent="0.25">
      <c r="A4523" t="s">
        <v>18132</v>
      </c>
      <c r="B4523" t="s">
        <v>18133</v>
      </c>
      <c r="C4523" s="1" t="str">
        <f t="shared" si="735"/>
        <v>21:0242</v>
      </c>
      <c r="D4523" s="1" t="str">
        <f t="shared" si="739"/>
        <v>21:0117</v>
      </c>
      <c r="E4523" t="s">
        <v>18134</v>
      </c>
      <c r="F4523" t="s">
        <v>18135</v>
      </c>
      <c r="H4523">
        <v>59.7899429</v>
      </c>
      <c r="I4523">
        <v>-102.39509030000001</v>
      </c>
      <c r="J4523" s="1" t="str">
        <f t="shared" si="740"/>
        <v>NGR lake sediment grab sample</v>
      </c>
      <c r="K4523" s="1" t="str">
        <f t="shared" si="741"/>
        <v>&lt;177 micron (NGR)</v>
      </c>
      <c r="L4523">
        <v>120</v>
      </c>
      <c r="M4523" t="s">
        <v>60</v>
      </c>
      <c r="N4523">
        <v>2353</v>
      </c>
      <c r="O4523" t="s">
        <v>283</v>
      </c>
      <c r="P4523" t="s">
        <v>39</v>
      </c>
      <c r="Q4523" t="s">
        <v>53</v>
      </c>
      <c r="R4523" t="s">
        <v>63</v>
      </c>
      <c r="S4523" t="s">
        <v>53</v>
      </c>
      <c r="T4523" t="s">
        <v>36</v>
      </c>
      <c r="U4523" t="s">
        <v>336</v>
      </c>
      <c r="V4523" t="s">
        <v>1072</v>
      </c>
      <c r="W4523" t="s">
        <v>63</v>
      </c>
      <c r="X4523" t="s">
        <v>300</v>
      </c>
      <c r="Y4523" t="s">
        <v>41</v>
      </c>
      <c r="Z4523" t="s">
        <v>18136</v>
      </c>
    </row>
    <row r="4524" spans="1:26" hidden="1" x14ac:dyDescent="0.25">
      <c r="A4524" t="s">
        <v>18137</v>
      </c>
      <c r="B4524" t="s">
        <v>18138</v>
      </c>
      <c r="C4524" s="1" t="str">
        <f t="shared" si="735"/>
        <v>21:0242</v>
      </c>
      <c r="D4524" s="1" t="str">
        <f t="shared" si="739"/>
        <v>21:0117</v>
      </c>
      <c r="E4524" t="s">
        <v>18139</v>
      </c>
      <c r="F4524" t="s">
        <v>18140</v>
      </c>
      <c r="H4524">
        <v>59.000675899999997</v>
      </c>
      <c r="I4524">
        <v>-102.07445439999999</v>
      </c>
      <c r="J4524" s="1" t="str">
        <f t="shared" si="740"/>
        <v>NGR lake sediment grab sample</v>
      </c>
      <c r="K4524" s="1" t="str">
        <f t="shared" si="741"/>
        <v>&lt;177 micron (NGR)</v>
      </c>
      <c r="L4524">
        <v>120</v>
      </c>
      <c r="M4524" t="s">
        <v>73</v>
      </c>
      <c r="N4524">
        <v>2354</v>
      </c>
      <c r="O4524" t="s">
        <v>1048</v>
      </c>
      <c r="P4524" t="s">
        <v>77</v>
      </c>
      <c r="Q4524" t="s">
        <v>53</v>
      </c>
      <c r="R4524" t="s">
        <v>97</v>
      </c>
      <c r="S4524" t="s">
        <v>39</v>
      </c>
      <c r="T4524" t="s">
        <v>36</v>
      </c>
      <c r="U4524" t="s">
        <v>307</v>
      </c>
      <c r="V4524" t="s">
        <v>308</v>
      </c>
      <c r="W4524" t="s">
        <v>78</v>
      </c>
      <c r="X4524" t="s">
        <v>890</v>
      </c>
      <c r="Y4524" t="s">
        <v>41</v>
      </c>
      <c r="Z4524" t="s">
        <v>650</v>
      </c>
    </row>
    <row r="4525" spans="1:26" hidden="1" x14ac:dyDescent="0.25">
      <c r="A4525" t="s">
        <v>18141</v>
      </c>
      <c r="B4525" t="s">
        <v>18142</v>
      </c>
      <c r="C4525" s="1" t="str">
        <f t="shared" si="735"/>
        <v>21:0242</v>
      </c>
      <c r="D4525" s="1" t="str">
        <f t="shared" si="739"/>
        <v>21:0117</v>
      </c>
      <c r="E4525" t="s">
        <v>18143</v>
      </c>
      <c r="F4525" t="s">
        <v>18144</v>
      </c>
      <c r="H4525">
        <v>59.003551799999997</v>
      </c>
      <c r="I4525">
        <v>-102.10162630000001</v>
      </c>
      <c r="J4525" s="1" t="str">
        <f t="shared" si="740"/>
        <v>NGR lake sediment grab sample</v>
      </c>
      <c r="K4525" s="1" t="str">
        <f t="shared" si="741"/>
        <v>&lt;177 micron (NGR)</v>
      </c>
      <c r="L4525">
        <v>120</v>
      </c>
      <c r="M4525" t="s">
        <v>87</v>
      </c>
      <c r="N4525">
        <v>2355</v>
      </c>
      <c r="O4525" t="s">
        <v>100</v>
      </c>
      <c r="P4525" t="s">
        <v>244</v>
      </c>
      <c r="Q4525" t="s">
        <v>53</v>
      </c>
      <c r="R4525" t="s">
        <v>198</v>
      </c>
      <c r="S4525" t="s">
        <v>181</v>
      </c>
      <c r="T4525" t="s">
        <v>36</v>
      </c>
      <c r="U4525" t="s">
        <v>673</v>
      </c>
      <c r="V4525" t="s">
        <v>564</v>
      </c>
      <c r="W4525" t="s">
        <v>156</v>
      </c>
      <c r="X4525" t="s">
        <v>48</v>
      </c>
      <c r="Y4525" t="s">
        <v>41</v>
      </c>
      <c r="Z4525" t="s">
        <v>182</v>
      </c>
    </row>
    <row r="4526" spans="1:26" hidden="1" x14ac:dyDescent="0.25">
      <c r="A4526" t="s">
        <v>18145</v>
      </c>
      <c r="B4526" t="s">
        <v>18146</v>
      </c>
      <c r="C4526" s="1" t="str">
        <f t="shared" si="735"/>
        <v>21:0242</v>
      </c>
      <c r="D4526" s="1" t="str">
        <f t="shared" si="739"/>
        <v>21:0117</v>
      </c>
      <c r="E4526" t="s">
        <v>18147</v>
      </c>
      <c r="F4526" t="s">
        <v>18148</v>
      </c>
      <c r="H4526">
        <v>59.023251100000003</v>
      </c>
      <c r="I4526">
        <v>-102.1057029</v>
      </c>
      <c r="J4526" s="1" t="str">
        <f t="shared" si="740"/>
        <v>NGR lake sediment grab sample</v>
      </c>
      <c r="K4526" s="1" t="str">
        <f t="shared" si="741"/>
        <v>&lt;177 micron (NGR)</v>
      </c>
      <c r="L4526">
        <v>120</v>
      </c>
      <c r="M4526" t="s">
        <v>96</v>
      </c>
      <c r="N4526">
        <v>2356</v>
      </c>
      <c r="O4526" t="s">
        <v>208</v>
      </c>
      <c r="P4526" t="s">
        <v>596</v>
      </c>
      <c r="Q4526" t="s">
        <v>66</v>
      </c>
      <c r="R4526" t="s">
        <v>290</v>
      </c>
      <c r="S4526" t="s">
        <v>33</v>
      </c>
      <c r="T4526" t="s">
        <v>36</v>
      </c>
      <c r="U4526" t="s">
        <v>1842</v>
      </c>
      <c r="V4526" t="s">
        <v>2057</v>
      </c>
      <c r="W4526" t="s">
        <v>33</v>
      </c>
      <c r="X4526" t="s">
        <v>890</v>
      </c>
      <c r="Y4526" t="s">
        <v>41</v>
      </c>
      <c r="Z4526" t="s">
        <v>904</v>
      </c>
    </row>
    <row r="4527" spans="1:26" hidden="1" x14ac:dyDescent="0.25">
      <c r="A4527" t="s">
        <v>18149</v>
      </c>
      <c r="B4527" t="s">
        <v>18150</v>
      </c>
      <c r="C4527" s="1" t="str">
        <f t="shared" si="735"/>
        <v>21:0242</v>
      </c>
      <c r="D4527" s="1" t="str">
        <f t="shared" si="739"/>
        <v>21:0117</v>
      </c>
      <c r="E4527" t="s">
        <v>18151</v>
      </c>
      <c r="F4527" t="s">
        <v>18152</v>
      </c>
      <c r="H4527">
        <v>59.0718295</v>
      </c>
      <c r="I4527">
        <v>-102.1104808</v>
      </c>
      <c r="J4527" s="1" t="str">
        <f t="shared" si="740"/>
        <v>NGR lake sediment grab sample</v>
      </c>
      <c r="K4527" s="1" t="str">
        <f t="shared" si="741"/>
        <v>&lt;177 micron (NGR)</v>
      </c>
      <c r="L4527">
        <v>120</v>
      </c>
      <c r="M4527" t="s">
        <v>106</v>
      </c>
      <c r="N4527">
        <v>2357</v>
      </c>
      <c r="O4527" t="s">
        <v>54</v>
      </c>
      <c r="P4527" t="s">
        <v>283</v>
      </c>
      <c r="Q4527" t="s">
        <v>66</v>
      </c>
      <c r="R4527" t="s">
        <v>77</v>
      </c>
      <c r="S4527" t="s">
        <v>97</v>
      </c>
      <c r="T4527" t="s">
        <v>36</v>
      </c>
      <c r="U4527" t="s">
        <v>163</v>
      </c>
      <c r="V4527" t="s">
        <v>137</v>
      </c>
      <c r="W4527" t="s">
        <v>156</v>
      </c>
      <c r="X4527" t="s">
        <v>82</v>
      </c>
      <c r="Y4527" t="s">
        <v>41</v>
      </c>
      <c r="Z4527" t="s">
        <v>121</v>
      </c>
    </row>
    <row r="4528" spans="1:26" hidden="1" x14ac:dyDescent="0.25">
      <c r="A4528" t="s">
        <v>18153</v>
      </c>
      <c r="B4528" t="s">
        <v>18154</v>
      </c>
      <c r="C4528" s="1" t="str">
        <f t="shared" si="735"/>
        <v>21:0242</v>
      </c>
      <c r="D4528" s="1" t="str">
        <f t="shared" si="739"/>
        <v>21:0117</v>
      </c>
      <c r="E4528" t="s">
        <v>18155</v>
      </c>
      <c r="F4528" t="s">
        <v>18156</v>
      </c>
      <c r="H4528">
        <v>59.0975891</v>
      </c>
      <c r="I4528">
        <v>-102.10104870000001</v>
      </c>
      <c r="J4528" s="1" t="str">
        <f t="shared" si="740"/>
        <v>NGR lake sediment grab sample</v>
      </c>
      <c r="K4528" s="1" t="str">
        <f t="shared" si="741"/>
        <v>&lt;177 micron (NGR)</v>
      </c>
      <c r="L4528">
        <v>120</v>
      </c>
      <c r="M4528" t="s">
        <v>118</v>
      </c>
      <c r="N4528">
        <v>2358</v>
      </c>
      <c r="O4528" t="s">
        <v>417</v>
      </c>
      <c r="P4528" t="s">
        <v>32</v>
      </c>
      <c r="Q4528" t="s">
        <v>63</v>
      </c>
      <c r="R4528" t="s">
        <v>349</v>
      </c>
      <c r="S4528" t="s">
        <v>64</v>
      </c>
      <c r="T4528" t="s">
        <v>36</v>
      </c>
      <c r="U4528" t="s">
        <v>864</v>
      </c>
      <c r="V4528" t="s">
        <v>1172</v>
      </c>
      <c r="W4528" t="s">
        <v>50</v>
      </c>
      <c r="X4528" t="s">
        <v>48</v>
      </c>
      <c r="Y4528" t="s">
        <v>41</v>
      </c>
      <c r="Z4528" t="s">
        <v>1874</v>
      </c>
    </row>
    <row r="4529" spans="1:26" hidden="1" x14ac:dyDescent="0.25">
      <c r="A4529" t="s">
        <v>18157</v>
      </c>
      <c r="B4529" t="s">
        <v>18158</v>
      </c>
      <c r="C4529" s="1" t="str">
        <f t="shared" si="735"/>
        <v>21:0242</v>
      </c>
      <c r="D4529" s="1" t="str">
        <f t="shared" si="739"/>
        <v>21:0117</v>
      </c>
      <c r="E4529" t="s">
        <v>18159</v>
      </c>
      <c r="F4529" t="s">
        <v>18160</v>
      </c>
      <c r="H4529">
        <v>59.118127600000001</v>
      </c>
      <c r="I4529">
        <v>-102.1093283</v>
      </c>
      <c r="J4529" s="1" t="str">
        <f t="shared" si="740"/>
        <v>NGR lake sediment grab sample</v>
      </c>
      <c r="K4529" s="1" t="str">
        <f t="shared" si="741"/>
        <v>&lt;177 micron (NGR)</v>
      </c>
      <c r="L4529">
        <v>120</v>
      </c>
      <c r="M4529" t="s">
        <v>131</v>
      </c>
      <c r="N4529">
        <v>2359</v>
      </c>
      <c r="O4529" t="s">
        <v>759</v>
      </c>
      <c r="P4529" t="s">
        <v>244</v>
      </c>
      <c r="Q4529" t="s">
        <v>66</v>
      </c>
      <c r="R4529" t="s">
        <v>34</v>
      </c>
      <c r="S4529" t="s">
        <v>181</v>
      </c>
      <c r="T4529" t="s">
        <v>36</v>
      </c>
      <c r="U4529" t="s">
        <v>583</v>
      </c>
      <c r="V4529" t="s">
        <v>237</v>
      </c>
      <c r="W4529" t="s">
        <v>146</v>
      </c>
      <c r="X4529" t="s">
        <v>890</v>
      </c>
      <c r="Y4529" t="s">
        <v>41</v>
      </c>
      <c r="Z4529" t="s">
        <v>432</v>
      </c>
    </row>
    <row r="4530" spans="1:26" hidden="1" x14ac:dyDescent="0.25">
      <c r="A4530" t="s">
        <v>18161</v>
      </c>
      <c r="B4530" t="s">
        <v>18162</v>
      </c>
      <c r="C4530" s="1" t="str">
        <f t="shared" si="735"/>
        <v>21:0242</v>
      </c>
      <c r="D4530" s="1" t="str">
        <f t="shared" si="739"/>
        <v>21:0117</v>
      </c>
      <c r="E4530" t="s">
        <v>18163</v>
      </c>
      <c r="F4530" t="s">
        <v>18164</v>
      </c>
      <c r="H4530">
        <v>59.142975300000003</v>
      </c>
      <c r="I4530">
        <v>-102.1073567</v>
      </c>
      <c r="J4530" s="1" t="str">
        <f t="shared" si="740"/>
        <v>NGR lake sediment grab sample</v>
      </c>
      <c r="K4530" s="1" t="str">
        <f t="shared" si="741"/>
        <v>&lt;177 micron (NGR)</v>
      </c>
      <c r="L4530">
        <v>120</v>
      </c>
      <c r="M4530" t="s">
        <v>143</v>
      </c>
      <c r="N4530">
        <v>2360</v>
      </c>
      <c r="O4530" t="s">
        <v>759</v>
      </c>
      <c r="P4530" t="s">
        <v>32</v>
      </c>
      <c r="Q4530" t="s">
        <v>66</v>
      </c>
      <c r="R4530" t="s">
        <v>110</v>
      </c>
      <c r="S4530" t="s">
        <v>78</v>
      </c>
      <c r="T4530" t="s">
        <v>36</v>
      </c>
      <c r="U4530" t="s">
        <v>14433</v>
      </c>
      <c r="V4530" t="s">
        <v>13108</v>
      </c>
      <c r="W4530" t="s">
        <v>290</v>
      </c>
      <c r="X4530" t="s">
        <v>890</v>
      </c>
      <c r="Y4530" t="s">
        <v>41</v>
      </c>
      <c r="Z4530" t="s">
        <v>483</v>
      </c>
    </row>
    <row r="4531" spans="1:26" hidden="1" x14ac:dyDescent="0.25">
      <c r="A4531" t="s">
        <v>18165</v>
      </c>
      <c r="B4531" t="s">
        <v>18166</v>
      </c>
      <c r="C4531" s="1" t="str">
        <f t="shared" si="735"/>
        <v>21:0242</v>
      </c>
      <c r="D4531" s="1" t="str">
        <f t="shared" si="739"/>
        <v>21:0117</v>
      </c>
      <c r="E4531" t="s">
        <v>18167</v>
      </c>
      <c r="F4531" t="s">
        <v>18168</v>
      </c>
      <c r="H4531">
        <v>59.139760600000002</v>
      </c>
      <c r="I4531">
        <v>-102.12525460000001</v>
      </c>
      <c r="J4531" s="1" t="str">
        <f t="shared" si="740"/>
        <v>NGR lake sediment grab sample</v>
      </c>
      <c r="K4531" s="1" t="str">
        <f t="shared" si="741"/>
        <v>&lt;177 micron (NGR)</v>
      </c>
      <c r="L4531">
        <v>120</v>
      </c>
      <c r="M4531" t="s">
        <v>177</v>
      </c>
      <c r="N4531">
        <v>2361</v>
      </c>
      <c r="O4531" t="s">
        <v>666</v>
      </c>
      <c r="P4531" t="s">
        <v>283</v>
      </c>
      <c r="Q4531" t="s">
        <v>53</v>
      </c>
      <c r="R4531" t="s">
        <v>50</v>
      </c>
      <c r="S4531" t="s">
        <v>181</v>
      </c>
      <c r="T4531" t="s">
        <v>36</v>
      </c>
      <c r="U4531" t="s">
        <v>464</v>
      </c>
      <c r="V4531" t="s">
        <v>12062</v>
      </c>
      <c r="W4531" t="s">
        <v>668</v>
      </c>
      <c r="X4531" t="s">
        <v>48</v>
      </c>
      <c r="Y4531" t="s">
        <v>41</v>
      </c>
      <c r="Z4531" t="s">
        <v>1547</v>
      </c>
    </row>
    <row r="4532" spans="1:26" hidden="1" x14ac:dyDescent="0.25">
      <c r="A4532" t="s">
        <v>18169</v>
      </c>
      <c r="B4532" t="s">
        <v>18170</v>
      </c>
      <c r="C4532" s="1" t="str">
        <f t="shared" si="735"/>
        <v>21:0242</v>
      </c>
      <c r="D4532" s="1" t="str">
        <f t="shared" si="739"/>
        <v>21:0117</v>
      </c>
      <c r="E4532" t="s">
        <v>18171</v>
      </c>
      <c r="F4532" t="s">
        <v>18172</v>
      </c>
      <c r="H4532">
        <v>59.137043599999998</v>
      </c>
      <c r="I4532">
        <v>-102.1770817</v>
      </c>
      <c r="J4532" s="1" t="str">
        <f t="shared" si="740"/>
        <v>NGR lake sediment grab sample</v>
      </c>
      <c r="K4532" s="1" t="str">
        <f t="shared" si="741"/>
        <v>&lt;177 micron (NGR)</v>
      </c>
      <c r="L4532">
        <v>120</v>
      </c>
      <c r="M4532" t="s">
        <v>154</v>
      </c>
      <c r="N4532">
        <v>2362</v>
      </c>
      <c r="O4532" t="s">
        <v>348</v>
      </c>
      <c r="P4532" t="s">
        <v>334</v>
      </c>
      <c r="Q4532" t="s">
        <v>66</v>
      </c>
      <c r="R4532" t="s">
        <v>668</v>
      </c>
      <c r="S4532" t="s">
        <v>76</v>
      </c>
      <c r="T4532" t="s">
        <v>36</v>
      </c>
      <c r="U4532" t="s">
        <v>559</v>
      </c>
      <c r="V4532" t="s">
        <v>292</v>
      </c>
      <c r="W4532" t="s">
        <v>80</v>
      </c>
      <c r="X4532" t="s">
        <v>79</v>
      </c>
      <c r="Y4532" t="s">
        <v>41</v>
      </c>
      <c r="Z4532" t="s">
        <v>101</v>
      </c>
    </row>
    <row r="4533" spans="1:26" hidden="1" x14ac:dyDescent="0.25">
      <c r="A4533" t="s">
        <v>18173</v>
      </c>
      <c r="B4533" t="s">
        <v>18174</v>
      </c>
      <c r="C4533" s="1" t="str">
        <f t="shared" si="735"/>
        <v>21:0242</v>
      </c>
      <c r="D4533" s="1" t="str">
        <f t="shared" si="739"/>
        <v>21:0117</v>
      </c>
      <c r="E4533" t="s">
        <v>18126</v>
      </c>
      <c r="F4533" t="s">
        <v>18175</v>
      </c>
      <c r="H4533">
        <v>59.140242299999997</v>
      </c>
      <c r="I4533">
        <v>-102.18989860000001</v>
      </c>
      <c r="J4533" s="1" t="str">
        <f t="shared" si="740"/>
        <v>NGR lake sediment grab sample</v>
      </c>
      <c r="K4533" s="1" t="str">
        <f t="shared" si="741"/>
        <v>&lt;177 micron (NGR)</v>
      </c>
      <c r="L4533">
        <v>120</v>
      </c>
      <c r="M4533" t="s">
        <v>162</v>
      </c>
      <c r="N4533">
        <v>2363</v>
      </c>
      <c r="O4533" t="s">
        <v>798</v>
      </c>
      <c r="P4533" t="s">
        <v>244</v>
      </c>
      <c r="Q4533" t="s">
        <v>53</v>
      </c>
      <c r="R4533" t="s">
        <v>135</v>
      </c>
      <c r="S4533" t="s">
        <v>33</v>
      </c>
      <c r="T4533" t="s">
        <v>36</v>
      </c>
      <c r="U4533" t="s">
        <v>1432</v>
      </c>
      <c r="V4533" t="s">
        <v>52</v>
      </c>
      <c r="W4533" t="s">
        <v>63</v>
      </c>
      <c r="X4533" t="s">
        <v>48</v>
      </c>
      <c r="Y4533" t="s">
        <v>41</v>
      </c>
      <c r="Z4533" t="s">
        <v>3015</v>
      </c>
    </row>
    <row r="4534" spans="1:26" hidden="1" x14ac:dyDescent="0.25">
      <c r="A4534" t="s">
        <v>18176</v>
      </c>
      <c r="B4534" t="s">
        <v>18177</v>
      </c>
      <c r="C4534" s="1" t="str">
        <f t="shared" si="735"/>
        <v>21:0242</v>
      </c>
      <c r="D4534" s="1" t="str">
        <f>HYPERLINK("http://geochem.nrcan.gc.ca/cdogs/content/svy/svy_e.htm", "")</f>
        <v/>
      </c>
      <c r="G4534" s="1" t="str">
        <f>HYPERLINK("http://geochem.nrcan.gc.ca/cdogs/content/cr_/cr_00023_e.htm", "23")</f>
        <v>23</v>
      </c>
      <c r="J4534" t="s">
        <v>220</v>
      </c>
      <c r="K4534" t="s">
        <v>221</v>
      </c>
      <c r="L4534">
        <v>120</v>
      </c>
      <c r="M4534" t="s">
        <v>222</v>
      </c>
      <c r="N4534">
        <v>2364</v>
      </c>
      <c r="O4534" t="s">
        <v>342</v>
      </c>
      <c r="P4534" t="s">
        <v>321</v>
      </c>
      <c r="Q4534" t="s">
        <v>271</v>
      </c>
      <c r="R4534" t="s">
        <v>109</v>
      </c>
      <c r="S4534" t="s">
        <v>290</v>
      </c>
      <c r="T4534" t="s">
        <v>36</v>
      </c>
      <c r="U4534" t="s">
        <v>964</v>
      </c>
      <c r="V4534" t="s">
        <v>63</v>
      </c>
      <c r="W4534" t="s">
        <v>78</v>
      </c>
      <c r="X4534" t="s">
        <v>300</v>
      </c>
      <c r="Y4534" t="s">
        <v>33</v>
      </c>
      <c r="Z4534" t="s">
        <v>1108</v>
      </c>
    </row>
    <row r="4535" spans="1:26" hidden="1" x14ac:dyDescent="0.25">
      <c r="A4535" t="s">
        <v>18178</v>
      </c>
      <c r="B4535" t="s">
        <v>18179</v>
      </c>
      <c r="C4535" s="1" t="str">
        <f t="shared" si="735"/>
        <v>21:0242</v>
      </c>
      <c r="D4535" s="1" t="str">
        <f t="shared" ref="D4535:D4545" si="742">HYPERLINK("http://geochem.nrcan.gc.ca/cdogs/content/svy/svy210117_e.htm", "21:0117")</f>
        <v>21:0117</v>
      </c>
      <c r="E4535" t="s">
        <v>18126</v>
      </c>
      <c r="F4535" t="s">
        <v>18180</v>
      </c>
      <c r="H4535">
        <v>59.140242299999997</v>
      </c>
      <c r="I4535">
        <v>-102.18989860000001</v>
      </c>
      <c r="J4535" s="1" t="str">
        <f t="shared" ref="J4535:J4545" si="743">HYPERLINK("http://geochem.nrcan.gc.ca/cdogs/content/kwd/kwd020027_e.htm", "NGR lake sediment grab sample")</f>
        <v>NGR lake sediment grab sample</v>
      </c>
      <c r="K4535" s="1" t="str">
        <f t="shared" ref="K4535:K4545" si="744">HYPERLINK("http://geochem.nrcan.gc.ca/cdogs/content/kwd/kwd080006_e.htm", "&lt;177 micron (NGR)")</f>
        <v>&lt;177 micron (NGR)</v>
      </c>
      <c r="L4535">
        <v>120</v>
      </c>
      <c r="M4535" t="s">
        <v>169</v>
      </c>
      <c r="N4535">
        <v>2365</v>
      </c>
      <c r="O4535" t="s">
        <v>455</v>
      </c>
      <c r="P4535" t="s">
        <v>145</v>
      </c>
      <c r="Q4535" t="s">
        <v>66</v>
      </c>
      <c r="R4535" t="s">
        <v>244</v>
      </c>
      <c r="S4535" t="s">
        <v>181</v>
      </c>
      <c r="T4535" t="s">
        <v>36</v>
      </c>
      <c r="U4535" t="s">
        <v>163</v>
      </c>
      <c r="V4535" t="s">
        <v>216</v>
      </c>
      <c r="W4535" t="s">
        <v>63</v>
      </c>
      <c r="X4535" t="s">
        <v>336</v>
      </c>
      <c r="Y4535" t="s">
        <v>41</v>
      </c>
      <c r="Z4535" t="s">
        <v>1461</v>
      </c>
    </row>
    <row r="4536" spans="1:26" hidden="1" x14ac:dyDescent="0.25">
      <c r="A4536" t="s">
        <v>18181</v>
      </c>
      <c r="B4536" t="s">
        <v>18182</v>
      </c>
      <c r="C4536" s="1" t="str">
        <f t="shared" si="735"/>
        <v>21:0242</v>
      </c>
      <c r="D4536" s="1" t="str">
        <f t="shared" si="742"/>
        <v>21:0117</v>
      </c>
      <c r="E4536" t="s">
        <v>18183</v>
      </c>
      <c r="F4536" t="s">
        <v>18184</v>
      </c>
      <c r="H4536">
        <v>59.114986700000003</v>
      </c>
      <c r="I4536">
        <v>-102.1427765</v>
      </c>
      <c r="J4536" s="1" t="str">
        <f t="shared" si="743"/>
        <v>NGR lake sediment grab sample</v>
      </c>
      <c r="K4536" s="1" t="str">
        <f t="shared" si="744"/>
        <v>&lt;177 micron (NGR)</v>
      </c>
      <c r="L4536">
        <v>120</v>
      </c>
      <c r="M4536" t="s">
        <v>187</v>
      </c>
      <c r="N4536">
        <v>2366</v>
      </c>
      <c r="O4536" t="s">
        <v>489</v>
      </c>
      <c r="P4536" t="s">
        <v>109</v>
      </c>
      <c r="Q4536" t="s">
        <v>53</v>
      </c>
      <c r="R4536" t="s">
        <v>97</v>
      </c>
      <c r="S4536" t="s">
        <v>39</v>
      </c>
      <c r="T4536" t="s">
        <v>36</v>
      </c>
      <c r="U4536" t="s">
        <v>471</v>
      </c>
      <c r="V4536" t="s">
        <v>685</v>
      </c>
      <c r="W4536" t="s">
        <v>33</v>
      </c>
      <c r="X4536" t="s">
        <v>48</v>
      </c>
      <c r="Y4536" t="s">
        <v>41</v>
      </c>
      <c r="Z4536" t="s">
        <v>97</v>
      </c>
    </row>
    <row r="4537" spans="1:26" hidden="1" x14ac:dyDescent="0.25">
      <c r="A4537" t="s">
        <v>18185</v>
      </c>
      <c r="B4537" t="s">
        <v>18186</v>
      </c>
      <c r="C4537" s="1" t="str">
        <f t="shared" si="735"/>
        <v>21:0242</v>
      </c>
      <c r="D4537" s="1" t="str">
        <f t="shared" si="742"/>
        <v>21:0117</v>
      </c>
      <c r="E4537" t="s">
        <v>18187</v>
      </c>
      <c r="F4537" t="s">
        <v>18188</v>
      </c>
      <c r="H4537">
        <v>59.108754699999999</v>
      </c>
      <c r="I4537">
        <v>-102.17785259999999</v>
      </c>
      <c r="J4537" s="1" t="str">
        <f t="shared" si="743"/>
        <v>NGR lake sediment grab sample</v>
      </c>
      <c r="K4537" s="1" t="str">
        <f t="shared" si="744"/>
        <v>&lt;177 micron (NGR)</v>
      </c>
      <c r="L4537">
        <v>120</v>
      </c>
      <c r="M4537" t="s">
        <v>196</v>
      </c>
      <c r="N4537">
        <v>2367</v>
      </c>
      <c r="O4537" t="s">
        <v>243</v>
      </c>
      <c r="P4537" t="s">
        <v>890</v>
      </c>
      <c r="Q4537" t="s">
        <v>80</v>
      </c>
      <c r="R4537" t="s">
        <v>277</v>
      </c>
      <c r="S4537" t="s">
        <v>181</v>
      </c>
      <c r="T4537" t="s">
        <v>36</v>
      </c>
      <c r="U4537" t="s">
        <v>1617</v>
      </c>
      <c r="V4537" t="s">
        <v>721</v>
      </c>
      <c r="W4537" t="s">
        <v>33</v>
      </c>
      <c r="X4537" t="s">
        <v>77</v>
      </c>
      <c r="Y4537" t="s">
        <v>41</v>
      </c>
      <c r="Z4537" t="s">
        <v>483</v>
      </c>
    </row>
    <row r="4538" spans="1:26" hidden="1" x14ac:dyDescent="0.25">
      <c r="A4538" t="s">
        <v>18189</v>
      </c>
      <c r="B4538" t="s">
        <v>18190</v>
      </c>
      <c r="C4538" s="1" t="str">
        <f t="shared" si="735"/>
        <v>21:0242</v>
      </c>
      <c r="D4538" s="1" t="str">
        <f t="shared" si="742"/>
        <v>21:0117</v>
      </c>
      <c r="E4538" t="s">
        <v>18191</v>
      </c>
      <c r="F4538" t="s">
        <v>18192</v>
      </c>
      <c r="H4538">
        <v>59.0910066</v>
      </c>
      <c r="I4538">
        <v>-102.1470231</v>
      </c>
      <c r="J4538" s="1" t="str">
        <f t="shared" si="743"/>
        <v>NGR lake sediment grab sample</v>
      </c>
      <c r="K4538" s="1" t="str">
        <f t="shared" si="744"/>
        <v>&lt;177 micron (NGR)</v>
      </c>
      <c r="L4538">
        <v>120</v>
      </c>
      <c r="M4538" t="s">
        <v>206</v>
      </c>
      <c r="N4538">
        <v>2368</v>
      </c>
      <c r="O4538" t="s">
        <v>348</v>
      </c>
      <c r="P4538" t="s">
        <v>109</v>
      </c>
      <c r="Q4538" t="s">
        <v>80</v>
      </c>
      <c r="R4538" t="s">
        <v>76</v>
      </c>
      <c r="S4538" t="s">
        <v>80</v>
      </c>
      <c r="T4538" t="s">
        <v>36</v>
      </c>
      <c r="U4538" t="s">
        <v>515</v>
      </c>
      <c r="V4538" t="s">
        <v>125</v>
      </c>
      <c r="W4538" t="s">
        <v>277</v>
      </c>
      <c r="X4538" t="s">
        <v>890</v>
      </c>
      <c r="Y4538" t="s">
        <v>41</v>
      </c>
      <c r="Z4538" t="s">
        <v>3809</v>
      </c>
    </row>
    <row r="4539" spans="1:26" hidden="1" x14ac:dyDescent="0.25">
      <c r="A4539" t="s">
        <v>18193</v>
      </c>
      <c r="B4539" t="s">
        <v>18194</v>
      </c>
      <c r="C4539" s="1" t="str">
        <f t="shared" ref="C4539:C4552" si="745">HYPERLINK("http://geochem.nrcan.gc.ca/cdogs/content/bdl/bdl210242_e.htm", "21:0242")</f>
        <v>21:0242</v>
      </c>
      <c r="D4539" s="1" t="str">
        <f t="shared" si="742"/>
        <v>21:0117</v>
      </c>
      <c r="E4539" t="s">
        <v>18195</v>
      </c>
      <c r="F4539" t="s">
        <v>18196</v>
      </c>
      <c r="H4539">
        <v>59.088557700000003</v>
      </c>
      <c r="I4539">
        <v>-102.18296839999999</v>
      </c>
      <c r="J4539" s="1" t="str">
        <f t="shared" si="743"/>
        <v>NGR lake sediment grab sample</v>
      </c>
      <c r="K4539" s="1" t="str">
        <f t="shared" si="744"/>
        <v>&lt;177 micron (NGR)</v>
      </c>
      <c r="L4539">
        <v>120</v>
      </c>
      <c r="M4539" t="s">
        <v>214</v>
      </c>
      <c r="N4539">
        <v>2369</v>
      </c>
      <c r="O4539" t="s">
        <v>236</v>
      </c>
      <c r="P4539" t="s">
        <v>244</v>
      </c>
      <c r="Q4539" t="s">
        <v>33</v>
      </c>
      <c r="R4539" t="s">
        <v>77</v>
      </c>
      <c r="S4539" t="s">
        <v>146</v>
      </c>
      <c r="T4539" t="s">
        <v>36</v>
      </c>
      <c r="U4539" t="s">
        <v>12061</v>
      </c>
      <c r="V4539" t="s">
        <v>597</v>
      </c>
      <c r="W4539" t="s">
        <v>50</v>
      </c>
      <c r="X4539" t="s">
        <v>283</v>
      </c>
      <c r="Y4539" t="s">
        <v>41</v>
      </c>
      <c r="Z4539" t="s">
        <v>710</v>
      </c>
    </row>
    <row r="4540" spans="1:26" hidden="1" x14ac:dyDescent="0.25">
      <c r="A4540" t="s">
        <v>18197</v>
      </c>
      <c r="B4540" t="s">
        <v>18198</v>
      </c>
      <c r="C4540" s="1" t="str">
        <f t="shared" si="745"/>
        <v>21:0242</v>
      </c>
      <c r="D4540" s="1" t="str">
        <f t="shared" si="742"/>
        <v>21:0117</v>
      </c>
      <c r="E4540" t="s">
        <v>18199</v>
      </c>
      <c r="F4540" t="s">
        <v>18200</v>
      </c>
      <c r="H4540">
        <v>59.067792099999998</v>
      </c>
      <c r="I4540">
        <v>-102.2020844</v>
      </c>
      <c r="J4540" s="1" t="str">
        <f t="shared" si="743"/>
        <v>NGR lake sediment grab sample</v>
      </c>
      <c r="K4540" s="1" t="str">
        <f t="shared" si="744"/>
        <v>&lt;177 micron (NGR)</v>
      </c>
      <c r="L4540">
        <v>120</v>
      </c>
      <c r="M4540" t="s">
        <v>234</v>
      </c>
      <c r="N4540">
        <v>2370</v>
      </c>
      <c r="O4540" t="s">
        <v>298</v>
      </c>
      <c r="P4540" t="s">
        <v>109</v>
      </c>
      <c r="Q4540" t="s">
        <v>63</v>
      </c>
      <c r="R4540" t="s">
        <v>156</v>
      </c>
      <c r="S4540" t="s">
        <v>39</v>
      </c>
      <c r="T4540" t="s">
        <v>36</v>
      </c>
      <c r="U4540" t="s">
        <v>328</v>
      </c>
      <c r="V4540" t="s">
        <v>180</v>
      </c>
      <c r="W4540" t="s">
        <v>181</v>
      </c>
      <c r="X4540" t="s">
        <v>76</v>
      </c>
      <c r="Y4540" t="s">
        <v>41</v>
      </c>
      <c r="Z4540" t="s">
        <v>2661</v>
      </c>
    </row>
    <row r="4541" spans="1:26" hidden="1" x14ac:dyDescent="0.25">
      <c r="A4541" t="s">
        <v>18201</v>
      </c>
      <c r="B4541" t="s">
        <v>18202</v>
      </c>
      <c r="C4541" s="1" t="str">
        <f t="shared" si="745"/>
        <v>21:0242</v>
      </c>
      <c r="D4541" s="1" t="str">
        <f t="shared" si="742"/>
        <v>21:0117</v>
      </c>
      <c r="E4541" t="s">
        <v>18203</v>
      </c>
      <c r="F4541" t="s">
        <v>18204</v>
      </c>
      <c r="H4541">
        <v>59.066837599999999</v>
      </c>
      <c r="I4541">
        <v>-102.14881870000001</v>
      </c>
      <c r="J4541" s="1" t="str">
        <f t="shared" si="743"/>
        <v>NGR lake sediment grab sample</v>
      </c>
      <c r="K4541" s="1" t="str">
        <f t="shared" si="744"/>
        <v>&lt;177 micron (NGR)</v>
      </c>
      <c r="L4541">
        <v>121</v>
      </c>
      <c r="M4541" t="s">
        <v>30</v>
      </c>
      <c r="N4541">
        <v>2371</v>
      </c>
      <c r="O4541" t="s">
        <v>228</v>
      </c>
      <c r="P4541" t="s">
        <v>108</v>
      </c>
      <c r="Q4541" t="s">
        <v>33</v>
      </c>
      <c r="R4541" t="s">
        <v>349</v>
      </c>
      <c r="S4541" t="s">
        <v>78</v>
      </c>
      <c r="T4541" t="s">
        <v>122</v>
      </c>
      <c r="U4541" t="s">
        <v>515</v>
      </c>
      <c r="V4541" t="s">
        <v>148</v>
      </c>
      <c r="W4541" t="s">
        <v>33</v>
      </c>
      <c r="X4541" t="s">
        <v>77</v>
      </c>
      <c r="Y4541" t="s">
        <v>41</v>
      </c>
      <c r="Z4541" t="s">
        <v>6453</v>
      </c>
    </row>
    <row r="4542" spans="1:26" hidden="1" x14ac:dyDescent="0.25">
      <c r="A4542" t="s">
        <v>18205</v>
      </c>
      <c r="B4542" t="s">
        <v>18206</v>
      </c>
      <c r="C4542" s="1" t="str">
        <f t="shared" si="745"/>
        <v>21:0242</v>
      </c>
      <c r="D4542" s="1" t="str">
        <f t="shared" si="742"/>
        <v>21:0117</v>
      </c>
      <c r="E4542" t="s">
        <v>18207</v>
      </c>
      <c r="F4542" t="s">
        <v>18208</v>
      </c>
      <c r="H4542">
        <v>59.023238499999998</v>
      </c>
      <c r="I4542">
        <v>-102.2300142</v>
      </c>
      <c r="J4542" s="1" t="str">
        <f t="shared" si="743"/>
        <v>NGR lake sediment grab sample</v>
      </c>
      <c r="K4542" s="1" t="str">
        <f t="shared" si="744"/>
        <v>&lt;177 micron (NGR)</v>
      </c>
      <c r="L4542">
        <v>121</v>
      </c>
      <c r="M4542" t="s">
        <v>47</v>
      </c>
      <c r="N4542">
        <v>2372</v>
      </c>
      <c r="O4542" t="s">
        <v>74</v>
      </c>
      <c r="P4542" t="s">
        <v>134</v>
      </c>
      <c r="Q4542" t="s">
        <v>66</v>
      </c>
      <c r="R4542" t="s">
        <v>64</v>
      </c>
      <c r="S4542" t="s">
        <v>39</v>
      </c>
      <c r="T4542" t="s">
        <v>36</v>
      </c>
      <c r="U4542" t="s">
        <v>2169</v>
      </c>
      <c r="V4542" t="s">
        <v>66</v>
      </c>
      <c r="W4542" t="s">
        <v>39</v>
      </c>
      <c r="X4542" t="s">
        <v>890</v>
      </c>
      <c r="Y4542" t="s">
        <v>41</v>
      </c>
      <c r="Z4542" t="s">
        <v>3838</v>
      </c>
    </row>
    <row r="4543" spans="1:26" hidden="1" x14ac:dyDescent="0.25">
      <c r="A4543" t="s">
        <v>18209</v>
      </c>
      <c r="B4543" t="s">
        <v>18210</v>
      </c>
      <c r="C4543" s="1" t="str">
        <f t="shared" si="745"/>
        <v>21:0242</v>
      </c>
      <c r="D4543" s="1" t="str">
        <f t="shared" si="742"/>
        <v>21:0117</v>
      </c>
      <c r="E4543" t="s">
        <v>18211</v>
      </c>
      <c r="F4543" t="s">
        <v>18212</v>
      </c>
      <c r="H4543">
        <v>59.007297800000003</v>
      </c>
      <c r="I4543">
        <v>-102.23044160000001</v>
      </c>
      <c r="J4543" s="1" t="str">
        <f t="shared" si="743"/>
        <v>NGR lake sediment grab sample</v>
      </c>
      <c r="K4543" s="1" t="str">
        <f t="shared" si="744"/>
        <v>&lt;177 micron (NGR)</v>
      </c>
      <c r="L4543">
        <v>121</v>
      </c>
      <c r="M4543" t="s">
        <v>60</v>
      </c>
      <c r="N4543">
        <v>2373</v>
      </c>
      <c r="O4543" t="s">
        <v>489</v>
      </c>
      <c r="P4543" t="s">
        <v>134</v>
      </c>
      <c r="Q4543" t="s">
        <v>66</v>
      </c>
      <c r="R4543" t="s">
        <v>50</v>
      </c>
      <c r="S4543" t="s">
        <v>33</v>
      </c>
      <c r="T4543" t="s">
        <v>36</v>
      </c>
      <c r="U4543" t="s">
        <v>858</v>
      </c>
      <c r="V4543" t="s">
        <v>399</v>
      </c>
      <c r="W4543" t="s">
        <v>33</v>
      </c>
      <c r="X4543" t="s">
        <v>77</v>
      </c>
      <c r="Y4543" t="s">
        <v>41</v>
      </c>
      <c r="Z4543" t="s">
        <v>4267</v>
      </c>
    </row>
    <row r="4544" spans="1:26" hidden="1" x14ac:dyDescent="0.25">
      <c r="A4544" t="s">
        <v>18213</v>
      </c>
      <c r="B4544" t="s">
        <v>18214</v>
      </c>
      <c r="C4544" s="1" t="str">
        <f t="shared" si="745"/>
        <v>21:0242</v>
      </c>
      <c r="D4544" s="1" t="str">
        <f t="shared" si="742"/>
        <v>21:0117</v>
      </c>
      <c r="E4544" t="s">
        <v>18215</v>
      </c>
      <c r="F4544" t="s">
        <v>18216</v>
      </c>
      <c r="H4544">
        <v>59.011175700000003</v>
      </c>
      <c r="I4544">
        <v>-102.1373268</v>
      </c>
      <c r="J4544" s="1" t="str">
        <f t="shared" si="743"/>
        <v>NGR lake sediment grab sample</v>
      </c>
      <c r="K4544" s="1" t="str">
        <f t="shared" si="744"/>
        <v>&lt;177 micron (NGR)</v>
      </c>
      <c r="L4544">
        <v>121</v>
      </c>
      <c r="M4544" t="s">
        <v>73</v>
      </c>
      <c r="N4544">
        <v>2374</v>
      </c>
      <c r="O4544" t="s">
        <v>841</v>
      </c>
      <c r="P4544" t="s">
        <v>596</v>
      </c>
      <c r="Q4544" t="s">
        <v>66</v>
      </c>
      <c r="R4544" t="s">
        <v>64</v>
      </c>
      <c r="S4544" t="s">
        <v>39</v>
      </c>
      <c r="T4544" t="s">
        <v>36</v>
      </c>
      <c r="U4544" t="s">
        <v>583</v>
      </c>
      <c r="V4544" t="s">
        <v>90</v>
      </c>
      <c r="W4544" t="s">
        <v>39</v>
      </c>
      <c r="X4544" t="s">
        <v>283</v>
      </c>
      <c r="Y4544" t="s">
        <v>41</v>
      </c>
      <c r="Z4544" t="s">
        <v>3015</v>
      </c>
    </row>
    <row r="4545" spans="1:26" hidden="1" x14ac:dyDescent="0.25">
      <c r="A4545" t="s">
        <v>18217</v>
      </c>
      <c r="B4545" t="s">
        <v>18218</v>
      </c>
      <c r="C4545" s="1" t="str">
        <f t="shared" si="745"/>
        <v>21:0242</v>
      </c>
      <c r="D4545" s="1" t="str">
        <f t="shared" si="742"/>
        <v>21:0117</v>
      </c>
      <c r="E4545" t="s">
        <v>18219</v>
      </c>
      <c r="F4545" t="s">
        <v>18220</v>
      </c>
      <c r="H4545">
        <v>59.028724400000002</v>
      </c>
      <c r="I4545">
        <v>-102.15112000000001</v>
      </c>
      <c r="J4545" s="1" t="str">
        <f t="shared" si="743"/>
        <v>NGR lake sediment grab sample</v>
      </c>
      <c r="K4545" s="1" t="str">
        <f t="shared" si="744"/>
        <v>&lt;177 micron (NGR)</v>
      </c>
      <c r="L4545">
        <v>121</v>
      </c>
      <c r="M4545" t="s">
        <v>87</v>
      </c>
      <c r="N4545">
        <v>2375</v>
      </c>
      <c r="O4545" t="s">
        <v>297</v>
      </c>
      <c r="P4545" t="s">
        <v>134</v>
      </c>
      <c r="Q4545" t="s">
        <v>66</v>
      </c>
      <c r="R4545" t="s">
        <v>64</v>
      </c>
      <c r="S4545" t="s">
        <v>78</v>
      </c>
      <c r="T4545" t="s">
        <v>36</v>
      </c>
      <c r="U4545" t="s">
        <v>667</v>
      </c>
      <c r="V4545" t="s">
        <v>137</v>
      </c>
      <c r="W4545" t="s">
        <v>80</v>
      </c>
      <c r="X4545" t="s">
        <v>82</v>
      </c>
      <c r="Y4545" t="s">
        <v>41</v>
      </c>
      <c r="Z4545" t="s">
        <v>458</v>
      </c>
    </row>
    <row r="4546" spans="1:26" hidden="1" x14ac:dyDescent="0.25">
      <c r="A4546" t="s">
        <v>18221</v>
      </c>
      <c r="B4546" t="s">
        <v>18222</v>
      </c>
      <c r="C4546" s="1" t="str">
        <f t="shared" si="745"/>
        <v>21:0242</v>
      </c>
      <c r="D4546" s="1" t="str">
        <f>HYPERLINK("http://geochem.nrcan.gc.ca/cdogs/content/svy/svy_e.htm", "")</f>
        <v/>
      </c>
      <c r="G4546" s="1" t="str">
        <f>HYPERLINK("http://geochem.nrcan.gc.ca/cdogs/content/cr_/cr_00022_e.htm", "22")</f>
        <v>22</v>
      </c>
      <c r="J4546" t="s">
        <v>220</v>
      </c>
      <c r="K4546" t="s">
        <v>221</v>
      </c>
      <c r="L4546">
        <v>121</v>
      </c>
      <c r="M4546" t="s">
        <v>222</v>
      </c>
      <c r="N4546">
        <v>2376</v>
      </c>
      <c r="O4546" t="s">
        <v>74</v>
      </c>
      <c r="P4546" t="s">
        <v>77</v>
      </c>
      <c r="Q4546" t="s">
        <v>198</v>
      </c>
      <c r="R4546" t="s">
        <v>76</v>
      </c>
      <c r="S4546" t="s">
        <v>78</v>
      </c>
      <c r="T4546" t="s">
        <v>36</v>
      </c>
      <c r="U4546" t="s">
        <v>456</v>
      </c>
      <c r="V4546" t="s">
        <v>137</v>
      </c>
      <c r="W4546" t="s">
        <v>78</v>
      </c>
      <c r="X4546" t="s">
        <v>48</v>
      </c>
      <c r="Y4546" t="s">
        <v>63</v>
      </c>
      <c r="Z4546" t="s">
        <v>869</v>
      </c>
    </row>
    <row r="4547" spans="1:26" hidden="1" x14ac:dyDescent="0.25">
      <c r="A4547" t="s">
        <v>18223</v>
      </c>
      <c r="B4547" t="s">
        <v>18224</v>
      </c>
      <c r="C4547" s="1" t="str">
        <f t="shared" si="745"/>
        <v>21:0242</v>
      </c>
      <c r="D4547" s="1" t="str">
        <f t="shared" ref="D4547:D4552" si="746">HYPERLINK("http://geochem.nrcan.gc.ca/cdogs/content/svy/svy210117_e.htm", "21:0117")</f>
        <v>21:0117</v>
      </c>
      <c r="E4547" t="s">
        <v>18225</v>
      </c>
      <c r="F4547" t="s">
        <v>18226</v>
      </c>
      <c r="H4547">
        <v>59.055334799999997</v>
      </c>
      <c r="I4547">
        <v>-102.1471554</v>
      </c>
      <c r="J4547" s="1" t="str">
        <f t="shared" ref="J4547:J4571" si="747">HYPERLINK("http://geochem.nrcan.gc.ca/cdogs/content/kwd/kwd020027_e.htm", "NGR lake sediment grab sample")</f>
        <v>NGR lake sediment grab sample</v>
      </c>
      <c r="K4547" s="1" t="str">
        <f t="shared" ref="K4547:K4571" si="748">HYPERLINK("http://geochem.nrcan.gc.ca/cdogs/content/kwd/kwd080006_e.htm", "&lt;177 micron (NGR)")</f>
        <v>&lt;177 micron (NGR)</v>
      </c>
      <c r="L4547">
        <v>121</v>
      </c>
      <c r="M4547" t="s">
        <v>96</v>
      </c>
      <c r="N4547">
        <v>2377</v>
      </c>
      <c r="O4547" t="s">
        <v>488</v>
      </c>
      <c r="P4547" t="s">
        <v>75</v>
      </c>
      <c r="Q4547" t="s">
        <v>66</v>
      </c>
      <c r="R4547" t="s">
        <v>77</v>
      </c>
      <c r="S4547" t="s">
        <v>156</v>
      </c>
      <c r="T4547" t="s">
        <v>36</v>
      </c>
      <c r="U4547" t="s">
        <v>709</v>
      </c>
      <c r="V4547" t="s">
        <v>1172</v>
      </c>
      <c r="W4547" t="s">
        <v>156</v>
      </c>
      <c r="X4547" t="s">
        <v>890</v>
      </c>
      <c r="Y4547" t="s">
        <v>41</v>
      </c>
      <c r="Z4547" t="s">
        <v>172</v>
      </c>
    </row>
    <row r="4548" spans="1:26" hidden="1" x14ac:dyDescent="0.25">
      <c r="A4548" t="s">
        <v>18227</v>
      </c>
      <c r="B4548" t="s">
        <v>18228</v>
      </c>
      <c r="C4548" s="1" t="str">
        <f t="shared" si="745"/>
        <v>21:0242</v>
      </c>
      <c r="D4548" s="1" t="str">
        <f t="shared" si="746"/>
        <v>21:0117</v>
      </c>
      <c r="E4548" t="s">
        <v>18229</v>
      </c>
      <c r="F4548" t="s">
        <v>18230</v>
      </c>
      <c r="H4548">
        <v>59.070614900000002</v>
      </c>
      <c r="I4548">
        <v>-102.1286106</v>
      </c>
      <c r="J4548" s="1" t="str">
        <f t="shared" si="747"/>
        <v>NGR lake sediment grab sample</v>
      </c>
      <c r="K4548" s="1" t="str">
        <f t="shared" si="748"/>
        <v>&lt;177 micron (NGR)</v>
      </c>
      <c r="L4548">
        <v>121</v>
      </c>
      <c r="M4548" t="s">
        <v>154</v>
      </c>
      <c r="N4548">
        <v>2378</v>
      </c>
      <c r="O4548" t="s">
        <v>1048</v>
      </c>
      <c r="P4548" t="s">
        <v>244</v>
      </c>
      <c r="Q4548" t="s">
        <v>53</v>
      </c>
      <c r="R4548" t="s">
        <v>50</v>
      </c>
      <c r="S4548" t="s">
        <v>39</v>
      </c>
      <c r="T4548" t="s">
        <v>36</v>
      </c>
      <c r="U4548" t="s">
        <v>178</v>
      </c>
      <c r="V4548" t="s">
        <v>322</v>
      </c>
      <c r="W4548" t="s">
        <v>63</v>
      </c>
      <c r="X4548" t="s">
        <v>890</v>
      </c>
      <c r="Y4548" t="s">
        <v>41</v>
      </c>
      <c r="Z4548" t="s">
        <v>3885</v>
      </c>
    </row>
    <row r="4549" spans="1:26" hidden="1" x14ac:dyDescent="0.25">
      <c r="A4549" t="s">
        <v>18231</v>
      </c>
      <c r="B4549" t="s">
        <v>18232</v>
      </c>
      <c r="C4549" s="1" t="str">
        <f t="shared" si="745"/>
        <v>21:0242</v>
      </c>
      <c r="D4549" s="1" t="str">
        <f t="shared" si="746"/>
        <v>21:0117</v>
      </c>
      <c r="E4549" t="s">
        <v>18203</v>
      </c>
      <c r="F4549" t="s">
        <v>18233</v>
      </c>
      <c r="H4549">
        <v>59.066837599999999</v>
      </c>
      <c r="I4549">
        <v>-102.14881870000001</v>
      </c>
      <c r="J4549" s="1" t="str">
        <f t="shared" si="747"/>
        <v>NGR lake sediment grab sample</v>
      </c>
      <c r="K4549" s="1" t="str">
        <f t="shared" si="748"/>
        <v>&lt;177 micron (NGR)</v>
      </c>
      <c r="L4549">
        <v>121</v>
      </c>
      <c r="M4549" t="s">
        <v>169</v>
      </c>
      <c r="N4549">
        <v>2379</v>
      </c>
      <c r="O4549" t="s">
        <v>858</v>
      </c>
      <c r="P4549" t="s">
        <v>74</v>
      </c>
      <c r="Q4549" t="s">
        <v>80</v>
      </c>
      <c r="R4549" t="s">
        <v>278</v>
      </c>
      <c r="S4549" t="s">
        <v>34</v>
      </c>
      <c r="T4549" t="s">
        <v>36</v>
      </c>
      <c r="U4549" t="s">
        <v>464</v>
      </c>
      <c r="V4549" t="s">
        <v>522</v>
      </c>
      <c r="W4549" t="s">
        <v>290</v>
      </c>
      <c r="X4549" t="s">
        <v>890</v>
      </c>
      <c r="Y4549" t="s">
        <v>41</v>
      </c>
      <c r="Z4549" t="s">
        <v>2495</v>
      </c>
    </row>
    <row r="4550" spans="1:26" hidden="1" x14ac:dyDescent="0.25">
      <c r="A4550" t="s">
        <v>18234</v>
      </c>
      <c r="B4550" t="s">
        <v>18235</v>
      </c>
      <c r="C4550" s="1" t="str">
        <f t="shared" si="745"/>
        <v>21:0242</v>
      </c>
      <c r="D4550" s="1" t="str">
        <f t="shared" si="746"/>
        <v>21:0117</v>
      </c>
      <c r="E4550" t="s">
        <v>18203</v>
      </c>
      <c r="F4550" t="s">
        <v>18236</v>
      </c>
      <c r="H4550">
        <v>59.066837599999999</v>
      </c>
      <c r="I4550">
        <v>-102.14881870000001</v>
      </c>
      <c r="J4550" s="1" t="str">
        <f t="shared" si="747"/>
        <v>NGR lake sediment grab sample</v>
      </c>
      <c r="K4550" s="1" t="str">
        <f t="shared" si="748"/>
        <v>&lt;177 micron (NGR)</v>
      </c>
      <c r="L4550">
        <v>121</v>
      </c>
      <c r="M4550" t="s">
        <v>162</v>
      </c>
      <c r="N4550">
        <v>2380</v>
      </c>
      <c r="O4550" t="s">
        <v>679</v>
      </c>
      <c r="P4550" t="s">
        <v>108</v>
      </c>
      <c r="Q4550" t="s">
        <v>80</v>
      </c>
      <c r="R4550" t="s">
        <v>349</v>
      </c>
      <c r="S4550" t="s">
        <v>39</v>
      </c>
      <c r="T4550" t="s">
        <v>36</v>
      </c>
      <c r="U4550" t="s">
        <v>144</v>
      </c>
      <c r="V4550" t="s">
        <v>685</v>
      </c>
      <c r="W4550" t="s">
        <v>80</v>
      </c>
      <c r="X4550" t="s">
        <v>283</v>
      </c>
      <c r="Y4550" t="s">
        <v>41</v>
      </c>
      <c r="Z4550" t="s">
        <v>1211</v>
      </c>
    </row>
    <row r="4551" spans="1:26" hidden="1" x14ac:dyDescent="0.25">
      <c r="A4551" t="s">
        <v>18237</v>
      </c>
      <c r="B4551" t="s">
        <v>18238</v>
      </c>
      <c r="C4551" s="1" t="str">
        <f t="shared" si="745"/>
        <v>21:0242</v>
      </c>
      <c r="D4551" s="1" t="str">
        <f t="shared" si="746"/>
        <v>21:0117</v>
      </c>
      <c r="E4551" t="s">
        <v>18239</v>
      </c>
      <c r="F4551" t="s">
        <v>18240</v>
      </c>
      <c r="H4551">
        <v>59.052224199999998</v>
      </c>
      <c r="I4551">
        <v>-102.172094</v>
      </c>
      <c r="J4551" s="1" t="str">
        <f t="shared" si="747"/>
        <v>NGR lake sediment grab sample</v>
      </c>
      <c r="K4551" s="1" t="str">
        <f t="shared" si="748"/>
        <v>&lt;177 micron (NGR)</v>
      </c>
      <c r="L4551">
        <v>121</v>
      </c>
      <c r="M4551" t="s">
        <v>106</v>
      </c>
      <c r="N4551">
        <v>2381</v>
      </c>
      <c r="O4551" t="s">
        <v>489</v>
      </c>
      <c r="P4551" t="s">
        <v>244</v>
      </c>
      <c r="Q4551" t="s">
        <v>80</v>
      </c>
      <c r="R4551" t="s">
        <v>64</v>
      </c>
      <c r="S4551" t="s">
        <v>33</v>
      </c>
      <c r="T4551" t="s">
        <v>36</v>
      </c>
      <c r="U4551" t="s">
        <v>228</v>
      </c>
      <c r="V4551" t="s">
        <v>65</v>
      </c>
      <c r="W4551" t="s">
        <v>33</v>
      </c>
      <c r="X4551" t="s">
        <v>890</v>
      </c>
      <c r="Y4551" t="s">
        <v>41</v>
      </c>
      <c r="Z4551" t="s">
        <v>334</v>
      </c>
    </row>
    <row r="4552" spans="1:26" hidden="1" x14ac:dyDescent="0.25">
      <c r="A4552" t="s">
        <v>18241</v>
      </c>
      <c r="B4552" t="s">
        <v>18242</v>
      </c>
      <c r="C4552" s="1" t="str">
        <f t="shared" si="745"/>
        <v>21:0242</v>
      </c>
      <c r="D4552" s="1" t="str">
        <f t="shared" si="746"/>
        <v>21:0117</v>
      </c>
      <c r="E4552" t="s">
        <v>18243</v>
      </c>
      <c r="F4552" t="s">
        <v>18244</v>
      </c>
      <c r="H4552">
        <v>59.019447399999997</v>
      </c>
      <c r="I4552">
        <v>-102.17722379999999</v>
      </c>
      <c r="J4552" s="1" t="str">
        <f t="shared" si="747"/>
        <v>NGR lake sediment grab sample</v>
      </c>
      <c r="K4552" s="1" t="str">
        <f t="shared" si="748"/>
        <v>&lt;177 micron (NGR)</v>
      </c>
      <c r="L4552">
        <v>121</v>
      </c>
      <c r="M4552" t="s">
        <v>118</v>
      </c>
      <c r="N4552">
        <v>2382</v>
      </c>
      <c r="O4552" t="s">
        <v>588</v>
      </c>
      <c r="P4552" t="s">
        <v>49</v>
      </c>
      <c r="Q4552" t="s">
        <v>66</v>
      </c>
      <c r="R4552" t="s">
        <v>271</v>
      </c>
      <c r="S4552" t="s">
        <v>97</v>
      </c>
      <c r="T4552" t="s">
        <v>36</v>
      </c>
      <c r="U4552" t="s">
        <v>199</v>
      </c>
      <c r="V4552" t="s">
        <v>685</v>
      </c>
      <c r="W4552" t="s">
        <v>80</v>
      </c>
      <c r="X4552" t="s">
        <v>336</v>
      </c>
      <c r="Y4552" t="s">
        <v>41</v>
      </c>
      <c r="Z4552" t="s">
        <v>2603</v>
      </c>
    </row>
    <row r="4553" spans="1:26" hidden="1" x14ac:dyDescent="0.25">
      <c r="A4553" t="s">
        <v>18245</v>
      </c>
      <c r="B4553" t="s">
        <v>18246</v>
      </c>
      <c r="C4553" s="1" t="str">
        <f t="shared" ref="C4553:C4616" si="749">HYPERLINK("http://geochem.nrcan.gc.ca/cdogs/content/bdl/bdl210389_e.htm", "21:0389")</f>
        <v>21:0389</v>
      </c>
      <c r="D4553" s="1" t="str">
        <f t="shared" ref="D4553:D4571" si="750">HYPERLINK("http://geochem.nrcan.gc.ca/cdogs/content/svy/svy210130_e.htm", "21:0130")</f>
        <v>21:0130</v>
      </c>
      <c r="E4553" t="s">
        <v>18247</v>
      </c>
      <c r="F4553" t="s">
        <v>18248</v>
      </c>
      <c r="H4553">
        <v>67.017835399999996</v>
      </c>
      <c r="I4553">
        <v>-84.232496699999999</v>
      </c>
      <c r="J4553" s="1" t="str">
        <f t="shared" si="747"/>
        <v>NGR lake sediment grab sample</v>
      </c>
      <c r="K4553" s="1" t="str">
        <f t="shared" si="748"/>
        <v>&lt;177 micron (NGR)</v>
      </c>
      <c r="L4553">
        <v>1</v>
      </c>
      <c r="M4553" t="s">
        <v>242</v>
      </c>
      <c r="N4553">
        <v>1</v>
      </c>
      <c r="O4553" t="s">
        <v>123</v>
      </c>
      <c r="P4553" t="s">
        <v>1785</v>
      </c>
      <c r="Q4553" t="s">
        <v>97</v>
      </c>
      <c r="R4553" t="s">
        <v>2956</v>
      </c>
      <c r="S4553" t="s">
        <v>145</v>
      </c>
      <c r="T4553" t="s">
        <v>65</v>
      </c>
      <c r="U4553" t="s">
        <v>2474</v>
      </c>
      <c r="V4553" t="s">
        <v>368</v>
      </c>
      <c r="W4553" t="s">
        <v>109</v>
      </c>
      <c r="X4553" t="s">
        <v>890</v>
      </c>
      <c r="Y4553" t="s">
        <v>2590</v>
      </c>
      <c r="Z4553" t="s">
        <v>5864</v>
      </c>
    </row>
    <row r="4554" spans="1:26" hidden="1" x14ac:dyDescent="0.25">
      <c r="A4554" t="s">
        <v>18249</v>
      </c>
      <c r="B4554" t="s">
        <v>18250</v>
      </c>
      <c r="C4554" s="1" t="str">
        <f t="shared" si="749"/>
        <v>21:0389</v>
      </c>
      <c r="D4554" s="1" t="str">
        <f t="shared" si="750"/>
        <v>21:0130</v>
      </c>
      <c r="E4554" t="s">
        <v>18251</v>
      </c>
      <c r="F4554" t="s">
        <v>18252</v>
      </c>
      <c r="H4554">
        <v>67.003603200000001</v>
      </c>
      <c r="I4554">
        <v>-84.012534900000006</v>
      </c>
      <c r="J4554" s="1" t="str">
        <f t="shared" si="747"/>
        <v>NGR lake sediment grab sample</v>
      </c>
      <c r="K4554" s="1" t="str">
        <f t="shared" si="748"/>
        <v>&lt;177 micron (NGR)</v>
      </c>
      <c r="L4554">
        <v>1</v>
      </c>
      <c r="M4554" t="s">
        <v>47</v>
      </c>
      <c r="N4554">
        <v>2</v>
      </c>
      <c r="O4554" t="s">
        <v>163</v>
      </c>
      <c r="P4554" t="s">
        <v>207</v>
      </c>
      <c r="Q4554" t="s">
        <v>271</v>
      </c>
      <c r="R4554" t="s">
        <v>336</v>
      </c>
      <c r="S4554" t="s">
        <v>596</v>
      </c>
      <c r="T4554" t="s">
        <v>36</v>
      </c>
      <c r="U4554" t="s">
        <v>991</v>
      </c>
      <c r="V4554" t="s">
        <v>3144</v>
      </c>
      <c r="W4554" t="s">
        <v>39</v>
      </c>
      <c r="X4554" t="s">
        <v>48</v>
      </c>
      <c r="Y4554" t="s">
        <v>391</v>
      </c>
      <c r="Z4554" t="s">
        <v>5520</v>
      </c>
    </row>
    <row r="4555" spans="1:26" hidden="1" x14ac:dyDescent="0.25">
      <c r="A4555" t="s">
        <v>18253</v>
      </c>
      <c r="B4555" t="s">
        <v>18254</v>
      </c>
      <c r="C4555" s="1" t="str">
        <f t="shared" si="749"/>
        <v>21:0389</v>
      </c>
      <c r="D4555" s="1" t="str">
        <f t="shared" si="750"/>
        <v>21:0130</v>
      </c>
      <c r="E4555" t="s">
        <v>18255</v>
      </c>
      <c r="F4555" t="s">
        <v>18256</v>
      </c>
      <c r="H4555">
        <v>67.005569600000001</v>
      </c>
      <c r="I4555">
        <v>-84.093938600000001</v>
      </c>
      <c r="J4555" s="1" t="str">
        <f t="shared" si="747"/>
        <v>NGR lake sediment grab sample</v>
      </c>
      <c r="K4555" s="1" t="str">
        <f t="shared" si="748"/>
        <v>&lt;177 micron (NGR)</v>
      </c>
      <c r="L4555">
        <v>1</v>
      </c>
      <c r="M4555" t="s">
        <v>60</v>
      </c>
      <c r="N4555">
        <v>3</v>
      </c>
      <c r="O4555" t="s">
        <v>2645</v>
      </c>
      <c r="P4555" t="s">
        <v>133</v>
      </c>
      <c r="Q4555" t="s">
        <v>110</v>
      </c>
      <c r="R4555" t="s">
        <v>1048</v>
      </c>
      <c r="S4555" t="s">
        <v>109</v>
      </c>
      <c r="T4555" t="s">
        <v>36</v>
      </c>
      <c r="U4555" t="s">
        <v>144</v>
      </c>
      <c r="V4555" t="s">
        <v>5519</v>
      </c>
      <c r="W4555" t="s">
        <v>39</v>
      </c>
      <c r="X4555" t="s">
        <v>283</v>
      </c>
      <c r="Y4555" t="s">
        <v>5944</v>
      </c>
      <c r="Z4555" t="s">
        <v>6700</v>
      </c>
    </row>
    <row r="4556" spans="1:26" hidden="1" x14ac:dyDescent="0.25">
      <c r="A4556" t="s">
        <v>18257</v>
      </c>
      <c r="B4556" t="s">
        <v>18258</v>
      </c>
      <c r="C4556" s="1" t="str">
        <f t="shared" si="749"/>
        <v>21:0389</v>
      </c>
      <c r="D4556" s="1" t="str">
        <f t="shared" si="750"/>
        <v>21:0130</v>
      </c>
      <c r="E4556" t="s">
        <v>18259</v>
      </c>
      <c r="F4556" t="s">
        <v>18260</v>
      </c>
      <c r="H4556">
        <v>67.001893600000002</v>
      </c>
      <c r="I4556">
        <v>-84.137281700000003</v>
      </c>
      <c r="J4556" s="1" t="str">
        <f t="shared" si="747"/>
        <v>NGR lake sediment grab sample</v>
      </c>
      <c r="K4556" s="1" t="str">
        <f t="shared" si="748"/>
        <v>&lt;177 micron (NGR)</v>
      </c>
      <c r="L4556">
        <v>1</v>
      </c>
      <c r="M4556" t="s">
        <v>73</v>
      </c>
      <c r="N4556">
        <v>4</v>
      </c>
      <c r="O4556" t="s">
        <v>991</v>
      </c>
      <c r="P4556" t="s">
        <v>798</v>
      </c>
      <c r="Q4556" t="s">
        <v>64</v>
      </c>
      <c r="R4556" t="s">
        <v>336</v>
      </c>
      <c r="S4556" t="s">
        <v>76</v>
      </c>
      <c r="T4556" t="s">
        <v>36</v>
      </c>
      <c r="U4556" t="s">
        <v>208</v>
      </c>
      <c r="V4556" t="s">
        <v>66</v>
      </c>
      <c r="W4556" t="s">
        <v>33</v>
      </c>
      <c r="X4556" t="s">
        <v>283</v>
      </c>
      <c r="Y4556" t="s">
        <v>1607</v>
      </c>
      <c r="Z4556" t="s">
        <v>859</v>
      </c>
    </row>
    <row r="4557" spans="1:26" hidden="1" x14ac:dyDescent="0.25">
      <c r="A4557" t="s">
        <v>18261</v>
      </c>
      <c r="B4557" t="s">
        <v>18262</v>
      </c>
      <c r="C4557" s="1" t="str">
        <f t="shared" si="749"/>
        <v>21:0389</v>
      </c>
      <c r="D4557" s="1" t="str">
        <f t="shared" si="750"/>
        <v>21:0130</v>
      </c>
      <c r="E4557" t="s">
        <v>18263</v>
      </c>
      <c r="F4557" t="s">
        <v>18264</v>
      </c>
      <c r="H4557">
        <v>67.013981900000005</v>
      </c>
      <c r="I4557">
        <v>-84.155517599999996</v>
      </c>
      <c r="J4557" s="1" t="str">
        <f t="shared" si="747"/>
        <v>NGR lake sediment grab sample</v>
      </c>
      <c r="K4557" s="1" t="str">
        <f t="shared" si="748"/>
        <v>&lt;177 micron (NGR)</v>
      </c>
      <c r="L4557">
        <v>1</v>
      </c>
      <c r="M4557" t="s">
        <v>251</v>
      </c>
      <c r="N4557">
        <v>5</v>
      </c>
      <c r="O4557" t="s">
        <v>3852</v>
      </c>
      <c r="P4557" t="s">
        <v>236</v>
      </c>
      <c r="Q4557" t="s">
        <v>50</v>
      </c>
      <c r="R4557" t="s">
        <v>639</v>
      </c>
      <c r="S4557" t="s">
        <v>50</v>
      </c>
      <c r="T4557" t="s">
        <v>122</v>
      </c>
      <c r="U4557" t="s">
        <v>40</v>
      </c>
      <c r="V4557" t="s">
        <v>875</v>
      </c>
      <c r="W4557" t="s">
        <v>156</v>
      </c>
      <c r="X4557" t="s">
        <v>77</v>
      </c>
      <c r="Y4557" t="s">
        <v>80</v>
      </c>
      <c r="Z4557" t="s">
        <v>4754</v>
      </c>
    </row>
    <row r="4558" spans="1:26" hidden="1" x14ac:dyDescent="0.25">
      <c r="A4558" t="s">
        <v>18265</v>
      </c>
      <c r="B4558" t="s">
        <v>18266</v>
      </c>
      <c r="C4558" s="1" t="str">
        <f t="shared" si="749"/>
        <v>21:0389</v>
      </c>
      <c r="D4558" s="1" t="str">
        <f t="shared" si="750"/>
        <v>21:0130</v>
      </c>
      <c r="E4558" t="s">
        <v>18267</v>
      </c>
      <c r="F4558" t="s">
        <v>18268</v>
      </c>
      <c r="H4558">
        <v>67.019795299999998</v>
      </c>
      <c r="I4558">
        <v>-84.178475000000006</v>
      </c>
      <c r="J4558" s="1" t="str">
        <f t="shared" si="747"/>
        <v>NGR lake sediment grab sample</v>
      </c>
      <c r="K4558" s="1" t="str">
        <f t="shared" si="748"/>
        <v>&lt;177 micron (NGR)</v>
      </c>
      <c r="L4558">
        <v>1</v>
      </c>
      <c r="M4558" t="s">
        <v>259</v>
      </c>
      <c r="N4558">
        <v>6</v>
      </c>
      <c r="O4558" t="s">
        <v>18269</v>
      </c>
      <c r="P4558" t="s">
        <v>488</v>
      </c>
      <c r="Q4558" t="s">
        <v>181</v>
      </c>
      <c r="R4558" t="s">
        <v>144</v>
      </c>
      <c r="S4558" t="s">
        <v>271</v>
      </c>
      <c r="T4558" t="s">
        <v>122</v>
      </c>
      <c r="U4558" t="s">
        <v>91</v>
      </c>
      <c r="V4558" t="s">
        <v>1006</v>
      </c>
      <c r="W4558" t="s">
        <v>76</v>
      </c>
      <c r="X4558" t="s">
        <v>82</v>
      </c>
      <c r="Y4558" t="s">
        <v>5107</v>
      </c>
      <c r="Z4558" t="s">
        <v>109</v>
      </c>
    </row>
    <row r="4559" spans="1:26" hidden="1" x14ac:dyDescent="0.25">
      <c r="A4559" t="s">
        <v>18270</v>
      </c>
      <c r="B4559" t="s">
        <v>18271</v>
      </c>
      <c r="C4559" s="1" t="str">
        <f t="shared" si="749"/>
        <v>21:0389</v>
      </c>
      <c r="D4559" s="1" t="str">
        <f t="shared" si="750"/>
        <v>21:0130</v>
      </c>
      <c r="E4559" t="s">
        <v>18267</v>
      </c>
      <c r="F4559" t="s">
        <v>18272</v>
      </c>
      <c r="H4559">
        <v>67.019795299999998</v>
      </c>
      <c r="I4559">
        <v>-84.178475000000006</v>
      </c>
      <c r="J4559" s="1" t="str">
        <f t="shared" si="747"/>
        <v>NGR lake sediment grab sample</v>
      </c>
      <c r="K4559" s="1" t="str">
        <f t="shared" si="748"/>
        <v>&lt;177 micron (NGR)</v>
      </c>
      <c r="L4559">
        <v>1</v>
      </c>
      <c r="M4559" t="s">
        <v>268</v>
      </c>
      <c r="N4559">
        <v>7</v>
      </c>
      <c r="O4559" t="s">
        <v>2474</v>
      </c>
      <c r="P4559" t="s">
        <v>120</v>
      </c>
      <c r="Q4559" t="s">
        <v>76</v>
      </c>
      <c r="R4559" t="s">
        <v>54</v>
      </c>
      <c r="S4559" t="s">
        <v>64</v>
      </c>
      <c r="T4559" t="s">
        <v>36</v>
      </c>
      <c r="U4559" t="s">
        <v>667</v>
      </c>
      <c r="V4559" t="s">
        <v>911</v>
      </c>
      <c r="W4559" t="s">
        <v>33</v>
      </c>
      <c r="X4559" t="s">
        <v>283</v>
      </c>
      <c r="Y4559" t="s">
        <v>39</v>
      </c>
      <c r="Z4559" t="s">
        <v>13108</v>
      </c>
    </row>
    <row r="4560" spans="1:26" hidden="1" x14ac:dyDescent="0.25">
      <c r="A4560" t="s">
        <v>18273</v>
      </c>
      <c r="B4560" t="s">
        <v>18274</v>
      </c>
      <c r="C4560" s="1" t="str">
        <f t="shared" si="749"/>
        <v>21:0389</v>
      </c>
      <c r="D4560" s="1" t="str">
        <f t="shared" si="750"/>
        <v>21:0130</v>
      </c>
      <c r="E4560" t="s">
        <v>18247</v>
      </c>
      <c r="F4560" t="s">
        <v>18275</v>
      </c>
      <c r="H4560">
        <v>67.017835399999996</v>
      </c>
      <c r="I4560">
        <v>-84.232496699999999</v>
      </c>
      <c r="J4560" s="1" t="str">
        <f t="shared" si="747"/>
        <v>NGR lake sediment grab sample</v>
      </c>
      <c r="K4560" s="1" t="str">
        <f t="shared" si="748"/>
        <v>&lt;177 micron (NGR)</v>
      </c>
      <c r="L4560">
        <v>1</v>
      </c>
      <c r="M4560" t="s">
        <v>366</v>
      </c>
      <c r="N4560">
        <v>8</v>
      </c>
      <c r="O4560" t="s">
        <v>123</v>
      </c>
      <c r="P4560" t="s">
        <v>1024</v>
      </c>
      <c r="Q4560" t="s">
        <v>97</v>
      </c>
      <c r="R4560" t="s">
        <v>4778</v>
      </c>
      <c r="S4560" t="s">
        <v>321</v>
      </c>
      <c r="T4560" t="s">
        <v>437</v>
      </c>
      <c r="U4560" t="s">
        <v>471</v>
      </c>
      <c r="V4560" t="s">
        <v>38</v>
      </c>
      <c r="W4560" t="s">
        <v>290</v>
      </c>
      <c r="X4560" t="s">
        <v>890</v>
      </c>
      <c r="Y4560" t="s">
        <v>181</v>
      </c>
      <c r="Z4560" t="s">
        <v>826</v>
      </c>
    </row>
    <row r="4561" spans="1:26" hidden="1" x14ac:dyDescent="0.25">
      <c r="A4561" t="s">
        <v>18276</v>
      </c>
      <c r="B4561" t="s">
        <v>18277</v>
      </c>
      <c r="C4561" s="1" t="str">
        <f t="shared" si="749"/>
        <v>21:0389</v>
      </c>
      <c r="D4561" s="1" t="str">
        <f t="shared" si="750"/>
        <v>21:0130</v>
      </c>
      <c r="E4561" t="s">
        <v>18278</v>
      </c>
      <c r="F4561" t="s">
        <v>18279</v>
      </c>
      <c r="H4561">
        <v>67.001458099999994</v>
      </c>
      <c r="I4561">
        <v>-84.281276399999996</v>
      </c>
      <c r="J4561" s="1" t="str">
        <f t="shared" si="747"/>
        <v>NGR lake sediment grab sample</v>
      </c>
      <c r="K4561" s="1" t="str">
        <f t="shared" si="748"/>
        <v>&lt;177 micron (NGR)</v>
      </c>
      <c r="L4561">
        <v>1</v>
      </c>
      <c r="M4561" t="s">
        <v>87</v>
      </c>
      <c r="N4561">
        <v>9</v>
      </c>
      <c r="O4561" t="s">
        <v>470</v>
      </c>
      <c r="P4561" t="s">
        <v>798</v>
      </c>
      <c r="Q4561" t="s">
        <v>64</v>
      </c>
      <c r="R4561" t="s">
        <v>79</v>
      </c>
      <c r="S4561" t="s">
        <v>156</v>
      </c>
      <c r="T4561" t="s">
        <v>36</v>
      </c>
      <c r="U4561" t="s">
        <v>465</v>
      </c>
      <c r="V4561" t="s">
        <v>597</v>
      </c>
      <c r="W4561" t="s">
        <v>66</v>
      </c>
      <c r="X4561" t="s">
        <v>76</v>
      </c>
      <c r="Y4561" t="s">
        <v>63</v>
      </c>
      <c r="Z4561" t="s">
        <v>2335</v>
      </c>
    </row>
    <row r="4562" spans="1:26" hidden="1" x14ac:dyDescent="0.25">
      <c r="A4562" t="s">
        <v>18280</v>
      </c>
      <c r="B4562" t="s">
        <v>18281</v>
      </c>
      <c r="C4562" s="1" t="str">
        <f t="shared" si="749"/>
        <v>21:0389</v>
      </c>
      <c r="D4562" s="1" t="str">
        <f t="shared" si="750"/>
        <v>21:0130</v>
      </c>
      <c r="E4562" t="s">
        <v>18282</v>
      </c>
      <c r="F4562" t="s">
        <v>18283</v>
      </c>
      <c r="H4562">
        <v>67.001143200000001</v>
      </c>
      <c r="I4562">
        <v>-84.307614999999998</v>
      </c>
      <c r="J4562" s="1" t="str">
        <f t="shared" si="747"/>
        <v>NGR lake sediment grab sample</v>
      </c>
      <c r="K4562" s="1" t="str">
        <f t="shared" si="748"/>
        <v>&lt;177 micron (NGR)</v>
      </c>
      <c r="L4562">
        <v>1</v>
      </c>
      <c r="M4562" t="s">
        <v>96</v>
      </c>
      <c r="N4562">
        <v>10</v>
      </c>
      <c r="O4562" t="s">
        <v>289</v>
      </c>
      <c r="P4562" t="s">
        <v>32</v>
      </c>
      <c r="Q4562" t="s">
        <v>146</v>
      </c>
      <c r="R4562" t="s">
        <v>145</v>
      </c>
      <c r="S4562" t="s">
        <v>146</v>
      </c>
      <c r="T4562" t="s">
        <v>36</v>
      </c>
      <c r="U4562" t="s">
        <v>307</v>
      </c>
      <c r="V4562" t="s">
        <v>63</v>
      </c>
      <c r="W4562" t="s">
        <v>66</v>
      </c>
      <c r="X4562" t="s">
        <v>283</v>
      </c>
      <c r="Y4562" t="s">
        <v>63</v>
      </c>
      <c r="Z4562" t="s">
        <v>15879</v>
      </c>
    </row>
    <row r="4563" spans="1:26" hidden="1" x14ac:dyDescent="0.25">
      <c r="A4563" t="s">
        <v>18284</v>
      </c>
      <c r="B4563" t="s">
        <v>18285</v>
      </c>
      <c r="C4563" s="1" t="str">
        <f t="shared" si="749"/>
        <v>21:0389</v>
      </c>
      <c r="D4563" s="1" t="str">
        <f t="shared" si="750"/>
        <v>21:0130</v>
      </c>
      <c r="E4563" t="s">
        <v>18286</v>
      </c>
      <c r="F4563" t="s">
        <v>18287</v>
      </c>
      <c r="H4563">
        <v>67.014088099999995</v>
      </c>
      <c r="I4563">
        <v>-84.303379800000002</v>
      </c>
      <c r="J4563" s="1" t="str">
        <f t="shared" si="747"/>
        <v>NGR lake sediment grab sample</v>
      </c>
      <c r="K4563" s="1" t="str">
        <f t="shared" si="748"/>
        <v>&lt;177 micron (NGR)</v>
      </c>
      <c r="L4563">
        <v>1</v>
      </c>
      <c r="M4563" t="s">
        <v>106</v>
      </c>
      <c r="N4563">
        <v>11</v>
      </c>
      <c r="O4563" t="s">
        <v>355</v>
      </c>
      <c r="P4563" t="s">
        <v>1254</v>
      </c>
      <c r="Q4563" t="s">
        <v>290</v>
      </c>
      <c r="R4563" t="s">
        <v>252</v>
      </c>
      <c r="S4563" t="s">
        <v>110</v>
      </c>
      <c r="T4563" t="s">
        <v>36</v>
      </c>
      <c r="U4563" t="s">
        <v>147</v>
      </c>
      <c r="V4563" t="s">
        <v>548</v>
      </c>
      <c r="W4563" t="s">
        <v>63</v>
      </c>
      <c r="X4563" t="s">
        <v>76</v>
      </c>
      <c r="Y4563" t="s">
        <v>380</v>
      </c>
      <c r="Z4563" t="s">
        <v>1442</v>
      </c>
    </row>
    <row r="4564" spans="1:26" hidden="1" x14ac:dyDescent="0.25">
      <c r="A4564" t="s">
        <v>18288</v>
      </c>
      <c r="B4564" t="s">
        <v>18289</v>
      </c>
      <c r="C4564" s="1" t="str">
        <f t="shared" si="749"/>
        <v>21:0389</v>
      </c>
      <c r="D4564" s="1" t="str">
        <f t="shared" si="750"/>
        <v>21:0130</v>
      </c>
      <c r="E4564" t="s">
        <v>18290</v>
      </c>
      <c r="F4564" t="s">
        <v>18291</v>
      </c>
      <c r="H4564">
        <v>67.027451900000003</v>
      </c>
      <c r="I4564">
        <v>-84.4335047</v>
      </c>
      <c r="J4564" s="1" t="str">
        <f t="shared" si="747"/>
        <v>NGR lake sediment grab sample</v>
      </c>
      <c r="K4564" s="1" t="str">
        <f t="shared" si="748"/>
        <v>&lt;177 micron (NGR)</v>
      </c>
      <c r="L4564">
        <v>1</v>
      </c>
      <c r="M4564" t="s">
        <v>118</v>
      </c>
      <c r="N4564">
        <v>12</v>
      </c>
      <c r="O4564" t="s">
        <v>470</v>
      </c>
      <c r="P4564" t="s">
        <v>67</v>
      </c>
      <c r="Q4564" t="s">
        <v>277</v>
      </c>
      <c r="R4564" t="s">
        <v>48</v>
      </c>
      <c r="S4564" t="s">
        <v>198</v>
      </c>
      <c r="T4564" t="s">
        <v>36</v>
      </c>
      <c r="U4564" t="s">
        <v>3118</v>
      </c>
      <c r="V4564" t="s">
        <v>15524</v>
      </c>
      <c r="W4564" t="s">
        <v>33</v>
      </c>
      <c r="X4564" t="s">
        <v>283</v>
      </c>
      <c r="Y4564" t="s">
        <v>380</v>
      </c>
      <c r="Z4564" t="s">
        <v>2335</v>
      </c>
    </row>
    <row r="4565" spans="1:26" hidden="1" x14ac:dyDescent="0.25">
      <c r="A4565" t="s">
        <v>18292</v>
      </c>
      <c r="B4565" t="s">
        <v>18293</v>
      </c>
      <c r="C4565" s="1" t="str">
        <f t="shared" si="749"/>
        <v>21:0389</v>
      </c>
      <c r="D4565" s="1" t="str">
        <f t="shared" si="750"/>
        <v>21:0130</v>
      </c>
      <c r="E4565" t="s">
        <v>18294</v>
      </c>
      <c r="F4565" t="s">
        <v>18295</v>
      </c>
      <c r="H4565">
        <v>67.012291399999995</v>
      </c>
      <c r="I4565">
        <v>-84.527062000000001</v>
      </c>
      <c r="J4565" s="1" t="str">
        <f t="shared" si="747"/>
        <v>NGR lake sediment grab sample</v>
      </c>
      <c r="K4565" s="1" t="str">
        <f t="shared" si="748"/>
        <v>&lt;177 micron (NGR)</v>
      </c>
      <c r="L4565">
        <v>1</v>
      </c>
      <c r="M4565" t="s">
        <v>131</v>
      </c>
      <c r="N4565">
        <v>13</v>
      </c>
      <c r="O4565" t="s">
        <v>81</v>
      </c>
      <c r="P4565" t="s">
        <v>223</v>
      </c>
      <c r="Q4565" t="s">
        <v>50</v>
      </c>
      <c r="R4565" t="s">
        <v>890</v>
      </c>
      <c r="S4565" t="s">
        <v>109</v>
      </c>
      <c r="T4565" t="s">
        <v>36</v>
      </c>
      <c r="U4565" t="s">
        <v>1024</v>
      </c>
      <c r="V4565" t="s">
        <v>5476</v>
      </c>
      <c r="W4565" t="s">
        <v>63</v>
      </c>
      <c r="X4565" t="s">
        <v>82</v>
      </c>
      <c r="Y4565" t="s">
        <v>380</v>
      </c>
      <c r="Z4565" t="s">
        <v>156</v>
      </c>
    </row>
    <row r="4566" spans="1:26" hidden="1" x14ac:dyDescent="0.25">
      <c r="A4566" t="s">
        <v>18296</v>
      </c>
      <c r="B4566" t="s">
        <v>18297</v>
      </c>
      <c r="C4566" s="1" t="str">
        <f t="shared" si="749"/>
        <v>21:0389</v>
      </c>
      <c r="D4566" s="1" t="str">
        <f t="shared" si="750"/>
        <v>21:0130</v>
      </c>
      <c r="E4566" t="s">
        <v>18298</v>
      </c>
      <c r="F4566" t="s">
        <v>18299</v>
      </c>
      <c r="H4566">
        <v>67.020234900000005</v>
      </c>
      <c r="I4566">
        <v>-84.580777900000001</v>
      </c>
      <c r="J4566" s="1" t="str">
        <f t="shared" si="747"/>
        <v>NGR lake sediment grab sample</v>
      </c>
      <c r="K4566" s="1" t="str">
        <f t="shared" si="748"/>
        <v>&lt;177 micron (NGR)</v>
      </c>
      <c r="L4566">
        <v>1</v>
      </c>
      <c r="M4566" t="s">
        <v>143</v>
      </c>
      <c r="N4566">
        <v>14</v>
      </c>
      <c r="O4566" t="s">
        <v>1058</v>
      </c>
      <c r="P4566" t="s">
        <v>81</v>
      </c>
      <c r="Q4566" t="s">
        <v>181</v>
      </c>
      <c r="R4566" t="s">
        <v>133</v>
      </c>
      <c r="S4566" t="s">
        <v>97</v>
      </c>
      <c r="T4566" t="s">
        <v>36</v>
      </c>
      <c r="U4566" t="s">
        <v>1432</v>
      </c>
      <c r="V4566" t="s">
        <v>529</v>
      </c>
      <c r="W4566" t="s">
        <v>146</v>
      </c>
      <c r="X4566" t="s">
        <v>890</v>
      </c>
      <c r="Y4566" t="s">
        <v>66</v>
      </c>
      <c r="Z4566" t="s">
        <v>761</v>
      </c>
    </row>
    <row r="4567" spans="1:26" hidden="1" x14ac:dyDescent="0.25">
      <c r="A4567" t="s">
        <v>18300</v>
      </c>
      <c r="B4567" t="s">
        <v>18301</v>
      </c>
      <c r="C4567" s="1" t="str">
        <f t="shared" si="749"/>
        <v>21:0389</v>
      </c>
      <c r="D4567" s="1" t="str">
        <f t="shared" si="750"/>
        <v>21:0130</v>
      </c>
      <c r="E4567" t="s">
        <v>18302</v>
      </c>
      <c r="F4567" t="s">
        <v>18303</v>
      </c>
      <c r="H4567">
        <v>67.014190299999996</v>
      </c>
      <c r="I4567">
        <v>-84.6904416</v>
      </c>
      <c r="J4567" s="1" t="str">
        <f t="shared" si="747"/>
        <v>NGR lake sediment grab sample</v>
      </c>
      <c r="K4567" s="1" t="str">
        <f t="shared" si="748"/>
        <v>&lt;177 micron (NGR)</v>
      </c>
      <c r="L4567">
        <v>1</v>
      </c>
      <c r="M4567" t="s">
        <v>177</v>
      </c>
      <c r="N4567">
        <v>15</v>
      </c>
      <c r="O4567" t="s">
        <v>236</v>
      </c>
      <c r="P4567" t="s">
        <v>283</v>
      </c>
      <c r="Q4567" t="s">
        <v>39</v>
      </c>
      <c r="R4567" t="s">
        <v>321</v>
      </c>
      <c r="S4567" t="s">
        <v>33</v>
      </c>
      <c r="T4567" t="s">
        <v>36</v>
      </c>
      <c r="U4567" t="s">
        <v>1692</v>
      </c>
      <c r="V4567" t="s">
        <v>590</v>
      </c>
      <c r="W4567" t="s">
        <v>76</v>
      </c>
      <c r="X4567" t="s">
        <v>760</v>
      </c>
      <c r="Y4567" t="s">
        <v>760</v>
      </c>
      <c r="Z4567" t="s">
        <v>760</v>
      </c>
    </row>
    <row r="4568" spans="1:26" hidden="1" x14ac:dyDescent="0.25">
      <c r="A4568" t="s">
        <v>18304</v>
      </c>
      <c r="B4568" t="s">
        <v>18305</v>
      </c>
      <c r="C4568" s="1" t="str">
        <f t="shared" si="749"/>
        <v>21:0389</v>
      </c>
      <c r="D4568" s="1" t="str">
        <f t="shared" si="750"/>
        <v>21:0130</v>
      </c>
      <c r="E4568" t="s">
        <v>18306</v>
      </c>
      <c r="F4568" t="s">
        <v>18307</v>
      </c>
      <c r="H4568">
        <v>67.023735700000003</v>
      </c>
      <c r="I4568">
        <v>-84.761770499999997</v>
      </c>
      <c r="J4568" s="1" t="str">
        <f t="shared" si="747"/>
        <v>NGR lake sediment grab sample</v>
      </c>
      <c r="K4568" s="1" t="str">
        <f t="shared" si="748"/>
        <v>&lt;177 micron (NGR)</v>
      </c>
      <c r="L4568">
        <v>1</v>
      </c>
      <c r="M4568" t="s">
        <v>187</v>
      </c>
      <c r="N4568">
        <v>16</v>
      </c>
      <c r="O4568" t="s">
        <v>236</v>
      </c>
      <c r="P4568" t="s">
        <v>198</v>
      </c>
      <c r="Q4568" t="s">
        <v>76</v>
      </c>
      <c r="R4568" t="s">
        <v>75</v>
      </c>
      <c r="S4568" t="s">
        <v>78</v>
      </c>
      <c r="T4568" t="s">
        <v>36</v>
      </c>
      <c r="U4568" t="s">
        <v>515</v>
      </c>
      <c r="V4568" t="s">
        <v>375</v>
      </c>
      <c r="W4568" t="s">
        <v>50</v>
      </c>
      <c r="X4568" t="s">
        <v>76</v>
      </c>
      <c r="Y4568" t="s">
        <v>1607</v>
      </c>
      <c r="Z4568" t="s">
        <v>3853</v>
      </c>
    </row>
    <row r="4569" spans="1:26" hidden="1" x14ac:dyDescent="0.25">
      <c r="A4569" t="s">
        <v>18308</v>
      </c>
      <c r="B4569" t="s">
        <v>18309</v>
      </c>
      <c r="C4569" s="1" t="str">
        <f t="shared" si="749"/>
        <v>21:0389</v>
      </c>
      <c r="D4569" s="1" t="str">
        <f t="shared" si="750"/>
        <v>21:0130</v>
      </c>
      <c r="E4569" t="s">
        <v>18310</v>
      </c>
      <c r="F4569" t="s">
        <v>18311</v>
      </c>
      <c r="H4569">
        <v>67.002606999999998</v>
      </c>
      <c r="I4569">
        <v>-84.858786300000006</v>
      </c>
      <c r="J4569" s="1" t="str">
        <f t="shared" si="747"/>
        <v>NGR lake sediment grab sample</v>
      </c>
      <c r="K4569" s="1" t="str">
        <f t="shared" si="748"/>
        <v>&lt;177 micron (NGR)</v>
      </c>
      <c r="L4569">
        <v>1</v>
      </c>
      <c r="M4569" t="s">
        <v>196</v>
      </c>
      <c r="N4569">
        <v>17</v>
      </c>
      <c r="O4569" t="s">
        <v>760</v>
      </c>
      <c r="P4569" t="s">
        <v>760</v>
      </c>
      <c r="Q4569" t="s">
        <v>760</v>
      </c>
      <c r="R4569" t="s">
        <v>760</v>
      </c>
      <c r="S4569" t="s">
        <v>760</v>
      </c>
      <c r="T4569" t="s">
        <v>760</v>
      </c>
      <c r="U4569" t="s">
        <v>760</v>
      </c>
      <c r="V4569" t="s">
        <v>760</v>
      </c>
      <c r="W4569" t="s">
        <v>760</v>
      </c>
      <c r="X4569" t="s">
        <v>760</v>
      </c>
      <c r="Y4569" t="s">
        <v>760</v>
      </c>
      <c r="Z4569" t="s">
        <v>760</v>
      </c>
    </row>
    <row r="4570" spans="1:26" hidden="1" x14ac:dyDescent="0.25">
      <c r="A4570" t="s">
        <v>18312</v>
      </c>
      <c r="B4570" t="s">
        <v>18313</v>
      </c>
      <c r="C4570" s="1" t="str">
        <f t="shared" si="749"/>
        <v>21:0389</v>
      </c>
      <c r="D4570" s="1" t="str">
        <f t="shared" si="750"/>
        <v>21:0130</v>
      </c>
      <c r="E4570" t="s">
        <v>18314</v>
      </c>
      <c r="F4570" t="s">
        <v>18315</v>
      </c>
      <c r="H4570">
        <v>67.000646099999997</v>
      </c>
      <c r="I4570">
        <v>-84.927564200000006</v>
      </c>
      <c r="J4570" s="1" t="str">
        <f t="shared" si="747"/>
        <v>NGR lake sediment grab sample</v>
      </c>
      <c r="K4570" s="1" t="str">
        <f t="shared" si="748"/>
        <v>&lt;177 micron (NGR)</v>
      </c>
      <c r="L4570">
        <v>1</v>
      </c>
      <c r="M4570" t="s">
        <v>206</v>
      </c>
      <c r="N4570">
        <v>18</v>
      </c>
      <c r="O4570" t="s">
        <v>342</v>
      </c>
      <c r="P4570" t="s">
        <v>298</v>
      </c>
      <c r="Q4570" t="s">
        <v>109</v>
      </c>
      <c r="R4570" t="s">
        <v>32</v>
      </c>
      <c r="S4570" t="s">
        <v>97</v>
      </c>
      <c r="T4570" t="s">
        <v>122</v>
      </c>
      <c r="U4570" t="s">
        <v>667</v>
      </c>
      <c r="V4570" t="s">
        <v>38</v>
      </c>
      <c r="W4570" t="s">
        <v>66</v>
      </c>
      <c r="X4570" t="s">
        <v>77</v>
      </c>
      <c r="Y4570" t="s">
        <v>66</v>
      </c>
      <c r="Z4570" t="s">
        <v>686</v>
      </c>
    </row>
    <row r="4571" spans="1:26" hidden="1" x14ac:dyDescent="0.25">
      <c r="A4571" t="s">
        <v>18316</v>
      </c>
      <c r="B4571" t="s">
        <v>18317</v>
      </c>
      <c r="C4571" s="1" t="str">
        <f t="shared" si="749"/>
        <v>21:0389</v>
      </c>
      <c r="D4571" s="1" t="str">
        <f t="shared" si="750"/>
        <v>21:0130</v>
      </c>
      <c r="E4571" t="s">
        <v>18318</v>
      </c>
      <c r="F4571" t="s">
        <v>18319</v>
      </c>
      <c r="H4571">
        <v>67.0061003</v>
      </c>
      <c r="I4571">
        <v>-84.976899900000006</v>
      </c>
      <c r="J4571" s="1" t="str">
        <f t="shared" si="747"/>
        <v>NGR lake sediment grab sample</v>
      </c>
      <c r="K4571" s="1" t="str">
        <f t="shared" si="748"/>
        <v>&lt;177 micron (NGR)</v>
      </c>
      <c r="L4571">
        <v>1</v>
      </c>
      <c r="M4571" t="s">
        <v>214</v>
      </c>
      <c r="N4571">
        <v>19</v>
      </c>
      <c r="O4571" t="s">
        <v>49</v>
      </c>
      <c r="P4571" t="s">
        <v>32</v>
      </c>
      <c r="Q4571" t="s">
        <v>146</v>
      </c>
      <c r="R4571" t="s">
        <v>75</v>
      </c>
      <c r="S4571" t="s">
        <v>76</v>
      </c>
      <c r="T4571" t="s">
        <v>36</v>
      </c>
      <c r="U4571" t="s">
        <v>226</v>
      </c>
      <c r="V4571" t="s">
        <v>1018</v>
      </c>
      <c r="W4571" t="s">
        <v>66</v>
      </c>
      <c r="X4571" t="s">
        <v>76</v>
      </c>
      <c r="Y4571" t="s">
        <v>875</v>
      </c>
      <c r="Z4571" t="s">
        <v>164</v>
      </c>
    </row>
    <row r="4572" spans="1:26" hidden="1" x14ac:dyDescent="0.25">
      <c r="A4572" t="s">
        <v>18320</v>
      </c>
      <c r="B4572" t="s">
        <v>18321</v>
      </c>
      <c r="C4572" s="1" t="str">
        <f t="shared" si="749"/>
        <v>21:0389</v>
      </c>
      <c r="D4572" s="1" t="str">
        <f>HYPERLINK("http://geochem.nrcan.gc.ca/cdogs/content/svy/svy_e.htm", "")</f>
        <v/>
      </c>
      <c r="G4572" s="1" t="str">
        <f>HYPERLINK("http://geochem.nrcan.gc.ca/cdogs/content/cr_/cr_00021_e.htm", "21")</f>
        <v>21</v>
      </c>
      <c r="J4572" t="s">
        <v>220</v>
      </c>
      <c r="K4572" t="s">
        <v>221</v>
      </c>
      <c r="L4572">
        <v>1</v>
      </c>
      <c r="M4572" t="s">
        <v>222</v>
      </c>
      <c r="N4572">
        <v>20</v>
      </c>
      <c r="O4572" t="s">
        <v>62</v>
      </c>
      <c r="P4572" t="s">
        <v>198</v>
      </c>
      <c r="Q4572" t="s">
        <v>109</v>
      </c>
      <c r="R4572" t="s">
        <v>181</v>
      </c>
      <c r="S4572" t="s">
        <v>80</v>
      </c>
      <c r="T4572" t="s">
        <v>36</v>
      </c>
      <c r="U4572" t="s">
        <v>260</v>
      </c>
      <c r="V4572" t="s">
        <v>1121</v>
      </c>
      <c r="W4572" t="s">
        <v>76</v>
      </c>
      <c r="X4572" t="s">
        <v>890</v>
      </c>
      <c r="Y4572" t="s">
        <v>146</v>
      </c>
      <c r="Z4572" t="s">
        <v>598</v>
      </c>
    </row>
    <row r="4573" spans="1:26" hidden="1" x14ac:dyDescent="0.25">
      <c r="A4573" t="s">
        <v>18322</v>
      </c>
      <c r="B4573" t="s">
        <v>18323</v>
      </c>
      <c r="C4573" s="1" t="str">
        <f t="shared" si="749"/>
        <v>21:0389</v>
      </c>
      <c r="D4573" s="1" t="str">
        <f t="shared" ref="D4573:D4587" si="751">HYPERLINK("http://geochem.nrcan.gc.ca/cdogs/content/svy/svy210130_e.htm", "21:0130")</f>
        <v>21:0130</v>
      </c>
      <c r="E4573" t="s">
        <v>18324</v>
      </c>
      <c r="F4573" t="s">
        <v>18325</v>
      </c>
      <c r="H4573">
        <v>67.006924100000006</v>
      </c>
      <c r="I4573">
        <v>-85.082559599999996</v>
      </c>
      <c r="J4573" s="1" t="str">
        <f t="shared" ref="J4573:J4587" si="752">HYPERLINK("http://geochem.nrcan.gc.ca/cdogs/content/kwd/kwd020027_e.htm", "NGR lake sediment grab sample")</f>
        <v>NGR lake sediment grab sample</v>
      </c>
      <c r="K4573" s="1" t="str">
        <f t="shared" ref="K4573:K4587" si="753">HYPERLINK("http://geochem.nrcan.gc.ca/cdogs/content/kwd/kwd080006_e.htm", "&lt;177 micron (NGR)")</f>
        <v>&lt;177 micron (NGR)</v>
      </c>
      <c r="L4573">
        <v>2</v>
      </c>
      <c r="M4573" t="s">
        <v>242</v>
      </c>
      <c r="N4573">
        <v>21</v>
      </c>
      <c r="O4573" t="s">
        <v>253</v>
      </c>
      <c r="P4573" t="s">
        <v>224</v>
      </c>
      <c r="Q4573" t="s">
        <v>156</v>
      </c>
      <c r="R4573" t="s">
        <v>283</v>
      </c>
      <c r="S4573" t="s">
        <v>134</v>
      </c>
      <c r="T4573" t="s">
        <v>122</v>
      </c>
      <c r="U4573" t="s">
        <v>13004</v>
      </c>
      <c r="V4573" t="s">
        <v>11974</v>
      </c>
      <c r="W4573" t="s">
        <v>78</v>
      </c>
      <c r="X4573" t="s">
        <v>76</v>
      </c>
      <c r="Y4573" t="s">
        <v>2590</v>
      </c>
      <c r="Z4573" t="s">
        <v>34</v>
      </c>
    </row>
    <row r="4574" spans="1:26" hidden="1" x14ac:dyDescent="0.25">
      <c r="A4574" t="s">
        <v>18326</v>
      </c>
      <c r="B4574" t="s">
        <v>18327</v>
      </c>
      <c r="C4574" s="1" t="str">
        <f t="shared" si="749"/>
        <v>21:0389</v>
      </c>
      <c r="D4574" s="1" t="str">
        <f t="shared" si="751"/>
        <v>21:0130</v>
      </c>
      <c r="E4574" t="s">
        <v>18324</v>
      </c>
      <c r="F4574" t="s">
        <v>18328</v>
      </c>
      <c r="H4574">
        <v>67.006924100000006</v>
      </c>
      <c r="I4574">
        <v>-85.082559599999996</v>
      </c>
      <c r="J4574" s="1" t="str">
        <f t="shared" si="752"/>
        <v>NGR lake sediment grab sample</v>
      </c>
      <c r="K4574" s="1" t="str">
        <f t="shared" si="753"/>
        <v>&lt;177 micron (NGR)</v>
      </c>
      <c r="L4574">
        <v>2</v>
      </c>
      <c r="M4574" t="s">
        <v>366</v>
      </c>
      <c r="N4574">
        <v>22</v>
      </c>
      <c r="O4574" t="s">
        <v>455</v>
      </c>
      <c r="P4574" t="s">
        <v>1254</v>
      </c>
      <c r="Q4574" t="s">
        <v>156</v>
      </c>
      <c r="R4574" t="s">
        <v>321</v>
      </c>
      <c r="S4574" t="s">
        <v>244</v>
      </c>
      <c r="T4574" t="s">
        <v>36</v>
      </c>
      <c r="U4574" t="s">
        <v>18329</v>
      </c>
      <c r="V4574" t="s">
        <v>2697</v>
      </c>
      <c r="W4574" t="s">
        <v>146</v>
      </c>
      <c r="X4574" t="s">
        <v>76</v>
      </c>
      <c r="Y4574" t="s">
        <v>78</v>
      </c>
      <c r="Z4574" t="s">
        <v>738</v>
      </c>
    </row>
    <row r="4575" spans="1:26" hidden="1" x14ac:dyDescent="0.25">
      <c r="A4575" t="s">
        <v>18330</v>
      </c>
      <c r="B4575" t="s">
        <v>18331</v>
      </c>
      <c r="C4575" s="1" t="str">
        <f t="shared" si="749"/>
        <v>21:0389</v>
      </c>
      <c r="D4575" s="1" t="str">
        <f t="shared" si="751"/>
        <v>21:0130</v>
      </c>
      <c r="E4575" t="s">
        <v>18332</v>
      </c>
      <c r="F4575" t="s">
        <v>18333</v>
      </c>
      <c r="H4575">
        <v>67.016637700000004</v>
      </c>
      <c r="I4575">
        <v>-85.100114300000001</v>
      </c>
      <c r="J4575" s="1" t="str">
        <f t="shared" si="752"/>
        <v>NGR lake sediment grab sample</v>
      </c>
      <c r="K4575" s="1" t="str">
        <f t="shared" si="753"/>
        <v>&lt;177 micron (NGR)</v>
      </c>
      <c r="L4575">
        <v>2</v>
      </c>
      <c r="M4575" t="s">
        <v>251</v>
      </c>
      <c r="N4575">
        <v>23</v>
      </c>
      <c r="O4575" t="s">
        <v>236</v>
      </c>
      <c r="P4575" t="s">
        <v>32</v>
      </c>
      <c r="Q4575" t="s">
        <v>156</v>
      </c>
      <c r="R4575" t="s">
        <v>596</v>
      </c>
      <c r="S4575" t="s">
        <v>146</v>
      </c>
      <c r="T4575" t="s">
        <v>36</v>
      </c>
      <c r="U4575" t="s">
        <v>1024</v>
      </c>
      <c r="V4575" t="s">
        <v>522</v>
      </c>
      <c r="W4575" t="s">
        <v>181</v>
      </c>
      <c r="X4575" t="s">
        <v>76</v>
      </c>
      <c r="Y4575" t="s">
        <v>80</v>
      </c>
      <c r="Z4575" t="s">
        <v>1127</v>
      </c>
    </row>
    <row r="4576" spans="1:26" hidden="1" x14ac:dyDescent="0.25">
      <c r="A4576" t="s">
        <v>18334</v>
      </c>
      <c r="B4576" t="s">
        <v>18335</v>
      </c>
      <c r="C4576" s="1" t="str">
        <f t="shared" si="749"/>
        <v>21:0389</v>
      </c>
      <c r="D4576" s="1" t="str">
        <f t="shared" si="751"/>
        <v>21:0130</v>
      </c>
      <c r="E4576" t="s">
        <v>18336</v>
      </c>
      <c r="F4576" t="s">
        <v>18337</v>
      </c>
      <c r="H4576">
        <v>67.039240300000003</v>
      </c>
      <c r="I4576">
        <v>-85.101471700000005</v>
      </c>
      <c r="J4576" s="1" t="str">
        <f t="shared" si="752"/>
        <v>NGR lake sediment grab sample</v>
      </c>
      <c r="K4576" s="1" t="str">
        <f t="shared" si="753"/>
        <v>&lt;177 micron (NGR)</v>
      </c>
      <c r="L4576">
        <v>2</v>
      </c>
      <c r="M4576" t="s">
        <v>259</v>
      </c>
      <c r="N4576">
        <v>24</v>
      </c>
      <c r="O4576" t="s">
        <v>223</v>
      </c>
      <c r="P4576" t="s">
        <v>596</v>
      </c>
      <c r="Q4576" t="s">
        <v>76</v>
      </c>
      <c r="R4576" t="s">
        <v>596</v>
      </c>
      <c r="S4576" t="s">
        <v>146</v>
      </c>
      <c r="T4576" t="s">
        <v>36</v>
      </c>
      <c r="U4576" t="s">
        <v>465</v>
      </c>
      <c r="V4576" t="s">
        <v>375</v>
      </c>
      <c r="W4576" t="s">
        <v>66</v>
      </c>
      <c r="X4576" t="s">
        <v>77</v>
      </c>
      <c r="Y4576" t="s">
        <v>63</v>
      </c>
      <c r="Z4576" t="s">
        <v>6290</v>
      </c>
    </row>
    <row r="4577" spans="1:26" hidden="1" x14ac:dyDescent="0.25">
      <c r="A4577" t="s">
        <v>18338</v>
      </c>
      <c r="B4577" t="s">
        <v>18339</v>
      </c>
      <c r="C4577" s="1" t="str">
        <f t="shared" si="749"/>
        <v>21:0389</v>
      </c>
      <c r="D4577" s="1" t="str">
        <f t="shared" si="751"/>
        <v>21:0130</v>
      </c>
      <c r="E4577" t="s">
        <v>18336</v>
      </c>
      <c r="F4577" t="s">
        <v>18340</v>
      </c>
      <c r="H4577">
        <v>67.039240300000003</v>
      </c>
      <c r="I4577">
        <v>-85.101471700000005</v>
      </c>
      <c r="J4577" s="1" t="str">
        <f t="shared" si="752"/>
        <v>NGR lake sediment grab sample</v>
      </c>
      <c r="K4577" s="1" t="str">
        <f t="shared" si="753"/>
        <v>&lt;177 micron (NGR)</v>
      </c>
      <c r="L4577">
        <v>2</v>
      </c>
      <c r="M4577" t="s">
        <v>268</v>
      </c>
      <c r="N4577">
        <v>25</v>
      </c>
      <c r="O4577" t="s">
        <v>224</v>
      </c>
      <c r="P4577" t="s">
        <v>596</v>
      </c>
      <c r="Q4577" t="s">
        <v>76</v>
      </c>
      <c r="R4577" t="s">
        <v>596</v>
      </c>
      <c r="S4577" t="s">
        <v>146</v>
      </c>
      <c r="T4577" t="s">
        <v>36</v>
      </c>
      <c r="U4577" t="s">
        <v>938</v>
      </c>
      <c r="V4577" t="s">
        <v>1193</v>
      </c>
      <c r="W4577" t="s">
        <v>66</v>
      </c>
      <c r="X4577" t="s">
        <v>76</v>
      </c>
      <c r="Y4577" t="s">
        <v>39</v>
      </c>
      <c r="Z4577" t="s">
        <v>6700</v>
      </c>
    </row>
    <row r="4578" spans="1:26" hidden="1" x14ac:dyDescent="0.25">
      <c r="A4578" t="s">
        <v>18341</v>
      </c>
      <c r="B4578" t="s">
        <v>18342</v>
      </c>
      <c r="C4578" s="1" t="str">
        <f t="shared" si="749"/>
        <v>21:0389</v>
      </c>
      <c r="D4578" s="1" t="str">
        <f t="shared" si="751"/>
        <v>21:0130</v>
      </c>
      <c r="E4578" t="s">
        <v>18343</v>
      </c>
      <c r="F4578" t="s">
        <v>18344</v>
      </c>
      <c r="H4578">
        <v>67.059594899999993</v>
      </c>
      <c r="I4578">
        <v>-85.091921900000003</v>
      </c>
      <c r="J4578" s="1" t="str">
        <f t="shared" si="752"/>
        <v>NGR lake sediment grab sample</v>
      </c>
      <c r="K4578" s="1" t="str">
        <f t="shared" si="753"/>
        <v>&lt;177 micron (NGR)</v>
      </c>
      <c r="L4578">
        <v>2</v>
      </c>
      <c r="M4578" t="s">
        <v>47</v>
      </c>
      <c r="N4578">
        <v>26</v>
      </c>
      <c r="O4578" t="s">
        <v>108</v>
      </c>
      <c r="P4578" t="s">
        <v>198</v>
      </c>
      <c r="Q4578" t="s">
        <v>146</v>
      </c>
      <c r="R4578" t="s">
        <v>77</v>
      </c>
      <c r="S4578" t="s">
        <v>78</v>
      </c>
      <c r="T4578" t="s">
        <v>36</v>
      </c>
      <c r="U4578" t="s">
        <v>299</v>
      </c>
      <c r="V4578" t="s">
        <v>180</v>
      </c>
      <c r="W4578" t="s">
        <v>53</v>
      </c>
      <c r="X4578" t="s">
        <v>76</v>
      </c>
      <c r="Y4578" t="s">
        <v>63</v>
      </c>
      <c r="Z4578" t="s">
        <v>33</v>
      </c>
    </row>
    <row r="4579" spans="1:26" hidden="1" x14ac:dyDescent="0.25">
      <c r="A4579" t="s">
        <v>18345</v>
      </c>
      <c r="B4579" t="s">
        <v>18346</v>
      </c>
      <c r="C4579" s="1" t="str">
        <f t="shared" si="749"/>
        <v>21:0389</v>
      </c>
      <c r="D4579" s="1" t="str">
        <f t="shared" si="751"/>
        <v>21:0130</v>
      </c>
      <c r="E4579" t="s">
        <v>18347</v>
      </c>
      <c r="F4579" t="s">
        <v>18348</v>
      </c>
      <c r="H4579">
        <v>67.082631800000001</v>
      </c>
      <c r="I4579">
        <v>-85.074891899999997</v>
      </c>
      <c r="J4579" s="1" t="str">
        <f t="shared" si="752"/>
        <v>NGR lake sediment grab sample</v>
      </c>
      <c r="K4579" s="1" t="str">
        <f t="shared" si="753"/>
        <v>&lt;177 micron (NGR)</v>
      </c>
      <c r="L4579">
        <v>2</v>
      </c>
      <c r="M4579" t="s">
        <v>60</v>
      </c>
      <c r="N4579">
        <v>27</v>
      </c>
      <c r="O4579" t="s">
        <v>253</v>
      </c>
      <c r="P4579" t="s">
        <v>145</v>
      </c>
      <c r="Q4579" t="s">
        <v>76</v>
      </c>
      <c r="R4579" t="s">
        <v>145</v>
      </c>
      <c r="S4579" t="s">
        <v>146</v>
      </c>
      <c r="T4579" t="s">
        <v>36</v>
      </c>
      <c r="U4579" t="s">
        <v>112</v>
      </c>
      <c r="V4579" t="s">
        <v>529</v>
      </c>
      <c r="W4579" t="s">
        <v>66</v>
      </c>
      <c r="X4579" t="s">
        <v>76</v>
      </c>
      <c r="Y4579" t="s">
        <v>41</v>
      </c>
      <c r="Z4579" t="s">
        <v>4196</v>
      </c>
    </row>
    <row r="4580" spans="1:26" hidden="1" x14ac:dyDescent="0.25">
      <c r="A4580" t="s">
        <v>18349</v>
      </c>
      <c r="B4580" t="s">
        <v>18350</v>
      </c>
      <c r="C4580" s="1" t="str">
        <f t="shared" si="749"/>
        <v>21:0389</v>
      </c>
      <c r="D4580" s="1" t="str">
        <f t="shared" si="751"/>
        <v>21:0130</v>
      </c>
      <c r="E4580" t="s">
        <v>18351</v>
      </c>
      <c r="F4580" t="s">
        <v>18352</v>
      </c>
      <c r="H4580">
        <v>67.104799999999997</v>
      </c>
      <c r="I4580">
        <v>-85.044165800000002</v>
      </c>
      <c r="J4580" s="1" t="str">
        <f t="shared" si="752"/>
        <v>NGR lake sediment grab sample</v>
      </c>
      <c r="K4580" s="1" t="str">
        <f t="shared" si="753"/>
        <v>&lt;177 micron (NGR)</v>
      </c>
      <c r="L4580">
        <v>2</v>
      </c>
      <c r="M4580" t="s">
        <v>73</v>
      </c>
      <c r="N4580">
        <v>28</v>
      </c>
      <c r="O4580" t="s">
        <v>297</v>
      </c>
      <c r="P4580" t="s">
        <v>82</v>
      </c>
      <c r="Q4580" t="s">
        <v>156</v>
      </c>
      <c r="R4580" t="s">
        <v>82</v>
      </c>
      <c r="S4580" t="s">
        <v>97</v>
      </c>
      <c r="T4580" t="s">
        <v>36</v>
      </c>
      <c r="U4580" t="s">
        <v>781</v>
      </c>
      <c r="V4580" t="s">
        <v>2309</v>
      </c>
      <c r="W4580" t="s">
        <v>63</v>
      </c>
      <c r="X4580" t="s">
        <v>77</v>
      </c>
      <c r="Y4580" t="s">
        <v>33</v>
      </c>
      <c r="Z4580" t="s">
        <v>4754</v>
      </c>
    </row>
    <row r="4581" spans="1:26" hidden="1" x14ac:dyDescent="0.25">
      <c r="A4581" t="s">
        <v>18353</v>
      </c>
      <c r="B4581" t="s">
        <v>18354</v>
      </c>
      <c r="C4581" s="1" t="str">
        <f t="shared" si="749"/>
        <v>21:0389</v>
      </c>
      <c r="D4581" s="1" t="str">
        <f t="shared" si="751"/>
        <v>21:0130</v>
      </c>
      <c r="E4581" t="s">
        <v>18355</v>
      </c>
      <c r="F4581" t="s">
        <v>18356</v>
      </c>
      <c r="H4581">
        <v>67.126856399999994</v>
      </c>
      <c r="I4581">
        <v>-85.078106899999995</v>
      </c>
      <c r="J4581" s="1" t="str">
        <f t="shared" si="752"/>
        <v>NGR lake sediment grab sample</v>
      </c>
      <c r="K4581" s="1" t="str">
        <f t="shared" si="753"/>
        <v>&lt;177 micron (NGR)</v>
      </c>
      <c r="L4581">
        <v>2</v>
      </c>
      <c r="M4581" t="s">
        <v>87</v>
      </c>
      <c r="N4581">
        <v>29</v>
      </c>
      <c r="O4581" t="s">
        <v>348</v>
      </c>
      <c r="P4581" t="s">
        <v>62</v>
      </c>
      <c r="Q4581" t="s">
        <v>50</v>
      </c>
      <c r="R4581" t="s">
        <v>49</v>
      </c>
      <c r="S4581" t="s">
        <v>198</v>
      </c>
      <c r="T4581" t="s">
        <v>36</v>
      </c>
      <c r="U4581" t="s">
        <v>2151</v>
      </c>
      <c r="V4581" t="s">
        <v>5774</v>
      </c>
      <c r="W4581" t="s">
        <v>66</v>
      </c>
      <c r="X4581" t="s">
        <v>76</v>
      </c>
      <c r="Y4581" t="s">
        <v>80</v>
      </c>
      <c r="Z4581" t="s">
        <v>2697</v>
      </c>
    </row>
    <row r="4582" spans="1:26" hidden="1" x14ac:dyDescent="0.25">
      <c r="A4582" t="s">
        <v>18357</v>
      </c>
      <c r="B4582" t="s">
        <v>18358</v>
      </c>
      <c r="C4582" s="1" t="str">
        <f t="shared" si="749"/>
        <v>21:0389</v>
      </c>
      <c r="D4582" s="1" t="str">
        <f t="shared" si="751"/>
        <v>21:0130</v>
      </c>
      <c r="E4582" t="s">
        <v>18359</v>
      </c>
      <c r="F4582" t="s">
        <v>18360</v>
      </c>
      <c r="H4582">
        <v>67.133754199999998</v>
      </c>
      <c r="I4582">
        <v>-85.004658399999997</v>
      </c>
      <c r="J4582" s="1" t="str">
        <f t="shared" si="752"/>
        <v>NGR lake sediment grab sample</v>
      </c>
      <c r="K4582" s="1" t="str">
        <f t="shared" si="753"/>
        <v>&lt;177 micron (NGR)</v>
      </c>
      <c r="L4582">
        <v>2</v>
      </c>
      <c r="M4582" t="s">
        <v>96</v>
      </c>
      <c r="N4582">
        <v>30</v>
      </c>
      <c r="O4582" t="s">
        <v>348</v>
      </c>
      <c r="P4582" t="s">
        <v>49</v>
      </c>
      <c r="Q4582" t="s">
        <v>156</v>
      </c>
      <c r="R4582" t="s">
        <v>82</v>
      </c>
      <c r="S4582" t="s">
        <v>76</v>
      </c>
      <c r="T4582" t="s">
        <v>36</v>
      </c>
      <c r="U4582" t="s">
        <v>515</v>
      </c>
      <c r="V4582" t="s">
        <v>1223</v>
      </c>
      <c r="W4582" t="s">
        <v>66</v>
      </c>
      <c r="X4582" t="s">
        <v>283</v>
      </c>
      <c r="Y4582" t="s">
        <v>125</v>
      </c>
      <c r="Z4582" t="s">
        <v>2335</v>
      </c>
    </row>
    <row r="4583" spans="1:26" hidden="1" x14ac:dyDescent="0.25">
      <c r="A4583" t="s">
        <v>18361</v>
      </c>
      <c r="B4583" t="s">
        <v>18362</v>
      </c>
      <c r="C4583" s="1" t="str">
        <f t="shared" si="749"/>
        <v>21:0389</v>
      </c>
      <c r="D4583" s="1" t="str">
        <f t="shared" si="751"/>
        <v>21:0130</v>
      </c>
      <c r="E4583" t="s">
        <v>18363</v>
      </c>
      <c r="F4583" t="s">
        <v>18364</v>
      </c>
      <c r="H4583">
        <v>67.119750499999995</v>
      </c>
      <c r="I4583">
        <v>-84.942060699999999</v>
      </c>
      <c r="J4583" s="1" t="str">
        <f t="shared" si="752"/>
        <v>NGR lake sediment grab sample</v>
      </c>
      <c r="K4583" s="1" t="str">
        <f t="shared" si="753"/>
        <v>&lt;177 micron (NGR)</v>
      </c>
      <c r="L4583">
        <v>2</v>
      </c>
      <c r="M4583" t="s">
        <v>106</v>
      </c>
      <c r="N4583">
        <v>31</v>
      </c>
      <c r="O4583" t="s">
        <v>289</v>
      </c>
      <c r="P4583" t="s">
        <v>546</v>
      </c>
      <c r="Q4583" t="s">
        <v>156</v>
      </c>
      <c r="R4583" t="s">
        <v>32</v>
      </c>
      <c r="S4583" t="s">
        <v>97</v>
      </c>
      <c r="T4583" t="s">
        <v>36</v>
      </c>
      <c r="U4583" t="s">
        <v>2579</v>
      </c>
      <c r="V4583" t="s">
        <v>63</v>
      </c>
      <c r="W4583" t="s">
        <v>66</v>
      </c>
      <c r="X4583" t="s">
        <v>76</v>
      </c>
      <c r="Y4583" t="s">
        <v>2590</v>
      </c>
      <c r="Z4583" t="s">
        <v>992</v>
      </c>
    </row>
    <row r="4584" spans="1:26" hidden="1" x14ac:dyDescent="0.25">
      <c r="A4584" t="s">
        <v>18365</v>
      </c>
      <c r="B4584" t="s">
        <v>18366</v>
      </c>
      <c r="C4584" s="1" t="str">
        <f t="shared" si="749"/>
        <v>21:0389</v>
      </c>
      <c r="D4584" s="1" t="str">
        <f t="shared" si="751"/>
        <v>21:0130</v>
      </c>
      <c r="E4584" t="s">
        <v>18367</v>
      </c>
      <c r="F4584" t="s">
        <v>18368</v>
      </c>
      <c r="H4584">
        <v>67.098719000000003</v>
      </c>
      <c r="I4584">
        <v>-84.944446999999997</v>
      </c>
      <c r="J4584" s="1" t="str">
        <f t="shared" si="752"/>
        <v>NGR lake sediment grab sample</v>
      </c>
      <c r="K4584" s="1" t="str">
        <f t="shared" si="753"/>
        <v>&lt;177 micron (NGR)</v>
      </c>
      <c r="L4584">
        <v>2</v>
      </c>
      <c r="M4584" t="s">
        <v>118</v>
      </c>
      <c r="N4584">
        <v>32</v>
      </c>
      <c r="O4584" t="s">
        <v>207</v>
      </c>
      <c r="P4584" t="s">
        <v>48</v>
      </c>
      <c r="Q4584" t="s">
        <v>34</v>
      </c>
      <c r="R4584" t="s">
        <v>62</v>
      </c>
      <c r="S4584" t="s">
        <v>50</v>
      </c>
      <c r="T4584" t="s">
        <v>36</v>
      </c>
      <c r="U4584" t="s">
        <v>199</v>
      </c>
      <c r="V4584" t="s">
        <v>6252</v>
      </c>
      <c r="W4584" t="s">
        <v>66</v>
      </c>
      <c r="X4584" t="s">
        <v>77</v>
      </c>
      <c r="Y4584" t="s">
        <v>63</v>
      </c>
      <c r="Z4584" t="s">
        <v>64</v>
      </c>
    </row>
    <row r="4585" spans="1:26" hidden="1" x14ac:dyDescent="0.25">
      <c r="A4585" t="s">
        <v>18369</v>
      </c>
      <c r="B4585" t="s">
        <v>18370</v>
      </c>
      <c r="C4585" s="1" t="str">
        <f t="shared" si="749"/>
        <v>21:0389</v>
      </c>
      <c r="D4585" s="1" t="str">
        <f t="shared" si="751"/>
        <v>21:0130</v>
      </c>
      <c r="E4585" t="s">
        <v>18371</v>
      </c>
      <c r="F4585" t="s">
        <v>18372</v>
      </c>
      <c r="H4585">
        <v>67.053244300000003</v>
      </c>
      <c r="I4585">
        <v>-84.993504599999994</v>
      </c>
      <c r="J4585" s="1" t="str">
        <f t="shared" si="752"/>
        <v>NGR lake sediment grab sample</v>
      </c>
      <c r="K4585" s="1" t="str">
        <f t="shared" si="753"/>
        <v>&lt;177 micron (NGR)</v>
      </c>
      <c r="L4585">
        <v>2</v>
      </c>
      <c r="M4585" t="s">
        <v>131</v>
      </c>
      <c r="N4585">
        <v>33</v>
      </c>
      <c r="O4585" t="s">
        <v>546</v>
      </c>
      <c r="P4585" t="s">
        <v>134</v>
      </c>
      <c r="Q4585" t="s">
        <v>76</v>
      </c>
      <c r="R4585" t="s">
        <v>198</v>
      </c>
      <c r="S4585" t="s">
        <v>78</v>
      </c>
      <c r="T4585" t="s">
        <v>36</v>
      </c>
      <c r="U4585" t="s">
        <v>89</v>
      </c>
      <c r="V4585" t="s">
        <v>309</v>
      </c>
      <c r="W4585" t="s">
        <v>53</v>
      </c>
      <c r="X4585" t="s">
        <v>76</v>
      </c>
      <c r="Y4585" t="s">
        <v>309</v>
      </c>
      <c r="Z4585" t="s">
        <v>992</v>
      </c>
    </row>
    <row r="4586" spans="1:26" hidden="1" x14ac:dyDescent="0.25">
      <c r="A4586" t="s">
        <v>18373</v>
      </c>
      <c r="B4586" t="s">
        <v>18374</v>
      </c>
      <c r="C4586" s="1" t="str">
        <f t="shared" si="749"/>
        <v>21:0389</v>
      </c>
      <c r="D4586" s="1" t="str">
        <f t="shared" si="751"/>
        <v>21:0130</v>
      </c>
      <c r="E4586" t="s">
        <v>18375</v>
      </c>
      <c r="F4586" t="s">
        <v>18376</v>
      </c>
      <c r="H4586">
        <v>67.035258099999993</v>
      </c>
      <c r="I4586">
        <v>-84.991888299999999</v>
      </c>
      <c r="J4586" s="1" t="str">
        <f t="shared" si="752"/>
        <v>NGR lake sediment grab sample</v>
      </c>
      <c r="K4586" s="1" t="str">
        <f t="shared" si="753"/>
        <v>&lt;177 micron (NGR)</v>
      </c>
      <c r="L4586">
        <v>2</v>
      </c>
      <c r="M4586" t="s">
        <v>143</v>
      </c>
      <c r="N4586">
        <v>34</v>
      </c>
      <c r="O4586" t="s">
        <v>120</v>
      </c>
      <c r="P4586" t="s">
        <v>321</v>
      </c>
      <c r="Q4586" t="s">
        <v>156</v>
      </c>
      <c r="R4586" t="s">
        <v>75</v>
      </c>
      <c r="S4586" t="s">
        <v>97</v>
      </c>
      <c r="T4586" t="s">
        <v>36</v>
      </c>
      <c r="U4586" t="s">
        <v>2247</v>
      </c>
      <c r="V4586" t="s">
        <v>63</v>
      </c>
      <c r="W4586" t="s">
        <v>66</v>
      </c>
      <c r="X4586" t="s">
        <v>76</v>
      </c>
      <c r="Y4586" t="s">
        <v>33</v>
      </c>
      <c r="Z4586" t="s">
        <v>11653</v>
      </c>
    </row>
    <row r="4587" spans="1:26" hidden="1" x14ac:dyDescent="0.25">
      <c r="A4587" t="s">
        <v>18377</v>
      </c>
      <c r="B4587" t="s">
        <v>18378</v>
      </c>
      <c r="C4587" s="1" t="str">
        <f t="shared" si="749"/>
        <v>21:0389</v>
      </c>
      <c r="D4587" s="1" t="str">
        <f t="shared" si="751"/>
        <v>21:0130</v>
      </c>
      <c r="E4587" t="s">
        <v>18379</v>
      </c>
      <c r="F4587" t="s">
        <v>18380</v>
      </c>
      <c r="H4587">
        <v>67.0452054</v>
      </c>
      <c r="I4587">
        <v>-84.924980000000005</v>
      </c>
      <c r="J4587" s="1" t="str">
        <f t="shared" si="752"/>
        <v>NGR lake sediment grab sample</v>
      </c>
      <c r="K4587" s="1" t="str">
        <f t="shared" si="753"/>
        <v>&lt;177 micron (NGR)</v>
      </c>
      <c r="L4587">
        <v>2</v>
      </c>
      <c r="M4587" t="s">
        <v>177</v>
      </c>
      <c r="N4587">
        <v>35</v>
      </c>
      <c r="O4587" t="s">
        <v>236</v>
      </c>
      <c r="P4587" t="s">
        <v>198</v>
      </c>
      <c r="Q4587" t="s">
        <v>156</v>
      </c>
      <c r="R4587" t="s">
        <v>75</v>
      </c>
      <c r="S4587" t="s">
        <v>181</v>
      </c>
      <c r="T4587" t="s">
        <v>36</v>
      </c>
      <c r="U4587" t="s">
        <v>163</v>
      </c>
      <c r="V4587" t="s">
        <v>875</v>
      </c>
      <c r="W4587" t="s">
        <v>78</v>
      </c>
      <c r="X4587" t="s">
        <v>76</v>
      </c>
      <c r="Y4587" t="s">
        <v>80</v>
      </c>
      <c r="Z4587" t="s">
        <v>2391</v>
      </c>
    </row>
    <row r="4588" spans="1:26" hidden="1" x14ac:dyDescent="0.25">
      <c r="A4588" t="s">
        <v>18381</v>
      </c>
      <c r="B4588" t="s">
        <v>18382</v>
      </c>
      <c r="C4588" s="1" t="str">
        <f t="shared" si="749"/>
        <v>21:0389</v>
      </c>
      <c r="D4588" s="1" t="str">
        <f>HYPERLINK("http://geochem.nrcan.gc.ca/cdogs/content/svy/svy_e.htm", "")</f>
        <v/>
      </c>
      <c r="G4588" s="1" t="str">
        <f>HYPERLINK("http://geochem.nrcan.gc.ca/cdogs/content/cr_/cr_00007_e.htm", "7")</f>
        <v>7</v>
      </c>
      <c r="J4588" t="s">
        <v>220</v>
      </c>
      <c r="K4588" t="s">
        <v>221</v>
      </c>
      <c r="L4588">
        <v>2</v>
      </c>
      <c r="M4588" t="s">
        <v>222</v>
      </c>
      <c r="N4588">
        <v>36</v>
      </c>
      <c r="O4588" t="s">
        <v>62</v>
      </c>
      <c r="P4588" t="s">
        <v>489</v>
      </c>
      <c r="Q4588" t="s">
        <v>156</v>
      </c>
      <c r="R4588" t="s">
        <v>181</v>
      </c>
      <c r="S4588" t="s">
        <v>80</v>
      </c>
      <c r="T4588" t="s">
        <v>1095</v>
      </c>
      <c r="U4588" t="s">
        <v>2247</v>
      </c>
      <c r="V4588" t="s">
        <v>730</v>
      </c>
      <c r="W4588" t="s">
        <v>53</v>
      </c>
      <c r="X4588" t="s">
        <v>67</v>
      </c>
      <c r="Y4588" t="s">
        <v>11065</v>
      </c>
      <c r="Z4588" t="s">
        <v>229</v>
      </c>
    </row>
    <row r="4589" spans="1:26" hidden="1" x14ac:dyDescent="0.25">
      <c r="A4589" t="s">
        <v>18383</v>
      </c>
      <c r="B4589" t="s">
        <v>18384</v>
      </c>
      <c r="C4589" s="1" t="str">
        <f t="shared" si="749"/>
        <v>21:0389</v>
      </c>
      <c r="D4589" s="1" t="str">
        <f t="shared" ref="D4589:D4598" si="754">HYPERLINK("http://geochem.nrcan.gc.ca/cdogs/content/svy/svy210130_e.htm", "21:0130")</f>
        <v>21:0130</v>
      </c>
      <c r="E4589" t="s">
        <v>18385</v>
      </c>
      <c r="F4589" t="s">
        <v>18386</v>
      </c>
      <c r="H4589">
        <v>67.061262999999997</v>
      </c>
      <c r="I4589">
        <v>-84.925883999999996</v>
      </c>
      <c r="J4589" s="1" t="str">
        <f t="shared" ref="J4589:J4598" si="755">HYPERLINK("http://geochem.nrcan.gc.ca/cdogs/content/kwd/kwd020027_e.htm", "NGR lake sediment grab sample")</f>
        <v>NGR lake sediment grab sample</v>
      </c>
      <c r="K4589" s="1" t="str">
        <f t="shared" ref="K4589:K4598" si="756">HYPERLINK("http://geochem.nrcan.gc.ca/cdogs/content/kwd/kwd080006_e.htm", "&lt;177 micron (NGR)")</f>
        <v>&lt;177 micron (NGR)</v>
      </c>
      <c r="L4589">
        <v>2</v>
      </c>
      <c r="M4589" t="s">
        <v>187</v>
      </c>
      <c r="N4589">
        <v>37</v>
      </c>
      <c r="O4589" t="s">
        <v>890</v>
      </c>
      <c r="P4589" t="s">
        <v>77</v>
      </c>
      <c r="Q4589" t="s">
        <v>76</v>
      </c>
      <c r="R4589" t="s">
        <v>77</v>
      </c>
      <c r="S4589" t="s">
        <v>78</v>
      </c>
      <c r="T4589" t="s">
        <v>36</v>
      </c>
      <c r="U4589" t="s">
        <v>291</v>
      </c>
      <c r="V4589" t="s">
        <v>590</v>
      </c>
      <c r="W4589" t="s">
        <v>53</v>
      </c>
      <c r="X4589" t="s">
        <v>76</v>
      </c>
      <c r="Y4589" t="s">
        <v>875</v>
      </c>
      <c r="Z4589" t="s">
        <v>12231</v>
      </c>
    </row>
    <row r="4590" spans="1:26" hidden="1" x14ac:dyDescent="0.25">
      <c r="A4590" t="s">
        <v>18387</v>
      </c>
      <c r="B4590" t="s">
        <v>18388</v>
      </c>
      <c r="C4590" s="1" t="str">
        <f t="shared" si="749"/>
        <v>21:0389</v>
      </c>
      <c r="D4590" s="1" t="str">
        <f t="shared" si="754"/>
        <v>21:0130</v>
      </c>
      <c r="E4590" t="s">
        <v>18389</v>
      </c>
      <c r="F4590" t="s">
        <v>18390</v>
      </c>
      <c r="H4590">
        <v>67.047636400000002</v>
      </c>
      <c r="I4590">
        <v>-84.845136999999994</v>
      </c>
      <c r="J4590" s="1" t="str">
        <f t="shared" si="755"/>
        <v>NGR lake sediment grab sample</v>
      </c>
      <c r="K4590" s="1" t="str">
        <f t="shared" si="756"/>
        <v>&lt;177 micron (NGR)</v>
      </c>
      <c r="L4590">
        <v>2</v>
      </c>
      <c r="M4590" t="s">
        <v>196</v>
      </c>
      <c r="N4590">
        <v>38</v>
      </c>
      <c r="O4590" t="s">
        <v>343</v>
      </c>
      <c r="P4590" t="s">
        <v>32</v>
      </c>
      <c r="Q4590" t="s">
        <v>76</v>
      </c>
      <c r="R4590" t="s">
        <v>145</v>
      </c>
      <c r="S4590" t="s">
        <v>76</v>
      </c>
      <c r="T4590" t="s">
        <v>36</v>
      </c>
      <c r="U4590" t="s">
        <v>465</v>
      </c>
      <c r="V4590" t="s">
        <v>911</v>
      </c>
      <c r="W4590" t="s">
        <v>76</v>
      </c>
      <c r="X4590" t="s">
        <v>283</v>
      </c>
      <c r="Y4590" t="s">
        <v>63</v>
      </c>
      <c r="Z4590" t="s">
        <v>2127</v>
      </c>
    </row>
    <row r="4591" spans="1:26" hidden="1" x14ac:dyDescent="0.25">
      <c r="A4591" t="s">
        <v>18391</v>
      </c>
      <c r="B4591" t="s">
        <v>18392</v>
      </c>
      <c r="C4591" s="1" t="str">
        <f t="shared" si="749"/>
        <v>21:0389</v>
      </c>
      <c r="D4591" s="1" t="str">
        <f t="shared" si="754"/>
        <v>21:0130</v>
      </c>
      <c r="E4591" t="s">
        <v>18393</v>
      </c>
      <c r="F4591" t="s">
        <v>18394</v>
      </c>
      <c r="H4591">
        <v>67.052141500000005</v>
      </c>
      <c r="I4591">
        <v>-84.754138400000002</v>
      </c>
      <c r="J4591" s="1" t="str">
        <f t="shared" si="755"/>
        <v>NGR lake sediment grab sample</v>
      </c>
      <c r="K4591" s="1" t="str">
        <f t="shared" si="756"/>
        <v>&lt;177 micron (NGR)</v>
      </c>
      <c r="L4591">
        <v>2</v>
      </c>
      <c r="M4591" t="s">
        <v>206</v>
      </c>
      <c r="N4591">
        <v>39</v>
      </c>
      <c r="O4591" t="s">
        <v>679</v>
      </c>
      <c r="P4591" t="s">
        <v>890</v>
      </c>
      <c r="Q4591" t="s">
        <v>50</v>
      </c>
      <c r="R4591" t="s">
        <v>35</v>
      </c>
      <c r="S4591" t="s">
        <v>34</v>
      </c>
      <c r="T4591" t="s">
        <v>36</v>
      </c>
      <c r="U4591" t="s">
        <v>1024</v>
      </c>
      <c r="V4591" t="s">
        <v>940</v>
      </c>
      <c r="W4591" t="s">
        <v>33</v>
      </c>
      <c r="X4591" t="s">
        <v>76</v>
      </c>
      <c r="Y4591" t="s">
        <v>33</v>
      </c>
      <c r="Z4591" t="s">
        <v>34</v>
      </c>
    </row>
    <row r="4592" spans="1:26" hidden="1" x14ac:dyDescent="0.25">
      <c r="A4592" t="s">
        <v>18395</v>
      </c>
      <c r="B4592" t="s">
        <v>18396</v>
      </c>
      <c r="C4592" s="1" t="str">
        <f t="shared" si="749"/>
        <v>21:0389</v>
      </c>
      <c r="D4592" s="1" t="str">
        <f t="shared" si="754"/>
        <v>21:0130</v>
      </c>
      <c r="E4592" t="s">
        <v>18397</v>
      </c>
      <c r="F4592" t="s">
        <v>18398</v>
      </c>
      <c r="H4592">
        <v>67.046458000000001</v>
      </c>
      <c r="I4592">
        <v>-84.693671699999996</v>
      </c>
      <c r="J4592" s="1" t="str">
        <f t="shared" si="755"/>
        <v>NGR lake sediment grab sample</v>
      </c>
      <c r="K4592" s="1" t="str">
        <f t="shared" si="756"/>
        <v>&lt;177 micron (NGR)</v>
      </c>
      <c r="L4592">
        <v>2</v>
      </c>
      <c r="M4592" t="s">
        <v>214</v>
      </c>
      <c r="N4592">
        <v>40</v>
      </c>
      <c r="O4592" t="s">
        <v>666</v>
      </c>
      <c r="P4592" t="s">
        <v>297</v>
      </c>
      <c r="Q4592" t="s">
        <v>50</v>
      </c>
      <c r="R4592" t="s">
        <v>489</v>
      </c>
      <c r="S4592" t="s">
        <v>64</v>
      </c>
      <c r="T4592" t="s">
        <v>36</v>
      </c>
      <c r="U4592" t="s">
        <v>583</v>
      </c>
      <c r="V4592" t="s">
        <v>38</v>
      </c>
      <c r="W4592" t="s">
        <v>33</v>
      </c>
      <c r="X4592" t="s">
        <v>82</v>
      </c>
      <c r="Y4592" t="s">
        <v>66</v>
      </c>
      <c r="Z4592" t="s">
        <v>277</v>
      </c>
    </row>
    <row r="4593" spans="1:26" hidden="1" x14ac:dyDescent="0.25">
      <c r="A4593" t="s">
        <v>18399</v>
      </c>
      <c r="B4593" t="s">
        <v>18400</v>
      </c>
      <c r="C4593" s="1" t="str">
        <f t="shared" si="749"/>
        <v>21:0389</v>
      </c>
      <c r="D4593" s="1" t="str">
        <f t="shared" si="754"/>
        <v>21:0130</v>
      </c>
      <c r="E4593" t="s">
        <v>18401</v>
      </c>
      <c r="F4593" t="s">
        <v>18402</v>
      </c>
      <c r="H4593">
        <v>67.054727499999998</v>
      </c>
      <c r="I4593">
        <v>-84.166338400000001</v>
      </c>
      <c r="J4593" s="1" t="str">
        <f t="shared" si="755"/>
        <v>NGR lake sediment grab sample</v>
      </c>
      <c r="K4593" s="1" t="str">
        <f t="shared" si="756"/>
        <v>&lt;177 micron (NGR)</v>
      </c>
      <c r="L4593">
        <v>3</v>
      </c>
      <c r="M4593" t="s">
        <v>242</v>
      </c>
      <c r="N4593">
        <v>41</v>
      </c>
      <c r="O4593" t="s">
        <v>4834</v>
      </c>
      <c r="P4593" t="s">
        <v>541</v>
      </c>
      <c r="Q4593" t="s">
        <v>283</v>
      </c>
      <c r="R4593" t="s">
        <v>1048</v>
      </c>
      <c r="S4593" t="s">
        <v>109</v>
      </c>
      <c r="T4593" t="s">
        <v>437</v>
      </c>
      <c r="U4593" t="s">
        <v>471</v>
      </c>
      <c r="V4593" t="s">
        <v>63</v>
      </c>
      <c r="W4593" t="s">
        <v>76</v>
      </c>
      <c r="X4593" t="s">
        <v>283</v>
      </c>
      <c r="Y4593" t="s">
        <v>1041</v>
      </c>
      <c r="Z4593" t="s">
        <v>376</v>
      </c>
    </row>
    <row r="4594" spans="1:26" hidden="1" x14ac:dyDescent="0.25">
      <c r="A4594" t="s">
        <v>18403</v>
      </c>
      <c r="B4594" t="s">
        <v>18404</v>
      </c>
      <c r="C4594" s="1" t="str">
        <f t="shared" si="749"/>
        <v>21:0389</v>
      </c>
      <c r="D4594" s="1" t="str">
        <f t="shared" si="754"/>
        <v>21:0130</v>
      </c>
      <c r="E4594" t="s">
        <v>18405</v>
      </c>
      <c r="F4594" t="s">
        <v>18406</v>
      </c>
      <c r="H4594">
        <v>67.038810699999999</v>
      </c>
      <c r="I4594">
        <v>-84.590580599999996</v>
      </c>
      <c r="J4594" s="1" t="str">
        <f t="shared" si="755"/>
        <v>NGR lake sediment grab sample</v>
      </c>
      <c r="K4594" s="1" t="str">
        <f t="shared" si="756"/>
        <v>&lt;177 micron (NGR)</v>
      </c>
      <c r="L4594">
        <v>3</v>
      </c>
      <c r="M4594" t="s">
        <v>251</v>
      </c>
      <c r="N4594">
        <v>42</v>
      </c>
      <c r="O4594" t="s">
        <v>1058</v>
      </c>
      <c r="P4594" t="s">
        <v>321</v>
      </c>
      <c r="Q4594" t="s">
        <v>156</v>
      </c>
      <c r="R4594" t="s">
        <v>145</v>
      </c>
      <c r="S4594" t="s">
        <v>97</v>
      </c>
      <c r="T4594" t="s">
        <v>36</v>
      </c>
      <c r="U4594" t="s">
        <v>361</v>
      </c>
      <c r="V4594" t="s">
        <v>1193</v>
      </c>
      <c r="W4594" t="s">
        <v>146</v>
      </c>
      <c r="X4594" t="s">
        <v>77</v>
      </c>
      <c r="Y4594" t="s">
        <v>80</v>
      </c>
      <c r="Z4594" t="s">
        <v>33</v>
      </c>
    </row>
    <row r="4595" spans="1:26" hidden="1" x14ac:dyDescent="0.25">
      <c r="A4595" t="s">
        <v>18407</v>
      </c>
      <c r="B4595" t="s">
        <v>18408</v>
      </c>
      <c r="C4595" s="1" t="str">
        <f t="shared" si="749"/>
        <v>21:0389</v>
      </c>
      <c r="D4595" s="1" t="str">
        <f t="shared" si="754"/>
        <v>21:0130</v>
      </c>
      <c r="E4595" t="s">
        <v>18409</v>
      </c>
      <c r="F4595" t="s">
        <v>18410</v>
      </c>
      <c r="H4595">
        <v>67.048734400000001</v>
      </c>
      <c r="I4595">
        <v>-84.552092599999995</v>
      </c>
      <c r="J4595" s="1" t="str">
        <f t="shared" si="755"/>
        <v>NGR lake sediment grab sample</v>
      </c>
      <c r="K4595" s="1" t="str">
        <f t="shared" si="756"/>
        <v>&lt;177 micron (NGR)</v>
      </c>
      <c r="L4595">
        <v>3</v>
      </c>
      <c r="M4595" t="s">
        <v>259</v>
      </c>
      <c r="N4595">
        <v>43</v>
      </c>
      <c r="O4595" t="s">
        <v>825</v>
      </c>
      <c r="P4595" t="s">
        <v>348</v>
      </c>
      <c r="Q4595" t="s">
        <v>198</v>
      </c>
      <c r="R4595" t="s">
        <v>771</v>
      </c>
      <c r="S4595" t="s">
        <v>668</v>
      </c>
      <c r="T4595" t="s">
        <v>437</v>
      </c>
      <c r="U4595" t="s">
        <v>15397</v>
      </c>
      <c r="V4595" t="s">
        <v>4982</v>
      </c>
      <c r="W4595" t="s">
        <v>78</v>
      </c>
      <c r="X4595" t="s">
        <v>77</v>
      </c>
      <c r="Y4595" t="s">
        <v>64</v>
      </c>
      <c r="Z4595" t="s">
        <v>3162</v>
      </c>
    </row>
    <row r="4596" spans="1:26" hidden="1" x14ac:dyDescent="0.25">
      <c r="A4596" t="s">
        <v>18411</v>
      </c>
      <c r="B4596" t="s">
        <v>18412</v>
      </c>
      <c r="C4596" s="1" t="str">
        <f t="shared" si="749"/>
        <v>21:0389</v>
      </c>
      <c r="D4596" s="1" t="str">
        <f t="shared" si="754"/>
        <v>21:0130</v>
      </c>
      <c r="E4596" t="s">
        <v>18409</v>
      </c>
      <c r="F4596" t="s">
        <v>18413</v>
      </c>
      <c r="H4596">
        <v>67.048734400000001</v>
      </c>
      <c r="I4596">
        <v>-84.552092599999995</v>
      </c>
      <c r="J4596" s="1" t="str">
        <f t="shared" si="755"/>
        <v>NGR lake sediment grab sample</v>
      </c>
      <c r="K4596" s="1" t="str">
        <f t="shared" si="756"/>
        <v>&lt;177 micron (NGR)</v>
      </c>
      <c r="L4596">
        <v>3</v>
      </c>
      <c r="M4596" t="s">
        <v>268</v>
      </c>
      <c r="N4596">
        <v>44</v>
      </c>
      <c r="O4596" t="s">
        <v>2579</v>
      </c>
      <c r="P4596" t="s">
        <v>54</v>
      </c>
      <c r="Q4596" t="s">
        <v>77</v>
      </c>
      <c r="R4596" t="s">
        <v>197</v>
      </c>
      <c r="S4596" t="s">
        <v>391</v>
      </c>
      <c r="T4596" t="s">
        <v>1095</v>
      </c>
      <c r="U4596" t="s">
        <v>3934</v>
      </c>
      <c r="V4596" t="s">
        <v>1041</v>
      </c>
      <c r="W4596" t="s">
        <v>33</v>
      </c>
      <c r="X4596" t="s">
        <v>76</v>
      </c>
      <c r="Y4596" t="s">
        <v>290</v>
      </c>
      <c r="Z4596" t="s">
        <v>156</v>
      </c>
    </row>
    <row r="4597" spans="1:26" hidden="1" x14ac:dyDescent="0.25">
      <c r="A4597" t="s">
        <v>18414</v>
      </c>
      <c r="B4597" t="s">
        <v>18415</v>
      </c>
      <c r="C4597" s="1" t="str">
        <f t="shared" si="749"/>
        <v>21:0389</v>
      </c>
      <c r="D4597" s="1" t="str">
        <f t="shared" si="754"/>
        <v>21:0130</v>
      </c>
      <c r="E4597" t="s">
        <v>18416</v>
      </c>
      <c r="F4597" t="s">
        <v>18417</v>
      </c>
      <c r="H4597">
        <v>67.042036300000007</v>
      </c>
      <c r="I4597">
        <v>-84.486837699999995</v>
      </c>
      <c r="J4597" s="1" t="str">
        <f t="shared" si="755"/>
        <v>NGR lake sediment grab sample</v>
      </c>
      <c r="K4597" s="1" t="str">
        <f t="shared" si="756"/>
        <v>&lt;177 micron (NGR)</v>
      </c>
      <c r="L4597">
        <v>3</v>
      </c>
      <c r="M4597" t="s">
        <v>47</v>
      </c>
      <c r="N4597">
        <v>45</v>
      </c>
      <c r="O4597" t="s">
        <v>666</v>
      </c>
      <c r="P4597" t="s">
        <v>108</v>
      </c>
      <c r="Q4597" t="s">
        <v>290</v>
      </c>
      <c r="R4597" t="s">
        <v>334</v>
      </c>
      <c r="S4597" t="s">
        <v>97</v>
      </c>
      <c r="T4597" t="s">
        <v>36</v>
      </c>
      <c r="U4597" t="s">
        <v>673</v>
      </c>
      <c r="V4597" t="s">
        <v>911</v>
      </c>
      <c r="W4597" t="s">
        <v>66</v>
      </c>
      <c r="X4597" t="s">
        <v>283</v>
      </c>
      <c r="Y4597" t="s">
        <v>875</v>
      </c>
      <c r="Z4597" t="s">
        <v>5481</v>
      </c>
    </row>
    <row r="4598" spans="1:26" hidden="1" x14ac:dyDescent="0.25">
      <c r="A4598" t="s">
        <v>18418</v>
      </c>
      <c r="B4598" t="s">
        <v>18419</v>
      </c>
      <c r="C4598" s="1" t="str">
        <f t="shared" si="749"/>
        <v>21:0389</v>
      </c>
      <c r="D4598" s="1" t="str">
        <f t="shared" si="754"/>
        <v>21:0130</v>
      </c>
      <c r="E4598" t="s">
        <v>18420</v>
      </c>
      <c r="F4598" t="s">
        <v>18421</v>
      </c>
      <c r="H4598">
        <v>67.051783900000004</v>
      </c>
      <c r="I4598">
        <v>-84.443925899999996</v>
      </c>
      <c r="J4598" s="1" t="str">
        <f t="shared" si="755"/>
        <v>NGR lake sediment grab sample</v>
      </c>
      <c r="K4598" s="1" t="str">
        <f t="shared" si="756"/>
        <v>&lt;177 micron (NGR)</v>
      </c>
      <c r="L4598">
        <v>3</v>
      </c>
      <c r="M4598" t="s">
        <v>60</v>
      </c>
      <c r="N4598">
        <v>46</v>
      </c>
      <c r="O4598" t="s">
        <v>1205</v>
      </c>
      <c r="P4598" t="s">
        <v>603</v>
      </c>
      <c r="Q4598" t="s">
        <v>34</v>
      </c>
      <c r="R4598" t="s">
        <v>2474</v>
      </c>
      <c r="S4598" t="s">
        <v>300</v>
      </c>
      <c r="T4598" t="s">
        <v>122</v>
      </c>
      <c r="U4598" t="s">
        <v>3176</v>
      </c>
      <c r="V4598" t="s">
        <v>5543</v>
      </c>
      <c r="W4598" t="s">
        <v>181</v>
      </c>
      <c r="X4598" t="s">
        <v>890</v>
      </c>
      <c r="Y4598" t="s">
        <v>380</v>
      </c>
      <c r="Z4598" t="s">
        <v>1797</v>
      </c>
    </row>
    <row r="4599" spans="1:26" hidden="1" x14ac:dyDescent="0.25">
      <c r="A4599" t="s">
        <v>18422</v>
      </c>
      <c r="B4599" t="s">
        <v>18423</v>
      </c>
      <c r="C4599" s="1" t="str">
        <f t="shared" si="749"/>
        <v>21:0389</v>
      </c>
      <c r="D4599" s="1" t="str">
        <f>HYPERLINK("http://geochem.nrcan.gc.ca/cdogs/content/svy/svy_e.htm", "")</f>
        <v/>
      </c>
      <c r="G4599" s="1" t="str">
        <f>HYPERLINK("http://geochem.nrcan.gc.ca/cdogs/content/cr_/cr_00007_e.htm", "7")</f>
        <v>7</v>
      </c>
      <c r="J4599" t="s">
        <v>220</v>
      </c>
      <c r="K4599" t="s">
        <v>221</v>
      </c>
      <c r="L4599">
        <v>3</v>
      </c>
      <c r="M4599" t="s">
        <v>222</v>
      </c>
      <c r="N4599">
        <v>47</v>
      </c>
      <c r="O4599" t="s">
        <v>224</v>
      </c>
      <c r="P4599" t="s">
        <v>48</v>
      </c>
      <c r="Q4599" t="s">
        <v>109</v>
      </c>
      <c r="R4599" t="s">
        <v>181</v>
      </c>
      <c r="S4599" t="s">
        <v>33</v>
      </c>
      <c r="T4599" t="s">
        <v>1095</v>
      </c>
      <c r="U4599" t="s">
        <v>799</v>
      </c>
      <c r="V4599" t="s">
        <v>309</v>
      </c>
      <c r="W4599" t="s">
        <v>53</v>
      </c>
      <c r="X4599" t="s">
        <v>208</v>
      </c>
      <c r="Y4599" t="s">
        <v>75</v>
      </c>
      <c r="Z4599" t="s">
        <v>2757</v>
      </c>
    </row>
    <row r="4600" spans="1:26" hidden="1" x14ac:dyDescent="0.25">
      <c r="A4600" t="s">
        <v>18424</v>
      </c>
      <c r="B4600" t="s">
        <v>18425</v>
      </c>
      <c r="C4600" s="1" t="str">
        <f t="shared" si="749"/>
        <v>21:0389</v>
      </c>
      <c r="D4600" s="1" t="str">
        <f t="shared" ref="D4600:D4627" si="757">HYPERLINK("http://geochem.nrcan.gc.ca/cdogs/content/svy/svy210130_e.htm", "21:0130")</f>
        <v>21:0130</v>
      </c>
      <c r="E4600" t="s">
        <v>18426</v>
      </c>
      <c r="F4600" t="s">
        <v>18427</v>
      </c>
      <c r="H4600">
        <v>67.040007099999997</v>
      </c>
      <c r="I4600">
        <v>-84.350570899999994</v>
      </c>
      <c r="J4600" s="1" t="str">
        <f t="shared" ref="J4600:J4627" si="758">HYPERLINK("http://geochem.nrcan.gc.ca/cdogs/content/kwd/kwd020027_e.htm", "NGR lake sediment grab sample")</f>
        <v>NGR lake sediment grab sample</v>
      </c>
      <c r="K4600" s="1" t="str">
        <f t="shared" ref="K4600:K4627" si="759">HYPERLINK("http://geochem.nrcan.gc.ca/cdogs/content/kwd/kwd080006_e.htm", "&lt;177 micron (NGR)")</f>
        <v>&lt;177 micron (NGR)</v>
      </c>
      <c r="L4600">
        <v>3</v>
      </c>
      <c r="M4600" t="s">
        <v>73</v>
      </c>
      <c r="N4600">
        <v>48</v>
      </c>
      <c r="O4600" t="s">
        <v>342</v>
      </c>
      <c r="P4600" t="s">
        <v>334</v>
      </c>
      <c r="Q4600" t="s">
        <v>156</v>
      </c>
      <c r="R4600" t="s">
        <v>546</v>
      </c>
      <c r="S4600" t="s">
        <v>156</v>
      </c>
      <c r="T4600" t="s">
        <v>36</v>
      </c>
      <c r="U4600" t="s">
        <v>361</v>
      </c>
      <c r="V4600" t="s">
        <v>38</v>
      </c>
      <c r="W4600" t="s">
        <v>181</v>
      </c>
      <c r="X4600" t="s">
        <v>283</v>
      </c>
      <c r="Y4600" t="s">
        <v>80</v>
      </c>
      <c r="Z4600" t="s">
        <v>80</v>
      </c>
    </row>
    <row r="4601" spans="1:26" hidden="1" x14ac:dyDescent="0.25">
      <c r="A4601" t="s">
        <v>18428</v>
      </c>
      <c r="B4601" t="s">
        <v>18429</v>
      </c>
      <c r="C4601" s="1" t="str">
        <f t="shared" si="749"/>
        <v>21:0389</v>
      </c>
      <c r="D4601" s="1" t="str">
        <f t="shared" si="757"/>
        <v>21:0130</v>
      </c>
      <c r="E4601" t="s">
        <v>18430</v>
      </c>
      <c r="F4601" t="s">
        <v>18431</v>
      </c>
      <c r="H4601">
        <v>67.045789200000002</v>
      </c>
      <c r="I4601">
        <v>-84.253133000000005</v>
      </c>
      <c r="J4601" s="1" t="str">
        <f t="shared" si="758"/>
        <v>NGR lake sediment grab sample</v>
      </c>
      <c r="K4601" s="1" t="str">
        <f t="shared" si="759"/>
        <v>&lt;177 micron (NGR)</v>
      </c>
      <c r="L4601">
        <v>3</v>
      </c>
      <c r="M4601" t="s">
        <v>87</v>
      </c>
      <c r="N4601">
        <v>49</v>
      </c>
      <c r="O4601" t="s">
        <v>188</v>
      </c>
      <c r="P4601" t="s">
        <v>224</v>
      </c>
      <c r="Q4601" t="s">
        <v>76</v>
      </c>
      <c r="R4601" t="s">
        <v>798</v>
      </c>
      <c r="S4601" t="s">
        <v>77</v>
      </c>
      <c r="T4601" t="s">
        <v>36</v>
      </c>
      <c r="U4601" t="s">
        <v>673</v>
      </c>
      <c r="V4601" t="s">
        <v>2145</v>
      </c>
      <c r="W4601" t="s">
        <v>156</v>
      </c>
      <c r="X4601" t="s">
        <v>82</v>
      </c>
      <c r="Y4601" t="s">
        <v>271</v>
      </c>
      <c r="Z4601" t="s">
        <v>156</v>
      </c>
    </row>
    <row r="4602" spans="1:26" hidden="1" x14ac:dyDescent="0.25">
      <c r="A4602" t="s">
        <v>18432</v>
      </c>
      <c r="B4602" t="s">
        <v>18433</v>
      </c>
      <c r="C4602" s="1" t="str">
        <f t="shared" si="749"/>
        <v>21:0389</v>
      </c>
      <c r="D4602" s="1" t="str">
        <f t="shared" si="757"/>
        <v>21:0130</v>
      </c>
      <c r="E4602" t="s">
        <v>18401</v>
      </c>
      <c r="F4602" t="s">
        <v>18434</v>
      </c>
      <c r="H4602">
        <v>67.054727499999998</v>
      </c>
      <c r="I4602">
        <v>-84.166338400000001</v>
      </c>
      <c r="J4602" s="1" t="str">
        <f t="shared" si="758"/>
        <v>NGR lake sediment grab sample</v>
      </c>
      <c r="K4602" s="1" t="str">
        <f t="shared" si="759"/>
        <v>&lt;177 micron (NGR)</v>
      </c>
      <c r="L4602">
        <v>3</v>
      </c>
      <c r="M4602" t="s">
        <v>366</v>
      </c>
      <c r="N4602">
        <v>50</v>
      </c>
      <c r="O4602" t="s">
        <v>4834</v>
      </c>
      <c r="P4602" t="s">
        <v>155</v>
      </c>
      <c r="Q4602" t="s">
        <v>244</v>
      </c>
      <c r="R4602" t="s">
        <v>1058</v>
      </c>
      <c r="S4602" t="s">
        <v>290</v>
      </c>
      <c r="T4602" t="s">
        <v>225</v>
      </c>
      <c r="U4602" t="s">
        <v>535</v>
      </c>
      <c r="V4602" t="s">
        <v>504</v>
      </c>
      <c r="W4602" t="s">
        <v>181</v>
      </c>
      <c r="X4602" t="s">
        <v>77</v>
      </c>
      <c r="Y4602" t="s">
        <v>76</v>
      </c>
      <c r="Z4602" t="s">
        <v>1211</v>
      </c>
    </row>
    <row r="4603" spans="1:26" hidden="1" x14ac:dyDescent="0.25">
      <c r="A4603" t="s">
        <v>18435</v>
      </c>
      <c r="B4603" t="s">
        <v>18436</v>
      </c>
      <c r="C4603" s="1" t="str">
        <f t="shared" si="749"/>
        <v>21:0389</v>
      </c>
      <c r="D4603" s="1" t="str">
        <f t="shared" si="757"/>
        <v>21:0130</v>
      </c>
      <c r="E4603" t="s">
        <v>18437</v>
      </c>
      <c r="F4603" t="s">
        <v>18438</v>
      </c>
      <c r="H4603">
        <v>67.034300500000001</v>
      </c>
      <c r="I4603">
        <v>-84.080731599999993</v>
      </c>
      <c r="J4603" s="1" t="str">
        <f t="shared" si="758"/>
        <v>NGR lake sediment grab sample</v>
      </c>
      <c r="K4603" s="1" t="str">
        <f t="shared" si="759"/>
        <v>&lt;177 micron (NGR)</v>
      </c>
      <c r="L4603">
        <v>3</v>
      </c>
      <c r="M4603" t="s">
        <v>96</v>
      </c>
      <c r="N4603">
        <v>51</v>
      </c>
      <c r="O4603" t="s">
        <v>300</v>
      </c>
      <c r="P4603" t="s">
        <v>546</v>
      </c>
      <c r="Q4603" t="s">
        <v>76</v>
      </c>
      <c r="R4603" t="s">
        <v>224</v>
      </c>
      <c r="S4603" t="s">
        <v>97</v>
      </c>
      <c r="T4603" t="s">
        <v>36</v>
      </c>
      <c r="U4603" t="s">
        <v>89</v>
      </c>
      <c r="V4603" t="s">
        <v>368</v>
      </c>
      <c r="W4603" t="s">
        <v>290</v>
      </c>
      <c r="X4603" t="s">
        <v>283</v>
      </c>
      <c r="Y4603" t="s">
        <v>890</v>
      </c>
      <c r="Z4603" t="s">
        <v>1874</v>
      </c>
    </row>
    <row r="4604" spans="1:26" hidden="1" x14ac:dyDescent="0.25">
      <c r="A4604" t="s">
        <v>18439</v>
      </c>
      <c r="B4604" t="s">
        <v>18440</v>
      </c>
      <c r="C4604" s="1" t="str">
        <f t="shared" si="749"/>
        <v>21:0389</v>
      </c>
      <c r="D4604" s="1" t="str">
        <f t="shared" si="757"/>
        <v>21:0130</v>
      </c>
      <c r="E4604" t="s">
        <v>18441</v>
      </c>
      <c r="F4604" t="s">
        <v>18442</v>
      </c>
      <c r="H4604">
        <v>67.039468400000004</v>
      </c>
      <c r="I4604">
        <v>-84.017089100000007</v>
      </c>
      <c r="J4604" s="1" t="str">
        <f t="shared" si="758"/>
        <v>NGR lake sediment grab sample</v>
      </c>
      <c r="K4604" s="1" t="str">
        <f t="shared" si="759"/>
        <v>&lt;177 micron (NGR)</v>
      </c>
      <c r="L4604">
        <v>3</v>
      </c>
      <c r="M4604" t="s">
        <v>106</v>
      </c>
      <c r="N4604">
        <v>52</v>
      </c>
      <c r="O4604" t="s">
        <v>974</v>
      </c>
      <c r="P4604" t="s">
        <v>188</v>
      </c>
      <c r="Q4604" t="s">
        <v>109</v>
      </c>
      <c r="R4604" t="s">
        <v>639</v>
      </c>
      <c r="S4604" t="s">
        <v>110</v>
      </c>
      <c r="T4604" t="s">
        <v>122</v>
      </c>
      <c r="U4604" t="s">
        <v>199</v>
      </c>
      <c r="V4604" t="s">
        <v>1172</v>
      </c>
      <c r="W4604" t="s">
        <v>64</v>
      </c>
      <c r="X4604" t="s">
        <v>82</v>
      </c>
      <c r="Y4604" t="s">
        <v>48</v>
      </c>
      <c r="Z4604" t="s">
        <v>4729</v>
      </c>
    </row>
    <row r="4605" spans="1:26" hidden="1" x14ac:dyDescent="0.25">
      <c r="A4605" t="s">
        <v>18443</v>
      </c>
      <c r="B4605" t="s">
        <v>18444</v>
      </c>
      <c r="C4605" s="1" t="str">
        <f t="shared" si="749"/>
        <v>21:0389</v>
      </c>
      <c r="D4605" s="1" t="str">
        <f t="shared" si="757"/>
        <v>21:0130</v>
      </c>
      <c r="E4605" t="s">
        <v>18445</v>
      </c>
      <c r="F4605" t="s">
        <v>18446</v>
      </c>
      <c r="H4605">
        <v>67.046542400000007</v>
      </c>
      <c r="I4605">
        <v>-84.009848899999994</v>
      </c>
      <c r="J4605" s="1" t="str">
        <f t="shared" si="758"/>
        <v>NGR lake sediment grab sample</v>
      </c>
      <c r="K4605" s="1" t="str">
        <f t="shared" si="759"/>
        <v>&lt;177 micron (NGR)</v>
      </c>
      <c r="L4605">
        <v>3</v>
      </c>
      <c r="M4605" t="s">
        <v>118</v>
      </c>
      <c r="N4605">
        <v>53</v>
      </c>
      <c r="O4605" t="s">
        <v>667</v>
      </c>
      <c r="P4605" t="s">
        <v>615</v>
      </c>
      <c r="Q4605" t="s">
        <v>34</v>
      </c>
      <c r="R4605" t="s">
        <v>253</v>
      </c>
      <c r="S4605" t="s">
        <v>64</v>
      </c>
      <c r="T4605" t="s">
        <v>36</v>
      </c>
      <c r="U4605" t="s">
        <v>361</v>
      </c>
      <c r="V4605" t="s">
        <v>5543</v>
      </c>
      <c r="W4605" t="s">
        <v>76</v>
      </c>
      <c r="X4605" t="s">
        <v>283</v>
      </c>
      <c r="Y4605" t="s">
        <v>343</v>
      </c>
      <c r="Z4605" t="s">
        <v>110</v>
      </c>
    </row>
    <row r="4606" spans="1:26" hidden="1" x14ac:dyDescent="0.25">
      <c r="A4606" t="s">
        <v>18447</v>
      </c>
      <c r="B4606" t="s">
        <v>18448</v>
      </c>
      <c r="C4606" s="1" t="str">
        <f t="shared" si="749"/>
        <v>21:0389</v>
      </c>
      <c r="D4606" s="1" t="str">
        <f t="shared" si="757"/>
        <v>21:0130</v>
      </c>
      <c r="E4606" t="s">
        <v>18449</v>
      </c>
      <c r="F4606" t="s">
        <v>18450</v>
      </c>
      <c r="H4606">
        <v>67.174896500000003</v>
      </c>
      <c r="I4606">
        <v>-85.272938999999994</v>
      </c>
      <c r="J4606" s="1" t="str">
        <f t="shared" si="758"/>
        <v>NGR lake sediment grab sample</v>
      </c>
      <c r="K4606" s="1" t="str">
        <f t="shared" si="759"/>
        <v>&lt;177 micron (NGR)</v>
      </c>
      <c r="L4606">
        <v>3</v>
      </c>
      <c r="M4606" t="s">
        <v>131</v>
      </c>
      <c r="N4606">
        <v>54</v>
      </c>
      <c r="O4606" t="s">
        <v>798</v>
      </c>
      <c r="P4606" t="s">
        <v>145</v>
      </c>
      <c r="Q4606" t="s">
        <v>76</v>
      </c>
      <c r="R4606" t="s">
        <v>77</v>
      </c>
      <c r="S4606" t="s">
        <v>181</v>
      </c>
      <c r="T4606" t="s">
        <v>36</v>
      </c>
      <c r="U4606" t="s">
        <v>655</v>
      </c>
      <c r="V4606" t="s">
        <v>171</v>
      </c>
      <c r="W4606" t="s">
        <v>53</v>
      </c>
      <c r="X4606" t="s">
        <v>77</v>
      </c>
      <c r="Y4606" t="s">
        <v>380</v>
      </c>
      <c r="Z4606" t="s">
        <v>2309</v>
      </c>
    </row>
    <row r="4607" spans="1:26" hidden="1" x14ac:dyDescent="0.25">
      <c r="A4607" t="s">
        <v>18451</v>
      </c>
      <c r="B4607" t="s">
        <v>18452</v>
      </c>
      <c r="C4607" s="1" t="str">
        <f t="shared" si="749"/>
        <v>21:0389</v>
      </c>
      <c r="D4607" s="1" t="str">
        <f t="shared" si="757"/>
        <v>21:0130</v>
      </c>
      <c r="E4607" t="s">
        <v>18453</v>
      </c>
      <c r="F4607" t="s">
        <v>18454</v>
      </c>
      <c r="H4607">
        <v>67.193410099999994</v>
      </c>
      <c r="I4607">
        <v>-85.345425899999995</v>
      </c>
      <c r="J4607" s="1" t="str">
        <f t="shared" si="758"/>
        <v>NGR lake sediment grab sample</v>
      </c>
      <c r="K4607" s="1" t="str">
        <f t="shared" si="759"/>
        <v>&lt;177 micron (NGR)</v>
      </c>
      <c r="L4607">
        <v>3</v>
      </c>
      <c r="M4607" t="s">
        <v>143</v>
      </c>
      <c r="N4607">
        <v>55</v>
      </c>
      <c r="O4607" t="s">
        <v>253</v>
      </c>
      <c r="P4607" t="s">
        <v>62</v>
      </c>
      <c r="Q4607" t="s">
        <v>290</v>
      </c>
      <c r="R4607" t="s">
        <v>244</v>
      </c>
      <c r="S4607" t="s">
        <v>64</v>
      </c>
      <c r="T4607" t="s">
        <v>36</v>
      </c>
      <c r="U4607" t="s">
        <v>2330</v>
      </c>
      <c r="V4607" t="s">
        <v>4470</v>
      </c>
      <c r="W4607" t="s">
        <v>66</v>
      </c>
      <c r="X4607" t="s">
        <v>76</v>
      </c>
      <c r="Y4607" t="s">
        <v>80</v>
      </c>
      <c r="Z4607" t="s">
        <v>626</v>
      </c>
    </row>
    <row r="4608" spans="1:26" hidden="1" x14ac:dyDescent="0.25">
      <c r="A4608" t="s">
        <v>18455</v>
      </c>
      <c r="B4608" t="s">
        <v>18456</v>
      </c>
      <c r="C4608" s="1" t="str">
        <f t="shared" si="749"/>
        <v>21:0389</v>
      </c>
      <c r="D4608" s="1" t="str">
        <f t="shared" si="757"/>
        <v>21:0130</v>
      </c>
      <c r="E4608" t="s">
        <v>18457</v>
      </c>
      <c r="F4608" t="s">
        <v>18458</v>
      </c>
      <c r="H4608">
        <v>67.169575300000005</v>
      </c>
      <c r="I4608">
        <v>-85.466652199999999</v>
      </c>
      <c r="J4608" s="1" t="str">
        <f t="shared" si="758"/>
        <v>NGR lake sediment grab sample</v>
      </c>
      <c r="K4608" s="1" t="str">
        <f t="shared" si="759"/>
        <v>&lt;177 micron (NGR)</v>
      </c>
      <c r="L4608">
        <v>3</v>
      </c>
      <c r="M4608" t="s">
        <v>177</v>
      </c>
      <c r="N4608">
        <v>56</v>
      </c>
      <c r="O4608" t="s">
        <v>289</v>
      </c>
      <c r="P4608" t="s">
        <v>298</v>
      </c>
      <c r="Q4608" t="s">
        <v>135</v>
      </c>
      <c r="R4608" t="s">
        <v>49</v>
      </c>
      <c r="S4608" t="s">
        <v>198</v>
      </c>
      <c r="T4608" t="s">
        <v>36</v>
      </c>
      <c r="U4608" t="s">
        <v>270</v>
      </c>
      <c r="V4608" t="s">
        <v>10021</v>
      </c>
      <c r="W4608" t="s">
        <v>66</v>
      </c>
      <c r="X4608" t="s">
        <v>76</v>
      </c>
      <c r="Y4608" t="s">
        <v>309</v>
      </c>
      <c r="Z4608" t="s">
        <v>181</v>
      </c>
    </row>
    <row r="4609" spans="1:26" hidden="1" x14ac:dyDescent="0.25">
      <c r="A4609" t="s">
        <v>18459</v>
      </c>
      <c r="B4609" t="s">
        <v>18460</v>
      </c>
      <c r="C4609" s="1" t="str">
        <f t="shared" si="749"/>
        <v>21:0389</v>
      </c>
      <c r="D4609" s="1" t="str">
        <f t="shared" si="757"/>
        <v>21:0130</v>
      </c>
      <c r="E4609" t="s">
        <v>18461</v>
      </c>
      <c r="F4609" t="s">
        <v>18462</v>
      </c>
      <c r="H4609">
        <v>67.157030000000006</v>
      </c>
      <c r="I4609">
        <v>-85.623244400000004</v>
      </c>
      <c r="J4609" s="1" t="str">
        <f t="shared" si="758"/>
        <v>NGR lake sediment grab sample</v>
      </c>
      <c r="K4609" s="1" t="str">
        <f t="shared" si="759"/>
        <v>&lt;177 micron (NGR)</v>
      </c>
      <c r="L4609">
        <v>3</v>
      </c>
      <c r="M4609" t="s">
        <v>187</v>
      </c>
      <c r="N4609">
        <v>57</v>
      </c>
      <c r="O4609" t="s">
        <v>348</v>
      </c>
      <c r="P4609" t="s">
        <v>300</v>
      </c>
      <c r="Q4609" t="s">
        <v>134</v>
      </c>
      <c r="R4609" t="s">
        <v>32</v>
      </c>
      <c r="S4609" t="s">
        <v>109</v>
      </c>
      <c r="T4609" t="s">
        <v>36</v>
      </c>
      <c r="U4609" t="s">
        <v>1501</v>
      </c>
      <c r="V4609" t="s">
        <v>5543</v>
      </c>
      <c r="W4609" t="s">
        <v>53</v>
      </c>
      <c r="X4609" t="s">
        <v>77</v>
      </c>
      <c r="Y4609" t="s">
        <v>66</v>
      </c>
      <c r="Z4609" t="s">
        <v>1259</v>
      </c>
    </row>
    <row r="4610" spans="1:26" hidden="1" x14ac:dyDescent="0.25">
      <c r="A4610" t="s">
        <v>18463</v>
      </c>
      <c r="B4610" t="s">
        <v>18464</v>
      </c>
      <c r="C4610" s="1" t="str">
        <f t="shared" si="749"/>
        <v>21:0389</v>
      </c>
      <c r="D4610" s="1" t="str">
        <f t="shared" si="757"/>
        <v>21:0130</v>
      </c>
      <c r="E4610" t="s">
        <v>18465</v>
      </c>
      <c r="F4610" t="s">
        <v>18466</v>
      </c>
      <c r="H4610">
        <v>67.151313999999999</v>
      </c>
      <c r="I4610">
        <v>-85.654753299999996</v>
      </c>
      <c r="J4610" s="1" t="str">
        <f t="shared" si="758"/>
        <v>NGR lake sediment grab sample</v>
      </c>
      <c r="K4610" s="1" t="str">
        <f t="shared" si="759"/>
        <v>&lt;177 micron (NGR)</v>
      </c>
      <c r="L4610">
        <v>3</v>
      </c>
      <c r="M4610" t="s">
        <v>196</v>
      </c>
      <c r="N4610">
        <v>58</v>
      </c>
      <c r="O4610" t="s">
        <v>88</v>
      </c>
      <c r="P4610" t="s">
        <v>1047</v>
      </c>
      <c r="Q4610" t="s">
        <v>349</v>
      </c>
      <c r="R4610" t="s">
        <v>62</v>
      </c>
      <c r="S4610" t="s">
        <v>110</v>
      </c>
      <c r="T4610" t="s">
        <v>36</v>
      </c>
      <c r="U4610" t="s">
        <v>2164</v>
      </c>
      <c r="V4610" t="s">
        <v>3466</v>
      </c>
      <c r="W4610" t="s">
        <v>53</v>
      </c>
      <c r="X4610" t="s">
        <v>283</v>
      </c>
      <c r="Y4610" t="s">
        <v>309</v>
      </c>
      <c r="Z4610" t="s">
        <v>1259</v>
      </c>
    </row>
    <row r="4611" spans="1:26" hidden="1" x14ac:dyDescent="0.25">
      <c r="A4611" t="s">
        <v>18467</v>
      </c>
      <c r="B4611" t="s">
        <v>18468</v>
      </c>
      <c r="C4611" s="1" t="str">
        <f t="shared" si="749"/>
        <v>21:0389</v>
      </c>
      <c r="D4611" s="1" t="str">
        <f t="shared" si="757"/>
        <v>21:0130</v>
      </c>
      <c r="E4611" t="s">
        <v>18469</v>
      </c>
      <c r="F4611" t="s">
        <v>18470</v>
      </c>
      <c r="H4611">
        <v>67.145672399999995</v>
      </c>
      <c r="I4611">
        <v>-85.750024199999999</v>
      </c>
      <c r="J4611" s="1" t="str">
        <f t="shared" si="758"/>
        <v>NGR lake sediment grab sample</v>
      </c>
      <c r="K4611" s="1" t="str">
        <f t="shared" si="759"/>
        <v>&lt;177 micron (NGR)</v>
      </c>
      <c r="L4611">
        <v>3</v>
      </c>
      <c r="M4611" t="s">
        <v>206</v>
      </c>
      <c r="N4611">
        <v>59</v>
      </c>
      <c r="O4611" t="s">
        <v>1058</v>
      </c>
      <c r="P4611" t="s">
        <v>49</v>
      </c>
      <c r="Q4611" t="s">
        <v>50</v>
      </c>
      <c r="R4611" t="s">
        <v>321</v>
      </c>
      <c r="S4611" t="s">
        <v>290</v>
      </c>
      <c r="T4611" t="s">
        <v>36</v>
      </c>
      <c r="U4611" t="s">
        <v>2562</v>
      </c>
      <c r="V4611" t="s">
        <v>5080</v>
      </c>
      <c r="W4611" t="s">
        <v>66</v>
      </c>
      <c r="X4611" t="s">
        <v>76</v>
      </c>
      <c r="Y4611" t="s">
        <v>66</v>
      </c>
      <c r="Z4611" t="s">
        <v>992</v>
      </c>
    </row>
    <row r="4612" spans="1:26" hidden="1" x14ac:dyDescent="0.25">
      <c r="A4612" t="s">
        <v>18471</v>
      </c>
      <c r="B4612" t="s">
        <v>18472</v>
      </c>
      <c r="C4612" s="1" t="str">
        <f t="shared" si="749"/>
        <v>21:0389</v>
      </c>
      <c r="D4612" s="1" t="str">
        <f t="shared" si="757"/>
        <v>21:0130</v>
      </c>
      <c r="E4612" t="s">
        <v>18473</v>
      </c>
      <c r="F4612" t="s">
        <v>18474</v>
      </c>
      <c r="H4612">
        <v>67.106752799999995</v>
      </c>
      <c r="I4612">
        <v>-85.740744599999999</v>
      </c>
      <c r="J4612" s="1" t="str">
        <f t="shared" si="758"/>
        <v>NGR lake sediment grab sample</v>
      </c>
      <c r="K4612" s="1" t="str">
        <f t="shared" si="759"/>
        <v>&lt;177 micron (NGR)</v>
      </c>
      <c r="L4612">
        <v>3</v>
      </c>
      <c r="M4612" t="s">
        <v>214</v>
      </c>
      <c r="N4612">
        <v>60</v>
      </c>
      <c r="O4612" t="s">
        <v>228</v>
      </c>
      <c r="P4612" t="s">
        <v>336</v>
      </c>
      <c r="Q4612" t="s">
        <v>394</v>
      </c>
      <c r="R4612" t="s">
        <v>489</v>
      </c>
      <c r="S4612" t="s">
        <v>50</v>
      </c>
      <c r="T4612" t="s">
        <v>36</v>
      </c>
      <c r="U4612" t="s">
        <v>328</v>
      </c>
      <c r="V4612" t="s">
        <v>927</v>
      </c>
      <c r="W4612" t="s">
        <v>66</v>
      </c>
      <c r="X4612" t="s">
        <v>77</v>
      </c>
      <c r="Y4612" t="s">
        <v>63</v>
      </c>
      <c r="Z4612" t="s">
        <v>3853</v>
      </c>
    </row>
    <row r="4613" spans="1:26" hidden="1" x14ac:dyDescent="0.25">
      <c r="A4613" t="s">
        <v>18475</v>
      </c>
      <c r="B4613" t="s">
        <v>18476</v>
      </c>
      <c r="C4613" s="1" t="str">
        <f t="shared" si="749"/>
        <v>21:0389</v>
      </c>
      <c r="D4613" s="1" t="str">
        <f t="shared" si="757"/>
        <v>21:0130</v>
      </c>
      <c r="E4613" t="s">
        <v>18477</v>
      </c>
      <c r="F4613" t="s">
        <v>18478</v>
      </c>
      <c r="H4613">
        <v>67.231955600000006</v>
      </c>
      <c r="I4613">
        <v>-85.998678900000002</v>
      </c>
      <c r="J4613" s="1" t="str">
        <f t="shared" si="758"/>
        <v>NGR lake sediment grab sample</v>
      </c>
      <c r="K4613" s="1" t="str">
        <f t="shared" si="759"/>
        <v>&lt;177 micron (NGR)</v>
      </c>
      <c r="L4613">
        <v>4</v>
      </c>
      <c r="M4613" t="s">
        <v>242</v>
      </c>
      <c r="N4613">
        <v>61</v>
      </c>
      <c r="O4613" t="s">
        <v>79</v>
      </c>
      <c r="P4613" t="s">
        <v>236</v>
      </c>
      <c r="Q4613" t="s">
        <v>64</v>
      </c>
      <c r="R4613" t="s">
        <v>134</v>
      </c>
      <c r="S4613" t="s">
        <v>156</v>
      </c>
      <c r="T4613" t="s">
        <v>36</v>
      </c>
      <c r="U4613" t="s">
        <v>3605</v>
      </c>
      <c r="V4613" t="s">
        <v>504</v>
      </c>
      <c r="W4613" t="s">
        <v>53</v>
      </c>
      <c r="X4613" t="s">
        <v>76</v>
      </c>
      <c r="Y4613" t="s">
        <v>63</v>
      </c>
      <c r="Z4613" t="s">
        <v>6700</v>
      </c>
    </row>
    <row r="4614" spans="1:26" hidden="1" x14ac:dyDescent="0.25">
      <c r="A4614" t="s">
        <v>18479</v>
      </c>
      <c r="B4614" t="s">
        <v>18480</v>
      </c>
      <c r="C4614" s="1" t="str">
        <f t="shared" si="749"/>
        <v>21:0389</v>
      </c>
      <c r="D4614" s="1" t="str">
        <f t="shared" si="757"/>
        <v>21:0130</v>
      </c>
      <c r="E4614" t="s">
        <v>18481</v>
      </c>
      <c r="F4614" t="s">
        <v>18482</v>
      </c>
      <c r="H4614">
        <v>67.109857300000002</v>
      </c>
      <c r="I4614">
        <v>-85.825558900000004</v>
      </c>
      <c r="J4614" s="1" t="str">
        <f t="shared" si="758"/>
        <v>NGR lake sediment grab sample</v>
      </c>
      <c r="K4614" s="1" t="str">
        <f t="shared" si="759"/>
        <v>&lt;177 micron (NGR)</v>
      </c>
      <c r="L4614">
        <v>4</v>
      </c>
      <c r="M4614" t="s">
        <v>251</v>
      </c>
      <c r="N4614">
        <v>62</v>
      </c>
      <c r="O4614" t="s">
        <v>1048</v>
      </c>
      <c r="P4614" t="s">
        <v>48</v>
      </c>
      <c r="Q4614" t="s">
        <v>271</v>
      </c>
      <c r="R4614" t="s">
        <v>334</v>
      </c>
      <c r="S4614" t="s">
        <v>290</v>
      </c>
      <c r="T4614" t="s">
        <v>36</v>
      </c>
      <c r="U4614" t="s">
        <v>1501</v>
      </c>
      <c r="V4614" t="s">
        <v>5080</v>
      </c>
      <c r="W4614" t="s">
        <v>63</v>
      </c>
      <c r="X4614" t="s">
        <v>76</v>
      </c>
      <c r="Y4614" t="s">
        <v>80</v>
      </c>
      <c r="Z4614" t="s">
        <v>78</v>
      </c>
    </row>
    <row r="4615" spans="1:26" hidden="1" x14ac:dyDescent="0.25">
      <c r="A4615" t="s">
        <v>18483</v>
      </c>
      <c r="B4615" t="s">
        <v>18484</v>
      </c>
      <c r="C4615" s="1" t="str">
        <f t="shared" si="749"/>
        <v>21:0389</v>
      </c>
      <c r="D4615" s="1" t="str">
        <f t="shared" si="757"/>
        <v>21:0130</v>
      </c>
      <c r="E4615" t="s">
        <v>18485</v>
      </c>
      <c r="F4615" t="s">
        <v>18486</v>
      </c>
      <c r="H4615">
        <v>67.104109899999997</v>
      </c>
      <c r="I4615">
        <v>-85.855668399999999</v>
      </c>
      <c r="J4615" s="1" t="str">
        <f t="shared" si="758"/>
        <v>NGR lake sediment grab sample</v>
      </c>
      <c r="K4615" s="1" t="str">
        <f t="shared" si="759"/>
        <v>&lt;177 micron (NGR)</v>
      </c>
      <c r="L4615">
        <v>4</v>
      </c>
      <c r="M4615" t="s">
        <v>259</v>
      </c>
      <c r="N4615">
        <v>63</v>
      </c>
      <c r="O4615" t="s">
        <v>300</v>
      </c>
      <c r="P4615" t="s">
        <v>48</v>
      </c>
      <c r="Q4615" t="s">
        <v>596</v>
      </c>
      <c r="R4615" t="s">
        <v>321</v>
      </c>
      <c r="S4615" t="s">
        <v>156</v>
      </c>
      <c r="T4615" t="s">
        <v>36</v>
      </c>
      <c r="U4615" t="s">
        <v>179</v>
      </c>
      <c r="V4615" t="s">
        <v>1172</v>
      </c>
      <c r="W4615" t="s">
        <v>66</v>
      </c>
      <c r="X4615" t="s">
        <v>76</v>
      </c>
      <c r="Y4615" t="s">
        <v>3466</v>
      </c>
      <c r="Z4615" t="s">
        <v>4726</v>
      </c>
    </row>
    <row r="4616" spans="1:26" hidden="1" x14ac:dyDescent="0.25">
      <c r="A4616" t="s">
        <v>18487</v>
      </c>
      <c r="B4616" t="s">
        <v>18488</v>
      </c>
      <c r="C4616" s="1" t="str">
        <f t="shared" si="749"/>
        <v>21:0389</v>
      </c>
      <c r="D4616" s="1" t="str">
        <f t="shared" si="757"/>
        <v>21:0130</v>
      </c>
      <c r="E4616" t="s">
        <v>18485</v>
      </c>
      <c r="F4616" t="s">
        <v>18489</v>
      </c>
      <c r="H4616">
        <v>67.104109899999997</v>
      </c>
      <c r="I4616">
        <v>-85.855668399999999</v>
      </c>
      <c r="J4616" s="1" t="str">
        <f t="shared" si="758"/>
        <v>NGR lake sediment grab sample</v>
      </c>
      <c r="K4616" s="1" t="str">
        <f t="shared" si="759"/>
        <v>&lt;177 micron (NGR)</v>
      </c>
      <c r="L4616">
        <v>4</v>
      </c>
      <c r="M4616" t="s">
        <v>268</v>
      </c>
      <c r="N4616">
        <v>64</v>
      </c>
      <c r="O4616" t="s">
        <v>455</v>
      </c>
      <c r="P4616" t="s">
        <v>133</v>
      </c>
      <c r="Q4616" t="s">
        <v>271</v>
      </c>
      <c r="R4616" t="s">
        <v>145</v>
      </c>
      <c r="S4616" t="s">
        <v>156</v>
      </c>
      <c r="T4616" t="s">
        <v>36</v>
      </c>
      <c r="U4616" t="s">
        <v>889</v>
      </c>
      <c r="V4616" t="s">
        <v>171</v>
      </c>
      <c r="W4616" t="s">
        <v>66</v>
      </c>
      <c r="X4616" t="s">
        <v>76</v>
      </c>
      <c r="Y4616" t="s">
        <v>3466</v>
      </c>
      <c r="Z4616" t="s">
        <v>164</v>
      </c>
    </row>
    <row r="4617" spans="1:26" hidden="1" x14ac:dyDescent="0.25">
      <c r="A4617" t="s">
        <v>18490</v>
      </c>
      <c r="B4617" t="s">
        <v>18491</v>
      </c>
      <c r="C4617" s="1" t="str">
        <f t="shared" ref="C4617:C4680" si="760">HYPERLINK("http://geochem.nrcan.gc.ca/cdogs/content/bdl/bdl210389_e.htm", "21:0389")</f>
        <v>21:0389</v>
      </c>
      <c r="D4617" s="1" t="str">
        <f t="shared" si="757"/>
        <v>21:0130</v>
      </c>
      <c r="E4617" t="s">
        <v>18492</v>
      </c>
      <c r="F4617" t="s">
        <v>18493</v>
      </c>
      <c r="H4617">
        <v>67.067951300000004</v>
      </c>
      <c r="I4617">
        <v>-85.906204700000004</v>
      </c>
      <c r="J4617" s="1" t="str">
        <f t="shared" si="758"/>
        <v>NGR lake sediment grab sample</v>
      </c>
      <c r="K4617" s="1" t="str">
        <f t="shared" si="759"/>
        <v>&lt;177 micron (NGR)</v>
      </c>
      <c r="L4617">
        <v>4</v>
      </c>
      <c r="M4617" t="s">
        <v>47</v>
      </c>
      <c r="N4617">
        <v>65</v>
      </c>
      <c r="O4617" t="s">
        <v>488</v>
      </c>
      <c r="P4617" t="s">
        <v>1090</v>
      </c>
      <c r="Q4617" t="s">
        <v>668</v>
      </c>
      <c r="R4617" t="s">
        <v>35</v>
      </c>
      <c r="S4617" t="s">
        <v>110</v>
      </c>
      <c r="T4617" t="s">
        <v>36</v>
      </c>
      <c r="U4617" t="s">
        <v>1171</v>
      </c>
      <c r="V4617" t="s">
        <v>2257</v>
      </c>
      <c r="W4617" t="s">
        <v>63</v>
      </c>
      <c r="X4617" t="s">
        <v>76</v>
      </c>
      <c r="Y4617" t="s">
        <v>82</v>
      </c>
      <c r="Z4617" t="s">
        <v>4881</v>
      </c>
    </row>
    <row r="4618" spans="1:26" hidden="1" x14ac:dyDescent="0.25">
      <c r="A4618" t="s">
        <v>18494</v>
      </c>
      <c r="B4618" t="s">
        <v>18495</v>
      </c>
      <c r="C4618" s="1" t="str">
        <f t="shared" si="760"/>
        <v>21:0389</v>
      </c>
      <c r="D4618" s="1" t="str">
        <f t="shared" si="757"/>
        <v>21:0130</v>
      </c>
      <c r="E4618" t="s">
        <v>18496</v>
      </c>
      <c r="F4618" t="s">
        <v>18497</v>
      </c>
      <c r="H4618">
        <v>67.078091299999997</v>
      </c>
      <c r="I4618">
        <v>-85.986742800000002</v>
      </c>
      <c r="J4618" s="1" t="str">
        <f t="shared" si="758"/>
        <v>NGR lake sediment grab sample</v>
      </c>
      <c r="K4618" s="1" t="str">
        <f t="shared" si="759"/>
        <v>&lt;177 micron (NGR)</v>
      </c>
      <c r="L4618">
        <v>4</v>
      </c>
      <c r="M4618" t="s">
        <v>60</v>
      </c>
      <c r="N4618">
        <v>66</v>
      </c>
      <c r="O4618" t="s">
        <v>1058</v>
      </c>
      <c r="P4618" t="s">
        <v>223</v>
      </c>
      <c r="Q4618" t="s">
        <v>110</v>
      </c>
      <c r="R4618" t="s">
        <v>283</v>
      </c>
      <c r="S4618" t="s">
        <v>76</v>
      </c>
      <c r="T4618" t="s">
        <v>36</v>
      </c>
      <c r="U4618" t="s">
        <v>31</v>
      </c>
      <c r="V4618" t="s">
        <v>2909</v>
      </c>
      <c r="W4618" t="s">
        <v>66</v>
      </c>
      <c r="X4618" t="s">
        <v>283</v>
      </c>
      <c r="Y4618" t="s">
        <v>63</v>
      </c>
      <c r="Z4618" t="s">
        <v>4117</v>
      </c>
    </row>
    <row r="4619" spans="1:26" hidden="1" x14ac:dyDescent="0.25">
      <c r="A4619" t="s">
        <v>18498</v>
      </c>
      <c r="B4619" t="s">
        <v>18499</v>
      </c>
      <c r="C4619" s="1" t="str">
        <f t="shared" si="760"/>
        <v>21:0389</v>
      </c>
      <c r="D4619" s="1" t="str">
        <f t="shared" si="757"/>
        <v>21:0130</v>
      </c>
      <c r="E4619" t="s">
        <v>18500</v>
      </c>
      <c r="F4619" t="s">
        <v>18501</v>
      </c>
      <c r="H4619">
        <v>67.097454400000004</v>
      </c>
      <c r="I4619">
        <v>-85.983077499999993</v>
      </c>
      <c r="J4619" s="1" t="str">
        <f t="shared" si="758"/>
        <v>NGR lake sediment grab sample</v>
      </c>
      <c r="K4619" s="1" t="str">
        <f t="shared" si="759"/>
        <v>&lt;177 micron (NGR)</v>
      </c>
      <c r="L4619">
        <v>4</v>
      </c>
      <c r="M4619" t="s">
        <v>73</v>
      </c>
      <c r="N4619">
        <v>67</v>
      </c>
      <c r="O4619" t="s">
        <v>243</v>
      </c>
      <c r="P4619" t="s">
        <v>289</v>
      </c>
      <c r="Q4619" t="s">
        <v>394</v>
      </c>
      <c r="R4619" t="s">
        <v>49</v>
      </c>
      <c r="S4619" t="s">
        <v>198</v>
      </c>
      <c r="T4619" t="s">
        <v>36</v>
      </c>
      <c r="U4619" t="s">
        <v>874</v>
      </c>
      <c r="V4619" t="s">
        <v>3808</v>
      </c>
      <c r="W4619" t="s">
        <v>53</v>
      </c>
      <c r="X4619" t="s">
        <v>283</v>
      </c>
      <c r="Y4619" t="s">
        <v>5944</v>
      </c>
      <c r="Z4619" t="s">
        <v>3876</v>
      </c>
    </row>
    <row r="4620" spans="1:26" hidden="1" x14ac:dyDescent="0.25">
      <c r="A4620" t="s">
        <v>18502</v>
      </c>
      <c r="B4620" t="s">
        <v>18503</v>
      </c>
      <c r="C4620" s="1" t="str">
        <f t="shared" si="760"/>
        <v>21:0389</v>
      </c>
      <c r="D4620" s="1" t="str">
        <f t="shared" si="757"/>
        <v>21:0130</v>
      </c>
      <c r="E4620" t="s">
        <v>18504</v>
      </c>
      <c r="F4620" t="s">
        <v>18505</v>
      </c>
      <c r="H4620">
        <v>67.105639300000007</v>
      </c>
      <c r="I4620">
        <v>-85.926018799999994</v>
      </c>
      <c r="J4620" s="1" t="str">
        <f t="shared" si="758"/>
        <v>NGR lake sediment grab sample</v>
      </c>
      <c r="K4620" s="1" t="str">
        <f t="shared" si="759"/>
        <v>&lt;177 micron (NGR)</v>
      </c>
      <c r="L4620">
        <v>4</v>
      </c>
      <c r="M4620" t="s">
        <v>87</v>
      </c>
      <c r="N4620">
        <v>68</v>
      </c>
      <c r="O4620" t="s">
        <v>888</v>
      </c>
      <c r="P4620" t="s">
        <v>1090</v>
      </c>
      <c r="Q4620" t="s">
        <v>391</v>
      </c>
      <c r="R4620" t="s">
        <v>35</v>
      </c>
      <c r="S4620" t="s">
        <v>34</v>
      </c>
      <c r="T4620" t="s">
        <v>36</v>
      </c>
      <c r="U4620" t="s">
        <v>12585</v>
      </c>
      <c r="V4620" t="s">
        <v>6924</v>
      </c>
      <c r="W4620" t="s">
        <v>53</v>
      </c>
      <c r="X4620" t="s">
        <v>77</v>
      </c>
      <c r="Y4620" t="s">
        <v>5107</v>
      </c>
      <c r="Z4620" t="s">
        <v>181</v>
      </c>
    </row>
    <row r="4621" spans="1:26" hidden="1" x14ac:dyDescent="0.25">
      <c r="A4621" t="s">
        <v>18506</v>
      </c>
      <c r="B4621" t="s">
        <v>18507</v>
      </c>
      <c r="C4621" s="1" t="str">
        <f t="shared" si="760"/>
        <v>21:0389</v>
      </c>
      <c r="D4621" s="1" t="str">
        <f t="shared" si="757"/>
        <v>21:0130</v>
      </c>
      <c r="E4621" t="s">
        <v>18508</v>
      </c>
      <c r="F4621" t="s">
        <v>18509</v>
      </c>
      <c r="H4621">
        <v>67.1322014</v>
      </c>
      <c r="I4621">
        <v>-85.8559999</v>
      </c>
      <c r="J4621" s="1" t="str">
        <f t="shared" si="758"/>
        <v>NGR lake sediment grab sample</v>
      </c>
      <c r="K4621" s="1" t="str">
        <f t="shared" si="759"/>
        <v>&lt;177 micron (NGR)</v>
      </c>
      <c r="L4621">
        <v>4</v>
      </c>
      <c r="M4621" t="s">
        <v>96</v>
      </c>
      <c r="N4621">
        <v>69</v>
      </c>
      <c r="O4621" t="s">
        <v>1047</v>
      </c>
      <c r="P4621" t="s">
        <v>236</v>
      </c>
      <c r="Q4621" t="s">
        <v>135</v>
      </c>
      <c r="R4621" t="s">
        <v>145</v>
      </c>
      <c r="S4621" t="s">
        <v>64</v>
      </c>
      <c r="T4621" t="s">
        <v>36</v>
      </c>
      <c r="U4621" t="s">
        <v>2314</v>
      </c>
      <c r="V4621" t="s">
        <v>1475</v>
      </c>
      <c r="W4621" t="s">
        <v>53</v>
      </c>
      <c r="X4621" t="s">
        <v>76</v>
      </c>
      <c r="Y4621" t="s">
        <v>875</v>
      </c>
      <c r="Z4621" t="s">
        <v>3166</v>
      </c>
    </row>
    <row r="4622" spans="1:26" hidden="1" x14ac:dyDescent="0.25">
      <c r="A4622" t="s">
        <v>18510</v>
      </c>
      <c r="B4622" t="s">
        <v>18511</v>
      </c>
      <c r="C4622" s="1" t="str">
        <f t="shared" si="760"/>
        <v>21:0389</v>
      </c>
      <c r="D4622" s="1" t="str">
        <f t="shared" si="757"/>
        <v>21:0130</v>
      </c>
      <c r="E4622" t="s">
        <v>18512</v>
      </c>
      <c r="F4622" t="s">
        <v>18513</v>
      </c>
      <c r="H4622">
        <v>67.160265899999999</v>
      </c>
      <c r="I4622">
        <v>-85.853839600000001</v>
      </c>
      <c r="J4622" s="1" t="str">
        <f t="shared" si="758"/>
        <v>NGR lake sediment grab sample</v>
      </c>
      <c r="K4622" s="1" t="str">
        <f t="shared" si="759"/>
        <v>&lt;177 micron (NGR)</v>
      </c>
      <c r="L4622">
        <v>4</v>
      </c>
      <c r="M4622" t="s">
        <v>106</v>
      </c>
      <c r="N4622">
        <v>70</v>
      </c>
      <c r="O4622" t="s">
        <v>1047</v>
      </c>
      <c r="P4622" t="s">
        <v>120</v>
      </c>
      <c r="Q4622" t="s">
        <v>110</v>
      </c>
      <c r="R4622" t="s">
        <v>145</v>
      </c>
      <c r="S4622" t="s">
        <v>109</v>
      </c>
      <c r="T4622" t="s">
        <v>36</v>
      </c>
      <c r="U4622" t="s">
        <v>471</v>
      </c>
      <c r="V4622" t="s">
        <v>5080</v>
      </c>
      <c r="W4622" t="s">
        <v>53</v>
      </c>
      <c r="X4622" t="s">
        <v>77</v>
      </c>
      <c r="Y4622" t="s">
        <v>125</v>
      </c>
      <c r="Z4622" t="s">
        <v>1127</v>
      </c>
    </row>
    <row r="4623" spans="1:26" hidden="1" x14ac:dyDescent="0.25">
      <c r="A4623" t="s">
        <v>18514</v>
      </c>
      <c r="B4623" t="s">
        <v>18515</v>
      </c>
      <c r="C4623" s="1" t="str">
        <f t="shared" si="760"/>
        <v>21:0389</v>
      </c>
      <c r="D4623" s="1" t="str">
        <f t="shared" si="757"/>
        <v>21:0130</v>
      </c>
      <c r="E4623" t="s">
        <v>18516</v>
      </c>
      <c r="F4623" t="s">
        <v>18517</v>
      </c>
      <c r="H4623">
        <v>67.139442900000006</v>
      </c>
      <c r="I4623">
        <v>-85.950400200000004</v>
      </c>
      <c r="J4623" s="1" t="str">
        <f t="shared" si="758"/>
        <v>NGR lake sediment grab sample</v>
      </c>
      <c r="K4623" s="1" t="str">
        <f t="shared" si="759"/>
        <v>&lt;177 micron (NGR)</v>
      </c>
      <c r="L4623">
        <v>4</v>
      </c>
      <c r="M4623" t="s">
        <v>118</v>
      </c>
      <c r="N4623">
        <v>71</v>
      </c>
      <c r="O4623" t="s">
        <v>562</v>
      </c>
      <c r="P4623" t="s">
        <v>1048</v>
      </c>
      <c r="Q4623" t="s">
        <v>271</v>
      </c>
      <c r="R4623" t="s">
        <v>546</v>
      </c>
      <c r="S4623" t="s">
        <v>109</v>
      </c>
      <c r="T4623" t="s">
        <v>36</v>
      </c>
      <c r="U4623" t="s">
        <v>1480</v>
      </c>
      <c r="V4623" t="s">
        <v>1475</v>
      </c>
      <c r="W4623" t="s">
        <v>53</v>
      </c>
      <c r="X4623" t="s">
        <v>77</v>
      </c>
      <c r="Y4623" t="s">
        <v>66</v>
      </c>
      <c r="Z4623" t="s">
        <v>10226</v>
      </c>
    </row>
    <row r="4624" spans="1:26" hidden="1" x14ac:dyDescent="0.25">
      <c r="A4624" t="s">
        <v>18518</v>
      </c>
      <c r="B4624" t="s">
        <v>18519</v>
      </c>
      <c r="C4624" s="1" t="str">
        <f t="shared" si="760"/>
        <v>21:0389</v>
      </c>
      <c r="D4624" s="1" t="str">
        <f t="shared" si="757"/>
        <v>21:0130</v>
      </c>
      <c r="E4624" t="s">
        <v>18520</v>
      </c>
      <c r="F4624" t="s">
        <v>18521</v>
      </c>
      <c r="H4624">
        <v>67.134526500000007</v>
      </c>
      <c r="I4624">
        <v>-85.993604199999993</v>
      </c>
      <c r="J4624" s="1" t="str">
        <f t="shared" si="758"/>
        <v>NGR lake sediment grab sample</v>
      </c>
      <c r="K4624" s="1" t="str">
        <f t="shared" si="759"/>
        <v>&lt;177 micron (NGR)</v>
      </c>
      <c r="L4624">
        <v>4</v>
      </c>
      <c r="M4624" t="s">
        <v>131</v>
      </c>
      <c r="N4624">
        <v>72</v>
      </c>
      <c r="O4624" t="s">
        <v>236</v>
      </c>
      <c r="P4624" t="s">
        <v>108</v>
      </c>
      <c r="Q4624" t="s">
        <v>109</v>
      </c>
      <c r="R4624" t="s">
        <v>77</v>
      </c>
      <c r="S4624" t="s">
        <v>76</v>
      </c>
      <c r="T4624" t="s">
        <v>36</v>
      </c>
      <c r="U4624" t="s">
        <v>2474</v>
      </c>
      <c r="V4624" t="s">
        <v>1018</v>
      </c>
      <c r="W4624" t="s">
        <v>53</v>
      </c>
      <c r="X4624" t="s">
        <v>76</v>
      </c>
      <c r="Y4624" t="s">
        <v>39</v>
      </c>
      <c r="Z4624" t="s">
        <v>710</v>
      </c>
    </row>
    <row r="4625" spans="1:26" hidden="1" x14ac:dyDescent="0.25">
      <c r="A4625" t="s">
        <v>18522</v>
      </c>
      <c r="B4625" t="s">
        <v>18523</v>
      </c>
      <c r="C4625" s="1" t="str">
        <f t="shared" si="760"/>
        <v>21:0389</v>
      </c>
      <c r="D4625" s="1" t="str">
        <f t="shared" si="757"/>
        <v>21:0130</v>
      </c>
      <c r="E4625" t="s">
        <v>18524</v>
      </c>
      <c r="F4625" t="s">
        <v>18525</v>
      </c>
      <c r="H4625">
        <v>67.157510099999996</v>
      </c>
      <c r="I4625">
        <v>-85.962704900000006</v>
      </c>
      <c r="J4625" s="1" t="str">
        <f t="shared" si="758"/>
        <v>NGR lake sediment grab sample</v>
      </c>
      <c r="K4625" s="1" t="str">
        <f t="shared" si="759"/>
        <v>&lt;177 micron (NGR)</v>
      </c>
      <c r="L4625">
        <v>4</v>
      </c>
      <c r="M4625" t="s">
        <v>143</v>
      </c>
      <c r="N4625">
        <v>73</v>
      </c>
      <c r="O4625" t="s">
        <v>1058</v>
      </c>
      <c r="P4625" t="s">
        <v>224</v>
      </c>
      <c r="Q4625" t="s">
        <v>198</v>
      </c>
      <c r="R4625" t="s">
        <v>75</v>
      </c>
      <c r="S4625" t="s">
        <v>109</v>
      </c>
      <c r="T4625" t="s">
        <v>36</v>
      </c>
      <c r="U4625" t="s">
        <v>4842</v>
      </c>
      <c r="V4625" t="s">
        <v>2544</v>
      </c>
      <c r="W4625" t="s">
        <v>53</v>
      </c>
      <c r="X4625" t="s">
        <v>283</v>
      </c>
      <c r="Y4625" t="s">
        <v>39</v>
      </c>
      <c r="Z4625" t="s">
        <v>4726</v>
      </c>
    </row>
    <row r="4626" spans="1:26" hidden="1" x14ac:dyDescent="0.25">
      <c r="A4626" t="s">
        <v>18526</v>
      </c>
      <c r="B4626" t="s">
        <v>18527</v>
      </c>
      <c r="C4626" s="1" t="str">
        <f t="shared" si="760"/>
        <v>21:0389</v>
      </c>
      <c r="D4626" s="1" t="str">
        <f t="shared" si="757"/>
        <v>21:0130</v>
      </c>
      <c r="E4626" t="s">
        <v>18528</v>
      </c>
      <c r="F4626" t="s">
        <v>18529</v>
      </c>
      <c r="H4626">
        <v>67.174395399999995</v>
      </c>
      <c r="I4626">
        <v>-85.986813600000005</v>
      </c>
      <c r="J4626" s="1" t="str">
        <f t="shared" si="758"/>
        <v>NGR lake sediment grab sample</v>
      </c>
      <c r="K4626" s="1" t="str">
        <f t="shared" si="759"/>
        <v>&lt;177 micron (NGR)</v>
      </c>
      <c r="L4626">
        <v>4</v>
      </c>
      <c r="M4626" t="s">
        <v>177</v>
      </c>
      <c r="N4626">
        <v>74</v>
      </c>
      <c r="O4626" t="s">
        <v>300</v>
      </c>
      <c r="P4626" t="s">
        <v>1254</v>
      </c>
      <c r="Q4626" t="s">
        <v>110</v>
      </c>
      <c r="R4626" t="s">
        <v>283</v>
      </c>
      <c r="S4626" t="s">
        <v>290</v>
      </c>
      <c r="T4626" t="s">
        <v>36</v>
      </c>
      <c r="U4626" t="s">
        <v>6285</v>
      </c>
      <c r="V4626" t="s">
        <v>164</v>
      </c>
      <c r="W4626" t="s">
        <v>53</v>
      </c>
      <c r="X4626" t="s">
        <v>76</v>
      </c>
      <c r="Y4626" t="s">
        <v>875</v>
      </c>
      <c r="Z4626" t="s">
        <v>236</v>
      </c>
    </row>
    <row r="4627" spans="1:26" hidden="1" x14ac:dyDescent="0.25">
      <c r="A4627" t="s">
        <v>18530</v>
      </c>
      <c r="B4627" t="s">
        <v>18531</v>
      </c>
      <c r="C4627" s="1" t="str">
        <f t="shared" si="760"/>
        <v>21:0389</v>
      </c>
      <c r="D4627" s="1" t="str">
        <f t="shared" si="757"/>
        <v>21:0130</v>
      </c>
      <c r="E4627" t="s">
        <v>18532</v>
      </c>
      <c r="F4627" t="s">
        <v>18533</v>
      </c>
      <c r="H4627">
        <v>67.189717200000004</v>
      </c>
      <c r="I4627">
        <v>-85.995254700000004</v>
      </c>
      <c r="J4627" s="1" t="str">
        <f t="shared" si="758"/>
        <v>NGR lake sediment grab sample</v>
      </c>
      <c r="K4627" s="1" t="str">
        <f t="shared" si="759"/>
        <v>&lt;177 micron (NGR)</v>
      </c>
      <c r="L4627">
        <v>4</v>
      </c>
      <c r="M4627" t="s">
        <v>187</v>
      </c>
      <c r="N4627">
        <v>75</v>
      </c>
      <c r="O4627" t="s">
        <v>197</v>
      </c>
      <c r="P4627" t="s">
        <v>336</v>
      </c>
      <c r="Q4627" t="s">
        <v>135</v>
      </c>
      <c r="R4627" t="s">
        <v>321</v>
      </c>
      <c r="S4627" t="s">
        <v>50</v>
      </c>
      <c r="T4627" t="s">
        <v>36</v>
      </c>
      <c r="U4627" t="s">
        <v>1416</v>
      </c>
      <c r="V4627" t="s">
        <v>12849</v>
      </c>
      <c r="W4627" t="s">
        <v>53</v>
      </c>
      <c r="X4627" t="s">
        <v>283</v>
      </c>
      <c r="Y4627" t="s">
        <v>63</v>
      </c>
      <c r="Z4627" t="s">
        <v>236</v>
      </c>
    </row>
    <row r="4628" spans="1:26" hidden="1" x14ac:dyDescent="0.25">
      <c r="A4628" t="s">
        <v>18534</v>
      </c>
      <c r="B4628" t="s">
        <v>18535</v>
      </c>
      <c r="C4628" s="1" t="str">
        <f t="shared" si="760"/>
        <v>21:0389</v>
      </c>
      <c r="D4628" s="1" t="str">
        <f>HYPERLINK("http://geochem.nrcan.gc.ca/cdogs/content/svy/svy_e.htm", "")</f>
        <v/>
      </c>
      <c r="G4628" s="1" t="str">
        <f>HYPERLINK("http://geochem.nrcan.gc.ca/cdogs/content/cr_/cr_00023_e.htm", "23")</f>
        <v>23</v>
      </c>
      <c r="J4628" t="s">
        <v>220</v>
      </c>
      <c r="K4628" t="s">
        <v>221</v>
      </c>
      <c r="L4628">
        <v>4</v>
      </c>
      <c r="M4628" t="s">
        <v>222</v>
      </c>
      <c r="N4628">
        <v>76</v>
      </c>
      <c r="O4628" t="s">
        <v>67</v>
      </c>
      <c r="P4628" t="s">
        <v>32</v>
      </c>
      <c r="Q4628" t="s">
        <v>349</v>
      </c>
      <c r="R4628" t="s">
        <v>109</v>
      </c>
      <c r="S4628" t="s">
        <v>290</v>
      </c>
      <c r="T4628" t="s">
        <v>36</v>
      </c>
      <c r="U4628" t="s">
        <v>1282</v>
      </c>
      <c r="V4628" t="s">
        <v>504</v>
      </c>
      <c r="W4628" t="s">
        <v>33</v>
      </c>
      <c r="X4628" t="s">
        <v>79</v>
      </c>
      <c r="Y4628" t="s">
        <v>97</v>
      </c>
      <c r="Z4628" t="s">
        <v>5520</v>
      </c>
    </row>
    <row r="4629" spans="1:26" hidden="1" x14ac:dyDescent="0.25">
      <c r="A4629" t="s">
        <v>18536</v>
      </c>
      <c r="B4629" t="s">
        <v>18537</v>
      </c>
      <c r="C4629" s="1" t="str">
        <f t="shared" si="760"/>
        <v>21:0389</v>
      </c>
      <c r="D4629" s="1" t="str">
        <f t="shared" ref="D4629:D4636" si="761">HYPERLINK("http://geochem.nrcan.gc.ca/cdogs/content/svy/svy210130_e.htm", "21:0130")</f>
        <v>21:0130</v>
      </c>
      <c r="E4629" t="s">
        <v>18538</v>
      </c>
      <c r="F4629" t="s">
        <v>18539</v>
      </c>
      <c r="H4629">
        <v>67.192271300000002</v>
      </c>
      <c r="I4629">
        <v>-85.945997599999998</v>
      </c>
      <c r="J4629" s="1" t="str">
        <f t="shared" ref="J4629:J4636" si="762">HYPERLINK("http://geochem.nrcan.gc.ca/cdogs/content/kwd/kwd020027_e.htm", "NGR lake sediment grab sample")</f>
        <v>NGR lake sediment grab sample</v>
      </c>
      <c r="K4629" s="1" t="str">
        <f t="shared" ref="K4629:K4636" si="763">HYPERLINK("http://geochem.nrcan.gc.ca/cdogs/content/kwd/kwd080006_e.htm", "&lt;177 micron (NGR)")</f>
        <v>&lt;177 micron (NGR)</v>
      </c>
      <c r="L4629">
        <v>4</v>
      </c>
      <c r="M4629" t="s">
        <v>196</v>
      </c>
      <c r="N4629">
        <v>77</v>
      </c>
      <c r="O4629" t="s">
        <v>455</v>
      </c>
      <c r="P4629" t="s">
        <v>1048</v>
      </c>
      <c r="Q4629" t="s">
        <v>77</v>
      </c>
      <c r="R4629" t="s">
        <v>145</v>
      </c>
      <c r="S4629" t="s">
        <v>109</v>
      </c>
      <c r="T4629" t="s">
        <v>36</v>
      </c>
      <c r="U4629" t="s">
        <v>2169</v>
      </c>
      <c r="V4629" t="s">
        <v>992</v>
      </c>
      <c r="W4629" t="s">
        <v>66</v>
      </c>
      <c r="X4629" t="s">
        <v>283</v>
      </c>
      <c r="Y4629" t="s">
        <v>66</v>
      </c>
      <c r="Z4629" t="s">
        <v>953</v>
      </c>
    </row>
    <row r="4630" spans="1:26" hidden="1" x14ac:dyDescent="0.25">
      <c r="A4630" t="s">
        <v>18540</v>
      </c>
      <c r="B4630" t="s">
        <v>18541</v>
      </c>
      <c r="C4630" s="1" t="str">
        <f t="shared" si="760"/>
        <v>21:0389</v>
      </c>
      <c r="D4630" s="1" t="str">
        <f t="shared" si="761"/>
        <v>21:0130</v>
      </c>
      <c r="E4630" t="s">
        <v>18542</v>
      </c>
      <c r="F4630" t="s">
        <v>18543</v>
      </c>
      <c r="H4630">
        <v>67.210533400000003</v>
      </c>
      <c r="I4630">
        <v>-85.8923779</v>
      </c>
      <c r="J4630" s="1" t="str">
        <f t="shared" si="762"/>
        <v>NGR lake sediment grab sample</v>
      </c>
      <c r="K4630" s="1" t="str">
        <f t="shared" si="763"/>
        <v>&lt;177 micron (NGR)</v>
      </c>
      <c r="L4630">
        <v>4</v>
      </c>
      <c r="M4630" t="s">
        <v>206</v>
      </c>
      <c r="N4630">
        <v>78</v>
      </c>
      <c r="O4630" t="s">
        <v>81</v>
      </c>
      <c r="P4630" t="s">
        <v>1048</v>
      </c>
      <c r="Q4630" t="s">
        <v>134</v>
      </c>
      <c r="R4630" t="s">
        <v>82</v>
      </c>
      <c r="S4630" t="s">
        <v>50</v>
      </c>
      <c r="T4630" t="s">
        <v>36</v>
      </c>
      <c r="U4630" t="s">
        <v>5106</v>
      </c>
      <c r="V4630" t="s">
        <v>5774</v>
      </c>
      <c r="W4630" t="s">
        <v>53</v>
      </c>
      <c r="X4630" t="s">
        <v>283</v>
      </c>
      <c r="Y4630" t="s">
        <v>309</v>
      </c>
      <c r="Z4630" t="s">
        <v>6290</v>
      </c>
    </row>
    <row r="4631" spans="1:26" hidden="1" x14ac:dyDescent="0.25">
      <c r="A4631" t="s">
        <v>18544</v>
      </c>
      <c r="B4631" t="s">
        <v>18545</v>
      </c>
      <c r="C4631" s="1" t="str">
        <f t="shared" si="760"/>
        <v>21:0389</v>
      </c>
      <c r="D4631" s="1" t="str">
        <f t="shared" si="761"/>
        <v>21:0130</v>
      </c>
      <c r="E4631" t="s">
        <v>18546</v>
      </c>
      <c r="F4631" t="s">
        <v>18547</v>
      </c>
      <c r="H4631">
        <v>67.219160299999999</v>
      </c>
      <c r="I4631">
        <v>-85.942367700000005</v>
      </c>
      <c r="J4631" s="1" t="str">
        <f t="shared" si="762"/>
        <v>NGR lake sediment grab sample</v>
      </c>
      <c r="K4631" s="1" t="str">
        <f t="shared" si="763"/>
        <v>&lt;177 micron (NGR)</v>
      </c>
      <c r="L4631">
        <v>4</v>
      </c>
      <c r="M4631" t="s">
        <v>214</v>
      </c>
      <c r="N4631">
        <v>79</v>
      </c>
      <c r="O4631" t="s">
        <v>1058</v>
      </c>
      <c r="P4631" t="s">
        <v>300</v>
      </c>
      <c r="Q4631" t="s">
        <v>134</v>
      </c>
      <c r="R4631" t="s">
        <v>321</v>
      </c>
      <c r="S4631" t="s">
        <v>97</v>
      </c>
      <c r="T4631" t="s">
        <v>36</v>
      </c>
      <c r="U4631" t="s">
        <v>199</v>
      </c>
      <c r="V4631" t="s">
        <v>1703</v>
      </c>
      <c r="W4631" t="s">
        <v>53</v>
      </c>
      <c r="X4631" t="s">
        <v>77</v>
      </c>
      <c r="Y4631" t="s">
        <v>41</v>
      </c>
      <c r="Z4631" t="s">
        <v>15879</v>
      </c>
    </row>
    <row r="4632" spans="1:26" hidden="1" x14ac:dyDescent="0.25">
      <c r="A4632" t="s">
        <v>18548</v>
      </c>
      <c r="B4632" t="s">
        <v>18549</v>
      </c>
      <c r="C4632" s="1" t="str">
        <f t="shared" si="760"/>
        <v>21:0389</v>
      </c>
      <c r="D4632" s="1" t="str">
        <f t="shared" si="761"/>
        <v>21:0130</v>
      </c>
      <c r="E4632" t="s">
        <v>18477</v>
      </c>
      <c r="F4632" t="s">
        <v>18550</v>
      </c>
      <c r="H4632">
        <v>67.231955600000006</v>
      </c>
      <c r="I4632">
        <v>-85.998678900000002</v>
      </c>
      <c r="J4632" s="1" t="str">
        <f t="shared" si="762"/>
        <v>NGR lake sediment grab sample</v>
      </c>
      <c r="K4632" s="1" t="str">
        <f t="shared" si="763"/>
        <v>&lt;177 micron (NGR)</v>
      </c>
      <c r="L4632">
        <v>4</v>
      </c>
      <c r="M4632" t="s">
        <v>366</v>
      </c>
      <c r="N4632">
        <v>80</v>
      </c>
      <c r="O4632" t="s">
        <v>79</v>
      </c>
      <c r="P4632" t="s">
        <v>120</v>
      </c>
      <c r="Q4632" t="s">
        <v>50</v>
      </c>
      <c r="R4632" t="s">
        <v>596</v>
      </c>
      <c r="S4632" t="s">
        <v>156</v>
      </c>
      <c r="T4632" t="s">
        <v>36</v>
      </c>
      <c r="U4632" t="s">
        <v>2956</v>
      </c>
      <c r="V4632" t="s">
        <v>1193</v>
      </c>
      <c r="W4632" t="s">
        <v>53</v>
      </c>
      <c r="X4632" t="s">
        <v>77</v>
      </c>
      <c r="Y4632" t="s">
        <v>63</v>
      </c>
      <c r="Z4632" t="s">
        <v>6290</v>
      </c>
    </row>
    <row r="4633" spans="1:26" hidden="1" x14ac:dyDescent="0.25">
      <c r="A4633" t="s">
        <v>18551</v>
      </c>
      <c r="B4633" t="s">
        <v>18552</v>
      </c>
      <c r="C4633" s="1" t="str">
        <f t="shared" si="760"/>
        <v>21:0389</v>
      </c>
      <c r="D4633" s="1" t="str">
        <f t="shared" si="761"/>
        <v>21:0130</v>
      </c>
      <c r="E4633" t="s">
        <v>18553</v>
      </c>
      <c r="F4633" t="s">
        <v>18554</v>
      </c>
      <c r="H4633">
        <v>67.241439200000002</v>
      </c>
      <c r="I4633">
        <v>-85.885951199999994</v>
      </c>
      <c r="J4633" s="1" t="str">
        <f t="shared" si="762"/>
        <v>NGR lake sediment grab sample</v>
      </c>
      <c r="K4633" s="1" t="str">
        <f t="shared" si="763"/>
        <v>&lt;177 micron (NGR)</v>
      </c>
      <c r="L4633">
        <v>5</v>
      </c>
      <c r="M4633" t="s">
        <v>242</v>
      </c>
      <c r="N4633">
        <v>81</v>
      </c>
      <c r="O4633" t="s">
        <v>455</v>
      </c>
      <c r="P4633" t="s">
        <v>298</v>
      </c>
      <c r="Q4633" t="s">
        <v>198</v>
      </c>
      <c r="R4633" t="s">
        <v>283</v>
      </c>
      <c r="S4633" t="s">
        <v>109</v>
      </c>
      <c r="T4633" t="s">
        <v>36</v>
      </c>
      <c r="U4633" t="s">
        <v>2169</v>
      </c>
      <c r="V4633" t="s">
        <v>171</v>
      </c>
      <c r="W4633" t="s">
        <v>66</v>
      </c>
      <c r="X4633" t="s">
        <v>283</v>
      </c>
      <c r="Y4633" t="s">
        <v>875</v>
      </c>
      <c r="Z4633" t="s">
        <v>2240</v>
      </c>
    </row>
    <row r="4634" spans="1:26" hidden="1" x14ac:dyDescent="0.25">
      <c r="A4634" t="s">
        <v>18555</v>
      </c>
      <c r="B4634" t="s">
        <v>18556</v>
      </c>
      <c r="C4634" s="1" t="str">
        <f t="shared" si="760"/>
        <v>21:0389</v>
      </c>
      <c r="D4634" s="1" t="str">
        <f t="shared" si="761"/>
        <v>21:0130</v>
      </c>
      <c r="E4634" t="s">
        <v>18557</v>
      </c>
      <c r="F4634" t="s">
        <v>18558</v>
      </c>
      <c r="H4634">
        <v>67.256404000000003</v>
      </c>
      <c r="I4634">
        <v>-85.961012400000001</v>
      </c>
      <c r="J4634" s="1" t="str">
        <f t="shared" si="762"/>
        <v>NGR lake sediment grab sample</v>
      </c>
      <c r="K4634" s="1" t="str">
        <f t="shared" si="763"/>
        <v>&lt;177 micron (NGR)</v>
      </c>
      <c r="L4634">
        <v>5</v>
      </c>
      <c r="M4634" t="s">
        <v>251</v>
      </c>
      <c r="N4634">
        <v>82</v>
      </c>
      <c r="O4634" t="s">
        <v>133</v>
      </c>
      <c r="P4634" t="s">
        <v>223</v>
      </c>
      <c r="Q4634" t="s">
        <v>76</v>
      </c>
      <c r="R4634" t="s">
        <v>198</v>
      </c>
      <c r="S4634" t="s">
        <v>78</v>
      </c>
      <c r="T4634" t="s">
        <v>36</v>
      </c>
      <c r="U4634" t="s">
        <v>299</v>
      </c>
      <c r="V4634" t="s">
        <v>190</v>
      </c>
      <c r="W4634" t="s">
        <v>63</v>
      </c>
      <c r="X4634" t="s">
        <v>77</v>
      </c>
      <c r="Y4634" t="s">
        <v>309</v>
      </c>
      <c r="Z4634" t="s">
        <v>4754</v>
      </c>
    </row>
    <row r="4635" spans="1:26" hidden="1" x14ac:dyDescent="0.25">
      <c r="A4635" t="s">
        <v>18559</v>
      </c>
      <c r="B4635" t="s">
        <v>18560</v>
      </c>
      <c r="C4635" s="1" t="str">
        <f t="shared" si="760"/>
        <v>21:0389</v>
      </c>
      <c r="D4635" s="1" t="str">
        <f t="shared" si="761"/>
        <v>21:0130</v>
      </c>
      <c r="E4635" t="s">
        <v>18561</v>
      </c>
      <c r="F4635" t="s">
        <v>18562</v>
      </c>
      <c r="H4635">
        <v>67.270099500000001</v>
      </c>
      <c r="I4635">
        <v>-85.950887499999993</v>
      </c>
      <c r="J4635" s="1" t="str">
        <f t="shared" si="762"/>
        <v>NGR lake sediment grab sample</v>
      </c>
      <c r="K4635" s="1" t="str">
        <f t="shared" si="763"/>
        <v>&lt;177 micron (NGR)</v>
      </c>
      <c r="L4635">
        <v>5</v>
      </c>
      <c r="M4635" t="s">
        <v>259</v>
      </c>
      <c r="N4635">
        <v>83</v>
      </c>
      <c r="O4635" t="s">
        <v>32</v>
      </c>
      <c r="P4635" t="s">
        <v>321</v>
      </c>
      <c r="Q4635" t="s">
        <v>78</v>
      </c>
      <c r="R4635" t="s">
        <v>156</v>
      </c>
      <c r="S4635" t="s">
        <v>181</v>
      </c>
      <c r="T4635" t="s">
        <v>36</v>
      </c>
      <c r="U4635" t="s">
        <v>136</v>
      </c>
      <c r="V4635" t="s">
        <v>504</v>
      </c>
      <c r="W4635" t="s">
        <v>53</v>
      </c>
      <c r="X4635" t="s">
        <v>76</v>
      </c>
      <c r="Y4635" t="s">
        <v>875</v>
      </c>
      <c r="Z4635" t="s">
        <v>6700</v>
      </c>
    </row>
    <row r="4636" spans="1:26" hidden="1" x14ac:dyDescent="0.25">
      <c r="A4636" t="s">
        <v>18563</v>
      </c>
      <c r="B4636" t="s">
        <v>18564</v>
      </c>
      <c r="C4636" s="1" t="str">
        <f t="shared" si="760"/>
        <v>21:0389</v>
      </c>
      <c r="D4636" s="1" t="str">
        <f t="shared" si="761"/>
        <v>21:0130</v>
      </c>
      <c r="E4636" t="s">
        <v>18561</v>
      </c>
      <c r="F4636" t="s">
        <v>18565</v>
      </c>
      <c r="H4636">
        <v>67.270099500000001</v>
      </c>
      <c r="I4636">
        <v>-85.950887499999993</v>
      </c>
      <c r="J4636" s="1" t="str">
        <f t="shared" si="762"/>
        <v>NGR lake sediment grab sample</v>
      </c>
      <c r="K4636" s="1" t="str">
        <f t="shared" si="763"/>
        <v>&lt;177 micron (NGR)</v>
      </c>
      <c r="L4636">
        <v>5</v>
      </c>
      <c r="M4636" t="s">
        <v>268</v>
      </c>
      <c r="N4636">
        <v>84</v>
      </c>
      <c r="O4636" t="s">
        <v>35</v>
      </c>
      <c r="P4636" t="s">
        <v>321</v>
      </c>
      <c r="Q4636" t="s">
        <v>181</v>
      </c>
      <c r="R4636" t="s">
        <v>109</v>
      </c>
      <c r="S4636" t="s">
        <v>181</v>
      </c>
      <c r="T4636" t="s">
        <v>36</v>
      </c>
      <c r="U4636" t="s">
        <v>703</v>
      </c>
      <c r="V4636" t="s">
        <v>1607</v>
      </c>
      <c r="W4636" t="s">
        <v>53</v>
      </c>
      <c r="X4636" t="s">
        <v>76</v>
      </c>
      <c r="Y4636" t="s">
        <v>66</v>
      </c>
      <c r="Z4636" t="s">
        <v>6700</v>
      </c>
    </row>
    <row r="4637" spans="1:26" hidden="1" x14ac:dyDescent="0.25">
      <c r="A4637" t="s">
        <v>18566</v>
      </c>
      <c r="B4637" t="s">
        <v>18567</v>
      </c>
      <c r="C4637" s="1" t="str">
        <f t="shared" si="760"/>
        <v>21:0389</v>
      </c>
      <c r="D4637" s="1" t="str">
        <f>HYPERLINK("http://geochem.nrcan.gc.ca/cdogs/content/svy/svy_e.htm", "")</f>
        <v/>
      </c>
      <c r="G4637" s="1" t="str">
        <f>HYPERLINK("http://geochem.nrcan.gc.ca/cdogs/content/cr_/cr_00023_e.htm", "23")</f>
        <v>23</v>
      </c>
      <c r="J4637" t="s">
        <v>220</v>
      </c>
      <c r="K4637" t="s">
        <v>221</v>
      </c>
      <c r="L4637">
        <v>5</v>
      </c>
      <c r="M4637" t="s">
        <v>222</v>
      </c>
      <c r="N4637">
        <v>85</v>
      </c>
      <c r="O4637" t="s">
        <v>348</v>
      </c>
      <c r="P4637" t="s">
        <v>145</v>
      </c>
      <c r="Q4637" t="s">
        <v>349</v>
      </c>
      <c r="R4637" t="s">
        <v>109</v>
      </c>
      <c r="S4637" t="s">
        <v>290</v>
      </c>
      <c r="T4637" t="s">
        <v>36</v>
      </c>
      <c r="U4637" t="s">
        <v>3807</v>
      </c>
      <c r="V4637" t="s">
        <v>504</v>
      </c>
      <c r="W4637" t="s">
        <v>80</v>
      </c>
      <c r="X4637" t="s">
        <v>79</v>
      </c>
      <c r="Y4637" t="s">
        <v>97</v>
      </c>
      <c r="Z4637" t="s">
        <v>77</v>
      </c>
    </row>
    <row r="4638" spans="1:26" hidden="1" x14ac:dyDescent="0.25">
      <c r="A4638" t="s">
        <v>18568</v>
      </c>
      <c r="B4638" t="s">
        <v>18569</v>
      </c>
      <c r="C4638" s="1" t="str">
        <f t="shared" si="760"/>
        <v>21:0389</v>
      </c>
      <c r="D4638" s="1" t="str">
        <f t="shared" ref="D4638:D4658" si="764">HYPERLINK("http://geochem.nrcan.gc.ca/cdogs/content/svy/svy210130_e.htm", "21:0130")</f>
        <v>21:0130</v>
      </c>
      <c r="E4638" t="s">
        <v>18570</v>
      </c>
      <c r="F4638" t="s">
        <v>18571</v>
      </c>
      <c r="H4638">
        <v>67.280938300000003</v>
      </c>
      <c r="I4638">
        <v>-85.953941</v>
      </c>
      <c r="J4638" s="1" t="str">
        <f t="shared" ref="J4638:J4658" si="765">HYPERLINK("http://geochem.nrcan.gc.ca/cdogs/content/kwd/kwd020027_e.htm", "NGR lake sediment grab sample")</f>
        <v>NGR lake sediment grab sample</v>
      </c>
      <c r="K4638" s="1" t="str">
        <f t="shared" ref="K4638:K4658" si="766">HYPERLINK("http://geochem.nrcan.gc.ca/cdogs/content/kwd/kwd080006_e.htm", "&lt;177 micron (NGR)")</f>
        <v>&lt;177 micron (NGR)</v>
      </c>
      <c r="L4638">
        <v>5</v>
      </c>
      <c r="M4638" t="s">
        <v>47</v>
      </c>
      <c r="N4638">
        <v>86</v>
      </c>
      <c r="O4638" t="s">
        <v>74</v>
      </c>
      <c r="P4638" t="s">
        <v>74</v>
      </c>
      <c r="Q4638" t="s">
        <v>64</v>
      </c>
      <c r="R4638" t="s">
        <v>75</v>
      </c>
      <c r="S4638" t="s">
        <v>290</v>
      </c>
      <c r="T4638" t="s">
        <v>36</v>
      </c>
      <c r="U4638" t="s">
        <v>6852</v>
      </c>
      <c r="V4638" t="s">
        <v>1589</v>
      </c>
      <c r="W4638" t="s">
        <v>80</v>
      </c>
      <c r="X4638" t="s">
        <v>77</v>
      </c>
      <c r="Y4638" t="s">
        <v>875</v>
      </c>
      <c r="Z4638" t="s">
        <v>76</v>
      </c>
    </row>
    <row r="4639" spans="1:26" hidden="1" x14ac:dyDescent="0.25">
      <c r="A4639" t="s">
        <v>18572</v>
      </c>
      <c r="B4639" t="s">
        <v>18573</v>
      </c>
      <c r="C4639" s="1" t="str">
        <f t="shared" si="760"/>
        <v>21:0389</v>
      </c>
      <c r="D4639" s="1" t="str">
        <f t="shared" si="764"/>
        <v>21:0130</v>
      </c>
      <c r="E4639" t="s">
        <v>18574</v>
      </c>
      <c r="F4639" t="s">
        <v>18575</v>
      </c>
      <c r="H4639">
        <v>67.284921400000002</v>
      </c>
      <c r="I4639">
        <v>-85.885883199999995</v>
      </c>
      <c r="J4639" s="1" t="str">
        <f t="shared" si="765"/>
        <v>NGR lake sediment grab sample</v>
      </c>
      <c r="K4639" s="1" t="str">
        <f t="shared" si="766"/>
        <v>&lt;177 micron (NGR)</v>
      </c>
      <c r="L4639">
        <v>5</v>
      </c>
      <c r="M4639" t="s">
        <v>60</v>
      </c>
      <c r="N4639">
        <v>87</v>
      </c>
      <c r="O4639" t="s">
        <v>666</v>
      </c>
      <c r="P4639" t="s">
        <v>188</v>
      </c>
      <c r="Q4639" t="s">
        <v>271</v>
      </c>
      <c r="R4639" t="s">
        <v>546</v>
      </c>
      <c r="S4639" t="s">
        <v>110</v>
      </c>
      <c r="T4639" t="s">
        <v>122</v>
      </c>
      <c r="U4639" t="s">
        <v>6852</v>
      </c>
      <c r="V4639" t="s">
        <v>8712</v>
      </c>
      <c r="W4639" t="s">
        <v>53</v>
      </c>
      <c r="X4639" t="s">
        <v>48</v>
      </c>
      <c r="Y4639" t="s">
        <v>66</v>
      </c>
      <c r="Z4639" t="s">
        <v>2127</v>
      </c>
    </row>
    <row r="4640" spans="1:26" hidden="1" x14ac:dyDescent="0.25">
      <c r="A4640" t="s">
        <v>18576</v>
      </c>
      <c r="B4640" t="s">
        <v>18577</v>
      </c>
      <c r="C4640" s="1" t="str">
        <f t="shared" si="760"/>
        <v>21:0389</v>
      </c>
      <c r="D4640" s="1" t="str">
        <f t="shared" si="764"/>
        <v>21:0130</v>
      </c>
      <c r="E4640" t="s">
        <v>18578</v>
      </c>
      <c r="F4640" t="s">
        <v>18579</v>
      </c>
      <c r="H4640">
        <v>67.319176400000003</v>
      </c>
      <c r="I4640">
        <v>-85.863326999999998</v>
      </c>
      <c r="J4640" s="1" t="str">
        <f t="shared" si="765"/>
        <v>NGR lake sediment grab sample</v>
      </c>
      <c r="K4640" s="1" t="str">
        <f t="shared" si="766"/>
        <v>&lt;177 micron (NGR)</v>
      </c>
      <c r="L4640">
        <v>5</v>
      </c>
      <c r="M4640" t="s">
        <v>73</v>
      </c>
      <c r="N4640">
        <v>88</v>
      </c>
      <c r="O4640" t="s">
        <v>297</v>
      </c>
      <c r="P4640" t="s">
        <v>79</v>
      </c>
      <c r="Q4640" t="s">
        <v>34</v>
      </c>
      <c r="R4640" t="s">
        <v>75</v>
      </c>
      <c r="S4640" t="s">
        <v>290</v>
      </c>
      <c r="T4640" t="s">
        <v>1095</v>
      </c>
      <c r="U4640" t="s">
        <v>2300</v>
      </c>
      <c r="V4640" t="s">
        <v>548</v>
      </c>
      <c r="W4640" t="s">
        <v>53</v>
      </c>
      <c r="X4640" t="s">
        <v>77</v>
      </c>
      <c r="Y4640" t="s">
        <v>80</v>
      </c>
      <c r="Z4640" t="s">
        <v>78</v>
      </c>
    </row>
    <row r="4641" spans="1:26" hidden="1" x14ac:dyDescent="0.25">
      <c r="A4641" t="s">
        <v>18580</v>
      </c>
      <c r="B4641" t="s">
        <v>18581</v>
      </c>
      <c r="C4641" s="1" t="str">
        <f t="shared" si="760"/>
        <v>21:0389</v>
      </c>
      <c r="D4641" s="1" t="str">
        <f t="shared" si="764"/>
        <v>21:0130</v>
      </c>
      <c r="E4641" t="s">
        <v>18582</v>
      </c>
      <c r="F4641" t="s">
        <v>18583</v>
      </c>
      <c r="H4641">
        <v>67.322716299999996</v>
      </c>
      <c r="I4641">
        <v>-85.808276800000002</v>
      </c>
      <c r="J4641" s="1" t="str">
        <f t="shared" si="765"/>
        <v>NGR lake sediment grab sample</v>
      </c>
      <c r="K4641" s="1" t="str">
        <f t="shared" si="766"/>
        <v>&lt;177 micron (NGR)</v>
      </c>
      <c r="L4641">
        <v>5</v>
      </c>
      <c r="M4641" t="s">
        <v>87</v>
      </c>
      <c r="N4641">
        <v>89</v>
      </c>
      <c r="O4641" t="s">
        <v>455</v>
      </c>
      <c r="P4641" t="s">
        <v>61</v>
      </c>
      <c r="Q4641" t="s">
        <v>109</v>
      </c>
      <c r="R4641" t="s">
        <v>283</v>
      </c>
      <c r="S4641" t="s">
        <v>97</v>
      </c>
      <c r="T4641" t="s">
        <v>36</v>
      </c>
      <c r="U4641" t="s">
        <v>673</v>
      </c>
      <c r="V4641" t="s">
        <v>1193</v>
      </c>
      <c r="W4641" t="s">
        <v>53</v>
      </c>
      <c r="X4641" t="s">
        <v>283</v>
      </c>
      <c r="Y4641" t="s">
        <v>66</v>
      </c>
      <c r="Z4641" t="s">
        <v>15879</v>
      </c>
    </row>
    <row r="4642" spans="1:26" hidden="1" x14ac:dyDescent="0.25">
      <c r="A4642" t="s">
        <v>18584</v>
      </c>
      <c r="B4642" t="s">
        <v>18585</v>
      </c>
      <c r="C4642" s="1" t="str">
        <f t="shared" si="760"/>
        <v>21:0389</v>
      </c>
      <c r="D4642" s="1" t="str">
        <f t="shared" si="764"/>
        <v>21:0130</v>
      </c>
      <c r="E4642" t="s">
        <v>18586</v>
      </c>
      <c r="F4642" t="s">
        <v>18587</v>
      </c>
      <c r="H4642">
        <v>67.2989259</v>
      </c>
      <c r="I4642">
        <v>-85.810851999999997</v>
      </c>
      <c r="J4642" s="1" t="str">
        <f t="shared" si="765"/>
        <v>NGR lake sediment grab sample</v>
      </c>
      <c r="K4642" s="1" t="str">
        <f t="shared" si="766"/>
        <v>&lt;177 micron (NGR)</v>
      </c>
      <c r="L4642">
        <v>5</v>
      </c>
      <c r="M4642" t="s">
        <v>96</v>
      </c>
      <c r="N4642">
        <v>90</v>
      </c>
      <c r="O4642" t="s">
        <v>236</v>
      </c>
      <c r="P4642" t="s">
        <v>32</v>
      </c>
      <c r="Q4642" t="s">
        <v>97</v>
      </c>
      <c r="R4642" t="s">
        <v>596</v>
      </c>
      <c r="S4642" t="s">
        <v>76</v>
      </c>
      <c r="T4642" t="s">
        <v>36</v>
      </c>
      <c r="U4642" t="s">
        <v>986</v>
      </c>
      <c r="V4642" t="s">
        <v>1018</v>
      </c>
      <c r="W4642" t="s">
        <v>53</v>
      </c>
      <c r="X4642" t="s">
        <v>76</v>
      </c>
      <c r="Y4642" t="s">
        <v>309</v>
      </c>
      <c r="Z4642" t="s">
        <v>2309</v>
      </c>
    </row>
    <row r="4643" spans="1:26" hidden="1" x14ac:dyDescent="0.25">
      <c r="A4643" t="s">
        <v>18588</v>
      </c>
      <c r="B4643" t="s">
        <v>18589</v>
      </c>
      <c r="C4643" s="1" t="str">
        <f t="shared" si="760"/>
        <v>21:0389</v>
      </c>
      <c r="D4643" s="1" t="str">
        <f t="shared" si="764"/>
        <v>21:0130</v>
      </c>
      <c r="E4643" t="s">
        <v>18590</v>
      </c>
      <c r="F4643" t="s">
        <v>18591</v>
      </c>
      <c r="H4643">
        <v>67.271901900000003</v>
      </c>
      <c r="I4643">
        <v>-85.816550899999996</v>
      </c>
      <c r="J4643" s="1" t="str">
        <f t="shared" si="765"/>
        <v>NGR lake sediment grab sample</v>
      </c>
      <c r="K4643" s="1" t="str">
        <f t="shared" si="766"/>
        <v>&lt;177 micron (NGR)</v>
      </c>
      <c r="L4643">
        <v>5</v>
      </c>
      <c r="M4643" t="s">
        <v>106</v>
      </c>
      <c r="N4643">
        <v>91</v>
      </c>
      <c r="O4643" t="s">
        <v>224</v>
      </c>
      <c r="P4643" t="s">
        <v>133</v>
      </c>
      <c r="Q4643" t="s">
        <v>290</v>
      </c>
      <c r="R4643" t="s">
        <v>596</v>
      </c>
      <c r="S4643" t="s">
        <v>156</v>
      </c>
      <c r="T4643" t="s">
        <v>36</v>
      </c>
      <c r="U4643" t="s">
        <v>361</v>
      </c>
      <c r="V4643" t="s">
        <v>2145</v>
      </c>
      <c r="W4643" t="s">
        <v>53</v>
      </c>
      <c r="X4643" t="s">
        <v>82</v>
      </c>
      <c r="Y4643" t="s">
        <v>380</v>
      </c>
      <c r="Z4643" t="s">
        <v>4550</v>
      </c>
    </row>
    <row r="4644" spans="1:26" hidden="1" x14ac:dyDescent="0.25">
      <c r="A4644" t="s">
        <v>18592</v>
      </c>
      <c r="B4644" t="s">
        <v>18593</v>
      </c>
      <c r="C4644" s="1" t="str">
        <f t="shared" si="760"/>
        <v>21:0389</v>
      </c>
      <c r="D4644" s="1" t="str">
        <f t="shared" si="764"/>
        <v>21:0130</v>
      </c>
      <c r="E4644" t="s">
        <v>18594</v>
      </c>
      <c r="F4644" t="s">
        <v>18595</v>
      </c>
      <c r="H4644">
        <v>67.259683999999993</v>
      </c>
      <c r="I4644">
        <v>-85.885615700000002</v>
      </c>
      <c r="J4644" s="1" t="str">
        <f t="shared" si="765"/>
        <v>NGR lake sediment grab sample</v>
      </c>
      <c r="K4644" s="1" t="str">
        <f t="shared" si="766"/>
        <v>&lt;177 micron (NGR)</v>
      </c>
      <c r="L4644">
        <v>5</v>
      </c>
      <c r="M4644" t="s">
        <v>118</v>
      </c>
      <c r="N4644">
        <v>92</v>
      </c>
      <c r="O4644" t="s">
        <v>298</v>
      </c>
      <c r="P4644" t="s">
        <v>336</v>
      </c>
      <c r="Q4644" t="s">
        <v>64</v>
      </c>
      <c r="R4644" t="s">
        <v>75</v>
      </c>
      <c r="S4644" t="s">
        <v>64</v>
      </c>
      <c r="T4644" t="s">
        <v>122</v>
      </c>
      <c r="U4644" t="s">
        <v>2164</v>
      </c>
      <c r="V4644" t="s">
        <v>6252</v>
      </c>
      <c r="W4644" t="s">
        <v>53</v>
      </c>
      <c r="X4644" t="s">
        <v>77</v>
      </c>
      <c r="Y4644" t="s">
        <v>66</v>
      </c>
      <c r="Z4644" t="s">
        <v>1259</v>
      </c>
    </row>
    <row r="4645" spans="1:26" hidden="1" x14ac:dyDescent="0.25">
      <c r="A4645" t="s">
        <v>18596</v>
      </c>
      <c r="B4645" t="s">
        <v>18597</v>
      </c>
      <c r="C4645" s="1" t="str">
        <f t="shared" si="760"/>
        <v>21:0389</v>
      </c>
      <c r="D4645" s="1" t="str">
        <f t="shared" si="764"/>
        <v>21:0130</v>
      </c>
      <c r="E4645" t="s">
        <v>18553</v>
      </c>
      <c r="F4645" t="s">
        <v>18598</v>
      </c>
      <c r="H4645">
        <v>67.241439200000002</v>
      </c>
      <c r="I4645">
        <v>-85.885951199999994</v>
      </c>
      <c r="J4645" s="1" t="str">
        <f t="shared" si="765"/>
        <v>NGR lake sediment grab sample</v>
      </c>
      <c r="K4645" s="1" t="str">
        <f t="shared" si="766"/>
        <v>&lt;177 micron (NGR)</v>
      </c>
      <c r="L4645">
        <v>5</v>
      </c>
      <c r="M4645" t="s">
        <v>366</v>
      </c>
      <c r="N4645">
        <v>93</v>
      </c>
      <c r="O4645" t="s">
        <v>297</v>
      </c>
      <c r="P4645" t="s">
        <v>74</v>
      </c>
      <c r="Q4645" t="s">
        <v>198</v>
      </c>
      <c r="R4645" t="s">
        <v>283</v>
      </c>
      <c r="S4645" t="s">
        <v>290</v>
      </c>
      <c r="T4645" t="s">
        <v>262</v>
      </c>
      <c r="U4645" t="s">
        <v>2169</v>
      </c>
      <c r="V4645" t="s">
        <v>164</v>
      </c>
      <c r="W4645" t="s">
        <v>53</v>
      </c>
      <c r="X4645" t="s">
        <v>77</v>
      </c>
      <c r="Y4645" t="s">
        <v>66</v>
      </c>
      <c r="Z4645" t="s">
        <v>3853</v>
      </c>
    </row>
    <row r="4646" spans="1:26" hidden="1" x14ac:dyDescent="0.25">
      <c r="A4646" t="s">
        <v>18599</v>
      </c>
      <c r="B4646" t="s">
        <v>18600</v>
      </c>
      <c r="C4646" s="1" t="str">
        <f t="shared" si="760"/>
        <v>21:0389</v>
      </c>
      <c r="D4646" s="1" t="str">
        <f t="shared" si="764"/>
        <v>21:0130</v>
      </c>
      <c r="E4646" t="s">
        <v>18601</v>
      </c>
      <c r="F4646" t="s">
        <v>18602</v>
      </c>
      <c r="H4646">
        <v>67.227624000000006</v>
      </c>
      <c r="I4646">
        <v>-85.817107199999995</v>
      </c>
      <c r="J4646" s="1" t="str">
        <f t="shared" si="765"/>
        <v>NGR lake sediment grab sample</v>
      </c>
      <c r="K4646" s="1" t="str">
        <f t="shared" si="766"/>
        <v>&lt;177 micron (NGR)</v>
      </c>
      <c r="L4646">
        <v>5</v>
      </c>
      <c r="M4646" t="s">
        <v>131</v>
      </c>
      <c r="N4646">
        <v>94</v>
      </c>
      <c r="O4646" t="s">
        <v>108</v>
      </c>
      <c r="P4646" t="s">
        <v>35</v>
      </c>
      <c r="Q4646" t="s">
        <v>64</v>
      </c>
      <c r="R4646" t="s">
        <v>596</v>
      </c>
      <c r="S4646" t="s">
        <v>76</v>
      </c>
      <c r="T4646" t="s">
        <v>36</v>
      </c>
      <c r="U4646" t="s">
        <v>909</v>
      </c>
      <c r="V4646" t="s">
        <v>1223</v>
      </c>
      <c r="W4646" t="s">
        <v>53</v>
      </c>
      <c r="X4646" t="s">
        <v>76</v>
      </c>
      <c r="Y4646" t="s">
        <v>66</v>
      </c>
      <c r="Z4646" t="s">
        <v>164</v>
      </c>
    </row>
    <row r="4647" spans="1:26" hidden="1" x14ac:dyDescent="0.25">
      <c r="A4647" t="s">
        <v>18603</v>
      </c>
      <c r="B4647" t="s">
        <v>18604</v>
      </c>
      <c r="C4647" s="1" t="str">
        <f t="shared" si="760"/>
        <v>21:0389</v>
      </c>
      <c r="D4647" s="1" t="str">
        <f t="shared" si="764"/>
        <v>21:0130</v>
      </c>
      <c r="E4647" t="s">
        <v>18605</v>
      </c>
      <c r="F4647" t="s">
        <v>18606</v>
      </c>
      <c r="H4647">
        <v>67.199898200000007</v>
      </c>
      <c r="I4647">
        <v>-85.760719300000005</v>
      </c>
      <c r="J4647" s="1" t="str">
        <f t="shared" si="765"/>
        <v>NGR lake sediment grab sample</v>
      </c>
      <c r="K4647" s="1" t="str">
        <f t="shared" si="766"/>
        <v>&lt;177 micron (NGR)</v>
      </c>
      <c r="L4647">
        <v>5</v>
      </c>
      <c r="M4647" t="s">
        <v>143</v>
      </c>
      <c r="N4647">
        <v>95</v>
      </c>
      <c r="O4647" t="s">
        <v>342</v>
      </c>
      <c r="P4647" t="s">
        <v>771</v>
      </c>
      <c r="Q4647" t="s">
        <v>134</v>
      </c>
      <c r="R4647" t="s">
        <v>82</v>
      </c>
      <c r="S4647" t="s">
        <v>198</v>
      </c>
      <c r="T4647" t="s">
        <v>122</v>
      </c>
      <c r="U4647" t="s">
        <v>2300</v>
      </c>
      <c r="V4647" t="s">
        <v>5543</v>
      </c>
      <c r="W4647" t="s">
        <v>53</v>
      </c>
      <c r="X4647" t="s">
        <v>77</v>
      </c>
      <c r="Y4647" t="s">
        <v>66</v>
      </c>
      <c r="Z4647" t="s">
        <v>78</v>
      </c>
    </row>
    <row r="4648" spans="1:26" hidden="1" x14ac:dyDescent="0.25">
      <c r="A4648" t="s">
        <v>18607</v>
      </c>
      <c r="B4648" t="s">
        <v>18608</v>
      </c>
      <c r="C4648" s="1" t="str">
        <f t="shared" si="760"/>
        <v>21:0389</v>
      </c>
      <c r="D4648" s="1" t="str">
        <f t="shared" si="764"/>
        <v>21:0130</v>
      </c>
      <c r="E4648" t="s">
        <v>18609</v>
      </c>
      <c r="F4648" t="s">
        <v>18610</v>
      </c>
      <c r="H4648">
        <v>67.176397100000003</v>
      </c>
      <c r="I4648">
        <v>-85.785816499999996</v>
      </c>
      <c r="J4648" s="1" t="str">
        <f t="shared" si="765"/>
        <v>NGR lake sediment grab sample</v>
      </c>
      <c r="K4648" s="1" t="str">
        <f t="shared" si="766"/>
        <v>&lt;177 micron (NGR)</v>
      </c>
      <c r="L4648">
        <v>5</v>
      </c>
      <c r="M4648" t="s">
        <v>177</v>
      </c>
      <c r="N4648">
        <v>96</v>
      </c>
      <c r="O4648" t="s">
        <v>1047</v>
      </c>
      <c r="P4648" t="s">
        <v>343</v>
      </c>
      <c r="Q4648" t="s">
        <v>77</v>
      </c>
      <c r="R4648" t="s">
        <v>82</v>
      </c>
      <c r="S4648" t="s">
        <v>198</v>
      </c>
      <c r="T4648" t="s">
        <v>36</v>
      </c>
      <c r="U4648" t="s">
        <v>8225</v>
      </c>
      <c r="V4648" t="s">
        <v>4679</v>
      </c>
      <c r="W4648" t="s">
        <v>53</v>
      </c>
      <c r="X4648" t="s">
        <v>76</v>
      </c>
      <c r="Y4648" t="s">
        <v>66</v>
      </c>
      <c r="Z4648" t="s">
        <v>78</v>
      </c>
    </row>
    <row r="4649" spans="1:26" hidden="1" x14ac:dyDescent="0.25">
      <c r="A4649" t="s">
        <v>18611</v>
      </c>
      <c r="B4649" t="s">
        <v>18612</v>
      </c>
      <c r="C4649" s="1" t="str">
        <f t="shared" si="760"/>
        <v>21:0389</v>
      </c>
      <c r="D4649" s="1" t="str">
        <f t="shared" si="764"/>
        <v>21:0130</v>
      </c>
      <c r="E4649" t="s">
        <v>18613</v>
      </c>
      <c r="F4649" t="s">
        <v>18614</v>
      </c>
      <c r="H4649">
        <v>67.170385300000007</v>
      </c>
      <c r="I4649">
        <v>-85.708898500000004</v>
      </c>
      <c r="J4649" s="1" t="str">
        <f t="shared" si="765"/>
        <v>NGR lake sediment grab sample</v>
      </c>
      <c r="K4649" s="1" t="str">
        <f t="shared" si="766"/>
        <v>&lt;177 micron (NGR)</v>
      </c>
      <c r="L4649">
        <v>5</v>
      </c>
      <c r="M4649" t="s">
        <v>187</v>
      </c>
      <c r="N4649">
        <v>97</v>
      </c>
      <c r="O4649" t="s">
        <v>289</v>
      </c>
      <c r="P4649" t="s">
        <v>1254</v>
      </c>
      <c r="Q4649" t="s">
        <v>271</v>
      </c>
      <c r="R4649" t="s">
        <v>32</v>
      </c>
      <c r="S4649" t="s">
        <v>34</v>
      </c>
      <c r="T4649" t="s">
        <v>36</v>
      </c>
      <c r="U4649" t="s">
        <v>825</v>
      </c>
      <c r="V4649" t="s">
        <v>11653</v>
      </c>
      <c r="W4649" t="s">
        <v>53</v>
      </c>
      <c r="X4649" t="s">
        <v>76</v>
      </c>
      <c r="Y4649" t="s">
        <v>309</v>
      </c>
      <c r="Z4649" t="s">
        <v>4550</v>
      </c>
    </row>
    <row r="4650" spans="1:26" hidden="1" x14ac:dyDescent="0.25">
      <c r="A4650" t="s">
        <v>18615</v>
      </c>
      <c r="B4650" t="s">
        <v>18616</v>
      </c>
      <c r="C4650" s="1" t="str">
        <f t="shared" si="760"/>
        <v>21:0389</v>
      </c>
      <c r="D4650" s="1" t="str">
        <f t="shared" si="764"/>
        <v>21:0130</v>
      </c>
      <c r="E4650" t="s">
        <v>18617</v>
      </c>
      <c r="F4650" t="s">
        <v>18618</v>
      </c>
      <c r="H4650">
        <v>67.186944999999994</v>
      </c>
      <c r="I4650">
        <v>-85.608037499999995</v>
      </c>
      <c r="J4650" s="1" t="str">
        <f t="shared" si="765"/>
        <v>NGR lake sediment grab sample</v>
      </c>
      <c r="K4650" s="1" t="str">
        <f t="shared" si="766"/>
        <v>&lt;177 micron (NGR)</v>
      </c>
      <c r="L4650">
        <v>5</v>
      </c>
      <c r="M4650" t="s">
        <v>196</v>
      </c>
      <c r="N4650">
        <v>98</v>
      </c>
      <c r="O4650" t="s">
        <v>488</v>
      </c>
      <c r="P4650" t="s">
        <v>348</v>
      </c>
      <c r="Q4650" t="s">
        <v>668</v>
      </c>
      <c r="R4650" t="s">
        <v>49</v>
      </c>
      <c r="S4650" t="s">
        <v>77</v>
      </c>
      <c r="T4650" t="s">
        <v>36</v>
      </c>
      <c r="U4650" t="s">
        <v>179</v>
      </c>
      <c r="V4650" t="s">
        <v>2723</v>
      </c>
      <c r="W4650" t="s">
        <v>53</v>
      </c>
      <c r="X4650" t="s">
        <v>77</v>
      </c>
      <c r="Y4650" t="s">
        <v>63</v>
      </c>
      <c r="Z4650" t="s">
        <v>1127</v>
      </c>
    </row>
    <row r="4651" spans="1:26" hidden="1" x14ac:dyDescent="0.25">
      <c r="A4651" t="s">
        <v>18619</v>
      </c>
      <c r="B4651" t="s">
        <v>18620</v>
      </c>
      <c r="C4651" s="1" t="str">
        <f t="shared" si="760"/>
        <v>21:0389</v>
      </c>
      <c r="D4651" s="1" t="str">
        <f t="shared" si="764"/>
        <v>21:0130</v>
      </c>
      <c r="E4651" t="s">
        <v>18621</v>
      </c>
      <c r="F4651" t="s">
        <v>18622</v>
      </c>
      <c r="H4651">
        <v>67.191320200000007</v>
      </c>
      <c r="I4651">
        <v>-85.542146399999993</v>
      </c>
      <c r="J4651" s="1" t="str">
        <f t="shared" si="765"/>
        <v>NGR lake sediment grab sample</v>
      </c>
      <c r="K4651" s="1" t="str">
        <f t="shared" si="766"/>
        <v>&lt;177 micron (NGR)</v>
      </c>
      <c r="L4651">
        <v>5</v>
      </c>
      <c r="M4651" t="s">
        <v>206</v>
      </c>
      <c r="N4651">
        <v>99</v>
      </c>
      <c r="O4651" t="s">
        <v>509</v>
      </c>
      <c r="P4651" t="s">
        <v>342</v>
      </c>
      <c r="Q4651" t="s">
        <v>349</v>
      </c>
      <c r="R4651" t="s">
        <v>133</v>
      </c>
      <c r="S4651" t="s">
        <v>135</v>
      </c>
      <c r="T4651" t="s">
        <v>36</v>
      </c>
      <c r="U4651" t="s">
        <v>589</v>
      </c>
      <c r="V4651" t="s">
        <v>9533</v>
      </c>
      <c r="W4651" t="s">
        <v>33</v>
      </c>
      <c r="X4651" t="s">
        <v>283</v>
      </c>
      <c r="Y4651" t="s">
        <v>875</v>
      </c>
      <c r="Z4651" t="s">
        <v>78</v>
      </c>
    </row>
    <row r="4652" spans="1:26" hidden="1" x14ac:dyDescent="0.25">
      <c r="A4652" t="s">
        <v>18623</v>
      </c>
      <c r="B4652" t="s">
        <v>18624</v>
      </c>
      <c r="C4652" s="1" t="str">
        <f t="shared" si="760"/>
        <v>21:0389</v>
      </c>
      <c r="D4652" s="1" t="str">
        <f t="shared" si="764"/>
        <v>21:0130</v>
      </c>
      <c r="E4652" t="s">
        <v>18625</v>
      </c>
      <c r="F4652" t="s">
        <v>18626</v>
      </c>
      <c r="H4652">
        <v>67.208427200000003</v>
      </c>
      <c r="I4652">
        <v>-85.450112399999995</v>
      </c>
      <c r="J4652" s="1" t="str">
        <f t="shared" si="765"/>
        <v>NGR lake sediment grab sample</v>
      </c>
      <c r="K4652" s="1" t="str">
        <f t="shared" si="766"/>
        <v>&lt;177 micron (NGR)</v>
      </c>
      <c r="L4652">
        <v>5</v>
      </c>
      <c r="M4652" t="s">
        <v>214</v>
      </c>
      <c r="N4652">
        <v>100</v>
      </c>
      <c r="O4652" t="s">
        <v>79</v>
      </c>
      <c r="P4652" t="s">
        <v>546</v>
      </c>
      <c r="Q4652" t="s">
        <v>109</v>
      </c>
      <c r="R4652" t="s">
        <v>75</v>
      </c>
      <c r="S4652" t="s">
        <v>76</v>
      </c>
      <c r="T4652" t="s">
        <v>36</v>
      </c>
      <c r="U4652" t="s">
        <v>515</v>
      </c>
      <c r="V4652" t="s">
        <v>875</v>
      </c>
      <c r="W4652" t="s">
        <v>53</v>
      </c>
      <c r="X4652" t="s">
        <v>283</v>
      </c>
      <c r="Y4652" t="s">
        <v>125</v>
      </c>
      <c r="Z4652" t="s">
        <v>2335</v>
      </c>
    </row>
    <row r="4653" spans="1:26" hidden="1" x14ac:dyDescent="0.25">
      <c r="A4653" t="s">
        <v>18627</v>
      </c>
      <c r="B4653" t="s">
        <v>18628</v>
      </c>
      <c r="C4653" s="1" t="str">
        <f t="shared" si="760"/>
        <v>21:0389</v>
      </c>
      <c r="D4653" s="1" t="str">
        <f t="shared" si="764"/>
        <v>21:0130</v>
      </c>
      <c r="E4653" t="s">
        <v>18629</v>
      </c>
      <c r="F4653" t="s">
        <v>18630</v>
      </c>
      <c r="H4653">
        <v>67.076494100000005</v>
      </c>
      <c r="I4653">
        <v>-84.812511599999993</v>
      </c>
      <c r="J4653" s="1" t="str">
        <f t="shared" si="765"/>
        <v>NGR lake sediment grab sample</v>
      </c>
      <c r="K4653" s="1" t="str">
        <f t="shared" si="766"/>
        <v>&lt;177 micron (NGR)</v>
      </c>
      <c r="L4653">
        <v>6</v>
      </c>
      <c r="M4653" t="s">
        <v>242</v>
      </c>
      <c r="N4653">
        <v>101</v>
      </c>
      <c r="O4653" t="s">
        <v>361</v>
      </c>
      <c r="P4653" t="s">
        <v>108</v>
      </c>
      <c r="Q4653" t="s">
        <v>156</v>
      </c>
      <c r="R4653" t="s">
        <v>79</v>
      </c>
      <c r="S4653" t="s">
        <v>198</v>
      </c>
      <c r="T4653" t="s">
        <v>36</v>
      </c>
      <c r="U4653" t="s">
        <v>367</v>
      </c>
      <c r="V4653" t="s">
        <v>5543</v>
      </c>
      <c r="W4653" t="s">
        <v>63</v>
      </c>
      <c r="X4653" t="s">
        <v>76</v>
      </c>
      <c r="Y4653" t="s">
        <v>39</v>
      </c>
      <c r="Z4653" t="s">
        <v>3876</v>
      </c>
    </row>
    <row r="4654" spans="1:26" hidden="1" x14ac:dyDescent="0.25">
      <c r="A4654" t="s">
        <v>18631</v>
      </c>
      <c r="B4654" t="s">
        <v>18632</v>
      </c>
      <c r="C4654" s="1" t="str">
        <f t="shared" si="760"/>
        <v>21:0389</v>
      </c>
      <c r="D4654" s="1" t="str">
        <f t="shared" si="764"/>
        <v>21:0130</v>
      </c>
      <c r="E4654" t="s">
        <v>18633</v>
      </c>
      <c r="F4654" t="s">
        <v>18634</v>
      </c>
      <c r="H4654">
        <v>67.151881599999996</v>
      </c>
      <c r="I4654">
        <v>-84.941678699999997</v>
      </c>
      <c r="J4654" s="1" t="str">
        <f t="shared" si="765"/>
        <v>NGR lake sediment grab sample</v>
      </c>
      <c r="K4654" s="1" t="str">
        <f t="shared" si="766"/>
        <v>&lt;177 micron (NGR)</v>
      </c>
      <c r="L4654">
        <v>6</v>
      </c>
      <c r="M4654" t="s">
        <v>251</v>
      </c>
      <c r="N4654">
        <v>102</v>
      </c>
      <c r="O4654" t="s">
        <v>188</v>
      </c>
      <c r="P4654" t="s">
        <v>48</v>
      </c>
      <c r="Q4654" t="s">
        <v>156</v>
      </c>
      <c r="R4654" t="s">
        <v>82</v>
      </c>
      <c r="S4654" t="s">
        <v>78</v>
      </c>
      <c r="T4654" t="s">
        <v>122</v>
      </c>
      <c r="U4654" t="s">
        <v>299</v>
      </c>
      <c r="V4654" t="s">
        <v>457</v>
      </c>
      <c r="W4654" t="s">
        <v>66</v>
      </c>
      <c r="X4654" t="s">
        <v>77</v>
      </c>
      <c r="Y4654" t="s">
        <v>125</v>
      </c>
      <c r="Z4654" t="s">
        <v>738</v>
      </c>
    </row>
    <row r="4655" spans="1:26" hidden="1" x14ac:dyDescent="0.25">
      <c r="A4655" t="s">
        <v>18635</v>
      </c>
      <c r="B4655" t="s">
        <v>18636</v>
      </c>
      <c r="C4655" s="1" t="str">
        <f t="shared" si="760"/>
        <v>21:0389</v>
      </c>
      <c r="D4655" s="1" t="str">
        <f t="shared" si="764"/>
        <v>21:0130</v>
      </c>
      <c r="E4655" t="s">
        <v>18637</v>
      </c>
      <c r="F4655" t="s">
        <v>18638</v>
      </c>
      <c r="H4655">
        <v>67.1508611</v>
      </c>
      <c r="I4655">
        <v>-84.900462599999997</v>
      </c>
      <c r="J4655" s="1" t="str">
        <f t="shared" si="765"/>
        <v>NGR lake sediment grab sample</v>
      </c>
      <c r="K4655" s="1" t="str">
        <f t="shared" si="766"/>
        <v>&lt;177 micron (NGR)</v>
      </c>
      <c r="L4655">
        <v>6</v>
      </c>
      <c r="M4655" t="s">
        <v>259</v>
      </c>
      <c r="N4655">
        <v>103</v>
      </c>
      <c r="O4655" t="s">
        <v>463</v>
      </c>
      <c r="P4655" t="s">
        <v>1090</v>
      </c>
      <c r="Q4655" t="s">
        <v>50</v>
      </c>
      <c r="R4655" t="s">
        <v>74</v>
      </c>
      <c r="S4655" t="s">
        <v>156</v>
      </c>
      <c r="T4655" t="s">
        <v>1095</v>
      </c>
      <c r="U4655" t="s">
        <v>497</v>
      </c>
      <c r="V4655" t="s">
        <v>529</v>
      </c>
      <c r="W4655" t="s">
        <v>80</v>
      </c>
      <c r="X4655" t="s">
        <v>77</v>
      </c>
      <c r="Y4655" t="s">
        <v>309</v>
      </c>
      <c r="Z4655" t="s">
        <v>244</v>
      </c>
    </row>
    <row r="4656" spans="1:26" hidden="1" x14ac:dyDescent="0.25">
      <c r="A4656" t="s">
        <v>18639</v>
      </c>
      <c r="B4656" t="s">
        <v>18640</v>
      </c>
      <c r="C4656" s="1" t="str">
        <f t="shared" si="760"/>
        <v>21:0389</v>
      </c>
      <c r="D4656" s="1" t="str">
        <f t="shared" si="764"/>
        <v>21:0130</v>
      </c>
      <c r="E4656" t="s">
        <v>18637</v>
      </c>
      <c r="F4656" t="s">
        <v>18641</v>
      </c>
      <c r="H4656">
        <v>67.1508611</v>
      </c>
      <c r="I4656">
        <v>-84.900462599999997</v>
      </c>
      <c r="J4656" s="1" t="str">
        <f t="shared" si="765"/>
        <v>NGR lake sediment grab sample</v>
      </c>
      <c r="K4656" s="1" t="str">
        <f t="shared" si="766"/>
        <v>&lt;177 micron (NGR)</v>
      </c>
      <c r="L4656">
        <v>6</v>
      </c>
      <c r="M4656" t="s">
        <v>268</v>
      </c>
      <c r="N4656">
        <v>104</v>
      </c>
      <c r="O4656" t="s">
        <v>588</v>
      </c>
      <c r="P4656" t="s">
        <v>890</v>
      </c>
      <c r="Q4656" t="s">
        <v>109</v>
      </c>
      <c r="R4656" t="s">
        <v>48</v>
      </c>
      <c r="S4656" t="s">
        <v>290</v>
      </c>
      <c r="T4656" t="s">
        <v>36</v>
      </c>
      <c r="U4656" t="s">
        <v>91</v>
      </c>
      <c r="V4656" t="s">
        <v>180</v>
      </c>
      <c r="W4656" t="s">
        <v>39</v>
      </c>
      <c r="X4656" t="s">
        <v>77</v>
      </c>
      <c r="Y4656" t="s">
        <v>63</v>
      </c>
      <c r="Z4656" t="s">
        <v>2057</v>
      </c>
    </row>
    <row r="4657" spans="1:26" hidden="1" x14ac:dyDescent="0.25">
      <c r="A4657" t="s">
        <v>18642</v>
      </c>
      <c r="B4657" t="s">
        <v>18643</v>
      </c>
      <c r="C4657" s="1" t="str">
        <f t="shared" si="760"/>
        <v>21:0389</v>
      </c>
      <c r="D4657" s="1" t="str">
        <f t="shared" si="764"/>
        <v>21:0130</v>
      </c>
      <c r="E4657" t="s">
        <v>18644</v>
      </c>
      <c r="F4657" t="s">
        <v>18645</v>
      </c>
      <c r="H4657">
        <v>67.130218600000006</v>
      </c>
      <c r="I4657">
        <v>-84.878587400000001</v>
      </c>
      <c r="J4657" s="1" t="str">
        <f t="shared" si="765"/>
        <v>NGR lake sediment grab sample</v>
      </c>
      <c r="K4657" s="1" t="str">
        <f t="shared" si="766"/>
        <v>&lt;177 micron (NGR)</v>
      </c>
      <c r="L4657">
        <v>6</v>
      </c>
      <c r="M4657" t="s">
        <v>47</v>
      </c>
      <c r="N4657">
        <v>105</v>
      </c>
      <c r="O4657" t="s">
        <v>603</v>
      </c>
      <c r="P4657" t="s">
        <v>489</v>
      </c>
      <c r="Q4657" t="s">
        <v>64</v>
      </c>
      <c r="R4657" t="s">
        <v>133</v>
      </c>
      <c r="S4657" t="s">
        <v>64</v>
      </c>
      <c r="T4657" t="s">
        <v>36</v>
      </c>
      <c r="U4657" t="s">
        <v>2645</v>
      </c>
      <c r="V4657" t="s">
        <v>1475</v>
      </c>
      <c r="W4657" t="s">
        <v>63</v>
      </c>
      <c r="X4657" t="s">
        <v>77</v>
      </c>
      <c r="Y4657" t="s">
        <v>309</v>
      </c>
      <c r="Z4657" t="s">
        <v>685</v>
      </c>
    </row>
    <row r="4658" spans="1:26" hidden="1" x14ac:dyDescent="0.25">
      <c r="A4658" t="s">
        <v>18646</v>
      </c>
      <c r="B4658" t="s">
        <v>18647</v>
      </c>
      <c r="C4658" s="1" t="str">
        <f t="shared" si="760"/>
        <v>21:0389</v>
      </c>
      <c r="D4658" s="1" t="str">
        <f t="shared" si="764"/>
        <v>21:0130</v>
      </c>
      <c r="E4658" t="s">
        <v>18648</v>
      </c>
      <c r="F4658" t="s">
        <v>18649</v>
      </c>
      <c r="H4658">
        <v>67.104747099999997</v>
      </c>
      <c r="I4658">
        <v>-84.872339400000001</v>
      </c>
      <c r="J4658" s="1" t="str">
        <f t="shared" si="765"/>
        <v>NGR lake sediment grab sample</v>
      </c>
      <c r="K4658" s="1" t="str">
        <f t="shared" si="766"/>
        <v>&lt;177 micron (NGR)</v>
      </c>
      <c r="L4658">
        <v>6</v>
      </c>
      <c r="M4658" t="s">
        <v>60</v>
      </c>
      <c r="N4658">
        <v>106</v>
      </c>
      <c r="O4658" t="s">
        <v>631</v>
      </c>
      <c r="P4658" t="s">
        <v>1254</v>
      </c>
      <c r="Q4658" t="s">
        <v>109</v>
      </c>
      <c r="R4658" t="s">
        <v>62</v>
      </c>
      <c r="S4658" t="s">
        <v>97</v>
      </c>
      <c r="T4658" t="s">
        <v>1095</v>
      </c>
      <c r="U4658" t="s">
        <v>178</v>
      </c>
      <c r="V4658" t="s">
        <v>564</v>
      </c>
      <c r="W4658" t="s">
        <v>66</v>
      </c>
      <c r="X4658" t="s">
        <v>890</v>
      </c>
      <c r="Y4658" t="s">
        <v>125</v>
      </c>
      <c r="Z4658" t="s">
        <v>97</v>
      </c>
    </row>
    <row r="4659" spans="1:26" hidden="1" x14ac:dyDescent="0.25">
      <c r="A4659" t="s">
        <v>18650</v>
      </c>
      <c r="B4659" t="s">
        <v>18651</v>
      </c>
      <c r="C4659" s="1" t="str">
        <f t="shared" si="760"/>
        <v>21:0389</v>
      </c>
      <c r="D4659" s="1" t="str">
        <f>HYPERLINK("http://geochem.nrcan.gc.ca/cdogs/content/svy/svy_e.htm", "")</f>
        <v/>
      </c>
      <c r="G4659" s="1" t="str">
        <f>HYPERLINK("http://geochem.nrcan.gc.ca/cdogs/content/cr_/cr_00007_e.htm", "7")</f>
        <v>7</v>
      </c>
      <c r="J4659" t="s">
        <v>220</v>
      </c>
      <c r="K4659" t="s">
        <v>221</v>
      </c>
      <c r="L4659">
        <v>6</v>
      </c>
      <c r="M4659" t="s">
        <v>222</v>
      </c>
      <c r="N4659">
        <v>107</v>
      </c>
      <c r="O4659" t="s">
        <v>489</v>
      </c>
      <c r="P4659" t="s">
        <v>108</v>
      </c>
      <c r="Q4659" t="s">
        <v>290</v>
      </c>
      <c r="R4659" t="s">
        <v>181</v>
      </c>
      <c r="S4659" t="s">
        <v>33</v>
      </c>
      <c r="T4659" t="s">
        <v>225</v>
      </c>
      <c r="U4659" t="s">
        <v>781</v>
      </c>
      <c r="V4659" t="s">
        <v>730</v>
      </c>
      <c r="W4659" t="s">
        <v>53</v>
      </c>
      <c r="X4659" t="s">
        <v>54</v>
      </c>
      <c r="Y4659" t="s">
        <v>18652</v>
      </c>
      <c r="Z4659" t="s">
        <v>7612</v>
      </c>
    </row>
    <row r="4660" spans="1:26" hidden="1" x14ac:dyDescent="0.25">
      <c r="A4660" t="s">
        <v>18653</v>
      </c>
      <c r="B4660" t="s">
        <v>18654</v>
      </c>
      <c r="C4660" s="1" t="str">
        <f t="shared" si="760"/>
        <v>21:0389</v>
      </c>
      <c r="D4660" s="1" t="str">
        <f t="shared" ref="D4660:D4690" si="767">HYPERLINK("http://geochem.nrcan.gc.ca/cdogs/content/svy/svy210130_e.htm", "21:0130")</f>
        <v>21:0130</v>
      </c>
      <c r="E4660" t="s">
        <v>18655</v>
      </c>
      <c r="F4660" t="s">
        <v>18656</v>
      </c>
      <c r="H4660">
        <v>67.097762299999999</v>
      </c>
      <c r="I4660">
        <v>-84.790893400000002</v>
      </c>
      <c r="J4660" s="1" t="str">
        <f t="shared" ref="J4660:J4690" si="768">HYPERLINK("http://geochem.nrcan.gc.ca/cdogs/content/kwd/kwd020027_e.htm", "NGR lake sediment grab sample")</f>
        <v>NGR lake sediment grab sample</v>
      </c>
      <c r="K4660" s="1" t="str">
        <f t="shared" ref="K4660:K4690" si="769">HYPERLINK("http://geochem.nrcan.gc.ca/cdogs/content/kwd/kwd080006_e.htm", "&lt;177 micron (NGR)")</f>
        <v>&lt;177 micron (NGR)</v>
      </c>
      <c r="L4660">
        <v>6</v>
      </c>
      <c r="M4660" t="s">
        <v>73</v>
      </c>
      <c r="N4660">
        <v>108</v>
      </c>
      <c r="O4660" t="s">
        <v>155</v>
      </c>
      <c r="P4660" t="s">
        <v>62</v>
      </c>
      <c r="Q4660" t="s">
        <v>290</v>
      </c>
      <c r="R4660" t="s">
        <v>489</v>
      </c>
      <c r="S4660" t="s">
        <v>64</v>
      </c>
      <c r="T4660" t="s">
        <v>122</v>
      </c>
      <c r="U4660" t="s">
        <v>1470</v>
      </c>
      <c r="V4660" t="s">
        <v>164</v>
      </c>
      <c r="W4660" t="s">
        <v>66</v>
      </c>
      <c r="X4660" t="s">
        <v>283</v>
      </c>
      <c r="Y4660" t="s">
        <v>1607</v>
      </c>
      <c r="Z4660" t="s">
        <v>1223</v>
      </c>
    </row>
    <row r="4661" spans="1:26" hidden="1" x14ac:dyDescent="0.25">
      <c r="A4661" t="s">
        <v>18657</v>
      </c>
      <c r="B4661" t="s">
        <v>18658</v>
      </c>
      <c r="C4661" s="1" t="str">
        <f t="shared" si="760"/>
        <v>21:0389</v>
      </c>
      <c r="D4661" s="1" t="str">
        <f t="shared" si="767"/>
        <v>21:0130</v>
      </c>
      <c r="E4661" t="s">
        <v>18629</v>
      </c>
      <c r="F4661" t="s">
        <v>18659</v>
      </c>
      <c r="H4661">
        <v>67.076494100000005</v>
      </c>
      <c r="I4661">
        <v>-84.812511599999993</v>
      </c>
      <c r="J4661" s="1" t="str">
        <f t="shared" si="768"/>
        <v>NGR lake sediment grab sample</v>
      </c>
      <c r="K4661" s="1" t="str">
        <f t="shared" si="769"/>
        <v>&lt;177 micron (NGR)</v>
      </c>
      <c r="L4661">
        <v>6</v>
      </c>
      <c r="M4661" t="s">
        <v>366</v>
      </c>
      <c r="N4661">
        <v>109</v>
      </c>
      <c r="O4661" t="s">
        <v>639</v>
      </c>
      <c r="P4661" t="s">
        <v>489</v>
      </c>
      <c r="Q4661" t="s">
        <v>290</v>
      </c>
      <c r="R4661" t="s">
        <v>1254</v>
      </c>
      <c r="S4661" t="s">
        <v>34</v>
      </c>
      <c r="T4661" t="s">
        <v>36</v>
      </c>
      <c r="U4661" t="s">
        <v>4842</v>
      </c>
      <c r="V4661" t="s">
        <v>5476</v>
      </c>
      <c r="W4661" t="s">
        <v>63</v>
      </c>
      <c r="X4661" t="s">
        <v>76</v>
      </c>
      <c r="Y4661" t="s">
        <v>39</v>
      </c>
      <c r="Z4661" t="s">
        <v>3853</v>
      </c>
    </row>
    <row r="4662" spans="1:26" hidden="1" x14ac:dyDescent="0.25">
      <c r="A4662" t="s">
        <v>18660</v>
      </c>
      <c r="B4662" t="s">
        <v>18661</v>
      </c>
      <c r="C4662" s="1" t="str">
        <f t="shared" si="760"/>
        <v>21:0389</v>
      </c>
      <c r="D4662" s="1" t="str">
        <f t="shared" si="767"/>
        <v>21:0130</v>
      </c>
      <c r="E4662" t="s">
        <v>18662</v>
      </c>
      <c r="F4662" t="s">
        <v>18663</v>
      </c>
      <c r="H4662">
        <v>67.074726799999993</v>
      </c>
      <c r="I4662">
        <v>-84.767881799999998</v>
      </c>
      <c r="J4662" s="1" t="str">
        <f t="shared" si="768"/>
        <v>NGR lake sediment grab sample</v>
      </c>
      <c r="K4662" s="1" t="str">
        <f t="shared" si="769"/>
        <v>&lt;177 micron (NGR)</v>
      </c>
      <c r="L4662">
        <v>6</v>
      </c>
      <c r="M4662" t="s">
        <v>87</v>
      </c>
      <c r="N4662">
        <v>110</v>
      </c>
      <c r="O4662" t="s">
        <v>562</v>
      </c>
      <c r="P4662" t="s">
        <v>197</v>
      </c>
      <c r="Q4662" t="s">
        <v>156</v>
      </c>
      <c r="R4662" t="s">
        <v>35</v>
      </c>
      <c r="S4662" t="s">
        <v>97</v>
      </c>
      <c r="T4662" t="s">
        <v>36</v>
      </c>
      <c r="U4662" t="s">
        <v>766</v>
      </c>
      <c r="V4662" t="s">
        <v>590</v>
      </c>
      <c r="W4662" t="s">
        <v>63</v>
      </c>
      <c r="X4662" t="s">
        <v>82</v>
      </c>
      <c r="Y4662" t="s">
        <v>309</v>
      </c>
      <c r="Z4662" t="s">
        <v>843</v>
      </c>
    </row>
    <row r="4663" spans="1:26" hidden="1" x14ac:dyDescent="0.25">
      <c r="A4663" t="s">
        <v>18664</v>
      </c>
      <c r="B4663" t="s">
        <v>18665</v>
      </c>
      <c r="C4663" s="1" t="str">
        <f t="shared" si="760"/>
        <v>21:0389</v>
      </c>
      <c r="D4663" s="1" t="str">
        <f t="shared" si="767"/>
        <v>21:0130</v>
      </c>
      <c r="E4663" t="s">
        <v>18666</v>
      </c>
      <c r="F4663" t="s">
        <v>18667</v>
      </c>
      <c r="H4663">
        <v>67.068007699999995</v>
      </c>
      <c r="I4663">
        <v>-84.699285200000006</v>
      </c>
      <c r="J4663" s="1" t="str">
        <f t="shared" si="768"/>
        <v>NGR lake sediment grab sample</v>
      </c>
      <c r="K4663" s="1" t="str">
        <f t="shared" si="769"/>
        <v>&lt;177 micron (NGR)</v>
      </c>
      <c r="L4663">
        <v>6</v>
      </c>
      <c r="M4663" t="s">
        <v>96</v>
      </c>
      <c r="N4663">
        <v>111</v>
      </c>
      <c r="O4663" t="s">
        <v>18269</v>
      </c>
      <c r="P4663" t="s">
        <v>798</v>
      </c>
      <c r="Q4663" t="s">
        <v>34</v>
      </c>
      <c r="R4663" t="s">
        <v>667</v>
      </c>
      <c r="S4663" t="s">
        <v>198</v>
      </c>
      <c r="T4663" t="s">
        <v>122</v>
      </c>
      <c r="U4663" t="s">
        <v>260</v>
      </c>
      <c r="V4663" t="s">
        <v>5543</v>
      </c>
      <c r="W4663" t="s">
        <v>80</v>
      </c>
      <c r="X4663" t="s">
        <v>77</v>
      </c>
      <c r="Y4663" t="s">
        <v>1607</v>
      </c>
      <c r="Z4663" t="s">
        <v>290</v>
      </c>
    </row>
    <row r="4664" spans="1:26" hidden="1" x14ac:dyDescent="0.25">
      <c r="A4664" t="s">
        <v>18668</v>
      </c>
      <c r="B4664" t="s">
        <v>18669</v>
      </c>
      <c r="C4664" s="1" t="str">
        <f t="shared" si="760"/>
        <v>21:0389</v>
      </c>
      <c r="D4664" s="1" t="str">
        <f t="shared" si="767"/>
        <v>21:0130</v>
      </c>
      <c r="E4664" t="s">
        <v>18670</v>
      </c>
      <c r="F4664" t="s">
        <v>18671</v>
      </c>
      <c r="H4664">
        <v>67.082501699999995</v>
      </c>
      <c r="I4664">
        <v>-84.610713700000005</v>
      </c>
      <c r="J4664" s="1" t="str">
        <f t="shared" si="768"/>
        <v>NGR lake sediment grab sample</v>
      </c>
      <c r="K4664" s="1" t="str">
        <f t="shared" si="769"/>
        <v>&lt;177 micron (NGR)</v>
      </c>
      <c r="L4664">
        <v>6</v>
      </c>
      <c r="M4664" t="s">
        <v>106</v>
      </c>
      <c r="N4664">
        <v>112</v>
      </c>
      <c r="O4664" t="s">
        <v>54</v>
      </c>
      <c r="P4664" t="s">
        <v>321</v>
      </c>
      <c r="Q4664" t="s">
        <v>76</v>
      </c>
      <c r="R4664" t="s">
        <v>546</v>
      </c>
      <c r="S4664" t="s">
        <v>156</v>
      </c>
      <c r="T4664" t="s">
        <v>262</v>
      </c>
      <c r="U4664" t="s">
        <v>299</v>
      </c>
      <c r="V4664" t="s">
        <v>597</v>
      </c>
      <c r="W4664" t="s">
        <v>66</v>
      </c>
      <c r="X4664" t="s">
        <v>76</v>
      </c>
      <c r="Y4664" t="s">
        <v>63</v>
      </c>
      <c r="Z4664" t="s">
        <v>181</v>
      </c>
    </row>
    <row r="4665" spans="1:26" hidden="1" x14ac:dyDescent="0.25">
      <c r="A4665" t="s">
        <v>18672</v>
      </c>
      <c r="B4665" t="s">
        <v>18673</v>
      </c>
      <c r="C4665" s="1" t="str">
        <f t="shared" si="760"/>
        <v>21:0389</v>
      </c>
      <c r="D4665" s="1" t="str">
        <f t="shared" si="767"/>
        <v>21:0130</v>
      </c>
      <c r="E4665" t="s">
        <v>18674</v>
      </c>
      <c r="F4665" t="s">
        <v>18675</v>
      </c>
      <c r="H4665">
        <v>67.100846500000003</v>
      </c>
      <c r="I4665">
        <v>-84.514840000000007</v>
      </c>
      <c r="J4665" s="1" t="str">
        <f t="shared" si="768"/>
        <v>NGR lake sediment grab sample</v>
      </c>
      <c r="K4665" s="1" t="str">
        <f t="shared" si="769"/>
        <v>&lt;177 micron (NGR)</v>
      </c>
      <c r="L4665">
        <v>6</v>
      </c>
      <c r="M4665" t="s">
        <v>118</v>
      </c>
      <c r="N4665">
        <v>113</v>
      </c>
      <c r="O4665" t="s">
        <v>417</v>
      </c>
      <c r="P4665" t="s">
        <v>334</v>
      </c>
      <c r="Q4665" t="s">
        <v>156</v>
      </c>
      <c r="R4665" t="s">
        <v>62</v>
      </c>
      <c r="S4665" t="s">
        <v>156</v>
      </c>
      <c r="T4665" t="s">
        <v>122</v>
      </c>
      <c r="U4665" t="s">
        <v>144</v>
      </c>
      <c r="V4665" t="s">
        <v>5080</v>
      </c>
      <c r="W4665" t="s">
        <v>146</v>
      </c>
      <c r="X4665" t="s">
        <v>76</v>
      </c>
      <c r="Y4665" t="s">
        <v>1041</v>
      </c>
      <c r="Z4665" t="s">
        <v>859</v>
      </c>
    </row>
    <row r="4666" spans="1:26" hidden="1" x14ac:dyDescent="0.25">
      <c r="A4666" t="s">
        <v>18676</v>
      </c>
      <c r="B4666" t="s">
        <v>18677</v>
      </c>
      <c r="C4666" s="1" t="str">
        <f t="shared" si="760"/>
        <v>21:0389</v>
      </c>
      <c r="D4666" s="1" t="str">
        <f t="shared" si="767"/>
        <v>21:0130</v>
      </c>
      <c r="E4666" t="s">
        <v>18678</v>
      </c>
      <c r="F4666" t="s">
        <v>18679</v>
      </c>
      <c r="H4666">
        <v>67.083136400000001</v>
      </c>
      <c r="I4666">
        <v>-84.488447800000003</v>
      </c>
      <c r="J4666" s="1" t="str">
        <f t="shared" si="768"/>
        <v>NGR lake sediment grab sample</v>
      </c>
      <c r="K4666" s="1" t="str">
        <f t="shared" si="769"/>
        <v>&lt;177 micron (NGR)</v>
      </c>
      <c r="L4666">
        <v>6</v>
      </c>
      <c r="M4666" t="s">
        <v>131</v>
      </c>
      <c r="N4666">
        <v>114</v>
      </c>
      <c r="O4666" t="s">
        <v>7950</v>
      </c>
      <c r="P4666" t="s">
        <v>197</v>
      </c>
      <c r="Q4666" t="s">
        <v>76</v>
      </c>
      <c r="R4666" t="s">
        <v>588</v>
      </c>
      <c r="S4666" t="s">
        <v>244</v>
      </c>
      <c r="T4666" t="s">
        <v>225</v>
      </c>
      <c r="U4666" t="s">
        <v>3707</v>
      </c>
      <c r="V4666" t="s">
        <v>5730</v>
      </c>
      <c r="W4666" t="s">
        <v>146</v>
      </c>
      <c r="X4666" t="s">
        <v>283</v>
      </c>
      <c r="Y4666" t="s">
        <v>97</v>
      </c>
      <c r="Z4666" t="s">
        <v>4687</v>
      </c>
    </row>
    <row r="4667" spans="1:26" hidden="1" x14ac:dyDescent="0.25">
      <c r="A4667" t="s">
        <v>18680</v>
      </c>
      <c r="B4667" t="s">
        <v>18681</v>
      </c>
      <c r="C4667" s="1" t="str">
        <f t="shared" si="760"/>
        <v>21:0389</v>
      </c>
      <c r="D4667" s="1" t="str">
        <f t="shared" si="767"/>
        <v>21:0130</v>
      </c>
      <c r="E4667" t="s">
        <v>18682</v>
      </c>
      <c r="F4667" t="s">
        <v>18683</v>
      </c>
      <c r="H4667">
        <v>67.093646699999994</v>
      </c>
      <c r="I4667">
        <v>-84.412023700000006</v>
      </c>
      <c r="J4667" s="1" t="str">
        <f t="shared" si="768"/>
        <v>NGR lake sediment grab sample</v>
      </c>
      <c r="K4667" s="1" t="str">
        <f t="shared" si="769"/>
        <v>&lt;177 micron (NGR)</v>
      </c>
      <c r="L4667">
        <v>6</v>
      </c>
      <c r="M4667" t="s">
        <v>143</v>
      </c>
      <c r="N4667">
        <v>115</v>
      </c>
      <c r="O4667" t="s">
        <v>889</v>
      </c>
      <c r="P4667" t="s">
        <v>289</v>
      </c>
      <c r="Q4667" t="s">
        <v>77</v>
      </c>
      <c r="R4667" t="s">
        <v>342</v>
      </c>
      <c r="S4667" t="s">
        <v>391</v>
      </c>
      <c r="T4667" t="s">
        <v>292</v>
      </c>
      <c r="U4667" t="s">
        <v>3707</v>
      </c>
      <c r="V4667" t="s">
        <v>8635</v>
      </c>
      <c r="W4667" t="s">
        <v>146</v>
      </c>
      <c r="X4667" t="s">
        <v>283</v>
      </c>
      <c r="Y4667" t="s">
        <v>110</v>
      </c>
      <c r="Z4667" t="s">
        <v>4117</v>
      </c>
    </row>
    <row r="4668" spans="1:26" hidden="1" x14ac:dyDescent="0.25">
      <c r="A4668" t="s">
        <v>18684</v>
      </c>
      <c r="B4668" t="s">
        <v>18685</v>
      </c>
      <c r="C4668" s="1" t="str">
        <f t="shared" si="760"/>
        <v>21:0389</v>
      </c>
      <c r="D4668" s="1" t="str">
        <f t="shared" si="767"/>
        <v>21:0130</v>
      </c>
      <c r="E4668" t="s">
        <v>18686</v>
      </c>
      <c r="F4668" t="s">
        <v>18687</v>
      </c>
      <c r="H4668">
        <v>67.085974500000006</v>
      </c>
      <c r="I4668">
        <v>-84.329422300000004</v>
      </c>
      <c r="J4668" s="1" t="str">
        <f t="shared" si="768"/>
        <v>NGR lake sediment grab sample</v>
      </c>
      <c r="K4668" s="1" t="str">
        <f t="shared" si="769"/>
        <v>&lt;177 micron (NGR)</v>
      </c>
      <c r="L4668">
        <v>6</v>
      </c>
      <c r="M4668" t="s">
        <v>177</v>
      </c>
      <c r="N4668">
        <v>116</v>
      </c>
      <c r="O4668" t="s">
        <v>679</v>
      </c>
      <c r="P4668" t="s">
        <v>516</v>
      </c>
      <c r="Q4668" t="s">
        <v>290</v>
      </c>
      <c r="R4668" t="s">
        <v>489</v>
      </c>
      <c r="S4668" t="s">
        <v>198</v>
      </c>
      <c r="T4668" t="s">
        <v>122</v>
      </c>
      <c r="U4668" t="s">
        <v>673</v>
      </c>
      <c r="V4668" t="s">
        <v>164</v>
      </c>
      <c r="W4668" t="s">
        <v>80</v>
      </c>
      <c r="X4668" t="s">
        <v>77</v>
      </c>
      <c r="Y4668" t="s">
        <v>380</v>
      </c>
      <c r="Z4668" t="s">
        <v>63</v>
      </c>
    </row>
    <row r="4669" spans="1:26" hidden="1" x14ac:dyDescent="0.25">
      <c r="A4669" t="s">
        <v>18688</v>
      </c>
      <c r="B4669" t="s">
        <v>18689</v>
      </c>
      <c r="C4669" s="1" t="str">
        <f t="shared" si="760"/>
        <v>21:0389</v>
      </c>
      <c r="D4669" s="1" t="str">
        <f t="shared" si="767"/>
        <v>21:0130</v>
      </c>
      <c r="E4669" t="s">
        <v>18690</v>
      </c>
      <c r="F4669" t="s">
        <v>18691</v>
      </c>
      <c r="H4669">
        <v>67.0880528</v>
      </c>
      <c r="I4669">
        <v>-84.248364199999997</v>
      </c>
      <c r="J4669" s="1" t="str">
        <f t="shared" si="768"/>
        <v>NGR lake sediment grab sample</v>
      </c>
      <c r="K4669" s="1" t="str">
        <f t="shared" si="769"/>
        <v>&lt;177 micron (NGR)</v>
      </c>
      <c r="L4669">
        <v>6</v>
      </c>
      <c r="M4669" t="s">
        <v>187</v>
      </c>
      <c r="N4669">
        <v>117</v>
      </c>
      <c r="O4669" t="s">
        <v>188</v>
      </c>
      <c r="P4669" t="s">
        <v>48</v>
      </c>
      <c r="Q4669" t="s">
        <v>156</v>
      </c>
      <c r="R4669" t="s">
        <v>49</v>
      </c>
      <c r="S4669" t="s">
        <v>64</v>
      </c>
      <c r="T4669" t="s">
        <v>122</v>
      </c>
      <c r="U4669" t="s">
        <v>938</v>
      </c>
      <c r="V4669" t="s">
        <v>375</v>
      </c>
      <c r="W4669" t="s">
        <v>39</v>
      </c>
      <c r="X4669" t="s">
        <v>283</v>
      </c>
      <c r="Y4669" t="s">
        <v>1041</v>
      </c>
      <c r="Z4669" t="s">
        <v>4550</v>
      </c>
    </row>
    <row r="4670" spans="1:26" hidden="1" x14ac:dyDescent="0.25">
      <c r="A4670" t="s">
        <v>18692</v>
      </c>
      <c r="B4670" t="s">
        <v>18693</v>
      </c>
      <c r="C4670" s="1" t="str">
        <f t="shared" si="760"/>
        <v>21:0389</v>
      </c>
      <c r="D4670" s="1" t="str">
        <f t="shared" si="767"/>
        <v>21:0130</v>
      </c>
      <c r="E4670" t="s">
        <v>18694</v>
      </c>
      <c r="F4670" t="s">
        <v>18695</v>
      </c>
      <c r="H4670">
        <v>67.081561600000001</v>
      </c>
      <c r="I4670">
        <v>-84.161772600000006</v>
      </c>
      <c r="J4670" s="1" t="str">
        <f t="shared" si="768"/>
        <v>NGR lake sediment grab sample</v>
      </c>
      <c r="K4670" s="1" t="str">
        <f t="shared" si="769"/>
        <v>&lt;177 micron (NGR)</v>
      </c>
      <c r="L4670">
        <v>6</v>
      </c>
      <c r="M4670" t="s">
        <v>196</v>
      </c>
      <c r="N4670">
        <v>118</v>
      </c>
      <c r="O4670" t="s">
        <v>144</v>
      </c>
      <c r="P4670" t="s">
        <v>888</v>
      </c>
      <c r="Q4670" t="s">
        <v>277</v>
      </c>
      <c r="R4670" t="s">
        <v>489</v>
      </c>
      <c r="S4670" t="s">
        <v>109</v>
      </c>
      <c r="T4670" t="s">
        <v>225</v>
      </c>
      <c r="U4670" t="s">
        <v>328</v>
      </c>
      <c r="V4670" t="s">
        <v>1193</v>
      </c>
      <c r="W4670" t="s">
        <v>80</v>
      </c>
      <c r="X4670" t="s">
        <v>48</v>
      </c>
      <c r="Y4670" t="s">
        <v>39</v>
      </c>
      <c r="Z4670" t="s">
        <v>3487</v>
      </c>
    </row>
    <row r="4671" spans="1:26" hidden="1" x14ac:dyDescent="0.25">
      <c r="A4671" t="s">
        <v>18696</v>
      </c>
      <c r="B4671" t="s">
        <v>18697</v>
      </c>
      <c r="C4671" s="1" t="str">
        <f t="shared" si="760"/>
        <v>21:0389</v>
      </c>
      <c r="D4671" s="1" t="str">
        <f t="shared" si="767"/>
        <v>21:0130</v>
      </c>
      <c r="E4671" t="s">
        <v>18698</v>
      </c>
      <c r="F4671" t="s">
        <v>18699</v>
      </c>
      <c r="H4671">
        <v>67.075309300000001</v>
      </c>
      <c r="I4671">
        <v>-84.104159999999993</v>
      </c>
      <c r="J4671" s="1" t="str">
        <f t="shared" si="768"/>
        <v>NGR lake sediment grab sample</v>
      </c>
      <c r="K4671" s="1" t="str">
        <f t="shared" si="769"/>
        <v>&lt;177 micron (NGR)</v>
      </c>
      <c r="L4671">
        <v>6</v>
      </c>
      <c r="M4671" t="s">
        <v>206</v>
      </c>
      <c r="N4671">
        <v>119</v>
      </c>
      <c r="O4671" t="s">
        <v>1819</v>
      </c>
      <c r="P4671" t="s">
        <v>108</v>
      </c>
      <c r="Q4671" t="s">
        <v>34</v>
      </c>
      <c r="R4671" t="s">
        <v>890</v>
      </c>
      <c r="S4671" t="s">
        <v>198</v>
      </c>
      <c r="T4671" t="s">
        <v>36</v>
      </c>
      <c r="U4671" t="s">
        <v>3503</v>
      </c>
      <c r="V4671" t="s">
        <v>5543</v>
      </c>
      <c r="W4671" t="s">
        <v>78</v>
      </c>
      <c r="X4671" t="s">
        <v>77</v>
      </c>
      <c r="Y4671" t="s">
        <v>181</v>
      </c>
      <c r="Z4671" t="s">
        <v>1259</v>
      </c>
    </row>
    <row r="4672" spans="1:26" hidden="1" x14ac:dyDescent="0.25">
      <c r="A4672" t="s">
        <v>18700</v>
      </c>
      <c r="B4672" t="s">
        <v>18701</v>
      </c>
      <c r="C4672" s="1" t="str">
        <f t="shared" si="760"/>
        <v>21:0389</v>
      </c>
      <c r="D4672" s="1" t="str">
        <f t="shared" si="767"/>
        <v>21:0130</v>
      </c>
      <c r="E4672" t="s">
        <v>18702</v>
      </c>
      <c r="F4672" t="s">
        <v>18703</v>
      </c>
      <c r="H4672">
        <v>67.062135699999999</v>
      </c>
      <c r="I4672">
        <v>-84.085297699999998</v>
      </c>
      <c r="J4672" s="1" t="str">
        <f t="shared" si="768"/>
        <v>NGR lake sediment grab sample</v>
      </c>
      <c r="K4672" s="1" t="str">
        <f t="shared" si="769"/>
        <v>&lt;177 micron (NGR)</v>
      </c>
      <c r="L4672">
        <v>6</v>
      </c>
      <c r="M4672" t="s">
        <v>214</v>
      </c>
      <c r="N4672">
        <v>120</v>
      </c>
      <c r="O4672" t="s">
        <v>760</v>
      </c>
      <c r="P4672" t="s">
        <v>760</v>
      </c>
      <c r="Q4672" t="s">
        <v>760</v>
      </c>
      <c r="R4672" t="s">
        <v>760</v>
      </c>
      <c r="S4672" t="s">
        <v>760</v>
      </c>
      <c r="T4672" t="s">
        <v>760</v>
      </c>
      <c r="U4672" t="s">
        <v>760</v>
      </c>
      <c r="V4672" t="s">
        <v>760</v>
      </c>
      <c r="W4672" t="s">
        <v>760</v>
      </c>
      <c r="X4672" t="s">
        <v>760</v>
      </c>
      <c r="Y4672" t="s">
        <v>760</v>
      </c>
      <c r="Z4672" t="s">
        <v>760</v>
      </c>
    </row>
    <row r="4673" spans="1:26" hidden="1" x14ac:dyDescent="0.25">
      <c r="A4673" t="s">
        <v>18704</v>
      </c>
      <c r="B4673" t="s">
        <v>18705</v>
      </c>
      <c r="C4673" s="1" t="str">
        <f t="shared" si="760"/>
        <v>21:0389</v>
      </c>
      <c r="D4673" s="1" t="str">
        <f t="shared" si="767"/>
        <v>21:0130</v>
      </c>
      <c r="E4673" t="s">
        <v>18706</v>
      </c>
      <c r="F4673" t="s">
        <v>18707</v>
      </c>
      <c r="H4673">
        <v>67.142784000000006</v>
      </c>
      <c r="I4673">
        <v>-84.203713399999998</v>
      </c>
      <c r="J4673" s="1" t="str">
        <f t="shared" si="768"/>
        <v>NGR lake sediment grab sample</v>
      </c>
      <c r="K4673" s="1" t="str">
        <f t="shared" si="769"/>
        <v>&lt;177 micron (NGR)</v>
      </c>
      <c r="L4673">
        <v>7</v>
      </c>
      <c r="M4673" t="s">
        <v>242</v>
      </c>
      <c r="N4673">
        <v>121</v>
      </c>
      <c r="O4673" t="s">
        <v>91</v>
      </c>
      <c r="P4673" t="s">
        <v>236</v>
      </c>
      <c r="Q4673" t="s">
        <v>156</v>
      </c>
      <c r="R4673" t="s">
        <v>62</v>
      </c>
      <c r="S4673" t="s">
        <v>198</v>
      </c>
      <c r="T4673" t="s">
        <v>36</v>
      </c>
      <c r="U4673" t="s">
        <v>355</v>
      </c>
      <c r="V4673" t="s">
        <v>1802</v>
      </c>
      <c r="W4673" t="s">
        <v>63</v>
      </c>
      <c r="X4673" t="s">
        <v>283</v>
      </c>
      <c r="Y4673" t="s">
        <v>33</v>
      </c>
      <c r="Z4673" t="s">
        <v>3940</v>
      </c>
    </row>
    <row r="4674" spans="1:26" hidden="1" x14ac:dyDescent="0.25">
      <c r="A4674" t="s">
        <v>18708</v>
      </c>
      <c r="B4674" t="s">
        <v>18709</v>
      </c>
      <c r="C4674" s="1" t="str">
        <f t="shared" si="760"/>
        <v>21:0389</v>
      </c>
      <c r="D4674" s="1" t="str">
        <f t="shared" si="767"/>
        <v>21:0130</v>
      </c>
      <c r="E4674" t="s">
        <v>18710</v>
      </c>
      <c r="F4674" t="s">
        <v>18711</v>
      </c>
      <c r="H4674">
        <v>67.085754800000004</v>
      </c>
      <c r="I4674">
        <v>-84.019107300000002</v>
      </c>
      <c r="J4674" s="1" t="str">
        <f t="shared" si="768"/>
        <v>NGR lake sediment grab sample</v>
      </c>
      <c r="K4674" s="1" t="str">
        <f t="shared" si="769"/>
        <v>&lt;177 micron (NGR)</v>
      </c>
      <c r="L4674">
        <v>7</v>
      </c>
      <c r="M4674" t="s">
        <v>251</v>
      </c>
      <c r="N4674">
        <v>122</v>
      </c>
      <c r="O4674" t="s">
        <v>639</v>
      </c>
      <c r="P4674" t="s">
        <v>67</v>
      </c>
      <c r="Q4674" t="s">
        <v>271</v>
      </c>
      <c r="R4674" t="s">
        <v>54</v>
      </c>
      <c r="S4674" t="s">
        <v>277</v>
      </c>
      <c r="T4674" t="s">
        <v>225</v>
      </c>
      <c r="U4674" t="s">
        <v>18712</v>
      </c>
      <c r="V4674" t="s">
        <v>3466</v>
      </c>
      <c r="W4674" t="s">
        <v>97</v>
      </c>
      <c r="X4674" t="s">
        <v>82</v>
      </c>
      <c r="Y4674" t="s">
        <v>394</v>
      </c>
      <c r="Z4674" t="s">
        <v>2335</v>
      </c>
    </row>
    <row r="4675" spans="1:26" hidden="1" x14ac:dyDescent="0.25">
      <c r="A4675" t="s">
        <v>18713</v>
      </c>
      <c r="B4675" t="s">
        <v>18714</v>
      </c>
      <c r="C4675" s="1" t="str">
        <f t="shared" si="760"/>
        <v>21:0389</v>
      </c>
      <c r="D4675" s="1" t="str">
        <f t="shared" si="767"/>
        <v>21:0130</v>
      </c>
      <c r="E4675" t="s">
        <v>18715</v>
      </c>
      <c r="F4675" t="s">
        <v>18716</v>
      </c>
      <c r="H4675">
        <v>67.102540399999995</v>
      </c>
      <c r="I4675">
        <v>-84.031401599999995</v>
      </c>
      <c r="J4675" s="1" t="str">
        <f t="shared" si="768"/>
        <v>NGR lake sediment grab sample</v>
      </c>
      <c r="K4675" s="1" t="str">
        <f t="shared" si="769"/>
        <v>&lt;177 micron (NGR)</v>
      </c>
      <c r="L4675">
        <v>7</v>
      </c>
      <c r="M4675" t="s">
        <v>259</v>
      </c>
      <c r="N4675">
        <v>123</v>
      </c>
      <c r="O4675" t="s">
        <v>471</v>
      </c>
      <c r="P4675" t="s">
        <v>1047</v>
      </c>
      <c r="Q4675" t="s">
        <v>77</v>
      </c>
      <c r="R4675" t="s">
        <v>336</v>
      </c>
      <c r="S4675" t="s">
        <v>244</v>
      </c>
      <c r="T4675" t="s">
        <v>1095</v>
      </c>
      <c r="U4675" t="s">
        <v>18717</v>
      </c>
      <c r="V4675" t="s">
        <v>39</v>
      </c>
      <c r="W4675" t="s">
        <v>78</v>
      </c>
      <c r="X4675" t="s">
        <v>77</v>
      </c>
      <c r="Y4675" t="s">
        <v>48</v>
      </c>
      <c r="Z4675" t="s">
        <v>4117</v>
      </c>
    </row>
    <row r="4676" spans="1:26" hidden="1" x14ac:dyDescent="0.25">
      <c r="A4676" t="s">
        <v>18718</v>
      </c>
      <c r="B4676" t="s">
        <v>18719</v>
      </c>
      <c r="C4676" s="1" t="str">
        <f t="shared" si="760"/>
        <v>21:0389</v>
      </c>
      <c r="D4676" s="1" t="str">
        <f t="shared" si="767"/>
        <v>21:0130</v>
      </c>
      <c r="E4676" t="s">
        <v>18715</v>
      </c>
      <c r="F4676" t="s">
        <v>18720</v>
      </c>
      <c r="H4676">
        <v>67.102540399999995</v>
      </c>
      <c r="I4676">
        <v>-84.031401599999995</v>
      </c>
      <c r="J4676" s="1" t="str">
        <f t="shared" si="768"/>
        <v>NGR lake sediment grab sample</v>
      </c>
      <c r="K4676" s="1" t="str">
        <f t="shared" si="769"/>
        <v>&lt;177 micron (NGR)</v>
      </c>
      <c r="L4676">
        <v>7</v>
      </c>
      <c r="M4676" t="s">
        <v>268</v>
      </c>
      <c r="N4676">
        <v>124</v>
      </c>
      <c r="O4676" t="s">
        <v>226</v>
      </c>
      <c r="P4676" t="s">
        <v>228</v>
      </c>
      <c r="Q4676" t="s">
        <v>75</v>
      </c>
      <c r="R4676" t="s">
        <v>342</v>
      </c>
      <c r="S4676" t="s">
        <v>145</v>
      </c>
      <c r="T4676" t="s">
        <v>292</v>
      </c>
      <c r="U4676" t="s">
        <v>18721</v>
      </c>
      <c r="V4676" t="s">
        <v>16223</v>
      </c>
      <c r="W4676" t="s">
        <v>78</v>
      </c>
      <c r="X4676" t="s">
        <v>283</v>
      </c>
      <c r="Y4676" t="s">
        <v>890</v>
      </c>
      <c r="Z4676" t="s">
        <v>4754</v>
      </c>
    </row>
    <row r="4677" spans="1:26" hidden="1" x14ac:dyDescent="0.25">
      <c r="A4677" t="s">
        <v>18722</v>
      </c>
      <c r="B4677" t="s">
        <v>18723</v>
      </c>
      <c r="C4677" s="1" t="str">
        <f t="shared" si="760"/>
        <v>21:0389</v>
      </c>
      <c r="D4677" s="1" t="str">
        <f t="shared" si="767"/>
        <v>21:0130</v>
      </c>
      <c r="E4677" t="s">
        <v>18724</v>
      </c>
      <c r="F4677" t="s">
        <v>18725</v>
      </c>
      <c r="H4677">
        <v>67.246729500000001</v>
      </c>
      <c r="I4677">
        <v>-84.014273000000003</v>
      </c>
      <c r="J4677" s="1" t="str">
        <f t="shared" si="768"/>
        <v>NGR lake sediment grab sample</v>
      </c>
      <c r="K4677" s="1" t="str">
        <f t="shared" si="769"/>
        <v>&lt;177 micron (NGR)</v>
      </c>
      <c r="L4677">
        <v>7</v>
      </c>
      <c r="M4677" t="s">
        <v>47</v>
      </c>
      <c r="N4677">
        <v>125</v>
      </c>
      <c r="O4677" t="s">
        <v>3807</v>
      </c>
      <c r="P4677" t="s">
        <v>603</v>
      </c>
      <c r="Q4677" t="s">
        <v>134</v>
      </c>
      <c r="R4677" t="s">
        <v>535</v>
      </c>
      <c r="S4677" t="s">
        <v>761</v>
      </c>
      <c r="T4677" t="s">
        <v>36</v>
      </c>
      <c r="U4677" t="s">
        <v>1785</v>
      </c>
      <c r="V4677" t="s">
        <v>2309</v>
      </c>
      <c r="W4677" t="s">
        <v>78</v>
      </c>
      <c r="X4677" t="s">
        <v>77</v>
      </c>
      <c r="Y4677" t="s">
        <v>5107</v>
      </c>
      <c r="Z4677" t="s">
        <v>156</v>
      </c>
    </row>
    <row r="4678" spans="1:26" hidden="1" x14ac:dyDescent="0.25">
      <c r="A4678" t="s">
        <v>18726</v>
      </c>
      <c r="B4678" t="s">
        <v>18727</v>
      </c>
      <c r="C4678" s="1" t="str">
        <f t="shared" si="760"/>
        <v>21:0389</v>
      </c>
      <c r="D4678" s="1" t="str">
        <f t="shared" si="767"/>
        <v>21:0130</v>
      </c>
      <c r="E4678" t="s">
        <v>18728</v>
      </c>
      <c r="F4678" t="s">
        <v>18729</v>
      </c>
      <c r="H4678">
        <v>67.222088900000003</v>
      </c>
      <c r="I4678">
        <v>-84.046520799999996</v>
      </c>
      <c r="J4678" s="1" t="str">
        <f t="shared" si="768"/>
        <v>NGR lake sediment grab sample</v>
      </c>
      <c r="K4678" s="1" t="str">
        <f t="shared" si="769"/>
        <v>&lt;177 micron (NGR)</v>
      </c>
      <c r="L4678">
        <v>7</v>
      </c>
      <c r="M4678" t="s">
        <v>60</v>
      </c>
      <c r="N4678">
        <v>126</v>
      </c>
      <c r="O4678" t="s">
        <v>1709</v>
      </c>
      <c r="P4678" t="s">
        <v>1047</v>
      </c>
      <c r="Q4678" t="s">
        <v>277</v>
      </c>
      <c r="R4678" t="s">
        <v>62</v>
      </c>
      <c r="S4678" t="s">
        <v>110</v>
      </c>
      <c r="T4678" t="s">
        <v>36</v>
      </c>
      <c r="U4678" t="s">
        <v>1575</v>
      </c>
      <c r="V4678" t="s">
        <v>12009</v>
      </c>
      <c r="W4678" t="s">
        <v>63</v>
      </c>
      <c r="X4678" t="s">
        <v>82</v>
      </c>
      <c r="Y4678" t="s">
        <v>39</v>
      </c>
      <c r="Z4678" t="s">
        <v>2240</v>
      </c>
    </row>
    <row r="4679" spans="1:26" hidden="1" x14ac:dyDescent="0.25">
      <c r="A4679" t="s">
        <v>18730</v>
      </c>
      <c r="B4679" t="s">
        <v>18731</v>
      </c>
      <c r="C4679" s="1" t="str">
        <f t="shared" si="760"/>
        <v>21:0389</v>
      </c>
      <c r="D4679" s="1" t="str">
        <f t="shared" si="767"/>
        <v>21:0130</v>
      </c>
      <c r="E4679" t="s">
        <v>18732</v>
      </c>
      <c r="F4679" t="s">
        <v>18733</v>
      </c>
      <c r="H4679">
        <v>67.214450799999995</v>
      </c>
      <c r="I4679">
        <v>-84.085368799999998</v>
      </c>
      <c r="J4679" s="1" t="str">
        <f t="shared" si="768"/>
        <v>NGR lake sediment grab sample</v>
      </c>
      <c r="K4679" s="1" t="str">
        <f t="shared" si="769"/>
        <v>&lt;177 micron (NGR)</v>
      </c>
      <c r="L4679">
        <v>7</v>
      </c>
      <c r="M4679" t="s">
        <v>73</v>
      </c>
      <c r="N4679">
        <v>127</v>
      </c>
      <c r="O4679" t="s">
        <v>144</v>
      </c>
      <c r="P4679" t="s">
        <v>1047</v>
      </c>
      <c r="Q4679" t="s">
        <v>349</v>
      </c>
      <c r="R4679" t="s">
        <v>108</v>
      </c>
      <c r="S4679" t="s">
        <v>271</v>
      </c>
      <c r="T4679" t="s">
        <v>36</v>
      </c>
      <c r="U4679" t="s">
        <v>974</v>
      </c>
      <c r="V4679" t="s">
        <v>2661</v>
      </c>
      <c r="W4679" t="s">
        <v>39</v>
      </c>
      <c r="X4679" t="s">
        <v>890</v>
      </c>
      <c r="Y4679" t="s">
        <v>4630</v>
      </c>
      <c r="Z4679" t="s">
        <v>4881</v>
      </c>
    </row>
    <row r="4680" spans="1:26" hidden="1" x14ac:dyDescent="0.25">
      <c r="A4680" t="s">
        <v>18734</v>
      </c>
      <c r="B4680" t="s">
        <v>18735</v>
      </c>
      <c r="C4680" s="1" t="str">
        <f t="shared" si="760"/>
        <v>21:0389</v>
      </c>
      <c r="D4680" s="1" t="str">
        <f t="shared" si="767"/>
        <v>21:0130</v>
      </c>
      <c r="E4680" t="s">
        <v>18736</v>
      </c>
      <c r="F4680" t="s">
        <v>18737</v>
      </c>
      <c r="H4680">
        <v>67.245382899999996</v>
      </c>
      <c r="I4680">
        <v>-84.134834600000005</v>
      </c>
      <c r="J4680" s="1" t="str">
        <f t="shared" si="768"/>
        <v>NGR lake sediment grab sample</v>
      </c>
      <c r="K4680" s="1" t="str">
        <f t="shared" si="769"/>
        <v>&lt;177 micron (NGR)</v>
      </c>
      <c r="L4680">
        <v>7</v>
      </c>
      <c r="M4680" t="s">
        <v>87</v>
      </c>
      <c r="N4680">
        <v>128</v>
      </c>
      <c r="O4680" t="s">
        <v>4924</v>
      </c>
      <c r="P4680" t="s">
        <v>3158</v>
      </c>
      <c r="Q4680" t="s">
        <v>82</v>
      </c>
      <c r="R4680" t="s">
        <v>320</v>
      </c>
      <c r="S4680" t="s">
        <v>349</v>
      </c>
      <c r="T4680" t="s">
        <v>225</v>
      </c>
      <c r="U4680" t="s">
        <v>245</v>
      </c>
      <c r="V4680" t="s">
        <v>9909</v>
      </c>
      <c r="W4680" t="s">
        <v>33</v>
      </c>
      <c r="X4680" t="s">
        <v>82</v>
      </c>
      <c r="Y4680" t="s">
        <v>80</v>
      </c>
      <c r="Z4680" t="s">
        <v>4295</v>
      </c>
    </row>
    <row r="4681" spans="1:26" hidden="1" x14ac:dyDescent="0.25">
      <c r="A4681" t="s">
        <v>18738</v>
      </c>
      <c r="B4681" t="s">
        <v>18739</v>
      </c>
      <c r="C4681" s="1" t="str">
        <f t="shared" ref="C4681:C4744" si="770">HYPERLINK("http://geochem.nrcan.gc.ca/cdogs/content/bdl/bdl210389_e.htm", "21:0389")</f>
        <v>21:0389</v>
      </c>
      <c r="D4681" s="1" t="str">
        <f t="shared" si="767"/>
        <v>21:0130</v>
      </c>
      <c r="E4681" t="s">
        <v>18740</v>
      </c>
      <c r="F4681" t="s">
        <v>18741</v>
      </c>
      <c r="H4681">
        <v>67.224265000000003</v>
      </c>
      <c r="I4681">
        <v>-84.180254599999998</v>
      </c>
      <c r="J4681" s="1" t="str">
        <f t="shared" si="768"/>
        <v>NGR lake sediment grab sample</v>
      </c>
      <c r="K4681" s="1" t="str">
        <f t="shared" si="769"/>
        <v>&lt;177 micron (NGR)</v>
      </c>
      <c r="L4681">
        <v>7</v>
      </c>
      <c r="M4681" t="s">
        <v>96</v>
      </c>
      <c r="N4681">
        <v>129</v>
      </c>
      <c r="O4681" t="s">
        <v>119</v>
      </c>
      <c r="P4681" t="s">
        <v>61</v>
      </c>
      <c r="Q4681" t="s">
        <v>134</v>
      </c>
      <c r="R4681" t="s">
        <v>546</v>
      </c>
      <c r="S4681" t="s">
        <v>277</v>
      </c>
      <c r="T4681" t="s">
        <v>262</v>
      </c>
      <c r="U4681" t="s">
        <v>4842</v>
      </c>
      <c r="V4681" t="s">
        <v>2544</v>
      </c>
      <c r="W4681" t="s">
        <v>39</v>
      </c>
      <c r="X4681" t="s">
        <v>82</v>
      </c>
      <c r="Y4681" t="s">
        <v>33</v>
      </c>
      <c r="Z4681" t="s">
        <v>15879</v>
      </c>
    </row>
    <row r="4682" spans="1:26" hidden="1" x14ac:dyDescent="0.25">
      <c r="A4682" t="s">
        <v>18742</v>
      </c>
      <c r="B4682" t="s">
        <v>18743</v>
      </c>
      <c r="C4682" s="1" t="str">
        <f t="shared" si="770"/>
        <v>21:0389</v>
      </c>
      <c r="D4682" s="1" t="str">
        <f t="shared" si="767"/>
        <v>21:0130</v>
      </c>
      <c r="E4682" t="s">
        <v>18744</v>
      </c>
      <c r="F4682" t="s">
        <v>18745</v>
      </c>
      <c r="H4682">
        <v>67.191613500000003</v>
      </c>
      <c r="I4682">
        <v>-84.166515700000005</v>
      </c>
      <c r="J4682" s="1" t="str">
        <f t="shared" si="768"/>
        <v>NGR lake sediment grab sample</v>
      </c>
      <c r="K4682" s="1" t="str">
        <f t="shared" si="769"/>
        <v>&lt;177 micron (NGR)</v>
      </c>
      <c r="L4682">
        <v>7</v>
      </c>
      <c r="M4682" t="s">
        <v>106</v>
      </c>
      <c r="N4682">
        <v>130</v>
      </c>
      <c r="O4682" t="s">
        <v>2504</v>
      </c>
      <c r="P4682" t="s">
        <v>888</v>
      </c>
      <c r="Q4682" t="s">
        <v>391</v>
      </c>
      <c r="R4682" t="s">
        <v>342</v>
      </c>
      <c r="S4682" t="s">
        <v>109</v>
      </c>
      <c r="T4682" t="s">
        <v>225</v>
      </c>
      <c r="U4682" t="s">
        <v>655</v>
      </c>
      <c r="V4682" t="s">
        <v>478</v>
      </c>
      <c r="W4682" t="s">
        <v>156</v>
      </c>
      <c r="X4682" t="s">
        <v>283</v>
      </c>
      <c r="Y4682" t="s">
        <v>78</v>
      </c>
      <c r="Z4682" t="s">
        <v>3838</v>
      </c>
    </row>
    <row r="4683" spans="1:26" hidden="1" x14ac:dyDescent="0.25">
      <c r="A4683" t="s">
        <v>18746</v>
      </c>
      <c r="B4683" t="s">
        <v>18747</v>
      </c>
      <c r="C4683" s="1" t="str">
        <f t="shared" si="770"/>
        <v>21:0389</v>
      </c>
      <c r="D4683" s="1" t="str">
        <f t="shared" si="767"/>
        <v>21:0130</v>
      </c>
      <c r="E4683" t="s">
        <v>18748</v>
      </c>
      <c r="F4683" t="s">
        <v>18749</v>
      </c>
      <c r="H4683">
        <v>67.190335399999995</v>
      </c>
      <c r="I4683">
        <v>-84.097701599999994</v>
      </c>
      <c r="J4683" s="1" t="str">
        <f t="shared" si="768"/>
        <v>NGR lake sediment grab sample</v>
      </c>
      <c r="K4683" s="1" t="str">
        <f t="shared" si="769"/>
        <v>&lt;177 micron (NGR)</v>
      </c>
      <c r="L4683">
        <v>7</v>
      </c>
      <c r="M4683" t="s">
        <v>118</v>
      </c>
      <c r="N4683">
        <v>131</v>
      </c>
      <c r="O4683" t="s">
        <v>973</v>
      </c>
      <c r="P4683" t="s">
        <v>74</v>
      </c>
      <c r="Q4683" t="s">
        <v>135</v>
      </c>
      <c r="R4683" t="s">
        <v>336</v>
      </c>
      <c r="S4683" t="s">
        <v>76</v>
      </c>
      <c r="T4683" t="s">
        <v>122</v>
      </c>
      <c r="U4683" t="s">
        <v>963</v>
      </c>
      <c r="V4683" t="s">
        <v>375</v>
      </c>
      <c r="W4683" t="s">
        <v>181</v>
      </c>
      <c r="X4683" t="s">
        <v>76</v>
      </c>
      <c r="Y4683" t="s">
        <v>33</v>
      </c>
      <c r="Z4683" t="s">
        <v>710</v>
      </c>
    </row>
    <row r="4684" spans="1:26" hidden="1" x14ac:dyDescent="0.25">
      <c r="A4684" t="s">
        <v>18750</v>
      </c>
      <c r="B4684" t="s">
        <v>18751</v>
      </c>
      <c r="C4684" s="1" t="str">
        <f t="shared" si="770"/>
        <v>21:0389</v>
      </c>
      <c r="D4684" s="1" t="str">
        <f t="shared" si="767"/>
        <v>21:0130</v>
      </c>
      <c r="E4684" t="s">
        <v>18752</v>
      </c>
      <c r="F4684" t="s">
        <v>18753</v>
      </c>
      <c r="H4684">
        <v>67.183507000000006</v>
      </c>
      <c r="I4684">
        <v>-84.032328399999997</v>
      </c>
      <c r="J4684" s="1" t="str">
        <f t="shared" si="768"/>
        <v>NGR lake sediment grab sample</v>
      </c>
      <c r="K4684" s="1" t="str">
        <f t="shared" si="769"/>
        <v>&lt;177 micron (NGR)</v>
      </c>
      <c r="L4684">
        <v>7</v>
      </c>
      <c r="M4684" t="s">
        <v>131</v>
      </c>
      <c r="N4684">
        <v>132</v>
      </c>
      <c r="O4684" t="s">
        <v>974</v>
      </c>
      <c r="P4684" t="s">
        <v>847</v>
      </c>
      <c r="Q4684" t="s">
        <v>77</v>
      </c>
      <c r="R4684" t="s">
        <v>577</v>
      </c>
      <c r="S4684" t="s">
        <v>64</v>
      </c>
      <c r="T4684" t="s">
        <v>399</v>
      </c>
      <c r="U4684" t="s">
        <v>559</v>
      </c>
      <c r="V4684" t="s">
        <v>5085</v>
      </c>
      <c r="W4684" t="s">
        <v>596</v>
      </c>
      <c r="X4684" t="s">
        <v>82</v>
      </c>
      <c r="Y4684" t="s">
        <v>39</v>
      </c>
      <c r="Z4684" t="s">
        <v>2391</v>
      </c>
    </row>
    <row r="4685" spans="1:26" hidden="1" x14ac:dyDescent="0.25">
      <c r="A4685" t="s">
        <v>18754</v>
      </c>
      <c r="B4685" t="s">
        <v>18755</v>
      </c>
      <c r="C4685" s="1" t="str">
        <f t="shared" si="770"/>
        <v>21:0389</v>
      </c>
      <c r="D4685" s="1" t="str">
        <f t="shared" si="767"/>
        <v>21:0130</v>
      </c>
      <c r="E4685" t="s">
        <v>18756</v>
      </c>
      <c r="F4685" t="s">
        <v>18757</v>
      </c>
      <c r="H4685">
        <v>67.154684599999996</v>
      </c>
      <c r="I4685">
        <v>-84.036587999999995</v>
      </c>
      <c r="J4685" s="1" t="str">
        <f t="shared" si="768"/>
        <v>NGR lake sediment grab sample</v>
      </c>
      <c r="K4685" s="1" t="str">
        <f t="shared" si="769"/>
        <v>&lt;177 micron (NGR)</v>
      </c>
      <c r="L4685">
        <v>7</v>
      </c>
      <c r="M4685" t="s">
        <v>143</v>
      </c>
      <c r="N4685">
        <v>133</v>
      </c>
      <c r="O4685" t="s">
        <v>631</v>
      </c>
      <c r="P4685" t="s">
        <v>306</v>
      </c>
      <c r="Q4685" t="s">
        <v>349</v>
      </c>
      <c r="R4685" t="s">
        <v>120</v>
      </c>
      <c r="S4685" t="s">
        <v>34</v>
      </c>
      <c r="T4685" t="s">
        <v>225</v>
      </c>
      <c r="U4685" t="s">
        <v>328</v>
      </c>
      <c r="V4685" t="s">
        <v>2309</v>
      </c>
      <c r="W4685" t="s">
        <v>76</v>
      </c>
      <c r="X4685" t="s">
        <v>48</v>
      </c>
      <c r="Y4685" t="s">
        <v>78</v>
      </c>
      <c r="Z4685" t="s">
        <v>3084</v>
      </c>
    </row>
    <row r="4686" spans="1:26" hidden="1" x14ac:dyDescent="0.25">
      <c r="A4686" t="s">
        <v>18758</v>
      </c>
      <c r="B4686" t="s">
        <v>18759</v>
      </c>
      <c r="C4686" s="1" t="str">
        <f t="shared" si="770"/>
        <v>21:0389</v>
      </c>
      <c r="D4686" s="1" t="str">
        <f t="shared" si="767"/>
        <v>21:0130</v>
      </c>
      <c r="E4686" t="s">
        <v>18760</v>
      </c>
      <c r="F4686" t="s">
        <v>18761</v>
      </c>
      <c r="H4686">
        <v>67.161754900000005</v>
      </c>
      <c r="I4686">
        <v>-84.099983600000002</v>
      </c>
      <c r="J4686" s="1" t="str">
        <f t="shared" si="768"/>
        <v>NGR lake sediment grab sample</v>
      </c>
      <c r="K4686" s="1" t="str">
        <f t="shared" si="769"/>
        <v>&lt;177 micron (NGR)</v>
      </c>
      <c r="L4686">
        <v>7</v>
      </c>
      <c r="M4686" t="s">
        <v>177</v>
      </c>
      <c r="N4686">
        <v>134</v>
      </c>
      <c r="O4686" t="s">
        <v>18762</v>
      </c>
      <c r="P4686" t="s">
        <v>535</v>
      </c>
      <c r="Q4686" t="s">
        <v>244</v>
      </c>
      <c r="R4686" t="s">
        <v>1416</v>
      </c>
      <c r="S4686" t="s">
        <v>18763</v>
      </c>
      <c r="T4686" t="s">
        <v>225</v>
      </c>
      <c r="U4686" t="s">
        <v>583</v>
      </c>
      <c r="V4686" t="s">
        <v>1172</v>
      </c>
      <c r="W4686" t="s">
        <v>109</v>
      </c>
      <c r="X4686" t="s">
        <v>890</v>
      </c>
      <c r="Y4686" t="s">
        <v>4630</v>
      </c>
      <c r="Z4686" t="s">
        <v>1283</v>
      </c>
    </row>
    <row r="4687" spans="1:26" hidden="1" x14ac:dyDescent="0.25">
      <c r="A4687" t="s">
        <v>18764</v>
      </c>
      <c r="B4687" t="s">
        <v>18765</v>
      </c>
      <c r="C4687" s="1" t="str">
        <f t="shared" si="770"/>
        <v>21:0389</v>
      </c>
      <c r="D4687" s="1" t="str">
        <f t="shared" si="767"/>
        <v>21:0130</v>
      </c>
      <c r="E4687" t="s">
        <v>18706</v>
      </c>
      <c r="F4687" t="s">
        <v>18766</v>
      </c>
      <c r="H4687">
        <v>67.142784000000006</v>
      </c>
      <c r="I4687">
        <v>-84.203713399999998</v>
      </c>
      <c r="J4687" s="1" t="str">
        <f t="shared" si="768"/>
        <v>NGR lake sediment grab sample</v>
      </c>
      <c r="K4687" s="1" t="str">
        <f t="shared" si="769"/>
        <v>&lt;177 micron (NGR)</v>
      </c>
      <c r="L4687">
        <v>7</v>
      </c>
      <c r="M4687" t="s">
        <v>366</v>
      </c>
      <c r="N4687">
        <v>135</v>
      </c>
      <c r="O4687" t="s">
        <v>112</v>
      </c>
      <c r="P4687" t="s">
        <v>1254</v>
      </c>
      <c r="Q4687" t="s">
        <v>109</v>
      </c>
      <c r="R4687" t="s">
        <v>489</v>
      </c>
      <c r="S4687" t="s">
        <v>198</v>
      </c>
      <c r="T4687" t="s">
        <v>122</v>
      </c>
      <c r="U4687" t="s">
        <v>503</v>
      </c>
      <c r="V4687" t="s">
        <v>504</v>
      </c>
      <c r="W4687" t="s">
        <v>33</v>
      </c>
      <c r="X4687" t="s">
        <v>76</v>
      </c>
      <c r="Y4687" t="s">
        <v>39</v>
      </c>
      <c r="Z4687" t="s">
        <v>865</v>
      </c>
    </row>
    <row r="4688" spans="1:26" hidden="1" x14ac:dyDescent="0.25">
      <c r="A4688" t="s">
        <v>18767</v>
      </c>
      <c r="B4688" t="s">
        <v>18768</v>
      </c>
      <c r="C4688" s="1" t="str">
        <f t="shared" si="770"/>
        <v>21:0389</v>
      </c>
      <c r="D4688" s="1" t="str">
        <f t="shared" si="767"/>
        <v>21:0130</v>
      </c>
      <c r="E4688" t="s">
        <v>18769</v>
      </c>
      <c r="F4688" t="s">
        <v>18770</v>
      </c>
      <c r="H4688">
        <v>67.139272099999999</v>
      </c>
      <c r="I4688">
        <v>-84.239231399999994</v>
      </c>
      <c r="J4688" s="1" t="str">
        <f t="shared" si="768"/>
        <v>NGR lake sediment grab sample</v>
      </c>
      <c r="K4688" s="1" t="str">
        <f t="shared" si="769"/>
        <v>&lt;177 micron (NGR)</v>
      </c>
      <c r="L4688">
        <v>7</v>
      </c>
      <c r="M4688" t="s">
        <v>187</v>
      </c>
      <c r="N4688">
        <v>136</v>
      </c>
      <c r="O4688" t="s">
        <v>1785</v>
      </c>
      <c r="P4688" t="s">
        <v>320</v>
      </c>
      <c r="Q4688" t="s">
        <v>146</v>
      </c>
      <c r="R4688" t="s">
        <v>188</v>
      </c>
      <c r="S4688" t="s">
        <v>75</v>
      </c>
      <c r="T4688" t="s">
        <v>262</v>
      </c>
      <c r="U4688" t="s">
        <v>456</v>
      </c>
      <c r="V4688" t="s">
        <v>3557</v>
      </c>
      <c r="W4688" t="s">
        <v>76</v>
      </c>
      <c r="X4688" t="s">
        <v>76</v>
      </c>
      <c r="Y4688" t="s">
        <v>198</v>
      </c>
      <c r="Z4688" t="s">
        <v>244</v>
      </c>
    </row>
    <row r="4689" spans="1:26" hidden="1" x14ac:dyDescent="0.25">
      <c r="A4689" t="s">
        <v>18771</v>
      </c>
      <c r="B4689" t="s">
        <v>18772</v>
      </c>
      <c r="C4689" s="1" t="str">
        <f t="shared" si="770"/>
        <v>21:0389</v>
      </c>
      <c r="D4689" s="1" t="str">
        <f t="shared" si="767"/>
        <v>21:0130</v>
      </c>
      <c r="E4689" t="s">
        <v>18773</v>
      </c>
      <c r="F4689" t="s">
        <v>18774</v>
      </c>
      <c r="H4689">
        <v>67.177855500000007</v>
      </c>
      <c r="I4689">
        <v>-84.304455000000004</v>
      </c>
      <c r="J4689" s="1" t="str">
        <f t="shared" si="768"/>
        <v>NGR lake sediment grab sample</v>
      </c>
      <c r="K4689" s="1" t="str">
        <f t="shared" si="769"/>
        <v>&lt;177 micron (NGR)</v>
      </c>
      <c r="L4689">
        <v>7</v>
      </c>
      <c r="M4689" t="s">
        <v>196</v>
      </c>
      <c r="N4689">
        <v>137</v>
      </c>
      <c r="O4689" t="s">
        <v>858</v>
      </c>
      <c r="P4689" t="s">
        <v>615</v>
      </c>
      <c r="Q4689" t="s">
        <v>135</v>
      </c>
      <c r="R4689" t="s">
        <v>455</v>
      </c>
      <c r="S4689" t="s">
        <v>134</v>
      </c>
      <c r="T4689" t="s">
        <v>292</v>
      </c>
      <c r="U4689" t="s">
        <v>379</v>
      </c>
      <c r="V4689" t="s">
        <v>10471</v>
      </c>
      <c r="W4689" t="s">
        <v>39</v>
      </c>
      <c r="X4689" t="s">
        <v>336</v>
      </c>
      <c r="Y4689" t="s">
        <v>33</v>
      </c>
      <c r="Z4689" t="s">
        <v>2787</v>
      </c>
    </row>
    <row r="4690" spans="1:26" hidden="1" x14ac:dyDescent="0.25">
      <c r="A4690" t="s">
        <v>18775</v>
      </c>
      <c r="B4690" t="s">
        <v>18776</v>
      </c>
      <c r="C4690" s="1" t="str">
        <f t="shared" si="770"/>
        <v>21:0389</v>
      </c>
      <c r="D4690" s="1" t="str">
        <f t="shared" si="767"/>
        <v>21:0130</v>
      </c>
      <c r="E4690" t="s">
        <v>18777</v>
      </c>
      <c r="F4690" t="s">
        <v>18778</v>
      </c>
      <c r="H4690">
        <v>67.180615200000005</v>
      </c>
      <c r="I4690">
        <v>-84.329304100000002</v>
      </c>
      <c r="J4690" s="1" t="str">
        <f t="shared" si="768"/>
        <v>NGR lake sediment grab sample</v>
      </c>
      <c r="K4690" s="1" t="str">
        <f t="shared" si="769"/>
        <v>&lt;177 micron (NGR)</v>
      </c>
      <c r="L4690">
        <v>7</v>
      </c>
      <c r="M4690" t="s">
        <v>206</v>
      </c>
      <c r="N4690">
        <v>138</v>
      </c>
      <c r="O4690" t="s">
        <v>515</v>
      </c>
      <c r="P4690" t="s">
        <v>455</v>
      </c>
      <c r="Q4690" t="s">
        <v>76</v>
      </c>
      <c r="R4690" t="s">
        <v>798</v>
      </c>
      <c r="S4690" t="s">
        <v>77</v>
      </c>
      <c r="T4690" t="s">
        <v>1095</v>
      </c>
      <c r="U4690" t="s">
        <v>2330</v>
      </c>
      <c r="V4690" t="s">
        <v>76</v>
      </c>
      <c r="W4690" t="s">
        <v>156</v>
      </c>
      <c r="X4690" t="s">
        <v>76</v>
      </c>
      <c r="Y4690" t="s">
        <v>7452</v>
      </c>
      <c r="Z4690" t="s">
        <v>10226</v>
      </c>
    </row>
    <row r="4691" spans="1:26" hidden="1" x14ac:dyDescent="0.25">
      <c r="A4691" t="s">
        <v>18779</v>
      </c>
      <c r="B4691" t="s">
        <v>18780</v>
      </c>
      <c r="C4691" s="1" t="str">
        <f t="shared" si="770"/>
        <v>21:0389</v>
      </c>
      <c r="D4691" s="1" t="str">
        <f>HYPERLINK("http://geochem.nrcan.gc.ca/cdogs/content/svy/svy_e.htm", "")</f>
        <v/>
      </c>
      <c r="G4691" s="1" t="str">
        <f>HYPERLINK("http://geochem.nrcan.gc.ca/cdogs/content/cr_/cr_00023_e.htm", "23")</f>
        <v>23</v>
      </c>
      <c r="J4691" t="s">
        <v>220</v>
      </c>
      <c r="K4691" t="s">
        <v>221</v>
      </c>
      <c r="L4691">
        <v>7</v>
      </c>
      <c r="M4691" t="s">
        <v>222</v>
      </c>
      <c r="N4691">
        <v>139</v>
      </c>
      <c r="O4691" t="s">
        <v>348</v>
      </c>
      <c r="P4691" t="s">
        <v>145</v>
      </c>
      <c r="Q4691" t="s">
        <v>349</v>
      </c>
      <c r="R4691" t="s">
        <v>109</v>
      </c>
      <c r="S4691" t="s">
        <v>109</v>
      </c>
      <c r="T4691" t="s">
        <v>36</v>
      </c>
      <c r="U4691" t="s">
        <v>1282</v>
      </c>
      <c r="V4691" t="s">
        <v>38</v>
      </c>
      <c r="W4691" t="s">
        <v>33</v>
      </c>
      <c r="X4691" t="s">
        <v>79</v>
      </c>
      <c r="Y4691" t="s">
        <v>109</v>
      </c>
      <c r="Z4691" t="s">
        <v>738</v>
      </c>
    </row>
    <row r="4692" spans="1:26" hidden="1" x14ac:dyDescent="0.25">
      <c r="A4692" t="s">
        <v>18781</v>
      </c>
      <c r="B4692" t="s">
        <v>18782</v>
      </c>
      <c r="C4692" s="1" t="str">
        <f t="shared" si="770"/>
        <v>21:0389</v>
      </c>
      <c r="D4692" s="1" t="str">
        <f t="shared" ref="D4692:D4710" si="771">HYPERLINK("http://geochem.nrcan.gc.ca/cdogs/content/svy/svy210130_e.htm", "21:0130")</f>
        <v>21:0130</v>
      </c>
      <c r="E4692" t="s">
        <v>18783</v>
      </c>
      <c r="F4692" t="s">
        <v>18784</v>
      </c>
      <c r="H4692">
        <v>67.213407500000002</v>
      </c>
      <c r="I4692">
        <v>-84.280237999999997</v>
      </c>
      <c r="J4692" s="1" t="str">
        <f t="shared" ref="J4692:J4710" si="772">HYPERLINK("http://geochem.nrcan.gc.ca/cdogs/content/kwd/kwd020027_e.htm", "NGR lake sediment grab sample")</f>
        <v>NGR lake sediment grab sample</v>
      </c>
      <c r="K4692" s="1" t="str">
        <f t="shared" ref="K4692:K4710" si="773">HYPERLINK("http://geochem.nrcan.gc.ca/cdogs/content/kwd/kwd080006_e.htm", "&lt;177 micron (NGR)")</f>
        <v>&lt;177 micron (NGR)</v>
      </c>
      <c r="L4692">
        <v>7</v>
      </c>
      <c r="M4692" t="s">
        <v>214</v>
      </c>
      <c r="N4692">
        <v>140</v>
      </c>
      <c r="O4692" t="s">
        <v>673</v>
      </c>
      <c r="P4692" t="s">
        <v>759</v>
      </c>
      <c r="Q4692" t="s">
        <v>349</v>
      </c>
      <c r="R4692" t="s">
        <v>798</v>
      </c>
      <c r="S4692" t="s">
        <v>77</v>
      </c>
      <c r="T4692" t="s">
        <v>437</v>
      </c>
      <c r="U4692" t="s">
        <v>667</v>
      </c>
      <c r="V4692" t="s">
        <v>13108</v>
      </c>
      <c r="W4692" t="s">
        <v>78</v>
      </c>
      <c r="X4692" t="s">
        <v>77</v>
      </c>
      <c r="Y4692" t="s">
        <v>78</v>
      </c>
      <c r="Z4692" t="s">
        <v>3166</v>
      </c>
    </row>
    <row r="4693" spans="1:26" hidden="1" x14ac:dyDescent="0.25">
      <c r="A4693" t="s">
        <v>18785</v>
      </c>
      <c r="B4693" t="s">
        <v>18786</v>
      </c>
      <c r="C4693" s="1" t="str">
        <f t="shared" si="770"/>
        <v>21:0389</v>
      </c>
      <c r="D4693" s="1" t="str">
        <f t="shared" si="771"/>
        <v>21:0130</v>
      </c>
      <c r="E4693" t="s">
        <v>18787</v>
      </c>
      <c r="F4693" t="s">
        <v>18788</v>
      </c>
      <c r="H4693">
        <v>67.163503300000002</v>
      </c>
      <c r="I4693">
        <v>-84.701830099999995</v>
      </c>
      <c r="J4693" s="1" t="str">
        <f t="shared" si="772"/>
        <v>NGR lake sediment grab sample</v>
      </c>
      <c r="K4693" s="1" t="str">
        <f t="shared" si="773"/>
        <v>&lt;177 micron (NGR)</v>
      </c>
      <c r="L4693">
        <v>8</v>
      </c>
      <c r="M4693" t="s">
        <v>242</v>
      </c>
      <c r="N4693">
        <v>141</v>
      </c>
      <c r="O4693" t="s">
        <v>609</v>
      </c>
      <c r="P4693" t="s">
        <v>546</v>
      </c>
      <c r="Q4693" t="s">
        <v>97</v>
      </c>
      <c r="R4693" t="s">
        <v>48</v>
      </c>
      <c r="S4693" t="s">
        <v>50</v>
      </c>
      <c r="T4693" t="s">
        <v>36</v>
      </c>
      <c r="U4693" t="s">
        <v>1470</v>
      </c>
      <c r="V4693" t="s">
        <v>171</v>
      </c>
      <c r="W4693" t="s">
        <v>63</v>
      </c>
      <c r="X4693" t="s">
        <v>283</v>
      </c>
      <c r="Y4693" t="s">
        <v>5107</v>
      </c>
      <c r="Z4693" t="s">
        <v>6700</v>
      </c>
    </row>
    <row r="4694" spans="1:26" hidden="1" x14ac:dyDescent="0.25">
      <c r="A4694" t="s">
        <v>18789</v>
      </c>
      <c r="B4694" t="s">
        <v>18790</v>
      </c>
      <c r="C4694" s="1" t="str">
        <f t="shared" si="770"/>
        <v>21:0389</v>
      </c>
      <c r="D4694" s="1" t="str">
        <f t="shared" si="771"/>
        <v>21:0130</v>
      </c>
      <c r="E4694" t="s">
        <v>18791</v>
      </c>
      <c r="F4694" t="s">
        <v>18792</v>
      </c>
      <c r="H4694">
        <v>67.2018798</v>
      </c>
      <c r="I4694">
        <v>-84.339467200000001</v>
      </c>
      <c r="J4694" s="1" t="str">
        <f t="shared" si="772"/>
        <v>NGR lake sediment grab sample</v>
      </c>
      <c r="K4694" s="1" t="str">
        <f t="shared" si="773"/>
        <v>&lt;177 micron (NGR)</v>
      </c>
      <c r="L4694">
        <v>8</v>
      </c>
      <c r="M4694" t="s">
        <v>251</v>
      </c>
      <c r="N4694">
        <v>142</v>
      </c>
      <c r="O4694" t="s">
        <v>107</v>
      </c>
      <c r="P4694" t="s">
        <v>298</v>
      </c>
      <c r="Q4694" t="s">
        <v>271</v>
      </c>
      <c r="R4694" t="s">
        <v>224</v>
      </c>
      <c r="S4694" t="s">
        <v>77</v>
      </c>
      <c r="T4694" t="s">
        <v>122</v>
      </c>
      <c r="U4694" t="s">
        <v>1470</v>
      </c>
      <c r="V4694" t="s">
        <v>10471</v>
      </c>
      <c r="W4694" t="s">
        <v>33</v>
      </c>
      <c r="X4694" t="s">
        <v>890</v>
      </c>
      <c r="Y4694" t="s">
        <v>39</v>
      </c>
      <c r="Z4694" t="s">
        <v>4117</v>
      </c>
    </row>
    <row r="4695" spans="1:26" hidden="1" x14ac:dyDescent="0.25">
      <c r="A4695" t="s">
        <v>18793</v>
      </c>
      <c r="B4695" t="s">
        <v>18794</v>
      </c>
      <c r="C4695" s="1" t="str">
        <f t="shared" si="770"/>
        <v>21:0389</v>
      </c>
      <c r="D4695" s="1" t="str">
        <f t="shared" si="771"/>
        <v>21:0130</v>
      </c>
      <c r="E4695" t="s">
        <v>18795</v>
      </c>
      <c r="F4695" t="s">
        <v>18796</v>
      </c>
      <c r="H4695">
        <v>67.218385900000001</v>
      </c>
      <c r="I4695">
        <v>-84.359967800000007</v>
      </c>
      <c r="J4695" s="1" t="str">
        <f t="shared" si="772"/>
        <v>NGR lake sediment grab sample</v>
      </c>
      <c r="K4695" s="1" t="str">
        <f t="shared" si="773"/>
        <v>&lt;177 micron (NGR)</v>
      </c>
      <c r="L4695">
        <v>8</v>
      </c>
      <c r="M4695" t="s">
        <v>259</v>
      </c>
      <c r="N4695">
        <v>143</v>
      </c>
      <c r="O4695" t="s">
        <v>3982</v>
      </c>
      <c r="P4695" t="s">
        <v>243</v>
      </c>
      <c r="Q4695" t="s">
        <v>64</v>
      </c>
      <c r="R4695" t="s">
        <v>144</v>
      </c>
      <c r="S4695" t="s">
        <v>32</v>
      </c>
      <c r="T4695" t="s">
        <v>122</v>
      </c>
      <c r="U4695" t="s">
        <v>655</v>
      </c>
      <c r="V4695" t="s">
        <v>171</v>
      </c>
      <c r="W4695" t="s">
        <v>78</v>
      </c>
      <c r="X4695" t="s">
        <v>890</v>
      </c>
      <c r="Y4695" t="s">
        <v>3466</v>
      </c>
      <c r="Z4695" t="s">
        <v>2020</v>
      </c>
    </row>
    <row r="4696" spans="1:26" hidden="1" x14ac:dyDescent="0.25">
      <c r="A4696" t="s">
        <v>18797</v>
      </c>
      <c r="B4696" t="s">
        <v>18798</v>
      </c>
      <c r="C4696" s="1" t="str">
        <f t="shared" si="770"/>
        <v>21:0389</v>
      </c>
      <c r="D4696" s="1" t="str">
        <f t="shared" si="771"/>
        <v>21:0130</v>
      </c>
      <c r="E4696" t="s">
        <v>18795</v>
      </c>
      <c r="F4696" t="s">
        <v>18799</v>
      </c>
      <c r="H4696">
        <v>67.218385900000001</v>
      </c>
      <c r="I4696">
        <v>-84.359967800000007</v>
      </c>
      <c r="J4696" s="1" t="str">
        <f t="shared" si="772"/>
        <v>NGR lake sediment grab sample</v>
      </c>
      <c r="K4696" s="1" t="str">
        <f t="shared" si="773"/>
        <v>&lt;177 micron (NGR)</v>
      </c>
      <c r="L4696">
        <v>8</v>
      </c>
      <c r="M4696" t="s">
        <v>268</v>
      </c>
      <c r="N4696">
        <v>144</v>
      </c>
      <c r="O4696" t="s">
        <v>3652</v>
      </c>
      <c r="P4696" t="s">
        <v>100</v>
      </c>
      <c r="Q4696" t="s">
        <v>109</v>
      </c>
      <c r="R4696" t="s">
        <v>119</v>
      </c>
      <c r="S4696" t="s">
        <v>668</v>
      </c>
      <c r="T4696" t="s">
        <v>262</v>
      </c>
      <c r="U4696" t="s">
        <v>639</v>
      </c>
      <c r="V4696" t="s">
        <v>548</v>
      </c>
      <c r="W4696" t="s">
        <v>39</v>
      </c>
      <c r="X4696" t="s">
        <v>48</v>
      </c>
      <c r="Y4696" t="s">
        <v>63</v>
      </c>
      <c r="Z4696" t="s">
        <v>2491</v>
      </c>
    </row>
    <row r="4697" spans="1:26" hidden="1" x14ac:dyDescent="0.25">
      <c r="A4697" t="s">
        <v>18800</v>
      </c>
      <c r="B4697" t="s">
        <v>18801</v>
      </c>
      <c r="C4697" s="1" t="str">
        <f t="shared" si="770"/>
        <v>21:0389</v>
      </c>
      <c r="D4697" s="1" t="str">
        <f t="shared" si="771"/>
        <v>21:0130</v>
      </c>
      <c r="E4697" t="s">
        <v>18802</v>
      </c>
      <c r="F4697" t="s">
        <v>18803</v>
      </c>
      <c r="H4697">
        <v>67.215477699999994</v>
      </c>
      <c r="I4697">
        <v>-84.4638822</v>
      </c>
      <c r="J4697" s="1" t="str">
        <f t="shared" si="772"/>
        <v>NGR lake sediment grab sample</v>
      </c>
      <c r="K4697" s="1" t="str">
        <f t="shared" si="773"/>
        <v>&lt;177 micron (NGR)</v>
      </c>
      <c r="L4697">
        <v>8</v>
      </c>
      <c r="M4697" t="s">
        <v>47</v>
      </c>
      <c r="N4697">
        <v>145</v>
      </c>
      <c r="O4697" t="s">
        <v>228</v>
      </c>
      <c r="P4697" t="s">
        <v>62</v>
      </c>
      <c r="Q4697" t="s">
        <v>76</v>
      </c>
      <c r="R4697" t="s">
        <v>35</v>
      </c>
      <c r="S4697" t="s">
        <v>110</v>
      </c>
      <c r="T4697" t="s">
        <v>36</v>
      </c>
      <c r="U4697" t="s">
        <v>178</v>
      </c>
      <c r="V4697" t="s">
        <v>911</v>
      </c>
      <c r="W4697" t="s">
        <v>97</v>
      </c>
      <c r="X4697" t="s">
        <v>283</v>
      </c>
      <c r="Y4697" t="s">
        <v>33</v>
      </c>
      <c r="Z4697" t="s">
        <v>598</v>
      </c>
    </row>
    <row r="4698" spans="1:26" hidden="1" x14ac:dyDescent="0.25">
      <c r="A4698" t="s">
        <v>18804</v>
      </c>
      <c r="B4698" t="s">
        <v>18805</v>
      </c>
      <c r="C4698" s="1" t="str">
        <f t="shared" si="770"/>
        <v>21:0389</v>
      </c>
      <c r="D4698" s="1" t="str">
        <f t="shared" si="771"/>
        <v>21:0130</v>
      </c>
      <c r="E4698" t="s">
        <v>18806</v>
      </c>
      <c r="F4698" t="s">
        <v>18807</v>
      </c>
      <c r="H4698">
        <v>67.168780499999997</v>
      </c>
      <c r="I4698">
        <v>-84.436067600000001</v>
      </c>
      <c r="J4698" s="1" t="str">
        <f t="shared" si="772"/>
        <v>NGR lake sediment grab sample</v>
      </c>
      <c r="K4698" s="1" t="str">
        <f t="shared" si="773"/>
        <v>&lt;177 micron (NGR)</v>
      </c>
      <c r="L4698">
        <v>8</v>
      </c>
      <c r="M4698" t="s">
        <v>60</v>
      </c>
      <c r="N4698">
        <v>146</v>
      </c>
      <c r="O4698" t="s">
        <v>615</v>
      </c>
      <c r="P4698" t="s">
        <v>82</v>
      </c>
      <c r="Q4698" t="s">
        <v>97</v>
      </c>
      <c r="R4698" t="s">
        <v>35</v>
      </c>
      <c r="S4698" t="s">
        <v>64</v>
      </c>
      <c r="T4698" t="s">
        <v>36</v>
      </c>
      <c r="U4698" t="s">
        <v>909</v>
      </c>
      <c r="V4698" t="s">
        <v>1193</v>
      </c>
      <c r="W4698" t="s">
        <v>63</v>
      </c>
      <c r="X4698" t="s">
        <v>77</v>
      </c>
      <c r="Y4698" t="s">
        <v>380</v>
      </c>
      <c r="Z4698" t="s">
        <v>2057</v>
      </c>
    </row>
    <row r="4699" spans="1:26" hidden="1" x14ac:dyDescent="0.25">
      <c r="A4699" t="s">
        <v>18808</v>
      </c>
      <c r="B4699" t="s">
        <v>18809</v>
      </c>
      <c r="C4699" s="1" t="str">
        <f t="shared" si="770"/>
        <v>21:0389</v>
      </c>
      <c r="D4699" s="1" t="str">
        <f t="shared" si="771"/>
        <v>21:0130</v>
      </c>
      <c r="E4699" t="s">
        <v>18810</v>
      </c>
      <c r="F4699" t="s">
        <v>18811</v>
      </c>
      <c r="H4699">
        <v>67.169507800000005</v>
      </c>
      <c r="I4699">
        <v>-84.530209799999994</v>
      </c>
      <c r="J4699" s="1" t="str">
        <f t="shared" si="772"/>
        <v>NGR lake sediment grab sample</v>
      </c>
      <c r="K4699" s="1" t="str">
        <f t="shared" si="773"/>
        <v>&lt;177 micron (NGR)</v>
      </c>
      <c r="L4699">
        <v>8</v>
      </c>
      <c r="M4699" t="s">
        <v>73</v>
      </c>
      <c r="N4699">
        <v>147</v>
      </c>
      <c r="O4699" t="s">
        <v>509</v>
      </c>
      <c r="P4699" t="s">
        <v>62</v>
      </c>
      <c r="Q4699" t="s">
        <v>76</v>
      </c>
      <c r="R4699" t="s">
        <v>224</v>
      </c>
      <c r="S4699" t="s">
        <v>135</v>
      </c>
      <c r="T4699" t="s">
        <v>36</v>
      </c>
      <c r="U4699" t="s">
        <v>328</v>
      </c>
      <c r="V4699" t="s">
        <v>16223</v>
      </c>
      <c r="W4699" t="s">
        <v>39</v>
      </c>
      <c r="X4699" t="s">
        <v>283</v>
      </c>
      <c r="Y4699" t="s">
        <v>80</v>
      </c>
      <c r="Z4699" t="s">
        <v>3412</v>
      </c>
    </row>
    <row r="4700" spans="1:26" hidden="1" x14ac:dyDescent="0.25">
      <c r="A4700" t="s">
        <v>18812</v>
      </c>
      <c r="B4700" t="s">
        <v>18813</v>
      </c>
      <c r="C4700" s="1" t="str">
        <f t="shared" si="770"/>
        <v>21:0389</v>
      </c>
      <c r="D4700" s="1" t="str">
        <f t="shared" si="771"/>
        <v>21:0130</v>
      </c>
      <c r="E4700" t="s">
        <v>18814</v>
      </c>
      <c r="F4700" t="s">
        <v>18815</v>
      </c>
      <c r="H4700">
        <v>67.2058806</v>
      </c>
      <c r="I4700">
        <v>-84.547333899999998</v>
      </c>
      <c r="J4700" s="1" t="str">
        <f t="shared" si="772"/>
        <v>NGR lake sediment grab sample</v>
      </c>
      <c r="K4700" s="1" t="str">
        <f t="shared" si="773"/>
        <v>&lt;177 micron (NGR)</v>
      </c>
      <c r="L4700">
        <v>8</v>
      </c>
      <c r="M4700" t="s">
        <v>87</v>
      </c>
      <c r="N4700">
        <v>148</v>
      </c>
      <c r="O4700" t="s">
        <v>583</v>
      </c>
      <c r="P4700" t="s">
        <v>74</v>
      </c>
      <c r="Q4700" t="s">
        <v>50</v>
      </c>
      <c r="R4700" t="s">
        <v>224</v>
      </c>
      <c r="S4700" t="s">
        <v>156</v>
      </c>
      <c r="T4700" t="s">
        <v>122</v>
      </c>
      <c r="U4700" t="s">
        <v>235</v>
      </c>
      <c r="V4700" t="s">
        <v>496</v>
      </c>
      <c r="W4700" t="s">
        <v>80</v>
      </c>
      <c r="X4700" t="s">
        <v>82</v>
      </c>
      <c r="Y4700" t="s">
        <v>380</v>
      </c>
      <c r="Z4700" t="s">
        <v>156</v>
      </c>
    </row>
    <row r="4701" spans="1:26" hidden="1" x14ac:dyDescent="0.25">
      <c r="A4701" t="s">
        <v>18816</v>
      </c>
      <c r="B4701" t="s">
        <v>18817</v>
      </c>
      <c r="C4701" s="1" t="str">
        <f t="shared" si="770"/>
        <v>21:0389</v>
      </c>
      <c r="D4701" s="1" t="str">
        <f t="shared" si="771"/>
        <v>21:0130</v>
      </c>
      <c r="E4701" t="s">
        <v>18818</v>
      </c>
      <c r="F4701" t="s">
        <v>18819</v>
      </c>
      <c r="H4701">
        <v>67.215155100000004</v>
      </c>
      <c r="I4701">
        <v>-84.617097200000003</v>
      </c>
      <c r="J4701" s="1" t="str">
        <f t="shared" si="772"/>
        <v>NGR lake sediment grab sample</v>
      </c>
      <c r="K4701" s="1" t="str">
        <f t="shared" si="773"/>
        <v>&lt;177 micron (NGR)</v>
      </c>
      <c r="L4701">
        <v>8</v>
      </c>
      <c r="M4701" t="s">
        <v>96</v>
      </c>
      <c r="N4701">
        <v>149</v>
      </c>
      <c r="O4701" t="s">
        <v>760</v>
      </c>
      <c r="P4701" t="s">
        <v>760</v>
      </c>
      <c r="Q4701" t="s">
        <v>760</v>
      </c>
      <c r="R4701" t="s">
        <v>760</v>
      </c>
      <c r="S4701" t="s">
        <v>760</v>
      </c>
      <c r="T4701" t="s">
        <v>760</v>
      </c>
      <c r="U4701" t="s">
        <v>760</v>
      </c>
      <c r="V4701" t="s">
        <v>760</v>
      </c>
      <c r="W4701" t="s">
        <v>760</v>
      </c>
      <c r="X4701" t="s">
        <v>760</v>
      </c>
      <c r="Y4701" t="s">
        <v>760</v>
      </c>
      <c r="Z4701" t="s">
        <v>760</v>
      </c>
    </row>
    <row r="4702" spans="1:26" hidden="1" x14ac:dyDescent="0.25">
      <c r="A4702" t="s">
        <v>18820</v>
      </c>
      <c r="B4702" t="s">
        <v>18821</v>
      </c>
      <c r="C4702" s="1" t="str">
        <f t="shared" si="770"/>
        <v>21:0389</v>
      </c>
      <c r="D4702" s="1" t="str">
        <f t="shared" si="771"/>
        <v>21:0130</v>
      </c>
      <c r="E4702" t="s">
        <v>18822</v>
      </c>
      <c r="F4702" t="s">
        <v>18823</v>
      </c>
      <c r="H4702">
        <v>67.158635700000005</v>
      </c>
      <c r="I4702">
        <v>-84.633925099999999</v>
      </c>
      <c r="J4702" s="1" t="str">
        <f t="shared" si="772"/>
        <v>NGR lake sediment grab sample</v>
      </c>
      <c r="K4702" s="1" t="str">
        <f t="shared" si="773"/>
        <v>&lt;177 micron (NGR)</v>
      </c>
      <c r="L4702">
        <v>8</v>
      </c>
      <c r="M4702" t="s">
        <v>106</v>
      </c>
      <c r="N4702">
        <v>150</v>
      </c>
      <c r="O4702" t="s">
        <v>583</v>
      </c>
      <c r="P4702" t="s">
        <v>1254</v>
      </c>
      <c r="Q4702" t="s">
        <v>64</v>
      </c>
      <c r="R4702" t="s">
        <v>342</v>
      </c>
      <c r="S4702" t="s">
        <v>110</v>
      </c>
      <c r="T4702" t="s">
        <v>122</v>
      </c>
      <c r="U4702" t="s">
        <v>269</v>
      </c>
      <c r="V4702" t="s">
        <v>6252</v>
      </c>
      <c r="W4702" t="s">
        <v>76</v>
      </c>
      <c r="X4702" t="s">
        <v>283</v>
      </c>
      <c r="Y4702" t="s">
        <v>181</v>
      </c>
      <c r="Z4702" t="s">
        <v>1007</v>
      </c>
    </row>
    <row r="4703" spans="1:26" hidden="1" x14ac:dyDescent="0.25">
      <c r="A4703" t="s">
        <v>18824</v>
      </c>
      <c r="B4703" t="s">
        <v>18825</v>
      </c>
      <c r="C4703" s="1" t="str">
        <f t="shared" si="770"/>
        <v>21:0389</v>
      </c>
      <c r="D4703" s="1" t="str">
        <f t="shared" si="771"/>
        <v>21:0130</v>
      </c>
      <c r="E4703" t="s">
        <v>18826</v>
      </c>
      <c r="F4703" t="s">
        <v>18827</v>
      </c>
      <c r="H4703">
        <v>67.149716799999993</v>
      </c>
      <c r="I4703">
        <v>-84.618382299999993</v>
      </c>
      <c r="J4703" s="1" t="str">
        <f t="shared" si="772"/>
        <v>NGR lake sediment grab sample</v>
      </c>
      <c r="K4703" s="1" t="str">
        <f t="shared" si="773"/>
        <v>&lt;177 micron (NGR)</v>
      </c>
      <c r="L4703">
        <v>8</v>
      </c>
      <c r="M4703" t="s">
        <v>118</v>
      </c>
      <c r="N4703">
        <v>151</v>
      </c>
      <c r="O4703" t="s">
        <v>328</v>
      </c>
      <c r="P4703" t="s">
        <v>798</v>
      </c>
      <c r="Q4703" t="s">
        <v>156</v>
      </c>
      <c r="R4703" t="s">
        <v>343</v>
      </c>
      <c r="S4703" t="s">
        <v>277</v>
      </c>
      <c r="T4703" t="s">
        <v>122</v>
      </c>
      <c r="U4703" t="s">
        <v>5050</v>
      </c>
      <c r="V4703" t="s">
        <v>33</v>
      </c>
      <c r="W4703" t="s">
        <v>33</v>
      </c>
      <c r="X4703" t="s">
        <v>283</v>
      </c>
      <c r="Y4703" t="s">
        <v>78</v>
      </c>
      <c r="Z4703" t="s">
        <v>146</v>
      </c>
    </row>
    <row r="4704" spans="1:26" hidden="1" x14ac:dyDescent="0.25">
      <c r="A4704" t="s">
        <v>18828</v>
      </c>
      <c r="B4704" t="s">
        <v>18829</v>
      </c>
      <c r="C4704" s="1" t="str">
        <f t="shared" si="770"/>
        <v>21:0389</v>
      </c>
      <c r="D4704" s="1" t="str">
        <f t="shared" si="771"/>
        <v>21:0130</v>
      </c>
      <c r="E4704" t="s">
        <v>18787</v>
      </c>
      <c r="F4704" t="s">
        <v>18830</v>
      </c>
      <c r="H4704">
        <v>67.163503300000002</v>
      </c>
      <c r="I4704">
        <v>-84.701830099999995</v>
      </c>
      <c r="J4704" s="1" t="str">
        <f t="shared" si="772"/>
        <v>NGR lake sediment grab sample</v>
      </c>
      <c r="K4704" s="1" t="str">
        <f t="shared" si="773"/>
        <v>&lt;177 micron (NGR)</v>
      </c>
      <c r="L4704">
        <v>8</v>
      </c>
      <c r="M4704" t="s">
        <v>366</v>
      </c>
      <c r="N4704">
        <v>152</v>
      </c>
      <c r="O4704" t="s">
        <v>541</v>
      </c>
      <c r="P4704" t="s">
        <v>516</v>
      </c>
      <c r="Q4704" t="s">
        <v>156</v>
      </c>
      <c r="R4704" t="s">
        <v>48</v>
      </c>
      <c r="S4704" t="s">
        <v>64</v>
      </c>
      <c r="T4704" t="s">
        <v>122</v>
      </c>
      <c r="U4704" t="s">
        <v>3118</v>
      </c>
      <c r="V4704" t="s">
        <v>2309</v>
      </c>
      <c r="W4704" t="s">
        <v>66</v>
      </c>
      <c r="X4704" t="s">
        <v>77</v>
      </c>
      <c r="Y4704" t="s">
        <v>146</v>
      </c>
      <c r="Z4704" t="s">
        <v>33</v>
      </c>
    </row>
    <row r="4705" spans="1:26" hidden="1" x14ac:dyDescent="0.25">
      <c r="A4705" t="s">
        <v>18831</v>
      </c>
      <c r="B4705" t="s">
        <v>18832</v>
      </c>
      <c r="C4705" s="1" t="str">
        <f t="shared" si="770"/>
        <v>21:0389</v>
      </c>
      <c r="D4705" s="1" t="str">
        <f t="shared" si="771"/>
        <v>21:0130</v>
      </c>
      <c r="E4705" t="s">
        <v>18833</v>
      </c>
      <c r="F4705" t="s">
        <v>18834</v>
      </c>
      <c r="H4705">
        <v>67.244406299999994</v>
      </c>
      <c r="I4705">
        <v>-85.051103100000006</v>
      </c>
      <c r="J4705" s="1" t="str">
        <f t="shared" si="772"/>
        <v>NGR lake sediment grab sample</v>
      </c>
      <c r="K4705" s="1" t="str">
        <f t="shared" si="773"/>
        <v>&lt;177 micron (NGR)</v>
      </c>
      <c r="L4705">
        <v>8</v>
      </c>
      <c r="M4705" t="s">
        <v>131</v>
      </c>
      <c r="N4705">
        <v>153</v>
      </c>
      <c r="O4705" t="s">
        <v>541</v>
      </c>
      <c r="P4705" t="s">
        <v>1090</v>
      </c>
      <c r="Q4705" t="s">
        <v>244</v>
      </c>
      <c r="R4705" t="s">
        <v>489</v>
      </c>
      <c r="S4705" t="s">
        <v>64</v>
      </c>
      <c r="T4705" t="s">
        <v>36</v>
      </c>
      <c r="U4705" t="s">
        <v>521</v>
      </c>
      <c r="V4705" t="s">
        <v>2309</v>
      </c>
      <c r="W4705" t="s">
        <v>66</v>
      </c>
      <c r="X4705" t="s">
        <v>283</v>
      </c>
      <c r="Y4705" t="s">
        <v>1607</v>
      </c>
      <c r="Z4705" t="s">
        <v>2661</v>
      </c>
    </row>
    <row r="4706" spans="1:26" hidden="1" x14ac:dyDescent="0.25">
      <c r="A4706" t="s">
        <v>18835</v>
      </c>
      <c r="B4706" t="s">
        <v>18836</v>
      </c>
      <c r="C4706" s="1" t="str">
        <f t="shared" si="770"/>
        <v>21:0389</v>
      </c>
      <c r="D4706" s="1" t="str">
        <f t="shared" si="771"/>
        <v>21:0130</v>
      </c>
      <c r="E4706" t="s">
        <v>18837</v>
      </c>
      <c r="F4706" t="s">
        <v>18838</v>
      </c>
      <c r="H4706">
        <v>67.285309900000001</v>
      </c>
      <c r="I4706">
        <v>-84.966596999999993</v>
      </c>
      <c r="J4706" s="1" t="str">
        <f t="shared" si="772"/>
        <v>NGR lake sediment grab sample</v>
      </c>
      <c r="K4706" s="1" t="str">
        <f t="shared" si="773"/>
        <v>&lt;177 micron (NGR)</v>
      </c>
      <c r="L4706">
        <v>8</v>
      </c>
      <c r="M4706" t="s">
        <v>143</v>
      </c>
      <c r="N4706">
        <v>154</v>
      </c>
      <c r="O4706" t="s">
        <v>771</v>
      </c>
      <c r="P4706" t="s">
        <v>108</v>
      </c>
      <c r="Q4706" t="s">
        <v>64</v>
      </c>
      <c r="R4706" t="s">
        <v>321</v>
      </c>
      <c r="S4706" t="s">
        <v>290</v>
      </c>
      <c r="T4706" t="s">
        <v>36</v>
      </c>
      <c r="U4706" t="s">
        <v>199</v>
      </c>
      <c r="V4706" t="s">
        <v>564</v>
      </c>
      <c r="W4706" t="s">
        <v>53</v>
      </c>
      <c r="X4706" t="s">
        <v>283</v>
      </c>
      <c r="Y4706" t="s">
        <v>309</v>
      </c>
      <c r="Z4706" t="s">
        <v>11653</v>
      </c>
    </row>
    <row r="4707" spans="1:26" hidden="1" x14ac:dyDescent="0.25">
      <c r="A4707" t="s">
        <v>18839</v>
      </c>
      <c r="B4707" t="s">
        <v>18840</v>
      </c>
      <c r="C4707" s="1" t="str">
        <f t="shared" si="770"/>
        <v>21:0389</v>
      </c>
      <c r="D4707" s="1" t="str">
        <f t="shared" si="771"/>
        <v>21:0130</v>
      </c>
      <c r="E4707" t="s">
        <v>18841</v>
      </c>
      <c r="F4707" t="s">
        <v>18842</v>
      </c>
      <c r="H4707">
        <v>67.316742300000001</v>
      </c>
      <c r="I4707">
        <v>-84.983480200000002</v>
      </c>
      <c r="J4707" s="1" t="str">
        <f t="shared" si="772"/>
        <v>NGR lake sediment grab sample</v>
      </c>
      <c r="K4707" s="1" t="str">
        <f t="shared" si="773"/>
        <v>&lt;177 micron (NGR)</v>
      </c>
      <c r="L4707">
        <v>8</v>
      </c>
      <c r="M4707" t="s">
        <v>177</v>
      </c>
      <c r="N4707">
        <v>155</v>
      </c>
      <c r="O4707" t="s">
        <v>208</v>
      </c>
      <c r="P4707" t="s">
        <v>79</v>
      </c>
      <c r="Q4707" t="s">
        <v>134</v>
      </c>
      <c r="R4707" t="s">
        <v>890</v>
      </c>
      <c r="S4707" t="s">
        <v>97</v>
      </c>
      <c r="T4707" t="s">
        <v>122</v>
      </c>
      <c r="U4707" t="s">
        <v>390</v>
      </c>
      <c r="V4707" t="s">
        <v>911</v>
      </c>
      <c r="W4707" t="s">
        <v>53</v>
      </c>
      <c r="X4707" t="s">
        <v>82</v>
      </c>
      <c r="Y4707" t="s">
        <v>66</v>
      </c>
      <c r="Z4707" t="s">
        <v>1007</v>
      </c>
    </row>
    <row r="4708" spans="1:26" hidden="1" x14ac:dyDescent="0.25">
      <c r="A4708" t="s">
        <v>18843</v>
      </c>
      <c r="B4708" t="s">
        <v>18844</v>
      </c>
      <c r="C4708" s="1" t="str">
        <f t="shared" si="770"/>
        <v>21:0389</v>
      </c>
      <c r="D4708" s="1" t="str">
        <f t="shared" si="771"/>
        <v>21:0130</v>
      </c>
      <c r="E4708" t="s">
        <v>18845</v>
      </c>
      <c r="F4708" t="s">
        <v>18846</v>
      </c>
      <c r="H4708">
        <v>67.358319899999998</v>
      </c>
      <c r="I4708">
        <v>-84.951680999999994</v>
      </c>
      <c r="J4708" s="1" t="str">
        <f t="shared" si="772"/>
        <v>NGR lake sediment grab sample</v>
      </c>
      <c r="K4708" s="1" t="str">
        <f t="shared" si="773"/>
        <v>&lt;177 micron (NGR)</v>
      </c>
      <c r="L4708">
        <v>8</v>
      </c>
      <c r="M4708" t="s">
        <v>187</v>
      </c>
      <c r="N4708">
        <v>156</v>
      </c>
      <c r="O4708" t="s">
        <v>655</v>
      </c>
      <c r="P4708" t="s">
        <v>31</v>
      </c>
      <c r="Q4708" t="s">
        <v>120</v>
      </c>
      <c r="R4708" t="s">
        <v>336</v>
      </c>
      <c r="S4708" t="s">
        <v>391</v>
      </c>
      <c r="T4708" t="s">
        <v>437</v>
      </c>
      <c r="U4708" t="s">
        <v>2543</v>
      </c>
      <c r="V4708" t="s">
        <v>7848</v>
      </c>
      <c r="W4708" t="s">
        <v>80</v>
      </c>
      <c r="X4708" t="s">
        <v>300</v>
      </c>
      <c r="Y4708" t="s">
        <v>33</v>
      </c>
      <c r="Z4708" t="s">
        <v>2391</v>
      </c>
    </row>
    <row r="4709" spans="1:26" hidden="1" x14ac:dyDescent="0.25">
      <c r="A4709" t="s">
        <v>18847</v>
      </c>
      <c r="B4709" t="s">
        <v>18848</v>
      </c>
      <c r="C4709" s="1" t="str">
        <f t="shared" si="770"/>
        <v>21:0389</v>
      </c>
      <c r="D4709" s="1" t="str">
        <f t="shared" si="771"/>
        <v>21:0130</v>
      </c>
      <c r="E4709" t="s">
        <v>18849</v>
      </c>
      <c r="F4709" t="s">
        <v>18850</v>
      </c>
      <c r="H4709">
        <v>67.378453199999996</v>
      </c>
      <c r="I4709">
        <v>-84.955618400000006</v>
      </c>
      <c r="J4709" s="1" t="str">
        <f t="shared" si="772"/>
        <v>NGR lake sediment grab sample</v>
      </c>
      <c r="K4709" s="1" t="str">
        <f t="shared" si="773"/>
        <v>&lt;177 micron (NGR)</v>
      </c>
      <c r="L4709">
        <v>8</v>
      </c>
      <c r="M4709" t="s">
        <v>196</v>
      </c>
      <c r="N4709">
        <v>157</v>
      </c>
      <c r="O4709" t="s">
        <v>361</v>
      </c>
      <c r="P4709" t="s">
        <v>163</v>
      </c>
      <c r="Q4709" t="s">
        <v>406</v>
      </c>
      <c r="R4709" t="s">
        <v>1254</v>
      </c>
      <c r="S4709" t="s">
        <v>145</v>
      </c>
      <c r="T4709" t="s">
        <v>1095</v>
      </c>
      <c r="U4709" t="s">
        <v>4568</v>
      </c>
      <c r="V4709" t="s">
        <v>18851</v>
      </c>
      <c r="W4709" t="s">
        <v>53</v>
      </c>
      <c r="X4709" t="s">
        <v>79</v>
      </c>
      <c r="Y4709" t="s">
        <v>3466</v>
      </c>
      <c r="Z4709" t="s">
        <v>953</v>
      </c>
    </row>
    <row r="4710" spans="1:26" hidden="1" x14ac:dyDescent="0.25">
      <c r="A4710" t="s">
        <v>18852</v>
      </c>
      <c r="B4710" t="s">
        <v>18853</v>
      </c>
      <c r="C4710" s="1" t="str">
        <f t="shared" si="770"/>
        <v>21:0389</v>
      </c>
      <c r="D4710" s="1" t="str">
        <f t="shared" si="771"/>
        <v>21:0130</v>
      </c>
      <c r="E4710" t="s">
        <v>18854</v>
      </c>
      <c r="F4710" t="s">
        <v>18855</v>
      </c>
      <c r="H4710">
        <v>67.393255699999997</v>
      </c>
      <c r="I4710">
        <v>-85.077832599999994</v>
      </c>
      <c r="J4710" s="1" t="str">
        <f t="shared" si="772"/>
        <v>NGR lake sediment grab sample</v>
      </c>
      <c r="K4710" s="1" t="str">
        <f t="shared" si="773"/>
        <v>&lt;177 micron (NGR)</v>
      </c>
      <c r="L4710">
        <v>8</v>
      </c>
      <c r="M4710" t="s">
        <v>206</v>
      </c>
      <c r="N4710">
        <v>158</v>
      </c>
      <c r="O4710" t="s">
        <v>119</v>
      </c>
      <c r="P4710" t="s">
        <v>609</v>
      </c>
      <c r="Q4710" t="s">
        <v>349</v>
      </c>
      <c r="R4710" t="s">
        <v>223</v>
      </c>
      <c r="S4710" t="s">
        <v>277</v>
      </c>
      <c r="T4710" t="s">
        <v>36</v>
      </c>
      <c r="U4710" t="s">
        <v>3540</v>
      </c>
      <c r="V4710" t="s">
        <v>18856</v>
      </c>
      <c r="W4710" t="s">
        <v>53</v>
      </c>
      <c r="X4710" t="s">
        <v>77</v>
      </c>
      <c r="Y4710" t="s">
        <v>63</v>
      </c>
      <c r="Z4710" t="s">
        <v>954</v>
      </c>
    </row>
    <row r="4711" spans="1:26" hidden="1" x14ac:dyDescent="0.25">
      <c r="A4711" t="s">
        <v>18857</v>
      </c>
      <c r="B4711" t="s">
        <v>18858</v>
      </c>
      <c r="C4711" s="1" t="str">
        <f t="shared" si="770"/>
        <v>21:0389</v>
      </c>
      <c r="D4711" s="1" t="str">
        <f>HYPERLINK("http://geochem.nrcan.gc.ca/cdogs/content/svy/svy_e.htm", "")</f>
        <v/>
      </c>
      <c r="G4711" s="1" t="str">
        <f>HYPERLINK("http://geochem.nrcan.gc.ca/cdogs/content/cr_/cr_00023_e.htm", "23")</f>
        <v>23</v>
      </c>
      <c r="J4711" t="s">
        <v>220</v>
      </c>
      <c r="K4711" t="s">
        <v>221</v>
      </c>
      <c r="L4711">
        <v>8</v>
      </c>
      <c r="M4711" t="s">
        <v>222</v>
      </c>
      <c r="N4711">
        <v>159</v>
      </c>
      <c r="O4711" t="s">
        <v>343</v>
      </c>
      <c r="P4711" t="s">
        <v>145</v>
      </c>
      <c r="Q4711" t="s">
        <v>277</v>
      </c>
      <c r="R4711" t="s">
        <v>109</v>
      </c>
      <c r="S4711" t="s">
        <v>290</v>
      </c>
      <c r="T4711" t="s">
        <v>36</v>
      </c>
      <c r="U4711" t="s">
        <v>3477</v>
      </c>
      <c r="V4711" t="s">
        <v>1018</v>
      </c>
      <c r="W4711" t="s">
        <v>80</v>
      </c>
      <c r="X4711" t="s">
        <v>343</v>
      </c>
      <c r="Y4711" t="s">
        <v>290</v>
      </c>
      <c r="Z4711" t="s">
        <v>738</v>
      </c>
    </row>
    <row r="4712" spans="1:26" hidden="1" x14ac:dyDescent="0.25">
      <c r="A4712" t="s">
        <v>18859</v>
      </c>
      <c r="B4712" t="s">
        <v>18860</v>
      </c>
      <c r="C4712" s="1" t="str">
        <f t="shared" si="770"/>
        <v>21:0389</v>
      </c>
      <c r="D4712" s="1" t="str">
        <f t="shared" ref="D4712:D4720" si="774">HYPERLINK("http://geochem.nrcan.gc.ca/cdogs/content/svy/svy210130_e.htm", "21:0130")</f>
        <v>21:0130</v>
      </c>
      <c r="E4712" t="s">
        <v>18861</v>
      </c>
      <c r="F4712" t="s">
        <v>18862</v>
      </c>
      <c r="H4712">
        <v>67.392643199999995</v>
      </c>
      <c r="I4712">
        <v>-85.185264799999999</v>
      </c>
      <c r="J4712" s="1" t="str">
        <f t="shared" ref="J4712:J4720" si="775">HYPERLINK("http://geochem.nrcan.gc.ca/cdogs/content/kwd/kwd020027_e.htm", "NGR lake sediment grab sample")</f>
        <v>NGR lake sediment grab sample</v>
      </c>
      <c r="K4712" s="1" t="str">
        <f t="shared" ref="K4712:K4720" si="776">HYPERLINK("http://geochem.nrcan.gc.ca/cdogs/content/kwd/kwd080006_e.htm", "&lt;177 micron (NGR)")</f>
        <v>&lt;177 micron (NGR)</v>
      </c>
      <c r="L4712">
        <v>8</v>
      </c>
      <c r="M4712" t="s">
        <v>214</v>
      </c>
      <c r="N4712">
        <v>160</v>
      </c>
      <c r="O4712" t="s">
        <v>252</v>
      </c>
      <c r="P4712" t="s">
        <v>100</v>
      </c>
      <c r="Q4712" t="s">
        <v>596</v>
      </c>
      <c r="R4712" t="s">
        <v>489</v>
      </c>
      <c r="S4712" t="s">
        <v>271</v>
      </c>
      <c r="T4712" t="s">
        <v>36</v>
      </c>
      <c r="U4712" t="s">
        <v>12242</v>
      </c>
      <c r="V4712" t="s">
        <v>78</v>
      </c>
      <c r="W4712" t="s">
        <v>63</v>
      </c>
      <c r="X4712" t="s">
        <v>890</v>
      </c>
      <c r="Y4712" t="s">
        <v>1607</v>
      </c>
      <c r="Z4712" t="s">
        <v>3853</v>
      </c>
    </row>
    <row r="4713" spans="1:26" hidden="1" x14ac:dyDescent="0.25">
      <c r="A4713" t="s">
        <v>18863</v>
      </c>
      <c r="B4713" t="s">
        <v>18864</v>
      </c>
      <c r="C4713" s="1" t="str">
        <f t="shared" si="770"/>
        <v>21:0389</v>
      </c>
      <c r="D4713" s="1" t="str">
        <f t="shared" si="774"/>
        <v>21:0130</v>
      </c>
      <c r="E4713" t="s">
        <v>18865</v>
      </c>
      <c r="F4713" t="s">
        <v>18866</v>
      </c>
      <c r="H4713">
        <v>67.421975000000003</v>
      </c>
      <c r="I4713">
        <v>-85.269367900000006</v>
      </c>
      <c r="J4713" s="1" t="str">
        <f t="shared" si="775"/>
        <v>NGR lake sediment grab sample</v>
      </c>
      <c r="K4713" s="1" t="str">
        <f t="shared" si="776"/>
        <v>&lt;177 micron (NGR)</v>
      </c>
      <c r="L4713">
        <v>9</v>
      </c>
      <c r="M4713" t="s">
        <v>30</v>
      </c>
      <c r="N4713">
        <v>161</v>
      </c>
      <c r="O4713" t="s">
        <v>342</v>
      </c>
      <c r="P4713" t="s">
        <v>336</v>
      </c>
      <c r="Q4713" t="s">
        <v>64</v>
      </c>
      <c r="R4713" t="s">
        <v>321</v>
      </c>
      <c r="S4713" t="s">
        <v>64</v>
      </c>
      <c r="T4713" t="s">
        <v>36</v>
      </c>
      <c r="U4713" t="s">
        <v>5810</v>
      </c>
      <c r="V4713" t="s">
        <v>11653</v>
      </c>
      <c r="W4713" t="s">
        <v>53</v>
      </c>
      <c r="X4713" t="s">
        <v>82</v>
      </c>
      <c r="Y4713" t="s">
        <v>66</v>
      </c>
      <c r="Z4713" t="s">
        <v>6290</v>
      </c>
    </row>
    <row r="4714" spans="1:26" hidden="1" x14ac:dyDescent="0.25">
      <c r="A4714" t="s">
        <v>18867</v>
      </c>
      <c r="B4714" t="s">
        <v>18868</v>
      </c>
      <c r="C4714" s="1" t="str">
        <f t="shared" si="770"/>
        <v>21:0389</v>
      </c>
      <c r="D4714" s="1" t="str">
        <f t="shared" si="774"/>
        <v>21:0130</v>
      </c>
      <c r="E4714" t="s">
        <v>18869</v>
      </c>
      <c r="F4714" t="s">
        <v>18870</v>
      </c>
      <c r="H4714">
        <v>67.407535699999997</v>
      </c>
      <c r="I4714">
        <v>-85.215607800000001</v>
      </c>
      <c r="J4714" s="1" t="str">
        <f t="shared" si="775"/>
        <v>NGR lake sediment grab sample</v>
      </c>
      <c r="K4714" s="1" t="str">
        <f t="shared" si="776"/>
        <v>&lt;177 micron (NGR)</v>
      </c>
      <c r="L4714">
        <v>9</v>
      </c>
      <c r="M4714" t="s">
        <v>154</v>
      </c>
      <c r="N4714">
        <v>162</v>
      </c>
      <c r="O4714" t="s">
        <v>528</v>
      </c>
      <c r="P4714" t="s">
        <v>1177</v>
      </c>
      <c r="Q4714" t="s">
        <v>244</v>
      </c>
      <c r="R4714" t="s">
        <v>108</v>
      </c>
      <c r="S4714" t="s">
        <v>596</v>
      </c>
      <c r="T4714" t="s">
        <v>262</v>
      </c>
      <c r="U4714" t="s">
        <v>1575</v>
      </c>
      <c r="V4714" t="s">
        <v>13356</v>
      </c>
      <c r="W4714" t="s">
        <v>53</v>
      </c>
      <c r="X4714" t="s">
        <v>890</v>
      </c>
      <c r="Y4714" t="s">
        <v>63</v>
      </c>
      <c r="Z4714" t="s">
        <v>15879</v>
      </c>
    </row>
    <row r="4715" spans="1:26" hidden="1" x14ac:dyDescent="0.25">
      <c r="A4715" t="s">
        <v>18871</v>
      </c>
      <c r="B4715" t="s">
        <v>18872</v>
      </c>
      <c r="C4715" s="1" t="str">
        <f t="shared" si="770"/>
        <v>21:0389</v>
      </c>
      <c r="D4715" s="1" t="str">
        <f t="shared" si="774"/>
        <v>21:0130</v>
      </c>
      <c r="E4715" t="s">
        <v>18865</v>
      </c>
      <c r="F4715" t="s">
        <v>18873</v>
      </c>
      <c r="H4715">
        <v>67.421975000000003</v>
      </c>
      <c r="I4715">
        <v>-85.269367900000006</v>
      </c>
      <c r="J4715" s="1" t="str">
        <f t="shared" si="775"/>
        <v>NGR lake sediment grab sample</v>
      </c>
      <c r="K4715" s="1" t="str">
        <f t="shared" si="776"/>
        <v>&lt;177 micron (NGR)</v>
      </c>
      <c r="L4715">
        <v>9</v>
      </c>
      <c r="M4715" t="s">
        <v>162</v>
      </c>
      <c r="N4715">
        <v>163</v>
      </c>
      <c r="O4715" t="s">
        <v>759</v>
      </c>
      <c r="P4715" t="s">
        <v>336</v>
      </c>
      <c r="Q4715" t="s">
        <v>34</v>
      </c>
      <c r="R4715" t="s">
        <v>145</v>
      </c>
      <c r="S4715" t="s">
        <v>50</v>
      </c>
      <c r="T4715" t="s">
        <v>36</v>
      </c>
      <c r="U4715" t="s">
        <v>261</v>
      </c>
      <c r="V4715" t="s">
        <v>2544</v>
      </c>
      <c r="W4715" t="s">
        <v>53</v>
      </c>
      <c r="X4715" t="s">
        <v>283</v>
      </c>
      <c r="Y4715" t="s">
        <v>66</v>
      </c>
      <c r="Z4715" t="s">
        <v>33</v>
      </c>
    </row>
    <row r="4716" spans="1:26" hidden="1" x14ac:dyDescent="0.25">
      <c r="A4716" t="s">
        <v>18874</v>
      </c>
      <c r="B4716" t="s">
        <v>18875</v>
      </c>
      <c r="C4716" s="1" t="str">
        <f t="shared" si="770"/>
        <v>21:0389</v>
      </c>
      <c r="D4716" s="1" t="str">
        <f t="shared" si="774"/>
        <v>21:0130</v>
      </c>
      <c r="E4716" t="s">
        <v>18865</v>
      </c>
      <c r="F4716" t="s">
        <v>18876</v>
      </c>
      <c r="H4716">
        <v>67.421975000000003</v>
      </c>
      <c r="I4716">
        <v>-85.269367900000006</v>
      </c>
      <c r="J4716" s="1" t="str">
        <f t="shared" si="775"/>
        <v>NGR lake sediment grab sample</v>
      </c>
      <c r="K4716" s="1" t="str">
        <f t="shared" si="776"/>
        <v>&lt;177 micron (NGR)</v>
      </c>
      <c r="L4716">
        <v>9</v>
      </c>
      <c r="M4716" t="s">
        <v>169</v>
      </c>
      <c r="N4716">
        <v>164</v>
      </c>
      <c r="O4716" t="s">
        <v>320</v>
      </c>
      <c r="P4716" t="s">
        <v>1048</v>
      </c>
      <c r="Q4716" t="s">
        <v>198</v>
      </c>
      <c r="R4716" t="s">
        <v>145</v>
      </c>
      <c r="S4716" t="s">
        <v>64</v>
      </c>
      <c r="T4716" t="s">
        <v>122</v>
      </c>
      <c r="U4716" t="s">
        <v>3605</v>
      </c>
      <c r="V4716" t="s">
        <v>2544</v>
      </c>
      <c r="W4716" t="s">
        <v>53</v>
      </c>
      <c r="X4716" t="s">
        <v>283</v>
      </c>
      <c r="Y4716" t="s">
        <v>309</v>
      </c>
      <c r="Z4716" t="s">
        <v>2661</v>
      </c>
    </row>
    <row r="4717" spans="1:26" hidden="1" x14ac:dyDescent="0.25">
      <c r="A4717" t="s">
        <v>18877</v>
      </c>
      <c r="B4717" t="s">
        <v>18878</v>
      </c>
      <c r="C4717" s="1" t="str">
        <f t="shared" si="770"/>
        <v>21:0389</v>
      </c>
      <c r="D4717" s="1" t="str">
        <f t="shared" si="774"/>
        <v>21:0130</v>
      </c>
      <c r="E4717" t="s">
        <v>18879</v>
      </c>
      <c r="F4717" t="s">
        <v>18880</v>
      </c>
      <c r="H4717">
        <v>67.424958399999994</v>
      </c>
      <c r="I4717">
        <v>-85.334621400000003</v>
      </c>
      <c r="J4717" s="1" t="str">
        <f t="shared" si="775"/>
        <v>NGR lake sediment grab sample</v>
      </c>
      <c r="K4717" s="1" t="str">
        <f t="shared" si="776"/>
        <v>&lt;177 micron (NGR)</v>
      </c>
      <c r="L4717">
        <v>9</v>
      </c>
      <c r="M4717" t="s">
        <v>47</v>
      </c>
      <c r="N4717">
        <v>165</v>
      </c>
      <c r="O4717" t="s">
        <v>588</v>
      </c>
      <c r="P4717" t="s">
        <v>88</v>
      </c>
      <c r="Q4717" t="s">
        <v>77</v>
      </c>
      <c r="R4717" t="s">
        <v>516</v>
      </c>
      <c r="S4717" t="s">
        <v>64</v>
      </c>
      <c r="T4717" t="s">
        <v>262</v>
      </c>
      <c r="U4717" t="s">
        <v>1869</v>
      </c>
      <c r="V4717" t="s">
        <v>2145</v>
      </c>
      <c r="W4717" t="s">
        <v>66</v>
      </c>
      <c r="X4717" t="s">
        <v>48</v>
      </c>
      <c r="Y4717" t="s">
        <v>309</v>
      </c>
      <c r="Z4717" t="s">
        <v>1608</v>
      </c>
    </row>
    <row r="4718" spans="1:26" hidden="1" x14ac:dyDescent="0.25">
      <c r="A4718" t="s">
        <v>18881</v>
      </c>
      <c r="B4718" t="s">
        <v>18882</v>
      </c>
      <c r="C4718" s="1" t="str">
        <f t="shared" si="770"/>
        <v>21:0389</v>
      </c>
      <c r="D4718" s="1" t="str">
        <f t="shared" si="774"/>
        <v>21:0130</v>
      </c>
      <c r="E4718" t="s">
        <v>18883</v>
      </c>
      <c r="F4718" t="s">
        <v>18884</v>
      </c>
      <c r="H4718">
        <v>67.414051999999998</v>
      </c>
      <c r="I4718">
        <v>-85.384438799999998</v>
      </c>
      <c r="J4718" s="1" t="str">
        <f t="shared" si="775"/>
        <v>NGR lake sediment grab sample</v>
      </c>
      <c r="K4718" s="1" t="str">
        <f t="shared" si="776"/>
        <v>&lt;177 micron (NGR)</v>
      </c>
      <c r="L4718">
        <v>9</v>
      </c>
      <c r="M4718" t="s">
        <v>60</v>
      </c>
      <c r="N4718">
        <v>166</v>
      </c>
      <c r="O4718" t="s">
        <v>615</v>
      </c>
      <c r="P4718" t="s">
        <v>455</v>
      </c>
      <c r="Q4718" t="s">
        <v>198</v>
      </c>
      <c r="R4718" t="s">
        <v>32</v>
      </c>
      <c r="S4718" t="s">
        <v>50</v>
      </c>
      <c r="T4718" t="s">
        <v>36</v>
      </c>
      <c r="U4718" t="s">
        <v>2448</v>
      </c>
      <c r="V4718" t="s">
        <v>5543</v>
      </c>
      <c r="W4718" t="s">
        <v>53</v>
      </c>
      <c r="X4718" t="s">
        <v>283</v>
      </c>
      <c r="Y4718" t="s">
        <v>66</v>
      </c>
      <c r="Z4718" t="s">
        <v>39</v>
      </c>
    </row>
    <row r="4719" spans="1:26" hidden="1" x14ac:dyDescent="0.25">
      <c r="A4719" t="s">
        <v>18885</v>
      </c>
      <c r="B4719" t="s">
        <v>18886</v>
      </c>
      <c r="C4719" s="1" t="str">
        <f t="shared" si="770"/>
        <v>21:0389</v>
      </c>
      <c r="D4719" s="1" t="str">
        <f t="shared" si="774"/>
        <v>21:0130</v>
      </c>
      <c r="E4719" t="s">
        <v>18887</v>
      </c>
      <c r="F4719" t="s">
        <v>18888</v>
      </c>
      <c r="H4719">
        <v>67.393165400000001</v>
      </c>
      <c r="I4719">
        <v>-85.428078999999997</v>
      </c>
      <c r="J4719" s="1" t="str">
        <f t="shared" si="775"/>
        <v>NGR lake sediment grab sample</v>
      </c>
      <c r="K4719" s="1" t="str">
        <f t="shared" si="776"/>
        <v>&lt;177 micron (NGR)</v>
      </c>
      <c r="L4719">
        <v>9</v>
      </c>
      <c r="M4719" t="s">
        <v>73</v>
      </c>
      <c r="N4719">
        <v>167</v>
      </c>
      <c r="O4719" t="s">
        <v>144</v>
      </c>
      <c r="P4719" t="s">
        <v>3158</v>
      </c>
      <c r="Q4719" t="s">
        <v>394</v>
      </c>
      <c r="R4719" t="s">
        <v>79</v>
      </c>
      <c r="S4719" t="s">
        <v>349</v>
      </c>
      <c r="T4719" t="s">
        <v>122</v>
      </c>
      <c r="U4719" t="s">
        <v>5050</v>
      </c>
      <c r="V4719" t="s">
        <v>146</v>
      </c>
      <c r="W4719" t="s">
        <v>63</v>
      </c>
      <c r="X4719" t="s">
        <v>79</v>
      </c>
      <c r="Y4719" t="s">
        <v>66</v>
      </c>
      <c r="Z4719" t="s">
        <v>2391</v>
      </c>
    </row>
    <row r="4720" spans="1:26" hidden="1" x14ac:dyDescent="0.25">
      <c r="A4720" t="s">
        <v>18889</v>
      </c>
      <c r="B4720" t="s">
        <v>18890</v>
      </c>
      <c r="C4720" s="1" t="str">
        <f t="shared" si="770"/>
        <v>21:0389</v>
      </c>
      <c r="D4720" s="1" t="str">
        <f t="shared" si="774"/>
        <v>21:0130</v>
      </c>
      <c r="E4720" t="s">
        <v>18891</v>
      </c>
      <c r="F4720" t="s">
        <v>18892</v>
      </c>
      <c r="H4720">
        <v>67.396912599999993</v>
      </c>
      <c r="I4720">
        <v>-85.467849799999996</v>
      </c>
      <c r="J4720" s="1" t="str">
        <f t="shared" si="775"/>
        <v>NGR lake sediment grab sample</v>
      </c>
      <c r="K4720" s="1" t="str">
        <f t="shared" si="776"/>
        <v>&lt;177 micron (NGR)</v>
      </c>
      <c r="L4720">
        <v>9</v>
      </c>
      <c r="M4720" t="s">
        <v>87</v>
      </c>
      <c r="N4720">
        <v>168</v>
      </c>
      <c r="O4720" t="s">
        <v>144</v>
      </c>
      <c r="P4720" t="s">
        <v>1819</v>
      </c>
      <c r="Q4720" t="s">
        <v>546</v>
      </c>
      <c r="R4720" t="s">
        <v>61</v>
      </c>
      <c r="S4720" t="s">
        <v>283</v>
      </c>
      <c r="T4720" t="s">
        <v>36</v>
      </c>
      <c r="U4720" t="s">
        <v>464</v>
      </c>
      <c r="V4720" t="s">
        <v>18856</v>
      </c>
      <c r="W4720" t="s">
        <v>80</v>
      </c>
      <c r="X4720" t="s">
        <v>82</v>
      </c>
      <c r="Y4720" t="s">
        <v>309</v>
      </c>
      <c r="Z4720" t="s">
        <v>201</v>
      </c>
    </row>
    <row r="4721" spans="1:26" hidden="1" x14ac:dyDescent="0.25">
      <c r="A4721" t="s">
        <v>18893</v>
      </c>
      <c r="B4721" t="s">
        <v>18894</v>
      </c>
      <c r="C4721" s="1" t="str">
        <f t="shared" si="770"/>
        <v>21:0389</v>
      </c>
      <c r="D4721" s="1" t="str">
        <f>HYPERLINK("http://geochem.nrcan.gc.ca/cdogs/content/svy/svy_e.htm", "")</f>
        <v/>
      </c>
      <c r="G4721" s="1" t="str">
        <f>HYPERLINK("http://geochem.nrcan.gc.ca/cdogs/content/cr_/cr_00023_e.htm", "23")</f>
        <v>23</v>
      </c>
      <c r="J4721" t="s">
        <v>220</v>
      </c>
      <c r="K4721" t="s">
        <v>221</v>
      </c>
      <c r="L4721">
        <v>9</v>
      </c>
      <c r="M4721" t="s">
        <v>222</v>
      </c>
      <c r="N4721">
        <v>169</v>
      </c>
      <c r="O4721" t="s">
        <v>348</v>
      </c>
      <c r="P4721" t="s">
        <v>334</v>
      </c>
      <c r="Q4721" t="s">
        <v>668</v>
      </c>
      <c r="R4721" t="s">
        <v>109</v>
      </c>
      <c r="S4721" t="s">
        <v>109</v>
      </c>
      <c r="T4721" t="s">
        <v>36</v>
      </c>
      <c r="U4721" t="s">
        <v>1282</v>
      </c>
      <c r="V4721" t="s">
        <v>504</v>
      </c>
      <c r="W4721" t="s">
        <v>33</v>
      </c>
      <c r="X4721" t="s">
        <v>343</v>
      </c>
      <c r="Y4721" t="s">
        <v>290</v>
      </c>
      <c r="Z4721" t="s">
        <v>2656</v>
      </c>
    </row>
    <row r="4722" spans="1:26" hidden="1" x14ac:dyDescent="0.25">
      <c r="A4722" t="s">
        <v>18895</v>
      </c>
      <c r="B4722" t="s">
        <v>18896</v>
      </c>
      <c r="C4722" s="1" t="str">
        <f t="shared" si="770"/>
        <v>21:0389</v>
      </c>
      <c r="D4722" s="1" t="str">
        <f t="shared" ref="D4722:D4746" si="777">HYPERLINK("http://geochem.nrcan.gc.ca/cdogs/content/svy/svy210130_e.htm", "21:0130")</f>
        <v>21:0130</v>
      </c>
      <c r="E4722" t="s">
        <v>18897</v>
      </c>
      <c r="F4722" t="s">
        <v>18898</v>
      </c>
      <c r="H4722">
        <v>67.412985899999995</v>
      </c>
      <c r="I4722">
        <v>-85.604845499999996</v>
      </c>
      <c r="J4722" s="1" t="str">
        <f t="shared" ref="J4722:J4746" si="778">HYPERLINK("http://geochem.nrcan.gc.ca/cdogs/content/kwd/kwd020027_e.htm", "NGR lake sediment grab sample")</f>
        <v>NGR lake sediment grab sample</v>
      </c>
      <c r="K4722" s="1" t="str">
        <f t="shared" ref="K4722:K4746" si="779">HYPERLINK("http://geochem.nrcan.gc.ca/cdogs/content/kwd/kwd080006_e.htm", "&lt;177 micron (NGR)")</f>
        <v>&lt;177 micron (NGR)</v>
      </c>
      <c r="L4722">
        <v>9</v>
      </c>
      <c r="M4722" t="s">
        <v>96</v>
      </c>
      <c r="N4722">
        <v>170</v>
      </c>
      <c r="O4722" t="s">
        <v>1819</v>
      </c>
      <c r="P4722" t="s">
        <v>679</v>
      </c>
      <c r="Q4722" t="s">
        <v>668</v>
      </c>
      <c r="R4722" t="s">
        <v>1254</v>
      </c>
      <c r="S4722" t="s">
        <v>349</v>
      </c>
      <c r="T4722" t="s">
        <v>122</v>
      </c>
      <c r="U4722" t="s">
        <v>18899</v>
      </c>
      <c r="V4722" t="s">
        <v>661</v>
      </c>
      <c r="W4722" t="s">
        <v>66</v>
      </c>
      <c r="X4722" t="s">
        <v>54</v>
      </c>
      <c r="Y4722" t="s">
        <v>66</v>
      </c>
      <c r="Z4722" t="s">
        <v>2661</v>
      </c>
    </row>
    <row r="4723" spans="1:26" hidden="1" x14ac:dyDescent="0.25">
      <c r="A4723" t="s">
        <v>18900</v>
      </c>
      <c r="B4723" t="s">
        <v>18901</v>
      </c>
      <c r="C4723" s="1" t="str">
        <f t="shared" si="770"/>
        <v>21:0389</v>
      </c>
      <c r="D4723" s="1" t="str">
        <f t="shared" si="777"/>
        <v>21:0130</v>
      </c>
      <c r="E4723" t="s">
        <v>18902</v>
      </c>
      <c r="F4723" t="s">
        <v>18903</v>
      </c>
      <c r="H4723">
        <v>67.433093400000004</v>
      </c>
      <c r="I4723">
        <v>-85.689728500000001</v>
      </c>
      <c r="J4723" s="1" t="str">
        <f t="shared" si="778"/>
        <v>NGR lake sediment grab sample</v>
      </c>
      <c r="K4723" s="1" t="str">
        <f t="shared" si="779"/>
        <v>&lt;177 micron (NGR)</v>
      </c>
      <c r="L4723">
        <v>9</v>
      </c>
      <c r="M4723" t="s">
        <v>106</v>
      </c>
      <c r="N4723">
        <v>171</v>
      </c>
      <c r="O4723" t="s">
        <v>577</v>
      </c>
      <c r="P4723" t="s">
        <v>228</v>
      </c>
      <c r="Q4723" t="s">
        <v>391</v>
      </c>
      <c r="R4723" t="s">
        <v>236</v>
      </c>
      <c r="S4723" t="s">
        <v>75</v>
      </c>
      <c r="T4723" t="s">
        <v>122</v>
      </c>
      <c r="U4723" t="s">
        <v>5050</v>
      </c>
      <c r="V4723" t="s">
        <v>953</v>
      </c>
      <c r="W4723" t="s">
        <v>66</v>
      </c>
      <c r="X4723" t="s">
        <v>48</v>
      </c>
      <c r="Y4723" t="s">
        <v>80</v>
      </c>
      <c r="Z4723" t="s">
        <v>1127</v>
      </c>
    </row>
    <row r="4724" spans="1:26" hidden="1" x14ac:dyDescent="0.25">
      <c r="A4724" t="s">
        <v>18904</v>
      </c>
      <c r="B4724" t="s">
        <v>18905</v>
      </c>
      <c r="C4724" s="1" t="str">
        <f t="shared" si="770"/>
        <v>21:0389</v>
      </c>
      <c r="D4724" s="1" t="str">
        <f t="shared" si="777"/>
        <v>21:0130</v>
      </c>
      <c r="E4724" t="s">
        <v>18906</v>
      </c>
      <c r="F4724" t="s">
        <v>18907</v>
      </c>
      <c r="H4724">
        <v>67.441291699999994</v>
      </c>
      <c r="I4724">
        <v>-85.737986800000002</v>
      </c>
      <c r="J4724" s="1" t="str">
        <f t="shared" si="778"/>
        <v>NGR lake sediment grab sample</v>
      </c>
      <c r="K4724" s="1" t="str">
        <f t="shared" si="779"/>
        <v>&lt;177 micron (NGR)</v>
      </c>
      <c r="L4724">
        <v>9</v>
      </c>
      <c r="M4724" t="s">
        <v>118</v>
      </c>
      <c r="N4724">
        <v>172</v>
      </c>
      <c r="O4724" t="s">
        <v>488</v>
      </c>
      <c r="P4724" t="s">
        <v>588</v>
      </c>
      <c r="Q4724" t="s">
        <v>77</v>
      </c>
      <c r="R4724" t="s">
        <v>35</v>
      </c>
      <c r="S4724" t="s">
        <v>64</v>
      </c>
      <c r="T4724" t="s">
        <v>36</v>
      </c>
      <c r="U4724" t="s">
        <v>1416</v>
      </c>
      <c r="V4724" t="s">
        <v>4726</v>
      </c>
      <c r="W4724" t="s">
        <v>53</v>
      </c>
      <c r="X4724" t="s">
        <v>48</v>
      </c>
      <c r="Y4724" t="s">
        <v>309</v>
      </c>
      <c r="Z4724" t="s">
        <v>76</v>
      </c>
    </row>
    <row r="4725" spans="1:26" hidden="1" x14ac:dyDescent="0.25">
      <c r="A4725" t="s">
        <v>18908</v>
      </c>
      <c r="B4725" t="s">
        <v>18909</v>
      </c>
      <c r="C4725" s="1" t="str">
        <f t="shared" si="770"/>
        <v>21:0389</v>
      </c>
      <c r="D4725" s="1" t="str">
        <f t="shared" si="777"/>
        <v>21:0130</v>
      </c>
      <c r="E4725" t="s">
        <v>18910</v>
      </c>
      <c r="F4725" t="s">
        <v>18911</v>
      </c>
      <c r="H4725">
        <v>67.424480900000006</v>
      </c>
      <c r="I4725">
        <v>-85.789698700000002</v>
      </c>
      <c r="J4725" s="1" t="str">
        <f t="shared" si="778"/>
        <v>NGR lake sediment grab sample</v>
      </c>
      <c r="K4725" s="1" t="str">
        <f t="shared" si="779"/>
        <v>&lt;177 micron (NGR)</v>
      </c>
      <c r="L4725">
        <v>9</v>
      </c>
      <c r="M4725" t="s">
        <v>131</v>
      </c>
      <c r="N4725">
        <v>173</v>
      </c>
      <c r="O4725" t="s">
        <v>289</v>
      </c>
      <c r="P4725" t="s">
        <v>253</v>
      </c>
      <c r="Q4725" t="s">
        <v>50</v>
      </c>
      <c r="R4725" t="s">
        <v>35</v>
      </c>
      <c r="S4725" t="s">
        <v>34</v>
      </c>
      <c r="T4725" t="s">
        <v>36</v>
      </c>
      <c r="U4725" t="s">
        <v>3176</v>
      </c>
      <c r="V4725" t="s">
        <v>2553</v>
      </c>
      <c r="W4725" t="s">
        <v>66</v>
      </c>
      <c r="X4725" t="s">
        <v>890</v>
      </c>
      <c r="Y4725" t="s">
        <v>66</v>
      </c>
      <c r="Z4725" t="s">
        <v>2070</v>
      </c>
    </row>
    <row r="4726" spans="1:26" hidden="1" x14ac:dyDescent="0.25">
      <c r="A4726" t="s">
        <v>18912</v>
      </c>
      <c r="B4726" t="s">
        <v>18913</v>
      </c>
      <c r="C4726" s="1" t="str">
        <f t="shared" si="770"/>
        <v>21:0389</v>
      </c>
      <c r="D4726" s="1" t="str">
        <f t="shared" si="777"/>
        <v>21:0130</v>
      </c>
      <c r="E4726" t="s">
        <v>18914</v>
      </c>
      <c r="F4726" t="s">
        <v>18915</v>
      </c>
      <c r="H4726">
        <v>67.458713200000005</v>
      </c>
      <c r="I4726">
        <v>-85.863680099999996</v>
      </c>
      <c r="J4726" s="1" t="str">
        <f t="shared" si="778"/>
        <v>NGR lake sediment grab sample</v>
      </c>
      <c r="K4726" s="1" t="str">
        <f t="shared" si="779"/>
        <v>&lt;177 micron (NGR)</v>
      </c>
      <c r="L4726">
        <v>9</v>
      </c>
      <c r="M4726" t="s">
        <v>143</v>
      </c>
      <c r="N4726">
        <v>174</v>
      </c>
      <c r="O4726" t="s">
        <v>1254</v>
      </c>
      <c r="P4726" t="s">
        <v>223</v>
      </c>
      <c r="Q4726" t="s">
        <v>76</v>
      </c>
      <c r="R4726" t="s">
        <v>77</v>
      </c>
      <c r="S4726" t="s">
        <v>76</v>
      </c>
      <c r="T4726" t="s">
        <v>36</v>
      </c>
      <c r="U4726" t="s">
        <v>245</v>
      </c>
      <c r="V4726" t="s">
        <v>875</v>
      </c>
      <c r="W4726" t="s">
        <v>53</v>
      </c>
      <c r="X4726" t="s">
        <v>890</v>
      </c>
      <c r="Y4726" t="s">
        <v>309</v>
      </c>
      <c r="Z4726" t="s">
        <v>1127</v>
      </c>
    </row>
    <row r="4727" spans="1:26" hidden="1" x14ac:dyDescent="0.25">
      <c r="A4727" t="s">
        <v>18916</v>
      </c>
      <c r="B4727" t="s">
        <v>18917</v>
      </c>
      <c r="C4727" s="1" t="str">
        <f t="shared" si="770"/>
        <v>21:0389</v>
      </c>
      <c r="D4727" s="1" t="str">
        <f t="shared" si="777"/>
        <v>21:0130</v>
      </c>
      <c r="E4727" t="s">
        <v>18918</v>
      </c>
      <c r="F4727" t="s">
        <v>18919</v>
      </c>
      <c r="H4727">
        <v>67.444959699999998</v>
      </c>
      <c r="I4727">
        <v>-85.905083599999998</v>
      </c>
      <c r="J4727" s="1" t="str">
        <f t="shared" si="778"/>
        <v>NGR lake sediment grab sample</v>
      </c>
      <c r="K4727" s="1" t="str">
        <f t="shared" si="779"/>
        <v>&lt;177 micron (NGR)</v>
      </c>
      <c r="L4727">
        <v>9</v>
      </c>
      <c r="M4727" t="s">
        <v>177</v>
      </c>
      <c r="N4727">
        <v>175</v>
      </c>
      <c r="O4727" t="s">
        <v>455</v>
      </c>
      <c r="P4727" t="s">
        <v>771</v>
      </c>
      <c r="Q4727" t="s">
        <v>34</v>
      </c>
      <c r="R4727" t="s">
        <v>283</v>
      </c>
      <c r="S4727" t="s">
        <v>134</v>
      </c>
      <c r="T4727" t="s">
        <v>437</v>
      </c>
      <c r="U4727" t="s">
        <v>13004</v>
      </c>
      <c r="V4727" t="s">
        <v>8635</v>
      </c>
      <c r="W4727" t="s">
        <v>80</v>
      </c>
      <c r="X4727" t="s">
        <v>82</v>
      </c>
      <c r="Y4727" t="s">
        <v>380</v>
      </c>
      <c r="Z4727" t="s">
        <v>156</v>
      </c>
    </row>
    <row r="4728" spans="1:26" hidden="1" x14ac:dyDescent="0.25">
      <c r="A4728" t="s">
        <v>18920</v>
      </c>
      <c r="B4728" t="s">
        <v>18921</v>
      </c>
      <c r="C4728" s="1" t="str">
        <f t="shared" si="770"/>
        <v>21:0389</v>
      </c>
      <c r="D4728" s="1" t="str">
        <f t="shared" si="777"/>
        <v>21:0130</v>
      </c>
      <c r="E4728" t="s">
        <v>18922</v>
      </c>
      <c r="F4728" t="s">
        <v>18923</v>
      </c>
      <c r="H4728">
        <v>67.435042300000006</v>
      </c>
      <c r="I4728">
        <v>-85.913690099999997</v>
      </c>
      <c r="J4728" s="1" t="str">
        <f t="shared" si="778"/>
        <v>NGR lake sediment grab sample</v>
      </c>
      <c r="K4728" s="1" t="str">
        <f t="shared" si="779"/>
        <v>&lt;177 micron (NGR)</v>
      </c>
      <c r="L4728">
        <v>9</v>
      </c>
      <c r="M4728" t="s">
        <v>187</v>
      </c>
      <c r="N4728">
        <v>176</v>
      </c>
      <c r="O4728" t="s">
        <v>417</v>
      </c>
      <c r="P4728" t="s">
        <v>489</v>
      </c>
      <c r="Q4728" t="s">
        <v>77</v>
      </c>
      <c r="R4728" t="s">
        <v>62</v>
      </c>
      <c r="S4728" t="s">
        <v>77</v>
      </c>
      <c r="T4728" t="s">
        <v>36</v>
      </c>
      <c r="U4728" t="s">
        <v>5024</v>
      </c>
      <c r="V4728" t="s">
        <v>2553</v>
      </c>
      <c r="W4728" t="s">
        <v>53</v>
      </c>
      <c r="X4728" t="s">
        <v>283</v>
      </c>
      <c r="Y4728" t="s">
        <v>66</v>
      </c>
      <c r="Z4728" t="s">
        <v>13108</v>
      </c>
    </row>
    <row r="4729" spans="1:26" hidden="1" x14ac:dyDescent="0.25">
      <c r="A4729" t="s">
        <v>18924</v>
      </c>
      <c r="B4729" t="s">
        <v>18925</v>
      </c>
      <c r="C4729" s="1" t="str">
        <f t="shared" si="770"/>
        <v>21:0389</v>
      </c>
      <c r="D4729" s="1" t="str">
        <f t="shared" si="777"/>
        <v>21:0130</v>
      </c>
      <c r="E4729" t="s">
        <v>18926</v>
      </c>
      <c r="F4729" t="s">
        <v>18927</v>
      </c>
      <c r="H4729">
        <v>67.434454400000007</v>
      </c>
      <c r="I4729">
        <v>-85.987514399999995</v>
      </c>
      <c r="J4729" s="1" t="str">
        <f t="shared" si="778"/>
        <v>NGR lake sediment grab sample</v>
      </c>
      <c r="K4729" s="1" t="str">
        <f t="shared" si="779"/>
        <v>&lt;177 micron (NGR)</v>
      </c>
      <c r="L4729">
        <v>9</v>
      </c>
      <c r="M4729" t="s">
        <v>196</v>
      </c>
      <c r="N4729">
        <v>177</v>
      </c>
      <c r="O4729" t="s">
        <v>343</v>
      </c>
      <c r="P4729" t="s">
        <v>74</v>
      </c>
      <c r="Q4729" t="s">
        <v>198</v>
      </c>
      <c r="R4729" t="s">
        <v>334</v>
      </c>
      <c r="S4729" t="s">
        <v>50</v>
      </c>
      <c r="T4729" t="s">
        <v>36</v>
      </c>
      <c r="U4729" t="s">
        <v>477</v>
      </c>
      <c r="V4729" t="s">
        <v>5476</v>
      </c>
      <c r="W4729" t="s">
        <v>66</v>
      </c>
      <c r="X4729" t="s">
        <v>283</v>
      </c>
      <c r="Y4729" t="s">
        <v>63</v>
      </c>
      <c r="Z4729" t="s">
        <v>146</v>
      </c>
    </row>
    <row r="4730" spans="1:26" hidden="1" x14ac:dyDescent="0.25">
      <c r="A4730" t="s">
        <v>18928</v>
      </c>
      <c r="B4730" t="s">
        <v>18929</v>
      </c>
      <c r="C4730" s="1" t="str">
        <f t="shared" si="770"/>
        <v>21:0389</v>
      </c>
      <c r="D4730" s="1" t="str">
        <f t="shared" si="777"/>
        <v>21:0130</v>
      </c>
      <c r="E4730" t="s">
        <v>18930</v>
      </c>
      <c r="F4730" t="s">
        <v>18931</v>
      </c>
      <c r="H4730">
        <v>67.456597700000003</v>
      </c>
      <c r="I4730">
        <v>-85.989541299999999</v>
      </c>
      <c r="J4730" s="1" t="str">
        <f t="shared" si="778"/>
        <v>NGR lake sediment grab sample</v>
      </c>
      <c r="K4730" s="1" t="str">
        <f t="shared" si="779"/>
        <v>&lt;177 micron (NGR)</v>
      </c>
      <c r="L4730">
        <v>9</v>
      </c>
      <c r="M4730" t="s">
        <v>206</v>
      </c>
      <c r="N4730">
        <v>178</v>
      </c>
      <c r="O4730" t="s">
        <v>300</v>
      </c>
      <c r="P4730" t="s">
        <v>145</v>
      </c>
      <c r="Q4730" t="s">
        <v>109</v>
      </c>
      <c r="R4730" t="s">
        <v>145</v>
      </c>
      <c r="S4730" t="s">
        <v>290</v>
      </c>
      <c r="T4730" t="s">
        <v>36</v>
      </c>
      <c r="U4730" t="s">
        <v>703</v>
      </c>
      <c r="V4730" t="s">
        <v>164</v>
      </c>
      <c r="W4730" t="s">
        <v>53</v>
      </c>
      <c r="X4730" t="s">
        <v>77</v>
      </c>
      <c r="Y4730" t="s">
        <v>309</v>
      </c>
      <c r="Z4730" t="s">
        <v>1223</v>
      </c>
    </row>
    <row r="4731" spans="1:26" hidden="1" x14ac:dyDescent="0.25">
      <c r="A4731" t="s">
        <v>18932</v>
      </c>
      <c r="B4731" t="s">
        <v>18933</v>
      </c>
      <c r="C4731" s="1" t="str">
        <f t="shared" si="770"/>
        <v>21:0389</v>
      </c>
      <c r="D4731" s="1" t="str">
        <f t="shared" si="777"/>
        <v>21:0130</v>
      </c>
      <c r="E4731" t="s">
        <v>18934</v>
      </c>
      <c r="F4731" t="s">
        <v>18935</v>
      </c>
      <c r="H4731">
        <v>67.487052199999994</v>
      </c>
      <c r="I4731">
        <v>-85.979423100000005</v>
      </c>
      <c r="J4731" s="1" t="str">
        <f t="shared" si="778"/>
        <v>NGR lake sediment grab sample</v>
      </c>
      <c r="K4731" s="1" t="str">
        <f t="shared" si="779"/>
        <v>&lt;177 micron (NGR)</v>
      </c>
      <c r="L4731">
        <v>9</v>
      </c>
      <c r="M4731" t="s">
        <v>214</v>
      </c>
      <c r="N4731">
        <v>179</v>
      </c>
      <c r="O4731" t="s">
        <v>516</v>
      </c>
      <c r="P4731" t="s">
        <v>334</v>
      </c>
      <c r="Q4731" t="s">
        <v>76</v>
      </c>
      <c r="R4731" t="s">
        <v>50</v>
      </c>
      <c r="S4731" t="s">
        <v>78</v>
      </c>
      <c r="T4731" t="s">
        <v>36</v>
      </c>
      <c r="U4731" t="s">
        <v>521</v>
      </c>
      <c r="V4731" t="s">
        <v>457</v>
      </c>
      <c r="W4731" t="s">
        <v>53</v>
      </c>
      <c r="X4731" t="s">
        <v>82</v>
      </c>
      <c r="Y4731" t="s">
        <v>309</v>
      </c>
      <c r="Z4731" t="s">
        <v>2309</v>
      </c>
    </row>
    <row r="4732" spans="1:26" hidden="1" x14ac:dyDescent="0.25">
      <c r="A4732" t="s">
        <v>18936</v>
      </c>
      <c r="B4732" t="s">
        <v>18937</v>
      </c>
      <c r="C4732" s="1" t="str">
        <f t="shared" si="770"/>
        <v>21:0389</v>
      </c>
      <c r="D4732" s="1" t="str">
        <f t="shared" si="777"/>
        <v>21:0130</v>
      </c>
      <c r="E4732" t="s">
        <v>18938</v>
      </c>
      <c r="F4732" t="s">
        <v>18939</v>
      </c>
      <c r="H4732">
        <v>67.490418199999993</v>
      </c>
      <c r="I4732">
        <v>-85.944774300000006</v>
      </c>
      <c r="J4732" s="1" t="str">
        <f t="shared" si="778"/>
        <v>NGR lake sediment grab sample</v>
      </c>
      <c r="K4732" s="1" t="str">
        <f t="shared" si="779"/>
        <v>&lt;177 micron (NGR)</v>
      </c>
      <c r="L4732">
        <v>9</v>
      </c>
      <c r="M4732" t="s">
        <v>234</v>
      </c>
      <c r="N4732">
        <v>180</v>
      </c>
      <c r="O4732" t="s">
        <v>236</v>
      </c>
      <c r="P4732" t="s">
        <v>133</v>
      </c>
      <c r="Q4732" t="s">
        <v>77</v>
      </c>
      <c r="R4732" t="s">
        <v>75</v>
      </c>
      <c r="S4732" t="s">
        <v>76</v>
      </c>
      <c r="T4732" t="s">
        <v>36</v>
      </c>
      <c r="U4732" t="s">
        <v>355</v>
      </c>
      <c r="V4732" t="s">
        <v>180</v>
      </c>
      <c r="W4732" t="s">
        <v>53</v>
      </c>
      <c r="X4732" t="s">
        <v>283</v>
      </c>
      <c r="Y4732" t="s">
        <v>875</v>
      </c>
      <c r="Z4732" t="s">
        <v>992</v>
      </c>
    </row>
    <row r="4733" spans="1:26" hidden="1" x14ac:dyDescent="0.25">
      <c r="A4733" t="s">
        <v>18940</v>
      </c>
      <c r="B4733" t="s">
        <v>18941</v>
      </c>
      <c r="C4733" s="1" t="str">
        <f t="shared" si="770"/>
        <v>21:0389</v>
      </c>
      <c r="D4733" s="1" t="str">
        <f t="shared" si="777"/>
        <v>21:0130</v>
      </c>
      <c r="E4733" t="s">
        <v>18942</v>
      </c>
      <c r="F4733" t="s">
        <v>18943</v>
      </c>
      <c r="H4733">
        <v>67.622690000000006</v>
      </c>
      <c r="I4733">
        <v>-84.541762300000002</v>
      </c>
      <c r="J4733" s="1" t="str">
        <f t="shared" si="778"/>
        <v>NGR lake sediment grab sample</v>
      </c>
      <c r="K4733" s="1" t="str">
        <f t="shared" si="779"/>
        <v>&lt;177 micron (NGR)</v>
      </c>
      <c r="L4733">
        <v>10</v>
      </c>
      <c r="M4733" t="s">
        <v>242</v>
      </c>
      <c r="N4733">
        <v>181</v>
      </c>
      <c r="O4733" t="s">
        <v>119</v>
      </c>
      <c r="P4733" t="s">
        <v>253</v>
      </c>
      <c r="Q4733" t="s">
        <v>271</v>
      </c>
      <c r="R4733" t="s">
        <v>108</v>
      </c>
      <c r="S4733" t="s">
        <v>349</v>
      </c>
      <c r="T4733" t="s">
        <v>36</v>
      </c>
      <c r="U4733" t="s">
        <v>5886</v>
      </c>
      <c r="V4733" t="s">
        <v>18944</v>
      </c>
      <c r="W4733" t="s">
        <v>53</v>
      </c>
      <c r="X4733" t="s">
        <v>890</v>
      </c>
      <c r="Y4733" t="s">
        <v>125</v>
      </c>
      <c r="Z4733" t="s">
        <v>1259</v>
      </c>
    </row>
    <row r="4734" spans="1:26" hidden="1" x14ac:dyDescent="0.25">
      <c r="A4734" t="s">
        <v>18945</v>
      </c>
      <c r="B4734" t="s">
        <v>18946</v>
      </c>
      <c r="C4734" s="1" t="str">
        <f t="shared" si="770"/>
        <v>21:0389</v>
      </c>
      <c r="D4734" s="1" t="str">
        <f t="shared" si="777"/>
        <v>21:0130</v>
      </c>
      <c r="E4734" t="s">
        <v>18947</v>
      </c>
      <c r="F4734" t="s">
        <v>18948</v>
      </c>
      <c r="H4734">
        <v>67.511153500000006</v>
      </c>
      <c r="I4734">
        <v>-85.996216500000003</v>
      </c>
      <c r="J4734" s="1" t="str">
        <f t="shared" si="778"/>
        <v>NGR lake sediment grab sample</v>
      </c>
      <c r="K4734" s="1" t="str">
        <f t="shared" si="779"/>
        <v>&lt;177 micron (NGR)</v>
      </c>
      <c r="L4734">
        <v>10</v>
      </c>
      <c r="M4734" t="s">
        <v>47</v>
      </c>
      <c r="N4734">
        <v>182</v>
      </c>
      <c r="O4734" t="s">
        <v>133</v>
      </c>
      <c r="P4734" t="s">
        <v>516</v>
      </c>
      <c r="Q4734" t="s">
        <v>146</v>
      </c>
      <c r="R4734" t="s">
        <v>596</v>
      </c>
      <c r="S4734" t="s">
        <v>76</v>
      </c>
      <c r="T4734" t="s">
        <v>36</v>
      </c>
      <c r="U4734" t="s">
        <v>991</v>
      </c>
      <c r="V4734" t="s">
        <v>564</v>
      </c>
      <c r="W4734" t="s">
        <v>66</v>
      </c>
      <c r="X4734" t="s">
        <v>283</v>
      </c>
      <c r="Y4734" t="s">
        <v>1607</v>
      </c>
      <c r="Z4734" t="s">
        <v>2309</v>
      </c>
    </row>
    <row r="4735" spans="1:26" hidden="1" x14ac:dyDescent="0.25">
      <c r="A4735" t="s">
        <v>18949</v>
      </c>
      <c r="B4735" t="s">
        <v>18950</v>
      </c>
      <c r="C4735" s="1" t="str">
        <f t="shared" si="770"/>
        <v>21:0389</v>
      </c>
      <c r="D4735" s="1" t="str">
        <f t="shared" si="777"/>
        <v>21:0130</v>
      </c>
      <c r="E4735" t="s">
        <v>18951</v>
      </c>
      <c r="F4735" t="s">
        <v>18952</v>
      </c>
      <c r="H4735">
        <v>67.537399899999997</v>
      </c>
      <c r="I4735">
        <v>-85.8992681</v>
      </c>
      <c r="J4735" s="1" t="str">
        <f t="shared" si="778"/>
        <v>NGR lake sediment grab sample</v>
      </c>
      <c r="K4735" s="1" t="str">
        <f t="shared" si="779"/>
        <v>&lt;177 micron (NGR)</v>
      </c>
      <c r="L4735">
        <v>10</v>
      </c>
      <c r="M4735" t="s">
        <v>60</v>
      </c>
      <c r="N4735">
        <v>183</v>
      </c>
      <c r="O4735" t="s">
        <v>343</v>
      </c>
      <c r="P4735" t="s">
        <v>35</v>
      </c>
      <c r="Q4735" t="s">
        <v>64</v>
      </c>
      <c r="R4735" t="s">
        <v>283</v>
      </c>
      <c r="S4735" t="s">
        <v>146</v>
      </c>
      <c r="T4735" t="s">
        <v>1095</v>
      </c>
      <c r="U4735" t="s">
        <v>235</v>
      </c>
      <c r="V4735" t="s">
        <v>875</v>
      </c>
      <c r="W4735" t="s">
        <v>53</v>
      </c>
      <c r="X4735" t="s">
        <v>81</v>
      </c>
      <c r="Y4735" t="s">
        <v>76</v>
      </c>
      <c r="Z4735" t="s">
        <v>181</v>
      </c>
    </row>
    <row r="4736" spans="1:26" hidden="1" x14ac:dyDescent="0.25">
      <c r="A4736" t="s">
        <v>18953</v>
      </c>
      <c r="B4736" t="s">
        <v>18954</v>
      </c>
      <c r="C4736" s="1" t="str">
        <f t="shared" si="770"/>
        <v>21:0389</v>
      </c>
      <c r="D4736" s="1" t="str">
        <f t="shared" si="777"/>
        <v>21:0130</v>
      </c>
      <c r="E4736" t="s">
        <v>18955</v>
      </c>
      <c r="F4736" t="s">
        <v>18956</v>
      </c>
      <c r="H4736">
        <v>67.565612599999994</v>
      </c>
      <c r="I4736">
        <v>-85.8628255</v>
      </c>
      <c r="J4736" s="1" t="str">
        <f t="shared" si="778"/>
        <v>NGR lake sediment grab sample</v>
      </c>
      <c r="K4736" s="1" t="str">
        <f t="shared" si="779"/>
        <v>&lt;177 micron (NGR)</v>
      </c>
      <c r="L4736">
        <v>10</v>
      </c>
      <c r="M4736" t="s">
        <v>73</v>
      </c>
      <c r="N4736">
        <v>184</v>
      </c>
      <c r="O4736" t="s">
        <v>108</v>
      </c>
      <c r="P4736" t="s">
        <v>75</v>
      </c>
      <c r="Q4736" t="s">
        <v>76</v>
      </c>
      <c r="R4736" t="s">
        <v>109</v>
      </c>
      <c r="S4736" t="s">
        <v>39</v>
      </c>
      <c r="T4736" t="s">
        <v>36</v>
      </c>
      <c r="U4736" t="s">
        <v>291</v>
      </c>
      <c r="V4736" t="s">
        <v>309</v>
      </c>
      <c r="W4736" t="s">
        <v>53</v>
      </c>
      <c r="X4736" t="s">
        <v>283</v>
      </c>
      <c r="Y4736" t="s">
        <v>309</v>
      </c>
      <c r="Z4736" t="s">
        <v>496</v>
      </c>
    </row>
    <row r="4737" spans="1:26" hidden="1" x14ac:dyDescent="0.25">
      <c r="A4737" t="s">
        <v>18957</v>
      </c>
      <c r="B4737" t="s">
        <v>18958</v>
      </c>
      <c r="C4737" s="1" t="str">
        <f t="shared" si="770"/>
        <v>21:0389</v>
      </c>
      <c r="D4737" s="1" t="str">
        <f t="shared" si="777"/>
        <v>21:0130</v>
      </c>
      <c r="E4737" t="s">
        <v>18959</v>
      </c>
      <c r="F4737" t="s">
        <v>18960</v>
      </c>
      <c r="H4737">
        <v>67.577007899999998</v>
      </c>
      <c r="I4737">
        <v>-85.770858700000005</v>
      </c>
      <c r="J4737" s="1" t="str">
        <f t="shared" si="778"/>
        <v>NGR lake sediment grab sample</v>
      </c>
      <c r="K4737" s="1" t="str">
        <f t="shared" si="779"/>
        <v>&lt;177 micron (NGR)</v>
      </c>
      <c r="L4737">
        <v>10</v>
      </c>
      <c r="M4737" t="s">
        <v>87</v>
      </c>
      <c r="N4737">
        <v>185</v>
      </c>
      <c r="O4737" t="s">
        <v>516</v>
      </c>
      <c r="P4737" t="s">
        <v>516</v>
      </c>
      <c r="Q4737" t="s">
        <v>76</v>
      </c>
      <c r="R4737" t="s">
        <v>109</v>
      </c>
      <c r="S4737" t="s">
        <v>97</v>
      </c>
      <c r="T4737" t="s">
        <v>36</v>
      </c>
      <c r="U4737" t="s">
        <v>2300</v>
      </c>
      <c r="V4737" t="s">
        <v>1703</v>
      </c>
      <c r="W4737" t="s">
        <v>53</v>
      </c>
      <c r="X4737" t="s">
        <v>82</v>
      </c>
      <c r="Y4737" t="s">
        <v>875</v>
      </c>
      <c r="Z4737" t="s">
        <v>6700</v>
      </c>
    </row>
    <row r="4738" spans="1:26" hidden="1" x14ac:dyDescent="0.25">
      <c r="A4738" t="s">
        <v>18961</v>
      </c>
      <c r="B4738" t="s">
        <v>18962</v>
      </c>
      <c r="C4738" s="1" t="str">
        <f t="shared" si="770"/>
        <v>21:0389</v>
      </c>
      <c r="D4738" s="1" t="str">
        <f t="shared" si="777"/>
        <v>21:0130</v>
      </c>
      <c r="E4738" t="s">
        <v>18963</v>
      </c>
      <c r="F4738" t="s">
        <v>18964</v>
      </c>
      <c r="H4738">
        <v>67.584990399999995</v>
      </c>
      <c r="I4738">
        <v>-85.598983599999997</v>
      </c>
      <c r="J4738" s="1" t="str">
        <f t="shared" si="778"/>
        <v>NGR lake sediment grab sample</v>
      </c>
      <c r="K4738" s="1" t="str">
        <f t="shared" si="779"/>
        <v>&lt;177 micron (NGR)</v>
      </c>
      <c r="L4738">
        <v>10</v>
      </c>
      <c r="M4738" t="s">
        <v>96</v>
      </c>
      <c r="N4738">
        <v>186</v>
      </c>
      <c r="O4738" t="s">
        <v>1254</v>
      </c>
      <c r="P4738" t="s">
        <v>890</v>
      </c>
      <c r="Q4738" t="s">
        <v>290</v>
      </c>
      <c r="R4738" t="s">
        <v>596</v>
      </c>
      <c r="S4738" t="s">
        <v>146</v>
      </c>
      <c r="T4738" t="s">
        <v>36</v>
      </c>
      <c r="U4738" t="s">
        <v>465</v>
      </c>
      <c r="V4738" t="s">
        <v>875</v>
      </c>
      <c r="W4738" t="s">
        <v>53</v>
      </c>
      <c r="X4738" t="s">
        <v>82</v>
      </c>
      <c r="Y4738" t="s">
        <v>41</v>
      </c>
      <c r="Z4738" t="s">
        <v>1127</v>
      </c>
    </row>
    <row r="4739" spans="1:26" hidden="1" x14ac:dyDescent="0.25">
      <c r="A4739" t="s">
        <v>18965</v>
      </c>
      <c r="B4739" t="s">
        <v>18966</v>
      </c>
      <c r="C4739" s="1" t="str">
        <f t="shared" si="770"/>
        <v>21:0389</v>
      </c>
      <c r="D4739" s="1" t="str">
        <f t="shared" si="777"/>
        <v>21:0130</v>
      </c>
      <c r="E4739" t="s">
        <v>18967</v>
      </c>
      <c r="F4739" t="s">
        <v>18968</v>
      </c>
      <c r="H4739">
        <v>67.607584700000004</v>
      </c>
      <c r="I4739">
        <v>-85.253073299999997</v>
      </c>
      <c r="J4739" s="1" t="str">
        <f t="shared" si="778"/>
        <v>NGR lake sediment grab sample</v>
      </c>
      <c r="K4739" s="1" t="str">
        <f t="shared" si="779"/>
        <v>&lt;177 micron (NGR)</v>
      </c>
      <c r="L4739">
        <v>10</v>
      </c>
      <c r="M4739" t="s">
        <v>251</v>
      </c>
      <c r="N4739">
        <v>187</v>
      </c>
      <c r="O4739" t="s">
        <v>133</v>
      </c>
      <c r="P4739" t="s">
        <v>283</v>
      </c>
      <c r="Q4739" t="s">
        <v>97</v>
      </c>
      <c r="R4739" t="s">
        <v>198</v>
      </c>
      <c r="S4739" t="s">
        <v>39</v>
      </c>
      <c r="T4739" t="s">
        <v>36</v>
      </c>
      <c r="U4739" t="s">
        <v>299</v>
      </c>
      <c r="V4739" t="s">
        <v>148</v>
      </c>
      <c r="W4739" t="s">
        <v>53</v>
      </c>
      <c r="X4739" t="s">
        <v>77</v>
      </c>
      <c r="Y4739" t="s">
        <v>41</v>
      </c>
      <c r="Z4739" t="s">
        <v>2309</v>
      </c>
    </row>
    <row r="4740" spans="1:26" hidden="1" x14ac:dyDescent="0.25">
      <c r="A4740" t="s">
        <v>18969</v>
      </c>
      <c r="B4740" t="s">
        <v>18970</v>
      </c>
      <c r="C4740" s="1" t="str">
        <f t="shared" si="770"/>
        <v>21:0389</v>
      </c>
      <c r="D4740" s="1" t="str">
        <f t="shared" si="777"/>
        <v>21:0130</v>
      </c>
      <c r="E4740" t="s">
        <v>18971</v>
      </c>
      <c r="F4740" t="s">
        <v>18972</v>
      </c>
      <c r="H4740">
        <v>67.593389000000002</v>
      </c>
      <c r="I4740">
        <v>-85.261318099999997</v>
      </c>
      <c r="J4740" s="1" t="str">
        <f t="shared" si="778"/>
        <v>NGR lake sediment grab sample</v>
      </c>
      <c r="K4740" s="1" t="str">
        <f t="shared" si="779"/>
        <v>&lt;177 micron (NGR)</v>
      </c>
      <c r="L4740">
        <v>10</v>
      </c>
      <c r="M4740" t="s">
        <v>259</v>
      </c>
      <c r="N4740">
        <v>188</v>
      </c>
      <c r="O4740" t="s">
        <v>54</v>
      </c>
      <c r="P4740" t="s">
        <v>336</v>
      </c>
      <c r="Q4740" t="s">
        <v>135</v>
      </c>
      <c r="R4740" t="s">
        <v>35</v>
      </c>
      <c r="S4740" t="s">
        <v>64</v>
      </c>
      <c r="T4740" t="s">
        <v>36</v>
      </c>
      <c r="U4740" t="s">
        <v>328</v>
      </c>
      <c r="V4740" t="s">
        <v>5055</v>
      </c>
      <c r="W4740" t="s">
        <v>53</v>
      </c>
      <c r="X4740" t="s">
        <v>82</v>
      </c>
      <c r="Y4740" t="s">
        <v>41</v>
      </c>
      <c r="Z4740" t="s">
        <v>6290</v>
      </c>
    </row>
    <row r="4741" spans="1:26" hidden="1" x14ac:dyDescent="0.25">
      <c r="A4741" t="s">
        <v>18973</v>
      </c>
      <c r="B4741" t="s">
        <v>18974</v>
      </c>
      <c r="C4741" s="1" t="str">
        <f t="shared" si="770"/>
        <v>21:0389</v>
      </c>
      <c r="D4741" s="1" t="str">
        <f t="shared" si="777"/>
        <v>21:0130</v>
      </c>
      <c r="E4741" t="s">
        <v>18971</v>
      </c>
      <c r="F4741" t="s">
        <v>18975</v>
      </c>
      <c r="H4741">
        <v>67.593389000000002</v>
      </c>
      <c r="I4741">
        <v>-85.261318099999997</v>
      </c>
      <c r="J4741" s="1" t="str">
        <f t="shared" si="778"/>
        <v>NGR lake sediment grab sample</v>
      </c>
      <c r="K4741" s="1" t="str">
        <f t="shared" si="779"/>
        <v>&lt;177 micron (NGR)</v>
      </c>
      <c r="L4741">
        <v>10</v>
      </c>
      <c r="M4741" t="s">
        <v>268</v>
      </c>
      <c r="N4741">
        <v>189</v>
      </c>
      <c r="O4741" t="s">
        <v>88</v>
      </c>
      <c r="P4741" t="s">
        <v>455</v>
      </c>
      <c r="Q4741" t="s">
        <v>271</v>
      </c>
      <c r="R4741" t="s">
        <v>62</v>
      </c>
      <c r="S4741" t="s">
        <v>34</v>
      </c>
      <c r="T4741" t="s">
        <v>36</v>
      </c>
      <c r="U4741" t="s">
        <v>269</v>
      </c>
      <c r="V4741" t="s">
        <v>7336</v>
      </c>
      <c r="W4741" t="s">
        <v>53</v>
      </c>
      <c r="X4741" t="s">
        <v>82</v>
      </c>
      <c r="Y4741" t="s">
        <v>125</v>
      </c>
      <c r="Z4741" t="s">
        <v>953</v>
      </c>
    </row>
    <row r="4742" spans="1:26" hidden="1" x14ac:dyDescent="0.25">
      <c r="A4742" t="s">
        <v>18976</v>
      </c>
      <c r="B4742" t="s">
        <v>18977</v>
      </c>
      <c r="C4742" s="1" t="str">
        <f t="shared" si="770"/>
        <v>21:0389</v>
      </c>
      <c r="D4742" s="1" t="str">
        <f t="shared" si="777"/>
        <v>21:0130</v>
      </c>
      <c r="E4742" t="s">
        <v>18978</v>
      </c>
      <c r="F4742" t="s">
        <v>18979</v>
      </c>
      <c r="H4742">
        <v>67.602869400000003</v>
      </c>
      <c r="I4742">
        <v>-85.186327899999995</v>
      </c>
      <c r="J4742" s="1" t="str">
        <f t="shared" si="778"/>
        <v>NGR lake sediment grab sample</v>
      </c>
      <c r="K4742" s="1" t="str">
        <f t="shared" si="779"/>
        <v>&lt;177 micron (NGR)</v>
      </c>
      <c r="L4742">
        <v>10</v>
      </c>
      <c r="M4742" t="s">
        <v>106</v>
      </c>
      <c r="N4742">
        <v>190</v>
      </c>
      <c r="O4742" t="s">
        <v>3158</v>
      </c>
      <c r="P4742" t="s">
        <v>348</v>
      </c>
      <c r="Q4742" t="s">
        <v>244</v>
      </c>
      <c r="R4742" t="s">
        <v>48</v>
      </c>
      <c r="S4742" t="s">
        <v>110</v>
      </c>
      <c r="T4742" t="s">
        <v>36</v>
      </c>
      <c r="U4742" t="s">
        <v>1501</v>
      </c>
      <c r="V4742" t="s">
        <v>33</v>
      </c>
      <c r="W4742" t="s">
        <v>53</v>
      </c>
      <c r="X4742" t="s">
        <v>890</v>
      </c>
      <c r="Y4742" t="s">
        <v>125</v>
      </c>
      <c r="Z4742" t="s">
        <v>4295</v>
      </c>
    </row>
    <row r="4743" spans="1:26" hidden="1" x14ac:dyDescent="0.25">
      <c r="A4743" t="s">
        <v>18980</v>
      </c>
      <c r="B4743" t="s">
        <v>18981</v>
      </c>
      <c r="C4743" s="1" t="str">
        <f t="shared" si="770"/>
        <v>21:0389</v>
      </c>
      <c r="D4743" s="1" t="str">
        <f t="shared" si="777"/>
        <v>21:0130</v>
      </c>
      <c r="E4743" t="s">
        <v>18982</v>
      </c>
      <c r="F4743" t="s">
        <v>18983</v>
      </c>
      <c r="H4743">
        <v>67.626607699999994</v>
      </c>
      <c r="I4743">
        <v>-85.069180500000002</v>
      </c>
      <c r="J4743" s="1" t="str">
        <f t="shared" si="778"/>
        <v>NGR lake sediment grab sample</v>
      </c>
      <c r="K4743" s="1" t="str">
        <f t="shared" si="779"/>
        <v>&lt;177 micron (NGR)</v>
      </c>
      <c r="L4743">
        <v>10</v>
      </c>
      <c r="M4743" t="s">
        <v>118</v>
      </c>
      <c r="N4743">
        <v>191</v>
      </c>
      <c r="O4743" t="s">
        <v>35</v>
      </c>
      <c r="P4743" t="s">
        <v>75</v>
      </c>
      <c r="Q4743" t="s">
        <v>78</v>
      </c>
      <c r="R4743" t="s">
        <v>156</v>
      </c>
      <c r="S4743" t="s">
        <v>39</v>
      </c>
      <c r="T4743" t="s">
        <v>36</v>
      </c>
      <c r="U4743" t="s">
        <v>973</v>
      </c>
      <c r="V4743" t="s">
        <v>408</v>
      </c>
      <c r="W4743" t="s">
        <v>53</v>
      </c>
      <c r="X4743" t="s">
        <v>77</v>
      </c>
      <c r="Y4743" t="s">
        <v>125</v>
      </c>
      <c r="Z4743" t="s">
        <v>181</v>
      </c>
    </row>
    <row r="4744" spans="1:26" hidden="1" x14ac:dyDescent="0.25">
      <c r="A4744" t="s">
        <v>18984</v>
      </c>
      <c r="B4744" t="s">
        <v>18985</v>
      </c>
      <c r="C4744" s="1" t="str">
        <f t="shared" si="770"/>
        <v>21:0389</v>
      </c>
      <c r="D4744" s="1" t="str">
        <f t="shared" si="777"/>
        <v>21:0130</v>
      </c>
      <c r="E4744" t="s">
        <v>18986</v>
      </c>
      <c r="F4744" t="s">
        <v>18987</v>
      </c>
      <c r="H4744">
        <v>67.622078000000002</v>
      </c>
      <c r="I4744">
        <v>-85.0215642</v>
      </c>
      <c r="J4744" s="1" t="str">
        <f t="shared" si="778"/>
        <v>NGR lake sediment grab sample</v>
      </c>
      <c r="K4744" s="1" t="str">
        <f t="shared" si="779"/>
        <v>&lt;177 micron (NGR)</v>
      </c>
      <c r="L4744">
        <v>10</v>
      </c>
      <c r="M4744" t="s">
        <v>131</v>
      </c>
      <c r="N4744">
        <v>192</v>
      </c>
      <c r="O4744" t="s">
        <v>35</v>
      </c>
      <c r="P4744" t="s">
        <v>77</v>
      </c>
      <c r="Q4744" t="s">
        <v>39</v>
      </c>
      <c r="R4744" t="s">
        <v>156</v>
      </c>
      <c r="S4744" t="s">
        <v>33</v>
      </c>
      <c r="T4744" t="s">
        <v>36</v>
      </c>
      <c r="U4744" t="s">
        <v>535</v>
      </c>
      <c r="V4744" t="s">
        <v>597</v>
      </c>
      <c r="W4744" t="s">
        <v>53</v>
      </c>
      <c r="X4744" t="s">
        <v>77</v>
      </c>
      <c r="Y4744" t="s">
        <v>125</v>
      </c>
      <c r="Z4744" t="s">
        <v>63</v>
      </c>
    </row>
    <row r="4745" spans="1:26" hidden="1" x14ac:dyDescent="0.25">
      <c r="A4745" t="s">
        <v>18988</v>
      </c>
      <c r="B4745" t="s">
        <v>18989</v>
      </c>
      <c r="C4745" s="1" t="str">
        <f t="shared" ref="C4745:C4808" si="780">HYPERLINK("http://geochem.nrcan.gc.ca/cdogs/content/bdl/bdl210389_e.htm", "21:0389")</f>
        <v>21:0389</v>
      </c>
      <c r="D4745" s="1" t="str">
        <f t="shared" si="777"/>
        <v>21:0130</v>
      </c>
      <c r="E4745" t="s">
        <v>18990</v>
      </c>
      <c r="F4745" t="s">
        <v>18991</v>
      </c>
      <c r="H4745">
        <v>67.622246599999997</v>
      </c>
      <c r="I4745">
        <v>-84.892912199999998</v>
      </c>
      <c r="J4745" s="1" t="str">
        <f t="shared" si="778"/>
        <v>NGR lake sediment grab sample</v>
      </c>
      <c r="K4745" s="1" t="str">
        <f t="shared" si="779"/>
        <v>&lt;177 micron (NGR)</v>
      </c>
      <c r="L4745">
        <v>10</v>
      </c>
      <c r="M4745" t="s">
        <v>143</v>
      </c>
      <c r="N4745">
        <v>193</v>
      </c>
      <c r="O4745" t="s">
        <v>631</v>
      </c>
      <c r="P4745" t="s">
        <v>679</v>
      </c>
      <c r="Q4745" t="s">
        <v>76</v>
      </c>
      <c r="R4745" t="s">
        <v>1048</v>
      </c>
      <c r="S4745" t="s">
        <v>283</v>
      </c>
      <c r="T4745" t="s">
        <v>36</v>
      </c>
      <c r="U4745" t="s">
        <v>374</v>
      </c>
      <c r="V4745" t="s">
        <v>11938</v>
      </c>
      <c r="W4745" t="s">
        <v>66</v>
      </c>
      <c r="X4745" t="s">
        <v>890</v>
      </c>
      <c r="Y4745" t="s">
        <v>41</v>
      </c>
      <c r="Z4745" t="s">
        <v>2391</v>
      </c>
    </row>
    <row r="4746" spans="1:26" hidden="1" x14ac:dyDescent="0.25">
      <c r="A4746" t="s">
        <v>18992</v>
      </c>
      <c r="B4746" t="s">
        <v>18993</v>
      </c>
      <c r="C4746" s="1" t="str">
        <f t="shared" si="780"/>
        <v>21:0389</v>
      </c>
      <c r="D4746" s="1" t="str">
        <f t="shared" si="777"/>
        <v>21:0130</v>
      </c>
      <c r="E4746" t="s">
        <v>18994</v>
      </c>
      <c r="F4746" t="s">
        <v>18995</v>
      </c>
      <c r="H4746">
        <v>67.626461199999994</v>
      </c>
      <c r="I4746">
        <v>-84.841380299999997</v>
      </c>
      <c r="J4746" s="1" t="str">
        <f t="shared" si="778"/>
        <v>NGR lake sediment grab sample</v>
      </c>
      <c r="K4746" s="1" t="str">
        <f t="shared" si="779"/>
        <v>&lt;177 micron (NGR)</v>
      </c>
      <c r="L4746">
        <v>10</v>
      </c>
      <c r="M4746" t="s">
        <v>177</v>
      </c>
      <c r="N4746">
        <v>194</v>
      </c>
      <c r="O4746" t="s">
        <v>132</v>
      </c>
      <c r="P4746" t="s">
        <v>541</v>
      </c>
      <c r="Q4746" t="s">
        <v>109</v>
      </c>
      <c r="R4746" t="s">
        <v>297</v>
      </c>
      <c r="S4746" t="s">
        <v>668</v>
      </c>
      <c r="T4746" t="s">
        <v>36</v>
      </c>
      <c r="U4746" t="s">
        <v>9730</v>
      </c>
      <c r="V4746" t="s">
        <v>1259</v>
      </c>
      <c r="W4746" t="s">
        <v>53</v>
      </c>
      <c r="X4746" t="s">
        <v>890</v>
      </c>
      <c r="Y4746" t="s">
        <v>41</v>
      </c>
      <c r="Z4746" t="s">
        <v>15879</v>
      </c>
    </row>
    <row r="4747" spans="1:26" hidden="1" x14ac:dyDescent="0.25">
      <c r="A4747" t="s">
        <v>18996</v>
      </c>
      <c r="B4747" t="s">
        <v>18997</v>
      </c>
      <c r="C4747" s="1" t="str">
        <f t="shared" si="780"/>
        <v>21:0389</v>
      </c>
      <c r="D4747" s="1" t="str">
        <f>HYPERLINK("http://geochem.nrcan.gc.ca/cdogs/content/svy/svy_e.htm", "")</f>
        <v/>
      </c>
      <c r="G4747" s="1" t="str">
        <f>HYPERLINK("http://geochem.nrcan.gc.ca/cdogs/content/cr_/cr_00022_e.htm", "22")</f>
        <v>22</v>
      </c>
      <c r="J4747" t="s">
        <v>220</v>
      </c>
      <c r="K4747" t="s">
        <v>221</v>
      </c>
      <c r="L4747">
        <v>10</v>
      </c>
      <c r="M4747" t="s">
        <v>222</v>
      </c>
      <c r="N4747">
        <v>195</v>
      </c>
      <c r="O4747" t="s">
        <v>298</v>
      </c>
      <c r="P4747" t="s">
        <v>77</v>
      </c>
      <c r="Q4747" t="s">
        <v>596</v>
      </c>
      <c r="R4747" t="s">
        <v>181</v>
      </c>
      <c r="S4747" t="s">
        <v>39</v>
      </c>
      <c r="T4747" t="s">
        <v>36</v>
      </c>
      <c r="U4747" t="s">
        <v>571</v>
      </c>
      <c r="V4747" t="s">
        <v>137</v>
      </c>
      <c r="W4747" t="s">
        <v>181</v>
      </c>
      <c r="X4747" t="s">
        <v>300</v>
      </c>
      <c r="Y4747" t="s">
        <v>78</v>
      </c>
      <c r="Z4747" t="s">
        <v>1797</v>
      </c>
    </row>
    <row r="4748" spans="1:26" hidden="1" x14ac:dyDescent="0.25">
      <c r="A4748" t="s">
        <v>18998</v>
      </c>
      <c r="B4748" t="s">
        <v>18999</v>
      </c>
      <c r="C4748" s="1" t="str">
        <f t="shared" si="780"/>
        <v>21:0389</v>
      </c>
      <c r="D4748" s="1" t="str">
        <f t="shared" ref="D4748:D4755" si="781">HYPERLINK("http://geochem.nrcan.gc.ca/cdogs/content/svy/svy210130_e.htm", "21:0130")</f>
        <v>21:0130</v>
      </c>
      <c r="E4748" t="s">
        <v>19000</v>
      </c>
      <c r="F4748" t="s">
        <v>19001</v>
      </c>
      <c r="H4748">
        <v>67.615496500000006</v>
      </c>
      <c r="I4748">
        <v>-84.763210999999998</v>
      </c>
      <c r="J4748" s="1" t="str">
        <f t="shared" ref="J4748:J4755" si="782">HYPERLINK("http://geochem.nrcan.gc.ca/cdogs/content/kwd/kwd020027_e.htm", "NGR lake sediment grab sample")</f>
        <v>NGR lake sediment grab sample</v>
      </c>
      <c r="K4748" s="1" t="str">
        <f t="shared" ref="K4748:K4755" si="783">HYPERLINK("http://geochem.nrcan.gc.ca/cdogs/content/kwd/kwd080006_e.htm", "&lt;177 micron (NGR)")</f>
        <v>&lt;177 micron (NGR)</v>
      </c>
      <c r="L4748">
        <v>10</v>
      </c>
      <c r="M4748" t="s">
        <v>187</v>
      </c>
      <c r="N4748">
        <v>196</v>
      </c>
      <c r="O4748" t="s">
        <v>1177</v>
      </c>
      <c r="P4748" t="s">
        <v>503</v>
      </c>
      <c r="Q4748" t="s">
        <v>244</v>
      </c>
      <c r="R4748" t="s">
        <v>798</v>
      </c>
      <c r="S4748" t="s">
        <v>334</v>
      </c>
      <c r="T4748" t="s">
        <v>122</v>
      </c>
      <c r="U4748" t="s">
        <v>374</v>
      </c>
      <c r="V4748" t="s">
        <v>1041</v>
      </c>
      <c r="W4748" t="s">
        <v>290</v>
      </c>
      <c r="X4748" t="s">
        <v>79</v>
      </c>
      <c r="Y4748" t="s">
        <v>125</v>
      </c>
      <c r="Z4748" t="s">
        <v>2391</v>
      </c>
    </row>
    <row r="4749" spans="1:26" hidden="1" x14ac:dyDescent="0.25">
      <c r="A4749" t="s">
        <v>19002</v>
      </c>
      <c r="B4749" t="s">
        <v>19003</v>
      </c>
      <c r="C4749" s="1" t="str">
        <f t="shared" si="780"/>
        <v>21:0389</v>
      </c>
      <c r="D4749" s="1" t="str">
        <f t="shared" si="781"/>
        <v>21:0130</v>
      </c>
      <c r="E4749" t="s">
        <v>19004</v>
      </c>
      <c r="F4749" t="s">
        <v>19005</v>
      </c>
      <c r="H4749">
        <v>67.629210200000003</v>
      </c>
      <c r="I4749">
        <v>-84.705328100000003</v>
      </c>
      <c r="J4749" s="1" t="str">
        <f t="shared" si="782"/>
        <v>NGR lake sediment grab sample</v>
      </c>
      <c r="K4749" s="1" t="str">
        <f t="shared" si="783"/>
        <v>&lt;177 micron (NGR)</v>
      </c>
      <c r="L4749">
        <v>10</v>
      </c>
      <c r="M4749" t="s">
        <v>196</v>
      </c>
      <c r="N4749">
        <v>197</v>
      </c>
      <c r="O4749" t="s">
        <v>609</v>
      </c>
      <c r="P4749" t="s">
        <v>40</v>
      </c>
      <c r="Q4749" t="s">
        <v>156</v>
      </c>
      <c r="R4749" t="s">
        <v>798</v>
      </c>
      <c r="S4749" t="s">
        <v>391</v>
      </c>
      <c r="T4749" t="s">
        <v>36</v>
      </c>
      <c r="U4749" t="s">
        <v>9262</v>
      </c>
      <c r="V4749" t="s">
        <v>10384</v>
      </c>
      <c r="W4749" t="s">
        <v>80</v>
      </c>
      <c r="X4749" t="s">
        <v>48</v>
      </c>
      <c r="Y4749" t="s">
        <v>156</v>
      </c>
      <c r="Z4749" t="s">
        <v>1007</v>
      </c>
    </row>
    <row r="4750" spans="1:26" hidden="1" x14ac:dyDescent="0.25">
      <c r="A4750" t="s">
        <v>19006</v>
      </c>
      <c r="B4750" t="s">
        <v>19007</v>
      </c>
      <c r="C4750" s="1" t="str">
        <f t="shared" si="780"/>
        <v>21:0389</v>
      </c>
      <c r="D4750" s="1" t="str">
        <f t="shared" si="781"/>
        <v>21:0130</v>
      </c>
      <c r="E4750" t="s">
        <v>19008</v>
      </c>
      <c r="F4750" t="s">
        <v>19009</v>
      </c>
      <c r="H4750">
        <v>67.623649200000003</v>
      </c>
      <c r="I4750">
        <v>-84.614558400000007</v>
      </c>
      <c r="J4750" s="1" t="str">
        <f t="shared" si="782"/>
        <v>NGR lake sediment grab sample</v>
      </c>
      <c r="K4750" s="1" t="str">
        <f t="shared" si="783"/>
        <v>&lt;177 micron (NGR)</v>
      </c>
      <c r="L4750">
        <v>10</v>
      </c>
      <c r="M4750" t="s">
        <v>206</v>
      </c>
      <c r="N4750">
        <v>198</v>
      </c>
      <c r="O4750" t="s">
        <v>100</v>
      </c>
      <c r="P4750" t="s">
        <v>666</v>
      </c>
      <c r="Q4750" t="s">
        <v>76</v>
      </c>
      <c r="R4750" t="s">
        <v>48</v>
      </c>
      <c r="S4750" t="s">
        <v>277</v>
      </c>
      <c r="T4750" t="s">
        <v>36</v>
      </c>
      <c r="U4750" t="s">
        <v>3268</v>
      </c>
      <c r="V4750" t="s">
        <v>19010</v>
      </c>
      <c r="W4750" t="s">
        <v>33</v>
      </c>
      <c r="X4750" t="s">
        <v>48</v>
      </c>
      <c r="Y4750" t="s">
        <v>41</v>
      </c>
      <c r="Z4750" t="s">
        <v>4754</v>
      </c>
    </row>
    <row r="4751" spans="1:26" hidden="1" x14ac:dyDescent="0.25">
      <c r="A4751" t="s">
        <v>19011</v>
      </c>
      <c r="B4751" t="s">
        <v>19012</v>
      </c>
      <c r="C4751" s="1" t="str">
        <f t="shared" si="780"/>
        <v>21:0389</v>
      </c>
      <c r="D4751" s="1" t="str">
        <f t="shared" si="781"/>
        <v>21:0130</v>
      </c>
      <c r="E4751" t="s">
        <v>18942</v>
      </c>
      <c r="F4751" t="s">
        <v>19013</v>
      </c>
      <c r="H4751">
        <v>67.622690000000006</v>
      </c>
      <c r="I4751">
        <v>-84.541762300000002</v>
      </c>
      <c r="J4751" s="1" t="str">
        <f t="shared" si="782"/>
        <v>NGR lake sediment grab sample</v>
      </c>
      <c r="K4751" s="1" t="str">
        <f t="shared" si="783"/>
        <v>&lt;177 micron (NGR)</v>
      </c>
      <c r="L4751">
        <v>10</v>
      </c>
      <c r="M4751" t="s">
        <v>366</v>
      </c>
      <c r="N4751">
        <v>199</v>
      </c>
      <c r="O4751" t="s">
        <v>119</v>
      </c>
      <c r="P4751" t="s">
        <v>300</v>
      </c>
      <c r="Q4751" t="s">
        <v>596</v>
      </c>
      <c r="R4751" t="s">
        <v>108</v>
      </c>
      <c r="S4751" t="s">
        <v>244</v>
      </c>
      <c r="T4751" t="s">
        <v>36</v>
      </c>
      <c r="U4751" t="s">
        <v>1205</v>
      </c>
      <c r="V4751" t="s">
        <v>8712</v>
      </c>
      <c r="W4751" t="s">
        <v>66</v>
      </c>
      <c r="X4751" t="s">
        <v>890</v>
      </c>
      <c r="Y4751" t="s">
        <v>41</v>
      </c>
      <c r="Z4751" t="s">
        <v>2240</v>
      </c>
    </row>
    <row r="4752" spans="1:26" hidden="1" x14ac:dyDescent="0.25">
      <c r="A4752" t="s">
        <v>19014</v>
      </c>
      <c r="B4752" t="s">
        <v>19015</v>
      </c>
      <c r="C4752" s="1" t="str">
        <f t="shared" si="780"/>
        <v>21:0389</v>
      </c>
      <c r="D4752" s="1" t="str">
        <f t="shared" si="781"/>
        <v>21:0130</v>
      </c>
      <c r="E4752" t="s">
        <v>19016</v>
      </c>
      <c r="F4752" t="s">
        <v>19017</v>
      </c>
      <c r="H4752">
        <v>67.617805799999999</v>
      </c>
      <c r="I4752">
        <v>-84.445088200000001</v>
      </c>
      <c r="J4752" s="1" t="str">
        <f t="shared" si="782"/>
        <v>NGR lake sediment grab sample</v>
      </c>
      <c r="K4752" s="1" t="str">
        <f t="shared" si="783"/>
        <v>&lt;177 micron (NGR)</v>
      </c>
      <c r="L4752">
        <v>10</v>
      </c>
      <c r="M4752" t="s">
        <v>214</v>
      </c>
      <c r="N4752">
        <v>200</v>
      </c>
      <c r="O4752" t="s">
        <v>178</v>
      </c>
      <c r="P4752" t="s">
        <v>91</v>
      </c>
      <c r="Q4752" t="s">
        <v>110</v>
      </c>
      <c r="R4752" t="s">
        <v>62</v>
      </c>
      <c r="S4752" t="s">
        <v>75</v>
      </c>
      <c r="T4752" t="s">
        <v>122</v>
      </c>
      <c r="U4752" t="s">
        <v>547</v>
      </c>
      <c r="V4752" t="s">
        <v>11938</v>
      </c>
      <c r="W4752" t="s">
        <v>39</v>
      </c>
      <c r="X4752" t="s">
        <v>890</v>
      </c>
      <c r="Y4752" t="s">
        <v>41</v>
      </c>
      <c r="Z4752" t="s">
        <v>2391</v>
      </c>
    </row>
    <row r="4753" spans="1:26" hidden="1" x14ac:dyDescent="0.25">
      <c r="A4753" t="s">
        <v>19018</v>
      </c>
      <c r="B4753" t="s">
        <v>19019</v>
      </c>
      <c r="C4753" s="1" t="str">
        <f t="shared" si="780"/>
        <v>21:0389</v>
      </c>
      <c r="D4753" s="1" t="str">
        <f t="shared" si="781"/>
        <v>21:0130</v>
      </c>
      <c r="E4753" t="s">
        <v>19020</v>
      </c>
      <c r="F4753" t="s">
        <v>19021</v>
      </c>
      <c r="H4753">
        <v>67.358262199999999</v>
      </c>
      <c r="I4753">
        <v>-84.368987300000001</v>
      </c>
      <c r="J4753" s="1" t="str">
        <f t="shared" si="782"/>
        <v>NGR lake sediment grab sample</v>
      </c>
      <c r="K4753" s="1" t="str">
        <f t="shared" si="783"/>
        <v>&lt;177 micron (NGR)</v>
      </c>
      <c r="L4753">
        <v>11</v>
      </c>
      <c r="M4753" t="s">
        <v>242</v>
      </c>
      <c r="N4753">
        <v>201</v>
      </c>
      <c r="O4753" t="s">
        <v>88</v>
      </c>
      <c r="P4753" t="s">
        <v>62</v>
      </c>
      <c r="Q4753" t="s">
        <v>283</v>
      </c>
      <c r="R4753" t="s">
        <v>890</v>
      </c>
      <c r="S4753" t="s">
        <v>34</v>
      </c>
      <c r="T4753" t="s">
        <v>36</v>
      </c>
      <c r="U4753" t="s">
        <v>19022</v>
      </c>
      <c r="V4753" t="s">
        <v>1589</v>
      </c>
      <c r="W4753" t="s">
        <v>33</v>
      </c>
      <c r="X4753" t="s">
        <v>890</v>
      </c>
      <c r="Y4753" t="s">
        <v>33</v>
      </c>
      <c r="Z4753" t="s">
        <v>2309</v>
      </c>
    </row>
    <row r="4754" spans="1:26" hidden="1" x14ac:dyDescent="0.25">
      <c r="A4754" t="s">
        <v>19023</v>
      </c>
      <c r="B4754" t="s">
        <v>19024</v>
      </c>
      <c r="C4754" s="1" t="str">
        <f t="shared" si="780"/>
        <v>21:0389</v>
      </c>
      <c r="D4754" s="1" t="str">
        <f t="shared" si="781"/>
        <v>21:0130</v>
      </c>
      <c r="E4754" t="s">
        <v>19025</v>
      </c>
      <c r="F4754" t="s">
        <v>19026</v>
      </c>
      <c r="H4754">
        <v>67.612160000000003</v>
      </c>
      <c r="I4754">
        <v>-84.416717399999996</v>
      </c>
      <c r="J4754" s="1" t="str">
        <f t="shared" si="782"/>
        <v>NGR lake sediment grab sample</v>
      </c>
      <c r="K4754" s="1" t="str">
        <f t="shared" si="783"/>
        <v>&lt;177 micron (NGR)</v>
      </c>
      <c r="L4754">
        <v>11</v>
      </c>
      <c r="M4754" t="s">
        <v>47</v>
      </c>
      <c r="N4754">
        <v>202</v>
      </c>
      <c r="O4754" t="s">
        <v>119</v>
      </c>
      <c r="P4754" t="s">
        <v>666</v>
      </c>
      <c r="Q4754" t="s">
        <v>135</v>
      </c>
      <c r="R4754" t="s">
        <v>570</v>
      </c>
      <c r="S4754" t="s">
        <v>668</v>
      </c>
      <c r="T4754" t="s">
        <v>36</v>
      </c>
      <c r="U4754" t="s">
        <v>1017</v>
      </c>
      <c r="V4754" t="s">
        <v>16665</v>
      </c>
      <c r="W4754" t="s">
        <v>80</v>
      </c>
      <c r="X4754" t="s">
        <v>82</v>
      </c>
      <c r="Y4754" t="s">
        <v>66</v>
      </c>
      <c r="Z4754" t="s">
        <v>3412</v>
      </c>
    </row>
    <row r="4755" spans="1:26" hidden="1" x14ac:dyDescent="0.25">
      <c r="A4755" t="s">
        <v>19027</v>
      </c>
      <c r="B4755" t="s">
        <v>19028</v>
      </c>
      <c r="C4755" s="1" t="str">
        <f t="shared" si="780"/>
        <v>21:0389</v>
      </c>
      <c r="D4755" s="1" t="str">
        <f t="shared" si="781"/>
        <v>21:0130</v>
      </c>
      <c r="E4755" t="s">
        <v>19029</v>
      </c>
      <c r="F4755" t="s">
        <v>19030</v>
      </c>
      <c r="H4755">
        <v>67.621272700000006</v>
      </c>
      <c r="I4755">
        <v>-84.369297299999999</v>
      </c>
      <c r="J4755" s="1" t="str">
        <f t="shared" si="782"/>
        <v>NGR lake sediment grab sample</v>
      </c>
      <c r="K4755" s="1" t="str">
        <f t="shared" si="783"/>
        <v>&lt;177 micron (NGR)</v>
      </c>
      <c r="L4755">
        <v>11</v>
      </c>
      <c r="M4755" t="s">
        <v>60</v>
      </c>
      <c r="N4755">
        <v>203</v>
      </c>
      <c r="O4755" t="s">
        <v>639</v>
      </c>
      <c r="P4755" t="s">
        <v>3263</v>
      </c>
      <c r="Q4755" t="s">
        <v>134</v>
      </c>
      <c r="R4755" t="s">
        <v>62</v>
      </c>
      <c r="S4755" t="s">
        <v>321</v>
      </c>
      <c r="T4755" t="s">
        <v>122</v>
      </c>
      <c r="U4755" t="s">
        <v>5050</v>
      </c>
      <c r="V4755" t="s">
        <v>13873</v>
      </c>
      <c r="W4755" t="s">
        <v>33</v>
      </c>
      <c r="X4755" t="s">
        <v>336</v>
      </c>
      <c r="Y4755" t="s">
        <v>125</v>
      </c>
      <c r="Z4755" t="s">
        <v>76</v>
      </c>
    </row>
    <row r="4756" spans="1:26" hidden="1" x14ac:dyDescent="0.25">
      <c r="A4756" t="s">
        <v>19031</v>
      </c>
      <c r="B4756" t="s">
        <v>19032</v>
      </c>
      <c r="C4756" s="1" t="str">
        <f t="shared" si="780"/>
        <v>21:0389</v>
      </c>
      <c r="D4756" s="1" t="str">
        <f>HYPERLINK("http://geochem.nrcan.gc.ca/cdogs/content/svy/svy_e.htm", "")</f>
        <v/>
      </c>
      <c r="G4756" s="1" t="str">
        <f>HYPERLINK("http://geochem.nrcan.gc.ca/cdogs/content/cr_/cr_00022_e.htm", "22")</f>
        <v>22</v>
      </c>
      <c r="J4756" t="s">
        <v>220</v>
      </c>
      <c r="K4756" t="s">
        <v>221</v>
      </c>
      <c r="L4756">
        <v>11</v>
      </c>
      <c r="M4756" t="s">
        <v>222</v>
      </c>
      <c r="N4756">
        <v>204</v>
      </c>
      <c r="O4756" t="s">
        <v>253</v>
      </c>
      <c r="P4756" t="s">
        <v>77</v>
      </c>
      <c r="Q4756" t="s">
        <v>77</v>
      </c>
      <c r="R4756" t="s">
        <v>146</v>
      </c>
      <c r="S4756" t="s">
        <v>181</v>
      </c>
      <c r="T4756" t="s">
        <v>36</v>
      </c>
      <c r="U4756" t="s">
        <v>1192</v>
      </c>
      <c r="V4756" t="s">
        <v>590</v>
      </c>
      <c r="W4756" t="s">
        <v>181</v>
      </c>
      <c r="X4756" t="s">
        <v>890</v>
      </c>
      <c r="Y4756" t="s">
        <v>80</v>
      </c>
      <c r="Z4756" t="s">
        <v>77</v>
      </c>
    </row>
    <row r="4757" spans="1:26" hidden="1" x14ac:dyDescent="0.25">
      <c r="A4757" t="s">
        <v>19033</v>
      </c>
      <c r="B4757" t="s">
        <v>19034</v>
      </c>
      <c r="C4757" s="1" t="str">
        <f t="shared" si="780"/>
        <v>21:0389</v>
      </c>
      <c r="D4757" s="1" t="str">
        <f t="shared" ref="D4757:D4778" si="784">HYPERLINK("http://geochem.nrcan.gc.ca/cdogs/content/svy/svy210130_e.htm", "21:0130")</f>
        <v>21:0130</v>
      </c>
      <c r="E4757" t="s">
        <v>19035</v>
      </c>
      <c r="F4757" t="s">
        <v>19036</v>
      </c>
      <c r="H4757">
        <v>67.633723900000007</v>
      </c>
      <c r="I4757">
        <v>-84.268694400000001</v>
      </c>
      <c r="J4757" s="1" t="str">
        <f t="shared" ref="J4757:J4778" si="785">HYPERLINK("http://geochem.nrcan.gc.ca/cdogs/content/kwd/kwd020027_e.htm", "NGR lake sediment grab sample")</f>
        <v>NGR lake sediment grab sample</v>
      </c>
      <c r="K4757" s="1" t="str">
        <f t="shared" ref="K4757:K4778" si="786">HYPERLINK("http://geochem.nrcan.gc.ca/cdogs/content/kwd/kwd080006_e.htm", "&lt;177 micron (NGR)")</f>
        <v>&lt;177 micron (NGR)</v>
      </c>
      <c r="L4757">
        <v>11</v>
      </c>
      <c r="M4757" t="s">
        <v>251</v>
      </c>
      <c r="N4757">
        <v>205</v>
      </c>
      <c r="O4757" t="s">
        <v>390</v>
      </c>
      <c r="P4757" t="s">
        <v>847</v>
      </c>
      <c r="Q4757" t="s">
        <v>35</v>
      </c>
      <c r="R4757" t="s">
        <v>771</v>
      </c>
      <c r="S4757" t="s">
        <v>334</v>
      </c>
      <c r="T4757" t="s">
        <v>36</v>
      </c>
      <c r="U4757" t="s">
        <v>1380</v>
      </c>
      <c r="V4757" t="s">
        <v>19037</v>
      </c>
      <c r="W4757" t="s">
        <v>39</v>
      </c>
      <c r="X4757" t="s">
        <v>82</v>
      </c>
      <c r="Y4757" t="s">
        <v>63</v>
      </c>
      <c r="Z4757" t="s">
        <v>1137</v>
      </c>
    </row>
    <row r="4758" spans="1:26" hidden="1" x14ac:dyDescent="0.25">
      <c r="A4758" t="s">
        <v>19038</v>
      </c>
      <c r="B4758" t="s">
        <v>19039</v>
      </c>
      <c r="C4758" s="1" t="str">
        <f t="shared" si="780"/>
        <v>21:0389</v>
      </c>
      <c r="D4758" s="1" t="str">
        <f t="shared" si="784"/>
        <v>21:0130</v>
      </c>
      <c r="E4758" t="s">
        <v>19040</v>
      </c>
      <c r="F4758" t="s">
        <v>19041</v>
      </c>
      <c r="H4758">
        <v>67.618267799999998</v>
      </c>
      <c r="I4758">
        <v>-84.235367699999998</v>
      </c>
      <c r="J4758" s="1" t="str">
        <f t="shared" si="785"/>
        <v>NGR lake sediment grab sample</v>
      </c>
      <c r="K4758" s="1" t="str">
        <f t="shared" si="786"/>
        <v>&lt;177 micron (NGR)</v>
      </c>
      <c r="L4758">
        <v>11</v>
      </c>
      <c r="M4758" t="s">
        <v>259</v>
      </c>
      <c r="N4758">
        <v>206</v>
      </c>
      <c r="O4758" t="s">
        <v>509</v>
      </c>
      <c r="P4758" t="s">
        <v>455</v>
      </c>
      <c r="Q4758" t="s">
        <v>77</v>
      </c>
      <c r="R4758" t="s">
        <v>165</v>
      </c>
      <c r="S4758" t="s">
        <v>277</v>
      </c>
      <c r="T4758" t="s">
        <v>36</v>
      </c>
      <c r="U4758" t="s">
        <v>864</v>
      </c>
      <c r="V4758" t="s">
        <v>33</v>
      </c>
      <c r="W4758" t="s">
        <v>63</v>
      </c>
      <c r="X4758" t="s">
        <v>283</v>
      </c>
      <c r="Y4758" t="s">
        <v>125</v>
      </c>
      <c r="Z4758" t="s">
        <v>2257</v>
      </c>
    </row>
    <row r="4759" spans="1:26" hidden="1" x14ac:dyDescent="0.25">
      <c r="A4759" t="s">
        <v>19042</v>
      </c>
      <c r="B4759" t="s">
        <v>19043</v>
      </c>
      <c r="C4759" s="1" t="str">
        <f t="shared" si="780"/>
        <v>21:0389</v>
      </c>
      <c r="D4759" s="1" t="str">
        <f t="shared" si="784"/>
        <v>21:0130</v>
      </c>
      <c r="E4759" t="s">
        <v>19040</v>
      </c>
      <c r="F4759" t="s">
        <v>19044</v>
      </c>
      <c r="H4759">
        <v>67.618267799999998</v>
      </c>
      <c r="I4759">
        <v>-84.235367699999998</v>
      </c>
      <c r="J4759" s="1" t="str">
        <f t="shared" si="785"/>
        <v>NGR lake sediment grab sample</v>
      </c>
      <c r="K4759" s="1" t="str">
        <f t="shared" si="786"/>
        <v>&lt;177 micron (NGR)</v>
      </c>
      <c r="L4759">
        <v>11</v>
      </c>
      <c r="M4759" t="s">
        <v>268</v>
      </c>
      <c r="N4759">
        <v>207</v>
      </c>
      <c r="O4759" t="s">
        <v>577</v>
      </c>
      <c r="P4759" t="s">
        <v>771</v>
      </c>
      <c r="Q4759" t="s">
        <v>77</v>
      </c>
      <c r="R4759" t="s">
        <v>489</v>
      </c>
      <c r="S4759" t="s">
        <v>596</v>
      </c>
      <c r="T4759" t="s">
        <v>36</v>
      </c>
      <c r="U4759" t="s">
        <v>4842</v>
      </c>
      <c r="V4759" t="s">
        <v>5730</v>
      </c>
      <c r="W4759" t="s">
        <v>80</v>
      </c>
      <c r="X4759" t="s">
        <v>890</v>
      </c>
      <c r="Y4759" t="s">
        <v>125</v>
      </c>
      <c r="Z4759" t="s">
        <v>4726</v>
      </c>
    </row>
    <row r="4760" spans="1:26" hidden="1" x14ac:dyDescent="0.25">
      <c r="A4760" t="s">
        <v>19045</v>
      </c>
      <c r="B4760" t="s">
        <v>19046</v>
      </c>
      <c r="C4760" s="1" t="str">
        <f t="shared" si="780"/>
        <v>21:0389</v>
      </c>
      <c r="D4760" s="1" t="str">
        <f t="shared" si="784"/>
        <v>21:0130</v>
      </c>
      <c r="E4760" t="s">
        <v>19047</v>
      </c>
      <c r="F4760" t="s">
        <v>19048</v>
      </c>
      <c r="H4760">
        <v>67.604472799999996</v>
      </c>
      <c r="I4760">
        <v>-84.218693400000006</v>
      </c>
      <c r="J4760" s="1" t="str">
        <f t="shared" si="785"/>
        <v>NGR lake sediment grab sample</v>
      </c>
      <c r="K4760" s="1" t="str">
        <f t="shared" si="786"/>
        <v>&lt;177 micron (NGR)</v>
      </c>
      <c r="L4760">
        <v>11</v>
      </c>
      <c r="M4760" t="s">
        <v>73</v>
      </c>
      <c r="N4760">
        <v>208</v>
      </c>
      <c r="O4760" t="s">
        <v>107</v>
      </c>
      <c r="P4760" t="s">
        <v>1047</v>
      </c>
      <c r="Q4760" t="s">
        <v>77</v>
      </c>
      <c r="R4760" t="s">
        <v>691</v>
      </c>
      <c r="S4760" t="s">
        <v>668</v>
      </c>
      <c r="T4760" t="s">
        <v>36</v>
      </c>
      <c r="U4760" t="s">
        <v>964</v>
      </c>
      <c r="V4760" t="s">
        <v>9979</v>
      </c>
      <c r="W4760" t="s">
        <v>63</v>
      </c>
      <c r="X4760" t="s">
        <v>890</v>
      </c>
      <c r="Y4760" t="s">
        <v>309</v>
      </c>
      <c r="Z4760" t="s">
        <v>4295</v>
      </c>
    </row>
    <row r="4761" spans="1:26" hidden="1" x14ac:dyDescent="0.25">
      <c r="A4761" t="s">
        <v>19049</v>
      </c>
      <c r="B4761" t="s">
        <v>19050</v>
      </c>
      <c r="C4761" s="1" t="str">
        <f t="shared" si="780"/>
        <v>21:0389</v>
      </c>
      <c r="D4761" s="1" t="str">
        <f t="shared" si="784"/>
        <v>21:0130</v>
      </c>
      <c r="E4761" t="s">
        <v>19051</v>
      </c>
      <c r="F4761" t="s">
        <v>19052</v>
      </c>
      <c r="H4761">
        <v>67.612463000000005</v>
      </c>
      <c r="I4761">
        <v>-84.138634100000004</v>
      </c>
      <c r="J4761" s="1" t="str">
        <f t="shared" si="785"/>
        <v>NGR lake sediment grab sample</v>
      </c>
      <c r="K4761" s="1" t="str">
        <f t="shared" si="786"/>
        <v>&lt;177 micron (NGR)</v>
      </c>
      <c r="L4761">
        <v>11</v>
      </c>
      <c r="M4761" t="s">
        <v>87</v>
      </c>
      <c r="N4761">
        <v>209</v>
      </c>
      <c r="O4761" t="s">
        <v>119</v>
      </c>
      <c r="P4761" t="s">
        <v>342</v>
      </c>
      <c r="Q4761" t="s">
        <v>290</v>
      </c>
      <c r="R4761" t="s">
        <v>400</v>
      </c>
      <c r="S4761" t="s">
        <v>321</v>
      </c>
      <c r="T4761" t="s">
        <v>36</v>
      </c>
      <c r="U4761" t="s">
        <v>3780</v>
      </c>
      <c r="V4761" t="s">
        <v>14056</v>
      </c>
      <c r="W4761" t="s">
        <v>63</v>
      </c>
      <c r="X4761" t="s">
        <v>48</v>
      </c>
      <c r="Y4761" t="s">
        <v>309</v>
      </c>
      <c r="Z4761" t="s">
        <v>146</v>
      </c>
    </row>
    <row r="4762" spans="1:26" hidden="1" x14ac:dyDescent="0.25">
      <c r="A4762" t="s">
        <v>19053</v>
      </c>
      <c r="B4762" t="s">
        <v>19054</v>
      </c>
      <c r="C4762" s="1" t="str">
        <f t="shared" si="780"/>
        <v>21:0389</v>
      </c>
      <c r="D4762" s="1" t="str">
        <f t="shared" si="784"/>
        <v>21:0130</v>
      </c>
      <c r="E4762" t="s">
        <v>19055</v>
      </c>
      <c r="F4762" t="s">
        <v>19056</v>
      </c>
      <c r="H4762">
        <v>67.607006499999997</v>
      </c>
      <c r="I4762">
        <v>-84.0737527</v>
      </c>
      <c r="J4762" s="1" t="str">
        <f t="shared" si="785"/>
        <v>NGR lake sediment grab sample</v>
      </c>
      <c r="K4762" s="1" t="str">
        <f t="shared" si="786"/>
        <v>&lt;177 micron (NGR)</v>
      </c>
      <c r="L4762">
        <v>11</v>
      </c>
      <c r="M4762" t="s">
        <v>96</v>
      </c>
      <c r="N4762">
        <v>210</v>
      </c>
      <c r="O4762" t="s">
        <v>144</v>
      </c>
      <c r="P4762" t="s">
        <v>119</v>
      </c>
      <c r="Q4762" t="s">
        <v>134</v>
      </c>
      <c r="R4762" t="s">
        <v>253</v>
      </c>
      <c r="S4762" t="s">
        <v>334</v>
      </c>
      <c r="T4762" t="s">
        <v>36</v>
      </c>
      <c r="U4762" t="s">
        <v>1192</v>
      </c>
      <c r="V4762" t="s">
        <v>11342</v>
      </c>
      <c r="W4762" t="s">
        <v>66</v>
      </c>
      <c r="X4762" t="s">
        <v>48</v>
      </c>
      <c r="Y4762" t="s">
        <v>66</v>
      </c>
      <c r="Z4762" t="s">
        <v>78</v>
      </c>
    </row>
    <row r="4763" spans="1:26" hidden="1" x14ac:dyDescent="0.25">
      <c r="A4763" t="s">
        <v>19057</v>
      </c>
      <c r="B4763" t="s">
        <v>19058</v>
      </c>
      <c r="C4763" s="1" t="str">
        <f t="shared" si="780"/>
        <v>21:0389</v>
      </c>
      <c r="D4763" s="1" t="str">
        <f t="shared" si="784"/>
        <v>21:0130</v>
      </c>
      <c r="E4763" t="s">
        <v>19059</v>
      </c>
      <c r="F4763" t="s">
        <v>19060</v>
      </c>
      <c r="H4763">
        <v>67.617087900000001</v>
      </c>
      <c r="I4763">
        <v>-84.036089000000004</v>
      </c>
      <c r="J4763" s="1" t="str">
        <f t="shared" si="785"/>
        <v>NGR lake sediment grab sample</v>
      </c>
      <c r="K4763" s="1" t="str">
        <f t="shared" si="786"/>
        <v>&lt;177 micron (NGR)</v>
      </c>
      <c r="L4763">
        <v>11</v>
      </c>
      <c r="M4763" t="s">
        <v>106</v>
      </c>
      <c r="N4763">
        <v>211</v>
      </c>
      <c r="O4763" t="s">
        <v>144</v>
      </c>
      <c r="P4763" t="s">
        <v>3263</v>
      </c>
      <c r="Q4763" t="s">
        <v>335</v>
      </c>
      <c r="R4763" t="s">
        <v>13281</v>
      </c>
      <c r="S4763" t="s">
        <v>321</v>
      </c>
      <c r="T4763" t="s">
        <v>1095</v>
      </c>
      <c r="U4763" t="s">
        <v>926</v>
      </c>
      <c r="V4763" t="s">
        <v>661</v>
      </c>
      <c r="W4763" t="s">
        <v>63</v>
      </c>
      <c r="X4763" t="s">
        <v>283</v>
      </c>
      <c r="Y4763" t="s">
        <v>66</v>
      </c>
      <c r="Z4763" t="s">
        <v>4117</v>
      </c>
    </row>
    <row r="4764" spans="1:26" hidden="1" x14ac:dyDescent="0.25">
      <c r="A4764" t="s">
        <v>19061</v>
      </c>
      <c r="B4764" t="s">
        <v>19062</v>
      </c>
      <c r="C4764" s="1" t="str">
        <f t="shared" si="780"/>
        <v>21:0389</v>
      </c>
      <c r="D4764" s="1" t="str">
        <f t="shared" si="784"/>
        <v>21:0130</v>
      </c>
      <c r="E4764" t="s">
        <v>19063</v>
      </c>
      <c r="F4764" t="s">
        <v>19064</v>
      </c>
      <c r="H4764">
        <v>67.449776</v>
      </c>
      <c r="I4764">
        <v>-84.050487799999999</v>
      </c>
      <c r="J4764" s="1" t="str">
        <f t="shared" si="785"/>
        <v>NGR lake sediment grab sample</v>
      </c>
      <c r="K4764" s="1" t="str">
        <f t="shared" si="786"/>
        <v>&lt;177 micron (NGR)</v>
      </c>
      <c r="L4764">
        <v>11</v>
      </c>
      <c r="M4764" t="s">
        <v>118</v>
      </c>
      <c r="N4764">
        <v>212</v>
      </c>
      <c r="O4764" t="s">
        <v>577</v>
      </c>
      <c r="P4764" t="s">
        <v>798</v>
      </c>
      <c r="Q4764" t="s">
        <v>391</v>
      </c>
      <c r="R4764" t="s">
        <v>133</v>
      </c>
      <c r="S4764" t="s">
        <v>135</v>
      </c>
      <c r="T4764" t="s">
        <v>1095</v>
      </c>
      <c r="U4764" t="s">
        <v>3780</v>
      </c>
      <c r="V4764" t="s">
        <v>7446</v>
      </c>
      <c r="W4764" t="s">
        <v>156</v>
      </c>
      <c r="X4764" t="s">
        <v>283</v>
      </c>
      <c r="Y4764" t="s">
        <v>39</v>
      </c>
      <c r="Z4764" t="s">
        <v>1007</v>
      </c>
    </row>
    <row r="4765" spans="1:26" hidden="1" x14ac:dyDescent="0.25">
      <c r="A4765" t="s">
        <v>19065</v>
      </c>
      <c r="B4765" t="s">
        <v>19066</v>
      </c>
      <c r="C4765" s="1" t="str">
        <f t="shared" si="780"/>
        <v>21:0389</v>
      </c>
      <c r="D4765" s="1" t="str">
        <f t="shared" si="784"/>
        <v>21:0130</v>
      </c>
      <c r="E4765" t="s">
        <v>19067</v>
      </c>
      <c r="F4765" t="s">
        <v>19068</v>
      </c>
      <c r="H4765">
        <v>67.450043800000003</v>
      </c>
      <c r="I4765">
        <v>-84.150903099999994</v>
      </c>
      <c r="J4765" s="1" t="str">
        <f t="shared" si="785"/>
        <v>NGR lake sediment grab sample</v>
      </c>
      <c r="K4765" s="1" t="str">
        <f t="shared" si="786"/>
        <v>&lt;177 micron (NGR)</v>
      </c>
      <c r="L4765">
        <v>11</v>
      </c>
      <c r="M4765" t="s">
        <v>131</v>
      </c>
      <c r="N4765">
        <v>213</v>
      </c>
      <c r="O4765" t="s">
        <v>208</v>
      </c>
      <c r="P4765" t="s">
        <v>35</v>
      </c>
      <c r="Q4765" t="s">
        <v>75</v>
      </c>
      <c r="R4765" t="s">
        <v>516</v>
      </c>
      <c r="S4765" t="s">
        <v>198</v>
      </c>
      <c r="T4765" t="s">
        <v>36</v>
      </c>
      <c r="U4765" t="s">
        <v>974</v>
      </c>
      <c r="V4765" t="s">
        <v>7336</v>
      </c>
      <c r="W4765" t="s">
        <v>76</v>
      </c>
      <c r="X4765" t="s">
        <v>890</v>
      </c>
      <c r="Y4765" t="s">
        <v>33</v>
      </c>
      <c r="Z4765" t="s">
        <v>39</v>
      </c>
    </row>
    <row r="4766" spans="1:26" hidden="1" x14ac:dyDescent="0.25">
      <c r="A4766" t="s">
        <v>19069</v>
      </c>
      <c r="B4766" t="s">
        <v>19070</v>
      </c>
      <c r="C4766" s="1" t="str">
        <f t="shared" si="780"/>
        <v>21:0389</v>
      </c>
      <c r="D4766" s="1" t="str">
        <f t="shared" si="784"/>
        <v>21:0130</v>
      </c>
      <c r="E4766" t="s">
        <v>19071</v>
      </c>
      <c r="F4766" t="s">
        <v>19072</v>
      </c>
      <c r="H4766">
        <v>67.400810300000003</v>
      </c>
      <c r="I4766">
        <v>-84.192818599999995</v>
      </c>
      <c r="J4766" s="1" t="str">
        <f t="shared" si="785"/>
        <v>NGR lake sediment grab sample</v>
      </c>
      <c r="K4766" s="1" t="str">
        <f t="shared" si="786"/>
        <v>&lt;177 micron (NGR)</v>
      </c>
      <c r="L4766">
        <v>11</v>
      </c>
      <c r="M4766" t="s">
        <v>143</v>
      </c>
      <c r="N4766">
        <v>214</v>
      </c>
      <c r="O4766" t="s">
        <v>119</v>
      </c>
      <c r="P4766" t="s">
        <v>300</v>
      </c>
      <c r="Q4766" t="s">
        <v>546</v>
      </c>
      <c r="R4766" t="s">
        <v>761</v>
      </c>
      <c r="S4766" t="s">
        <v>290</v>
      </c>
      <c r="T4766" t="s">
        <v>122</v>
      </c>
      <c r="U4766" t="s">
        <v>471</v>
      </c>
      <c r="V4766" t="s">
        <v>1172</v>
      </c>
      <c r="W4766" t="s">
        <v>39</v>
      </c>
      <c r="X4766" t="s">
        <v>77</v>
      </c>
      <c r="Y4766" t="s">
        <v>309</v>
      </c>
      <c r="Z4766" t="s">
        <v>50</v>
      </c>
    </row>
    <row r="4767" spans="1:26" hidden="1" x14ac:dyDescent="0.25">
      <c r="A4767" t="s">
        <v>19073</v>
      </c>
      <c r="B4767" t="s">
        <v>19074</v>
      </c>
      <c r="C4767" s="1" t="str">
        <f t="shared" si="780"/>
        <v>21:0389</v>
      </c>
      <c r="D4767" s="1" t="str">
        <f t="shared" si="784"/>
        <v>21:0130</v>
      </c>
      <c r="E4767" t="s">
        <v>19075</v>
      </c>
      <c r="F4767" t="s">
        <v>19076</v>
      </c>
      <c r="H4767">
        <v>67.394516499999995</v>
      </c>
      <c r="I4767">
        <v>-84.287139400000001</v>
      </c>
      <c r="J4767" s="1" t="str">
        <f t="shared" si="785"/>
        <v>NGR lake sediment grab sample</v>
      </c>
      <c r="K4767" s="1" t="str">
        <f t="shared" si="786"/>
        <v>&lt;177 micron (NGR)</v>
      </c>
      <c r="L4767">
        <v>11</v>
      </c>
      <c r="M4767" t="s">
        <v>177</v>
      </c>
      <c r="N4767">
        <v>215</v>
      </c>
      <c r="O4767" t="s">
        <v>228</v>
      </c>
      <c r="P4767" t="s">
        <v>35</v>
      </c>
      <c r="Q4767" t="s">
        <v>668</v>
      </c>
      <c r="R4767" t="s">
        <v>82</v>
      </c>
      <c r="S4767" t="s">
        <v>109</v>
      </c>
      <c r="T4767" t="s">
        <v>36</v>
      </c>
      <c r="U4767" t="s">
        <v>991</v>
      </c>
      <c r="V4767" t="s">
        <v>5519</v>
      </c>
      <c r="W4767" t="s">
        <v>33</v>
      </c>
      <c r="X4767" t="s">
        <v>77</v>
      </c>
      <c r="Y4767" t="s">
        <v>66</v>
      </c>
      <c r="Z4767" t="s">
        <v>6700</v>
      </c>
    </row>
    <row r="4768" spans="1:26" hidden="1" x14ac:dyDescent="0.25">
      <c r="A4768" t="s">
        <v>19077</v>
      </c>
      <c r="B4768" t="s">
        <v>19078</v>
      </c>
      <c r="C4768" s="1" t="str">
        <f t="shared" si="780"/>
        <v>21:0389</v>
      </c>
      <c r="D4768" s="1" t="str">
        <f t="shared" si="784"/>
        <v>21:0130</v>
      </c>
      <c r="E4768" t="s">
        <v>19020</v>
      </c>
      <c r="F4768" t="s">
        <v>19079</v>
      </c>
      <c r="H4768">
        <v>67.358262199999999</v>
      </c>
      <c r="I4768">
        <v>-84.368987300000001</v>
      </c>
      <c r="J4768" s="1" t="str">
        <f t="shared" si="785"/>
        <v>NGR lake sediment grab sample</v>
      </c>
      <c r="K4768" s="1" t="str">
        <f t="shared" si="786"/>
        <v>&lt;177 micron (NGR)</v>
      </c>
      <c r="L4768">
        <v>11</v>
      </c>
      <c r="M4768" t="s">
        <v>366</v>
      </c>
      <c r="N4768">
        <v>216</v>
      </c>
      <c r="O4768" t="s">
        <v>702</v>
      </c>
      <c r="P4768" t="s">
        <v>49</v>
      </c>
      <c r="Q4768" t="s">
        <v>391</v>
      </c>
      <c r="R4768" t="s">
        <v>49</v>
      </c>
      <c r="S4768" t="s">
        <v>50</v>
      </c>
      <c r="T4768" t="s">
        <v>36</v>
      </c>
      <c r="U4768" t="s">
        <v>3852</v>
      </c>
      <c r="V4768" t="s">
        <v>1589</v>
      </c>
      <c r="W4768" t="s">
        <v>80</v>
      </c>
      <c r="X4768" t="s">
        <v>82</v>
      </c>
      <c r="Y4768" t="s">
        <v>33</v>
      </c>
      <c r="Z4768" t="s">
        <v>13108</v>
      </c>
    </row>
    <row r="4769" spans="1:26" hidden="1" x14ac:dyDescent="0.25">
      <c r="A4769" t="s">
        <v>19080</v>
      </c>
      <c r="B4769" t="s">
        <v>19081</v>
      </c>
      <c r="C4769" s="1" t="str">
        <f t="shared" si="780"/>
        <v>21:0389</v>
      </c>
      <c r="D4769" s="1" t="str">
        <f t="shared" si="784"/>
        <v>21:0130</v>
      </c>
      <c r="E4769" t="s">
        <v>19082</v>
      </c>
      <c r="F4769" t="s">
        <v>19083</v>
      </c>
      <c r="H4769">
        <v>67.344976299999999</v>
      </c>
      <c r="I4769">
        <v>-84.526842500000001</v>
      </c>
      <c r="J4769" s="1" t="str">
        <f t="shared" si="785"/>
        <v>NGR lake sediment grab sample</v>
      </c>
      <c r="K4769" s="1" t="str">
        <f t="shared" si="786"/>
        <v>&lt;177 micron (NGR)</v>
      </c>
      <c r="L4769">
        <v>11</v>
      </c>
      <c r="M4769" t="s">
        <v>187</v>
      </c>
      <c r="N4769">
        <v>217</v>
      </c>
      <c r="O4769" t="s">
        <v>155</v>
      </c>
      <c r="P4769" t="s">
        <v>253</v>
      </c>
      <c r="Q4769" t="s">
        <v>135</v>
      </c>
      <c r="R4769" t="s">
        <v>35</v>
      </c>
      <c r="S4769" t="s">
        <v>134</v>
      </c>
      <c r="T4769" t="s">
        <v>36</v>
      </c>
      <c r="U4769" t="s">
        <v>571</v>
      </c>
      <c r="V4769" t="s">
        <v>10471</v>
      </c>
      <c r="W4769" t="s">
        <v>66</v>
      </c>
      <c r="X4769" t="s">
        <v>79</v>
      </c>
      <c r="Y4769" t="s">
        <v>66</v>
      </c>
      <c r="Z4769" t="s">
        <v>895</v>
      </c>
    </row>
    <row r="4770" spans="1:26" hidden="1" x14ac:dyDescent="0.25">
      <c r="A4770" t="s">
        <v>19084</v>
      </c>
      <c r="B4770" t="s">
        <v>19085</v>
      </c>
      <c r="C4770" s="1" t="str">
        <f t="shared" si="780"/>
        <v>21:0389</v>
      </c>
      <c r="D4770" s="1" t="str">
        <f t="shared" si="784"/>
        <v>21:0130</v>
      </c>
      <c r="E4770" t="s">
        <v>19086</v>
      </c>
      <c r="F4770" t="s">
        <v>19087</v>
      </c>
      <c r="H4770">
        <v>67.366092800000004</v>
      </c>
      <c r="I4770">
        <v>-84.553665100000003</v>
      </c>
      <c r="J4770" s="1" t="str">
        <f t="shared" si="785"/>
        <v>NGR lake sediment grab sample</v>
      </c>
      <c r="K4770" s="1" t="str">
        <f t="shared" si="786"/>
        <v>&lt;177 micron (NGR)</v>
      </c>
      <c r="L4770">
        <v>11</v>
      </c>
      <c r="M4770" t="s">
        <v>196</v>
      </c>
      <c r="N4770">
        <v>218</v>
      </c>
      <c r="O4770" t="s">
        <v>119</v>
      </c>
      <c r="P4770" t="s">
        <v>81</v>
      </c>
      <c r="Q4770" t="s">
        <v>546</v>
      </c>
      <c r="R4770" t="s">
        <v>223</v>
      </c>
      <c r="S4770" t="s">
        <v>271</v>
      </c>
      <c r="T4770" t="s">
        <v>36</v>
      </c>
      <c r="U4770" t="s">
        <v>974</v>
      </c>
      <c r="V4770" t="s">
        <v>661</v>
      </c>
      <c r="W4770" t="s">
        <v>63</v>
      </c>
      <c r="X4770" t="s">
        <v>300</v>
      </c>
      <c r="Y4770" t="s">
        <v>80</v>
      </c>
      <c r="Z4770" t="s">
        <v>2661</v>
      </c>
    </row>
    <row r="4771" spans="1:26" hidden="1" x14ac:dyDescent="0.25">
      <c r="A4771" t="s">
        <v>19088</v>
      </c>
      <c r="B4771" t="s">
        <v>19089</v>
      </c>
      <c r="C4771" s="1" t="str">
        <f t="shared" si="780"/>
        <v>21:0389</v>
      </c>
      <c r="D4771" s="1" t="str">
        <f t="shared" si="784"/>
        <v>21:0130</v>
      </c>
      <c r="E4771" t="s">
        <v>19090</v>
      </c>
      <c r="F4771" t="s">
        <v>19091</v>
      </c>
      <c r="H4771">
        <v>67.370741100000004</v>
      </c>
      <c r="I4771">
        <v>-84.617669199999995</v>
      </c>
      <c r="J4771" s="1" t="str">
        <f t="shared" si="785"/>
        <v>NGR lake sediment grab sample</v>
      </c>
      <c r="K4771" s="1" t="str">
        <f t="shared" si="786"/>
        <v>&lt;177 micron (NGR)</v>
      </c>
      <c r="L4771">
        <v>11</v>
      </c>
      <c r="M4771" t="s">
        <v>206</v>
      </c>
      <c r="N4771">
        <v>219</v>
      </c>
      <c r="O4771" t="s">
        <v>208</v>
      </c>
      <c r="P4771" t="s">
        <v>771</v>
      </c>
      <c r="Q4771" t="s">
        <v>335</v>
      </c>
      <c r="R4771" t="s">
        <v>165</v>
      </c>
      <c r="S4771" t="s">
        <v>50</v>
      </c>
      <c r="T4771" t="s">
        <v>262</v>
      </c>
      <c r="U4771" t="s">
        <v>1416</v>
      </c>
      <c r="V4771" t="s">
        <v>13108</v>
      </c>
      <c r="W4771" t="s">
        <v>66</v>
      </c>
      <c r="X4771" t="s">
        <v>890</v>
      </c>
      <c r="Y4771" t="s">
        <v>66</v>
      </c>
      <c r="Z4771" t="s">
        <v>2661</v>
      </c>
    </row>
    <row r="4772" spans="1:26" hidden="1" x14ac:dyDescent="0.25">
      <c r="A4772" t="s">
        <v>19092</v>
      </c>
      <c r="B4772" t="s">
        <v>19093</v>
      </c>
      <c r="C4772" s="1" t="str">
        <f t="shared" si="780"/>
        <v>21:0389</v>
      </c>
      <c r="D4772" s="1" t="str">
        <f t="shared" si="784"/>
        <v>21:0130</v>
      </c>
      <c r="E4772" t="s">
        <v>19094</v>
      </c>
      <c r="F4772" t="s">
        <v>19095</v>
      </c>
      <c r="H4772">
        <v>67.400963200000007</v>
      </c>
      <c r="I4772">
        <v>-84.705739399999999</v>
      </c>
      <c r="J4772" s="1" t="str">
        <f t="shared" si="785"/>
        <v>NGR lake sediment grab sample</v>
      </c>
      <c r="K4772" s="1" t="str">
        <f t="shared" si="786"/>
        <v>&lt;177 micron (NGR)</v>
      </c>
      <c r="L4772">
        <v>11</v>
      </c>
      <c r="M4772" t="s">
        <v>214</v>
      </c>
      <c r="N4772">
        <v>220</v>
      </c>
      <c r="O4772" t="s">
        <v>119</v>
      </c>
      <c r="P4772" t="s">
        <v>207</v>
      </c>
      <c r="Q4772" t="s">
        <v>596</v>
      </c>
      <c r="R4772" t="s">
        <v>1085</v>
      </c>
      <c r="S4772" t="s">
        <v>244</v>
      </c>
      <c r="T4772" t="s">
        <v>122</v>
      </c>
      <c r="U4772" t="s">
        <v>9262</v>
      </c>
      <c r="V4772" t="s">
        <v>7446</v>
      </c>
      <c r="W4772" t="s">
        <v>53</v>
      </c>
      <c r="X4772" t="s">
        <v>300</v>
      </c>
      <c r="Y4772" t="s">
        <v>760</v>
      </c>
      <c r="Z4772" t="s">
        <v>4754</v>
      </c>
    </row>
    <row r="4773" spans="1:26" hidden="1" x14ac:dyDescent="0.25">
      <c r="A4773" t="s">
        <v>19096</v>
      </c>
      <c r="B4773" t="s">
        <v>19097</v>
      </c>
      <c r="C4773" s="1" t="str">
        <f t="shared" si="780"/>
        <v>21:0389</v>
      </c>
      <c r="D4773" s="1" t="str">
        <f t="shared" si="784"/>
        <v>21:0130</v>
      </c>
      <c r="E4773" t="s">
        <v>19098</v>
      </c>
      <c r="F4773" t="s">
        <v>19099</v>
      </c>
      <c r="H4773">
        <v>67.584094399999998</v>
      </c>
      <c r="I4773">
        <v>-84.5517483</v>
      </c>
      <c r="J4773" s="1" t="str">
        <f t="shared" si="785"/>
        <v>NGR lake sediment grab sample</v>
      </c>
      <c r="K4773" s="1" t="str">
        <f t="shared" si="786"/>
        <v>&lt;177 micron (NGR)</v>
      </c>
      <c r="L4773">
        <v>12</v>
      </c>
      <c r="M4773" t="s">
        <v>242</v>
      </c>
      <c r="N4773">
        <v>221</v>
      </c>
      <c r="O4773" t="s">
        <v>497</v>
      </c>
      <c r="P4773" t="s">
        <v>67</v>
      </c>
      <c r="Q4773" t="s">
        <v>271</v>
      </c>
      <c r="R4773" t="s">
        <v>223</v>
      </c>
      <c r="S4773" t="s">
        <v>321</v>
      </c>
      <c r="T4773" t="s">
        <v>36</v>
      </c>
      <c r="U4773" t="s">
        <v>456</v>
      </c>
      <c r="V4773" t="s">
        <v>2240</v>
      </c>
      <c r="W4773" t="s">
        <v>66</v>
      </c>
      <c r="X4773" t="s">
        <v>48</v>
      </c>
      <c r="Y4773" t="s">
        <v>875</v>
      </c>
      <c r="Z4773" t="s">
        <v>1127</v>
      </c>
    </row>
    <row r="4774" spans="1:26" hidden="1" x14ac:dyDescent="0.25">
      <c r="A4774" t="s">
        <v>19100</v>
      </c>
      <c r="B4774" t="s">
        <v>19101</v>
      </c>
      <c r="C4774" s="1" t="str">
        <f t="shared" si="780"/>
        <v>21:0389</v>
      </c>
      <c r="D4774" s="1" t="str">
        <f t="shared" si="784"/>
        <v>21:0130</v>
      </c>
      <c r="E4774" t="s">
        <v>19102</v>
      </c>
      <c r="F4774" t="s">
        <v>19103</v>
      </c>
      <c r="H4774">
        <v>67.415565799999996</v>
      </c>
      <c r="I4774">
        <v>-84.720979700000001</v>
      </c>
      <c r="J4774" s="1" t="str">
        <f t="shared" si="785"/>
        <v>NGR lake sediment grab sample</v>
      </c>
      <c r="K4774" s="1" t="str">
        <f t="shared" si="786"/>
        <v>&lt;177 micron (NGR)</v>
      </c>
      <c r="L4774">
        <v>12</v>
      </c>
      <c r="M4774" t="s">
        <v>47</v>
      </c>
      <c r="N4774">
        <v>222</v>
      </c>
      <c r="O4774" t="s">
        <v>417</v>
      </c>
      <c r="P4774" t="s">
        <v>108</v>
      </c>
      <c r="Q4774" t="s">
        <v>277</v>
      </c>
      <c r="R4774" t="s">
        <v>391</v>
      </c>
      <c r="S4774" t="s">
        <v>50</v>
      </c>
      <c r="T4774" t="s">
        <v>36</v>
      </c>
      <c r="U4774" t="s">
        <v>889</v>
      </c>
      <c r="V4774" t="s">
        <v>1172</v>
      </c>
      <c r="W4774" t="s">
        <v>53</v>
      </c>
      <c r="X4774" t="s">
        <v>77</v>
      </c>
      <c r="Y4774" t="s">
        <v>309</v>
      </c>
      <c r="Z4774" t="s">
        <v>63</v>
      </c>
    </row>
    <row r="4775" spans="1:26" hidden="1" x14ac:dyDescent="0.25">
      <c r="A4775" t="s">
        <v>19104</v>
      </c>
      <c r="B4775" t="s">
        <v>19105</v>
      </c>
      <c r="C4775" s="1" t="str">
        <f t="shared" si="780"/>
        <v>21:0389</v>
      </c>
      <c r="D4775" s="1" t="str">
        <f t="shared" si="784"/>
        <v>21:0130</v>
      </c>
      <c r="E4775" t="s">
        <v>19106</v>
      </c>
      <c r="F4775" t="s">
        <v>19107</v>
      </c>
      <c r="H4775">
        <v>67.453853100000003</v>
      </c>
      <c r="I4775">
        <v>-84.707749899999996</v>
      </c>
      <c r="J4775" s="1" t="str">
        <f t="shared" si="785"/>
        <v>NGR lake sediment grab sample</v>
      </c>
      <c r="K4775" s="1" t="str">
        <f t="shared" si="786"/>
        <v>&lt;177 micron (NGR)</v>
      </c>
      <c r="L4775">
        <v>12</v>
      </c>
      <c r="M4775" t="s">
        <v>251</v>
      </c>
      <c r="N4775">
        <v>223</v>
      </c>
      <c r="O4775" t="s">
        <v>144</v>
      </c>
      <c r="P4775" t="s">
        <v>228</v>
      </c>
      <c r="Q4775" t="s">
        <v>394</v>
      </c>
      <c r="R4775" t="s">
        <v>48</v>
      </c>
      <c r="S4775" t="s">
        <v>349</v>
      </c>
      <c r="T4775" t="s">
        <v>36</v>
      </c>
      <c r="U4775" t="s">
        <v>2898</v>
      </c>
      <c r="V4775" t="s">
        <v>124</v>
      </c>
      <c r="W4775" t="s">
        <v>63</v>
      </c>
      <c r="X4775" t="s">
        <v>82</v>
      </c>
      <c r="Y4775" t="s">
        <v>66</v>
      </c>
      <c r="Z4775" t="s">
        <v>76</v>
      </c>
    </row>
    <row r="4776" spans="1:26" hidden="1" x14ac:dyDescent="0.25">
      <c r="A4776" t="s">
        <v>19108</v>
      </c>
      <c r="B4776" t="s">
        <v>19109</v>
      </c>
      <c r="C4776" s="1" t="str">
        <f t="shared" si="780"/>
        <v>21:0389</v>
      </c>
      <c r="D4776" s="1" t="str">
        <f t="shared" si="784"/>
        <v>21:0130</v>
      </c>
      <c r="E4776" t="s">
        <v>19110</v>
      </c>
      <c r="F4776" t="s">
        <v>19111</v>
      </c>
      <c r="H4776">
        <v>67.459461700000006</v>
      </c>
      <c r="I4776">
        <v>-84.7530742</v>
      </c>
      <c r="J4776" s="1" t="str">
        <f t="shared" si="785"/>
        <v>NGR lake sediment grab sample</v>
      </c>
      <c r="K4776" s="1" t="str">
        <f t="shared" si="786"/>
        <v>&lt;177 micron (NGR)</v>
      </c>
      <c r="L4776">
        <v>12</v>
      </c>
      <c r="M4776" t="s">
        <v>259</v>
      </c>
      <c r="N4776">
        <v>224</v>
      </c>
      <c r="O4776" t="s">
        <v>2300</v>
      </c>
      <c r="P4776" t="s">
        <v>91</v>
      </c>
      <c r="Q4776" t="s">
        <v>702</v>
      </c>
      <c r="R4776" t="s">
        <v>48</v>
      </c>
      <c r="S4776" t="s">
        <v>596</v>
      </c>
      <c r="T4776" t="s">
        <v>36</v>
      </c>
      <c r="U4776" t="s">
        <v>3176</v>
      </c>
      <c r="V4776" t="s">
        <v>2723</v>
      </c>
      <c r="W4776" t="s">
        <v>63</v>
      </c>
      <c r="X4776" t="s">
        <v>890</v>
      </c>
      <c r="Y4776" t="s">
        <v>309</v>
      </c>
      <c r="Z4776" t="s">
        <v>2787</v>
      </c>
    </row>
    <row r="4777" spans="1:26" hidden="1" x14ac:dyDescent="0.25">
      <c r="A4777" t="s">
        <v>19112</v>
      </c>
      <c r="B4777" t="s">
        <v>19113</v>
      </c>
      <c r="C4777" s="1" t="str">
        <f t="shared" si="780"/>
        <v>21:0389</v>
      </c>
      <c r="D4777" s="1" t="str">
        <f t="shared" si="784"/>
        <v>21:0130</v>
      </c>
      <c r="E4777" t="s">
        <v>19110</v>
      </c>
      <c r="F4777" t="s">
        <v>19114</v>
      </c>
      <c r="H4777">
        <v>67.459461700000006</v>
      </c>
      <c r="I4777">
        <v>-84.7530742</v>
      </c>
      <c r="J4777" s="1" t="str">
        <f t="shared" si="785"/>
        <v>NGR lake sediment grab sample</v>
      </c>
      <c r="K4777" s="1" t="str">
        <f t="shared" si="786"/>
        <v>&lt;177 micron (NGR)</v>
      </c>
      <c r="L4777">
        <v>12</v>
      </c>
      <c r="M4777" t="s">
        <v>268</v>
      </c>
      <c r="N4777">
        <v>225</v>
      </c>
      <c r="O4777" t="s">
        <v>132</v>
      </c>
      <c r="P4777" t="s">
        <v>100</v>
      </c>
      <c r="Q4777" t="s">
        <v>321</v>
      </c>
      <c r="R4777" t="s">
        <v>51</v>
      </c>
      <c r="S4777" t="s">
        <v>135</v>
      </c>
      <c r="T4777" t="s">
        <v>36</v>
      </c>
      <c r="U4777" t="s">
        <v>2151</v>
      </c>
      <c r="V4777" t="s">
        <v>7336</v>
      </c>
      <c r="W4777" t="s">
        <v>63</v>
      </c>
      <c r="X4777" t="s">
        <v>890</v>
      </c>
      <c r="Y4777" t="s">
        <v>125</v>
      </c>
      <c r="Z4777" t="s">
        <v>859</v>
      </c>
    </row>
    <row r="4778" spans="1:26" hidden="1" x14ac:dyDescent="0.25">
      <c r="A4778" t="s">
        <v>19115</v>
      </c>
      <c r="B4778" t="s">
        <v>19116</v>
      </c>
      <c r="C4778" s="1" t="str">
        <f t="shared" si="780"/>
        <v>21:0389</v>
      </c>
      <c r="D4778" s="1" t="str">
        <f t="shared" si="784"/>
        <v>21:0130</v>
      </c>
      <c r="E4778" t="s">
        <v>19117</v>
      </c>
      <c r="F4778" t="s">
        <v>19118</v>
      </c>
      <c r="H4778">
        <v>67.466002599999996</v>
      </c>
      <c r="I4778">
        <v>-84.828463900000003</v>
      </c>
      <c r="J4778" s="1" t="str">
        <f t="shared" si="785"/>
        <v>NGR lake sediment grab sample</v>
      </c>
      <c r="K4778" s="1" t="str">
        <f t="shared" si="786"/>
        <v>&lt;177 micron (NGR)</v>
      </c>
      <c r="L4778">
        <v>12</v>
      </c>
      <c r="M4778" t="s">
        <v>60</v>
      </c>
      <c r="N4778">
        <v>226</v>
      </c>
      <c r="O4778" t="s">
        <v>455</v>
      </c>
      <c r="P4778" t="s">
        <v>82</v>
      </c>
      <c r="Q4778" t="s">
        <v>181</v>
      </c>
      <c r="R4778" t="s">
        <v>244</v>
      </c>
      <c r="S4778" t="s">
        <v>156</v>
      </c>
      <c r="T4778" t="s">
        <v>36</v>
      </c>
      <c r="U4778" t="s">
        <v>535</v>
      </c>
      <c r="V4778" t="s">
        <v>875</v>
      </c>
      <c r="W4778" t="s">
        <v>53</v>
      </c>
      <c r="X4778" t="s">
        <v>82</v>
      </c>
      <c r="Y4778" t="s">
        <v>125</v>
      </c>
      <c r="Z4778" t="s">
        <v>6290</v>
      </c>
    </row>
    <row r="4779" spans="1:26" hidden="1" x14ac:dyDescent="0.25">
      <c r="A4779" t="s">
        <v>19119</v>
      </c>
      <c r="B4779" t="s">
        <v>19120</v>
      </c>
      <c r="C4779" s="1" t="str">
        <f t="shared" si="780"/>
        <v>21:0389</v>
      </c>
      <c r="D4779" s="1" t="str">
        <f>HYPERLINK("http://geochem.nrcan.gc.ca/cdogs/content/svy/svy_e.htm", "")</f>
        <v/>
      </c>
      <c r="G4779" s="1" t="str">
        <f>HYPERLINK("http://geochem.nrcan.gc.ca/cdogs/content/cr_/cr_00021_e.htm", "21")</f>
        <v>21</v>
      </c>
      <c r="J4779" t="s">
        <v>220</v>
      </c>
      <c r="K4779" t="s">
        <v>221</v>
      </c>
      <c r="L4779">
        <v>12</v>
      </c>
      <c r="M4779" t="s">
        <v>222</v>
      </c>
      <c r="N4779">
        <v>227</v>
      </c>
      <c r="O4779" t="s">
        <v>48</v>
      </c>
      <c r="P4779" t="s">
        <v>77</v>
      </c>
      <c r="Q4779" t="s">
        <v>64</v>
      </c>
      <c r="R4779" t="s">
        <v>181</v>
      </c>
      <c r="S4779" t="s">
        <v>39</v>
      </c>
      <c r="T4779" t="s">
        <v>36</v>
      </c>
      <c r="U4779" t="s">
        <v>973</v>
      </c>
      <c r="V4779" t="s">
        <v>457</v>
      </c>
      <c r="W4779" t="s">
        <v>76</v>
      </c>
      <c r="X4779" t="s">
        <v>48</v>
      </c>
      <c r="Y4779" t="s">
        <v>1041</v>
      </c>
      <c r="Z4779" t="s">
        <v>3487</v>
      </c>
    </row>
    <row r="4780" spans="1:26" hidden="1" x14ac:dyDescent="0.25">
      <c r="A4780" t="s">
        <v>19121</v>
      </c>
      <c r="B4780" t="s">
        <v>19122</v>
      </c>
      <c r="C4780" s="1" t="str">
        <f t="shared" si="780"/>
        <v>21:0389</v>
      </c>
      <c r="D4780" s="1" t="str">
        <f t="shared" ref="D4780:D4808" si="787">HYPERLINK("http://geochem.nrcan.gc.ca/cdogs/content/svy/svy210130_e.htm", "21:0130")</f>
        <v>21:0130</v>
      </c>
      <c r="E4780" t="s">
        <v>19123</v>
      </c>
      <c r="F4780" t="s">
        <v>19124</v>
      </c>
      <c r="H4780">
        <v>67.483153000000001</v>
      </c>
      <c r="I4780">
        <v>-84.969439399999999</v>
      </c>
      <c r="J4780" s="1" t="str">
        <f t="shared" ref="J4780:J4808" si="788">HYPERLINK("http://geochem.nrcan.gc.ca/cdogs/content/kwd/kwd020027_e.htm", "NGR lake sediment grab sample")</f>
        <v>NGR lake sediment grab sample</v>
      </c>
      <c r="K4780" s="1" t="str">
        <f t="shared" ref="K4780:K4808" si="789">HYPERLINK("http://geochem.nrcan.gc.ca/cdogs/content/kwd/kwd080006_e.htm", "&lt;177 micron (NGR)")</f>
        <v>&lt;177 micron (NGR)</v>
      </c>
      <c r="L4780">
        <v>12</v>
      </c>
      <c r="M4780" t="s">
        <v>73</v>
      </c>
      <c r="N4780">
        <v>228</v>
      </c>
      <c r="O4780" t="s">
        <v>144</v>
      </c>
      <c r="P4780" t="s">
        <v>888</v>
      </c>
      <c r="Q4780" t="s">
        <v>349</v>
      </c>
      <c r="R4780" t="s">
        <v>958</v>
      </c>
      <c r="S4780" t="s">
        <v>283</v>
      </c>
      <c r="T4780" t="s">
        <v>36</v>
      </c>
      <c r="U4780" t="s">
        <v>1222</v>
      </c>
      <c r="V4780" t="s">
        <v>11342</v>
      </c>
      <c r="W4780" t="s">
        <v>66</v>
      </c>
      <c r="X4780" t="s">
        <v>82</v>
      </c>
      <c r="Y4780" t="s">
        <v>66</v>
      </c>
      <c r="Z4780" t="s">
        <v>6290</v>
      </c>
    </row>
    <row r="4781" spans="1:26" hidden="1" x14ac:dyDescent="0.25">
      <c r="A4781" t="s">
        <v>19125</v>
      </c>
      <c r="B4781" t="s">
        <v>19126</v>
      </c>
      <c r="C4781" s="1" t="str">
        <f t="shared" si="780"/>
        <v>21:0389</v>
      </c>
      <c r="D4781" s="1" t="str">
        <f t="shared" si="787"/>
        <v>21:0130</v>
      </c>
      <c r="E4781" t="s">
        <v>19127</v>
      </c>
      <c r="F4781" t="s">
        <v>19128</v>
      </c>
      <c r="H4781">
        <v>67.530095000000003</v>
      </c>
      <c r="I4781">
        <v>-85.073125200000007</v>
      </c>
      <c r="J4781" s="1" t="str">
        <f t="shared" si="788"/>
        <v>NGR lake sediment grab sample</v>
      </c>
      <c r="K4781" s="1" t="str">
        <f t="shared" si="789"/>
        <v>&lt;177 micron (NGR)</v>
      </c>
      <c r="L4781">
        <v>12</v>
      </c>
      <c r="M4781" t="s">
        <v>87</v>
      </c>
      <c r="N4781">
        <v>229</v>
      </c>
      <c r="O4781" t="s">
        <v>603</v>
      </c>
      <c r="P4781" t="s">
        <v>300</v>
      </c>
      <c r="Q4781" t="s">
        <v>77</v>
      </c>
      <c r="R4781" t="s">
        <v>890</v>
      </c>
      <c r="S4781" t="s">
        <v>271</v>
      </c>
      <c r="T4781" t="s">
        <v>36</v>
      </c>
      <c r="U4781" t="s">
        <v>1210</v>
      </c>
      <c r="V4781" t="s">
        <v>2723</v>
      </c>
      <c r="W4781" t="s">
        <v>53</v>
      </c>
      <c r="X4781" t="s">
        <v>890</v>
      </c>
      <c r="Y4781" t="s">
        <v>66</v>
      </c>
      <c r="Z4781" t="s">
        <v>146</v>
      </c>
    </row>
    <row r="4782" spans="1:26" hidden="1" x14ac:dyDescent="0.25">
      <c r="A4782" t="s">
        <v>19129</v>
      </c>
      <c r="B4782" t="s">
        <v>19130</v>
      </c>
      <c r="C4782" s="1" t="str">
        <f t="shared" si="780"/>
        <v>21:0389</v>
      </c>
      <c r="D4782" s="1" t="str">
        <f t="shared" si="787"/>
        <v>21:0130</v>
      </c>
      <c r="E4782" t="s">
        <v>19131</v>
      </c>
      <c r="F4782" t="s">
        <v>19132</v>
      </c>
      <c r="H4782">
        <v>67.523590600000006</v>
      </c>
      <c r="I4782">
        <v>-85.179495500000002</v>
      </c>
      <c r="J4782" s="1" t="str">
        <f t="shared" si="788"/>
        <v>NGR lake sediment grab sample</v>
      </c>
      <c r="K4782" s="1" t="str">
        <f t="shared" si="789"/>
        <v>&lt;177 micron (NGR)</v>
      </c>
      <c r="L4782">
        <v>12</v>
      </c>
      <c r="M4782" t="s">
        <v>96</v>
      </c>
      <c r="N4782">
        <v>230</v>
      </c>
      <c r="O4782" t="s">
        <v>841</v>
      </c>
      <c r="P4782" t="s">
        <v>300</v>
      </c>
      <c r="Q4782" t="s">
        <v>110</v>
      </c>
      <c r="R4782" t="s">
        <v>51</v>
      </c>
      <c r="S4782" t="s">
        <v>349</v>
      </c>
      <c r="T4782" t="s">
        <v>36</v>
      </c>
      <c r="U4782" t="s">
        <v>1017</v>
      </c>
      <c r="V4782" t="s">
        <v>3466</v>
      </c>
      <c r="W4782" t="s">
        <v>66</v>
      </c>
      <c r="X4782" t="s">
        <v>82</v>
      </c>
      <c r="Y4782" t="s">
        <v>66</v>
      </c>
      <c r="Z4782" t="s">
        <v>1259</v>
      </c>
    </row>
    <row r="4783" spans="1:26" hidden="1" x14ac:dyDescent="0.25">
      <c r="A4783" t="s">
        <v>19133</v>
      </c>
      <c r="B4783" t="s">
        <v>19134</v>
      </c>
      <c r="C4783" s="1" t="str">
        <f t="shared" si="780"/>
        <v>21:0389</v>
      </c>
      <c r="D4783" s="1" t="str">
        <f t="shared" si="787"/>
        <v>21:0130</v>
      </c>
      <c r="E4783" t="s">
        <v>19135</v>
      </c>
      <c r="F4783" t="s">
        <v>19136</v>
      </c>
      <c r="H4783">
        <v>67.556410099999994</v>
      </c>
      <c r="I4783">
        <v>-85.171267299999997</v>
      </c>
      <c r="J4783" s="1" t="str">
        <f t="shared" si="788"/>
        <v>NGR lake sediment grab sample</v>
      </c>
      <c r="K4783" s="1" t="str">
        <f t="shared" si="789"/>
        <v>&lt;177 micron (NGR)</v>
      </c>
      <c r="L4783">
        <v>12</v>
      </c>
      <c r="M4783" t="s">
        <v>106</v>
      </c>
      <c r="N4783">
        <v>231</v>
      </c>
      <c r="O4783" t="s">
        <v>577</v>
      </c>
      <c r="P4783" t="s">
        <v>348</v>
      </c>
      <c r="Q4783" t="s">
        <v>244</v>
      </c>
      <c r="R4783" t="s">
        <v>1407</v>
      </c>
      <c r="S4783" t="s">
        <v>244</v>
      </c>
      <c r="T4783" t="s">
        <v>36</v>
      </c>
      <c r="U4783" t="s">
        <v>1210</v>
      </c>
      <c r="V4783" t="s">
        <v>39</v>
      </c>
      <c r="W4783" t="s">
        <v>53</v>
      </c>
      <c r="X4783" t="s">
        <v>890</v>
      </c>
      <c r="Y4783" t="s">
        <v>63</v>
      </c>
      <c r="Z4783" t="s">
        <v>4881</v>
      </c>
    </row>
    <row r="4784" spans="1:26" hidden="1" x14ac:dyDescent="0.25">
      <c r="A4784" t="s">
        <v>19137</v>
      </c>
      <c r="B4784" t="s">
        <v>19138</v>
      </c>
      <c r="C4784" s="1" t="str">
        <f t="shared" si="780"/>
        <v>21:0389</v>
      </c>
      <c r="D4784" s="1" t="str">
        <f t="shared" si="787"/>
        <v>21:0130</v>
      </c>
      <c r="E4784" t="s">
        <v>19139</v>
      </c>
      <c r="F4784" t="s">
        <v>19140</v>
      </c>
      <c r="H4784">
        <v>67.571448099999998</v>
      </c>
      <c r="I4784">
        <v>-85.171233000000001</v>
      </c>
      <c r="J4784" s="1" t="str">
        <f t="shared" si="788"/>
        <v>NGR lake sediment grab sample</v>
      </c>
      <c r="K4784" s="1" t="str">
        <f t="shared" si="789"/>
        <v>&lt;177 micron (NGR)</v>
      </c>
      <c r="L4784">
        <v>12</v>
      </c>
      <c r="M4784" t="s">
        <v>118</v>
      </c>
      <c r="N4784">
        <v>232</v>
      </c>
      <c r="O4784" t="s">
        <v>515</v>
      </c>
      <c r="P4784" t="s">
        <v>243</v>
      </c>
      <c r="Q4784" t="s">
        <v>244</v>
      </c>
      <c r="R4784" t="s">
        <v>418</v>
      </c>
      <c r="S4784" t="s">
        <v>135</v>
      </c>
      <c r="T4784" t="s">
        <v>1095</v>
      </c>
      <c r="U4784" t="s">
        <v>933</v>
      </c>
      <c r="V4784" t="s">
        <v>33</v>
      </c>
      <c r="W4784" t="s">
        <v>80</v>
      </c>
      <c r="X4784" t="s">
        <v>79</v>
      </c>
      <c r="Y4784" t="s">
        <v>309</v>
      </c>
      <c r="Z4784" t="s">
        <v>2127</v>
      </c>
    </row>
    <row r="4785" spans="1:26" hidden="1" x14ac:dyDescent="0.25">
      <c r="A4785" t="s">
        <v>19141</v>
      </c>
      <c r="B4785" t="s">
        <v>19142</v>
      </c>
      <c r="C4785" s="1" t="str">
        <f t="shared" si="780"/>
        <v>21:0389</v>
      </c>
      <c r="D4785" s="1" t="str">
        <f t="shared" si="787"/>
        <v>21:0130</v>
      </c>
      <c r="E4785" t="s">
        <v>19143</v>
      </c>
      <c r="F4785" t="s">
        <v>19144</v>
      </c>
      <c r="H4785">
        <v>67.570582200000004</v>
      </c>
      <c r="I4785">
        <v>-85.117498999999995</v>
      </c>
      <c r="J4785" s="1" t="str">
        <f t="shared" si="788"/>
        <v>NGR lake sediment grab sample</v>
      </c>
      <c r="K4785" s="1" t="str">
        <f t="shared" si="789"/>
        <v>&lt;177 micron (NGR)</v>
      </c>
      <c r="L4785">
        <v>12</v>
      </c>
      <c r="M4785" t="s">
        <v>131</v>
      </c>
      <c r="N4785">
        <v>233</v>
      </c>
      <c r="O4785" t="s">
        <v>655</v>
      </c>
      <c r="P4785" t="s">
        <v>889</v>
      </c>
      <c r="Q4785" t="s">
        <v>334</v>
      </c>
      <c r="R4785" t="s">
        <v>336</v>
      </c>
      <c r="S4785" t="s">
        <v>394</v>
      </c>
      <c r="T4785" t="s">
        <v>36</v>
      </c>
      <c r="U4785" t="s">
        <v>926</v>
      </c>
      <c r="V4785" t="s">
        <v>2590</v>
      </c>
      <c r="W4785" t="s">
        <v>156</v>
      </c>
      <c r="X4785" t="s">
        <v>48</v>
      </c>
      <c r="Y4785" t="s">
        <v>66</v>
      </c>
      <c r="Z4785" t="s">
        <v>2257</v>
      </c>
    </row>
    <row r="4786" spans="1:26" hidden="1" x14ac:dyDescent="0.25">
      <c r="A4786" t="s">
        <v>19145</v>
      </c>
      <c r="B4786" t="s">
        <v>19146</v>
      </c>
      <c r="C4786" s="1" t="str">
        <f t="shared" si="780"/>
        <v>21:0389</v>
      </c>
      <c r="D4786" s="1" t="str">
        <f t="shared" si="787"/>
        <v>21:0130</v>
      </c>
      <c r="E4786" t="s">
        <v>19147</v>
      </c>
      <c r="F4786" t="s">
        <v>19148</v>
      </c>
      <c r="H4786">
        <v>67.574219299999996</v>
      </c>
      <c r="I4786">
        <v>-85.023428499999994</v>
      </c>
      <c r="J4786" s="1" t="str">
        <f t="shared" si="788"/>
        <v>NGR lake sediment grab sample</v>
      </c>
      <c r="K4786" s="1" t="str">
        <f t="shared" si="789"/>
        <v>&lt;177 micron (NGR)</v>
      </c>
      <c r="L4786">
        <v>12</v>
      </c>
      <c r="M4786" t="s">
        <v>143</v>
      </c>
      <c r="N4786">
        <v>234</v>
      </c>
      <c r="O4786" t="s">
        <v>465</v>
      </c>
      <c r="P4786" t="s">
        <v>306</v>
      </c>
      <c r="Q4786" t="s">
        <v>406</v>
      </c>
      <c r="R4786" t="s">
        <v>418</v>
      </c>
      <c r="S4786" t="s">
        <v>394</v>
      </c>
      <c r="T4786" t="s">
        <v>36</v>
      </c>
      <c r="U4786" t="s">
        <v>477</v>
      </c>
      <c r="V4786" t="s">
        <v>11342</v>
      </c>
      <c r="W4786" t="s">
        <v>66</v>
      </c>
      <c r="X4786" t="s">
        <v>82</v>
      </c>
      <c r="Y4786" t="s">
        <v>309</v>
      </c>
      <c r="Z4786" t="s">
        <v>4550</v>
      </c>
    </row>
    <row r="4787" spans="1:26" hidden="1" x14ac:dyDescent="0.25">
      <c r="A4787" t="s">
        <v>19149</v>
      </c>
      <c r="B4787" t="s">
        <v>19150</v>
      </c>
      <c r="C4787" s="1" t="str">
        <f t="shared" si="780"/>
        <v>21:0389</v>
      </c>
      <c r="D4787" s="1" t="str">
        <f t="shared" si="787"/>
        <v>21:0130</v>
      </c>
      <c r="E4787" t="s">
        <v>19151</v>
      </c>
      <c r="F4787" t="s">
        <v>19152</v>
      </c>
      <c r="H4787">
        <v>67.577549000000005</v>
      </c>
      <c r="I4787">
        <v>-84.925004099999995</v>
      </c>
      <c r="J4787" s="1" t="str">
        <f t="shared" si="788"/>
        <v>NGR lake sediment grab sample</v>
      </c>
      <c r="K4787" s="1" t="str">
        <f t="shared" si="789"/>
        <v>&lt;177 micron (NGR)</v>
      </c>
      <c r="L4787">
        <v>12</v>
      </c>
      <c r="M4787" t="s">
        <v>177</v>
      </c>
      <c r="N4787">
        <v>235</v>
      </c>
      <c r="O4787" t="s">
        <v>465</v>
      </c>
      <c r="P4787" t="s">
        <v>888</v>
      </c>
      <c r="Q4787" t="s">
        <v>277</v>
      </c>
      <c r="R4787" t="s">
        <v>400</v>
      </c>
      <c r="S4787" t="s">
        <v>391</v>
      </c>
      <c r="T4787" t="s">
        <v>36</v>
      </c>
      <c r="U4787" t="s">
        <v>3652</v>
      </c>
      <c r="V4787" t="s">
        <v>661</v>
      </c>
      <c r="W4787" t="s">
        <v>66</v>
      </c>
      <c r="X4787" t="s">
        <v>82</v>
      </c>
      <c r="Y4787" t="s">
        <v>66</v>
      </c>
      <c r="Z4787" t="s">
        <v>39</v>
      </c>
    </row>
    <row r="4788" spans="1:26" hidden="1" x14ac:dyDescent="0.25">
      <c r="A4788" t="s">
        <v>19153</v>
      </c>
      <c r="B4788" t="s">
        <v>19154</v>
      </c>
      <c r="C4788" s="1" t="str">
        <f t="shared" si="780"/>
        <v>21:0389</v>
      </c>
      <c r="D4788" s="1" t="str">
        <f t="shared" si="787"/>
        <v>21:0130</v>
      </c>
      <c r="E4788" t="s">
        <v>19155</v>
      </c>
      <c r="F4788" t="s">
        <v>19156</v>
      </c>
      <c r="H4788">
        <v>67.574715999999995</v>
      </c>
      <c r="I4788">
        <v>-84.828523899999993</v>
      </c>
      <c r="J4788" s="1" t="str">
        <f t="shared" si="788"/>
        <v>NGR lake sediment grab sample</v>
      </c>
      <c r="K4788" s="1" t="str">
        <f t="shared" si="789"/>
        <v>&lt;177 micron (NGR)</v>
      </c>
      <c r="L4788">
        <v>12</v>
      </c>
      <c r="M4788" t="s">
        <v>187</v>
      </c>
      <c r="N4788">
        <v>236</v>
      </c>
      <c r="O4788" t="s">
        <v>702</v>
      </c>
      <c r="P4788" t="s">
        <v>81</v>
      </c>
      <c r="Q4788" t="s">
        <v>77</v>
      </c>
      <c r="R4788" t="s">
        <v>35</v>
      </c>
      <c r="S4788" t="s">
        <v>34</v>
      </c>
      <c r="T4788" t="s">
        <v>36</v>
      </c>
      <c r="U4788" t="s">
        <v>889</v>
      </c>
      <c r="V4788" t="s">
        <v>1475</v>
      </c>
      <c r="W4788" t="s">
        <v>66</v>
      </c>
      <c r="X4788" t="s">
        <v>82</v>
      </c>
      <c r="Y4788" t="s">
        <v>41</v>
      </c>
      <c r="Z4788" t="s">
        <v>290</v>
      </c>
    </row>
    <row r="4789" spans="1:26" hidden="1" x14ac:dyDescent="0.25">
      <c r="A4789" t="s">
        <v>19157</v>
      </c>
      <c r="B4789" t="s">
        <v>19158</v>
      </c>
      <c r="C4789" s="1" t="str">
        <f t="shared" si="780"/>
        <v>21:0389</v>
      </c>
      <c r="D4789" s="1" t="str">
        <f t="shared" si="787"/>
        <v>21:0130</v>
      </c>
      <c r="E4789" t="s">
        <v>19159</v>
      </c>
      <c r="F4789" t="s">
        <v>19160</v>
      </c>
      <c r="H4789">
        <v>67.575895599999996</v>
      </c>
      <c r="I4789">
        <v>-84.756262199999995</v>
      </c>
      <c r="J4789" s="1" t="str">
        <f t="shared" si="788"/>
        <v>NGR lake sediment grab sample</v>
      </c>
      <c r="K4789" s="1" t="str">
        <f t="shared" si="789"/>
        <v>&lt;177 micron (NGR)</v>
      </c>
      <c r="L4789">
        <v>12</v>
      </c>
      <c r="M4789" t="s">
        <v>196</v>
      </c>
      <c r="N4789">
        <v>237</v>
      </c>
      <c r="O4789" t="s">
        <v>603</v>
      </c>
      <c r="P4789" t="s">
        <v>455</v>
      </c>
      <c r="Q4789" t="s">
        <v>77</v>
      </c>
      <c r="R4789" t="s">
        <v>890</v>
      </c>
      <c r="S4789" t="s">
        <v>77</v>
      </c>
      <c r="T4789" t="s">
        <v>36</v>
      </c>
      <c r="U4789" t="s">
        <v>226</v>
      </c>
      <c r="V4789" t="s">
        <v>4470</v>
      </c>
      <c r="W4789" t="s">
        <v>63</v>
      </c>
      <c r="X4789" t="s">
        <v>79</v>
      </c>
      <c r="Y4789" t="s">
        <v>125</v>
      </c>
      <c r="Z4789" t="s">
        <v>1442</v>
      </c>
    </row>
    <row r="4790" spans="1:26" hidden="1" x14ac:dyDescent="0.25">
      <c r="A4790" t="s">
        <v>19161</v>
      </c>
      <c r="B4790" t="s">
        <v>19162</v>
      </c>
      <c r="C4790" s="1" t="str">
        <f t="shared" si="780"/>
        <v>21:0389</v>
      </c>
      <c r="D4790" s="1" t="str">
        <f t="shared" si="787"/>
        <v>21:0130</v>
      </c>
      <c r="E4790" t="s">
        <v>19163</v>
      </c>
      <c r="F4790" t="s">
        <v>19164</v>
      </c>
      <c r="H4790">
        <v>67.571626600000002</v>
      </c>
      <c r="I4790">
        <v>-84.685558099999994</v>
      </c>
      <c r="J4790" s="1" t="str">
        <f t="shared" si="788"/>
        <v>NGR lake sediment grab sample</v>
      </c>
      <c r="K4790" s="1" t="str">
        <f t="shared" si="789"/>
        <v>&lt;177 micron (NGR)</v>
      </c>
      <c r="L4790">
        <v>12</v>
      </c>
      <c r="M4790" t="s">
        <v>206</v>
      </c>
      <c r="N4790">
        <v>238</v>
      </c>
      <c r="O4790" t="s">
        <v>155</v>
      </c>
      <c r="P4790" t="s">
        <v>343</v>
      </c>
      <c r="Q4790" t="s">
        <v>50</v>
      </c>
      <c r="R4790" t="s">
        <v>334</v>
      </c>
      <c r="S4790" t="s">
        <v>110</v>
      </c>
      <c r="T4790" t="s">
        <v>36</v>
      </c>
      <c r="U4790" t="s">
        <v>2562</v>
      </c>
      <c r="V4790" t="s">
        <v>16865</v>
      </c>
      <c r="W4790" t="s">
        <v>156</v>
      </c>
      <c r="X4790" t="s">
        <v>82</v>
      </c>
      <c r="Y4790" t="s">
        <v>309</v>
      </c>
      <c r="Z4790" t="s">
        <v>554</v>
      </c>
    </row>
    <row r="4791" spans="1:26" hidden="1" x14ac:dyDescent="0.25">
      <c r="A4791" t="s">
        <v>19165</v>
      </c>
      <c r="B4791" t="s">
        <v>19166</v>
      </c>
      <c r="C4791" s="1" t="str">
        <f t="shared" si="780"/>
        <v>21:0389</v>
      </c>
      <c r="D4791" s="1" t="str">
        <f t="shared" si="787"/>
        <v>21:0130</v>
      </c>
      <c r="E4791" t="s">
        <v>19167</v>
      </c>
      <c r="F4791" t="s">
        <v>19168</v>
      </c>
      <c r="H4791">
        <v>67.577497500000007</v>
      </c>
      <c r="I4791">
        <v>-84.685030600000005</v>
      </c>
      <c r="J4791" s="1" t="str">
        <f t="shared" si="788"/>
        <v>NGR lake sediment grab sample</v>
      </c>
      <c r="K4791" s="1" t="str">
        <f t="shared" si="789"/>
        <v>&lt;177 micron (NGR)</v>
      </c>
      <c r="L4791">
        <v>12</v>
      </c>
      <c r="M4791" t="s">
        <v>214</v>
      </c>
      <c r="N4791">
        <v>239</v>
      </c>
      <c r="O4791" t="s">
        <v>91</v>
      </c>
      <c r="P4791" t="s">
        <v>54</v>
      </c>
      <c r="Q4791" t="s">
        <v>135</v>
      </c>
      <c r="R4791" t="s">
        <v>32</v>
      </c>
      <c r="S4791" t="s">
        <v>135</v>
      </c>
      <c r="T4791" t="s">
        <v>36</v>
      </c>
      <c r="U4791" t="s">
        <v>842</v>
      </c>
      <c r="V4791" t="s">
        <v>9909</v>
      </c>
      <c r="W4791" t="s">
        <v>156</v>
      </c>
      <c r="X4791" t="s">
        <v>82</v>
      </c>
      <c r="Y4791" t="s">
        <v>125</v>
      </c>
      <c r="Z4791" t="s">
        <v>64</v>
      </c>
    </row>
    <row r="4792" spans="1:26" hidden="1" x14ac:dyDescent="0.25">
      <c r="A4792" t="s">
        <v>19169</v>
      </c>
      <c r="B4792" t="s">
        <v>19170</v>
      </c>
      <c r="C4792" s="1" t="str">
        <f t="shared" si="780"/>
        <v>21:0389</v>
      </c>
      <c r="D4792" s="1" t="str">
        <f t="shared" si="787"/>
        <v>21:0130</v>
      </c>
      <c r="E4792" t="s">
        <v>19098</v>
      </c>
      <c r="F4792" t="s">
        <v>19171</v>
      </c>
      <c r="H4792">
        <v>67.584094399999998</v>
      </c>
      <c r="I4792">
        <v>-84.5517483</v>
      </c>
      <c r="J4792" s="1" t="str">
        <f t="shared" si="788"/>
        <v>NGR lake sediment grab sample</v>
      </c>
      <c r="K4792" s="1" t="str">
        <f t="shared" si="789"/>
        <v>&lt;177 micron (NGR)</v>
      </c>
      <c r="L4792">
        <v>12</v>
      </c>
      <c r="M4792" t="s">
        <v>366</v>
      </c>
      <c r="N4792">
        <v>240</v>
      </c>
      <c r="O4792" t="s">
        <v>178</v>
      </c>
      <c r="P4792" t="s">
        <v>417</v>
      </c>
      <c r="Q4792" t="s">
        <v>349</v>
      </c>
      <c r="R4792" t="s">
        <v>223</v>
      </c>
      <c r="S4792" t="s">
        <v>394</v>
      </c>
      <c r="T4792" t="s">
        <v>36</v>
      </c>
      <c r="U4792" t="s">
        <v>1538</v>
      </c>
      <c r="V4792" t="s">
        <v>181</v>
      </c>
      <c r="W4792" t="s">
        <v>63</v>
      </c>
      <c r="X4792" t="s">
        <v>890</v>
      </c>
      <c r="Y4792" t="s">
        <v>309</v>
      </c>
      <c r="Z4792" t="s">
        <v>1007</v>
      </c>
    </row>
    <row r="4793" spans="1:26" hidden="1" x14ac:dyDescent="0.25">
      <c r="A4793" t="s">
        <v>19172</v>
      </c>
      <c r="B4793" t="s">
        <v>19173</v>
      </c>
      <c r="C4793" s="1" t="str">
        <f t="shared" si="780"/>
        <v>21:0389</v>
      </c>
      <c r="D4793" s="1" t="str">
        <f t="shared" si="787"/>
        <v>21:0130</v>
      </c>
      <c r="E4793" t="s">
        <v>19174</v>
      </c>
      <c r="F4793" t="s">
        <v>19175</v>
      </c>
      <c r="H4793">
        <v>67.592322800000005</v>
      </c>
      <c r="I4793">
        <v>-84.480069999999998</v>
      </c>
      <c r="J4793" s="1" t="str">
        <f t="shared" si="788"/>
        <v>NGR lake sediment grab sample</v>
      </c>
      <c r="K4793" s="1" t="str">
        <f t="shared" si="789"/>
        <v>&lt;177 micron (NGR)</v>
      </c>
      <c r="L4793">
        <v>13</v>
      </c>
      <c r="M4793" t="s">
        <v>30</v>
      </c>
      <c r="N4793">
        <v>241</v>
      </c>
      <c r="O4793" t="s">
        <v>163</v>
      </c>
      <c r="P4793" t="s">
        <v>603</v>
      </c>
      <c r="Q4793" t="s">
        <v>244</v>
      </c>
      <c r="R4793" t="s">
        <v>489</v>
      </c>
      <c r="S4793" t="s">
        <v>283</v>
      </c>
      <c r="T4793" t="s">
        <v>36</v>
      </c>
      <c r="U4793" t="s">
        <v>1166</v>
      </c>
      <c r="V4793" t="s">
        <v>9533</v>
      </c>
      <c r="W4793" t="s">
        <v>63</v>
      </c>
      <c r="X4793" t="s">
        <v>890</v>
      </c>
      <c r="Y4793" t="s">
        <v>309</v>
      </c>
      <c r="Z4793" t="s">
        <v>2240</v>
      </c>
    </row>
    <row r="4794" spans="1:26" hidden="1" x14ac:dyDescent="0.25">
      <c r="A4794" t="s">
        <v>19176</v>
      </c>
      <c r="B4794" t="s">
        <v>19177</v>
      </c>
      <c r="C4794" s="1" t="str">
        <f t="shared" si="780"/>
        <v>21:0389</v>
      </c>
      <c r="D4794" s="1" t="str">
        <f t="shared" si="787"/>
        <v>21:0130</v>
      </c>
      <c r="E4794" t="s">
        <v>19178</v>
      </c>
      <c r="F4794" t="s">
        <v>19179</v>
      </c>
      <c r="H4794">
        <v>67.583928200000003</v>
      </c>
      <c r="I4794">
        <v>-84.511909500000002</v>
      </c>
      <c r="J4794" s="1" t="str">
        <f t="shared" si="788"/>
        <v>NGR lake sediment grab sample</v>
      </c>
      <c r="K4794" s="1" t="str">
        <f t="shared" si="789"/>
        <v>&lt;177 micron (NGR)</v>
      </c>
      <c r="L4794">
        <v>13</v>
      </c>
      <c r="M4794" t="s">
        <v>154</v>
      </c>
      <c r="N4794">
        <v>242</v>
      </c>
      <c r="O4794" t="s">
        <v>497</v>
      </c>
      <c r="P4794" t="s">
        <v>679</v>
      </c>
      <c r="Q4794" t="s">
        <v>277</v>
      </c>
      <c r="R4794" t="s">
        <v>48</v>
      </c>
      <c r="S4794" t="s">
        <v>321</v>
      </c>
      <c r="T4794" t="s">
        <v>36</v>
      </c>
      <c r="U4794" t="s">
        <v>477</v>
      </c>
      <c r="V4794" t="s">
        <v>11342</v>
      </c>
      <c r="W4794" t="s">
        <v>63</v>
      </c>
      <c r="X4794" t="s">
        <v>890</v>
      </c>
      <c r="Y4794" t="s">
        <v>309</v>
      </c>
      <c r="Z4794" t="s">
        <v>78</v>
      </c>
    </row>
    <row r="4795" spans="1:26" hidden="1" x14ac:dyDescent="0.25">
      <c r="A4795" t="s">
        <v>19180</v>
      </c>
      <c r="B4795" t="s">
        <v>19181</v>
      </c>
      <c r="C4795" s="1" t="str">
        <f t="shared" si="780"/>
        <v>21:0389</v>
      </c>
      <c r="D4795" s="1" t="str">
        <f t="shared" si="787"/>
        <v>21:0130</v>
      </c>
      <c r="E4795" t="s">
        <v>19174</v>
      </c>
      <c r="F4795" t="s">
        <v>19182</v>
      </c>
      <c r="H4795">
        <v>67.592322800000005</v>
      </c>
      <c r="I4795">
        <v>-84.480069999999998</v>
      </c>
      <c r="J4795" s="1" t="str">
        <f t="shared" si="788"/>
        <v>NGR lake sediment grab sample</v>
      </c>
      <c r="K4795" s="1" t="str">
        <f t="shared" si="789"/>
        <v>&lt;177 micron (NGR)</v>
      </c>
      <c r="L4795">
        <v>13</v>
      </c>
      <c r="M4795" t="s">
        <v>169</v>
      </c>
      <c r="N4795">
        <v>243</v>
      </c>
      <c r="O4795" t="s">
        <v>163</v>
      </c>
      <c r="P4795" t="s">
        <v>841</v>
      </c>
      <c r="Q4795" t="s">
        <v>277</v>
      </c>
      <c r="R4795" t="s">
        <v>108</v>
      </c>
      <c r="S4795" t="s">
        <v>668</v>
      </c>
      <c r="T4795" t="s">
        <v>36</v>
      </c>
      <c r="U4795" t="s">
        <v>3540</v>
      </c>
      <c r="V4795" t="s">
        <v>10547</v>
      </c>
      <c r="W4795" t="s">
        <v>66</v>
      </c>
      <c r="X4795" t="s">
        <v>890</v>
      </c>
      <c r="Y4795" t="s">
        <v>66</v>
      </c>
      <c r="Z4795" t="s">
        <v>146</v>
      </c>
    </row>
    <row r="4796" spans="1:26" hidden="1" x14ac:dyDescent="0.25">
      <c r="A4796" t="s">
        <v>19183</v>
      </c>
      <c r="B4796" t="s">
        <v>19184</v>
      </c>
      <c r="C4796" s="1" t="str">
        <f t="shared" si="780"/>
        <v>21:0389</v>
      </c>
      <c r="D4796" s="1" t="str">
        <f t="shared" si="787"/>
        <v>21:0130</v>
      </c>
      <c r="E4796" t="s">
        <v>19174</v>
      </c>
      <c r="F4796" t="s">
        <v>19185</v>
      </c>
      <c r="H4796">
        <v>67.592322800000005</v>
      </c>
      <c r="I4796">
        <v>-84.480069999999998</v>
      </c>
      <c r="J4796" s="1" t="str">
        <f t="shared" si="788"/>
        <v>NGR lake sediment grab sample</v>
      </c>
      <c r="K4796" s="1" t="str">
        <f t="shared" si="789"/>
        <v>&lt;177 micron (NGR)</v>
      </c>
      <c r="L4796">
        <v>13</v>
      </c>
      <c r="M4796" t="s">
        <v>162</v>
      </c>
      <c r="N4796">
        <v>244</v>
      </c>
      <c r="O4796" t="s">
        <v>515</v>
      </c>
      <c r="P4796" t="s">
        <v>252</v>
      </c>
      <c r="Q4796" t="s">
        <v>277</v>
      </c>
      <c r="R4796" t="s">
        <v>904</v>
      </c>
      <c r="S4796" t="s">
        <v>668</v>
      </c>
      <c r="T4796" t="s">
        <v>36</v>
      </c>
      <c r="U4796" t="s">
        <v>407</v>
      </c>
      <c r="V4796" t="s">
        <v>16223</v>
      </c>
      <c r="W4796" t="s">
        <v>63</v>
      </c>
      <c r="X4796" t="s">
        <v>48</v>
      </c>
      <c r="Y4796" t="s">
        <v>309</v>
      </c>
      <c r="Z4796" t="s">
        <v>3876</v>
      </c>
    </row>
    <row r="4797" spans="1:26" hidden="1" x14ac:dyDescent="0.25">
      <c r="A4797" t="s">
        <v>19186</v>
      </c>
      <c r="B4797" t="s">
        <v>19187</v>
      </c>
      <c r="C4797" s="1" t="str">
        <f t="shared" si="780"/>
        <v>21:0389</v>
      </c>
      <c r="D4797" s="1" t="str">
        <f t="shared" si="787"/>
        <v>21:0130</v>
      </c>
      <c r="E4797" t="s">
        <v>19188</v>
      </c>
      <c r="F4797" t="s">
        <v>19189</v>
      </c>
      <c r="H4797">
        <v>67.598507400000003</v>
      </c>
      <c r="I4797">
        <v>-84.295451200000002</v>
      </c>
      <c r="J4797" s="1" t="str">
        <f t="shared" si="788"/>
        <v>NGR lake sediment grab sample</v>
      </c>
      <c r="K4797" s="1" t="str">
        <f t="shared" si="789"/>
        <v>&lt;177 micron (NGR)</v>
      </c>
      <c r="L4797">
        <v>13</v>
      </c>
      <c r="M4797" t="s">
        <v>47</v>
      </c>
      <c r="N4797">
        <v>245</v>
      </c>
      <c r="O4797" t="s">
        <v>463</v>
      </c>
      <c r="P4797" t="s">
        <v>91</v>
      </c>
      <c r="Q4797" t="s">
        <v>394</v>
      </c>
      <c r="R4797" t="s">
        <v>74</v>
      </c>
      <c r="S4797" t="s">
        <v>406</v>
      </c>
      <c r="T4797" t="s">
        <v>36</v>
      </c>
      <c r="U4797" t="s">
        <v>974</v>
      </c>
      <c r="V4797" t="s">
        <v>19190</v>
      </c>
      <c r="W4797" t="s">
        <v>63</v>
      </c>
      <c r="X4797" t="s">
        <v>82</v>
      </c>
      <c r="Y4797" t="s">
        <v>66</v>
      </c>
      <c r="Z4797" t="s">
        <v>2661</v>
      </c>
    </row>
    <row r="4798" spans="1:26" hidden="1" x14ac:dyDescent="0.25">
      <c r="A4798" t="s">
        <v>19191</v>
      </c>
      <c r="B4798" t="s">
        <v>19192</v>
      </c>
      <c r="C4798" s="1" t="str">
        <f t="shared" si="780"/>
        <v>21:0389</v>
      </c>
      <c r="D4798" s="1" t="str">
        <f t="shared" si="787"/>
        <v>21:0130</v>
      </c>
      <c r="E4798" t="s">
        <v>19193</v>
      </c>
      <c r="F4798" t="s">
        <v>19194</v>
      </c>
      <c r="H4798">
        <v>67.583502300000006</v>
      </c>
      <c r="I4798">
        <v>-84.127487799999997</v>
      </c>
      <c r="J4798" s="1" t="str">
        <f t="shared" si="788"/>
        <v>NGR lake sediment grab sample</v>
      </c>
      <c r="K4798" s="1" t="str">
        <f t="shared" si="789"/>
        <v>&lt;177 micron (NGR)</v>
      </c>
      <c r="L4798">
        <v>13</v>
      </c>
      <c r="M4798" t="s">
        <v>60</v>
      </c>
      <c r="N4798">
        <v>246</v>
      </c>
      <c r="O4798" t="s">
        <v>497</v>
      </c>
      <c r="P4798" t="s">
        <v>515</v>
      </c>
      <c r="Q4798" t="s">
        <v>890</v>
      </c>
      <c r="R4798" t="s">
        <v>1048</v>
      </c>
      <c r="S4798" t="s">
        <v>335</v>
      </c>
      <c r="T4798" t="s">
        <v>122</v>
      </c>
      <c r="U4798" t="s">
        <v>19195</v>
      </c>
      <c r="V4798" t="s">
        <v>19196</v>
      </c>
      <c r="W4798" t="s">
        <v>33</v>
      </c>
      <c r="X4798" t="s">
        <v>890</v>
      </c>
      <c r="Y4798" t="s">
        <v>80</v>
      </c>
      <c r="Z4798" t="s">
        <v>3853</v>
      </c>
    </row>
    <row r="4799" spans="1:26" hidden="1" x14ac:dyDescent="0.25">
      <c r="A4799" t="s">
        <v>19197</v>
      </c>
      <c r="B4799" t="s">
        <v>19198</v>
      </c>
      <c r="C4799" s="1" t="str">
        <f t="shared" si="780"/>
        <v>21:0389</v>
      </c>
      <c r="D4799" s="1" t="str">
        <f t="shared" si="787"/>
        <v>21:0130</v>
      </c>
      <c r="E4799" t="s">
        <v>19199</v>
      </c>
      <c r="F4799" t="s">
        <v>19200</v>
      </c>
      <c r="H4799">
        <v>67.583725999999999</v>
      </c>
      <c r="I4799">
        <v>-84.070214000000007</v>
      </c>
      <c r="J4799" s="1" t="str">
        <f t="shared" si="788"/>
        <v>NGR lake sediment grab sample</v>
      </c>
      <c r="K4799" s="1" t="str">
        <f t="shared" si="789"/>
        <v>&lt;177 micron (NGR)</v>
      </c>
      <c r="L4799">
        <v>13</v>
      </c>
      <c r="M4799" t="s">
        <v>73</v>
      </c>
      <c r="N4799">
        <v>247</v>
      </c>
      <c r="O4799" t="s">
        <v>119</v>
      </c>
      <c r="P4799" t="s">
        <v>841</v>
      </c>
      <c r="Q4799" t="s">
        <v>35</v>
      </c>
      <c r="R4799" t="s">
        <v>958</v>
      </c>
      <c r="S4799" t="s">
        <v>668</v>
      </c>
      <c r="T4799" t="s">
        <v>122</v>
      </c>
      <c r="U4799" t="s">
        <v>4924</v>
      </c>
      <c r="V4799" t="s">
        <v>16223</v>
      </c>
      <c r="W4799" t="s">
        <v>33</v>
      </c>
      <c r="X4799" t="s">
        <v>79</v>
      </c>
      <c r="Y4799" t="s">
        <v>875</v>
      </c>
      <c r="Z4799" t="s">
        <v>146</v>
      </c>
    </row>
    <row r="4800" spans="1:26" hidden="1" x14ac:dyDescent="0.25">
      <c r="A4800" t="s">
        <v>19201</v>
      </c>
      <c r="B4800" t="s">
        <v>19202</v>
      </c>
      <c r="C4800" s="1" t="str">
        <f t="shared" si="780"/>
        <v>21:0389</v>
      </c>
      <c r="D4800" s="1" t="str">
        <f t="shared" si="787"/>
        <v>21:0130</v>
      </c>
      <c r="E4800" t="s">
        <v>19203</v>
      </c>
      <c r="F4800" t="s">
        <v>19204</v>
      </c>
      <c r="H4800">
        <v>67.363508699999997</v>
      </c>
      <c r="I4800">
        <v>-84.056548599999999</v>
      </c>
      <c r="J4800" s="1" t="str">
        <f t="shared" si="788"/>
        <v>NGR lake sediment grab sample</v>
      </c>
      <c r="K4800" s="1" t="str">
        <f t="shared" si="789"/>
        <v>&lt;177 micron (NGR)</v>
      </c>
      <c r="L4800">
        <v>13</v>
      </c>
      <c r="M4800" t="s">
        <v>87</v>
      </c>
      <c r="N4800">
        <v>248</v>
      </c>
      <c r="O4800" t="s">
        <v>67</v>
      </c>
      <c r="P4800" t="s">
        <v>334</v>
      </c>
      <c r="Q4800" t="s">
        <v>668</v>
      </c>
      <c r="R4800" t="s">
        <v>391</v>
      </c>
      <c r="S4800" t="s">
        <v>76</v>
      </c>
      <c r="T4800" t="s">
        <v>36</v>
      </c>
      <c r="U4800" t="s">
        <v>521</v>
      </c>
      <c r="V4800" t="s">
        <v>529</v>
      </c>
      <c r="W4800" t="s">
        <v>63</v>
      </c>
      <c r="X4800" t="s">
        <v>283</v>
      </c>
      <c r="Y4800" t="s">
        <v>125</v>
      </c>
      <c r="Z4800" t="s">
        <v>4881</v>
      </c>
    </row>
    <row r="4801" spans="1:26" hidden="1" x14ac:dyDescent="0.25">
      <c r="A4801" t="s">
        <v>19205</v>
      </c>
      <c r="B4801" t="s">
        <v>19206</v>
      </c>
      <c r="C4801" s="1" t="str">
        <f t="shared" si="780"/>
        <v>21:0389</v>
      </c>
      <c r="D4801" s="1" t="str">
        <f t="shared" si="787"/>
        <v>21:0130</v>
      </c>
      <c r="E4801" t="s">
        <v>19207</v>
      </c>
      <c r="F4801" t="s">
        <v>19208</v>
      </c>
      <c r="H4801">
        <v>67.353335900000005</v>
      </c>
      <c r="I4801">
        <v>-84.044756699999994</v>
      </c>
      <c r="J4801" s="1" t="str">
        <f t="shared" si="788"/>
        <v>NGR lake sediment grab sample</v>
      </c>
      <c r="K4801" s="1" t="str">
        <f t="shared" si="789"/>
        <v>&lt;177 micron (NGR)</v>
      </c>
      <c r="L4801">
        <v>13</v>
      </c>
      <c r="M4801" t="s">
        <v>96</v>
      </c>
      <c r="N4801">
        <v>249</v>
      </c>
      <c r="O4801" t="s">
        <v>1842</v>
      </c>
      <c r="P4801" t="s">
        <v>81</v>
      </c>
      <c r="Q4801" t="s">
        <v>958</v>
      </c>
      <c r="R4801" t="s">
        <v>1254</v>
      </c>
      <c r="S4801" t="s">
        <v>391</v>
      </c>
      <c r="T4801" t="s">
        <v>262</v>
      </c>
      <c r="U4801" t="s">
        <v>111</v>
      </c>
      <c r="V4801" t="s">
        <v>661</v>
      </c>
      <c r="W4801" t="s">
        <v>33</v>
      </c>
      <c r="X4801" t="s">
        <v>336</v>
      </c>
      <c r="Y4801" t="s">
        <v>290</v>
      </c>
      <c r="Z4801" t="s">
        <v>1007</v>
      </c>
    </row>
    <row r="4802" spans="1:26" hidden="1" x14ac:dyDescent="0.25">
      <c r="A4802" t="s">
        <v>19209</v>
      </c>
      <c r="B4802" t="s">
        <v>19210</v>
      </c>
      <c r="C4802" s="1" t="str">
        <f t="shared" si="780"/>
        <v>21:0389</v>
      </c>
      <c r="D4802" s="1" t="str">
        <f t="shared" si="787"/>
        <v>21:0130</v>
      </c>
      <c r="E4802" t="s">
        <v>19211</v>
      </c>
      <c r="F4802" t="s">
        <v>19212</v>
      </c>
      <c r="H4802">
        <v>67.345096600000005</v>
      </c>
      <c r="I4802">
        <v>-84.131207000000003</v>
      </c>
      <c r="J4802" s="1" t="str">
        <f t="shared" si="788"/>
        <v>NGR lake sediment grab sample</v>
      </c>
      <c r="K4802" s="1" t="str">
        <f t="shared" si="789"/>
        <v>&lt;177 micron (NGR)</v>
      </c>
      <c r="L4802">
        <v>13</v>
      </c>
      <c r="M4802" t="s">
        <v>106</v>
      </c>
      <c r="N4802">
        <v>250</v>
      </c>
      <c r="O4802" t="s">
        <v>639</v>
      </c>
      <c r="P4802" t="s">
        <v>1047</v>
      </c>
      <c r="Q4802" t="s">
        <v>1085</v>
      </c>
      <c r="R4802" t="s">
        <v>224</v>
      </c>
      <c r="S4802" t="s">
        <v>349</v>
      </c>
      <c r="T4802" t="s">
        <v>262</v>
      </c>
      <c r="U4802" t="s">
        <v>6158</v>
      </c>
      <c r="V4802" t="s">
        <v>3466</v>
      </c>
      <c r="W4802" t="s">
        <v>33</v>
      </c>
      <c r="X4802" t="s">
        <v>48</v>
      </c>
      <c r="Y4802" t="s">
        <v>39</v>
      </c>
      <c r="Z4802" t="s">
        <v>15879</v>
      </c>
    </row>
    <row r="4803" spans="1:26" hidden="1" x14ac:dyDescent="0.25">
      <c r="A4803" t="s">
        <v>19213</v>
      </c>
      <c r="B4803" t="s">
        <v>19214</v>
      </c>
      <c r="C4803" s="1" t="str">
        <f t="shared" si="780"/>
        <v>21:0389</v>
      </c>
      <c r="D4803" s="1" t="str">
        <f t="shared" si="787"/>
        <v>21:0130</v>
      </c>
      <c r="E4803" t="s">
        <v>19215</v>
      </c>
      <c r="F4803" t="s">
        <v>19216</v>
      </c>
      <c r="H4803">
        <v>67.348413199999996</v>
      </c>
      <c r="I4803">
        <v>-84.199202999999997</v>
      </c>
      <c r="J4803" s="1" t="str">
        <f t="shared" si="788"/>
        <v>NGR lake sediment grab sample</v>
      </c>
      <c r="K4803" s="1" t="str">
        <f t="shared" si="789"/>
        <v>&lt;177 micron (NGR)</v>
      </c>
      <c r="L4803">
        <v>13</v>
      </c>
      <c r="M4803" t="s">
        <v>118</v>
      </c>
      <c r="N4803">
        <v>251</v>
      </c>
      <c r="O4803" t="s">
        <v>1024</v>
      </c>
      <c r="P4803" t="s">
        <v>455</v>
      </c>
      <c r="Q4803" t="s">
        <v>1085</v>
      </c>
      <c r="R4803" t="s">
        <v>1254</v>
      </c>
      <c r="S4803" t="s">
        <v>321</v>
      </c>
      <c r="T4803" t="s">
        <v>36</v>
      </c>
      <c r="U4803" t="s">
        <v>3934</v>
      </c>
      <c r="V4803" t="s">
        <v>6700</v>
      </c>
      <c r="W4803" t="s">
        <v>78</v>
      </c>
      <c r="X4803" t="s">
        <v>336</v>
      </c>
      <c r="Y4803" t="s">
        <v>78</v>
      </c>
      <c r="Z4803" t="s">
        <v>4881</v>
      </c>
    </row>
    <row r="4804" spans="1:26" hidden="1" x14ac:dyDescent="0.25">
      <c r="A4804" t="s">
        <v>19217</v>
      </c>
      <c r="B4804" t="s">
        <v>19218</v>
      </c>
      <c r="C4804" s="1" t="str">
        <f t="shared" si="780"/>
        <v>21:0389</v>
      </c>
      <c r="D4804" s="1" t="str">
        <f t="shared" si="787"/>
        <v>21:0130</v>
      </c>
      <c r="E4804" t="s">
        <v>19219</v>
      </c>
      <c r="F4804" t="s">
        <v>19220</v>
      </c>
      <c r="H4804">
        <v>67.297635099999994</v>
      </c>
      <c r="I4804">
        <v>-84.276332999999994</v>
      </c>
      <c r="J4804" s="1" t="str">
        <f t="shared" si="788"/>
        <v>NGR lake sediment grab sample</v>
      </c>
      <c r="K4804" s="1" t="str">
        <f t="shared" si="789"/>
        <v>&lt;177 micron (NGR)</v>
      </c>
      <c r="L4804">
        <v>13</v>
      </c>
      <c r="M4804" t="s">
        <v>131</v>
      </c>
      <c r="N4804">
        <v>252</v>
      </c>
      <c r="O4804" t="s">
        <v>31</v>
      </c>
      <c r="P4804" t="s">
        <v>155</v>
      </c>
      <c r="Q4804" t="s">
        <v>349</v>
      </c>
      <c r="R4804" t="s">
        <v>631</v>
      </c>
      <c r="S4804" t="s">
        <v>32</v>
      </c>
      <c r="T4804" t="s">
        <v>36</v>
      </c>
      <c r="U4804" t="s">
        <v>660</v>
      </c>
      <c r="V4804" t="s">
        <v>8127</v>
      </c>
      <c r="W4804" t="s">
        <v>181</v>
      </c>
      <c r="X4804" t="s">
        <v>890</v>
      </c>
      <c r="Y4804" t="s">
        <v>181</v>
      </c>
      <c r="Z4804" t="s">
        <v>3853</v>
      </c>
    </row>
    <row r="4805" spans="1:26" hidden="1" x14ac:dyDescent="0.25">
      <c r="A4805" t="s">
        <v>19221</v>
      </c>
      <c r="B4805" t="s">
        <v>19222</v>
      </c>
      <c r="C4805" s="1" t="str">
        <f t="shared" si="780"/>
        <v>21:0389</v>
      </c>
      <c r="D4805" s="1" t="str">
        <f t="shared" si="787"/>
        <v>21:0130</v>
      </c>
      <c r="E4805" t="s">
        <v>19223</v>
      </c>
      <c r="F4805" t="s">
        <v>19224</v>
      </c>
      <c r="H4805">
        <v>67.305807299999998</v>
      </c>
      <c r="I4805">
        <v>-84.3708417</v>
      </c>
      <c r="J4805" s="1" t="str">
        <f t="shared" si="788"/>
        <v>NGR lake sediment grab sample</v>
      </c>
      <c r="K4805" s="1" t="str">
        <f t="shared" si="789"/>
        <v>&lt;177 micron (NGR)</v>
      </c>
      <c r="L4805">
        <v>13</v>
      </c>
      <c r="M4805" t="s">
        <v>143</v>
      </c>
      <c r="N4805">
        <v>253</v>
      </c>
      <c r="O4805" t="s">
        <v>243</v>
      </c>
      <c r="P4805" t="s">
        <v>48</v>
      </c>
      <c r="Q4805" t="s">
        <v>277</v>
      </c>
      <c r="R4805" t="s">
        <v>278</v>
      </c>
      <c r="S4805" t="s">
        <v>77</v>
      </c>
      <c r="T4805" t="s">
        <v>36</v>
      </c>
      <c r="U4805" t="s">
        <v>3807</v>
      </c>
      <c r="V4805" t="s">
        <v>2723</v>
      </c>
      <c r="W4805" t="s">
        <v>80</v>
      </c>
      <c r="X4805" t="s">
        <v>283</v>
      </c>
      <c r="Y4805" t="s">
        <v>63</v>
      </c>
      <c r="Z4805" t="s">
        <v>39</v>
      </c>
    </row>
    <row r="4806" spans="1:26" hidden="1" x14ac:dyDescent="0.25">
      <c r="A4806" t="s">
        <v>19225</v>
      </c>
      <c r="B4806" t="s">
        <v>19226</v>
      </c>
      <c r="C4806" s="1" t="str">
        <f t="shared" si="780"/>
        <v>21:0389</v>
      </c>
      <c r="D4806" s="1" t="str">
        <f t="shared" si="787"/>
        <v>21:0130</v>
      </c>
      <c r="E4806" t="s">
        <v>19227</v>
      </c>
      <c r="F4806" t="s">
        <v>19228</v>
      </c>
      <c r="H4806">
        <v>67.315524400000001</v>
      </c>
      <c r="I4806">
        <v>-84.449691400000006</v>
      </c>
      <c r="J4806" s="1" t="str">
        <f t="shared" si="788"/>
        <v>NGR lake sediment grab sample</v>
      </c>
      <c r="K4806" s="1" t="str">
        <f t="shared" si="789"/>
        <v>&lt;177 micron (NGR)</v>
      </c>
      <c r="L4806">
        <v>13</v>
      </c>
      <c r="M4806" t="s">
        <v>177</v>
      </c>
      <c r="N4806">
        <v>254</v>
      </c>
      <c r="O4806" t="s">
        <v>100</v>
      </c>
      <c r="P4806" t="s">
        <v>61</v>
      </c>
      <c r="Q4806" t="s">
        <v>134</v>
      </c>
      <c r="R4806" t="s">
        <v>711</v>
      </c>
      <c r="S4806" t="s">
        <v>50</v>
      </c>
      <c r="T4806" t="s">
        <v>122</v>
      </c>
      <c r="U4806" t="s">
        <v>1017</v>
      </c>
      <c r="V4806" t="s">
        <v>5873</v>
      </c>
      <c r="W4806" t="s">
        <v>63</v>
      </c>
      <c r="X4806" t="s">
        <v>300</v>
      </c>
      <c r="Y4806" t="s">
        <v>66</v>
      </c>
      <c r="Z4806" t="s">
        <v>3412</v>
      </c>
    </row>
    <row r="4807" spans="1:26" hidden="1" x14ac:dyDescent="0.25">
      <c r="A4807" t="s">
        <v>19229</v>
      </c>
      <c r="B4807" t="s">
        <v>19230</v>
      </c>
      <c r="C4807" s="1" t="str">
        <f t="shared" si="780"/>
        <v>21:0389</v>
      </c>
      <c r="D4807" s="1" t="str">
        <f t="shared" si="787"/>
        <v>21:0130</v>
      </c>
      <c r="E4807" t="s">
        <v>19231</v>
      </c>
      <c r="F4807" t="s">
        <v>19232</v>
      </c>
      <c r="H4807">
        <v>67.311324400000004</v>
      </c>
      <c r="I4807">
        <v>-84.515066500000003</v>
      </c>
      <c r="J4807" s="1" t="str">
        <f t="shared" si="788"/>
        <v>NGR lake sediment grab sample</v>
      </c>
      <c r="K4807" s="1" t="str">
        <f t="shared" si="789"/>
        <v>&lt;177 micron (NGR)</v>
      </c>
      <c r="L4807">
        <v>13</v>
      </c>
      <c r="M4807" t="s">
        <v>187</v>
      </c>
      <c r="N4807">
        <v>255</v>
      </c>
      <c r="O4807" t="s">
        <v>562</v>
      </c>
      <c r="P4807" t="s">
        <v>224</v>
      </c>
      <c r="Q4807" t="s">
        <v>135</v>
      </c>
      <c r="R4807" t="s">
        <v>145</v>
      </c>
      <c r="S4807" t="s">
        <v>181</v>
      </c>
      <c r="T4807" t="s">
        <v>36</v>
      </c>
      <c r="U4807" t="s">
        <v>163</v>
      </c>
      <c r="V4807" t="s">
        <v>408</v>
      </c>
      <c r="W4807" t="s">
        <v>66</v>
      </c>
      <c r="X4807" t="s">
        <v>79</v>
      </c>
      <c r="Y4807" t="s">
        <v>125</v>
      </c>
      <c r="Z4807" t="s">
        <v>2757</v>
      </c>
    </row>
    <row r="4808" spans="1:26" hidden="1" x14ac:dyDescent="0.25">
      <c r="A4808" t="s">
        <v>19233</v>
      </c>
      <c r="B4808" t="s">
        <v>19234</v>
      </c>
      <c r="C4808" s="1" t="str">
        <f t="shared" si="780"/>
        <v>21:0389</v>
      </c>
      <c r="D4808" s="1" t="str">
        <f t="shared" si="787"/>
        <v>21:0130</v>
      </c>
      <c r="E4808" t="s">
        <v>19235</v>
      </c>
      <c r="F4808" t="s">
        <v>19236</v>
      </c>
      <c r="H4808">
        <v>67.293159900000006</v>
      </c>
      <c r="I4808">
        <v>-84.621358599999994</v>
      </c>
      <c r="J4808" s="1" t="str">
        <f t="shared" si="788"/>
        <v>NGR lake sediment grab sample</v>
      </c>
      <c r="K4808" s="1" t="str">
        <f t="shared" si="789"/>
        <v>&lt;177 micron (NGR)</v>
      </c>
      <c r="L4808">
        <v>13</v>
      </c>
      <c r="M4808" t="s">
        <v>196</v>
      </c>
      <c r="N4808">
        <v>256</v>
      </c>
      <c r="O4808" t="s">
        <v>155</v>
      </c>
      <c r="P4808" t="s">
        <v>489</v>
      </c>
      <c r="Q4808" t="s">
        <v>596</v>
      </c>
      <c r="R4808" t="s">
        <v>711</v>
      </c>
      <c r="S4808" t="s">
        <v>198</v>
      </c>
      <c r="T4808" t="s">
        <v>36</v>
      </c>
      <c r="U4808" t="s">
        <v>3503</v>
      </c>
      <c r="V4808" t="s">
        <v>710</v>
      </c>
      <c r="W4808" t="s">
        <v>33</v>
      </c>
      <c r="X4808" t="s">
        <v>890</v>
      </c>
      <c r="Y4808" t="s">
        <v>290</v>
      </c>
      <c r="Z4808" t="s">
        <v>146</v>
      </c>
    </row>
    <row r="4809" spans="1:26" hidden="1" x14ac:dyDescent="0.25">
      <c r="A4809" t="s">
        <v>19237</v>
      </c>
      <c r="B4809" t="s">
        <v>19238</v>
      </c>
      <c r="C4809" s="1" t="str">
        <f t="shared" ref="C4809:C4872" si="790">HYPERLINK("http://geochem.nrcan.gc.ca/cdogs/content/bdl/bdl210389_e.htm", "21:0389")</f>
        <v>21:0389</v>
      </c>
      <c r="D4809" s="1" t="str">
        <f>HYPERLINK("http://geochem.nrcan.gc.ca/cdogs/content/svy/svy_e.htm", "")</f>
        <v/>
      </c>
      <c r="G4809" s="1" t="str">
        <f>HYPERLINK("http://geochem.nrcan.gc.ca/cdogs/content/cr_/cr_00007_e.htm", "7")</f>
        <v>7</v>
      </c>
      <c r="J4809" t="s">
        <v>220</v>
      </c>
      <c r="K4809" t="s">
        <v>221</v>
      </c>
      <c r="L4809">
        <v>13</v>
      </c>
      <c r="M4809" t="s">
        <v>222</v>
      </c>
      <c r="N4809">
        <v>257</v>
      </c>
      <c r="O4809" t="s">
        <v>223</v>
      </c>
      <c r="P4809" t="s">
        <v>48</v>
      </c>
      <c r="Q4809" t="s">
        <v>64</v>
      </c>
      <c r="R4809" t="s">
        <v>146</v>
      </c>
      <c r="S4809" t="s">
        <v>33</v>
      </c>
      <c r="T4809" t="s">
        <v>225</v>
      </c>
      <c r="U4809" t="s">
        <v>1470</v>
      </c>
      <c r="V4809" t="s">
        <v>148</v>
      </c>
      <c r="W4809" t="s">
        <v>53</v>
      </c>
      <c r="X4809" t="s">
        <v>119</v>
      </c>
      <c r="Y4809" t="s">
        <v>277</v>
      </c>
      <c r="Z4809" t="s">
        <v>1797</v>
      </c>
    </row>
    <row r="4810" spans="1:26" hidden="1" x14ac:dyDescent="0.25">
      <c r="A4810" t="s">
        <v>19239</v>
      </c>
      <c r="B4810" t="s">
        <v>19240</v>
      </c>
      <c r="C4810" s="1" t="str">
        <f t="shared" si="790"/>
        <v>21:0389</v>
      </c>
      <c r="D4810" s="1" t="str">
        <f t="shared" ref="D4810:D4826" si="791">HYPERLINK("http://geochem.nrcan.gc.ca/cdogs/content/svy/svy210130_e.htm", "21:0130")</f>
        <v>21:0130</v>
      </c>
      <c r="E4810" t="s">
        <v>19241</v>
      </c>
      <c r="F4810" t="s">
        <v>19242</v>
      </c>
      <c r="H4810">
        <v>67.283384900000001</v>
      </c>
      <c r="I4810">
        <v>-84.731077400000004</v>
      </c>
      <c r="J4810" s="1" t="str">
        <f t="shared" ref="J4810:J4826" si="792">HYPERLINK("http://geochem.nrcan.gc.ca/cdogs/content/kwd/kwd020027_e.htm", "NGR lake sediment grab sample")</f>
        <v>NGR lake sediment grab sample</v>
      </c>
      <c r="K4810" s="1" t="str">
        <f t="shared" ref="K4810:K4826" si="793">HYPERLINK("http://geochem.nrcan.gc.ca/cdogs/content/kwd/kwd080006_e.htm", "&lt;177 micron (NGR)")</f>
        <v>&lt;177 micron (NGR)</v>
      </c>
      <c r="L4810">
        <v>13</v>
      </c>
      <c r="M4810" t="s">
        <v>206</v>
      </c>
      <c r="N4810">
        <v>258</v>
      </c>
      <c r="O4810" t="s">
        <v>119</v>
      </c>
      <c r="P4810" t="s">
        <v>120</v>
      </c>
      <c r="Q4810" t="s">
        <v>244</v>
      </c>
      <c r="R4810" t="s">
        <v>35</v>
      </c>
      <c r="S4810" t="s">
        <v>109</v>
      </c>
      <c r="T4810" t="s">
        <v>36</v>
      </c>
      <c r="U4810" t="s">
        <v>1846</v>
      </c>
      <c r="V4810" t="s">
        <v>1006</v>
      </c>
      <c r="W4810" t="s">
        <v>33</v>
      </c>
      <c r="X4810" t="s">
        <v>79</v>
      </c>
      <c r="Y4810" t="s">
        <v>63</v>
      </c>
      <c r="Z4810" t="s">
        <v>5481</v>
      </c>
    </row>
    <row r="4811" spans="1:26" hidden="1" x14ac:dyDescent="0.25">
      <c r="A4811" t="s">
        <v>19243</v>
      </c>
      <c r="B4811" t="s">
        <v>19244</v>
      </c>
      <c r="C4811" s="1" t="str">
        <f t="shared" si="790"/>
        <v>21:0389</v>
      </c>
      <c r="D4811" s="1" t="str">
        <f t="shared" si="791"/>
        <v>21:0130</v>
      </c>
      <c r="E4811" t="s">
        <v>19245</v>
      </c>
      <c r="F4811" t="s">
        <v>19246</v>
      </c>
      <c r="H4811">
        <v>67.258458300000001</v>
      </c>
      <c r="I4811">
        <v>-84.803703600000006</v>
      </c>
      <c r="J4811" s="1" t="str">
        <f t="shared" si="792"/>
        <v>NGR lake sediment grab sample</v>
      </c>
      <c r="K4811" s="1" t="str">
        <f t="shared" si="793"/>
        <v>&lt;177 micron (NGR)</v>
      </c>
      <c r="L4811">
        <v>13</v>
      </c>
      <c r="M4811" t="s">
        <v>214</v>
      </c>
      <c r="N4811">
        <v>259</v>
      </c>
      <c r="O4811" t="s">
        <v>119</v>
      </c>
      <c r="P4811" t="s">
        <v>1254</v>
      </c>
      <c r="Q4811" t="s">
        <v>244</v>
      </c>
      <c r="R4811" t="s">
        <v>165</v>
      </c>
      <c r="S4811" t="s">
        <v>596</v>
      </c>
      <c r="T4811" t="s">
        <v>122</v>
      </c>
      <c r="U4811" t="s">
        <v>19247</v>
      </c>
      <c r="V4811" t="s">
        <v>9148</v>
      </c>
      <c r="W4811" t="s">
        <v>50</v>
      </c>
      <c r="X4811" t="s">
        <v>48</v>
      </c>
      <c r="Y4811" t="s">
        <v>34</v>
      </c>
      <c r="Z4811" t="s">
        <v>4881</v>
      </c>
    </row>
    <row r="4812" spans="1:26" hidden="1" x14ac:dyDescent="0.25">
      <c r="A4812" t="s">
        <v>19248</v>
      </c>
      <c r="B4812" t="s">
        <v>19249</v>
      </c>
      <c r="C4812" s="1" t="str">
        <f t="shared" si="790"/>
        <v>21:0389</v>
      </c>
      <c r="D4812" s="1" t="str">
        <f t="shared" si="791"/>
        <v>21:0130</v>
      </c>
      <c r="E4812" t="s">
        <v>19250</v>
      </c>
      <c r="F4812" t="s">
        <v>19251</v>
      </c>
      <c r="H4812">
        <v>67.256910500000004</v>
      </c>
      <c r="I4812">
        <v>-84.849112099999999</v>
      </c>
      <c r="J4812" s="1" t="str">
        <f t="shared" si="792"/>
        <v>NGR lake sediment grab sample</v>
      </c>
      <c r="K4812" s="1" t="str">
        <f t="shared" si="793"/>
        <v>&lt;177 micron (NGR)</v>
      </c>
      <c r="L4812">
        <v>13</v>
      </c>
      <c r="M4812" t="s">
        <v>234</v>
      </c>
      <c r="N4812">
        <v>260</v>
      </c>
      <c r="O4812" t="s">
        <v>252</v>
      </c>
      <c r="P4812" t="s">
        <v>890</v>
      </c>
      <c r="Q4812" t="s">
        <v>110</v>
      </c>
      <c r="R4812" t="s">
        <v>489</v>
      </c>
      <c r="S4812" t="s">
        <v>64</v>
      </c>
      <c r="T4812" t="s">
        <v>36</v>
      </c>
      <c r="U4812" t="s">
        <v>991</v>
      </c>
      <c r="V4812" t="s">
        <v>2309</v>
      </c>
      <c r="W4812" t="s">
        <v>146</v>
      </c>
      <c r="X4812" t="s">
        <v>283</v>
      </c>
      <c r="Y4812" t="s">
        <v>80</v>
      </c>
      <c r="Z4812" t="s">
        <v>496</v>
      </c>
    </row>
    <row r="4813" spans="1:26" hidden="1" x14ac:dyDescent="0.25">
      <c r="A4813" t="s">
        <v>19252</v>
      </c>
      <c r="B4813" t="s">
        <v>19253</v>
      </c>
      <c r="C4813" s="1" t="str">
        <f t="shared" si="790"/>
        <v>21:0389</v>
      </c>
      <c r="D4813" s="1" t="str">
        <f t="shared" si="791"/>
        <v>21:0130</v>
      </c>
      <c r="E4813" t="s">
        <v>19254</v>
      </c>
      <c r="F4813" t="s">
        <v>19255</v>
      </c>
      <c r="H4813">
        <v>67.443444200000002</v>
      </c>
      <c r="I4813">
        <v>-85.372748200000004</v>
      </c>
      <c r="J4813" s="1" t="str">
        <f t="shared" si="792"/>
        <v>NGR lake sediment grab sample</v>
      </c>
      <c r="K4813" s="1" t="str">
        <f t="shared" si="793"/>
        <v>&lt;177 micron (NGR)</v>
      </c>
      <c r="L4813">
        <v>14</v>
      </c>
      <c r="M4813" t="s">
        <v>242</v>
      </c>
      <c r="N4813">
        <v>261</v>
      </c>
      <c r="O4813" t="s">
        <v>1090</v>
      </c>
      <c r="P4813" t="s">
        <v>1047</v>
      </c>
      <c r="Q4813" t="s">
        <v>135</v>
      </c>
      <c r="R4813" t="s">
        <v>668</v>
      </c>
      <c r="S4813" t="s">
        <v>146</v>
      </c>
      <c r="T4813" t="s">
        <v>225</v>
      </c>
      <c r="U4813" t="s">
        <v>583</v>
      </c>
      <c r="V4813" t="s">
        <v>2057</v>
      </c>
      <c r="W4813" t="s">
        <v>63</v>
      </c>
      <c r="X4813" t="s">
        <v>336</v>
      </c>
      <c r="Y4813" t="s">
        <v>66</v>
      </c>
      <c r="Z4813" t="s">
        <v>9383</v>
      </c>
    </row>
    <row r="4814" spans="1:26" hidden="1" x14ac:dyDescent="0.25">
      <c r="A4814" t="s">
        <v>19256</v>
      </c>
      <c r="B4814" t="s">
        <v>19257</v>
      </c>
      <c r="C4814" s="1" t="str">
        <f t="shared" si="790"/>
        <v>21:0389</v>
      </c>
      <c r="D4814" s="1" t="str">
        <f t="shared" si="791"/>
        <v>21:0130</v>
      </c>
      <c r="E4814" t="s">
        <v>19258</v>
      </c>
      <c r="F4814" t="s">
        <v>19259</v>
      </c>
      <c r="H4814">
        <v>67.263991300000001</v>
      </c>
      <c r="I4814">
        <v>-84.929641700000005</v>
      </c>
      <c r="J4814" s="1" t="str">
        <f t="shared" si="792"/>
        <v>NGR lake sediment grab sample</v>
      </c>
      <c r="K4814" s="1" t="str">
        <f t="shared" si="793"/>
        <v>&lt;177 micron (NGR)</v>
      </c>
      <c r="L4814">
        <v>14</v>
      </c>
      <c r="M4814" t="s">
        <v>47</v>
      </c>
      <c r="N4814">
        <v>262</v>
      </c>
      <c r="O4814" t="s">
        <v>155</v>
      </c>
      <c r="P4814" t="s">
        <v>120</v>
      </c>
      <c r="Q4814" t="s">
        <v>34</v>
      </c>
      <c r="R4814" t="s">
        <v>406</v>
      </c>
      <c r="S4814" t="s">
        <v>109</v>
      </c>
      <c r="T4814" t="s">
        <v>36</v>
      </c>
      <c r="U4814" t="s">
        <v>355</v>
      </c>
      <c r="V4814" t="s">
        <v>5519</v>
      </c>
      <c r="W4814" t="s">
        <v>63</v>
      </c>
      <c r="X4814" t="s">
        <v>79</v>
      </c>
      <c r="Y4814" t="s">
        <v>309</v>
      </c>
      <c r="Z4814" t="s">
        <v>1259</v>
      </c>
    </row>
    <row r="4815" spans="1:26" hidden="1" x14ac:dyDescent="0.25">
      <c r="A4815" t="s">
        <v>19260</v>
      </c>
      <c r="B4815" t="s">
        <v>19261</v>
      </c>
      <c r="C4815" s="1" t="str">
        <f t="shared" si="790"/>
        <v>21:0389</v>
      </c>
      <c r="D4815" s="1" t="str">
        <f t="shared" si="791"/>
        <v>21:0130</v>
      </c>
      <c r="E4815" t="s">
        <v>19262</v>
      </c>
      <c r="F4815" t="s">
        <v>19263</v>
      </c>
      <c r="H4815">
        <v>67.296741299999994</v>
      </c>
      <c r="I4815">
        <v>-84.845981899999998</v>
      </c>
      <c r="J4815" s="1" t="str">
        <f t="shared" si="792"/>
        <v>NGR lake sediment grab sample</v>
      </c>
      <c r="K4815" s="1" t="str">
        <f t="shared" si="793"/>
        <v>&lt;177 micron (NGR)</v>
      </c>
      <c r="L4815">
        <v>14</v>
      </c>
      <c r="M4815" t="s">
        <v>60</v>
      </c>
      <c r="N4815">
        <v>263</v>
      </c>
      <c r="O4815" t="s">
        <v>465</v>
      </c>
      <c r="P4815" t="s">
        <v>54</v>
      </c>
      <c r="Q4815" t="s">
        <v>277</v>
      </c>
      <c r="R4815" t="s">
        <v>890</v>
      </c>
      <c r="S4815" t="s">
        <v>50</v>
      </c>
      <c r="T4815" t="s">
        <v>225</v>
      </c>
      <c r="U4815" t="s">
        <v>503</v>
      </c>
      <c r="V4815" t="s">
        <v>992</v>
      </c>
      <c r="W4815" t="s">
        <v>33</v>
      </c>
      <c r="X4815" t="s">
        <v>228</v>
      </c>
      <c r="Y4815" t="s">
        <v>63</v>
      </c>
      <c r="Z4815" t="s">
        <v>229</v>
      </c>
    </row>
    <row r="4816" spans="1:26" hidden="1" x14ac:dyDescent="0.25">
      <c r="A4816" t="s">
        <v>19264</v>
      </c>
      <c r="B4816" t="s">
        <v>19265</v>
      </c>
      <c r="C4816" s="1" t="str">
        <f t="shared" si="790"/>
        <v>21:0389</v>
      </c>
      <c r="D4816" s="1" t="str">
        <f t="shared" si="791"/>
        <v>21:0130</v>
      </c>
      <c r="E4816" t="s">
        <v>19266</v>
      </c>
      <c r="F4816" t="s">
        <v>19267</v>
      </c>
      <c r="H4816">
        <v>67.293654599999996</v>
      </c>
      <c r="I4816">
        <v>-84.821384600000002</v>
      </c>
      <c r="J4816" s="1" t="str">
        <f t="shared" si="792"/>
        <v>NGR lake sediment grab sample</v>
      </c>
      <c r="K4816" s="1" t="str">
        <f t="shared" si="793"/>
        <v>&lt;177 micron (NGR)</v>
      </c>
      <c r="L4816">
        <v>14</v>
      </c>
      <c r="M4816" t="s">
        <v>251</v>
      </c>
      <c r="N4816">
        <v>264</v>
      </c>
      <c r="O4816" t="s">
        <v>771</v>
      </c>
      <c r="P4816" t="s">
        <v>334</v>
      </c>
      <c r="Q4816" t="s">
        <v>156</v>
      </c>
      <c r="R4816" t="s">
        <v>271</v>
      </c>
      <c r="S4816" t="s">
        <v>76</v>
      </c>
      <c r="T4816" t="s">
        <v>36</v>
      </c>
      <c r="U4816" t="s">
        <v>858</v>
      </c>
      <c r="V4816" t="s">
        <v>375</v>
      </c>
      <c r="W4816" t="s">
        <v>63</v>
      </c>
      <c r="X4816" t="s">
        <v>890</v>
      </c>
      <c r="Y4816" t="s">
        <v>80</v>
      </c>
      <c r="Z4816" t="s">
        <v>6700</v>
      </c>
    </row>
    <row r="4817" spans="1:26" hidden="1" x14ac:dyDescent="0.25">
      <c r="A4817" t="s">
        <v>19268</v>
      </c>
      <c r="B4817" t="s">
        <v>19269</v>
      </c>
      <c r="C4817" s="1" t="str">
        <f t="shared" si="790"/>
        <v>21:0389</v>
      </c>
      <c r="D4817" s="1" t="str">
        <f t="shared" si="791"/>
        <v>21:0130</v>
      </c>
      <c r="E4817" t="s">
        <v>19270</v>
      </c>
      <c r="F4817" t="s">
        <v>19271</v>
      </c>
      <c r="H4817">
        <v>67.293730199999999</v>
      </c>
      <c r="I4817">
        <v>-84.7538828</v>
      </c>
      <c r="J4817" s="1" t="str">
        <f t="shared" si="792"/>
        <v>NGR lake sediment grab sample</v>
      </c>
      <c r="K4817" s="1" t="str">
        <f t="shared" si="793"/>
        <v>&lt;177 micron (NGR)</v>
      </c>
      <c r="L4817">
        <v>14</v>
      </c>
      <c r="M4817" t="s">
        <v>259</v>
      </c>
      <c r="N4817">
        <v>265</v>
      </c>
      <c r="O4817" t="s">
        <v>577</v>
      </c>
      <c r="P4817" t="s">
        <v>348</v>
      </c>
      <c r="Q4817" t="s">
        <v>349</v>
      </c>
      <c r="R4817" t="s">
        <v>516</v>
      </c>
      <c r="S4817" t="s">
        <v>64</v>
      </c>
      <c r="T4817" t="s">
        <v>225</v>
      </c>
      <c r="U4817" t="s">
        <v>328</v>
      </c>
      <c r="V4817" t="s">
        <v>927</v>
      </c>
      <c r="W4817" t="s">
        <v>39</v>
      </c>
      <c r="X4817" t="s">
        <v>67</v>
      </c>
      <c r="Y4817" t="s">
        <v>78</v>
      </c>
      <c r="Z4817" t="s">
        <v>4244</v>
      </c>
    </row>
    <row r="4818" spans="1:26" hidden="1" x14ac:dyDescent="0.25">
      <c r="A4818" t="s">
        <v>19272</v>
      </c>
      <c r="B4818" t="s">
        <v>19273</v>
      </c>
      <c r="C4818" s="1" t="str">
        <f t="shared" si="790"/>
        <v>21:0389</v>
      </c>
      <c r="D4818" s="1" t="str">
        <f t="shared" si="791"/>
        <v>21:0130</v>
      </c>
      <c r="E4818" t="s">
        <v>19270</v>
      </c>
      <c r="F4818" t="s">
        <v>19274</v>
      </c>
      <c r="H4818">
        <v>67.293730199999999</v>
      </c>
      <c r="I4818">
        <v>-84.7538828</v>
      </c>
      <c r="J4818" s="1" t="str">
        <f t="shared" si="792"/>
        <v>NGR lake sediment grab sample</v>
      </c>
      <c r="K4818" s="1" t="str">
        <f t="shared" si="793"/>
        <v>&lt;177 micron (NGR)</v>
      </c>
      <c r="L4818">
        <v>14</v>
      </c>
      <c r="M4818" t="s">
        <v>268</v>
      </c>
      <c r="N4818">
        <v>266</v>
      </c>
      <c r="O4818" t="s">
        <v>405</v>
      </c>
      <c r="P4818" t="s">
        <v>1047</v>
      </c>
      <c r="Q4818" t="s">
        <v>134</v>
      </c>
      <c r="R4818" t="s">
        <v>711</v>
      </c>
      <c r="S4818" t="s">
        <v>64</v>
      </c>
      <c r="T4818" t="s">
        <v>1095</v>
      </c>
      <c r="U4818" t="s">
        <v>889</v>
      </c>
      <c r="V4818" t="s">
        <v>19275</v>
      </c>
      <c r="W4818" t="s">
        <v>78</v>
      </c>
      <c r="X4818" t="s">
        <v>67</v>
      </c>
      <c r="Y4818" t="s">
        <v>110</v>
      </c>
      <c r="Z4818" t="s">
        <v>4295</v>
      </c>
    </row>
    <row r="4819" spans="1:26" hidden="1" x14ac:dyDescent="0.25">
      <c r="A4819" t="s">
        <v>19276</v>
      </c>
      <c r="B4819" t="s">
        <v>19277</v>
      </c>
      <c r="C4819" s="1" t="str">
        <f t="shared" si="790"/>
        <v>21:0389</v>
      </c>
      <c r="D4819" s="1" t="str">
        <f t="shared" si="791"/>
        <v>21:0130</v>
      </c>
      <c r="E4819" t="s">
        <v>19278</v>
      </c>
      <c r="F4819" t="s">
        <v>19279</v>
      </c>
      <c r="H4819">
        <v>67.314729999999997</v>
      </c>
      <c r="I4819">
        <v>-84.802522199999999</v>
      </c>
      <c r="J4819" s="1" t="str">
        <f t="shared" si="792"/>
        <v>NGR lake sediment grab sample</v>
      </c>
      <c r="K4819" s="1" t="str">
        <f t="shared" si="793"/>
        <v>&lt;177 micron (NGR)</v>
      </c>
      <c r="L4819">
        <v>14</v>
      </c>
      <c r="M4819" t="s">
        <v>73</v>
      </c>
      <c r="N4819">
        <v>267</v>
      </c>
      <c r="O4819" t="s">
        <v>252</v>
      </c>
      <c r="P4819" t="s">
        <v>228</v>
      </c>
      <c r="Q4819" t="s">
        <v>277</v>
      </c>
      <c r="R4819" t="s">
        <v>35</v>
      </c>
      <c r="S4819" t="s">
        <v>109</v>
      </c>
      <c r="T4819" t="s">
        <v>1095</v>
      </c>
      <c r="U4819" t="s">
        <v>909</v>
      </c>
      <c r="V4819" t="s">
        <v>478</v>
      </c>
      <c r="W4819" t="s">
        <v>78</v>
      </c>
      <c r="X4819" t="s">
        <v>336</v>
      </c>
      <c r="Y4819" t="s">
        <v>63</v>
      </c>
      <c r="Z4819" t="s">
        <v>109</v>
      </c>
    </row>
    <row r="4820" spans="1:26" hidden="1" x14ac:dyDescent="0.25">
      <c r="A4820" t="s">
        <v>19280</v>
      </c>
      <c r="B4820" t="s">
        <v>19281</v>
      </c>
      <c r="C4820" s="1" t="str">
        <f t="shared" si="790"/>
        <v>21:0389</v>
      </c>
      <c r="D4820" s="1" t="str">
        <f t="shared" si="791"/>
        <v>21:0130</v>
      </c>
      <c r="E4820" t="s">
        <v>19282</v>
      </c>
      <c r="F4820" t="s">
        <v>19283</v>
      </c>
      <c r="H4820">
        <v>67.3274191</v>
      </c>
      <c r="I4820">
        <v>-84.865783199999996</v>
      </c>
      <c r="J4820" s="1" t="str">
        <f t="shared" si="792"/>
        <v>NGR lake sediment grab sample</v>
      </c>
      <c r="K4820" s="1" t="str">
        <f t="shared" si="793"/>
        <v>&lt;177 micron (NGR)</v>
      </c>
      <c r="L4820">
        <v>14</v>
      </c>
      <c r="M4820" t="s">
        <v>87</v>
      </c>
      <c r="N4820">
        <v>268</v>
      </c>
      <c r="O4820" t="s">
        <v>297</v>
      </c>
      <c r="P4820" t="s">
        <v>120</v>
      </c>
      <c r="Q4820" t="s">
        <v>290</v>
      </c>
      <c r="R4820" t="s">
        <v>349</v>
      </c>
      <c r="S4820" t="s">
        <v>78</v>
      </c>
      <c r="T4820" t="s">
        <v>36</v>
      </c>
      <c r="U4820" t="s">
        <v>291</v>
      </c>
      <c r="V4820" t="s">
        <v>148</v>
      </c>
      <c r="W4820" t="s">
        <v>33</v>
      </c>
      <c r="X4820" t="s">
        <v>890</v>
      </c>
      <c r="Y4820" t="s">
        <v>125</v>
      </c>
      <c r="Z4820" t="s">
        <v>2661</v>
      </c>
    </row>
    <row r="4821" spans="1:26" hidden="1" x14ac:dyDescent="0.25">
      <c r="A4821" t="s">
        <v>19284</v>
      </c>
      <c r="B4821" t="s">
        <v>19285</v>
      </c>
      <c r="C4821" s="1" t="str">
        <f t="shared" si="790"/>
        <v>21:0389</v>
      </c>
      <c r="D4821" s="1" t="str">
        <f t="shared" si="791"/>
        <v>21:0130</v>
      </c>
      <c r="E4821" t="s">
        <v>19286</v>
      </c>
      <c r="F4821" t="s">
        <v>19287</v>
      </c>
      <c r="H4821">
        <v>67.347543799999997</v>
      </c>
      <c r="I4821">
        <v>-84.880398600000007</v>
      </c>
      <c r="J4821" s="1" t="str">
        <f t="shared" si="792"/>
        <v>NGR lake sediment grab sample</v>
      </c>
      <c r="K4821" s="1" t="str">
        <f t="shared" si="793"/>
        <v>&lt;177 micron (NGR)</v>
      </c>
      <c r="L4821">
        <v>14</v>
      </c>
      <c r="M4821" t="s">
        <v>96</v>
      </c>
      <c r="N4821">
        <v>269</v>
      </c>
      <c r="O4821" t="s">
        <v>119</v>
      </c>
      <c r="P4821" t="s">
        <v>252</v>
      </c>
      <c r="Q4821" t="s">
        <v>321</v>
      </c>
      <c r="R4821" t="s">
        <v>108</v>
      </c>
      <c r="S4821" t="s">
        <v>64</v>
      </c>
      <c r="T4821" t="s">
        <v>122</v>
      </c>
      <c r="U4821" t="s">
        <v>503</v>
      </c>
      <c r="V4821" t="s">
        <v>2309</v>
      </c>
      <c r="W4821" t="s">
        <v>33</v>
      </c>
      <c r="X4821" t="s">
        <v>300</v>
      </c>
      <c r="Y4821" t="s">
        <v>309</v>
      </c>
      <c r="Z4821" t="s">
        <v>5481</v>
      </c>
    </row>
    <row r="4822" spans="1:26" hidden="1" x14ac:dyDescent="0.25">
      <c r="A4822" t="s">
        <v>19288</v>
      </c>
      <c r="B4822" t="s">
        <v>19289</v>
      </c>
      <c r="C4822" s="1" t="str">
        <f t="shared" si="790"/>
        <v>21:0389</v>
      </c>
      <c r="D4822" s="1" t="str">
        <f t="shared" si="791"/>
        <v>21:0130</v>
      </c>
      <c r="E4822" t="s">
        <v>19290</v>
      </c>
      <c r="F4822" t="s">
        <v>19291</v>
      </c>
      <c r="H4822">
        <v>67.398833699999997</v>
      </c>
      <c r="I4822">
        <v>-84.884055200000006</v>
      </c>
      <c r="J4822" s="1" t="str">
        <f t="shared" si="792"/>
        <v>NGR lake sediment grab sample</v>
      </c>
      <c r="K4822" s="1" t="str">
        <f t="shared" si="793"/>
        <v>&lt;177 micron (NGR)</v>
      </c>
      <c r="L4822">
        <v>14</v>
      </c>
      <c r="M4822" t="s">
        <v>106</v>
      </c>
      <c r="N4822">
        <v>270</v>
      </c>
      <c r="O4822" t="s">
        <v>31</v>
      </c>
      <c r="P4822" t="s">
        <v>199</v>
      </c>
      <c r="Q4822" t="s">
        <v>708</v>
      </c>
      <c r="R4822" t="s">
        <v>120</v>
      </c>
      <c r="S4822" t="s">
        <v>334</v>
      </c>
      <c r="T4822" t="s">
        <v>292</v>
      </c>
      <c r="U4822" t="s">
        <v>2164</v>
      </c>
      <c r="V4822" t="s">
        <v>7446</v>
      </c>
      <c r="W4822" t="s">
        <v>39</v>
      </c>
      <c r="X4822" t="s">
        <v>81</v>
      </c>
      <c r="Y4822" t="s">
        <v>309</v>
      </c>
      <c r="Z4822" t="s">
        <v>1442</v>
      </c>
    </row>
    <row r="4823" spans="1:26" hidden="1" x14ac:dyDescent="0.25">
      <c r="A4823" t="s">
        <v>19292</v>
      </c>
      <c r="B4823" t="s">
        <v>19293</v>
      </c>
      <c r="C4823" s="1" t="str">
        <f t="shared" si="790"/>
        <v>21:0389</v>
      </c>
      <c r="D4823" s="1" t="str">
        <f t="shared" si="791"/>
        <v>21:0130</v>
      </c>
      <c r="E4823" t="s">
        <v>19294</v>
      </c>
      <c r="F4823" t="s">
        <v>19295</v>
      </c>
      <c r="H4823">
        <v>67.415411300000002</v>
      </c>
      <c r="I4823">
        <v>-84.916665499999993</v>
      </c>
      <c r="J4823" s="1" t="str">
        <f t="shared" si="792"/>
        <v>NGR lake sediment grab sample</v>
      </c>
      <c r="K4823" s="1" t="str">
        <f t="shared" si="793"/>
        <v>&lt;177 micron (NGR)</v>
      </c>
      <c r="L4823">
        <v>14</v>
      </c>
      <c r="M4823" t="s">
        <v>118</v>
      </c>
      <c r="N4823">
        <v>271</v>
      </c>
      <c r="O4823" t="s">
        <v>132</v>
      </c>
      <c r="P4823" t="s">
        <v>609</v>
      </c>
      <c r="Q4823" t="s">
        <v>244</v>
      </c>
      <c r="R4823" t="s">
        <v>165</v>
      </c>
      <c r="S4823" t="s">
        <v>271</v>
      </c>
      <c r="T4823" t="s">
        <v>36</v>
      </c>
      <c r="U4823" t="s">
        <v>6852</v>
      </c>
      <c r="V4823" t="s">
        <v>4982</v>
      </c>
      <c r="W4823" t="s">
        <v>39</v>
      </c>
      <c r="X4823" t="s">
        <v>48</v>
      </c>
      <c r="Y4823" t="s">
        <v>309</v>
      </c>
      <c r="Z4823" t="s">
        <v>290</v>
      </c>
    </row>
    <row r="4824" spans="1:26" hidden="1" x14ac:dyDescent="0.25">
      <c r="A4824" t="s">
        <v>19296</v>
      </c>
      <c r="B4824" t="s">
        <v>19297</v>
      </c>
      <c r="C4824" s="1" t="str">
        <f t="shared" si="790"/>
        <v>21:0389</v>
      </c>
      <c r="D4824" s="1" t="str">
        <f t="shared" si="791"/>
        <v>21:0130</v>
      </c>
      <c r="E4824" t="s">
        <v>19298</v>
      </c>
      <c r="F4824" t="s">
        <v>19299</v>
      </c>
      <c r="H4824">
        <v>67.430982599999993</v>
      </c>
      <c r="I4824">
        <v>-84.999813200000006</v>
      </c>
      <c r="J4824" s="1" t="str">
        <f t="shared" si="792"/>
        <v>NGR lake sediment grab sample</v>
      </c>
      <c r="K4824" s="1" t="str">
        <f t="shared" si="793"/>
        <v>&lt;177 micron (NGR)</v>
      </c>
      <c r="L4824">
        <v>14</v>
      </c>
      <c r="M4824" t="s">
        <v>131</v>
      </c>
      <c r="N4824">
        <v>272</v>
      </c>
      <c r="O4824" t="s">
        <v>48</v>
      </c>
      <c r="P4824" t="s">
        <v>321</v>
      </c>
      <c r="Q4824" t="s">
        <v>76</v>
      </c>
      <c r="R4824" t="s">
        <v>50</v>
      </c>
      <c r="S4824" t="s">
        <v>181</v>
      </c>
      <c r="T4824" t="s">
        <v>36</v>
      </c>
      <c r="U4824" t="s">
        <v>583</v>
      </c>
      <c r="V4824" t="s">
        <v>1216</v>
      </c>
      <c r="W4824" t="s">
        <v>53</v>
      </c>
      <c r="X4824" t="s">
        <v>283</v>
      </c>
      <c r="Y4824" t="s">
        <v>125</v>
      </c>
      <c r="Z4824" t="s">
        <v>1223</v>
      </c>
    </row>
    <row r="4825" spans="1:26" hidden="1" x14ac:dyDescent="0.25">
      <c r="A4825" t="s">
        <v>19300</v>
      </c>
      <c r="B4825" t="s">
        <v>19301</v>
      </c>
      <c r="C4825" s="1" t="str">
        <f t="shared" si="790"/>
        <v>21:0389</v>
      </c>
      <c r="D4825" s="1" t="str">
        <f t="shared" si="791"/>
        <v>21:0130</v>
      </c>
      <c r="E4825" t="s">
        <v>19302</v>
      </c>
      <c r="F4825" t="s">
        <v>19303</v>
      </c>
      <c r="H4825">
        <v>67.422937099999999</v>
      </c>
      <c r="I4825">
        <v>-85.024888599999997</v>
      </c>
      <c r="J4825" s="1" t="str">
        <f t="shared" si="792"/>
        <v>NGR lake sediment grab sample</v>
      </c>
      <c r="K4825" s="1" t="str">
        <f t="shared" si="793"/>
        <v>&lt;177 micron (NGR)</v>
      </c>
      <c r="L4825">
        <v>14</v>
      </c>
      <c r="M4825" t="s">
        <v>143</v>
      </c>
      <c r="N4825">
        <v>273</v>
      </c>
      <c r="O4825" t="s">
        <v>509</v>
      </c>
      <c r="P4825" t="s">
        <v>81</v>
      </c>
      <c r="Q4825" t="s">
        <v>271</v>
      </c>
      <c r="R4825" t="s">
        <v>62</v>
      </c>
      <c r="S4825" t="s">
        <v>134</v>
      </c>
      <c r="T4825" t="s">
        <v>122</v>
      </c>
      <c r="U4825" t="s">
        <v>9262</v>
      </c>
      <c r="V4825" t="s">
        <v>7869</v>
      </c>
      <c r="W4825" t="s">
        <v>80</v>
      </c>
      <c r="X4825" t="s">
        <v>48</v>
      </c>
      <c r="Y4825" t="s">
        <v>125</v>
      </c>
      <c r="Z4825" t="s">
        <v>3853</v>
      </c>
    </row>
    <row r="4826" spans="1:26" hidden="1" x14ac:dyDescent="0.25">
      <c r="A4826" t="s">
        <v>19304</v>
      </c>
      <c r="B4826" t="s">
        <v>19305</v>
      </c>
      <c r="C4826" s="1" t="str">
        <f t="shared" si="790"/>
        <v>21:0389</v>
      </c>
      <c r="D4826" s="1" t="str">
        <f t="shared" si="791"/>
        <v>21:0130</v>
      </c>
      <c r="E4826" t="s">
        <v>19306</v>
      </c>
      <c r="F4826" t="s">
        <v>19307</v>
      </c>
      <c r="H4826">
        <v>67.416896800000004</v>
      </c>
      <c r="I4826">
        <v>-85.126370699999995</v>
      </c>
      <c r="J4826" s="1" t="str">
        <f t="shared" si="792"/>
        <v>NGR lake sediment grab sample</v>
      </c>
      <c r="K4826" s="1" t="str">
        <f t="shared" si="793"/>
        <v>&lt;177 micron (NGR)</v>
      </c>
      <c r="L4826">
        <v>14</v>
      </c>
      <c r="M4826" t="s">
        <v>177</v>
      </c>
      <c r="N4826">
        <v>274</v>
      </c>
      <c r="O4826" t="s">
        <v>207</v>
      </c>
      <c r="P4826" t="s">
        <v>298</v>
      </c>
      <c r="Q4826" t="s">
        <v>50</v>
      </c>
      <c r="R4826" t="s">
        <v>334</v>
      </c>
      <c r="S4826" t="s">
        <v>64</v>
      </c>
      <c r="T4826" t="s">
        <v>36</v>
      </c>
      <c r="U4826" t="s">
        <v>260</v>
      </c>
      <c r="V4826" t="s">
        <v>171</v>
      </c>
      <c r="W4826" t="s">
        <v>63</v>
      </c>
      <c r="X4826" t="s">
        <v>82</v>
      </c>
      <c r="Y4826" t="s">
        <v>125</v>
      </c>
      <c r="Z4826" t="s">
        <v>1006</v>
      </c>
    </row>
    <row r="4827" spans="1:26" hidden="1" x14ac:dyDescent="0.25">
      <c r="A4827" t="s">
        <v>19308</v>
      </c>
      <c r="B4827" t="s">
        <v>19309</v>
      </c>
      <c r="C4827" s="1" t="str">
        <f t="shared" si="790"/>
        <v>21:0389</v>
      </c>
      <c r="D4827" s="1" t="str">
        <f>HYPERLINK("http://geochem.nrcan.gc.ca/cdogs/content/svy/svy_e.htm", "")</f>
        <v/>
      </c>
      <c r="G4827" s="1" t="str">
        <f>HYPERLINK("http://geochem.nrcan.gc.ca/cdogs/content/cr_/cr_00007_e.htm", "7")</f>
        <v>7</v>
      </c>
      <c r="J4827" t="s">
        <v>220</v>
      </c>
      <c r="K4827" t="s">
        <v>221</v>
      </c>
      <c r="L4827">
        <v>14</v>
      </c>
      <c r="M4827" t="s">
        <v>222</v>
      </c>
      <c r="N4827">
        <v>275</v>
      </c>
      <c r="O4827" t="s">
        <v>224</v>
      </c>
      <c r="P4827" t="s">
        <v>133</v>
      </c>
      <c r="Q4827" t="s">
        <v>109</v>
      </c>
      <c r="R4827" t="s">
        <v>181</v>
      </c>
      <c r="S4827" t="s">
        <v>33</v>
      </c>
      <c r="T4827" t="s">
        <v>225</v>
      </c>
      <c r="U4827" t="s">
        <v>189</v>
      </c>
      <c r="V4827" t="s">
        <v>309</v>
      </c>
      <c r="W4827" t="s">
        <v>66</v>
      </c>
      <c r="X4827" t="s">
        <v>119</v>
      </c>
      <c r="Y4827" t="s">
        <v>596</v>
      </c>
      <c r="Z4827" t="s">
        <v>135</v>
      </c>
    </row>
    <row r="4828" spans="1:26" hidden="1" x14ac:dyDescent="0.25">
      <c r="A4828" t="s">
        <v>19310</v>
      </c>
      <c r="B4828" t="s">
        <v>19311</v>
      </c>
      <c r="C4828" s="1" t="str">
        <f t="shared" si="790"/>
        <v>21:0389</v>
      </c>
      <c r="D4828" s="1" t="str">
        <f t="shared" ref="D4828:D4836" si="794">HYPERLINK("http://geochem.nrcan.gc.ca/cdogs/content/svy/svy210130_e.htm", "21:0130")</f>
        <v>21:0130</v>
      </c>
      <c r="E4828" t="s">
        <v>19312</v>
      </c>
      <c r="F4828" t="s">
        <v>19313</v>
      </c>
      <c r="H4828">
        <v>67.462561600000001</v>
      </c>
      <c r="I4828">
        <v>-85.208769000000004</v>
      </c>
      <c r="J4828" s="1" t="str">
        <f t="shared" ref="J4828:J4836" si="795">HYPERLINK("http://geochem.nrcan.gc.ca/cdogs/content/kwd/kwd020027_e.htm", "NGR lake sediment grab sample")</f>
        <v>NGR lake sediment grab sample</v>
      </c>
      <c r="K4828" s="1" t="str">
        <f t="shared" ref="K4828:K4836" si="796">HYPERLINK("http://geochem.nrcan.gc.ca/cdogs/content/kwd/kwd080006_e.htm", "&lt;177 micron (NGR)")</f>
        <v>&lt;177 micron (NGR)</v>
      </c>
      <c r="L4828">
        <v>14</v>
      </c>
      <c r="M4828" t="s">
        <v>187</v>
      </c>
      <c r="N4828">
        <v>276</v>
      </c>
      <c r="O4828" t="s">
        <v>760</v>
      </c>
      <c r="P4828" t="s">
        <v>760</v>
      </c>
      <c r="Q4828" t="s">
        <v>760</v>
      </c>
      <c r="R4828" t="s">
        <v>760</v>
      </c>
      <c r="S4828" t="s">
        <v>760</v>
      </c>
      <c r="T4828" t="s">
        <v>760</v>
      </c>
      <c r="U4828" t="s">
        <v>760</v>
      </c>
      <c r="V4828" t="s">
        <v>760</v>
      </c>
      <c r="W4828" t="s">
        <v>760</v>
      </c>
      <c r="X4828" t="s">
        <v>760</v>
      </c>
      <c r="Y4828" t="s">
        <v>760</v>
      </c>
      <c r="Z4828" t="s">
        <v>760</v>
      </c>
    </row>
    <row r="4829" spans="1:26" hidden="1" x14ac:dyDescent="0.25">
      <c r="A4829" t="s">
        <v>19314</v>
      </c>
      <c r="B4829" t="s">
        <v>19315</v>
      </c>
      <c r="C4829" s="1" t="str">
        <f t="shared" si="790"/>
        <v>21:0389</v>
      </c>
      <c r="D4829" s="1" t="str">
        <f t="shared" si="794"/>
        <v>21:0130</v>
      </c>
      <c r="E4829" t="s">
        <v>19316</v>
      </c>
      <c r="F4829" t="s">
        <v>19317</v>
      </c>
      <c r="H4829">
        <v>67.4547472</v>
      </c>
      <c r="I4829">
        <v>-85.316500199999993</v>
      </c>
      <c r="J4829" s="1" t="str">
        <f t="shared" si="795"/>
        <v>NGR lake sediment grab sample</v>
      </c>
      <c r="K4829" s="1" t="str">
        <f t="shared" si="796"/>
        <v>&lt;177 micron (NGR)</v>
      </c>
      <c r="L4829">
        <v>14</v>
      </c>
      <c r="M4829" t="s">
        <v>196</v>
      </c>
      <c r="N4829">
        <v>277</v>
      </c>
      <c r="O4829" t="s">
        <v>88</v>
      </c>
      <c r="P4829" t="s">
        <v>155</v>
      </c>
      <c r="Q4829" t="s">
        <v>77</v>
      </c>
      <c r="R4829" t="s">
        <v>278</v>
      </c>
      <c r="S4829" t="s">
        <v>64</v>
      </c>
      <c r="T4829" t="s">
        <v>1095</v>
      </c>
      <c r="U4829" t="s">
        <v>471</v>
      </c>
      <c r="V4829" t="s">
        <v>548</v>
      </c>
      <c r="W4829" t="s">
        <v>33</v>
      </c>
      <c r="X4829" t="s">
        <v>79</v>
      </c>
      <c r="Y4829" t="s">
        <v>309</v>
      </c>
      <c r="Z4829" t="s">
        <v>109</v>
      </c>
    </row>
    <row r="4830" spans="1:26" hidden="1" x14ac:dyDescent="0.25">
      <c r="A4830" t="s">
        <v>19318</v>
      </c>
      <c r="B4830" t="s">
        <v>19319</v>
      </c>
      <c r="C4830" s="1" t="str">
        <f t="shared" si="790"/>
        <v>21:0389</v>
      </c>
      <c r="D4830" s="1" t="str">
        <f t="shared" si="794"/>
        <v>21:0130</v>
      </c>
      <c r="E4830" t="s">
        <v>19254</v>
      </c>
      <c r="F4830" t="s">
        <v>19320</v>
      </c>
      <c r="H4830">
        <v>67.443444200000002</v>
      </c>
      <c r="I4830">
        <v>-85.372748200000004</v>
      </c>
      <c r="J4830" s="1" t="str">
        <f t="shared" si="795"/>
        <v>NGR lake sediment grab sample</v>
      </c>
      <c r="K4830" s="1" t="str">
        <f t="shared" si="796"/>
        <v>&lt;177 micron (NGR)</v>
      </c>
      <c r="L4830">
        <v>14</v>
      </c>
      <c r="M4830" t="s">
        <v>366</v>
      </c>
      <c r="N4830">
        <v>278</v>
      </c>
      <c r="O4830" t="s">
        <v>1090</v>
      </c>
      <c r="P4830" t="s">
        <v>1090</v>
      </c>
      <c r="Q4830" t="s">
        <v>134</v>
      </c>
      <c r="R4830" t="s">
        <v>668</v>
      </c>
      <c r="S4830" t="s">
        <v>146</v>
      </c>
      <c r="T4830" t="s">
        <v>65</v>
      </c>
      <c r="U4830" t="s">
        <v>31</v>
      </c>
      <c r="V4830" t="s">
        <v>597</v>
      </c>
      <c r="W4830" t="s">
        <v>80</v>
      </c>
      <c r="X4830" t="s">
        <v>336</v>
      </c>
      <c r="Y4830" t="s">
        <v>125</v>
      </c>
      <c r="Z4830" t="s">
        <v>5520</v>
      </c>
    </row>
    <row r="4831" spans="1:26" hidden="1" x14ac:dyDescent="0.25">
      <c r="A4831" t="s">
        <v>19321</v>
      </c>
      <c r="B4831" t="s">
        <v>19322</v>
      </c>
      <c r="C4831" s="1" t="str">
        <f t="shared" si="790"/>
        <v>21:0389</v>
      </c>
      <c r="D4831" s="1" t="str">
        <f t="shared" si="794"/>
        <v>21:0130</v>
      </c>
      <c r="E4831" t="s">
        <v>19323</v>
      </c>
      <c r="F4831" t="s">
        <v>19324</v>
      </c>
      <c r="H4831">
        <v>67.445508700000005</v>
      </c>
      <c r="I4831">
        <v>-85.4844461</v>
      </c>
      <c r="J4831" s="1" t="str">
        <f t="shared" si="795"/>
        <v>NGR lake sediment grab sample</v>
      </c>
      <c r="K4831" s="1" t="str">
        <f t="shared" si="796"/>
        <v>&lt;177 micron (NGR)</v>
      </c>
      <c r="L4831">
        <v>14</v>
      </c>
      <c r="M4831" t="s">
        <v>206</v>
      </c>
      <c r="N4831">
        <v>279</v>
      </c>
      <c r="O4831" t="s">
        <v>91</v>
      </c>
      <c r="P4831" t="s">
        <v>88</v>
      </c>
      <c r="Q4831" t="s">
        <v>349</v>
      </c>
      <c r="R4831" t="s">
        <v>51</v>
      </c>
      <c r="S4831" t="s">
        <v>134</v>
      </c>
      <c r="T4831" t="s">
        <v>1095</v>
      </c>
      <c r="U4831" t="s">
        <v>254</v>
      </c>
      <c r="V4831" t="s">
        <v>10021</v>
      </c>
      <c r="W4831" t="s">
        <v>80</v>
      </c>
      <c r="X4831" t="s">
        <v>300</v>
      </c>
      <c r="Y4831" t="s">
        <v>309</v>
      </c>
      <c r="Z4831" t="s">
        <v>4881</v>
      </c>
    </row>
    <row r="4832" spans="1:26" hidden="1" x14ac:dyDescent="0.25">
      <c r="A4832" t="s">
        <v>19325</v>
      </c>
      <c r="B4832" t="s">
        <v>19326</v>
      </c>
      <c r="C4832" s="1" t="str">
        <f t="shared" si="790"/>
        <v>21:0389</v>
      </c>
      <c r="D4832" s="1" t="str">
        <f t="shared" si="794"/>
        <v>21:0130</v>
      </c>
      <c r="E4832" t="s">
        <v>19327</v>
      </c>
      <c r="F4832" t="s">
        <v>19328</v>
      </c>
      <c r="H4832">
        <v>67.450980200000004</v>
      </c>
      <c r="I4832">
        <v>-85.590349099999997</v>
      </c>
      <c r="J4832" s="1" t="str">
        <f t="shared" si="795"/>
        <v>NGR lake sediment grab sample</v>
      </c>
      <c r="K4832" s="1" t="str">
        <f t="shared" si="796"/>
        <v>&lt;177 micron (NGR)</v>
      </c>
      <c r="L4832">
        <v>14</v>
      </c>
      <c r="M4832" t="s">
        <v>214</v>
      </c>
      <c r="N4832">
        <v>280</v>
      </c>
      <c r="O4832" t="s">
        <v>289</v>
      </c>
      <c r="P4832" t="s">
        <v>74</v>
      </c>
      <c r="Q4832" t="s">
        <v>50</v>
      </c>
      <c r="R4832" t="s">
        <v>335</v>
      </c>
      <c r="S4832" t="s">
        <v>64</v>
      </c>
      <c r="T4832" t="s">
        <v>122</v>
      </c>
      <c r="U4832" t="s">
        <v>269</v>
      </c>
      <c r="V4832" t="s">
        <v>1607</v>
      </c>
      <c r="W4832" t="s">
        <v>33</v>
      </c>
      <c r="X4832" t="s">
        <v>48</v>
      </c>
      <c r="Y4832" t="s">
        <v>66</v>
      </c>
      <c r="Z4832" t="s">
        <v>3876</v>
      </c>
    </row>
    <row r="4833" spans="1:26" hidden="1" x14ac:dyDescent="0.25">
      <c r="A4833" t="s">
        <v>19329</v>
      </c>
      <c r="B4833" t="s">
        <v>19330</v>
      </c>
      <c r="C4833" s="1" t="str">
        <f t="shared" si="790"/>
        <v>21:0389</v>
      </c>
      <c r="D4833" s="1" t="str">
        <f t="shared" si="794"/>
        <v>21:0130</v>
      </c>
      <c r="E4833" t="s">
        <v>19331</v>
      </c>
      <c r="F4833" t="s">
        <v>19332</v>
      </c>
      <c r="H4833">
        <v>67.595590099999995</v>
      </c>
      <c r="I4833">
        <v>-85.343113900000006</v>
      </c>
      <c r="J4833" s="1" t="str">
        <f t="shared" si="795"/>
        <v>NGR lake sediment grab sample</v>
      </c>
      <c r="K4833" s="1" t="str">
        <f t="shared" si="796"/>
        <v>&lt;177 micron (NGR)</v>
      </c>
      <c r="L4833">
        <v>15</v>
      </c>
      <c r="M4833" t="s">
        <v>242</v>
      </c>
      <c r="N4833">
        <v>281</v>
      </c>
      <c r="O4833" t="s">
        <v>40</v>
      </c>
      <c r="P4833" t="s">
        <v>343</v>
      </c>
      <c r="Q4833" t="s">
        <v>277</v>
      </c>
      <c r="R4833" t="s">
        <v>489</v>
      </c>
      <c r="S4833" t="s">
        <v>34</v>
      </c>
      <c r="T4833" t="s">
        <v>36</v>
      </c>
      <c r="U4833" t="s">
        <v>1964</v>
      </c>
      <c r="V4833" t="s">
        <v>5774</v>
      </c>
      <c r="W4833" t="s">
        <v>80</v>
      </c>
      <c r="X4833" t="s">
        <v>890</v>
      </c>
      <c r="Y4833" t="s">
        <v>41</v>
      </c>
      <c r="Z4833" t="s">
        <v>859</v>
      </c>
    </row>
    <row r="4834" spans="1:26" hidden="1" x14ac:dyDescent="0.25">
      <c r="A4834" t="s">
        <v>19333</v>
      </c>
      <c r="B4834" t="s">
        <v>19334</v>
      </c>
      <c r="C4834" s="1" t="str">
        <f t="shared" si="790"/>
        <v>21:0389</v>
      </c>
      <c r="D4834" s="1" t="str">
        <f t="shared" si="794"/>
        <v>21:0130</v>
      </c>
      <c r="E4834" t="s">
        <v>19335</v>
      </c>
      <c r="F4834" t="s">
        <v>19336</v>
      </c>
      <c r="H4834">
        <v>67.457700799999998</v>
      </c>
      <c r="I4834">
        <v>-85.615363599999995</v>
      </c>
      <c r="J4834" s="1" t="str">
        <f t="shared" si="795"/>
        <v>NGR lake sediment grab sample</v>
      </c>
      <c r="K4834" s="1" t="str">
        <f t="shared" si="796"/>
        <v>&lt;177 micron (NGR)</v>
      </c>
      <c r="L4834">
        <v>15</v>
      </c>
      <c r="M4834" t="s">
        <v>47</v>
      </c>
      <c r="N4834">
        <v>282</v>
      </c>
      <c r="O4834" t="s">
        <v>88</v>
      </c>
      <c r="P4834" t="s">
        <v>342</v>
      </c>
      <c r="Q4834" t="s">
        <v>198</v>
      </c>
      <c r="R4834" t="s">
        <v>35</v>
      </c>
      <c r="S4834" t="s">
        <v>64</v>
      </c>
      <c r="T4834" t="s">
        <v>36</v>
      </c>
      <c r="U4834" t="s">
        <v>2474</v>
      </c>
      <c r="V4834" t="s">
        <v>5085</v>
      </c>
      <c r="W4834" t="s">
        <v>80</v>
      </c>
      <c r="X4834" t="s">
        <v>48</v>
      </c>
      <c r="Y4834" t="s">
        <v>309</v>
      </c>
      <c r="Z4834" t="s">
        <v>4550</v>
      </c>
    </row>
    <row r="4835" spans="1:26" hidden="1" x14ac:dyDescent="0.25">
      <c r="A4835" t="s">
        <v>19337</v>
      </c>
      <c r="B4835" t="s">
        <v>19338</v>
      </c>
      <c r="C4835" s="1" t="str">
        <f t="shared" si="790"/>
        <v>21:0389</v>
      </c>
      <c r="D4835" s="1" t="str">
        <f t="shared" si="794"/>
        <v>21:0130</v>
      </c>
      <c r="E4835" t="s">
        <v>19339</v>
      </c>
      <c r="F4835" t="s">
        <v>19340</v>
      </c>
      <c r="H4835">
        <v>67.472894800000006</v>
      </c>
      <c r="I4835">
        <v>-85.725104999999999</v>
      </c>
      <c r="J4835" s="1" t="str">
        <f t="shared" si="795"/>
        <v>NGR lake sediment grab sample</v>
      </c>
      <c r="K4835" s="1" t="str">
        <f t="shared" si="796"/>
        <v>&lt;177 micron (NGR)</v>
      </c>
      <c r="L4835">
        <v>15</v>
      </c>
      <c r="M4835" t="s">
        <v>60</v>
      </c>
      <c r="N4835">
        <v>283</v>
      </c>
      <c r="O4835" t="s">
        <v>197</v>
      </c>
      <c r="P4835" t="s">
        <v>615</v>
      </c>
      <c r="Q4835" t="s">
        <v>77</v>
      </c>
      <c r="R4835" t="s">
        <v>394</v>
      </c>
      <c r="S4835" t="s">
        <v>97</v>
      </c>
      <c r="T4835" t="s">
        <v>122</v>
      </c>
      <c r="U4835" t="s">
        <v>655</v>
      </c>
      <c r="V4835" t="s">
        <v>1018</v>
      </c>
      <c r="W4835" t="s">
        <v>39</v>
      </c>
      <c r="X4835" t="s">
        <v>336</v>
      </c>
      <c r="Y4835" t="s">
        <v>66</v>
      </c>
      <c r="Z4835" t="s">
        <v>3940</v>
      </c>
    </row>
    <row r="4836" spans="1:26" hidden="1" x14ac:dyDescent="0.25">
      <c r="A4836" t="s">
        <v>19341</v>
      </c>
      <c r="B4836" t="s">
        <v>19342</v>
      </c>
      <c r="C4836" s="1" t="str">
        <f t="shared" si="790"/>
        <v>21:0389</v>
      </c>
      <c r="D4836" s="1" t="str">
        <f t="shared" si="794"/>
        <v>21:0130</v>
      </c>
      <c r="E4836" t="s">
        <v>19343</v>
      </c>
      <c r="F4836" t="s">
        <v>19344</v>
      </c>
      <c r="H4836">
        <v>67.481347600000007</v>
      </c>
      <c r="I4836">
        <v>-85.812591800000007</v>
      </c>
      <c r="J4836" s="1" t="str">
        <f t="shared" si="795"/>
        <v>NGR lake sediment grab sample</v>
      </c>
      <c r="K4836" s="1" t="str">
        <f t="shared" si="796"/>
        <v>&lt;177 micron (NGR)</v>
      </c>
      <c r="L4836">
        <v>15</v>
      </c>
      <c r="M4836" t="s">
        <v>251</v>
      </c>
      <c r="N4836">
        <v>284</v>
      </c>
      <c r="O4836" t="s">
        <v>133</v>
      </c>
      <c r="P4836" t="s">
        <v>224</v>
      </c>
      <c r="Q4836" t="s">
        <v>76</v>
      </c>
      <c r="R4836" t="s">
        <v>290</v>
      </c>
      <c r="S4836" t="s">
        <v>80</v>
      </c>
      <c r="T4836" t="s">
        <v>36</v>
      </c>
      <c r="U4836" t="s">
        <v>343</v>
      </c>
      <c r="V4836" t="s">
        <v>308</v>
      </c>
      <c r="W4836" t="s">
        <v>66</v>
      </c>
      <c r="X4836" t="s">
        <v>82</v>
      </c>
      <c r="Y4836" t="s">
        <v>41</v>
      </c>
      <c r="Z4836" t="s">
        <v>1442</v>
      </c>
    </row>
    <row r="4837" spans="1:26" hidden="1" x14ac:dyDescent="0.25">
      <c r="A4837" t="s">
        <v>19345</v>
      </c>
      <c r="B4837" t="s">
        <v>19346</v>
      </c>
      <c r="C4837" s="1" t="str">
        <f t="shared" si="790"/>
        <v>21:0389</v>
      </c>
      <c r="D4837" s="1" t="str">
        <f>HYPERLINK("http://geochem.nrcan.gc.ca/cdogs/content/svy/svy_e.htm", "")</f>
        <v/>
      </c>
      <c r="G4837" s="1" t="str">
        <f>HYPERLINK("http://geochem.nrcan.gc.ca/cdogs/content/cr_/cr_00021_e.htm", "21")</f>
        <v>21</v>
      </c>
      <c r="J4837" t="s">
        <v>220</v>
      </c>
      <c r="K4837" t="s">
        <v>221</v>
      </c>
      <c r="L4837">
        <v>15</v>
      </c>
      <c r="M4837" t="s">
        <v>222</v>
      </c>
      <c r="N4837">
        <v>285</v>
      </c>
      <c r="O4837" t="s">
        <v>48</v>
      </c>
      <c r="P4837" t="s">
        <v>77</v>
      </c>
      <c r="Q4837" t="s">
        <v>277</v>
      </c>
      <c r="R4837" t="s">
        <v>181</v>
      </c>
      <c r="S4837" t="s">
        <v>33</v>
      </c>
      <c r="T4837" t="s">
        <v>36</v>
      </c>
      <c r="U4837" t="s">
        <v>328</v>
      </c>
      <c r="V4837" t="s">
        <v>730</v>
      </c>
      <c r="W4837" t="s">
        <v>76</v>
      </c>
      <c r="X4837" t="s">
        <v>79</v>
      </c>
      <c r="Y4837" t="s">
        <v>33</v>
      </c>
      <c r="Z4837" t="s">
        <v>3417</v>
      </c>
    </row>
    <row r="4838" spans="1:26" hidden="1" x14ac:dyDescent="0.25">
      <c r="A4838" t="s">
        <v>19347</v>
      </c>
      <c r="B4838" t="s">
        <v>19348</v>
      </c>
      <c r="C4838" s="1" t="str">
        <f t="shared" si="790"/>
        <v>21:0389</v>
      </c>
      <c r="D4838" s="1" t="str">
        <f t="shared" ref="D4838:D4860" si="797">HYPERLINK("http://geochem.nrcan.gc.ca/cdogs/content/svy/svy210130_e.htm", "21:0130")</f>
        <v>21:0130</v>
      </c>
      <c r="E4838" t="s">
        <v>19349</v>
      </c>
      <c r="F4838" t="s">
        <v>19350</v>
      </c>
      <c r="H4838">
        <v>67.494846899999999</v>
      </c>
      <c r="I4838">
        <v>-85.8495664</v>
      </c>
      <c r="J4838" s="1" t="str">
        <f t="shared" ref="J4838:J4860" si="798">HYPERLINK("http://geochem.nrcan.gc.ca/cdogs/content/kwd/kwd020027_e.htm", "NGR lake sediment grab sample")</f>
        <v>NGR lake sediment grab sample</v>
      </c>
      <c r="K4838" s="1" t="str">
        <f t="shared" ref="K4838:K4860" si="799">HYPERLINK("http://geochem.nrcan.gc.ca/cdogs/content/kwd/kwd080006_e.htm", "&lt;177 micron (NGR)")</f>
        <v>&lt;177 micron (NGR)</v>
      </c>
      <c r="L4838">
        <v>15</v>
      </c>
      <c r="M4838" t="s">
        <v>259</v>
      </c>
      <c r="N4838">
        <v>286</v>
      </c>
      <c r="O4838" t="s">
        <v>283</v>
      </c>
      <c r="P4838" t="s">
        <v>109</v>
      </c>
      <c r="Q4838" t="s">
        <v>39</v>
      </c>
      <c r="R4838" t="s">
        <v>78</v>
      </c>
      <c r="S4838" t="s">
        <v>63</v>
      </c>
      <c r="T4838" t="s">
        <v>36</v>
      </c>
      <c r="U4838" t="s">
        <v>510</v>
      </c>
      <c r="V4838" t="s">
        <v>308</v>
      </c>
      <c r="W4838" t="s">
        <v>66</v>
      </c>
      <c r="X4838" t="s">
        <v>77</v>
      </c>
      <c r="Y4838" t="s">
        <v>125</v>
      </c>
      <c r="Z4838" t="s">
        <v>1223</v>
      </c>
    </row>
    <row r="4839" spans="1:26" hidden="1" x14ac:dyDescent="0.25">
      <c r="A4839" t="s">
        <v>19351</v>
      </c>
      <c r="B4839" t="s">
        <v>19352</v>
      </c>
      <c r="C4839" s="1" t="str">
        <f t="shared" si="790"/>
        <v>21:0389</v>
      </c>
      <c r="D4839" s="1" t="str">
        <f t="shared" si="797"/>
        <v>21:0130</v>
      </c>
      <c r="E4839" t="s">
        <v>19349</v>
      </c>
      <c r="F4839" t="s">
        <v>19353</v>
      </c>
      <c r="H4839">
        <v>67.494846899999999</v>
      </c>
      <c r="I4839">
        <v>-85.8495664</v>
      </c>
      <c r="J4839" s="1" t="str">
        <f t="shared" si="798"/>
        <v>NGR lake sediment grab sample</v>
      </c>
      <c r="K4839" s="1" t="str">
        <f t="shared" si="799"/>
        <v>&lt;177 micron (NGR)</v>
      </c>
      <c r="L4839">
        <v>15</v>
      </c>
      <c r="M4839" t="s">
        <v>268</v>
      </c>
      <c r="N4839">
        <v>287</v>
      </c>
      <c r="O4839" t="s">
        <v>283</v>
      </c>
      <c r="P4839" t="s">
        <v>50</v>
      </c>
      <c r="Q4839" t="s">
        <v>33</v>
      </c>
      <c r="R4839" t="s">
        <v>78</v>
      </c>
      <c r="S4839" t="s">
        <v>63</v>
      </c>
      <c r="T4839" t="s">
        <v>36</v>
      </c>
      <c r="U4839" t="s">
        <v>336</v>
      </c>
      <c r="V4839" t="s">
        <v>125</v>
      </c>
      <c r="W4839" t="s">
        <v>63</v>
      </c>
      <c r="X4839" t="s">
        <v>76</v>
      </c>
      <c r="Y4839" t="s">
        <v>125</v>
      </c>
      <c r="Z4839" t="s">
        <v>496</v>
      </c>
    </row>
    <row r="4840" spans="1:26" hidden="1" x14ac:dyDescent="0.25">
      <c r="A4840" t="s">
        <v>19354</v>
      </c>
      <c r="B4840" t="s">
        <v>19355</v>
      </c>
      <c r="C4840" s="1" t="str">
        <f t="shared" si="790"/>
        <v>21:0389</v>
      </c>
      <c r="D4840" s="1" t="str">
        <f t="shared" si="797"/>
        <v>21:0130</v>
      </c>
      <c r="E4840" t="s">
        <v>19356</v>
      </c>
      <c r="F4840" t="s">
        <v>19357</v>
      </c>
      <c r="H4840">
        <v>67.523473499999994</v>
      </c>
      <c r="I4840">
        <v>-85.852187000000001</v>
      </c>
      <c r="J4840" s="1" t="str">
        <f t="shared" si="798"/>
        <v>NGR lake sediment grab sample</v>
      </c>
      <c r="K4840" s="1" t="str">
        <f t="shared" si="799"/>
        <v>&lt;177 micron (NGR)</v>
      </c>
      <c r="L4840">
        <v>15</v>
      </c>
      <c r="M4840" t="s">
        <v>73</v>
      </c>
      <c r="N4840">
        <v>288</v>
      </c>
      <c r="O4840" t="s">
        <v>32</v>
      </c>
      <c r="P4840" t="s">
        <v>244</v>
      </c>
      <c r="Q4840" t="s">
        <v>181</v>
      </c>
      <c r="R4840" t="s">
        <v>76</v>
      </c>
      <c r="S4840" t="s">
        <v>33</v>
      </c>
      <c r="T4840" t="s">
        <v>36</v>
      </c>
      <c r="U4840" t="s">
        <v>463</v>
      </c>
      <c r="V4840" t="s">
        <v>529</v>
      </c>
      <c r="W4840" t="s">
        <v>63</v>
      </c>
      <c r="X4840" t="s">
        <v>283</v>
      </c>
      <c r="Y4840" t="s">
        <v>41</v>
      </c>
      <c r="Z4840" t="s">
        <v>496</v>
      </c>
    </row>
    <row r="4841" spans="1:26" hidden="1" x14ac:dyDescent="0.25">
      <c r="A4841" t="s">
        <v>19358</v>
      </c>
      <c r="B4841" t="s">
        <v>19359</v>
      </c>
      <c r="C4841" s="1" t="str">
        <f t="shared" si="790"/>
        <v>21:0389</v>
      </c>
      <c r="D4841" s="1" t="str">
        <f t="shared" si="797"/>
        <v>21:0130</v>
      </c>
      <c r="E4841" t="s">
        <v>19360</v>
      </c>
      <c r="F4841" t="s">
        <v>19361</v>
      </c>
      <c r="H4841">
        <v>67.532210399999997</v>
      </c>
      <c r="I4841">
        <v>-85.7772614</v>
      </c>
      <c r="J4841" s="1" t="str">
        <f t="shared" si="798"/>
        <v>NGR lake sediment grab sample</v>
      </c>
      <c r="K4841" s="1" t="str">
        <f t="shared" si="799"/>
        <v>&lt;177 micron (NGR)</v>
      </c>
      <c r="L4841">
        <v>15</v>
      </c>
      <c r="M4841" t="s">
        <v>87</v>
      </c>
      <c r="N4841">
        <v>289</v>
      </c>
      <c r="O4841" t="s">
        <v>81</v>
      </c>
      <c r="P4841" t="s">
        <v>236</v>
      </c>
      <c r="Q4841" t="s">
        <v>110</v>
      </c>
      <c r="R4841" t="s">
        <v>668</v>
      </c>
      <c r="S4841" t="s">
        <v>156</v>
      </c>
      <c r="T4841" t="s">
        <v>36</v>
      </c>
      <c r="U4841" t="s">
        <v>361</v>
      </c>
      <c r="V4841" t="s">
        <v>564</v>
      </c>
      <c r="W4841" t="s">
        <v>33</v>
      </c>
      <c r="X4841" t="s">
        <v>82</v>
      </c>
      <c r="Y4841" t="s">
        <v>80</v>
      </c>
      <c r="Z4841" t="s">
        <v>953</v>
      </c>
    </row>
    <row r="4842" spans="1:26" hidden="1" x14ac:dyDescent="0.25">
      <c r="A4842" t="s">
        <v>19362</v>
      </c>
      <c r="B4842" t="s">
        <v>19363</v>
      </c>
      <c r="C4842" s="1" t="str">
        <f t="shared" si="790"/>
        <v>21:0389</v>
      </c>
      <c r="D4842" s="1" t="str">
        <f t="shared" si="797"/>
        <v>21:0130</v>
      </c>
      <c r="E4842" t="s">
        <v>19364</v>
      </c>
      <c r="F4842" t="s">
        <v>19365</v>
      </c>
      <c r="H4842">
        <v>67.558328000000003</v>
      </c>
      <c r="I4842">
        <v>-85.679258099999998</v>
      </c>
      <c r="J4842" s="1" t="str">
        <f t="shared" si="798"/>
        <v>NGR lake sediment grab sample</v>
      </c>
      <c r="K4842" s="1" t="str">
        <f t="shared" si="799"/>
        <v>&lt;177 micron (NGR)</v>
      </c>
      <c r="L4842">
        <v>15</v>
      </c>
      <c r="M4842" t="s">
        <v>96</v>
      </c>
      <c r="N4842">
        <v>290</v>
      </c>
      <c r="O4842" t="s">
        <v>289</v>
      </c>
      <c r="P4842" t="s">
        <v>224</v>
      </c>
      <c r="Q4842" t="s">
        <v>34</v>
      </c>
      <c r="R4842" t="s">
        <v>334</v>
      </c>
      <c r="S4842" t="s">
        <v>156</v>
      </c>
      <c r="T4842" t="s">
        <v>262</v>
      </c>
      <c r="U4842" t="s">
        <v>535</v>
      </c>
      <c r="V4842" t="s">
        <v>2145</v>
      </c>
      <c r="W4842" t="s">
        <v>63</v>
      </c>
      <c r="X4842" t="s">
        <v>48</v>
      </c>
      <c r="Y4842" t="s">
        <v>309</v>
      </c>
      <c r="Z4842" t="s">
        <v>78</v>
      </c>
    </row>
    <row r="4843" spans="1:26" hidden="1" x14ac:dyDescent="0.25">
      <c r="A4843" t="s">
        <v>19366</v>
      </c>
      <c r="B4843" t="s">
        <v>19367</v>
      </c>
      <c r="C4843" s="1" t="str">
        <f t="shared" si="790"/>
        <v>21:0389</v>
      </c>
      <c r="D4843" s="1" t="str">
        <f t="shared" si="797"/>
        <v>21:0130</v>
      </c>
      <c r="E4843" t="s">
        <v>19368</v>
      </c>
      <c r="F4843" t="s">
        <v>19369</v>
      </c>
      <c r="H4843">
        <v>67.563749400000006</v>
      </c>
      <c r="I4843">
        <v>-85.587982299999993</v>
      </c>
      <c r="J4843" s="1" t="str">
        <f t="shared" si="798"/>
        <v>NGR lake sediment grab sample</v>
      </c>
      <c r="K4843" s="1" t="str">
        <f t="shared" si="799"/>
        <v>&lt;177 micron (NGR)</v>
      </c>
      <c r="L4843">
        <v>15</v>
      </c>
      <c r="M4843" t="s">
        <v>106</v>
      </c>
      <c r="N4843">
        <v>291</v>
      </c>
      <c r="O4843" t="s">
        <v>546</v>
      </c>
      <c r="P4843" t="s">
        <v>198</v>
      </c>
      <c r="Q4843" t="s">
        <v>146</v>
      </c>
      <c r="R4843" t="s">
        <v>290</v>
      </c>
      <c r="S4843" t="s">
        <v>80</v>
      </c>
      <c r="T4843" t="s">
        <v>122</v>
      </c>
      <c r="U4843" t="s">
        <v>67</v>
      </c>
      <c r="V4843" t="s">
        <v>99</v>
      </c>
      <c r="W4843" t="s">
        <v>63</v>
      </c>
      <c r="X4843" t="s">
        <v>283</v>
      </c>
      <c r="Y4843" t="s">
        <v>41</v>
      </c>
      <c r="Z4843" t="s">
        <v>13108</v>
      </c>
    </row>
    <row r="4844" spans="1:26" hidden="1" x14ac:dyDescent="0.25">
      <c r="A4844" t="s">
        <v>19370</v>
      </c>
      <c r="B4844" t="s">
        <v>19371</v>
      </c>
      <c r="C4844" s="1" t="str">
        <f t="shared" si="790"/>
        <v>21:0389</v>
      </c>
      <c r="D4844" s="1" t="str">
        <f t="shared" si="797"/>
        <v>21:0130</v>
      </c>
      <c r="E4844" t="s">
        <v>19372</v>
      </c>
      <c r="F4844" t="s">
        <v>19373</v>
      </c>
      <c r="H4844">
        <v>67.590851999999998</v>
      </c>
      <c r="I4844">
        <v>-85.482540799999995</v>
      </c>
      <c r="J4844" s="1" t="str">
        <f t="shared" si="798"/>
        <v>NGR lake sediment grab sample</v>
      </c>
      <c r="K4844" s="1" t="str">
        <f t="shared" si="799"/>
        <v>&lt;177 micron (NGR)</v>
      </c>
      <c r="L4844">
        <v>15</v>
      </c>
      <c r="M4844" t="s">
        <v>118</v>
      </c>
      <c r="N4844">
        <v>292</v>
      </c>
      <c r="O4844" t="s">
        <v>516</v>
      </c>
      <c r="P4844" t="s">
        <v>244</v>
      </c>
      <c r="Q4844" t="s">
        <v>76</v>
      </c>
      <c r="R4844" t="s">
        <v>109</v>
      </c>
      <c r="S4844" t="s">
        <v>33</v>
      </c>
      <c r="T4844" t="s">
        <v>122</v>
      </c>
      <c r="U4844" t="s">
        <v>67</v>
      </c>
      <c r="V4844" t="s">
        <v>309</v>
      </c>
      <c r="W4844" t="s">
        <v>63</v>
      </c>
      <c r="X4844" t="s">
        <v>77</v>
      </c>
      <c r="Y4844" t="s">
        <v>41</v>
      </c>
      <c r="Z4844" t="s">
        <v>13108</v>
      </c>
    </row>
    <row r="4845" spans="1:26" hidden="1" x14ac:dyDescent="0.25">
      <c r="A4845" t="s">
        <v>19374</v>
      </c>
      <c r="B4845" t="s">
        <v>19375</v>
      </c>
      <c r="C4845" s="1" t="str">
        <f t="shared" si="790"/>
        <v>21:0389</v>
      </c>
      <c r="D4845" s="1" t="str">
        <f t="shared" si="797"/>
        <v>21:0130</v>
      </c>
      <c r="E4845" t="s">
        <v>19376</v>
      </c>
      <c r="F4845" t="s">
        <v>19377</v>
      </c>
      <c r="H4845">
        <v>67.581858999999994</v>
      </c>
      <c r="I4845">
        <v>-85.448028800000003</v>
      </c>
      <c r="J4845" s="1" t="str">
        <f t="shared" si="798"/>
        <v>NGR lake sediment grab sample</v>
      </c>
      <c r="K4845" s="1" t="str">
        <f t="shared" si="799"/>
        <v>&lt;177 micron (NGR)</v>
      </c>
      <c r="L4845">
        <v>15</v>
      </c>
      <c r="M4845" t="s">
        <v>131</v>
      </c>
      <c r="N4845">
        <v>293</v>
      </c>
      <c r="O4845" t="s">
        <v>155</v>
      </c>
      <c r="P4845" t="s">
        <v>1090</v>
      </c>
      <c r="Q4845" t="s">
        <v>349</v>
      </c>
      <c r="R4845" t="s">
        <v>49</v>
      </c>
      <c r="S4845" t="s">
        <v>50</v>
      </c>
      <c r="T4845" t="s">
        <v>36</v>
      </c>
      <c r="U4845" t="s">
        <v>1416</v>
      </c>
      <c r="V4845" t="s">
        <v>5774</v>
      </c>
      <c r="W4845" t="s">
        <v>33</v>
      </c>
      <c r="X4845" t="s">
        <v>82</v>
      </c>
      <c r="Y4845" t="s">
        <v>41</v>
      </c>
      <c r="Z4845" t="s">
        <v>4754</v>
      </c>
    </row>
    <row r="4846" spans="1:26" hidden="1" x14ac:dyDescent="0.25">
      <c r="A4846" t="s">
        <v>19378</v>
      </c>
      <c r="B4846" t="s">
        <v>19379</v>
      </c>
      <c r="C4846" s="1" t="str">
        <f t="shared" si="790"/>
        <v>21:0389</v>
      </c>
      <c r="D4846" s="1" t="str">
        <f t="shared" si="797"/>
        <v>21:0130</v>
      </c>
      <c r="E4846" t="s">
        <v>19380</v>
      </c>
      <c r="F4846" t="s">
        <v>19381</v>
      </c>
      <c r="H4846">
        <v>67.601112299999997</v>
      </c>
      <c r="I4846">
        <v>-85.414563299999998</v>
      </c>
      <c r="J4846" s="1" t="str">
        <f t="shared" si="798"/>
        <v>NGR lake sediment grab sample</v>
      </c>
      <c r="K4846" s="1" t="str">
        <f t="shared" si="799"/>
        <v>&lt;177 micron (NGR)</v>
      </c>
      <c r="L4846">
        <v>15</v>
      </c>
      <c r="M4846" t="s">
        <v>143</v>
      </c>
      <c r="N4846">
        <v>294</v>
      </c>
      <c r="O4846" t="s">
        <v>3263</v>
      </c>
      <c r="P4846" t="s">
        <v>1058</v>
      </c>
      <c r="Q4846" t="s">
        <v>596</v>
      </c>
      <c r="R4846" t="s">
        <v>423</v>
      </c>
      <c r="S4846" t="s">
        <v>198</v>
      </c>
      <c r="T4846" t="s">
        <v>36</v>
      </c>
      <c r="U4846" t="s">
        <v>2543</v>
      </c>
      <c r="V4846" t="s">
        <v>393</v>
      </c>
      <c r="W4846" t="s">
        <v>33</v>
      </c>
      <c r="X4846" t="s">
        <v>283</v>
      </c>
      <c r="Y4846" t="s">
        <v>125</v>
      </c>
      <c r="Z4846" t="s">
        <v>3876</v>
      </c>
    </row>
    <row r="4847" spans="1:26" hidden="1" x14ac:dyDescent="0.25">
      <c r="A4847" t="s">
        <v>19382</v>
      </c>
      <c r="B4847" t="s">
        <v>19383</v>
      </c>
      <c r="C4847" s="1" t="str">
        <f t="shared" si="790"/>
        <v>21:0389</v>
      </c>
      <c r="D4847" s="1" t="str">
        <f t="shared" si="797"/>
        <v>21:0130</v>
      </c>
      <c r="E4847" t="s">
        <v>19384</v>
      </c>
      <c r="F4847" t="s">
        <v>19385</v>
      </c>
      <c r="H4847">
        <v>67.578687400000007</v>
      </c>
      <c r="I4847">
        <v>-85.3778322</v>
      </c>
      <c r="J4847" s="1" t="str">
        <f t="shared" si="798"/>
        <v>NGR lake sediment grab sample</v>
      </c>
      <c r="K4847" s="1" t="str">
        <f t="shared" si="799"/>
        <v>&lt;177 micron (NGR)</v>
      </c>
      <c r="L4847">
        <v>15</v>
      </c>
      <c r="M4847" t="s">
        <v>177</v>
      </c>
      <c r="N4847">
        <v>295</v>
      </c>
      <c r="O4847" t="s">
        <v>3263</v>
      </c>
      <c r="P4847" t="s">
        <v>297</v>
      </c>
      <c r="Q4847" t="s">
        <v>271</v>
      </c>
      <c r="R4847" t="s">
        <v>1085</v>
      </c>
      <c r="S4847" t="s">
        <v>271</v>
      </c>
      <c r="T4847" t="s">
        <v>36</v>
      </c>
      <c r="U4847" t="s">
        <v>11903</v>
      </c>
      <c r="V4847" t="s">
        <v>8127</v>
      </c>
      <c r="W4847" t="s">
        <v>63</v>
      </c>
      <c r="X4847" t="s">
        <v>890</v>
      </c>
      <c r="Y4847" t="s">
        <v>41</v>
      </c>
      <c r="Z4847" t="s">
        <v>76</v>
      </c>
    </row>
    <row r="4848" spans="1:26" hidden="1" x14ac:dyDescent="0.25">
      <c r="A4848" t="s">
        <v>19386</v>
      </c>
      <c r="B4848" t="s">
        <v>19387</v>
      </c>
      <c r="C4848" s="1" t="str">
        <f t="shared" si="790"/>
        <v>21:0389</v>
      </c>
      <c r="D4848" s="1" t="str">
        <f t="shared" si="797"/>
        <v>21:0130</v>
      </c>
      <c r="E4848" t="s">
        <v>19331</v>
      </c>
      <c r="F4848" t="s">
        <v>19388</v>
      </c>
      <c r="H4848">
        <v>67.595590099999995</v>
      </c>
      <c r="I4848">
        <v>-85.343113900000006</v>
      </c>
      <c r="J4848" s="1" t="str">
        <f t="shared" si="798"/>
        <v>NGR lake sediment grab sample</v>
      </c>
      <c r="K4848" s="1" t="str">
        <f t="shared" si="799"/>
        <v>&lt;177 micron (NGR)</v>
      </c>
      <c r="L4848">
        <v>15</v>
      </c>
      <c r="M4848" t="s">
        <v>366</v>
      </c>
      <c r="N4848">
        <v>296</v>
      </c>
      <c r="O4848" t="s">
        <v>841</v>
      </c>
      <c r="P4848" t="s">
        <v>343</v>
      </c>
      <c r="Q4848" t="s">
        <v>596</v>
      </c>
      <c r="R4848" t="s">
        <v>51</v>
      </c>
      <c r="S4848" t="s">
        <v>198</v>
      </c>
      <c r="T4848" t="s">
        <v>122</v>
      </c>
      <c r="U4848" t="s">
        <v>1964</v>
      </c>
      <c r="V4848" t="s">
        <v>5774</v>
      </c>
      <c r="W4848" t="s">
        <v>80</v>
      </c>
      <c r="X4848" t="s">
        <v>48</v>
      </c>
      <c r="Y4848" t="s">
        <v>41</v>
      </c>
      <c r="Z4848" t="s">
        <v>2697</v>
      </c>
    </row>
    <row r="4849" spans="1:26" hidden="1" x14ac:dyDescent="0.25">
      <c r="A4849" t="s">
        <v>19389</v>
      </c>
      <c r="B4849" t="s">
        <v>19390</v>
      </c>
      <c r="C4849" s="1" t="str">
        <f t="shared" si="790"/>
        <v>21:0389</v>
      </c>
      <c r="D4849" s="1" t="str">
        <f t="shared" si="797"/>
        <v>21:0130</v>
      </c>
      <c r="E4849" t="s">
        <v>19391</v>
      </c>
      <c r="F4849" t="s">
        <v>19392</v>
      </c>
      <c r="H4849">
        <v>67.573603300000002</v>
      </c>
      <c r="I4849">
        <v>-85.263688299999998</v>
      </c>
      <c r="J4849" s="1" t="str">
        <f t="shared" si="798"/>
        <v>NGR lake sediment grab sample</v>
      </c>
      <c r="K4849" s="1" t="str">
        <f t="shared" si="799"/>
        <v>&lt;177 micron (NGR)</v>
      </c>
      <c r="L4849">
        <v>15</v>
      </c>
      <c r="M4849" t="s">
        <v>187</v>
      </c>
      <c r="N4849">
        <v>297</v>
      </c>
      <c r="O4849" t="s">
        <v>91</v>
      </c>
      <c r="P4849" t="s">
        <v>342</v>
      </c>
      <c r="Q4849" t="s">
        <v>244</v>
      </c>
      <c r="R4849" t="s">
        <v>1085</v>
      </c>
      <c r="S4849" t="s">
        <v>596</v>
      </c>
      <c r="T4849" t="s">
        <v>36</v>
      </c>
      <c r="U4849" t="s">
        <v>5851</v>
      </c>
      <c r="V4849" t="s">
        <v>5500</v>
      </c>
      <c r="W4849" t="s">
        <v>80</v>
      </c>
      <c r="X4849" t="s">
        <v>890</v>
      </c>
      <c r="Y4849" t="s">
        <v>875</v>
      </c>
      <c r="Z4849" t="s">
        <v>2257</v>
      </c>
    </row>
    <row r="4850" spans="1:26" hidden="1" x14ac:dyDescent="0.25">
      <c r="A4850" t="s">
        <v>19393</v>
      </c>
      <c r="B4850" t="s">
        <v>19394</v>
      </c>
      <c r="C4850" s="1" t="str">
        <f t="shared" si="790"/>
        <v>21:0389</v>
      </c>
      <c r="D4850" s="1" t="str">
        <f t="shared" si="797"/>
        <v>21:0130</v>
      </c>
      <c r="E4850" t="s">
        <v>19395</v>
      </c>
      <c r="F4850" t="s">
        <v>19396</v>
      </c>
      <c r="H4850">
        <v>67.553613999999996</v>
      </c>
      <c r="I4850">
        <v>-85.275577100000007</v>
      </c>
      <c r="J4850" s="1" t="str">
        <f t="shared" si="798"/>
        <v>NGR lake sediment grab sample</v>
      </c>
      <c r="K4850" s="1" t="str">
        <f t="shared" si="799"/>
        <v>&lt;177 micron (NGR)</v>
      </c>
      <c r="L4850">
        <v>15</v>
      </c>
      <c r="M4850" t="s">
        <v>196</v>
      </c>
      <c r="N4850">
        <v>298</v>
      </c>
      <c r="O4850" t="s">
        <v>577</v>
      </c>
      <c r="P4850" t="s">
        <v>343</v>
      </c>
      <c r="Q4850" t="s">
        <v>135</v>
      </c>
      <c r="R4850" t="s">
        <v>133</v>
      </c>
      <c r="S4850" t="s">
        <v>271</v>
      </c>
      <c r="T4850" t="s">
        <v>36</v>
      </c>
      <c r="U4850" t="s">
        <v>3605</v>
      </c>
      <c r="V4850" t="s">
        <v>19010</v>
      </c>
      <c r="W4850" t="s">
        <v>80</v>
      </c>
      <c r="X4850" t="s">
        <v>283</v>
      </c>
      <c r="Y4850" t="s">
        <v>41</v>
      </c>
      <c r="Z4850" t="s">
        <v>39</v>
      </c>
    </row>
    <row r="4851" spans="1:26" hidden="1" x14ac:dyDescent="0.25">
      <c r="A4851" t="s">
        <v>19397</v>
      </c>
      <c r="B4851" t="s">
        <v>19398</v>
      </c>
      <c r="C4851" s="1" t="str">
        <f t="shared" si="790"/>
        <v>21:0389</v>
      </c>
      <c r="D4851" s="1" t="str">
        <f t="shared" si="797"/>
        <v>21:0130</v>
      </c>
      <c r="E4851" t="s">
        <v>19399</v>
      </c>
      <c r="F4851" t="s">
        <v>19400</v>
      </c>
      <c r="H4851">
        <v>67.534923800000001</v>
      </c>
      <c r="I4851">
        <v>-85.3673395</v>
      </c>
      <c r="J4851" s="1" t="str">
        <f t="shared" si="798"/>
        <v>NGR lake sediment grab sample</v>
      </c>
      <c r="K4851" s="1" t="str">
        <f t="shared" si="799"/>
        <v>&lt;177 micron (NGR)</v>
      </c>
      <c r="L4851">
        <v>15</v>
      </c>
      <c r="M4851" t="s">
        <v>206</v>
      </c>
      <c r="N4851">
        <v>299</v>
      </c>
      <c r="O4851" t="s">
        <v>760</v>
      </c>
      <c r="P4851" t="s">
        <v>760</v>
      </c>
      <c r="Q4851" t="s">
        <v>760</v>
      </c>
      <c r="R4851" t="s">
        <v>760</v>
      </c>
      <c r="S4851" t="s">
        <v>760</v>
      </c>
      <c r="T4851" t="s">
        <v>760</v>
      </c>
      <c r="U4851" t="s">
        <v>760</v>
      </c>
      <c r="V4851" t="s">
        <v>760</v>
      </c>
      <c r="W4851" t="s">
        <v>760</v>
      </c>
      <c r="X4851" t="s">
        <v>760</v>
      </c>
      <c r="Y4851" t="s">
        <v>760</v>
      </c>
      <c r="Z4851" t="s">
        <v>760</v>
      </c>
    </row>
    <row r="4852" spans="1:26" hidden="1" x14ac:dyDescent="0.25">
      <c r="A4852" t="s">
        <v>19401</v>
      </c>
      <c r="B4852" t="s">
        <v>19402</v>
      </c>
      <c r="C4852" s="1" t="str">
        <f t="shared" si="790"/>
        <v>21:0389</v>
      </c>
      <c r="D4852" s="1" t="str">
        <f t="shared" si="797"/>
        <v>21:0130</v>
      </c>
      <c r="E4852" t="s">
        <v>19403</v>
      </c>
      <c r="F4852" t="s">
        <v>19404</v>
      </c>
      <c r="H4852">
        <v>67.533258799999999</v>
      </c>
      <c r="I4852">
        <v>-85.391941000000003</v>
      </c>
      <c r="J4852" s="1" t="str">
        <f t="shared" si="798"/>
        <v>NGR lake sediment grab sample</v>
      </c>
      <c r="K4852" s="1" t="str">
        <f t="shared" si="799"/>
        <v>&lt;177 micron (NGR)</v>
      </c>
      <c r="L4852">
        <v>15</v>
      </c>
      <c r="M4852" t="s">
        <v>214</v>
      </c>
      <c r="N4852">
        <v>300</v>
      </c>
      <c r="O4852" t="s">
        <v>243</v>
      </c>
      <c r="P4852" t="s">
        <v>74</v>
      </c>
      <c r="Q4852" t="s">
        <v>77</v>
      </c>
      <c r="R4852" t="s">
        <v>133</v>
      </c>
      <c r="S4852" t="s">
        <v>50</v>
      </c>
      <c r="T4852" t="s">
        <v>122</v>
      </c>
      <c r="U4852" t="s">
        <v>1846</v>
      </c>
      <c r="V4852" t="s">
        <v>2145</v>
      </c>
      <c r="W4852" t="s">
        <v>80</v>
      </c>
      <c r="X4852" t="s">
        <v>79</v>
      </c>
      <c r="Y4852" t="s">
        <v>125</v>
      </c>
      <c r="Z4852" t="s">
        <v>10226</v>
      </c>
    </row>
    <row r="4853" spans="1:26" hidden="1" x14ac:dyDescent="0.25">
      <c r="A4853" t="s">
        <v>19405</v>
      </c>
      <c r="B4853" t="s">
        <v>19406</v>
      </c>
      <c r="C4853" s="1" t="str">
        <f t="shared" si="790"/>
        <v>21:0389</v>
      </c>
      <c r="D4853" s="1" t="str">
        <f t="shared" si="797"/>
        <v>21:0130</v>
      </c>
      <c r="E4853" t="s">
        <v>19407</v>
      </c>
      <c r="F4853" t="s">
        <v>19408</v>
      </c>
      <c r="H4853">
        <v>67.524042499999993</v>
      </c>
      <c r="I4853">
        <v>-85.678471099999996</v>
      </c>
      <c r="J4853" s="1" t="str">
        <f t="shared" si="798"/>
        <v>NGR lake sediment grab sample</v>
      </c>
      <c r="K4853" s="1" t="str">
        <f t="shared" si="799"/>
        <v>&lt;177 micron (NGR)</v>
      </c>
      <c r="L4853">
        <v>16</v>
      </c>
      <c r="M4853" t="s">
        <v>242</v>
      </c>
      <c r="N4853">
        <v>301</v>
      </c>
      <c r="O4853" t="s">
        <v>841</v>
      </c>
      <c r="P4853" t="s">
        <v>771</v>
      </c>
      <c r="Q4853" t="s">
        <v>75</v>
      </c>
      <c r="R4853" t="s">
        <v>120</v>
      </c>
      <c r="S4853" t="s">
        <v>64</v>
      </c>
      <c r="T4853" t="s">
        <v>36</v>
      </c>
      <c r="U4853" t="s">
        <v>2474</v>
      </c>
      <c r="V4853" t="s">
        <v>478</v>
      </c>
      <c r="W4853" t="s">
        <v>66</v>
      </c>
      <c r="X4853" t="s">
        <v>79</v>
      </c>
      <c r="Y4853" t="s">
        <v>875</v>
      </c>
      <c r="Z4853" t="s">
        <v>4881</v>
      </c>
    </row>
    <row r="4854" spans="1:26" hidden="1" x14ac:dyDescent="0.25">
      <c r="A4854" t="s">
        <v>19409</v>
      </c>
      <c r="B4854" t="s">
        <v>19410</v>
      </c>
      <c r="C4854" s="1" t="str">
        <f t="shared" si="790"/>
        <v>21:0389</v>
      </c>
      <c r="D4854" s="1" t="str">
        <f t="shared" si="797"/>
        <v>21:0130</v>
      </c>
      <c r="E4854" t="s">
        <v>19411</v>
      </c>
      <c r="F4854" t="s">
        <v>19412</v>
      </c>
      <c r="H4854">
        <v>67.515618900000007</v>
      </c>
      <c r="I4854">
        <v>-85.412776699999995</v>
      </c>
      <c r="J4854" s="1" t="str">
        <f t="shared" si="798"/>
        <v>NGR lake sediment grab sample</v>
      </c>
      <c r="K4854" s="1" t="str">
        <f t="shared" si="799"/>
        <v>&lt;177 micron (NGR)</v>
      </c>
      <c r="L4854">
        <v>16</v>
      </c>
      <c r="M4854" t="s">
        <v>251</v>
      </c>
      <c r="N4854">
        <v>302</v>
      </c>
      <c r="O4854" t="s">
        <v>631</v>
      </c>
      <c r="P4854" t="s">
        <v>306</v>
      </c>
      <c r="Q4854" t="s">
        <v>349</v>
      </c>
      <c r="R4854" t="s">
        <v>1058</v>
      </c>
      <c r="S4854" t="s">
        <v>596</v>
      </c>
      <c r="T4854" t="s">
        <v>36</v>
      </c>
      <c r="U4854" t="s">
        <v>261</v>
      </c>
      <c r="V4854" t="s">
        <v>3808</v>
      </c>
      <c r="W4854" t="s">
        <v>63</v>
      </c>
      <c r="X4854" t="s">
        <v>890</v>
      </c>
      <c r="Y4854" t="s">
        <v>125</v>
      </c>
      <c r="Z4854" t="s">
        <v>3876</v>
      </c>
    </row>
    <row r="4855" spans="1:26" hidden="1" x14ac:dyDescent="0.25">
      <c r="A4855" t="s">
        <v>19413</v>
      </c>
      <c r="B4855" t="s">
        <v>19414</v>
      </c>
      <c r="C4855" s="1" t="str">
        <f t="shared" si="790"/>
        <v>21:0389</v>
      </c>
      <c r="D4855" s="1" t="str">
        <f t="shared" si="797"/>
        <v>21:0130</v>
      </c>
      <c r="E4855" t="s">
        <v>19415</v>
      </c>
      <c r="F4855" t="s">
        <v>19416</v>
      </c>
      <c r="H4855">
        <v>67.502004299999996</v>
      </c>
      <c r="I4855">
        <v>-85.441912000000002</v>
      </c>
      <c r="J4855" s="1" t="str">
        <f t="shared" si="798"/>
        <v>NGR lake sediment grab sample</v>
      </c>
      <c r="K4855" s="1" t="str">
        <f t="shared" si="799"/>
        <v>&lt;177 micron (NGR)</v>
      </c>
      <c r="L4855">
        <v>16</v>
      </c>
      <c r="M4855" t="s">
        <v>259</v>
      </c>
      <c r="N4855">
        <v>303</v>
      </c>
      <c r="O4855" t="s">
        <v>702</v>
      </c>
      <c r="P4855" t="s">
        <v>888</v>
      </c>
      <c r="Q4855" t="s">
        <v>135</v>
      </c>
      <c r="R4855" t="s">
        <v>49</v>
      </c>
      <c r="S4855" t="s">
        <v>290</v>
      </c>
      <c r="T4855" t="s">
        <v>36</v>
      </c>
      <c r="U4855" t="s">
        <v>1480</v>
      </c>
      <c r="V4855" t="s">
        <v>911</v>
      </c>
      <c r="W4855" t="s">
        <v>33</v>
      </c>
      <c r="X4855" t="s">
        <v>82</v>
      </c>
      <c r="Y4855" t="s">
        <v>125</v>
      </c>
      <c r="Z4855" t="s">
        <v>554</v>
      </c>
    </row>
    <row r="4856" spans="1:26" hidden="1" x14ac:dyDescent="0.25">
      <c r="A4856" t="s">
        <v>19417</v>
      </c>
      <c r="B4856" t="s">
        <v>19418</v>
      </c>
      <c r="C4856" s="1" t="str">
        <f t="shared" si="790"/>
        <v>21:0389</v>
      </c>
      <c r="D4856" s="1" t="str">
        <f t="shared" si="797"/>
        <v>21:0130</v>
      </c>
      <c r="E4856" t="s">
        <v>19415</v>
      </c>
      <c r="F4856" t="s">
        <v>19419</v>
      </c>
      <c r="H4856">
        <v>67.502004299999996</v>
      </c>
      <c r="I4856">
        <v>-85.441912000000002</v>
      </c>
      <c r="J4856" s="1" t="str">
        <f t="shared" si="798"/>
        <v>NGR lake sediment grab sample</v>
      </c>
      <c r="K4856" s="1" t="str">
        <f t="shared" si="799"/>
        <v>&lt;177 micron (NGR)</v>
      </c>
      <c r="L4856">
        <v>16</v>
      </c>
      <c r="M4856" t="s">
        <v>268</v>
      </c>
      <c r="N4856">
        <v>304</v>
      </c>
      <c r="O4856" t="s">
        <v>666</v>
      </c>
      <c r="P4856" t="s">
        <v>81</v>
      </c>
      <c r="Q4856" t="s">
        <v>135</v>
      </c>
      <c r="R4856" t="s">
        <v>121</v>
      </c>
      <c r="S4856" t="s">
        <v>290</v>
      </c>
      <c r="T4856" t="s">
        <v>36</v>
      </c>
      <c r="U4856" t="s">
        <v>1785</v>
      </c>
      <c r="V4856" t="s">
        <v>1703</v>
      </c>
      <c r="W4856" t="s">
        <v>33</v>
      </c>
      <c r="X4856" t="s">
        <v>82</v>
      </c>
      <c r="Y4856" t="s">
        <v>125</v>
      </c>
      <c r="Z4856" t="s">
        <v>3162</v>
      </c>
    </row>
    <row r="4857" spans="1:26" hidden="1" x14ac:dyDescent="0.25">
      <c r="A4857" t="s">
        <v>19420</v>
      </c>
      <c r="B4857" t="s">
        <v>19421</v>
      </c>
      <c r="C4857" s="1" t="str">
        <f t="shared" si="790"/>
        <v>21:0389</v>
      </c>
      <c r="D4857" s="1" t="str">
        <f t="shared" si="797"/>
        <v>21:0130</v>
      </c>
      <c r="E4857" t="s">
        <v>19422</v>
      </c>
      <c r="F4857" t="s">
        <v>19423</v>
      </c>
      <c r="H4857">
        <v>67.555130500000004</v>
      </c>
      <c r="I4857">
        <v>-85.482974999999996</v>
      </c>
      <c r="J4857" s="1" t="str">
        <f t="shared" si="798"/>
        <v>NGR lake sediment grab sample</v>
      </c>
      <c r="K4857" s="1" t="str">
        <f t="shared" si="799"/>
        <v>&lt;177 micron (NGR)</v>
      </c>
      <c r="L4857">
        <v>16</v>
      </c>
      <c r="M4857" t="s">
        <v>47</v>
      </c>
      <c r="N4857">
        <v>305</v>
      </c>
      <c r="O4857" t="s">
        <v>32</v>
      </c>
      <c r="P4857" t="s">
        <v>343</v>
      </c>
      <c r="Q4857" t="s">
        <v>78</v>
      </c>
      <c r="R4857" t="s">
        <v>76</v>
      </c>
      <c r="S4857" t="s">
        <v>33</v>
      </c>
      <c r="T4857" t="s">
        <v>36</v>
      </c>
      <c r="U4857" t="s">
        <v>361</v>
      </c>
      <c r="V4857" t="s">
        <v>1802</v>
      </c>
      <c r="W4857" t="s">
        <v>53</v>
      </c>
      <c r="X4857" t="s">
        <v>77</v>
      </c>
      <c r="Y4857" t="s">
        <v>41</v>
      </c>
      <c r="Z4857" t="s">
        <v>2057</v>
      </c>
    </row>
    <row r="4858" spans="1:26" hidden="1" x14ac:dyDescent="0.25">
      <c r="A4858" t="s">
        <v>19424</v>
      </c>
      <c r="B4858" t="s">
        <v>19425</v>
      </c>
      <c r="C4858" s="1" t="str">
        <f t="shared" si="790"/>
        <v>21:0389</v>
      </c>
      <c r="D4858" s="1" t="str">
        <f t="shared" si="797"/>
        <v>21:0130</v>
      </c>
      <c r="E4858" t="s">
        <v>19426</v>
      </c>
      <c r="F4858" t="s">
        <v>19427</v>
      </c>
      <c r="H4858">
        <v>67.534172100000006</v>
      </c>
      <c r="I4858">
        <v>-85.498341999999994</v>
      </c>
      <c r="J4858" s="1" t="str">
        <f t="shared" si="798"/>
        <v>NGR lake sediment grab sample</v>
      </c>
      <c r="K4858" s="1" t="str">
        <f t="shared" si="799"/>
        <v>&lt;177 micron (NGR)</v>
      </c>
      <c r="L4858">
        <v>16</v>
      </c>
      <c r="M4858" t="s">
        <v>60</v>
      </c>
      <c r="N4858">
        <v>306</v>
      </c>
      <c r="O4858" t="s">
        <v>798</v>
      </c>
      <c r="P4858" t="s">
        <v>890</v>
      </c>
      <c r="Q4858" t="s">
        <v>64</v>
      </c>
      <c r="R4858" t="s">
        <v>349</v>
      </c>
      <c r="S4858" t="s">
        <v>39</v>
      </c>
      <c r="T4858" t="s">
        <v>36</v>
      </c>
      <c r="U4858" t="s">
        <v>470</v>
      </c>
      <c r="V4858" t="s">
        <v>2451</v>
      </c>
      <c r="W4858" t="s">
        <v>53</v>
      </c>
      <c r="X4858" t="s">
        <v>283</v>
      </c>
      <c r="Y4858" t="s">
        <v>41</v>
      </c>
      <c r="Z4858" t="s">
        <v>2661</v>
      </c>
    </row>
    <row r="4859" spans="1:26" hidden="1" x14ac:dyDescent="0.25">
      <c r="A4859" t="s">
        <v>19428</v>
      </c>
      <c r="B4859" t="s">
        <v>19429</v>
      </c>
      <c r="C4859" s="1" t="str">
        <f t="shared" si="790"/>
        <v>21:0389</v>
      </c>
      <c r="D4859" s="1" t="str">
        <f t="shared" si="797"/>
        <v>21:0130</v>
      </c>
      <c r="E4859" t="s">
        <v>19430</v>
      </c>
      <c r="F4859" t="s">
        <v>19431</v>
      </c>
      <c r="H4859">
        <v>67.524732499999999</v>
      </c>
      <c r="I4859">
        <v>-85.607677499999994</v>
      </c>
      <c r="J4859" s="1" t="str">
        <f t="shared" si="798"/>
        <v>NGR lake sediment grab sample</v>
      </c>
      <c r="K4859" s="1" t="str">
        <f t="shared" si="799"/>
        <v>&lt;177 micron (NGR)</v>
      </c>
      <c r="L4859">
        <v>16</v>
      </c>
      <c r="M4859" t="s">
        <v>73</v>
      </c>
      <c r="N4859">
        <v>307</v>
      </c>
      <c r="O4859" t="s">
        <v>562</v>
      </c>
      <c r="P4859" t="s">
        <v>336</v>
      </c>
      <c r="Q4859" t="s">
        <v>271</v>
      </c>
      <c r="R4859" t="s">
        <v>761</v>
      </c>
      <c r="S4859" t="s">
        <v>97</v>
      </c>
      <c r="T4859" t="s">
        <v>36</v>
      </c>
      <c r="U4859" t="s">
        <v>938</v>
      </c>
      <c r="V4859" t="s">
        <v>1703</v>
      </c>
      <c r="W4859" t="s">
        <v>63</v>
      </c>
      <c r="X4859" t="s">
        <v>283</v>
      </c>
      <c r="Y4859" t="s">
        <v>309</v>
      </c>
      <c r="Z4859" t="s">
        <v>4550</v>
      </c>
    </row>
    <row r="4860" spans="1:26" hidden="1" x14ac:dyDescent="0.25">
      <c r="A4860" t="s">
        <v>19432</v>
      </c>
      <c r="B4860" t="s">
        <v>19433</v>
      </c>
      <c r="C4860" s="1" t="str">
        <f t="shared" si="790"/>
        <v>21:0389</v>
      </c>
      <c r="D4860" s="1" t="str">
        <f t="shared" si="797"/>
        <v>21:0130</v>
      </c>
      <c r="E4860" t="s">
        <v>19407</v>
      </c>
      <c r="F4860" t="s">
        <v>19434</v>
      </c>
      <c r="H4860">
        <v>67.524042499999993</v>
      </c>
      <c r="I4860">
        <v>-85.678471099999996</v>
      </c>
      <c r="J4860" s="1" t="str">
        <f t="shared" si="798"/>
        <v>NGR lake sediment grab sample</v>
      </c>
      <c r="K4860" s="1" t="str">
        <f t="shared" si="799"/>
        <v>&lt;177 micron (NGR)</v>
      </c>
      <c r="L4860">
        <v>16</v>
      </c>
      <c r="M4860" t="s">
        <v>366</v>
      </c>
      <c r="N4860">
        <v>308</v>
      </c>
      <c r="O4860" t="s">
        <v>841</v>
      </c>
      <c r="P4860" t="s">
        <v>197</v>
      </c>
      <c r="Q4860" t="s">
        <v>391</v>
      </c>
      <c r="R4860" t="s">
        <v>120</v>
      </c>
      <c r="S4860" t="s">
        <v>109</v>
      </c>
      <c r="T4860" t="s">
        <v>36</v>
      </c>
      <c r="U4860" t="s">
        <v>260</v>
      </c>
      <c r="V4860" t="s">
        <v>548</v>
      </c>
      <c r="W4860" t="s">
        <v>63</v>
      </c>
      <c r="X4860" t="s">
        <v>890</v>
      </c>
      <c r="Y4860" t="s">
        <v>66</v>
      </c>
      <c r="Z4860" t="s">
        <v>156</v>
      </c>
    </row>
    <row r="4861" spans="1:26" hidden="1" x14ac:dyDescent="0.25">
      <c r="A4861" t="s">
        <v>19435</v>
      </c>
      <c r="B4861" t="s">
        <v>19436</v>
      </c>
      <c r="C4861" s="1" t="str">
        <f t="shared" si="790"/>
        <v>21:0389</v>
      </c>
      <c r="D4861" s="1" t="str">
        <f>HYPERLINK("http://geochem.nrcan.gc.ca/cdogs/content/svy/svy_e.htm", "")</f>
        <v/>
      </c>
      <c r="G4861" s="1" t="str">
        <f>HYPERLINK("http://geochem.nrcan.gc.ca/cdogs/content/cr_/cr_00007_e.htm", "7")</f>
        <v>7</v>
      </c>
      <c r="J4861" t="s">
        <v>220</v>
      </c>
      <c r="K4861" t="s">
        <v>221</v>
      </c>
      <c r="L4861">
        <v>16</v>
      </c>
      <c r="M4861" t="s">
        <v>222</v>
      </c>
      <c r="N4861">
        <v>309</v>
      </c>
      <c r="O4861" t="s">
        <v>224</v>
      </c>
      <c r="P4861" t="s">
        <v>133</v>
      </c>
      <c r="Q4861" t="s">
        <v>50</v>
      </c>
      <c r="R4861" t="s">
        <v>181</v>
      </c>
      <c r="S4861" t="s">
        <v>33</v>
      </c>
      <c r="T4861" t="s">
        <v>437</v>
      </c>
      <c r="U4861" t="s">
        <v>799</v>
      </c>
      <c r="V4861" t="s">
        <v>730</v>
      </c>
      <c r="W4861" t="s">
        <v>53</v>
      </c>
      <c r="X4861" t="s">
        <v>228</v>
      </c>
      <c r="Y4861" t="s">
        <v>349</v>
      </c>
      <c r="Z4861" t="s">
        <v>1108</v>
      </c>
    </row>
    <row r="4862" spans="1:26" hidden="1" x14ac:dyDescent="0.25">
      <c r="A4862" t="s">
        <v>19437</v>
      </c>
      <c r="B4862" t="s">
        <v>19438</v>
      </c>
      <c r="C4862" s="1" t="str">
        <f t="shared" si="790"/>
        <v>21:0389</v>
      </c>
      <c r="D4862" s="1" t="str">
        <f t="shared" ref="D4862:D4881" si="800">HYPERLINK("http://geochem.nrcan.gc.ca/cdogs/content/svy/svy210130_e.htm", "21:0130")</f>
        <v>21:0130</v>
      </c>
      <c r="E4862" t="s">
        <v>19439</v>
      </c>
      <c r="F4862" t="s">
        <v>19440</v>
      </c>
      <c r="H4862">
        <v>67.505738100000002</v>
      </c>
      <c r="I4862">
        <v>-85.674804800000004</v>
      </c>
      <c r="J4862" s="1" t="str">
        <f t="shared" ref="J4862:J4881" si="801">HYPERLINK("http://geochem.nrcan.gc.ca/cdogs/content/kwd/kwd020027_e.htm", "NGR lake sediment grab sample")</f>
        <v>NGR lake sediment grab sample</v>
      </c>
      <c r="K4862" s="1" t="str">
        <f t="shared" ref="K4862:K4881" si="802">HYPERLINK("http://geochem.nrcan.gc.ca/cdogs/content/kwd/kwd080006_e.htm", "&lt;177 micron (NGR)")</f>
        <v>&lt;177 micron (NGR)</v>
      </c>
      <c r="L4862">
        <v>16</v>
      </c>
      <c r="M4862" t="s">
        <v>87</v>
      </c>
      <c r="N4862">
        <v>310</v>
      </c>
      <c r="O4862" t="s">
        <v>61</v>
      </c>
      <c r="P4862" t="s">
        <v>133</v>
      </c>
      <c r="Q4862" t="s">
        <v>109</v>
      </c>
      <c r="R4862" t="s">
        <v>349</v>
      </c>
      <c r="S4862" t="s">
        <v>78</v>
      </c>
      <c r="T4862" t="s">
        <v>36</v>
      </c>
      <c r="U4862" t="s">
        <v>144</v>
      </c>
      <c r="V4862" t="s">
        <v>216</v>
      </c>
      <c r="W4862" t="s">
        <v>33</v>
      </c>
      <c r="X4862" t="s">
        <v>82</v>
      </c>
      <c r="Y4862" t="s">
        <v>66</v>
      </c>
      <c r="Z4862" t="s">
        <v>895</v>
      </c>
    </row>
    <row r="4863" spans="1:26" hidden="1" x14ac:dyDescent="0.25">
      <c r="A4863" t="s">
        <v>19441</v>
      </c>
      <c r="B4863" t="s">
        <v>19442</v>
      </c>
      <c r="C4863" s="1" t="str">
        <f t="shared" si="790"/>
        <v>21:0389</v>
      </c>
      <c r="D4863" s="1" t="str">
        <f t="shared" si="800"/>
        <v>21:0130</v>
      </c>
      <c r="E4863" t="s">
        <v>19443</v>
      </c>
      <c r="F4863" t="s">
        <v>19444</v>
      </c>
      <c r="H4863">
        <v>67.496105299999996</v>
      </c>
      <c r="I4863">
        <v>-85.780079900000004</v>
      </c>
      <c r="J4863" s="1" t="str">
        <f t="shared" si="801"/>
        <v>NGR lake sediment grab sample</v>
      </c>
      <c r="K4863" s="1" t="str">
        <f t="shared" si="802"/>
        <v>&lt;177 micron (NGR)</v>
      </c>
      <c r="L4863">
        <v>16</v>
      </c>
      <c r="M4863" t="s">
        <v>96</v>
      </c>
      <c r="N4863">
        <v>311</v>
      </c>
      <c r="O4863" t="s">
        <v>48</v>
      </c>
      <c r="P4863" t="s">
        <v>207</v>
      </c>
      <c r="Q4863" t="s">
        <v>97</v>
      </c>
      <c r="R4863" t="s">
        <v>50</v>
      </c>
      <c r="S4863" t="s">
        <v>80</v>
      </c>
      <c r="T4863" t="s">
        <v>262</v>
      </c>
      <c r="U4863" t="s">
        <v>1692</v>
      </c>
      <c r="V4863" t="s">
        <v>99</v>
      </c>
      <c r="W4863" t="s">
        <v>33</v>
      </c>
      <c r="X4863" t="s">
        <v>283</v>
      </c>
      <c r="Y4863" t="s">
        <v>125</v>
      </c>
      <c r="Z4863" t="s">
        <v>2335</v>
      </c>
    </row>
    <row r="4864" spans="1:26" hidden="1" x14ac:dyDescent="0.25">
      <c r="A4864" t="s">
        <v>19445</v>
      </c>
      <c r="B4864" t="s">
        <v>19446</v>
      </c>
      <c r="C4864" s="1" t="str">
        <f t="shared" si="790"/>
        <v>21:0389</v>
      </c>
      <c r="D4864" s="1" t="str">
        <f t="shared" si="800"/>
        <v>21:0130</v>
      </c>
      <c r="E4864" t="s">
        <v>19447</v>
      </c>
      <c r="F4864" t="s">
        <v>19448</v>
      </c>
      <c r="H4864">
        <v>67.482664900000003</v>
      </c>
      <c r="I4864">
        <v>-85.674920999999998</v>
      </c>
      <c r="J4864" s="1" t="str">
        <f t="shared" si="801"/>
        <v>NGR lake sediment grab sample</v>
      </c>
      <c r="K4864" s="1" t="str">
        <f t="shared" si="802"/>
        <v>&lt;177 micron (NGR)</v>
      </c>
      <c r="L4864">
        <v>16</v>
      </c>
      <c r="M4864" t="s">
        <v>106</v>
      </c>
      <c r="N4864">
        <v>312</v>
      </c>
      <c r="O4864" t="s">
        <v>1254</v>
      </c>
      <c r="P4864" t="s">
        <v>133</v>
      </c>
      <c r="Q4864" t="s">
        <v>156</v>
      </c>
      <c r="R4864" t="s">
        <v>77</v>
      </c>
      <c r="S4864" t="s">
        <v>50</v>
      </c>
      <c r="T4864" t="s">
        <v>36</v>
      </c>
      <c r="U4864" t="s">
        <v>8030</v>
      </c>
      <c r="V4864" t="s">
        <v>11653</v>
      </c>
      <c r="W4864" t="s">
        <v>66</v>
      </c>
      <c r="X4864" t="s">
        <v>283</v>
      </c>
      <c r="Y4864" t="s">
        <v>7452</v>
      </c>
      <c r="Z4864" t="s">
        <v>76</v>
      </c>
    </row>
    <row r="4865" spans="1:26" hidden="1" x14ac:dyDescent="0.25">
      <c r="A4865" t="s">
        <v>19449</v>
      </c>
      <c r="B4865" t="s">
        <v>19450</v>
      </c>
      <c r="C4865" s="1" t="str">
        <f t="shared" si="790"/>
        <v>21:0389</v>
      </c>
      <c r="D4865" s="1" t="str">
        <f t="shared" si="800"/>
        <v>21:0130</v>
      </c>
      <c r="E4865" t="s">
        <v>19451</v>
      </c>
      <c r="F4865" t="s">
        <v>19452</v>
      </c>
      <c r="H4865">
        <v>67.504338300000001</v>
      </c>
      <c r="I4865">
        <v>-85.597043999999997</v>
      </c>
      <c r="J4865" s="1" t="str">
        <f t="shared" si="801"/>
        <v>NGR lake sediment grab sample</v>
      </c>
      <c r="K4865" s="1" t="str">
        <f t="shared" si="802"/>
        <v>&lt;177 micron (NGR)</v>
      </c>
      <c r="L4865">
        <v>16</v>
      </c>
      <c r="M4865" t="s">
        <v>118</v>
      </c>
      <c r="N4865">
        <v>313</v>
      </c>
      <c r="O4865" t="s">
        <v>516</v>
      </c>
      <c r="P4865" t="s">
        <v>134</v>
      </c>
      <c r="Q4865" t="s">
        <v>76</v>
      </c>
      <c r="R4865" t="s">
        <v>198</v>
      </c>
      <c r="S4865" t="s">
        <v>33</v>
      </c>
      <c r="T4865" t="s">
        <v>36</v>
      </c>
      <c r="U4865" t="s">
        <v>89</v>
      </c>
      <c r="V4865" t="s">
        <v>99</v>
      </c>
      <c r="W4865" t="s">
        <v>53</v>
      </c>
      <c r="X4865" t="s">
        <v>77</v>
      </c>
      <c r="Y4865" t="s">
        <v>41</v>
      </c>
      <c r="Z4865" t="s">
        <v>33</v>
      </c>
    </row>
    <row r="4866" spans="1:26" hidden="1" x14ac:dyDescent="0.25">
      <c r="A4866" t="s">
        <v>19453</v>
      </c>
      <c r="B4866" t="s">
        <v>19454</v>
      </c>
      <c r="C4866" s="1" t="str">
        <f t="shared" si="790"/>
        <v>21:0389</v>
      </c>
      <c r="D4866" s="1" t="str">
        <f t="shared" si="800"/>
        <v>21:0130</v>
      </c>
      <c r="E4866" t="s">
        <v>19455</v>
      </c>
      <c r="F4866" t="s">
        <v>19456</v>
      </c>
      <c r="H4866">
        <v>67.510081200000002</v>
      </c>
      <c r="I4866">
        <v>-85.513713699999997</v>
      </c>
      <c r="J4866" s="1" t="str">
        <f t="shared" si="801"/>
        <v>NGR lake sediment grab sample</v>
      </c>
      <c r="K4866" s="1" t="str">
        <f t="shared" si="802"/>
        <v>&lt;177 micron (NGR)</v>
      </c>
      <c r="L4866">
        <v>16</v>
      </c>
      <c r="M4866" t="s">
        <v>131</v>
      </c>
      <c r="N4866">
        <v>314</v>
      </c>
      <c r="O4866" t="s">
        <v>197</v>
      </c>
      <c r="P4866" t="s">
        <v>48</v>
      </c>
      <c r="Q4866" t="s">
        <v>64</v>
      </c>
      <c r="R4866" t="s">
        <v>321</v>
      </c>
      <c r="S4866" t="s">
        <v>146</v>
      </c>
      <c r="T4866" t="s">
        <v>1095</v>
      </c>
      <c r="U4866" t="s">
        <v>465</v>
      </c>
      <c r="V4866" t="s">
        <v>529</v>
      </c>
      <c r="W4866" t="s">
        <v>66</v>
      </c>
      <c r="X4866" t="s">
        <v>82</v>
      </c>
      <c r="Y4866" t="s">
        <v>309</v>
      </c>
      <c r="Z4866" t="s">
        <v>1442</v>
      </c>
    </row>
    <row r="4867" spans="1:26" hidden="1" x14ac:dyDescent="0.25">
      <c r="A4867" t="s">
        <v>19457</v>
      </c>
      <c r="B4867" t="s">
        <v>19458</v>
      </c>
      <c r="C4867" s="1" t="str">
        <f t="shared" si="790"/>
        <v>21:0389</v>
      </c>
      <c r="D4867" s="1" t="str">
        <f t="shared" si="800"/>
        <v>21:0130</v>
      </c>
      <c r="E4867" t="s">
        <v>19459</v>
      </c>
      <c r="F4867" t="s">
        <v>19460</v>
      </c>
      <c r="H4867">
        <v>67.483739900000003</v>
      </c>
      <c r="I4867">
        <v>-85.500077500000003</v>
      </c>
      <c r="J4867" s="1" t="str">
        <f t="shared" si="801"/>
        <v>NGR lake sediment grab sample</v>
      </c>
      <c r="K4867" s="1" t="str">
        <f t="shared" si="802"/>
        <v>&lt;177 micron (NGR)</v>
      </c>
      <c r="L4867">
        <v>16</v>
      </c>
      <c r="M4867" t="s">
        <v>143</v>
      </c>
      <c r="N4867">
        <v>315</v>
      </c>
      <c r="O4867" t="s">
        <v>74</v>
      </c>
      <c r="P4867" t="s">
        <v>336</v>
      </c>
      <c r="Q4867" t="s">
        <v>109</v>
      </c>
      <c r="R4867" t="s">
        <v>77</v>
      </c>
      <c r="S4867" t="s">
        <v>78</v>
      </c>
      <c r="T4867" t="s">
        <v>122</v>
      </c>
      <c r="U4867" t="s">
        <v>515</v>
      </c>
      <c r="V4867" t="s">
        <v>529</v>
      </c>
      <c r="W4867" t="s">
        <v>63</v>
      </c>
      <c r="X4867" t="s">
        <v>82</v>
      </c>
      <c r="Y4867" t="s">
        <v>125</v>
      </c>
      <c r="Z4867" t="s">
        <v>156</v>
      </c>
    </row>
    <row r="4868" spans="1:26" hidden="1" x14ac:dyDescent="0.25">
      <c r="A4868" t="s">
        <v>19461</v>
      </c>
      <c r="B4868" t="s">
        <v>19462</v>
      </c>
      <c r="C4868" s="1" t="str">
        <f t="shared" si="790"/>
        <v>21:0389</v>
      </c>
      <c r="D4868" s="1" t="str">
        <f t="shared" si="800"/>
        <v>21:0130</v>
      </c>
      <c r="E4868" t="s">
        <v>19463</v>
      </c>
      <c r="F4868" t="s">
        <v>19464</v>
      </c>
      <c r="H4868">
        <v>67.473120699999996</v>
      </c>
      <c r="I4868">
        <v>-85.407542100000001</v>
      </c>
      <c r="J4868" s="1" t="str">
        <f t="shared" si="801"/>
        <v>NGR lake sediment grab sample</v>
      </c>
      <c r="K4868" s="1" t="str">
        <f t="shared" si="802"/>
        <v>&lt;177 micron (NGR)</v>
      </c>
      <c r="L4868">
        <v>16</v>
      </c>
      <c r="M4868" t="s">
        <v>177</v>
      </c>
      <c r="N4868">
        <v>316</v>
      </c>
      <c r="O4868" t="s">
        <v>74</v>
      </c>
      <c r="P4868" t="s">
        <v>61</v>
      </c>
      <c r="Q4868" t="s">
        <v>50</v>
      </c>
      <c r="R4868" t="s">
        <v>244</v>
      </c>
      <c r="S4868" t="s">
        <v>97</v>
      </c>
      <c r="T4868" t="s">
        <v>36</v>
      </c>
      <c r="U4868" t="s">
        <v>781</v>
      </c>
      <c r="V4868" t="s">
        <v>375</v>
      </c>
      <c r="W4868" t="s">
        <v>66</v>
      </c>
      <c r="X4868" t="s">
        <v>82</v>
      </c>
      <c r="Y4868" t="s">
        <v>63</v>
      </c>
      <c r="Z4868" t="s">
        <v>6290</v>
      </c>
    </row>
    <row r="4869" spans="1:26" hidden="1" x14ac:dyDescent="0.25">
      <c r="A4869" t="s">
        <v>19465</v>
      </c>
      <c r="B4869" t="s">
        <v>19466</v>
      </c>
      <c r="C4869" s="1" t="str">
        <f t="shared" si="790"/>
        <v>21:0389</v>
      </c>
      <c r="D4869" s="1" t="str">
        <f t="shared" si="800"/>
        <v>21:0130</v>
      </c>
      <c r="E4869" t="s">
        <v>19467</v>
      </c>
      <c r="F4869" t="s">
        <v>19468</v>
      </c>
      <c r="H4869">
        <v>67.488832900000006</v>
      </c>
      <c r="I4869">
        <v>-85.326844899999998</v>
      </c>
      <c r="J4869" s="1" t="str">
        <f t="shared" si="801"/>
        <v>NGR lake sediment grab sample</v>
      </c>
      <c r="K4869" s="1" t="str">
        <f t="shared" si="802"/>
        <v>&lt;177 micron (NGR)</v>
      </c>
      <c r="L4869">
        <v>16</v>
      </c>
      <c r="M4869" t="s">
        <v>187</v>
      </c>
      <c r="N4869">
        <v>317</v>
      </c>
      <c r="O4869" t="s">
        <v>1047</v>
      </c>
      <c r="P4869" t="s">
        <v>120</v>
      </c>
      <c r="Q4869" t="s">
        <v>64</v>
      </c>
      <c r="R4869" t="s">
        <v>335</v>
      </c>
      <c r="S4869" t="s">
        <v>156</v>
      </c>
      <c r="T4869" t="s">
        <v>36</v>
      </c>
      <c r="U4869" t="s">
        <v>1869</v>
      </c>
      <c r="V4869" t="s">
        <v>478</v>
      </c>
      <c r="W4869" t="s">
        <v>66</v>
      </c>
      <c r="X4869" t="s">
        <v>77</v>
      </c>
      <c r="Y4869" t="s">
        <v>309</v>
      </c>
      <c r="Z4869" t="s">
        <v>1259</v>
      </c>
    </row>
    <row r="4870" spans="1:26" hidden="1" x14ac:dyDescent="0.25">
      <c r="A4870" t="s">
        <v>19469</v>
      </c>
      <c r="B4870" t="s">
        <v>19470</v>
      </c>
      <c r="C4870" s="1" t="str">
        <f t="shared" si="790"/>
        <v>21:0389</v>
      </c>
      <c r="D4870" s="1" t="str">
        <f t="shared" si="800"/>
        <v>21:0130</v>
      </c>
      <c r="E4870" t="s">
        <v>19471</v>
      </c>
      <c r="F4870" t="s">
        <v>19472</v>
      </c>
      <c r="H4870">
        <v>67.505906400000001</v>
      </c>
      <c r="I4870">
        <v>-85.309499700000003</v>
      </c>
      <c r="J4870" s="1" t="str">
        <f t="shared" si="801"/>
        <v>NGR lake sediment grab sample</v>
      </c>
      <c r="K4870" s="1" t="str">
        <f t="shared" si="802"/>
        <v>&lt;177 micron (NGR)</v>
      </c>
      <c r="L4870">
        <v>16</v>
      </c>
      <c r="M4870" t="s">
        <v>196</v>
      </c>
      <c r="N4870">
        <v>318</v>
      </c>
      <c r="O4870" t="s">
        <v>509</v>
      </c>
      <c r="P4870" t="s">
        <v>615</v>
      </c>
      <c r="Q4870" t="s">
        <v>277</v>
      </c>
      <c r="R4870" t="s">
        <v>691</v>
      </c>
      <c r="S4870" t="s">
        <v>596</v>
      </c>
      <c r="T4870" t="s">
        <v>36</v>
      </c>
      <c r="U4870" t="s">
        <v>5851</v>
      </c>
      <c r="V4870" t="s">
        <v>19010</v>
      </c>
      <c r="W4870" t="s">
        <v>66</v>
      </c>
      <c r="X4870" t="s">
        <v>82</v>
      </c>
      <c r="Y4870" t="s">
        <v>760</v>
      </c>
      <c r="Z4870" t="s">
        <v>1007</v>
      </c>
    </row>
    <row r="4871" spans="1:26" hidden="1" x14ac:dyDescent="0.25">
      <c r="A4871" t="s">
        <v>19473</v>
      </c>
      <c r="B4871" t="s">
        <v>19474</v>
      </c>
      <c r="C4871" s="1" t="str">
        <f t="shared" si="790"/>
        <v>21:0389</v>
      </c>
      <c r="D4871" s="1" t="str">
        <f t="shared" si="800"/>
        <v>21:0130</v>
      </c>
      <c r="E4871" t="s">
        <v>19475</v>
      </c>
      <c r="F4871" t="s">
        <v>19476</v>
      </c>
      <c r="H4871">
        <v>67.5032657</v>
      </c>
      <c r="I4871">
        <v>-85.236902999999998</v>
      </c>
      <c r="J4871" s="1" t="str">
        <f t="shared" si="801"/>
        <v>NGR lake sediment grab sample</v>
      </c>
      <c r="K4871" s="1" t="str">
        <f t="shared" si="802"/>
        <v>&lt;177 micron (NGR)</v>
      </c>
      <c r="L4871">
        <v>16</v>
      </c>
      <c r="M4871" t="s">
        <v>206</v>
      </c>
      <c r="N4871">
        <v>319</v>
      </c>
      <c r="O4871" t="s">
        <v>54</v>
      </c>
      <c r="P4871" t="s">
        <v>61</v>
      </c>
      <c r="Q4871" t="s">
        <v>135</v>
      </c>
      <c r="R4871" t="s">
        <v>570</v>
      </c>
      <c r="S4871" t="s">
        <v>110</v>
      </c>
      <c r="T4871" t="s">
        <v>36</v>
      </c>
      <c r="U4871" t="s">
        <v>2164</v>
      </c>
      <c r="V4871" t="s">
        <v>3557</v>
      </c>
      <c r="W4871" t="s">
        <v>66</v>
      </c>
      <c r="X4871" t="s">
        <v>77</v>
      </c>
      <c r="Y4871" t="s">
        <v>66</v>
      </c>
      <c r="Z4871" t="s">
        <v>1127</v>
      </c>
    </row>
    <row r="4872" spans="1:26" hidden="1" x14ac:dyDescent="0.25">
      <c r="A4872" t="s">
        <v>19477</v>
      </c>
      <c r="B4872" t="s">
        <v>19478</v>
      </c>
      <c r="C4872" s="1" t="str">
        <f t="shared" si="790"/>
        <v>21:0389</v>
      </c>
      <c r="D4872" s="1" t="str">
        <f t="shared" si="800"/>
        <v>21:0130</v>
      </c>
      <c r="E4872" t="s">
        <v>19479</v>
      </c>
      <c r="F4872" t="s">
        <v>19480</v>
      </c>
      <c r="H4872">
        <v>67.471644400000002</v>
      </c>
      <c r="I4872">
        <v>-85.275837300000006</v>
      </c>
      <c r="J4872" s="1" t="str">
        <f t="shared" si="801"/>
        <v>NGR lake sediment grab sample</v>
      </c>
      <c r="K4872" s="1" t="str">
        <f t="shared" si="802"/>
        <v>&lt;177 micron (NGR)</v>
      </c>
      <c r="L4872">
        <v>16</v>
      </c>
      <c r="M4872" t="s">
        <v>214</v>
      </c>
      <c r="N4872">
        <v>320</v>
      </c>
      <c r="O4872" t="s">
        <v>702</v>
      </c>
      <c r="P4872" t="s">
        <v>759</v>
      </c>
      <c r="Q4872" t="s">
        <v>134</v>
      </c>
      <c r="R4872" t="s">
        <v>278</v>
      </c>
      <c r="S4872" t="s">
        <v>64</v>
      </c>
      <c r="T4872" t="s">
        <v>122</v>
      </c>
      <c r="U4872" t="s">
        <v>379</v>
      </c>
      <c r="V4872" t="s">
        <v>6252</v>
      </c>
      <c r="W4872" t="s">
        <v>66</v>
      </c>
      <c r="X4872" t="s">
        <v>82</v>
      </c>
      <c r="Y4872" t="s">
        <v>125</v>
      </c>
      <c r="Z4872" t="s">
        <v>3162</v>
      </c>
    </row>
    <row r="4873" spans="1:26" hidden="1" x14ac:dyDescent="0.25">
      <c r="A4873" t="s">
        <v>19481</v>
      </c>
      <c r="B4873" t="s">
        <v>19482</v>
      </c>
      <c r="C4873" s="1" t="str">
        <f t="shared" ref="C4873:C4936" si="803">HYPERLINK("http://geochem.nrcan.gc.ca/cdogs/content/bdl/bdl210389_e.htm", "21:0389")</f>
        <v>21:0389</v>
      </c>
      <c r="D4873" s="1" t="str">
        <f t="shared" si="800"/>
        <v>21:0130</v>
      </c>
      <c r="E4873" t="s">
        <v>19483</v>
      </c>
      <c r="F4873" t="s">
        <v>19484</v>
      </c>
      <c r="H4873">
        <v>67.387237200000001</v>
      </c>
      <c r="I4873">
        <v>-84.792236900000006</v>
      </c>
      <c r="J4873" s="1" t="str">
        <f t="shared" si="801"/>
        <v>NGR lake sediment grab sample</v>
      </c>
      <c r="K4873" s="1" t="str">
        <f t="shared" si="802"/>
        <v>&lt;177 micron (NGR)</v>
      </c>
      <c r="L4873">
        <v>17</v>
      </c>
      <c r="M4873" t="s">
        <v>242</v>
      </c>
      <c r="N4873">
        <v>321</v>
      </c>
      <c r="O4873" t="s">
        <v>208</v>
      </c>
      <c r="P4873" t="s">
        <v>583</v>
      </c>
      <c r="Q4873" t="s">
        <v>596</v>
      </c>
      <c r="R4873" t="s">
        <v>108</v>
      </c>
      <c r="S4873" t="s">
        <v>64</v>
      </c>
      <c r="T4873" t="s">
        <v>262</v>
      </c>
      <c r="U4873" t="s">
        <v>2645</v>
      </c>
      <c r="V4873" t="s">
        <v>1006</v>
      </c>
      <c r="W4873" t="s">
        <v>33</v>
      </c>
      <c r="X4873" t="s">
        <v>890</v>
      </c>
      <c r="Y4873" t="s">
        <v>309</v>
      </c>
      <c r="Z4873" t="s">
        <v>742</v>
      </c>
    </row>
    <row r="4874" spans="1:26" hidden="1" x14ac:dyDescent="0.25">
      <c r="A4874" t="s">
        <v>19485</v>
      </c>
      <c r="B4874" t="s">
        <v>19486</v>
      </c>
      <c r="C4874" s="1" t="str">
        <f t="shared" si="803"/>
        <v>21:0389</v>
      </c>
      <c r="D4874" s="1" t="str">
        <f t="shared" si="800"/>
        <v>21:0130</v>
      </c>
      <c r="E4874" t="s">
        <v>19487</v>
      </c>
      <c r="F4874" t="s">
        <v>19488</v>
      </c>
      <c r="H4874">
        <v>67.468621099999993</v>
      </c>
      <c r="I4874">
        <v>-85.096727999999999</v>
      </c>
      <c r="J4874" s="1" t="str">
        <f t="shared" si="801"/>
        <v>NGR lake sediment grab sample</v>
      </c>
      <c r="K4874" s="1" t="str">
        <f t="shared" si="802"/>
        <v>&lt;177 micron (NGR)</v>
      </c>
      <c r="L4874">
        <v>17</v>
      </c>
      <c r="M4874" t="s">
        <v>47</v>
      </c>
      <c r="N4874">
        <v>322</v>
      </c>
      <c r="O4874" t="s">
        <v>760</v>
      </c>
      <c r="P4874" t="s">
        <v>760</v>
      </c>
      <c r="Q4874" t="s">
        <v>760</v>
      </c>
      <c r="R4874" t="s">
        <v>760</v>
      </c>
      <c r="S4874" t="s">
        <v>760</v>
      </c>
      <c r="T4874" t="s">
        <v>760</v>
      </c>
      <c r="U4874" t="s">
        <v>760</v>
      </c>
      <c r="V4874" t="s">
        <v>760</v>
      </c>
      <c r="W4874" t="s">
        <v>760</v>
      </c>
      <c r="X4874" t="s">
        <v>760</v>
      </c>
      <c r="Y4874" t="s">
        <v>760</v>
      </c>
      <c r="Z4874" t="s">
        <v>760</v>
      </c>
    </row>
    <row r="4875" spans="1:26" hidden="1" x14ac:dyDescent="0.25">
      <c r="A4875" t="s">
        <v>19489</v>
      </c>
      <c r="B4875" t="s">
        <v>19490</v>
      </c>
      <c r="C4875" s="1" t="str">
        <f t="shared" si="803"/>
        <v>21:0389</v>
      </c>
      <c r="D4875" s="1" t="str">
        <f t="shared" si="800"/>
        <v>21:0130</v>
      </c>
      <c r="E4875" t="s">
        <v>19491</v>
      </c>
      <c r="F4875" t="s">
        <v>19492</v>
      </c>
      <c r="H4875">
        <v>67.463138700000002</v>
      </c>
      <c r="I4875">
        <v>-84.972761700000007</v>
      </c>
      <c r="J4875" s="1" t="str">
        <f t="shared" si="801"/>
        <v>NGR lake sediment grab sample</v>
      </c>
      <c r="K4875" s="1" t="str">
        <f t="shared" si="802"/>
        <v>&lt;177 micron (NGR)</v>
      </c>
      <c r="L4875">
        <v>17</v>
      </c>
      <c r="M4875" t="s">
        <v>60</v>
      </c>
      <c r="N4875">
        <v>323</v>
      </c>
      <c r="O4875" t="s">
        <v>32</v>
      </c>
      <c r="P4875" t="s">
        <v>77</v>
      </c>
      <c r="Q4875" t="s">
        <v>78</v>
      </c>
      <c r="R4875" t="s">
        <v>97</v>
      </c>
      <c r="S4875" t="s">
        <v>39</v>
      </c>
      <c r="T4875" t="s">
        <v>36</v>
      </c>
      <c r="U4875" t="s">
        <v>119</v>
      </c>
      <c r="V4875" t="s">
        <v>517</v>
      </c>
      <c r="W4875" t="s">
        <v>53</v>
      </c>
      <c r="X4875" t="s">
        <v>76</v>
      </c>
      <c r="Y4875" t="s">
        <v>125</v>
      </c>
      <c r="Z4875" t="s">
        <v>137</v>
      </c>
    </row>
    <row r="4876" spans="1:26" hidden="1" x14ac:dyDescent="0.25">
      <c r="A4876" t="s">
        <v>19493</v>
      </c>
      <c r="B4876" t="s">
        <v>19494</v>
      </c>
      <c r="C4876" s="1" t="str">
        <f t="shared" si="803"/>
        <v>21:0389</v>
      </c>
      <c r="D4876" s="1" t="str">
        <f t="shared" si="800"/>
        <v>21:0130</v>
      </c>
      <c r="E4876" t="s">
        <v>19495</v>
      </c>
      <c r="F4876" t="s">
        <v>19496</v>
      </c>
      <c r="H4876">
        <v>67.455361800000006</v>
      </c>
      <c r="I4876">
        <v>-84.879334200000002</v>
      </c>
      <c r="J4876" s="1" t="str">
        <f t="shared" si="801"/>
        <v>NGR lake sediment grab sample</v>
      </c>
      <c r="K4876" s="1" t="str">
        <f t="shared" si="802"/>
        <v>&lt;177 micron (NGR)</v>
      </c>
      <c r="L4876">
        <v>17</v>
      </c>
      <c r="M4876" t="s">
        <v>73</v>
      </c>
      <c r="N4876">
        <v>324</v>
      </c>
      <c r="O4876" t="s">
        <v>470</v>
      </c>
      <c r="P4876" t="s">
        <v>615</v>
      </c>
      <c r="Q4876" t="s">
        <v>75</v>
      </c>
      <c r="R4876" t="s">
        <v>1085</v>
      </c>
      <c r="S4876" t="s">
        <v>391</v>
      </c>
      <c r="T4876" t="s">
        <v>122</v>
      </c>
      <c r="U4876" t="s">
        <v>3189</v>
      </c>
      <c r="V4876" t="s">
        <v>15844</v>
      </c>
      <c r="W4876" t="s">
        <v>63</v>
      </c>
      <c r="X4876" t="s">
        <v>890</v>
      </c>
      <c r="Y4876" t="s">
        <v>66</v>
      </c>
      <c r="Z4876" t="s">
        <v>3166</v>
      </c>
    </row>
    <row r="4877" spans="1:26" hidden="1" x14ac:dyDescent="0.25">
      <c r="A4877" t="s">
        <v>19497</v>
      </c>
      <c r="B4877" t="s">
        <v>19498</v>
      </c>
      <c r="C4877" s="1" t="str">
        <f t="shared" si="803"/>
        <v>21:0389</v>
      </c>
      <c r="D4877" s="1" t="str">
        <f t="shared" si="800"/>
        <v>21:0130</v>
      </c>
      <c r="E4877" t="s">
        <v>19499</v>
      </c>
      <c r="F4877" t="s">
        <v>19500</v>
      </c>
      <c r="H4877">
        <v>67.434437000000003</v>
      </c>
      <c r="I4877">
        <v>-84.830220199999999</v>
      </c>
      <c r="J4877" s="1" t="str">
        <f t="shared" si="801"/>
        <v>NGR lake sediment grab sample</v>
      </c>
      <c r="K4877" s="1" t="str">
        <f t="shared" si="802"/>
        <v>&lt;177 micron (NGR)</v>
      </c>
      <c r="L4877">
        <v>17</v>
      </c>
      <c r="M4877" t="s">
        <v>251</v>
      </c>
      <c r="N4877">
        <v>325</v>
      </c>
      <c r="O4877" t="s">
        <v>588</v>
      </c>
      <c r="P4877" t="s">
        <v>61</v>
      </c>
      <c r="Q4877" t="s">
        <v>271</v>
      </c>
      <c r="R4877" t="s">
        <v>711</v>
      </c>
      <c r="S4877" t="s">
        <v>134</v>
      </c>
      <c r="T4877" t="s">
        <v>122</v>
      </c>
      <c r="U4877" t="s">
        <v>5050</v>
      </c>
      <c r="V4877" t="s">
        <v>3466</v>
      </c>
      <c r="W4877" t="s">
        <v>53</v>
      </c>
      <c r="X4877" t="s">
        <v>890</v>
      </c>
      <c r="Y4877" t="s">
        <v>309</v>
      </c>
      <c r="Z4877" t="s">
        <v>3412</v>
      </c>
    </row>
    <row r="4878" spans="1:26" hidden="1" x14ac:dyDescent="0.25">
      <c r="A4878" t="s">
        <v>19501</v>
      </c>
      <c r="B4878" t="s">
        <v>19502</v>
      </c>
      <c r="C4878" s="1" t="str">
        <f t="shared" si="803"/>
        <v>21:0389</v>
      </c>
      <c r="D4878" s="1" t="str">
        <f t="shared" si="800"/>
        <v>21:0130</v>
      </c>
      <c r="E4878" t="s">
        <v>19503</v>
      </c>
      <c r="F4878" t="s">
        <v>19504</v>
      </c>
      <c r="H4878">
        <v>67.419493799999998</v>
      </c>
      <c r="I4878">
        <v>-84.806901300000007</v>
      </c>
      <c r="J4878" s="1" t="str">
        <f t="shared" si="801"/>
        <v>NGR lake sediment grab sample</v>
      </c>
      <c r="K4878" s="1" t="str">
        <f t="shared" si="802"/>
        <v>&lt;177 micron (NGR)</v>
      </c>
      <c r="L4878">
        <v>17</v>
      </c>
      <c r="M4878" t="s">
        <v>259</v>
      </c>
      <c r="N4878">
        <v>326</v>
      </c>
      <c r="O4878" t="s">
        <v>163</v>
      </c>
      <c r="P4878" t="s">
        <v>3158</v>
      </c>
      <c r="Q4878" t="s">
        <v>278</v>
      </c>
      <c r="R4878" t="s">
        <v>958</v>
      </c>
      <c r="S4878" t="s">
        <v>271</v>
      </c>
      <c r="T4878" t="s">
        <v>36</v>
      </c>
      <c r="U4878" t="s">
        <v>5106</v>
      </c>
      <c r="V4878" t="s">
        <v>9148</v>
      </c>
      <c r="W4878" t="s">
        <v>63</v>
      </c>
      <c r="X4878" t="s">
        <v>48</v>
      </c>
      <c r="Y4878" t="s">
        <v>33</v>
      </c>
      <c r="Z4878" t="s">
        <v>2391</v>
      </c>
    </row>
    <row r="4879" spans="1:26" hidden="1" x14ac:dyDescent="0.25">
      <c r="A4879" t="s">
        <v>19505</v>
      </c>
      <c r="B4879" t="s">
        <v>19506</v>
      </c>
      <c r="C4879" s="1" t="str">
        <f t="shared" si="803"/>
        <v>21:0389</v>
      </c>
      <c r="D4879" s="1" t="str">
        <f t="shared" si="800"/>
        <v>21:0130</v>
      </c>
      <c r="E4879" t="s">
        <v>19503</v>
      </c>
      <c r="F4879" t="s">
        <v>19507</v>
      </c>
      <c r="H4879">
        <v>67.419493799999998</v>
      </c>
      <c r="I4879">
        <v>-84.806901300000007</v>
      </c>
      <c r="J4879" s="1" t="str">
        <f t="shared" si="801"/>
        <v>NGR lake sediment grab sample</v>
      </c>
      <c r="K4879" s="1" t="str">
        <f t="shared" si="802"/>
        <v>&lt;177 micron (NGR)</v>
      </c>
      <c r="L4879">
        <v>17</v>
      </c>
      <c r="M4879" t="s">
        <v>268</v>
      </c>
      <c r="N4879">
        <v>327</v>
      </c>
      <c r="O4879" t="s">
        <v>515</v>
      </c>
      <c r="P4879" t="s">
        <v>847</v>
      </c>
      <c r="Q4879" t="s">
        <v>121</v>
      </c>
      <c r="R4879" t="s">
        <v>696</v>
      </c>
      <c r="S4879" t="s">
        <v>596</v>
      </c>
      <c r="T4879" t="s">
        <v>122</v>
      </c>
      <c r="U4879" t="s">
        <v>2448</v>
      </c>
      <c r="V4879" t="s">
        <v>10394</v>
      </c>
      <c r="W4879" t="s">
        <v>80</v>
      </c>
      <c r="X4879" t="s">
        <v>82</v>
      </c>
      <c r="Y4879" t="s">
        <v>875</v>
      </c>
      <c r="Z4879" t="s">
        <v>109</v>
      </c>
    </row>
    <row r="4880" spans="1:26" hidden="1" x14ac:dyDescent="0.25">
      <c r="A4880" t="s">
        <v>19508</v>
      </c>
      <c r="B4880" t="s">
        <v>19509</v>
      </c>
      <c r="C4880" s="1" t="str">
        <f t="shared" si="803"/>
        <v>21:0389</v>
      </c>
      <c r="D4880" s="1" t="str">
        <f t="shared" si="800"/>
        <v>21:0130</v>
      </c>
      <c r="E4880" t="s">
        <v>19483</v>
      </c>
      <c r="F4880" t="s">
        <v>19510</v>
      </c>
      <c r="H4880">
        <v>67.387237200000001</v>
      </c>
      <c r="I4880">
        <v>-84.792236900000006</v>
      </c>
      <c r="J4880" s="1" t="str">
        <f t="shared" si="801"/>
        <v>NGR lake sediment grab sample</v>
      </c>
      <c r="K4880" s="1" t="str">
        <f t="shared" si="802"/>
        <v>&lt;177 micron (NGR)</v>
      </c>
      <c r="L4880">
        <v>17</v>
      </c>
      <c r="M4880" t="s">
        <v>366</v>
      </c>
      <c r="N4880">
        <v>328</v>
      </c>
      <c r="O4880" t="s">
        <v>100</v>
      </c>
      <c r="P4880" t="s">
        <v>583</v>
      </c>
      <c r="Q4880" t="s">
        <v>277</v>
      </c>
      <c r="R4880" t="s">
        <v>489</v>
      </c>
      <c r="S4880" t="s">
        <v>64</v>
      </c>
      <c r="T4880" t="s">
        <v>122</v>
      </c>
      <c r="U4880" t="s">
        <v>535</v>
      </c>
      <c r="V4880" t="s">
        <v>171</v>
      </c>
      <c r="W4880" t="s">
        <v>80</v>
      </c>
      <c r="X4880" t="s">
        <v>890</v>
      </c>
      <c r="Y4880" t="s">
        <v>125</v>
      </c>
      <c r="Z4880" t="s">
        <v>9383</v>
      </c>
    </row>
    <row r="4881" spans="1:26" hidden="1" x14ac:dyDescent="0.25">
      <c r="A4881" t="s">
        <v>19511</v>
      </c>
      <c r="B4881" t="s">
        <v>19512</v>
      </c>
      <c r="C4881" s="1" t="str">
        <f t="shared" si="803"/>
        <v>21:0389</v>
      </c>
      <c r="D4881" s="1" t="str">
        <f t="shared" si="800"/>
        <v>21:0130</v>
      </c>
      <c r="E4881" t="s">
        <v>19513</v>
      </c>
      <c r="F4881" t="s">
        <v>19514</v>
      </c>
      <c r="H4881">
        <v>67.352055300000004</v>
      </c>
      <c r="I4881">
        <v>-84.808499600000005</v>
      </c>
      <c r="J4881" s="1" t="str">
        <f t="shared" si="801"/>
        <v>NGR lake sediment grab sample</v>
      </c>
      <c r="K4881" s="1" t="str">
        <f t="shared" si="802"/>
        <v>&lt;177 micron (NGR)</v>
      </c>
      <c r="L4881">
        <v>17</v>
      </c>
      <c r="M4881" t="s">
        <v>87</v>
      </c>
      <c r="N4881">
        <v>329</v>
      </c>
      <c r="O4881" t="s">
        <v>603</v>
      </c>
      <c r="P4881" t="s">
        <v>417</v>
      </c>
      <c r="Q4881" t="s">
        <v>283</v>
      </c>
      <c r="R4881" t="s">
        <v>890</v>
      </c>
      <c r="S4881" t="s">
        <v>198</v>
      </c>
      <c r="T4881" t="s">
        <v>36</v>
      </c>
      <c r="U4881" t="s">
        <v>933</v>
      </c>
      <c r="V4881" t="s">
        <v>12849</v>
      </c>
      <c r="W4881" t="s">
        <v>80</v>
      </c>
      <c r="X4881" t="s">
        <v>283</v>
      </c>
      <c r="Y4881" t="s">
        <v>63</v>
      </c>
      <c r="Z4881" t="s">
        <v>78</v>
      </c>
    </row>
    <row r="4882" spans="1:26" hidden="1" x14ac:dyDescent="0.25">
      <c r="A4882" t="s">
        <v>19515</v>
      </c>
      <c r="B4882" t="s">
        <v>19516</v>
      </c>
      <c r="C4882" s="1" t="str">
        <f t="shared" si="803"/>
        <v>21:0389</v>
      </c>
      <c r="D4882" s="1" t="str">
        <f>HYPERLINK("http://geochem.nrcan.gc.ca/cdogs/content/svy/svy_e.htm", "")</f>
        <v/>
      </c>
      <c r="G4882" s="1" t="str">
        <f>HYPERLINK("http://geochem.nrcan.gc.ca/cdogs/content/cr_/cr_00022_e.htm", "22")</f>
        <v>22</v>
      </c>
      <c r="J4882" t="s">
        <v>220</v>
      </c>
      <c r="K4882" t="s">
        <v>221</v>
      </c>
      <c r="L4882">
        <v>17</v>
      </c>
      <c r="M4882" t="s">
        <v>222</v>
      </c>
      <c r="N4882">
        <v>330</v>
      </c>
      <c r="O4882" t="s">
        <v>1048</v>
      </c>
      <c r="P4882" t="s">
        <v>77</v>
      </c>
      <c r="Q4882" t="s">
        <v>596</v>
      </c>
      <c r="R4882" t="s">
        <v>76</v>
      </c>
      <c r="S4882" t="s">
        <v>39</v>
      </c>
      <c r="T4882" t="s">
        <v>36</v>
      </c>
      <c r="U4882" t="s">
        <v>1896</v>
      </c>
      <c r="V4882" t="s">
        <v>1216</v>
      </c>
      <c r="W4882" t="s">
        <v>78</v>
      </c>
      <c r="X4882" t="s">
        <v>48</v>
      </c>
      <c r="Y4882" t="s">
        <v>2590</v>
      </c>
      <c r="Z4882" t="s">
        <v>4729</v>
      </c>
    </row>
    <row r="4883" spans="1:26" hidden="1" x14ac:dyDescent="0.25">
      <c r="A4883" t="s">
        <v>19517</v>
      </c>
      <c r="B4883" t="s">
        <v>19518</v>
      </c>
      <c r="C4883" s="1" t="str">
        <f t="shared" si="803"/>
        <v>21:0389</v>
      </c>
      <c r="D4883" s="1" t="str">
        <f t="shared" ref="D4883:D4895" si="804">HYPERLINK("http://geochem.nrcan.gc.ca/cdogs/content/svy/svy210130_e.htm", "21:0130")</f>
        <v>21:0130</v>
      </c>
      <c r="E4883" t="s">
        <v>19519</v>
      </c>
      <c r="F4883" t="s">
        <v>19520</v>
      </c>
      <c r="H4883">
        <v>67.346275399999996</v>
      </c>
      <c r="I4883">
        <v>-84.728210399999995</v>
      </c>
      <c r="J4883" s="1" t="str">
        <f t="shared" ref="J4883:J4895" si="805">HYPERLINK("http://geochem.nrcan.gc.ca/cdogs/content/kwd/kwd020027_e.htm", "NGR lake sediment grab sample")</f>
        <v>NGR lake sediment grab sample</v>
      </c>
      <c r="K4883" s="1" t="str">
        <f t="shared" ref="K4883:K4895" si="806">HYPERLINK("http://geochem.nrcan.gc.ca/cdogs/content/kwd/kwd080006_e.htm", "&lt;177 micron (NGR)")</f>
        <v>&lt;177 micron (NGR)</v>
      </c>
      <c r="L4883">
        <v>17</v>
      </c>
      <c r="M4883" t="s">
        <v>96</v>
      </c>
      <c r="N4883">
        <v>331</v>
      </c>
      <c r="O4883" t="s">
        <v>470</v>
      </c>
      <c r="P4883" t="s">
        <v>798</v>
      </c>
      <c r="Q4883" t="s">
        <v>271</v>
      </c>
      <c r="R4883" t="s">
        <v>1085</v>
      </c>
      <c r="S4883" t="s">
        <v>50</v>
      </c>
      <c r="T4883" t="s">
        <v>122</v>
      </c>
      <c r="U4883" t="s">
        <v>858</v>
      </c>
      <c r="V4883" t="s">
        <v>5519</v>
      </c>
      <c r="W4883" t="s">
        <v>78</v>
      </c>
      <c r="X4883" t="s">
        <v>82</v>
      </c>
      <c r="Y4883" t="s">
        <v>1041</v>
      </c>
      <c r="Z4883" t="s">
        <v>3940</v>
      </c>
    </row>
    <row r="4884" spans="1:26" hidden="1" x14ac:dyDescent="0.25">
      <c r="A4884" t="s">
        <v>19521</v>
      </c>
      <c r="B4884" t="s">
        <v>19522</v>
      </c>
      <c r="C4884" s="1" t="str">
        <f t="shared" si="803"/>
        <v>21:0389</v>
      </c>
      <c r="D4884" s="1" t="str">
        <f t="shared" si="804"/>
        <v>21:0130</v>
      </c>
      <c r="E4884" t="s">
        <v>19523</v>
      </c>
      <c r="F4884" t="s">
        <v>19524</v>
      </c>
      <c r="H4884">
        <v>67.339118999999997</v>
      </c>
      <c r="I4884">
        <v>-84.695146800000003</v>
      </c>
      <c r="J4884" s="1" t="str">
        <f t="shared" si="805"/>
        <v>NGR lake sediment grab sample</v>
      </c>
      <c r="K4884" s="1" t="str">
        <f t="shared" si="806"/>
        <v>&lt;177 micron (NGR)</v>
      </c>
      <c r="L4884">
        <v>17</v>
      </c>
      <c r="M4884" t="s">
        <v>106</v>
      </c>
      <c r="N4884">
        <v>332</v>
      </c>
      <c r="O4884" t="s">
        <v>465</v>
      </c>
      <c r="P4884" t="s">
        <v>336</v>
      </c>
      <c r="Q4884" t="s">
        <v>244</v>
      </c>
      <c r="R4884" t="s">
        <v>904</v>
      </c>
      <c r="S4884" t="s">
        <v>109</v>
      </c>
      <c r="T4884" t="s">
        <v>262</v>
      </c>
      <c r="U4884" t="s">
        <v>938</v>
      </c>
      <c r="V4884" t="s">
        <v>38</v>
      </c>
      <c r="W4884" t="s">
        <v>78</v>
      </c>
      <c r="X4884" t="s">
        <v>890</v>
      </c>
      <c r="Y4884" t="s">
        <v>1041</v>
      </c>
      <c r="Z4884" t="s">
        <v>110</v>
      </c>
    </row>
    <row r="4885" spans="1:26" hidden="1" x14ac:dyDescent="0.25">
      <c r="A4885" t="s">
        <v>19525</v>
      </c>
      <c r="B4885" t="s">
        <v>19526</v>
      </c>
      <c r="C4885" s="1" t="str">
        <f t="shared" si="803"/>
        <v>21:0389</v>
      </c>
      <c r="D4885" s="1" t="str">
        <f t="shared" si="804"/>
        <v>21:0130</v>
      </c>
      <c r="E4885" t="s">
        <v>19527</v>
      </c>
      <c r="F4885" t="s">
        <v>19528</v>
      </c>
      <c r="H4885">
        <v>67.334891200000001</v>
      </c>
      <c r="I4885">
        <v>-84.622936199999998</v>
      </c>
      <c r="J4885" s="1" t="str">
        <f t="shared" si="805"/>
        <v>NGR lake sediment grab sample</v>
      </c>
      <c r="K4885" s="1" t="str">
        <f t="shared" si="806"/>
        <v>&lt;177 micron (NGR)</v>
      </c>
      <c r="L4885">
        <v>17</v>
      </c>
      <c r="M4885" t="s">
        <v>118</v>
      </c>
      <c r="N4885">
        <v>333</v>
      </c>
      <c r="O4885" t="s">
        <v>252</v>
      </c>
      <c r="P4885" t="s">
        <v>1254</v>
      </c>
      <c r="Q4885" t="s">
        <v>75</v>
      </c>
      <c r="R4885" t="s">
        <v>121</v>
      </c>
      <c r="S4885" t="s">
        <v>109</v>
      </c>
      <c r="T4885" t="s">
        <v>1095</v>
      </c>
      <c r="U4885" t="s">
        <v>1785</v>
      </c>
      <c r="V4885" t="s">
        <v>1172</v>
      </c>
      <c r="W4885" t="s">
        <v>80</v>
      </c>
      <c r="X4885" t="s">
        <v>82</v>
      </c>
      <c r="Y4885" t="s">
        <v>3466</v>
      </c>
      <c r="Z4885" t="s">
        <v>5481</v>
      </c>
    </row>
    <row r="4886" spans="1:26" hidden="1" x14ac:dyDescent="0.25">
      <c r="A4886" t="s">
        <v>19529</v>
      </c>
      <c r="B4886" t="s">
        <v>19530</v>
      </c>
      <c r="C4886" s="1" t="str">
        <f t="shared" si="803"/>
        <v>21:0389</v>
      </c>
      <c r="D4886" s="1" t="str">
        <f t="shared" si="804"/>
        <v>21:0130</v>
      </c>
      <c r="E4886" t="s">
        <v>19531</v>
      </c>
      <c r="F4886" t="s">
        <v>19532</v>
      </c>
      <c r="H4886">
        <v>67.326827499999993</v>
      </c>
      <c r="I4886">
        <v>-84.498407599999993</v>
      </c>
      <c r="J4886" s="1" t="str">
        <f t="shared" si="805"/>
        <v>NGR lake sediment grab sample</v>
      </c>
      <c r="K4886" s="1" t="str">
        <f t="shared" si="806"/>
        <v>&lt;177 micron (NGR)</v>
      </c>
      <c r="L4886">
        <v>17</v>
      </c>
      <c r="M4886" t="s">
        <v>131</v>
      </c>
      <c r="N4886">
        <v>334</v>
      </c>
      <c r="O4886" t="s">
        <v>243</v>
      </c>
      <c r="P4886" t="s">
        <v>336</v>
      </c>
      <c r="Q4886" t="s">
        <v>134</v>
      </c>
      <c r="R4886" t="s">
        <v>35</v>
      </c>
      <c r="S4886" t="s">
        <v>77</v>
      </c>
      <c r="T4886" t="s">
        <v>36</v>
      </c>
      <c r="U4886" t="s">
        <v>2300</v>
      </c>
      <c r="V4886" t="s">
        <v>7336</v>
      </c>
      <c r="W4886" t="s">
        <v>63</v>
      </c>
      <c r="X4886" t="s">
        <v>283</v>
      </c>
      <c r="Y4886" t="s">
        <v>380</v>
      </c>
      <c r="Z4886" t="s">
        <v>4679</v>
      </c>
    </row>
    <row r="4887" spans="1:26" hidden="1" x14ac:dyDescent="0.25">
      <c r="A4887" t="s">
        <v>19533</v>
      </c>
      <c r="B4887" t="s">
        <v>19534</v>
      </c>
      <c r="C4887" s="1" t="str">
        <f t="shared" si="803"/>
        <v>21:0389</v>
      </c>
      <c r="D4887" s="1" t="str">
        <f t="shared" si="804"/>
        <v>21:0130</v>
      </c>
      <c r="E4887" t="s">
        <v>19535</v>
      </c>
      <c r="F4887" t="s">
        <v>19536</v>
      </c>
      <c r="H4887">
        <v>67.347747299999995</v>
      </c>
      <c r="I4887">
        <v>-84.361645499999995</v>
      </c>
      <c r="J4887" s="1" t="str">
        <f t="shared" si="805"/>
        <v>NGR lake sediment grab sample</v>
      </c>
      <c r="K4887" s="1" t="str">
        <f t="shared" si="806"/>
        <v>&lt;177 micron (NGR)</v>
      </c>
      <c r="L4887">
        <v>17</v>
      </c>
      <c r="M4887" t="s">
        <v>143</v>
      </c>
      <c r="N4887">
        <v>335</v>
      </c>
      <c r="O4887" t="s">
        <v>991</v>
      </c>
      <c r="P4887" t="s">
        <v>54</v>
      </c>
      <c r="Q4887" t="s">
        <v>51</v>
      </c>
      <c r="R4887" t="s">
        <v>488</v>
      </c>
      <c r="S4887" t="s">
        <v>668</v>
      </c>
      <c r="T4887" t="s">
        <v>36</v>
      </c>
      <c r="U4887" t="s">
        <v>1282</v>
      </c>
      <c r="V4887" t="s">
        <v>16223</v>
      </c>
      <c r="W4887" t="s">
        <v>39</v>
      </c>
      <c r="X4887" t="s">
        <v>82</v>
      </c>
      <c r="Y4887" t="s">
        <v>39</v>
      </c>
      <c r="Z4887" t="s">
        <v>15879</v>
      </c>
    </row>
    <row r="4888" spans="1:26" hidden="1" x14ac:dyDescent="0.25">
      <c r="A4888" t="s">
        <v>19537</v>
      </c>
      <c r="B4888" t="s">
        <v>19538</v>
      </c>
      <c r="C4888" s="1" t="str">
        <f t="shared" si="803"/>
        <v>21:0389</v>
      </c>
      <c r="D4888" s="1" t="str">
        <f t="shared" si="804"/>
        <v>21:0130</v>
      </c>
      <c r="E4888" t="s">
        <v>19539</v>
      </c>
      <c r="F4888" t="s">
        <v>19540</v>
      </c>
      <c r="H4888">
        <v>67.3334622</v>
      </c>
      <c r="I4888">
        <v>-84.326639799999995</v>
      </c>
      <c r="J4888" s="1" t="str">
        <f t="shared" si="805"/>
        <v>NGR lake sediment grab sample</v>
      </c>
      <c r="K4888" s="1" t="str">
        <f t="shared" si="806"/>
        <v>&lt;177 micron (NGR)</v>
      </c>
      <c r="L4888">
        <v>17</v>
      </c>
      <c r="M4888" t="s">
        <v>177</v>
      </c>
      <c r="N4888">
        <v>336</v>
      </c>
      <c r="O4888" t="s">
        <v>88</v>
      </c>
      <c r="P4888" t="s">
        <v>82</v>
      </c>
      <c r="Q4888" t="s">
        <v>277</v>
      </c>
      <c r="R4888" t="s">
        <v>98</v>
      </c>
      <c r="S4888" t="s">
        <v>34</v>
      </c>
      <c r="T4888" t="s">
        <v>36</v>
      </c>
      <c r="U4888" t="s">
        <v>2543</v>
      </c>
      <c r="V4888" t="s">
        <v>478</v>
      </c>
      <c r="W4888" t="s">
        <v>63</v>
      </c>
      <c r="X4888" t="s">
        <v>283</v>
      </c>
      <c r="Y4888" t="s">
        <v>63</v>
      </c>
      <c r="Z4888" t="s">
        <v>953</v>
      </c>
    </row>
    <row r="4889" spans="1:26" hidden="1" x14ac:dyDescent="0.25">
      <c r="A4889" t="s">
        <v>19541</v>
      </c>
      <c r="B4889" t="s">
        <v>19542</v>
      </c>
      <c r="C4889" s="1" t="str">
        <f t="shared" si="803"/>
        <v>21:0389</v>
      </c>
      <c r="D4889" s="1" t="str">
        <f t="shared" si="804"/>
        <v>21:0130</v>
      </c>
      <c r="E4889" t="s">
        <v>19543</v>
      </c>
      <c r="F4889" t="s">
        <v>19544</v>
      </c>
      <c r="H4889">
        <v>67.3602317</v>
      </c>
      <c r="I4889">
        <v>-84.2710656</v>
      </c>
      <c r="J4889" s="1" t="str">
        <f t="shared" si="805"/>
        <v>NGR lake sediment grab sample</v>
      </c>
      <c r="K4889" s="1" t="str">
        <f t="shared" si="806"/>
        <v>&lt;177 micron (NGR)</v>
      </c>
      <c r="L4889">
        <v>17</v>
      </c>
      <c r="M4889" t="s">
        <v>187</v>
      </c>
      <c r="N4889">
        <v>337</v>
      </c>
      <c r="O4889" t="s">
        <v>100</v>
      </c>
      <c r="P4889" t="s">
        <v>49</v>
      </c>
      <c r="Q4889" t="s">
        <v>708</v>
      </c>
      <c r="R4889" t="s">
        <v>516</v>
      </c>
      <c r="S4889" t="s">
        <v>156</v>
      </c>
      <c r="T4889" t="s">
        <v>36</v>
      </c>
      <c r="U4889" t="s">
        <v>464</v>
      </c>
      <c r="V4889" t="s">
        <v>6252</v>
      </c>
      <c r="W4889" t="s">
        <v>80</v>
      </c>
      <c r="X4889" t="s">
        <v>77</v>
      </c>
      <c r="Y4889" t="s">
        <v>80</v>
      </c>
      <c r="Z4889" t="s">
        <v>78</v>
      </c>
    </row>
    <row r="4890" spans="1:26" hidden="1" x14ac:dyDescent="0.25">
      <c r="A4890" t="s">
        <v>19545</v>
      </c>
      <c r="B4890" t="s">
        <v>19546</v>
      </c>
      <c r="C4890" s="1" t="str">
        <f t="shared" si="803"/>
        <v>21:0389</v>
      </c>
      <c r="D4890" s="1" t="str">
        <f t="shared" si="804"/>
        <v>21:0130</v>
      </c>
      <c r="E4890" t="s">
        <v>19547</v>
      </c>
      <c r="F4890" t="s">
        <v>19548</v>
      </c>
      <c r="H4890">
        <v>67.366905299999999</v>
      </c>
      <c r="I4890">
        <v>-84.201719699999998</v>
      </c>
      <c r="J4890" s="1" t="str">
        <f t="shared" si="805"/>
        <v>NGR lake sediment grab sample</v>
      </c>
      <c r="K4890" s="1" t="str">
        <f t="shared" si="806"/>
        <v>&lt;177 micron (NGR)</v>
      </c>
      <c r="L4890">
        <v>17</v>
      </c>
      <c r="M4890" t="s">
        <v>196</v>
      </c>
      <c r="N4890">
        <v>338</v>
      </c>
      <c r="O4890" t="s">
        <v>4294</v>
      </c>
      <c r="P4890" t="s">
        <v>81</v>
      </c>
      <c r="Q4890" t="s">
        <v>635</v>
      </c>
      <c r="R4890" t="s">
        <v>119</v>
      </c>
      <c r="S4890" t="s">
        <v>596</v>
      </c>
      <c r="T4890" t="s">
        <v>122</v>
      </c>
      <c r="U4890" t="s">
        <v>136</v>
      </c>
      <c r="V4890" t="s">
        <v>661</v>
      </c>
      <c r="W4890" t="s">
        <v>78</v>
      </c>
      <c r="X4890" t="s">
        <v>48</v>
      </c>
      <c r="Y4890" t="s">
        <v>63</v>
      </c>
      <c r="Z4890" t="s">
        <v>1830</v>
      </c>
    </row>
    <row r="4891" spans="1:26" hidden="1" x14ac:dyDescent="0.25">
      <c r="A4891" t="s">
        <v>19549</v>
      </c>
      <c r="B4891" t="s">
        <v>19550</v>
      </c>
      <c r="C4891" s="1" t="str">
        <f t="shared" si="803"/>
        <v>21:0389</v>
      </c>
      <c r="D4891" s="1" t="str">
        <f t="shared" si="804"/>
        <v>21:0130</v>
      </c>
      <c r="E4891" t="s">
        <v>19551</v>
      </c>
      <c r="F4891" t="s">
        <v>19552</v>
      </c>
      <c r="H4891">
        <v>67.3790269</v>
      </c>
      <c r="I4891">
        <v>-84.132424099999994</v>
      </c>
      <c r="J4891" s="1" t="str">
        <f t="shared" si="805"/>
        <v>NGR lake sediment grab sample</v>
      </c>
      <c r="K4891" s="1" t="str">
        <f t="shared" si="806"/>
        <v>&lt;177 micron (NGR)</v>
      </c>
      <c r="L4891">
        <v>17</v>
      </c>
      <c r="M4891" t="s">
        <v>206</v>
      </c>
      <c r="N4891">
        <v>339</v>
      </c>
      <c r="O4891" t="s">
        <v>781</v>
      </c>
      <c r="P4891" t="s">
        <v>81</v>
      </c>
      <c r="Q4891" t="s">
        <v>224</v>
      </c>
      <c r="R4891" t="s">
        <v>635</v>
      </c>
      <c r="S4891" t="s">
        <v>50</v>
      </c>
      <c r="T4891" t="s">
        <v>225</v>
      </c>
      <c r="U4891" t="s">
        <v>986</v>
      </c>
      <c r="V4891" t="s">
        <v>927</v>
      </c>
      <c r="W4891" t="s">
        <v>39</v>
      </c>
      <c r="X4891" t="s">
        <v>890</v>
      </c>
      <c r="Y4891" t="s">
        <v>309</v>
      </c>
      <c r="Z4891" t="s">
        <v>1558</v>
      </c>
    </row>
    <row r="4892" spans="1:26" hidden="1" x14ac:dyDescent="0.25">
      <c r="A4892" t="s">
        <v>19553</v>
      </c>
      <c r="B4892" t="s">
        <v>19554</v>
      </c>
      <c r="C4892" s="1" t="str">
        <f t="shared" si="803"/>
        <v>21:0389</v>
      </c>
      <c r="D4892" s="1" t="str">
        <f t="shared" si="804"/>
        <v>21:0130</v>
      </c>
      <c r="E4892" t="s">
        <v>19555</v>
      </c>
      <c r="F4892" t="s">
        <v>19556</v>
      </c>
      <c r="H4892">
        <v>67.411064100000004</v>
      </c>
      <c r="I4892">
        <v>-84.112577200000004</v>
      </c>
      <c r="J4892" s="1" t="str">
        <f t="shared" si="805"/>
        <v>NGR lake sediment grab sample</v>
      </c>
      <c r="K4892" s="1" t="str">
        <f t="shared" si="806"/>
        <v>&lt;177 micron (NGR)</v>
      </c>
      <c r="L4892">
        <v>17</v>
      </c>
      <c r="M4892" t="s">
        <v>214</v>
      </c>
      <c r="N4892">
        <v>340</v>
      </c>
      <c r="O4892" t="s">
        <v>40</v>
      </c>
      <c r="P4892" t="s">
        <v>771</v>
      </c>
      <c r="Q4892" t="s">
        <v>516</v>
      </c>
      <c r="R4892" t="s">
        <v>516</v>
      </c>
      <c r="S4892" t="s">
        <v>391</v>
      </c>
      <c r="T4892" t="s">
        <v>437</v>
      </c>
      <c r="U4892" t="s">
        <v>178</v>
      </c>
      <c r="V4892" t="s">
        <v>180</v>
      </c>
      <c r="W4892" t="s">
        <v>80</v>
      </c>
      <c r="X4892" t="s">
        <v>79</v>
      </c>
      <c r="Y4892" t="s">
        <v>125</v>
      </c>
      <c r="Z4892" t="s">
        <v>4675</v>
      </c>
    </row>
    <row r="4893" spans="1:26" hidden="1" x14ac:dyDescent="0.25">
      <c r="A4893" t="s">
        <v>19557</v>
      </c>
      <c r="B4893" t="s">
        <v>19558</v>
      </c>
      <c r="C4893" s="1" t="str">
        <f t="shared" si="803"/>
        <v>21:0389</v>
      </c>
      <c r="D4893" s="1" t="str">
        <f t="shared" si="804"/>
        <v>21:0130</v>
      </c>
      <c r="E4893" t="s">
        <v>19559</v>
      </c>
      <c r="F4893" t="s">
        <v>19560</v>
      </c>
      <c r="H4893">
        <v>67.493079399999999</v>
      </c>
      <c r="I4893">
        <v>-84.824583500000003</v>
      </c>
      <c r="J4893" s="1" t="str">
        <f t="shared" si="805"/>
        <v>NGR lake sediment grab sample</v>
      </c>
      <c r="K4893" s="1" t="str">
        <f t="shared" si="806"/>
        <v>&lt;177 micron (NGR)</v>
      </c>
      <c r="L4893">
        <v>18</v>
      </c>
      <c r="M4893" t="s">
        <v>242</v>
      </c>
      <c r="N4893">
        <v>341</v>
      </c>
      <c r="O4893" t="s">
        <v>702</v>
      </c>
      <c r="P4893" t="s">
        <v>298</v>
      </c>
      <c r="Q4893" t="s">
        <v>135</v>
      </c>
      <c r="R4893" t="s">
        <v>121</v>
      </c>
      <c r="S4893" t="s">
        <v>77</v>
      </c>
      <c r="T4893" t="s">
        <v>36</v>
      </c>
      <c r="U4893" t="s">
        <v>980</v>
      </c>
      <c r="V4893" t="s">
        <v>12849</v>
      </c>
      <c r="W4893" t="s">
        <v>66</v>
      </c>
      <c r="X4893" t="s">
        <v>82</v>
      </c>
      <c r="Y4893" t="s">
        <v>125</v>
      </c>
      <c r="Z4893" t="s">
        <v>201</v>
      </c>
    </row>
    <row r="4894" spans="1:26" hidden="1" x14ac:dyDescent="0.25">
      <c r="A4894" t="s">
        <v>19561</v>
      </c>
      <c r="B4894" t="s">
        <v>19562</v>
      </c>
      <c r="C4894" s="1" t="str">
        <f t="shared" si="803"/>
        <v>21:0389</v>
      </c>
      <c r="D4894" s="1" t="str">
        <f t="shared" si="804"/>
        <v>21:0130</v>
      </c>
      <c r="E4894" t="s">
        <v>19563</v>
      </c>
      <c r="F4894" t="s">
        <v>19564</v>
      </c>
      <c r="H4894">
        <v>67.417240399999997</v>
      </c>
      <c r="I4894">
        <v>-84.069252300000002</v>
      </c>
      <c r="J4894" s="1" t="str">
        <f t="shared" si="805"/>
        <v>NGR lake sediment grab sample</v>
      </c>
      <c r="K4894" s="1" t="str">
        <f t="shared" si="806"/>
        <v>&lt;177 micron (NGR)</v>
      </c>
      <c r="L4894">
        <v>18</v>
      </c>
      <c r="M4894" t="s">
        <v>251</v>
      </c>
      <c r="N4894">
        <v>342</v>
      </c>
      <c r="O4894" t="s">
        <v>163</v>
      </c>
      <c r="P4894" t="s">
        <v>223</v>
      </c>
      <c r="Q4894" t="s">
        <v>890</v>
      </c>
      <c r="R4894" t="s">
        <v>423</v>
      </c>
      <c r="S4894" t="s">
        <v>109</v>
      </c>
      <c r="T4894" t="s">
        <v>437</v>
      </c>
      <c r="U4894" t="s">
        <v>986</v>
      </c>
      <c r="V4894" t="s">
        <v>2309</v>
      </c>
      <c r="W4894" t="s">
        <v>33</v>
      </c>
      <c r="X4894" t="s">
        <v>283</v>
      </c>
      <c r="Y4894" t="s">
        <v>66</v>
      </c>
      <c r="Z4894" t="s">
        <v>109</v>
      </c>
    </row>
    <row r="4895" spans="1:26" hidden="1" x14ac:dyDescent="0.25">
      <c r="A4895" t="s">
        <v>19565</v>
      </c>
      <c r="B4895" t="s">
        <v>19566</v>
      </c>
      <c r="C4895" s="1" t="str">
        <f t="shared" si="803"/>
        <v>21:0389</v>
      </c>
      <c r="D4895" s="1" t="str">
        <f t="shared" si="804"/>
        <v>21:0130</v>
      </c>
      <c r="E4895" t="s">
        <v>19567</v>
      </c>
      <c r="F4895" t="s">
        <v>19568</v>
      </c>
      <c r="H4895">
        <v>67.422481199999993</v>
      </c>
      <c r="I4895">
        <v>-84.030342300000001</v>
      </c>
      <c r="J4895" s="1" t="str">
        <f t="shared" si="805"/>
        <v>NGR lake sediment grab sample</v>
      </c>
      <c r="K4895" s="1" t="str">
        <f t="shared" si="806"/>
        <v>&lt;177 micron (NGR)</v>
      </c>
      <c r="L4895">
        <v>18</v>
      </c>
      <c r="M4895" t="s">
        <v>259</v>
      </c>
      <c r="N4895">
        <v>343</v>
      </c>
      <c r="O4895" t="s">
        <v>509</v>
      </c>
      <c r="P4895" t="s">
        <v>223</v>
      </c>
      <c r="Q4895" t="s">
        <v>335</v>
      </c>
      <c r="R4895" t="s">
        <v>423</v>
      </c>
      <c r="S4895" t="s">
        <v>198</v>
      </c>
      <c r="T4895" t="s">
        <v>65</v>
      </c>
      <c r="U4895" t="s">
        <v>19569</v>
      </c>
      <c r="V4895" t="s">
        <v>19010</v>
      </c>
      <c r="W4895" t="s">
        <v>78</v>
      </c>
      <c r="X4895" t="s">
        <v>77</v>
      </c>
      <c r="Y4895" t="s">
        <v>33</v>
      </c>
      <c r="Z4895" t="s">
        <v>76</v>
      </c>
    </row>
    <row r="4896" spans="1:26" hidden="1" x14ac:dyDescent="0.25">
      <c r="A4896" t="s">
        <v>19570</v>
      </c>
      <c r="B4896" t="s">
        <v>19571</v>
      </c>
      <c r="C4896" s="1" t="str">
        <f t="shared" si="803"/>
        <v>21:0389</v>
      </c>
      <c r="D4896" s="1" t="str">
        <f>HYPERLINK("http://geochem.nrcan.gc.ca/cdogs/content/svy/svy_e.htm", "")</f>
        <v/>
      </c>
      <c r="G4896" s="1" t="str">
        <f>HYPERLINK("http://geochem.nrcan.gc.ca/cdogs/content/cr_/cr_00021_e.htm", "21")</f>
        <v>21</v>
      </c>
      <c r="J4896" t="s">
        <v>220</v>
      </c>
      <c r="K4896" t="s">
        <v>221</v>
      </c>
      <c r="L4896">
        <v>18</v>
      </c>
      <c r="M4896" t="s">
        <v>222</v>
      </c>
      <c r="N4896">
        <v>344</v>
      </c>
      <c r="O4896" t="s">
        <v>48</v>
      </c>
      <c r="P4896" t="s">
        <v>77</v>
      </c>
      <c r="Q4896" t="s">
        <v>50</v>
      </c>
      <c r="R4896" t="s">
        <v>181</v>
      </c>
      <c r="S4896" t="s">
        <v>33</v>
      </c>
      <c r="T4896" t="s">
        <v>36</v>
      </c>
      <c r="U4896" t="s">
        <v>986</v>
      </c>
      <c r="V4896" t="s">
        <v>309</v>
      </c>
      <c r="W4896" t="s">
        <v>76</v>
      </c>
      <c r="X4896" t="s">
        <v>890</v>
      </c>
      <c r="Y4896" t="s">
        <v>76</v>
      </c>
      <c r="Z4896" t="s">
        <v>975</v>
      </c>
    </row>
    <row r="4897" spans="1:26" hidden="1" x14ac:dyDescent="0.25">
      <c r="A4897" t="s">
        <v>19572</v>
      </c>
      <c r="B4897" t="s">
        <v>19573</v>
      </c>
      <c r="C4897" s="1" t="str">
        <f t="shared" si="803"/>
        <v>21:0389</v>
      </c>
      <c r="D4897" s="1" t="str">
        <f t="shared" ref="D4897:D4916" si="807">HYPERLINK("http://geochem.nrcan.gc.ca/cdogs/content/svy/svy210130_e.htm", "21:0130")</f>
        <v>21:0130</v>
      </c>
      <c r="E4897" t="s">
        <v>19567</v>
      </c>
      <c r="F4897" t="s">
        <v>19574</v>
      </c>
      <c r="H4897">
        <v>67.422481199999993</v>
      </c>
      <c r="I4897">
        <v>-84.030342300000001</v>
      </c>
      <c r="J4897" s="1" t="str">
        <f t="shared" ref="J4897:J4916" si="808">HYPERLINK("http://geochem.nrcan.gc.ca/cdogs/content/kwd/kwd020027_e.htm", "NGR lake sediment grab sample")</f>
        <v>NGR lake sediment grab sample</v>
      </c>
      <c r="K4897" s="1" t="str">
        <f t="shared" ref="K4897:K4916" si="809">HYPERLINK("http://geochem.nrcan.gc.ca/cdogs/content/kwd/kwd080006_e.htm", "&lt;177 micron (NGR)")</f>
        <v>&lt;177 micron (NGR)</v>
      </c>
      <c r="L4897">
        <v>18</v>
      </c>
      <c r="M4897" t="s">
        <v>268</v>
      </c>
      <c r="N4897">
        <v>345</v>
      </c>
      <c r="O4897" t="s">
        <v>208</v>
      </c>
      <c r="P4897" t="s">
        <v>49</v>
      </c>
      <c r="Q4897" t="s">
        <v>321</v>
      </c>
      <c r="R4897" t="s">
        <v>423</v>
      </c>
      <c r="S4897" t="s">
        <v>34</v>
      </c>
      <c r="T4897" t="s">
        <v>36</v>
      </c>
      <c r="U4897" t="s">
        <v>1017</v>
      </c>
      <c r="V4897" t="s">
        <v>380</v>
      </c>
      <c r="W4897" t="s">
        <v>33</v>
      </c>
      <c r="X4897" t="s">
        <v>77</v>
      </c>
      <c r="Y4897" t="s">
        <v>80</v>
      </c>
      <c r="Z4897" t="s">
        <v>1127</v>
      </c>
    </row>
    <row r="4898" spans="1:26" hidden="1" x14ac:dyDescent="0.25">
      <c r="A4898" t="s">
        <v>19575</v>
      </c>
      <c r="B4898" t="s">
        <v>19576</v>
      </c>
      <c r="C4898" s="1" t="str">
        <f t="shared" si="803"/>
        <v>21:0389</v>
      </c>
      <c r="D4898" s="1" t="str">
        <f t="shared" si="807"/>
        <v>21:0130</v>
      </c>
      <c r="E4898" t="s">
        <v>19577</v>
      </c>
      <c r="F4898" t="s">
        <v>19578</v>
      </c>
      <c r="H4898">
        <v>67.480012599999995</v>
      </c>
      <c r="I4898">
        <v>-84.051394599999995</v>
      </c>
      <c r="J4898" s="1" t="str">
        <f t="shared" si="808"/>
        <v>NGR lake sediment grab sample</v>
      </c>
      <c r="K4898" s="1" t="str">
        <f t="shared" si="809"/>
        <v>&lt;177 micron (NGR)</v>
      </c>
      <c r="L4898">
        <v>18</v>
      </c>
      <c r="M4898" t="s">
        <v>47</v>
      </c>
      <c r="N4898">
        <v>346</v>
      </c>
      <c r="O4898" t="s">
        <v>155</v>
      </c>
      <c r="P4898" t="s">
        <v>48</v>
      </c>
      <c r="Q4898" t="s">
        <v>75</v>
      </c>
      <c r="R4898" t="s">
        <v>890</v>
      </c>
      <c r="S4898" t="s">
        <v>109</v>
      </c>
      <c r="T4898" t="s">
        <v>36</v>
      </c>
      <c r="U4898" t="s">
        <v>2956</v>
      </c>
      <c r="V4898" t="s">
        <v>1006</v>
      </c>
      <c r="W4898" t="s">
        <v>78</v>
      </c>
      <c r="X4898" t="s">
        <v>77</v>
      </c>
      <c r="Y4898" t="s">
        <v>875</v>
      </c>
      <c r="Z4898" t="s">
        <v>895</v>
      </c>
    </row>
    <row r="4899" spans="1:26" hidden="1" x14ac:dyDescent="0.25">
      <c r="A4899" t="s">
        <v>19579</v>
      </c>
      <c r="B4899" t="s">
        <v>19580</v>
      </c>
      <c r="C4899" s="1" t="str">
        <f t="shared" si="803"/>
        <v>21:0389</v>
      </c>
      <c r="D4899" s="1" t="str">
        <f t="shared" si="807"/>
        <v>21:0130</v>
      </c>
      <c r="E4899" t="s">
        <v>19581</v>
      </c>
      <c r="F4899" t="s">
        <v>19582</v>
      </c>
      <c r="H4899">
        <v>67.476501999999996</v>
      </c>
      <c r="I4899">
        <v>-84.159156699999997</v>
      </c>
      <c r="J4899" s="1" t="str">
        <f t="shared" si="808"/>
        <v>NGR lake sediment grab sample</v>
      </c>
      <c r="K4899" s="1" t="str">
        <f t="shared" si="809"/>
        <v>&lt;177 micron (NGR)</v>
      </c>
      <c r="L4899">
        <v>18</v>
      </c>
      <c r="M4899" t="s">
        <v>60</v>
      </c>
      <c r="N4899">
        <v>347</v>
      </c>
      <c r="O4899" t="s">
        <v>88</v>
      </c>
      <c r="P4899" t="s">
        <v>890</v>
      </c>
      <c r="Q4899" t="s">
        <v>349</v>
      </c>
      <c r="R4899" t="s">
        <v>121</v>
      </c>
      <c r="S4899" t="s">
        <v>109</v>
      </c>
      <c r="T4899" t="s">
        <v>36</v>
      </c>
      <c r="U4899" t="s">
        <v>864</v>
      </c>
      <c r="V4899" t="s">
        <v>80</v>
      </c>
      <c r="W4899" t="s">
        <v>78</v>
      </c>
      <c r="X4899" t="s">
        <v>77</v>
      </c>
      <c r="Y4899" t="s">
        <v>66</v>
      </c>
      <c r="Z4899" t="s">
        <v>1223</v>
      </c>
    </row>
    <row r="4900" spans="1:26" hidden="1" x14ac:dyDescent="0.25">
      <c r="A4900" t="s">
        <v>19583</v>
      </c>
      <c r="B4900" t="s">
        <v>19584</v>
      </c>
      <c r="C4900" s="1" t="str">
        <f t="shared" si="803"/>
        <v>21:0389</v>
      </c>
      <c r="D4900" s="1" t="str">
        <f t="shared" si="807"/>
        <v>21:0130</v>
      </c>
      <c r="E4900" t="s">
        <v>19585</v>
      </c>
      <c r="F4900" t="s">
        <v>19586</v>
      </c>
      <c r="H4900">
        <v>67.448182000000003</v>
      </c>
      <c r="I4900">
        <v>-84.215549800000005</v>
      </c>
      <c r="J4900" s="1" t="str">
        <f t="shared" si="808"/>
        <v>NGR lake sediment grab sample</v>
      </c>
      <c r="K4900" s="1" t="str">
        <f t="shared" si="809"/>
        <v>&lt;177 micron (NGR)</v>
      </c>
      <c r="L4900">
        <v>18</v>
      </c>
      <c r="M4900" t="s">
        <v>73</v>
      </c>
      <c r="N4900">
        <v>348</v>
      </c>
      <c r="O4900" t="s">
        <v>207</v>
      </c>
      <c r="P4900" t="s">
        <v>546</v>
      </c>
      <c r="Q4900" t="s">
        <v>406</v>
      </c>
      <c r="R4900" t="s">
        <v>668</v>
      </c>
      <c r="S4900" t="s">
        <v>181</v>
      </c>
      <c r="T4900" t="s">
        <v>122</v>
      </c>
      <c r="U4900" t="s">
        <v>781</v>
      </c>
      <c r="V4900" t="s">
        <v>597</v>
      </c>
      <c r="W4900" t="s">
        <v>66</v>
      </c>
      <c r="X4900" t="s">
        <v>283</v>
      </c>
      <c r="Y4900" t="s">
        <v>309</v>
      </c>
      <c r="Z4900" t="s">
        <v>1007</v>
      </c>
    </row>
    <row r="4901" spans="1:26" hidden="1" x14ac:dyDescent="0.25">
      <c r="A4901" t="s">
        <v>19587</v>
      </c>
      <c r="B4901" t="s">
        <v>19588</v>
      </c>
      <c r="C4901" s="1" t="str">
        <f t="shared" si="803"/>
        <v>21:0389</v>
      </c>
      <c r="D4901" s="1" t="str">
        <f t="shared" si="807"/>
        <v>21:0130</v>
      </c>
      <c r="E4901" t="s">
        <v>19589</v>
      </c>
      <c r="F4901" t="s">
        <v>19590</v>
      </c>
      <c r="H4901">
        <v>67.429772499999999</v>
      </c>
      <c r="I4901">
        <v>-84.303989400000006</v>
      </c>
      <c r="J4901" s="1" t="str">
        <f t="shared" si="808"/>
        <v>NGR lake sediment grab sample</v>
      </c>
      <c r="K4901" s="1" t="str">
        <f t="shared" si="809"/>
        <v>&lt;177 micron (NGR)</v>
      </c>
      <c r="L4901">
        <v>18</v>
      </c>
      <c r="M4901" t="s">
        <v>87</v>
      </c>
      <c r="N4901">
        <v>349</v>
      </c>
      <c r="O4901" t="s">
        <v>455</v>
      </c>
      <c r="P4901" t="s">
        <v>283</v>
      </c>
      <c r="Q4901" t="s">
        <v>277</v>
      </c>
      <c r="R4901" t="s">
        <v>244</v>
      </c>
      <c r="S4901" t="s">
        <v>181</v>
      </c>
      <c r="T4901" t="s">
        <v>122</v>
      </c>
      <c r="U4901" t="s">
        <v>667</v>
      </c>
      <c r="V4901" t="s">
        <v>529</v>
      </c>
      <c r="W4901" t="s">
        <v>53</v>
      </c>
      <c r="X4901" t="s">
        <v>76</v>
      </c>
      <c r="Y4901" t="s">
        <v>309</v>
      </c>
      <c r="Z4901" t="s">
        <v>4726</v>
      </c>
    </row>
    <row r="4902" spans="1:26" hidden="1" x14ac:dyDescent="0.25">
      <c r="A4902" t="s">
        <v>19591</v>
      </c>
      <c r="B4902" t="s">
        <v>19592</v>
      </c>
      <c r="C4902" s="1" t="str">
        <f t="shared" si="803"/>
        <v>21:0389</v>
      </c>
      <c r="D4902" s="1" t="str">
        <f t="shared" si="807"/>
        <v>21:0130</v>
      </c>
      <c r="E4902" t="s">
        <v>19593</v>
      </c>
      <c r="F4902" t="s">
        <v>19594</v>
      </c>
      <c r="H4902">
        <v>67.404380700000004</v>
      </c>
      <c r="I4902">
        <v>-84.386516299999997</v>
      </c>
      <c r="J4902" s="1" t="str">
        <f t="shared" si="808"/>
        <v>NGR lake sediment grab sample</v>
      </c>
      <c r="K4902" s="1" t="str">
        <f t="shared" si="809"/>
        <v>&lt;177 micron (NGR)</v>
      </c>
      <c r="L4902">
        <v>18</v>
      </c>
      <c r="M4902" t="s">
        <v>96</v>
      </c>
      <c r="N4902">
        <v>350</v>
      </c>
      <c r="O4902" t="s">
        <v>163</v>
      </c>
      <c r="P4902" t="s">
        <v>1047</v>
      </c>
      <c r="Q4902" t="s">
        <v>691</v>
      </c>
      <c r="R4902" t="s">
        <v>48</v>
      </c>
      <c r="S4902" t="s">
        <v>77</v>
      </c>
      <c r="T4902" t="s">
        <v>36</v>
      </c>
      <c r="U4902" t="s">
        <v>179</v>
      </c>
      <c r="V4902" t="s">
        <v>710</v>
      </c>
      <c r="W4902" t="s">
        <v>33</v>
      </c>
      <c r="X4902" t="s">
        <v>283</v>
      </c>
      <c r="Y4902" t="s">
        <v>66</v>
      </c>
      <c r="Z4902" t="s">
        <v>3412</v>
      </c>
    </row>
    <row r="4903" spans="1:26" hidden="1" x14ac:dyDescent="0.25">
      <c r="A4903" t="s">
        <v>19595</v>
      </c>
      <c r="B4903" t="s">
        <v>19596</v>
      </c>
      <c r="C4903" s="1" t="str">
        <f t="shared" si="803"/>
        <v>21:0389</v>
      </c>
      <c r="D4903" s="1" t="str">
        <f t="shared" si="807"/>
        <v>21:0130</v>
      </c>
      <c r="E4903" t="s">
        <v>19597</v>
      </c>
      <c r="F4903" t="s">
        <v>19598</v>
      </c>
      <c r="H4903">
        <v>67.384662599999999</v>
      </c>
      <c r="I4903">
        <v>-84.435289499999996</v>
      </c>
      <c r="J4903" s="1" t="str">
        <f t="shared" si="808"/>
        <v>NGR lake sediment grab sample</v>
      </c>
      <c r="K4903" s="1" t="str">
        <f t="shared" si="809"/>
        <v>&lt;177 micron (NGR)</v>
      </c>
      <c r="L4903">
        <v>18</v>
      </c>
      <c r="M4903" t="s">
        <v>106</v>
      </c>
      <c r="N4903">
        <v>351</v>
      </c>
      <c r="O4903" t="s">
        <v>132</v>
      </c>
      <c r="P4903" t="s">
        <v>298</v>
      </c>
      <c r="Q4903" t="s">
        <v>546</v>
      </c>
      <c r="R4903" t="s">
        <v>49</v>
      </c>
      <c r="S4903" t="s">
        <v>64</v>
      </c>
      <c r="T4903" t="s">
        <v>1095</v>
      </c>
      <c r="U4903" t="s">
        <v>889</v>
      </c>
      <c r="V4903" t="s">
        <v>1589</v>
      </c>
      <c r="W4903" t="s">
        <v>181</v>
      </c>
      <c r="X4903" t="s">
        <v>82</v>
      </c>
      <c r="Y4903" t="s">
        <v>66</v>
      </c>
      <c r="Z4903" t="s">
        <v>3940</v>
      </c>
    </row>
    <row r="4904" spans="1:26" hidden="1" x14ac:dyDescent="0.25">
      <c r="A4904" t="s">
        <v>19599</v>
      </c>
      <c r="B4904" t="s">
        <v>19600</v>
      </c>
      <c r="C4904" s="1" t="str">
        <f t="shared" si="803"/>
        <v>21:0389</v>
      </c>
      <c r="D4904" s="1" t="str">
        <f t="shared" si="807"/>
        <v>21:0130</v>
      </c>
      <c r="E4904" t="s">
        <v>19601</v>
      </c>
      <c r="F4904" t="s">
        <v>19602</v>
      </c>
      <c r="H4904">
        <v>67.388249900000005</v>
      </c>
      <c r="I4904">
        <v>-84.489243999999999</v>
      </c>
      <c r="J4904" s="1" t="str">
        <f t="shared" si="808"/>
        <v>NGR lake sediment grab sample</v>
      </c>
      <c r="K4904" s="1" t="str">
        <f t="shared" si="809"/>
        <v>&lt;177 micron (NGR)</v>
      </c>
      <c r="L4904">
        <v>18</v>
      </c>
      <c r="M4904" t="s">
        <v>118</v>
      </c>
      <c r="N4904">
        <v>352</v>
      </c>
      <c r="O4904" t="s">
        <v>119</v>
      </c>
      <c r="P4904" t="s">
        <v>81</v>
      </c>
      <c r="Q4904" t="s">
        <v>62</v>
      </c>
      <c r="R4904" t="s">
        <v>51</v>
      </c>
      <c r="S4904" t="s">
        <v>77</v>
      </c>
      <c r="T4904" t="s">
        <v>36</v>
      </c>
      <c r="U4904" t="s">
        <v>3189</v>
      </c>
      <c r="V4904" t="s">
        <v>9533</v>
      </c>
      <c r="W4904" t="s">
        <v>33</v>
      </c>
      <c r="X4904" t="s">
        <v>283</v>
      </c>
      <c r="Y4904" t="s">
        <v>875</v>
      </c>
      <c r="Z4904" t="s">
        <v>78</v>
      </c>
    </row>
    <row r="4905" spans="1:26" hidden="1" x14ac:dyDescent="0.25">
      <c r="A4905" t="s">
        <v>19603</v>
      </c>
      <c r="B4905" t="s">
        <v>19604</v>
      </c>
      <c r="C4905" s="1" t="str">
        <f t="shared" si="803"/>
        <v>21:0389</v>
      </c>
      <c r="D4905" s="1" t="str">
        <f t="shared" si="807"/>
        <v>21:0130</v>
      </c>
      <c r="E4905" t="s">
        <v>19605</v>
      </c>
      <c r="F4905" t="s">
        <v>19606</v>
      </c>
      <c r="H4905">
        <v>67.391051599999997</v>
      </c>
      <c r="I4905">
        <v>-84.562419199999994</v>
      </c>
      <c r="J4905" s="1" t="str">
        <f t="shared" si="808"/>
        <v>NGR lake sediment grab sample</v>
      </c>
      <c r="K4905" s="1" t="str">
        <f t="shared" si="809"/>
        <v>&lt;177 micron (NGR)</v>
      </c>
      <c r="L4905">
        <v>18</v>
      </c>
      <c r="M4905" t="s">
        <v>131</v>
      </c>
      <c r="N4905">
        <v>353</v>
      </c>
      <c r="O4905" t="s">
        <v>515</v>
      </c>
      <c r="P4905" t="s">
        <v>679</v>
      </c>
      <c r="Q4905" t="s">
        <v>1085</v>
      </c>
      <c r="R4905" t="s">
        <v>1407</v>
      </c>
      <c r="S4905" t="s">
        <v>244</v>
      </c>
      <c r="T4905" t="s">
        <v>122</v>
      </c>
      <c r="U4905" t="s">
        <v>660</v>
      </c>
      <c r="V4905" t="s">
        <v>19607</v>
      </c>
      <c r="W4905" t="s">
        <v>80</v>
      </c>
      <c r="X4905" t="s">
        <v>890</v>
      </c>
      <c r="Y4905" t="s">
        <v>875</v>
      </c>
      <c r="Z4905" t="s">
        <v>76</v>
      </c>
    </row>
    <row r="4906" spans="1:26" hidden="1" x14ac:dyDescent="0.25">
      <c r="A4906" t="s">
        <v>19608</v>
      </c>
      <c r="B4906" t="s">
        <v>19609</v>
      </c>
      <c r="C4906" s="1" t="str">
        <f t="shared" si="803"/>
        <v>21:0389</v>
      </c>
      <c r="D4906" s="1" t="str">
        <f t="shared" si="807"/>
        <v>21:0130</v>
      </c>
      <c r="E4906" t="s">
        <v>19610</v>
      </c>
      <c r="F4906" t="s">
        <v>19611</v>
      </c>
      <c r="H4906">
        <v>67.390735399999997</v>
      </c>
      <c r="I4906">
        <v>-84.627241799999993</v>
      </c>
      <c r="J4906" s="1" t="str">
        <f t="shared" si="808"/>
        <v>NGR lake sediment grab sample</v>
      </c>
      <c r="K4906" s="1" t="str">
        <f t="shared" si="809"/>
        <v>&lt;177 micron (NGR)</v>
      </c>
      <c r="L4906">
        <v>18</v>
      </c>
      <c r="M4906" t="s">
        <v>143</v>
      </c>
      <c r="N4906">
        <v>354</v>
      </c>
      <c r="O4906" t="s">
        <v>107</v>
      </c>
      <c r="P4906" t="s">
        <v>155</v>
      </c>
      <c r="Q4906" t="s">
        <v>82</v>
      </c>
      <c r="R4906" t="s">
        <v>236</v>
      </c>
      <c r="S4906" t="s">
        <v>77</v>
      </c>
      <c r="T4906" t="s">
        <v>122</v>
      </c>
      <c r="U4906" t="s">
        <v>3118</v>
      </c>
      <c r="V4906" t="s">
        <v>12009</v>
      </c>
      <c r="W4906" t="s">
        <v>80</v>
      </c>
      <c r="X4906" t="s">
        <v>82</v>
      </c>
      <c r="Y4906" t="s">
        <v>66</v>
      </c>
      <c r="Z4906" t="s">
        <v>15879</v>
      </c>
    </row>
    <row r="4907" spans="1:26" hidden="1" x14ac:dyDescent="0.25">
      <c r="A4907" t="s">
        <v>19612</v>
      </c>
      <c r="B4907" t="s">
        <v>19613</v>
      </c>
      <c r="C4907" s="1" t="str">
        <f t="shared" si="803"/>
        <v>21:0389</v>
      </c>
      <c r="D4907" s="1" t="str">
        <f t="shared" si="807"/>
        <v>21:0130</v>
      </c>
      <c r="E4907" t="s">
        <v>19614</v>
      </c>
      <c r="F4907" t="s">
        <v>19615</v>
      </c>
      <c r="H4907">
        <v>67.468894899999995</v>
      </c>
      <c r="I4907">
        <v>-84.654589999999999</v>
      </c>
      <c r="J4907" s="1" t="str">
        <f t="shared" si="808"/>
        <v>NGR lake sediment grab sample</v>
      </c>
      <c r="K4907" s="1" t="str">
        <f t="shared" si="809"/>
        <v>&lt;177 micron (NGR)</v>
      </c>
      <c r="L4907">
        <v>18</v>
      </c>
      <c r="M4907" t="s">
        <v>177</v>
      </c>
      <c r="N4907">
        <v>355</v>
      </c>
      <c r="O4907" t="s">
        <v>465</v>
      </c>
      <c r="P4907" t="s">
        <v>207</v>
      </c>
      <c r="Q4907" t="s">
        <v>546</v>
      </c>
      <c r="R4907" t="s">
        <v>120</v>
      </c>
      <c r="S4907" t="s">
        <v>75</v>
      </c>
      <c r="T4907" t="s">
        <v>36</v>
      </c>
      <c r="U4907" t="s">
        <v>3789</v>
      </c>
      <c r="V4907" t="s">
        <v>1041</v>
      </c>
      <c r="W4907" t="s">
        <v>33</v>
      </c>
      <c r="X4907" t="s">
        <v>82</v>
      </c>
      <c r="Y4907" t="s">
        <v>66</v>
      </c>
      <c r="Z4907" t="s">
        <v>3412</v>
      </c>
    </row>
    <row r="4908" spans="1:26" hidden="1" x14ac:dyDescent="0.25">
      <c r="A4908" t="s">
        <v>19616</v>
      </c>
      <c r="B4908" t="s">
        <v>19617</v>
      </c>
      <c r="C4908" s="1" t="str">
        <f t="shared" si="803"/>
        <v>21:0389</v>
      </c>
      <c r="D4908" s="1" t="str">
        <f t="shared" si="807"/>
        <v>21:0130</v>
      </c>
      <c r="E4908" t="s">
        <v>19618</v>
      </c>
      <c r="F4908" t="s">
        <v>19619</v>
      </c>
      <c r="H4908">
        <v>67.501234299999993</v>
      </c>
      <c r="I4908">
        <v>-84.756689300000005</v>
      </c>
      <c r="J4908" s="1" t="str">
        <f t="shared" si="808"/>
        <v>NGR lake sediment grab sample</v>
      </c>
      <c r="K4908" s="1" t="str">
        <f t="shared" si="809"/>
        <v>&lt;177 micron (NGR)</v>
      </c>
      <c r="L4908">
        <v>18</v>
      </c>
      <c r="M4908" t="s">
        <v>187</v>
      </c>
      <c r="N4908">
        <v>356</v>
      </c>
      <c r="O4908" t="s">
        <v>463</v>
      </c>
      <c r="P4908" t="s">
        <v>417</v>
      </c>
      <c r="Q4908" t="s">
        <v>349</v>
      </c>
      <c r="R4908" t="s">
        <v>343</v>
      </c>
      <c r="S4908" t="s">
        <v>708</v>
      </c>
      <c r="T4908" t="s">
        <v>36</v>
      </c>
      <c r="U4908" t="s">
        <v>456</v>
      </c>
      <c r="V4908" t="s">
        <v>18856</v>
      </c>
      <c r="W4908" t="s">
        <v>63</v>
      </c>
      <c r="X4908" t="s">
        <v>890</v>
      </c>
      <c r="Y4908" t="s">
        <v>309</v>
      </c>
      <c r="Z4908" t="s">
        <v>953</v>
      </c>
    </row>
    <row r="4909" spans="1:26" hidden="1" x14ac:dyDescent="0.25">
      <c r="A4909" t="s">
        <v>19620</v>
      </c>
      <c r="B4909" t="s">
        <v>19621</v>
      </c>
      <c r="C4909" s="1" t="str">
        <f t="shared" si="803"/>
        <v>21:0389</v>
      </c>
      <c r="D4909" s="1" t="str">
        <f t="shared" si="807"/>
        <v>21:0130</v>
      </c>
      <c r="E4909" t="s">
        <v>19559</v>
      </c>
      <c r="F4909" t="s">
        <v>19622</v>
      </c>
      <c r="H4909">
        <v>67.493079399999999</v>
      </c>
      <c r="I4909">
        <v>-84.824583500000003</v>
      </c>
      <c r="J4909" s="1" t="str">
        <f t="shared" si="808"/>
        <v>NGR lake sediment grab sample</v>
      </c>
      <c r="K4909" s="1" t="str">
        <f t="shared" si="809"/>
        <v>&lt;177 micron (NGR)</v>
      </c>
      <c r="L4909">
        <v>18</v>
      </c>
      <c r="M4909" t="s">
        <v>366</v>
      </c>
      <c r="N4909">
        <v>357</v>
      </c>
      <c r="O4909" t="s">
        <v>100</v>
      </c>
      <c r="P4909" t="s">
        <v>298</v>
      </c>
      <c r="Q4909" t="s">
        <v>110</v>
      </c>
      <c r="R4909" t="s">
        <v>49</v>
      </c>
      <c r="S4909" t="s">
        <v>110</v>
      </c>
      <c r="T4909" t="s">
        <v>36</v>
      </c>
      <c r="U4909" t="s">
        <v>933</v>
      </c>
      <c r="V4909" t="s">
        <v>11653</v>
      </c>
      <c r="W4909" t="s">
        <v>63</v>
      </c>
      <c r="X4909" t="s">
        <v>82</v>
      </c>
      <c r="Y4909" t="s">
        <v>125</v>
      </c>
      <c r="Z4909" t="s">
        <v>4550</v>
      </c>
    </row>
    <row r="4910" spans="1:26" hidden="1" x14ac:dyDescent="0.25">
      <c r="A4910" t="s">
        <v>19623</v>
      </c>
      <c r="B4910" t="s">
        <v>19624</v>
      </c>
      <c r="C4910" s="1" t="str">
        <f t="shared" si="803"/>
        <v>21:0389</v>
      </c>
      <c r="D4910" s="1" t="str">
        <f t="shared" si="807"/>
        <v>21:0130</v>
      </c>
      <c r="E4910" t="s">
        <v>19625</v>
      </c>
      <c r="F4910" t="s">
        <v>19626</v>
      </c>
      <c r="H4910">
        <v>67.497570800000005</v>
      </c>
      <c r="I4910">
        <v>-84.919766800000005</v>
      </c>
      <c r="J4910" s="1" t="str">
        <f t="shared" si="808"/>
        <v>NGR lake sediment grab sample</v>
      </c>
      <c r="K4910" s="1" t="str">
        <f t="shared" si="809"/>
        <v>&lt;177 micron (NGR)</v>
      </c>
      <c r="L4910">
        <v>18</v>
      </c>
      <c r="M4910" t="s">
        <v>196</v>
      </c>
      <c r="N4910">
        <v>358</v>
      </c>
      <c r="O4910" t="s">
        <v>163</v>
      </c>
      <c r="P4910" t="s">
        <v>679</v>
      </c>
      <c r="Q4910" t="s">
        <v>596</v>
      </c>
      <c r="R4910" t="s">
        <v>691</v>
      </c>
      <c r="S4910" t="s">
        <v>244</v>
      </c>
      <c r="T4910" t="s">
        <v>36</v>
      </c>
      <c r="U4910" t="s">
        <v>5797</v>
      </c>
      <c r="V4910" t="s">
        <v>1041</v>
      </c>
      <c r="W4910" t="s">
        <v>80</v>
      </c>
      <c r="X4910" t="s">
        <v>283</v>
      </c>
      <c r="Y4910" t="s">
        <v>309</v>
      </c>
      <c r="Z4910" t="s">
        <v>4295</v>
      </c>
    </row>
    <row r="4911" spans="1:26" hidden="1" x14ac:dyDescent="0.25">
      <c r="A4911" t="s">
        <v>19627</v>
      </c>
      <c r="B4911" t="s">
        <v>19628</v>
      </c>
      <c r="C4911" s="1" t="str">
        <f t="shared" si="803"/>
        <v>21:0389</v>
      </c>
      <c r="D4911" s="1" t="str">
        <f t="shared" si="807"/>
        <v>21:0130</v>
      </c>
      <c r="E4911" t="s">
        <v>19629</v>
      </c>
      <c r="F4911" t="s">
        <v>19630</v>
      </c>
      <c r="H4911">
        <v>67.540624500000007</v>
      </c>
      <c r="I4911">
        <v>-85.067435399999994</v>
      </c>
      <c r="J4911" s="1" t="str">
        <f t="shared" si="808"/>
        <v>NGR lake sediment grab sample</v>
      </c>
      <c r="K4911" s="1" t="str">
        <f t="shared" si="809"/>
        <v>&lt;177 micron (NGR)</v>
      </c>
      <c r="L4911">
        <v>18</v>
      </c>
      <c r="M4911" t="s">
        <v>206</v>
      </c>
      <c r="N4911">
        <v>359</v>
      </c>
      <c r="O4911" t="s">
        <v>515</v>
      </c>
      <c r="P4911" t="s">
        <v>228</v>
      </c>
      <c r="Q4911" t="s">
        <v>165</v>
      </c>
      <c r="R4911" t="s">
        <v>236</v>
      </c>
      <c r="S4911" t="s">
        <v>75</v>
      </c>
      <c r="T4911" t="s">
        <v>122</v>
      </c>
      <c r="U4911" t="s">
        <v>926</v>
      </c>
      <c r="V4911" t="s">
        <v>10547</v>
      </c>
      <c r="W4911" t="s">
        <v>63</v>
      </c>
      <c r="X4911" t="s">
        <v>48</v>
      </c>
      <c r="Y4911" t="s">
        <v>309</v>
      </c>
      <c r="Z4911" t="s">
        <v>78</v>
      </c>
    </row>
    <row r="4912" spans="1:26" hidden="1" x14ac:dyDescent="0.25">
      <c r="A4912" t="s">
        <v>19631</v>
      </c>
      <c r="B4912" t="s">
        <v>19632</v>
      </c>
      <c r="C4912" s="1" t="str">
        <f t="shared" si="803"/>
        <v>21:0389</v>
      </c>
      <c r="D4912" s="1" t="str">
        <f t="shared" si="807"/>
        <v>21:0130</v>
      </c>
      <c r="E4912" t="s">
        <v>19633</v>
      </c>
      <c r="F4912" t="s">
        <v>19634</v>
      </c>
      <c r="H4912">
        <v>67.560096000000001</v>
      </c>
      <c r="I4912">
        <v>-84.961151299999997</v>
      </c>
      <c r="J4912" s="1" t="str">
        <f t="shared" si="808"/>
        <v>NGR lake sediment grab sample</v>
      </c>
      <c r="K4912" s="1" t="str">
        <f t="shared" si="809"/>
        <v>&lt;177 micron (NGR)</v>
      </c>
      <c r="L4912">
        <v>18</v>
      </c>
      <c r="M4912" t="s">
        <v>214</v>
      </c>
      <c r="N4912">
        <v>360</v>
      </c>
      <c r="O4912" t="s">
        <v>252</v>
      </c>
      <c r="P4912" t="s">
        <v>1090</v>
      </c>
      <c r="Q4912" t="s">
        <v>271</v>
      </c>
      <c r="R4912" t="s">
        <v>691</v>
      </c>
      <c r="S4912" t="s">
        <v>277</v>
      </c>
      <c r="T4912" t="s">
        <v>36</v>
      </c>
      <c r="U4912" t="s">
        <v>926</v>
      </c>
      <c r="V4912" t="s">
        <v>10471</v>
      </c>
      <c r="W4912" t="s">
        <v>63</v>
      </c>
      <c r="X4912" t="s">
        <v>890</v>
      </c>
      <c r="Y4912" t="s">
        <v>125</v>
      </c>
      <c r="Z4912" t="s">
        <v>3940</v>
      </c>
    </row>
    <row r="4913" spans="1:26" hidden="1" x14ac:dyDescent="0.25">
      <c r="A4913" t="s">
        <v>19635</v>
      </c>
      <c r="B4913" t="s">
        <v>19636</v>
      </c>
      <c r="C4913" s="1" t="str">
        <f t="shared" si="803"/>
        <v>21:0389</v>
      </c>
      <c r="D4913" s="1" t="str">
        <f t="shared" si="807"/>
        <v>21:0130</v>
      </c>
      <c r="E4913" t="s">
        <v>19637</v>
      </c>
      <c r="F4913" t="s">
        <v>19638</v>
      </c>
      <c r="H4913">
        <v>67.563912200000004</v>
      </c>
      <c r="I4913">
        <v>-84.9203507</v>
      </c>
      <c r="J4913" s="1" t="str">
        <f t="shared" si="808"/>
        <v>NGR lake sediment grab sample</v>
      </c>
      <c r="K4913" s="1" t="str">
        <f t="shared" si="809"/>
        <v>&lt;177 micron (NGR)</v>
      </c>
      <c r="L4913">
        <v>19</v>
      </c>
      <c r="M4913" t="s">
        <v>30</v>
      </c>
      <c r="N4913">
        <v>361</v>
      </c>
      <c r="O4913" t="s">
        <v>463</v>
      </c>
      <c r="P4913" t="s">
        <v>243</v>
      </c>
      <c r="Q4913" t="s">
        <v>391</v>
      </c>
      <c r="R4913" t="s">
        <v>1407</v>
      </c>
      <c r="S4913" t="s">
        <v>668</v>
      </c>
      <c r="T4913" t="s">
        <v>36</v>
      </c>
      <c r="U4913" t="s">
        <v>3486</v>
      </c>
      <c r="V4913" t="s">
        <v>78</v>
      </c>
      <c r="W4913" t="s">
        <v>33</v>
      </c>
      <c r="X4913" t="s">
        <v>283</v>
      </c>
      <c r="Y4913" t="s">
        <v>875</v>
      </c>
      <c r="Z4913" t="s">
        <v>4550</v>
      </c>
    </row>
    <row r="4914" spans="1:26" hidden="1" x14ac:dyDescent="0.25">
      <c r="A4914" t="s">
        <v>19639</v>
      </c>
      <c r="B4914" t="s">
        <v>19640</v>
      </c>
      <c r="C4914" s="1" t="str">
        <f t="shared" si="803"/>
        <v>21:0389</v>
      </c>
      <c r="D4914" s="1" t="str">
        <f t="shared" si="807"/>
        <v>21:0130</v>
      </c>
      <c r="E4914" t="s">
        <v>19641</v>
      </c>
      <c r="F4914" t="s">
        <v>19642</v>
      </c>
      <c r="H4914">
        <v>67.560589300000004</v>
      </c>
      <c r="I4914">
        <v>-84.924353400000001</v>
      </c>
      <c r="J4914" s="1" t="str">
        <f t="shared" si="808"/>
        <v>NGR lake sediment grab sample</v>
      </c>
      <c r="K4914" s="1" t="str">
        <f t="shared" si="809"/>
        <v>&lt;177 micron (NGR)</v>
      </c>
      <c r="L4914">
        <v>19</v>
      </c>
      <c r="M4914" t="s">
        <v>154</v>
      </c>
      <c r="N4914">
        <v>362</v>
      </c>
      <c r="O4914" t="s">
        <v>583</v>
      </c>
      <c r="P4914" t="s">
        <v>208</v>
      </c>
      <c r="Q4914" t="s">
        <v>283</v>
      </c>
      <c r="R4914" t="s">
        <v>336</v>
      </c>
      <c r="S4914" t="s">
        <v>394</v>
      </c>
      <c r="T4914" t="s">
        <v>36</v>
      </c>
      <c r="U4914" t="s">
        <v>1222</v>
      </c>
      <c r="V4914" t="s">
        <v>9148</v>
      </c>
      <c r="W4914" t="s">
        <v>80</v>
      </c>
      <c r="X4914" t="s">
        <v>890</v>
      </c>
      <c r="Y4914" t="s">
        <v>63</v>
      </c>
      <c r="Z4914" t="s">
        <v>3853</v>
      </c>
    </row>
    <row r="4915" spans="1:26" hidden="1" x14ac:dyDescent="0.25">
      <c r="A4915" t="s">
        <v>19643</v>
      </c>
      <c r="B4915" t="s">
        <v>19644</v>
      </c>
      <c r="C4915" s="1" t="str">
        <f t="shared" si="803"/>
        <v>21:0389</v>
      </c>
      <c r="D4915" s="1" t="str">
        <f t="shared" si="807"/>
        <v>21:0130</v>
      </c>
      <c r="E4915" t="s">
        <v>19637</v>
      </c>
      <c r="F4915" t="s">
        <v>19645</v>
      </c>
      <c r="H4915">
        <v>67.563912200000004</v>
      </c>
      <c r="I4915">
        <v>-84.9203507</v>
      </c>
      <c r="J4915" s="1" t="str">
        <f t="shared" si="808"/>
        <v>NGR lake sediment grab sample</v>
      </c>
      <c r="K4915" s="1" t="str">
        <f t="shared" si="809"/>
        <v>&lt;177 micron (NGR)</v>
      </c>
      <c r="L4915">
        <v>19</v>
      </c>
      <c r="M4915" t="s">
        <v>169</v>
      </c>
      <c r="N4915">
        <v>363</v>
      </c>
      <c r="O4915" t="s">
        <v>144</v>
      </c>
      <c r="P4915" t="s">
        <v>188</v>
      </c>
      <c r="Q4915" t="s">
        <v>391</v>
      </c>
      <c r="R4915" t="s">
        <v>236</v>
      </c>
      <c r="S4915" t="s">
        <v>283</v>
      </c>
      <c r="T4915" t="s">
        <v>36</v>
      </c>
      <c r="U4915" t="s">
        <v>7950</v>
      </c>
      <c r="V4915" t="s">
        <v>78</v>
      </c>
      <c r="W4915" t="s">
        <v>80</v>
      </c>
      <c r="X4915" t="s">
        <v>77</v>
      </c>
      <c r="Y4915" t="s">
        <v>66</v>
      </c>
      <c r="Z4915" t="s">
        <v>1127</v>
      </c>
    </row>
    <row r="4916" spans="1:26" hidden="1" x14ac:dyDescent="0.25">
      <c r="A4916" t="s">
        <v>19646</v>
      </c>
      <c r="B4916" t="s">
        <v>19647</v>
      </c>
      <c r="C4916" s="1" t="str">
        <f t="shared" si="803"/>
        <v>21:0389</v>
      </c>
      <c r="D4916" s="1" t="str">
        <f t="shared" si="807"/>
        <v>21:0130</v>
      </c>
      <c r="E4916" t="s">
        <v>19637</v>
      </c>
      <c r="F4916" t="s">
        <v>19648</v>
      </c>
      <c r="H4916">
        <v>67.563912200000004</v>
      </c>
      <c r="I4916">
        <v>-84.9203507</v>
      </c>
      <c r="J4916" s="1" t="str">
        <f t="shared" si="808"/>
        <v>NGR lake sediment grab sample</v>
      </c>
      <c r="K4916" s="1" t="str">
        <f t="shared" si="809"/>
        <v>&lt;177 micron (NGR)</v>
      </c>
      <c r="L4916">
        <v>19</v>
      </c>
      <c r="M4916" t="s">
        <v>162</v>
      </c>
      <c r="N4916">
        <v>364</v>
      </c>
      <c r="O4916" t="s">
        <v>178</v>
      </c>
      <c r="P4916" t="s">
        <v>243</v>
      </c>
      <c r="Q4916" t="s">
        <v>391</v>
      </c>
      <c r="R4916" t="s">
        <v>1828</v>
      </c>
      <c r="S4916" t="s">
        <v>321</v>
      </c>
      <c r="T4916" t="s">
        <v>36</v>
      </c>
      <c r="U4916" t="s">
        <v>4568</v>
      </c>
      <c r="V4916" t="s">
        <v>15524</v>
      </c>
      <c r="W4916" t="s">
        <v>80</v>
      </c>
      <c r="X4916" t="s">
        <v>283</v>
      </c>
      <c r="Y4916" t="s">
        <v>309</v>
      </c>
      <c r="Z4916" t="s">
        <v>4550</v>
      </c>
    </row>
    <row r="4917" spans="1:26" hidden="1" x14ac:dyDescent="0.25">
      <c r="A4917" t="s">
        <v>19649</v>
      </c>
      <c r="B4917" t="s">
        <v>19650</v>
      </c>
      <c r="C4917" s="1" t="str">
        <f t="shared" si="803"/>
        <v>21:0389</v>
      </c>
      <c r="D4917" s="1" t="str">
        <f>HYPERLINK("http://geochem.nrcan.gc.ca/cdogs/content/svy/svy_e.htm", "")</f>
        <v/>
      </c>
      <c r="G4917" s="1" t="str">
        <f>HYPERLINK("http://geochem.nrcan.gc.ca/cdogs/content/cr_/cr_00023_e.htm", "23")</f>
        <v>23</v>
      </c>
      <c r="J4917" t="s">
        <v>220</v>
      </c>
      <c r="K4917" t="s">
        <v>221</v>
      </c>
      <c r="L4917">
        <v>19</v>
      </c>
      <c r="M4917" t="s">
        <v>222</v>
      </c>
      <c r="N4917">
        <v>365</v>
      </c>
      <c r="O4917" t="s">
        <v>615</v>
      </c>
      <c r="P4917" t="s">
        <v>334</v>
      </c>
      <c r="Q4917" t="s">
        <v>244</v>
      </c>
      <c r="R4917" t="s">
        <v>109</v>
      </c>
      <c r="S4917" t="s">
        <v>109</v>
      </c>
      <c r="T4917" t="s">
        <v>36</v>
      </c>
      <c r="U4917" t="s">
        <v>2330</v>
      </c>
      <c r="V4917" t="s">
        <v>1802</v>
      </c>
      <c r="W4917" t="s">
        <v>78</v>
      </c>
      <c r="X4917" t="s">
        <v>79</v>
      </c>
      <c r="Y4917" t="s">
        <v>76</v>
      </c>
      <c r="Z4917" t="s">
        <v>1608</v>
      </c>
    </row>
    <row r="4918" spans="1:26" hidden="1" x14ac:dyDescent="0.25">
      <c r="A4918" t="s">
        <v>19651</v>
      </c>
      <c r="B4918" t="s">
        <v>19652</v>
      </c>
      <c r="C4918" s="1" t="str">
        <f t="shared" si="803"/>
        <v>21:0389</v>
      </c>
      <c r="D4918" s="1" t="str">
        <f t="shared" ref="D4918:D4934" si="810">HYPERLINK("http://geochem.nrcan.gc.ca/cdogs/content/svy/svy210130_e.htm", "21:0130")</f>
        <v>21:0130</v>
      </c>
      <c r="E4918" t="s">
        <v>19653</v>
      </c>
      <c r="F4918" t="s">
        <v>19654</v>
      </c>
      <c r="H4918">
        <v>67.524485999999996</v>
      </c>
      <c r="I4918">
        <v>-84.889476700000003</v>
      </c>
      <c r="J4918" s="1" t="str">
        <f t="shared" ref="J4918:J4934" si="811">HYPERLINK("http://geochem.nrcan.gc.ca/cdogs/content/kwd/kwd020027_e.htm", "NGR lake sediment grab sample")</f>
        <v>NGR lake sediment grab sample</v>
      </c>
      <c r="K4918" s="1" t="str">
        <f t="shared" ref="K4918:K4934" si="812">HYPERLINK("http://geochem.nrcan.gc.ca/cdogs/content/kwd/kwd080006_e.htm", "&lt;177 micron (NGR)")</f>
        <v>&lt;177 micron (NGR)</v>
      </c>
      <c r="L4918">
        <v>19</v>
      </c>
      <c r="M4918" t="s">
        <v>47</v>
      </c>
      <c r="N4918">
        <v>366</v>
      </c>
      <c r="O4918" t="s">
        <v>515</v>
      </c>
      <c r="P4918" t="s">
        <v>488</v>
      </c>
      <c r="Q4918" t="s">
        <v>283</v>
      </c>
      <c r="R4918" t="s">
        <v>798</v>
      </c>
      <c r="S4918" t="s">
        <v>321</v>
      </c>
      <c r="T4918" t="s">
        <v>36</v>
      </c>
      <c r="U4918" t="s">
        <v>2056</v>
      </c>
      <c r="V4918" t="s">
        <v>19655</v>
      </c>
      <c r="W4918" t="s">
        <v>80</v>
      </c>
      <c r="X4918" t="s">
        <v>890</v>
      </c>
      <c r="Y4918" t="s">
        <v>66</v>
      </c>
      <c r="Z4918" t="s">
        <v>146</v>
      </c>
    </row>
    <row r="4919" spans="1:26" hidden="1" x14ac:dyDescent="0.25">
      <c r="A4919" t="s">
        <v>19656</v>
      </c>
      <c r="B4919" t="s">
        <v>19657</v>
      </c>
      <c r="C4919" s="1" t="str">
        <f t="shared" si="803"/>
        <v>21:0389</v>
      </c>
      <c r="D4919" s="1" t="str">
        <f t="shared" si="810"/>
        <v>21:0130</v>
      </c>
      <c r="E4919" t="s">
        <v>19658</v>
      </c>
      <c r="F4919" t="s">
        <v>19659</v>
      </c>
      <c r="H4919">
        <v>67.521246500000004</v>
      </c>
      <c r="I4919">
        <v>-84.8277219</v>
      </c>
      <c r="J4919" s="1" t="str">
        <f t="shared" si="811"/>
        <v>NGR lake sediment grab sample</v>
      </c>
      <c r="K4919" s="1" t="str">
        <f t="shared" si="812"/>
        <v>&lt;177 micron (NGR)</v>
      </c>
      <c r="L4919">
        <v>19</v>
      </c>
      <c r="M4919" t="s">
        <v>60</v>
      </c>
      <c r="N4919">
        <v>367</v>
      </c>
      <c r="O4919" t="s">
        <v>1819</v>
      </c>
      <c r="P4919" t="s">
        <v>1047</v>
      </c>
      <c r="Q4919" t="s">
        <v>244</v>
      </c>
      <c r="R4919" t="s">
        <v>224</v>
      </c>
      <c r="S4919" t="s">
        <v>277</v>
      </c>
      <c r="T4919" t="s">
        <v>36</v>
      </c>
      <c r="U4919" t="s">
        <v>3189</v>
      </c>
      <c r="V4919" t="s">
        <v>5730</v>
      </c>
      <c r="W4919" t="s">
        <v>63</v>
      </c>
      <c r="X4919" t="s">
        <v>82</v>
      </c>
      <c r="Y4919" t="s">
        <v>66</v>
      </c>
      <c r="Z4919" t="s">
        <v>953</v>
      </c>
    </row>
    <row r="4920" spans="1:26" hidden="1" x14ac:dyDescent="0.25">
      <c r="A4920" t="s">
        <v>19660</v>
      </c>
      <c r="B4920" t="s">
        <v>19661</v>
      </c>
      <c r="C4920" s="1" t="str">
        <f t="shared" si="803"/>
        <v>21:0389</v>
      </c>
      <c r="D4920" s="1" t="str">
        <f t="shared" si="810"/>
        <v>21:0130</v>
      </c>
      <c r="E4920" t="s">
        <v>19662</v>
      </c>
      <c r="F4920" t="s">
        <v>19663</v>
      </c>
      <c r="H4920">
        <v>67.540143900000004</v>
      </c>
      <c r="I4920">
        <v>-84.811557500000006</v>
      </c>
      <c r="J4920" s="1" t="str">
        <f t="shared" si="811"/>
        <v>NGR lake sediment grab sample</v>
      </c>
      <c r="K4920" s="1" t="str">
        <f t="shared" si="812"/>
        <v>&lt;177 micron (NGR)</v>
      </c>
      <c r="L4920">
        <v>19</v>
      </c>
      <c r="M4920" t="s">
        <v>73</v>
      </c>
      <c r="N4920">
        <v>368</v>
      </c>
      <c r="O4920" t="s">
        <v>515</v>
      </c>
      <c r="P4920" t="s">
        <v>228</v>
      </c>
      <c r="Q4920" t="s">
        <v>349</v>
      </c>
      <c r="R4920" t="s">
        <v>224</v>
      </c>
      <c r="S4920" t="s">
        <v>349</v>
      </c>
      <c r="T4920" t="s">
        <v>36</v>
      </c>
      <c r="U4920" t="s">
        <v>5415</v>
      </c>
      <c r="V4920" t="s">
        <v>11342</v>
      </c>
      <c r="W4920" t="s">
        <v>181</v>
      </c>
      <c r="X4920" t="s">
        <v>283</v>
      </c>
      <c r="Y4920" t="s">
        <v>80</v>
      </c>
      <c r="Z4920" t="s">
        <v>3853</v>
      </c>
    </row>
    <row r="4921" spans="1:26" hidden="1" x14ac:dyDescent="0.25">
      <c r="A4921" t="s">
        <v>19664</v>
      </c>
      <c r="B4921" t="s">
        <v>19665</v>
      </c>
      <c r="C4921" s="1" t="str">
        <f t="shared" si="803"/>
        <v>21:0389</v>
      </c>
      <c r="D4921" s="1" t="str">
        <f t="shared" si="810"/>
        <v>21:0130</v>
      </c>
      <c r="E4921" t="s">
        <v>19666</v>
      </c>
      <c r="F4921" t="s">
        <v>19667</v>
      </c>
      <c r="H4921">
        <v>67.547372499999994</v>
      </c>
      <c r="I4921">
        <v>-84.774316600000006</v>
      </c>
      <c r="J4921" s="1" t="str">
        <f t="shared" si="811"/>
        <v>NGR lake sediment grab sample</v>
      </c>
      <c r="K4921" s="1" t="str">
        <f t="shared" si="812"/>
        <v>&lt;177 micron (NGR)</v>
      </c>
      <c r="L4921">
        <v>19</v>
      </c>
      <c r="M4921" t="s">
        <v>87</v>
      </c>
      <c r="N4921">
        <v>369</v>
      </c>
      <c r="O4921" t="s">
        <v>107</v>
      </c>
      <c r="P4921" t="s">
        <v>562</v>
      </c>
      <c r="Q4921" t="s">
        <v>596</v>
      </c>
      <c r="R4921" t="s">
        <v>1085</v>
      </c>
      <c r="S4921" t="s">
        <v>244</v>
      </c>
      <c r="T4921" t="s">
        <v>36</v>
      </c>
      <c r="U4921" t="s">
        <v>15600</v>
      </c>
      <c r="V4921" t="s">
        <v>6290</v>
      </c>
      <c r="W4921" t="s">
        <v>80</v>
      </c>
      <c r="X4921" t="s">
        <v>82</v>
      </c>
      <c r="Y4921" t="s">
        <v>125</v>
      </c>
      <c r="Z4921" t="s">
        <v>2127</v>
      </c>
    </row>
    <row r="4922" spans="1:26" hidden="1" x14ac:dyDescent="0.25">
      <c r="A4922" t="s">
        <v>19668</v>
      </c>
      <c r="B4922" t="s">
        <v>19669</v>
      </c>
      <c r="C4922" s="1" t="str">
        <f t="shared" si="803"/>
        <v>21:0389</v>
      </c>
      <c r="D4922" s="1" t="str">
        <f t="shared" si="810"/>
        <v>21:0130</v>
      </c>
      <c r="E4922" t="s">
        <v>19670</v>
      </c>
      <c r="F4922" t="s">
        <v>19671</v>
      </c>
      <c r="H4922">
        <v>67.522273299999995</v>
      </c>
      <c r="I4922">
        <v>-84.762742799999998</v>
      </c>
      <c r="J4922" s="1" t="str">
        <f t="shared" si="811"/>
        <v>NGR lake sediment grab sample</v>
      </c>
      <c r="K4922" s="1" t="str">
        <f t="shared" si="812"/>
        <v>&lt;177 micron (NGR)</v>
      </c>
      <c r="L4922">
        <v>19</v>
      </c>
      <c r="M4922" t="s">
        <v>96</v>
      </c>
      <c r="N4922">
        <v>370</v>
      </c>
      <c r="O4922" t="s">
        <v>760</v>
      </c>
      <c r="P4922" t="s">
        <v>760</v>
      </c>
      <c r="Q4922" t="s">
        <v>760</v>
      </c>
      <c r="R4922" t="s">
        <v>760</v>
      </c>
      <c r="S4922" t="s">
        <v>760</v>
      </c>
      <c r="T4922" t="s">
        <v>760</v>
      </c>
      <c r="U4922" t="s">
        <v>760</v>
      </c>
      <c r="V4922" t="s">
        <v>760</v>
      </c>
      <c r="W4922" t="s">
        <v>760</v>
      </c>
      <c r="X4922" t="s">
        <v>760</v>
      </c>
      <c r="Y4922" t="s">
        <v>760</v>
      </c>
      <c r="Z4922" t="s">
        <v>760</v>
      </c>
    </row>
    <row r="4923" spans="1:26" hidden="1" x14ac:dyDescent="0.25">
      <c r="A4923" t="s">
        <v>19672</v>
      </c>
      <c r="B4923" t="s">
        <v>19673</v>
      </c>
      <c r="C4923" s="1" t="str">
        <f t="shared" si="803"/>
        <v>21:0389</v>
      </c>
      <c r="D4923" s="1" t="str">
        <f t="shared" si="810"/>
        <v>21:0130</v>
      </c>
      <c r="E4923" t="s">
        <v>19674</v>
      </c>
      <c r="F4923" t="s">
        <v>19675</v>
      </c>
      <c r="H4923">
        <v>67.520160700000005</v>
      </c>
      <c r="I4923">
        <v>-84.694660799999994</v>
      </c>
      <c r="J4923" s="1" t="str">
        <f t="shared" si="811"/>
        <v>NGR lake sediment grab sample</v>
      </c>
      <c r="K4923" s="1" t="str">
        <f t="shared" si="812"/>
        <v>&lt;177 micron (NGR)</v>
      </c>
      <c r="L4923">
        <v>19</v>
      </c>
      <c r="M4923" t="s">
        <v>106</v>
      </c>
      <c r="N4923">
        <v>371</v>
      </c>
      <c r="O4923" t="s">
        <v>163</v>
      </c>
      <c r="P4923" t="s">
        <v>91</v>
      </c>
      <c r="Q4923" t="s">
        <v>277</v>
      </c>
      <c r="R4923" t="s">
        <v>79</v>
      </c>
      <c r="S4923" t="s">
        <v>75</v>
      </c>
      <c r="T4923" t="s">
        <v>36</v>
      </c>
      <c r="U4923" t="s">
        <v>2314</v>
      </c>
      <c r="V4923" t="s">
        <v>19037</v>
      </c>
      <c r="W4923" t="s">
        <v>33</v>
      </c>
      <c r="X4923" t="s">
        <v>283</v>
      </c>
      <c r="Y4923" t="s">
        <v>125</v>
      </c>
      <c r="Z4923" t="s">
        <v>4244</v>
      </c>
    </row>
    <row r="4924" spans="1:26" hidden="1" x14ac:dyDescent="0.25">
      <c r="A4924" t="s">
        <v>19676</v>
      </c>
      <c r="B4924" t="s">
        <v>19677</v>
      </c>
      <c r="C4924" s="1" t="str">
        <f t="shared" si="803"/>
        <v>21:0389</v>
      </c>
      <c r="D4924" s="1" t="str">
        <f t="shared" si="810"/>
        <v>21:0130</v>
      </c>
      <c r="E4924" t="s">
        <v>19678</v>
      </c>
      <c r="F4924" t="s">
        <v>19679</v>
      </c>
      <c r="H4924">
        <v>67.5188852</v>
      </c>
      <c r="I4924">
        <v>-84.611005599999999</v>
      </c>
      <c r="J4924" s="1" t="str">
        <f t="shared" si="811"/>
        <v>NGR lake sediment grab sample</v>
      </c>
      <c r="K4924" s="1" t="str">
        <f t="shared" si="812"/>
        <v>&lt;177 micron (NGR)</v>
      </c>
      <c r="L4924">
        <v>19</v>
      </c>
      <c r="M4924" t="s">
        <v>118</v>
      </c>
      <c r="N4924">
        <v>372</v>
      </c>
      <c r="O4924" t="s">
        <v>31</v>
      </c>
      <c r="P4924" t="s">
        <v>1709</v>
      </c>
      <c r="Q4924" t="s">
        <v>708</v>
      </c>
      <c r="R4924" t="s">
        <v>4122</v>
      </c>
      <c r="S4924" t="s">
        <v>394</v>
      </c>
      <c r="T4924" t="s">
        <v>1095</v>
      </c>
      <c r="U4924" t="s">
        <v>2645</v>
      </c>
      <c r="V4924" t="s">
        <v>9909</v>
      </c>
      <c r="W4924" t="s">
        <v>80</v>
      </c>
      <c r="X4924" t="s">
        <v>79</v>
      </c>
      <c r="Y4924" t="s">
        <v>66</v>
      </c>
      <c r="Z4924" t="s">
        <v>181</v>
      </c>
    </row>
    <row r="4925" spans="1:26" hidden="1" x14ac:dyDescent="0.25">
      <c r="A4925" t="s">
        <v>19680</v>
      </c>
      <c r="B4925" t="s">
        <v>19681</v>
      </c>
      <c r="C4925" s="1" t="str">
        <f t="shared" si="803"/>
        <v>21:0389</v>
      </c>
      <c r="D4925" s="1" t="str">
        <f t="shared" si="810"/>
        <v>21:0130</v>
      </c>
      <c r="E4925" t="s">
        <v>19682</v>
      </c>
      <c r="F4925" t="s">
        <v>19683</v>
      </c>
      <c r="H4925">
        <v>67.5611313</v>
      </c>
      <c r="I4925">
        <v>-84.555039699999995</v>
      </c>
      <c r="J4925" s="1" t="str">
        <f t="shared" si="811"/>
        <v>NGR lake sediment grab sample</v>
      </c>
      <c r="K4925" s="1" t="str">
        <f t="shared" si="812"/>
        <v>&lt;177 micron (NGR)</v>
      </c>
      <c r="L4925">
        <v>19</v>
      </c>
      <c r="M4925" t="s">
        <v>131</v>
      </c>
      <c r="N4925">
        <v>373</v>
      </c>
      <c r="O4925" t="s">
        <v>31</v>
      </c>
      <c r="P4925" t="s">
        <v>509</v>
      </c>
      <c r="Q4925" t="s">
        <v>334</v>
      </c>
      <c r="R4925" t="s">
        <v>119</v>
      </c>
      <c r="S4925" t="s">
        <v>335</v>
      </c>
      <c r="T4925" t="s">
        <v>122</v>
      </c>
      <c r="U4925" t="s">
        <v>1166</v>
      </c>
      <c r="V4925" t="s">
        <v>4550</v>
      </c>
      <c r="W4925" t="s">
        <v>80</v>
      </c>
      <c r="X4925" t="s">
        <v>48</v>
      </c>
      <c r="Y4925" t="s">
        <v>125</v>
      </c>
      <c r="Z4925" t="s">
        <v>895</v>
      </c>
    </row>
    <row r="4926" spans="1:26" hidden="1" x14ac:dyDescent="0.25">
      <c r="A4926" t="s">
        <v>19684</v>
      </c>
      <c r="B4926" t="s">
        <v>19685</v>
      </c>
      <c r="C4926" s="1" t="str">
        <f t="shared" si="803"/>
        <v>21:0389</v>
      </c>
      <c r="D4926" s="1" t="str">
        <f t="shared" si="810"/>
        <v>21:0130</v>
      </c>
      <c r="E4926" t="s">
        <v>19686</v>
      </c>
      <c r="F4926" t="s">
        <v>19687</v>
      </c>
      <c r="H4926">
        <v>67.561931200000004</v>
      </c>
      <c r="I4926">
        <v>-84.462233100000006</v>
      </c>
      <c r="J4926" s="1" t="str">
        <f t="shared" si="811"/>
        <v>NGR lake sediment grab sample</v>
      </c>
      <c r="K4926" s="1" t="str">
        <f t="shared" si="812"/>
        <v>&lt;177 micron (NGR)</v>
      </c>
      <c r="L4926">
        <v>19</v>
      </c>
      <c r="M4926" t="s">
        <v>143</v>
      </c>
      <c r="N4926">
        <v>374</v>
      </c>
      <c r="O4926" t="s">
        <v>119</v>
      </c>
      <c r="P4926" t="s">
        <v>541</v>
      </c>
      <c r="Q4926" t="s">
        <v>145</v>
      </c>
      <c r="R4926" t="s">
        <v>298</v>
      </c>
      <c r="S4926" t="s">
        <v>668</v>
      </c>
      <c r="T4926" t="s">
        <v>36</v>
      </c>
      <c r="U4926" t="s">
        <v>3477</v>
      </c>
      <c r="V4926" t="s">
        <v>1041</v>
      </c>
      <c r="W4926" t="s">
        <v>80</v>
      </c>
      <c r="X4926" t="s">
        <v>890</v>
      </c>
      <c r="Y4926" t="s">
        <v>309</v>
      </c>
      <c r="Z4926" t="s">
        <v>5481</v>
      </c>
    </row>
    <row r="4927" spans="1:26" hidden="1" x14ac:dyDescent="0.25">
      <c r="A4927" t="s">
        <v>19688</v>
      </c>
      <c r="B4927" t="s">
        <v>19689</v>
      </c>
      <c r="C4927" s="1" t="str">
        <f t="shared" si="803"/>
        <v>21:0389</v>
      </c>
      <c r="D4927" s="1" t="str">
        <f t="shared" si="810"/>
        <v>21:0130</v>
      </c>
      <c r="E4927" t="s">
        <v>19690</v>
      </c>
      <c r="F4927" t="s">
        <v>19691</v>
      </c>
      <c r="H4927">
        <v>67.574492899999996</v>
      </c>
      <c r="I4927">
        <v>-84.482110700000007</v>
      </c>
      <c r="J4927" s="1" t="str">
        <f t="shared" si="811"/>
        <v>NGR lake sediment grab sample</v>
      </c>
      <c r="K4927" s="1" t="str">
        <f t="shared" si="812"/>
        <v>&lt;177 micron (NGR)</v>
      </c>
      <c r="L4927">
        <v>19</v>
      </c>
      <c r="M4927" t="s">
        <v>177</v>
      </c>
      <c r="N4927">
        <v>375</v>
      </c>
      <c r="O4927" t="s">
        <v>497</v>
      </c>
      <c r="P4927" t="s">
        <v>252</v>
      </c>
      <c r="Q4927" t="s">
        <v>335</v>
      </c>
      <c r="R4927" t="s">
        <v>13447</v>
      </c>
      <c r="S4927" t="s">
        <v>394</v>
      </c>
      <c r="T4927" t="s">
        <v>36</v>
      </c>
      <c r="U4927" t="s">
        <v>37</v>
      </c>
      <c r="V4927" t="s">
        <v>2240</v>
      </c>
      <c r="W4927" t="s">
        <v>80</v>
      </c>
      <c r="X4927" t="s">
        <v>82</v>
      </c>
      <c r="Y4927" t="s">
        <v>875</v>
      </c>
      <c r="Z4927" t="s">
        <v>3412</v>
      </c>
    </row>
    <row r="4928" spans="1:26" hidden="1" x14ac:dyDescent="0.25">
      <c r="A4928" t="s">
        <v>19692</v>
      </c>
      <c r="B4928" t="s">
        <v>19693</v>
      </c>
      <c r="C4928" s="1" t="str">
        <f t="shared" si="803"/>
        <v>21:0389</v>
      </c>
      <c r="D4928" s="1" t="str">
        <f t="shared" si="810"/>
        <v>21:0130</v>
      </c>
      <c r="E4928" t="s">
        <v>19694</v>
      </c>
      <c r="F4928" t="s">
        <v>19695</v>
      </c>
      <c r="H4928">
        <v>67.571196299999997</v>
      </c>
      <c r="I4928">
        <v>-84.436679400000003</v>
      </c>
      <c r="J4928" s="1" t="str">
        <f t="shared" si="811"/>
        <v>NGR lake sediment grab sample</v>
      </c>
      <c r="K4928" s="1" t="str">
        <f t="shared" si="812"/>
        <v>&lt;177 micron (NGR)</v>
      </c>
      <c r="L4928">
        <v>19</v>
      </c>
      <c r="M4928" t="s">
        <v>187</v>
      </c>
      <c r="N4928">
        <v>376</v>
      </c>
      <c r="O4928" t="s">
        <v>1709</v>
      </c>
      <c r="P4928" t="s">
        <v>588</v>
      </c>
      <c r="Q4928" t="s">
        <v>708</v>
      </c>
      <c r="R4928" t="s">
        <v>74</v>
      </c>
      <c r="S4928" t="s">
        <v>391</v>
      </c>
      <c r="T4928" t="s">
        <v>36</v>
      </c>
      <c r="U4928" t="s">
        <v>111</v>
      </c>
      <c r="V4928" t="s">
        <v>9930</v>
      </c>
      <c r="W4928" t="s">
        <v>80</v>
      </c>
      <c r="X4928" t="s">
        <v>890</v>
      </c>
      <c r="Y4928" t="s">
        <v>875</v>
      </c>
      <c r="Z4928" t="s">
        <v>1007</v>
      </c>
    </row>
    <row r="4929" spans="1:26" hidden="1" x14ac:dyDescent="0.25">
      <c r="A4929" t="s">
        <v>19696</v>
      </c>
      <c r="B4929" t="s">
        <v>19697</v>
      </c>
      <c r="C4929" s="1" t="str">
        <f t="shared" si="803"/>
        <v>21:0389</v>
      </c>
      <c r="D4929" s="1" t="str">
        <f t="shared" si="810"/>
        <v>21:0130</v>
      </c>
      <c r="E4929" t="s">
        <v>19698</v>
      </c>
      <c r="F4929" t="s">
        <v>19699</v>
      </c>
      <c r="H4929">
        <v>67.546816000000007</v>
      </c>
      <c r="I4929">
        <v>-84.0775522</v>
      </c>
      <c r="J4929" s="1" t="str">
        <f t="shared" si="811"/>
        <v>NGR lake sediment grab sample</v>
      </c>
      <c r="K4929" s="1" t="str">
        <f t="shared" si="812"/>
        <v>&lt;177 micron (NGR)</v>
      </c>
      <c r="L4929">
        <v>19</v>
      </c>
      <c r="M4929" t="s">
        <v>196</v>
      </c>
      <c r="N4929">
        <v>377</v>
      </c>
      <c r="O4929" t="s">
        <v>236</v>
      </c>
      <c r="P4929" t="s">
        <v>890</v>
      </c>
      <c r="Q4929" t="s">
        <v>109</v>
      </c>
      <c r="R4929" t="s">
        <v>134</v>
      </c>
      <c r="S4929" t="s">
        <v>78</v>
      </c>
      <c r="T4929" t="s">
        <v>36</v>
      </c>
      <c r="U4929" t="s">
        <v>515</v>
      </c>
      <c r="V4929" t="s">
        <v>529</v>
      </c>
      <c r="W4929" t="s">
        <v>181</v>
      </c>
      <c r="X4929" t="s">
        <v>760</v>
      </c>
      <c r="Y4929" t="s">
        <v>760</v>
      </c>
      <c r="Z4929" t="s">
        <v>1830</v>
      </c>
    </row>
    <row r="4930" spans="1:26" hidden="1" x14ac:dyDescent="0.25">
      <c r="A4930" t="s">
        <v>19700</v>
      </c>
      <c r="B4930" t="s">
        <v>19701</v>
      </c>
      <c r="C4930" s="1" t="str">
        <f t="shared" si="803"/>
        <v>21:0389</v>
      </c>
      <c r="D4930" s="1" t="str">
        <f t="shared" si="810"/>
        <v>21:0130</v>
      </c>
      <c r="E4930" t="s">
        <v>19702</v>
      </c>
      <c r="F4930" t="s">
        <v>19703</v>
      </c>
      <c r="H4930">
        <v>67.533853500000006</v>
      </c>
      <c r="I4930">
        <v>-84.026341799999997</v>
      </c>
      <c r="J4930" s="1" t="str">
        <f t="shared" si="811"/>
        <v>NGR lake sediment grab sample</v>
      </c>
      <c r="K4930" s="1" t="str">
        <f t="shared" si="812"/>
        <v>&lt;177 micron (NGR)</v>
      </c>
      <c r="L4930">
        <v>19</v>
      </c>
      <c r="M4930" t="s">
        <v>206</v>
      </c>
      <c r="N4930">
        <v>378</v>
      </c>
      <c r="O4930" t="s">
        <v>562</v>
      </c>
      <c r="P4930" t="s">
        <v>108</v>
      </c>
      <c r="Q4930" t="s">
        <v>596</v>
      </c>
      <c r="R4930" t="s">
        <v>546</v>
      </c>
      <c r="S4930" t="s">
        <v>109</v>
      </c>
      <c r="T4930" t="s">
        <v>36</v>
      </c>
      <c r="U4930" t="s">
        <v>1617</v>
      </c>
      <c r="V4930" t="s">
        <v>5080</v>
      </c>
      <c r="W4930" t="s">
        <v>78</v>
      </c>
      <c r="X4930" t="s">
        <v>283</v>
      </c>
      <c r="Y4930" t="s">
        <v>66</v>
      </c>
      <c r="Z4930" t="s">
        <v>2127</v>
      </c>
    </row>
    <row r="4931" spans="1:26" hidden="1" x14ac:dyDescent="0.25">
      <c r="A4931" t="s">
        <v>19704</v>
      </c>
      <c r="B4931" t="s">
        <v>19705</v>
      </c>
      <c r="C4931" s="1" t="str">
        <f t="shared" si="803"/>
        <v>21:0389</v>
      </c>
      <c r="D4931" s="1" t="str">
        <f t="shared" si="810"/>
        <v>21:0130</v>
      </c>
      <c r="E4931" t="s">
        <v>19706</v>
      </c>
      <c r="F4931" t="s">
        <v>19707</v>
      </c>
      <c r="H4931">
        <v>67.507848699999997</v>
      </c>
      <c r="I4931">
        <v>-84.017339399999997</v>
      </c>
      <c r="J4931" s="1" t="str">
        <f t="shared" si="811"/>
        <v>NGR lake sediment grab sample</v>
      </c>
      <c r="K4931" s="1" t="str">
        <f t="shared" si="812"/>
        <v>&lt;177 micron (NGR)</v>
      </c>
      <c r="L4931">
        <v>19</v>
      </c>
      <c r="M4931" t="s">
        <v>214</v>
      </c>
      <c r="N4931">
        <v>379</v>
      </c>
      <c r="O4931" t="s">
        <v>252</v>
      </c>
      <c r="P4931" t="s">
        <v>1047</v>
      </c>
      <c r="Q4931" t="s">
        <v>335</v>
      </c>
      <c r="R4931" t="s">
        <v>51</v>
      </c>
      <c r="S4931" t="s">
        <v>110</v>
      </c>
      <c r="T4931" t="s">
        <v>36</v>
      </c>
      <c r="U4931" t="s">
        <v>1896</v>
      </c>
      <c r="V4931" t="s">
        <v>1259</v>
      </c>
      <c r="W4931" t="s">
        <v>97</v>
      </c>
      <c r="X4931" t="s">
        <v>82</v>
      </c>
      <c r="Y4931" t="s">
        <v>80</v>
      </c>
      <c r="Z4931" t="s">
        <v>859</v>
      </c>
    </row>
    <row r="4932" spans="1:26" hidden="1" x14ac:dyDescent="0.25">
      <c r="A4932" t="s">
        <v>19708</v>
      </c>
      <c r="B4932" t="s">
        <v>19709</v>
      </c>
      <c r="C4932" s="1" t="str">
        <f t="shared" si="803"/>
        <v>21:0389</v>
      </c>
      <c r="D4932" s="1" t="str">
        <f t="shared" si="810"/>
        <v>21:0130</v>
      </c>
      <c r="E4932" t="s">
        <v>19710</v>
      </c>
      <c r="F4932" t="s">
        <v>19711</v>
      </c>
      <c r="H4932">
        <v>67.512005700000003</v>
      </c>
      <c r="I4932">
        <v>-84.0526239</v>
      </c>
      <c r="J4932" s="1" t="str">
        <f t="shared" si="811"/>
        <v>NGR lake sediment grab sample</v>
      </c>
      <c r="K4932" s="1" t="str">
        <f t="shared" si="812"/>
        <v>&lt;177 micron (NGR)</v>
      </c>
      <c r="L4932">
        <v>19</v>
      </c>
      <c r="M4932" t="s">
        <v>234</v>
      </c>
      <c r="N4932">
        <v>380</v>
      </c>
      <c r="O4932" t="s">
        <v>197</v>
      </c>
      <c r="P4932" t="s">
        <v>489</v>
      </c>
      <c r="Q4932" t="s">
        <v>135</v>
      </c>
      <c r="R4932" t="s">
        <v>82</v>
      </c>
      <c r="S4932" t="s">
        <v>290</v>
      </c>
      <c r="T4932" t="s">
        <v>36</v>
      </c>
      <c r="U4932" t="s">
        <v>4834</v>
      </c>
      <c r="V4932" t="s">
        <v>1607</v>
      </c>
      <c r="W4932" t="s">
        <v>33</v>
      </c>
      <c r="X4932" t="s">
        <v>77</v>
      </c>
      <c r="Y4932" t="s">
        <v>309</v>
      </c>
      <c r="Z4932" t="s">
        <v>50</v>
      </c>
    </row>
    <row r="4933" spans="1:26" hidden="1" x14ac:dyDescent="0.25">
      <c r="A4933" t="s">
        <v>19712</v>
      </c>
      <c r="B4933" t="s">
        <v>19713</v>
      </c>
      <c r="C4933" s="1" t="str">
        <f t="shared" si="803"/>
        <v>21:0389</v>
      </c>
      <c r="D4933" s="1" t="str">
        <f t="shared" si="810"/>
        <v>21:0130</v>
      </c>
      <c r="E4933" t="s">
        <v>19714</v>
      </c>
      <c r="F4933" t="s">
        <v>19715</v>
      </c>
      <c r="H4933">
        <v>67.479562599999994</v>
      </c>
      <c r="I4933">
        <v>-84.237324599999994</v>
      </c>
      <c r="J4933" s="1" t="str">
        <f t="shared" si="811"/>
        <v>NGR lake sediment grab sample</v>
      </c>
      <c r="K4933" s="1" t="str">
        <f t="shared" si="812"/>
        <v>&lt;177 micron (NGR)</v>
      </c>
      <c r="L4933">
        <v>20</v>
      </c>
      <c r="M4933" t="s">
        <v>30</v>
      </c>
      <c r="N4933">
        <v>381</v>
      </c>
      <c r="O4933" t="s">
        <v>243</v>
      </c>
      <c r="P4933" t="s">
        <v>516</v>
      </c>
      <c r="Q4933" t="s">
        <v>277</v>
      </c>
      <c r="R4933" t="s">
        <v>570</v>
      </c>
      <c r="S4933" t="s">
        <v>50</v>
      </c>
      <c r="T4933" t="s">
        <v>36</v>
      </c>
      <c r="U4933" t="s">
        <v>379</v>
      </c>
      <c r="V4933" t="s">
        <v>1589</v>
      </c>
      <c r="W4933" t="s">
        <v>64</v>
      </c>
      <c r="X4933" t="s">
        <v>77</v>
      </c>
      <c r="Y4933" t="s">
        <v>1607</v>
      </c>
      <c r="Z4933" t="s">
        <v>3853</v>
      </c>
    </row>
    <row r="4934" spans="1:26" hidden="1" x14ac:dyDescent="0.25">
      <c r="A4934" t="s">
        <v>19716</v>
      </c>
      <c r="B4934" t="s">
        <v>19717</v>
      </c>
      <c r="C4934" s="1" t="str">
        <f t="shared" si="803"/>
        <v>21:0389</v>
      </c>
      <c r="D4934" s="1" t="str">
        <f t="shared" si="810"/>
        <v>21:0130</v>
      </c>
      <c r="E4934" t="s">
        <v>19718</v>
      </c>
      <c r="F4934" t="s">
        <v>19719</v>
      </c>
      <c r="H4934">
        <v>67.495348800000002</v>
      </c>
      <c r="I4934">
        <v>-84.162408099999993</v>
      </c>
      <c r="J4934" s="1" t="str">
        <f t="shared" si="811"/>
        <v>NGR lake sediment grab sample</v>
      </c>
      <c r="K4934" s="1" t="str">
        <f t="shared" si="812"/>
        <v>&lt;177 micron (NGR)</v>
      </c>
      <c r="L4934">
        <v>20</v>
      </c>
      <c r="M4934" t="s">
        <v>47</v>
      </c>
      <c r="N4934">
        <v>382</v>
      </c>
      <c r="O4934" t="s">
        <v>119</v>
      </c>
      <c r="P4934" t="s">
        <v>197</v>
      </c>
      <c r="Q4934" t="s">
        <v>32</v>
      </c>
      <c r="R4934" t="s">
        <v>418</v>
      </c>
      <c r="S4934" t="s">
        <v>77</v>
      </c>
      <c r="T4934" t="s">
        <v>36</v>
      </c>
      <c r="U4934" t="s">
        <v>825</v>
      </c>
      <c r="V4934" t="s">
        <v>2723</v>
      </c>
      <c r="W4934" t="s">
        <v>109</v>
      </c>
      <c r="X4934" t="s">
        <v>890</v>
      </c>
      <c r="Y4934" t="s">
        <v>309</v>
      </c>
      <c r="Z4934" t="s">
        <v>50</v>
      </c>
    </row>
    <row r="4935" spans="1:26" hidden="1" x14ac:dyDescent="0.25">
      <c r="A4935" t="s">
        <v>19720</v>
      </c>
      <c r="B4935" t="s">
        <v>19721</v>
      </c>
      <c r="C4935" s="1" t="str">
        <f t="shared" si="803"/>
        <v>21:0389</v>
      </c>
      <c r="D4935" s="1" t="str">
        <f>HYPERLINK("http://geochem.nrcan.gc.ca/cdogs/content/svy/svy_e.htm", "")</f>
        <v/>
      </c>
      <c r="G4935" s="1" t="str">
        <f>HYPERLINK("http://geochem.nrcan.gc.ca/cdogs/content/cr_/cr_00007_e.htm", "7")</f>
        <v>7</v>
      </c>
      <c r="J4935" t="s">
        <v>220</v>
      </c>
      <c r="K4935" t="s">
        <v>221</v>
      </c>
      <c r="L4935">
        <v>20</v>
      </c>
      <c r="M4935" t="s">
        <v>222</v>
      </c>
      <c r="N4935">
        <v>383</v>
      </c>
      <c r="O4935" t="s">
        <v>224</v>
      </c>
      <c r="P4935" t="s">
        <v>133</v>
      </c>
      <c r="Q4935" t="s">
        <v>109</v>
      </c>
      <c r="R4935" t="s">
        <v>146</v>
      </c>
      <c r="S4935" t="s">
        <v>33</v>
      </c>
      <c r="T4935" t="s">
        <v>437</v>
      </c>
      <c r="U4935" t="s">
        <v>269</v>
      </c>
      <c r="V4935" t="s">
        <v>730</v>
      </c>
      <c r="W4935" t="s">
        <v>66</v>
      </c>
      <c r="X4935" t="s">
        <v>100</v>
      </c>
      <c r="Y4935" t="s">
        <v>244</v>
      </c>
      <c r="Z4935" t="s">
        <v>6137</v>
      </c>
    </row>
    <row r="4936" spans="1:26" hidden="1" x14ac:dyDescent="0.25">
      <c r="A4936" t="s">
        <v>19722</v>
      </c>
      <c r="B4936" t="s">
        <v>19723</v>
      </c>
      <c r="C4936" s="1" t="str">
        <f t="shared" si="803"/>
        <v>21:0389</v>
      </c>
      <c r="D4936" s="1" t="str">
        <f t="shared" ref="D4936:D4967" si="813">HYPERLINK("http://geochem.nrcan.gc.ca/cdogs/content/svy/svy210130_e.htm", "21:0130")</f>
        <v>21:0130</v>
      </c>
      <c r="E4936" t="s">
        <v>19724</v>
      </c>
      <c r="F4936" t="s">
        <v>19725</v>
      </c>
      <c r="H4936">
        <v>67.500648200000001</v>
      </c>
      <c r="I4936">
        <v>-84.249892700000004</v>
      </c>
      <c r="J4936" s="1" t="str">
        <f t="shared" ref="J4936:J4967" si="814">HYPERLINK("http://geochem.nrcan.gc.ca/cdogs/content/kwd/kwd020027_e.htm", "NGR lake sediment grab sample")</f>
        <v>NGR lake sediment grab sample</v>
      </c>
      <c r="K4936" s="1" t="str">
        <f t="shared" ref="K4936:K4967" si="815">HYPERLINK("http://geochem.nrcan.gc.ca/cdogs/content/kwd/kwd080006_e.htm", "&lt;177 micron (NGR)")</f>
        <v>&lt;177 micron (NGR)</v>
      </c>
      <c r="L4936">
        <v>20</v>
      </c>
      <c r="M4936" t="s">
        <v>60</v>
      </c>
      <c r="N4936">
        <v>384</v>
      </c>
      <c r="O4936" t="s">
        <v>847</v>
      </c>
      <c r="P4936" t="s">
        <v>1058</v>
      </c>
      <c r="Q4936" t="s">
        <v>335</v>
      </c>
      <c r="R4936" t="s">
        <v>62</v>
      </c>
      <c r="S4936" t="s">
        <v>64</v>
      </c>
      <c r="T4936" t="s">
        <v>36</v>
      </c>
      <c r="U4936" t="s">
        <v>842</v>
      </c>
      <c r="V4936" t="s">
        <v>13108</v>
      </c>
      <c r="W4936" t="s">
        <v>39</v>
      </c>
      <c r="X4936" t="s">
        <v>760</v>
      </c>
      <c r="Y4936" t="s">
        <v>760</v>
      </c>
      <c r="Z4936" t="s">
        <v>2240</v>
      </c>
    </row>
    <row r="4937" spans="1:26" hidden="1" x14ac:dyDescent="0.25">
      <c r="A4937" t="s">
        <v>19726</v>
      </c>
      <c r="B4937" t="s">
        <v>19727</v>
      </c>
      <c r="C4937" s="1" t="str">
        <f t="shared" ref="C4937:C5000" si="816">HYPERLINK("http://geochem.nrcan.gc.ca/cdogs/content/bdl/bdl210389_e.htm", "21:0389")</f>
        <v>21:0389</v>
      </c>
      <c r="D4937" s="1" t="str">
        <f t="shared" si="813"/>
        <v>21:0130</v>
      </c>
      <c r="E4937" t="s">
        <v>19728</v>
      </c>
      <c r="F4937" t="s">
        <v>19729</v>
      </c>
      <c r="H4937">
        <v>67.485512900000003</v>
      </c>
      <c r="I4937">
        <v>-84.247242</v>
      </c>
      <c r="J4937" s="1" t="str">
        <f t="shared" si="814"/>
        <v>NGR lake sediment grab sample</v>
      </c>
      <c r="K4937" s="1" t="str">
        <f t="shared" si="815"/>
        <v>&lt;177 micron (NGR)</v>
      </c>
      <c r="L4937">
        <v>20</v>
      </c>
      <c r="M4937" t="s">
        <v>154</v>
      </c>
      <c r="N4937">
        <v>385</v>
      </c>
      <c r="O4937" t="s">
        <v>515</v>
      </c>
      <c r="P4937" t="s">
        <v>252</v>
      </c>
      <c r="Q4937" t="s">
        <v>121</v>
      </c>
      <c r="R4937" t="s">
        <v>4122</v>
      </c>
      <c r="S4937" t="s">
        <v>34</v>
      </c>
      <c r="T4937" t="s">
        <v>65</v>
      </c>
      <c r="U4937" t="s">
        <v>1846</v>
      </c>
      <c r="V4937" t="s">
        <v>5543</v>
      </c>
      <c r="W4937" t="s">
        <v>76</v>
      </c>
      <c r="X4937" t="s">
        <v>300</v>
      </c>
      <c r="Y4937" t="s">
        <v>760</v>
      </c>
      <c r="Z4937" t="s">
        <v>865</v>
      </c>
    </row>
    <row r="4938" spans="1:26" hidden="1" x14ac:dyDescent="0.25">
      <c r="A4938" t="s">
        <v>19730</v>
      </c>
      <c r="B4938" t="s">
        <v>19731</v>
      </c>
      <c r="C4938" s="1" t="str">
        <f t="shared" si="816"/>
        <v>21:0389</v>
      </c>
      <c r="D4938" s="1" t="str">
        <f t="shared" si="813"/>
        <v>21:0130</v>
      </c>
      <c r="E4938" t="s">
        <v>19714</v>
      </c>
      <c r="F4938" t="s">
        <v>19732</v>
      </c>
      <c r="H4938">
        <v>67.479562599999994</v>
      </c>
      <c r="I4938">
        <v>-84.237324599999994</v>
      </c>
      <c r="J4938" s="1" t="str">
        <f t="shared" si="814"/>
        <v>NGR lake sediment grab sample</v>
      </c>
      <c r="K4938" s="1" t="str">
        <f t="shared" si="815"/>
        <v>&lt;177 micron (NGR)</v>
      </c>
      <c r="L4938">
        <v>20</v>
      </c>
      <c r="M4938" t="s">
        <v>162</v>
      </c>
      <c r="N4938">
        <v>386</v>
      </c>
      <c r="O4938" t="s">
        <v>208</v>
      </c>
      <c r="P4938" t="s">
        <v>49</v>
      </c>
      <c r="Q4938" t="s">
        <v>277</v>
      </c>
      <c r="R4938" t="s">
        <v>51</v>
      </c>
      <c r="S4938" t="s">
        <v>34</v>
      </c>
      <c r="T4938" t="s">
        <v>36</v>
      </c>
      <c r="U4938" t="s">
        <v>4834</v>
      </c>
      <c r="V4938" t="s">
        <v>80</v>
      </c>
      <c r="W4938" t="s">
        <v>34</v>
      </c>
      <c r="X4938" t="s">
        <v>77</v>
      </c>
      <c r="Y4938" t="s">
        <v>1607</v>
      </c>
      <c r="Z4938" t="s">
        <v>2309</v>
      </c>
    </row>
    <row r="4939" spans="1:26" hidden="1" x14ac:dyDescent="0.25">
      <c r="A4939" t="s">
        <v>19733</v>
      </c>
      <c r="B4939" t="s">
        <v>19734</v>
      </c>
      <c r="C4939" s="1" t="str">
        <f t="shared" si="816"/>
        <v>21:0389</v>
      </c>
      <c r="D4939" s="1" t="str">
        <f t="shared" si="813"/>
        <v>21:0130</v>
      </c>
      <c r="E4939" t="s">
        <v>19714</v>
      </c>
      <c r="F4939" t="s">
        <v>19735</v>
      </c>
      <c r="H4939">
        <v>67.479562599999994</v>
      </c>
      <c r="I4939">
        <v>-84.237324599999994</v>
      </c>
      <c r="J4939" s="1" t="str">
        <f t="shared" si="814"/>
        <v>NGR lake sediment grab sample</v>
      </c>
      <c r="K4939" s="1" t="str">
        <f t="shared" si="815"/>
        <v>&lt;177 micron (NGR)</v>
      </c>
      <c r="L4939">
        <v>20</v>
      </c>
      <c r="M4939" t="s">
        <v>169</v>
      </c>
      <c r="N4939">
        <v>387</v>
      </c>
      <c r="O4939" t="s">
        <v>760</v>
      </c>
      <c r="P4939" t="s">
        <v>760</v>
      </c>
      <c r="Q4939" t="s">
        <v>760</v>
      </c>
      <c r="R4939" t="s">
        <v>760</v>
      </c>
      <c r="S4939" t="s">
        <v>760</v>
      </c>
      <c r="T4939" t="s">
        <v>760</v>
      </c>
      <c r="U4939" t="s">
        <v>760</v>
      </c>
      <c r="V4939" t="s">
        <v>760</v>
      </c>
      <c r="W4939" t="s">
        <v>760</v>
      </c>
      <c r="X4939" t="s">
        <v>760</v>
      </c>
      <c r="Y4939" t="s">
        <v>760</v>
      </c>
      <c r="Z4939" t="s">
        <v>760</v>
      </c>
    </row>
    <row r="4940" spans="1:26" hidden="1" x14ac:dyDescent="0.25">
      <c r="A4940" t="s">
        <v>19736</v>
      </c>
      <c r="B4940" t="s">
        <v>19737</v>
      </c>
      <c r="C4940" s="1" t="str">
        <f t="shared" si="816"/>
        <v>21:0389</v>
      </c>
      <c r="D4940" s="1" t="str">
        <f t="shared" si="813"/>
        <v>21:0130</v>
      </c>
      <c r="E4940" t="s">
        <v>19738</v>
      </c>
      <c r="F4940" t="s">
        <v>19739</v>
      </c>
      <c r="H4940">
        <v>67.471970400000004</v>
      </c>
      <c r="I4940">
        <v>-84.282469000000006</v>
      </c>
      <c r="J4940" s="1" t="str">
        <f t="shared" si="814"/>
        <v>NGR lake sediment grab sample</v>
      </c>
      <c r="K4940" s="1" t="str">
        <f t="shared" si="815"/>
        <v>&lt;177 micron (NGR)</v>
      </c>
      <c r="L4940">
        <v>20</v>
      </c>
      <c r="M4940" t="s">
        <v>73</v>
      </c>
      <c r="N4940">
        <v>388</v>
      </c>
      <c r="O4940" t="s">
        <v>760</v>
      </c>
      <c r="P4940" t="s">
        <v>760</v>
      </c>
      <c r="Q4940" t="s">
        <v>760</v>
      </c>
      <c r="R4940" t="s">
        <v>760</v>
      </c>
      <c r="S4940" t="s">
        <v>760</v>
      </c>
      <c r="T4940" t="s">
        <v>760</v>
      </c>
      <c r="U4940" t="s">
        <v>760</v>
      </c>
      <c r="V4940" t="s">
        <v>760</v>
      </c>
      <c r="W4940" t="s">
        <v>760</v>
      </c>
      <c r="X4940" t="s">
        <v>760</v>
      </c>
      <c r="Y4940" t="s">
        <v>760</v>
      </c>
      <c r="Z4940" t="s">
        <v>760</v>
      </c>
    </row>
    <row r="4941" spans="1:26" hidden="1" x14ac:dyDescent="0.25">
      <c r="A4941" t="s">
        <v>19740</v>
      </c>
      <c r="B4941" t="s">
        <v>19741</v>
      </c>
      <c r="C4941" s="1" t="str">
        <f t="shared" si="816"/>
        <v>21:0389</v>
      </c>
      <c r="D4941" s="1" t="str">
        <f t="shared" si="813"/>
        <v>21:0130</v>
      </c>
      <c r="E4941" t="s">
        <v>19742</v>
      </c>
      <c r="F4941" t="s">
        <v>19743</v>
      </c>
      <c r="H4941">
        <v>67.488080499999995</v>
      </c>
      <c r="I4941">
        <v>-84.319928000000004</v>
      </c>
      <c r="J4941" s="1" t="str">
        <f t="shared" si="814"/>
        <v>NGR lake sediment grab sample</v>
      </c>
      <c r="K4941" s="1" t="str">
        <f t="shared" si="815"/>
        <v>&lt;177 micron (NGR)</v>
      </c>
      <c r="L4941">
        <v>20</v>
      </c>
      <c r="M4941" t="s">
        <v>87</v>
      </c>
      <c r="N4941">
        <v>389</v>
      </c>
      <c r="O4941" t="s">
        <v>847</v>
      </c>
      <c r="P4941" t="s">
        <v>771</v>
      </c>
      <c r="Q4941" t="s">
        <v>406</v>
      </c>
      <c r="R4941" t="s">
        <v>48</v>
      </c>
      <c r="S4941" t="s">
        <v>134</v>
      </c>
      <c r="T4941" t="s">
        <v>262</v>
      </c>
      <c r="U4941" t="s">
        <v>464</v>
      </c>
      <c r="V4941" t="s">
        <v>181</v>
      </c>
      <c r="W4941" t="s">
        <v>39</v>
      </c>
      <c r="X4941" t="s">
        <v>82</v>
      </c>
      <c r="Y4941" t="s">
        <v>63</v>
      </c>
      <c r="Z4941" t="s">
        <v>4550</v>
      </c>
    </row>
    <row r="4942" spans="1:26" hidden="1" x14ac:dyDescent="0.25">
      <c r="A4942" t="s">
        <v>19744</v>
      </c>
      <c r="B4942" t="s">
        <v>19745</v>
      </c>
      <c r="C4942" s="1" t="str">
        <f t="shared" si="816"/>
        <v>21:0389</v>
      </c>
      <c r="D4942" s="1" t="str">
        <f t="shared" si="813"/>
        <v>21:0130</v>
      </c>
      <c r="E4942" t="s">
        <v>19746</v>
      </c>
      <c r="F4942" t="s">
        <v>19747</v>
      </c>
      <c r="H4942">
        <v>67.480691399999998</v>
      </c>
      <c r="I4942">
        <v>-84.384517599999995</v>
      </c>
      <c r="J4942" s="1" t="str">
        <f t="shared" si="814"/>
        <v>NGR lake sediment grab sample</v>
      </c>
      <c r="K4942" s="1" t="str">
        <f t="shared" si="815"/>
        <v>&lt;177 micron (NGR)</v>
      </c>
      <c r="L4942">
        <v>20</v>
      </c>
      <c r="M4942" t="s">
        <v>96</v>
      </c>
      <c r="N4942">
        <v>390</v>
      </c>
      <c r="O4942" t="s">
        <v>188</v>
      </c>
      <c r="P4942" t="s">
        <v>62</v>
      </c>
      <c r="Q4942" t="s">
        <v>244</v>
      </c>
      <c r="R4942" t="s">
        <v>334</v>
      </c>
      <c r="S4942" t="s">
        <v>109</v>
      </c>
      <c r="T4942" t="s">
        <v>122</v>
      </c>
      <c r="U4942" t="s">
        <v>1501</v>
      </c>
      <c r="V4942" t="s">
        <v>8127</v>
      </c>
      <c r="W4942" t="s">
        <v>78</v>
      </c>
      <c r="X4942" t="s">
        <v>77</v>
      </c>
      <c r="Y4942" t="s">
        <v>66</v>
      </c>
      <c r="Z4942" t="s">
        <v>4726</v>
      </c>
    </row>
    <row r="4943" spans="1:26" hidden="1" x14ac:dyDescent="0.25">
      <c r="A4943" t="s">
        <v>19748</v>
      </c>
      <c r="B4943" t="s">
        <v>19749</v>
      </c>
      <c r="C4943" s="1" t="str">
        <f t="shared" si="816"/>
        <v>21:0389</v>
      </c>
      <c r="D4943" s="1" t="str">
        <f t="shared" si="813"/>
        <v>21:0130</v>
      </c>
      <c r="E4943" t="s">
        <v>19750</v>
      </c>
      <c r="F4943" t="s">
        <v>19751</v>
      </c>
      <c r="H4943">
        <v>67.431267399999996</v>
      </c>
      <c r="I4943">
        <v>-84.383917199999999</v>
      </c>
      <c r="J4943" s="1" t="str">
        <f t="shared" si="814"/>
        <v>NGR lake sediment grab sample</v>
      </c>
      <c r="K4943" s="1" t="str">
        <f t="shared" si="815"/>
        <v>&lt;177 micron (NGR)</v>
      </c>
      <c r="L4943">
        <v>20</v>
      </c>
      <c r="M4943" t="s">
        <v>106</v>
      </c>
      <c r="N4943">
        <v>391</v>
      </c>
      <c r="O4943" t="s">
        <v>112</v>
      </c>
      <c r="P4943" t="s">
        <v>236</v>
      </c>
      <c r="Q4943" t="s">
        <v>423</v>
      </c>
      <c r="R4943" t="s">
        <v>761</v>
      </c>
      <c r="S4943" t="s">
        <v>77</v>
      </c>
      <c r="T4943" t="s">
        <v>36</v>
      </c>
      <c r="U4943" t="s">
        <v>5050</v>
      </c>
      <c r="V4943" t="s">
        <v>2240</v>
      </c>
      <c r="W4943" t="s">
        <v>80</v>
      </c>
      <c r="X4943" t="s">
        <v>82</v>
      </c>
      <c r="Y4943" t="s">
        <v>63</v>
      </c>
      <c r="Z4943" t="s">
        <v>2127</v>
      </c>
    </row>
    <row r="4944" spans="1:26" hidden="1" x14ac:dyDescent="0.25">
      <c r="A4944" t="s">
        <v>19752</v>
      </c>
      <c r="B4944" t="s">
        <v>19753</v>
      </c>
      <c r="C4944" s="1" t="str">
        <f t="shared" si="816"/>
        <v>21:0389</v>
      </c>
      <c r="D4944" s="1" t="str">
        <f t="shared" si="813"/>
        <v>21:0130</v>
      </c>
      <c r="E4944" t="s">
        <v>19754</v>
      </c>
      <c r="F4944" t="s">
        <v>19755</v>
      </c>
      <c r="H4944">
        <v>67.426449099999999</v>
      </c>
      <c r="I4944">
        <v>-84.465597799999998</v>
      </c>
      <c r="J4944" s="1" t="str">
        <f t="shared" si="814"/>
        <v>NGR lake sediment grab sample</v>
      </c>
      <c r="K4944" s="1" t="str">
        <f t="shared" si="815"/>
        <v>&lt;177 micron (NGR)</v>
      </c>
      <c r="L4944">
        <v>20</v>
      </c>
      <c r="M4944" t="s">
        <v>118</v>
      </c>
      <c r="N4944">
        <v>392</v>
      </c>
      <c r="O4944" t="s">
        <v>465</v>
      </c>
      <c r="P4944" t="s">
        <v>1048</v>
      </c>
      <c r="Q4944" t="s">
        <v>516</v>
      </c>
      <c r="R4944" t="s">
        <v>400</v>
      </c>
      <c r="S4944" t="s">
        <v>277</v>
      </c>
      <c r="T4944" t="s">
        <v>36</v>
      </c>
      <c r="U4944" t="s">
        <v>3652</v>
      </c>
      <c r="V4944" t="s">
        <v>10384</v>
      </c>
      <c r="W4944" t="s">
        <v>80</v>
      </c>
      <c r="X4944" t="s">
        <v>283</v>
      </c>
      <c r="Y4944" t="s">
        <v>875</v>
      </c>
      <c r="Z4944" t="s">
        <v>3853</v>
      </c>
    </row>
    <row r="4945" spans="1:26" hidden="1" x14ac:dyDescent="0.25">
      <c r="A4945" t="s">
        <v>19756</v>
      </c>
      <c r="B4945" t="s">
        <v>19757</v>
      </c>
      <c r="C4945" s="1" t="str">
        <f t="shared" si="816"/>
        <v>21:0389</v>
      </c>
      <c r="D4945" s="1" t="str">
        <f t="shared" si="813"/>
        <v>21:0130</v>
      </c>
      <c r="E4945" t="s">
        <v>19758</v>
      </c>
      <c r="F4945" t="s">
        <v>19759</v>
      </c>
      <c r="H4945">
        <v>67.424381199999999</v>
      </c>
      <c r="I4945">
        <v>-84.535490800000005</v>
      </c>
      <c r="J4945" s="1" t="str">
        <f t="shared" si="814"/>
        <v>NGR lake sediment grab sample</v>
      </c>
      <c r="K4945" s="1" t="str">
        <f t="shared" si="815"/>
        <v>&lt;177 micron (NGR)</v>
      </c>
      <c r="L4945">
        <v>20</v>
      </c>
      <c r="M4945" t="s">
        <v>131</v>
      </c>
      <c r="N4945">
        <v>393</v>
      </c>
      <c r="O4945" t="s">
        <v>470</v>
      </c>
      <c r="P4945" t="s">
        <v>343</v>
      </c>
      <c r="Q4945" t="s">
        <v>516</v>
      </c>
      <c r="R4945" t="s">
        <v>223</v>
      </c>
      <c r="S4945" t="s">
        <v>75</v>
      </c>
      <c r="T4945" t="s">
        <v>36</v>
      </c>
      <c r="U4945" t="s">
        <v>3789</v>
      </c>
      <c r="V4945" t="s">
        <v>8712</v>
      </c>
      <c r="W4945" t="s">
        <v>33</v>
      </c>
      <c r="X4945" t="s">
        <v>82</v>
      </c>
      <c r="Y4945" t="s">
        <v>66</v>
      </c>
      <c r="Z4945" t="s">
        <v>201</v>
      </c>
    </row>
    <row r="4946" spans="1:26" hidden="1" x14ac:dyDescent="0.25">
      <c r="A4946" t="s">
        <v>19760</v>
      </c>
      <c r="B4946" t="s">
        <v>19761</v>
      </c>
      <c r="C4946" s="1" t="str">
        <f t="shared" si="816"/>
        <v>21:0389</v>
      </c>
      <c r="D4946" s="1" t="str">
        <f t="shared" si="813"/>
        <v>21:0130</v>
      </c>
      <c r="E4946" t="s">
        <v>19762</v>
      </c>
      <c r="F4946" t="s">
        <v>19763</v>
      </c>
      <c r="H4946">
        <v>67.462532199999998</v>
      </c>
      <c r="I4946">
        <v>-84.571985900000001</v>
      </c>
      <c r="J4946" s="1" t="str">
        <f t="shared" si="814"/>
        <v>NGR lake sediment grab sample</v>
      </c>
      <c r="K4946" s="1" t="str">
        <f t="shared" si="815"/>
        <v>&lt;177 micron (NGR)</v>
      </c>
      <c r="L4946">
        <v>20</v>
      </c>
      <c r="M4946" t="s">
        <v>143</v>
      </c>
      <c r="N4946">
        <v>394</v>
      </c>
      <c r="O4946" t="s">
        <v>235</v>
      </c>
      <c r="P4946" t="s">
        <v>679</v>
      </c>
      <c r="Q4946" t="s">
        <v>334</v>
      </c>
      <c r="R4946" t="s">
        <v>1937</v>
      </c>
      <c r="S4946" t="s">
        <v>321</v>
      </c>
      <c r="T4946" t="s">
        <v>1095</v>
      </c>
      <c r="U4946" t="s">
        <v>19764</v>
      </c>
      <c r="V4946" t="s">
        <v>181</v>
      </c>
      <c r="W4946" t="s">
        <v>80</v>
      </c>
      <c r="X4946" t="s">
        <v>79</v>
      </c>
      <c r="Y4946" t="s">
        <v>78</v>
      </c>
      <c r="Z4946" t="s">
        <v>1127</v>
      </c>
    </row>
    <row r="4947" spans="1:26" hidden="1" x14ac:dyDescent="0.25">
      <c r="A4947" t="s">
        <v>19765</v>
      </c>
      <c r="B4947" t="s">
        <v>19766</v>
      </c>
      <c r="C4947" s="1" t="str">
        <f t="shared" si="816"/>
        <v>21:0389</v>
      </c>
      <c r="D4947" s="1" t="str">
        <f t="shared" si="813"/>
        <v>21:0130</v>
      </c>
      <c r="E4947" t="s">
        <v>19767</v>
      </c>
      <c r="F4947" t="s">
        <v>19768</v>
      </c>
      <c r="H4947">
        <v>67.485224500000001</v>
      </c>
      <c r="I4947">
        <v>-84.623522300000005</v>
      </c>
      <c r="J4947" s="1" t="str">
        <f t="shared" si="814"/>
        <v>NGR lake sediment grab sample</v>
      </c>
      <c r="K4947" s="1" t="str">
        <f t="shared" si="815"/>
        <v>&lt;177 micron (NGR)</v>
      </c>
      <c r="L4947">
        <v>20</v>
      </c>
      <c r="M4947" t="s">
        <v>177</v>
      </c>
      <c r="N4947">
        <v>395</v>
      </c>
      <c r="O4947" t="s">
        <v>465</v>
      </c>
      <c r="P4947" t="s">
        <v>228</v>
      </c>
      <c r="Q4947" t="s">
        <v>108</v>
      </c>
      <c r="R4947" t="s">
        <v>300</v>
      </c>
      <c r="S4947" t="s">
        <v>668</v>
      </c>
      <c r="T4947" t="s">
        <v>122</v>
      </c>
      <c r="U4947" t="s">
        <v>270</v>
      </c>
      <c r="V4947" t="s">
        <v>13356</v>
      </c>
      <c r="W4947" t="s">
        <v>80</v>
      </c>
      <c r="X4947" t="s">
        <v>283</v>
      </c>
      <c r="Y4947" t="s">
        <v>66</v>
      </c>
      <c r="Z4947" t="s">
        <v>2257</v>
      </c>
    </row>
    <row r="4948" spans="1:26" hidden="1" x14ac:dyDescent="0.25">
      <c r="A4948" t="s">
        <v>19769</v>
      </c>
      <c r="B4948" t="s">
        <v>19770</v>
      </c>
      <c r="C4948" s="1" t="str">
        <f t="shared" si="816"/>
        <v>21:0389</v>
      </c>
      <c r="D4948" s="1" t="str">
        <f t="shared" si="813"/>
        <v>21:0130</v>
      </c>
      <c r="E4948" t="s">
        <v>19771</v>
      </c>
      <c r="F4948" t="s">
        <v>19772</v>
      </c>
      <c r="H4948">
        <v>67.483495899999994</v>
      </c>
      <c r="I4948">
        <v>-84.558698800000002</v>
      </c>
      <c r="J4948" s="1" t="str">
        <f t="shared" si="814"/>
        <v>NGR lake sediment grab sample</v>
      </c>
      <c r="K4948" s="1" t="str">
        <f t="shared" si="815"/>
        <v>&lt;177 micron (NGR)</v>
      </c>
      <c r="L4948">
        <v>20</v>
      </c>
      <c r="M4948" t="s">
        <v>187</v>
      </c>
      <c r="N4948">
        <v>396</v>
      </c>
      <c r="O4948" t="s">
        <v>609</v>
      </c>
      <c r="P4948" t="s">
        <v>1254</v>
      </c>
      <c r="Q4948" t="s">
        <v>110</v>
      </c>
      <c r="R4948" t="s">
        <v>17013</v>
      </c>
      <c r="S4948" t="s">
        <v>271</v>
      </c>
      <c r="T4948" t="s">
        <v>36</v>
      </c>
      <c r="U4948" t="s">
        <v>2579</v>
      </c>
      <c r="V4948" t="s">
        <v>7336</v>
      </c>
      <c r="W4948" t="s">
        <v>63</v>
      </c>
      <c r="X4948" t="s">
        <v>283</v>
      </c>
      <c r="Y4948" t="s">
        <v>125</v>
      </c>
      <c r="Z4948" t="s">
        <v>6700</v>
      </c>
    </row>
    <row r="4949" spans="1:26" hidden="1" x14ac:dyDescent="0.25">
      <c r="A4949" t="s">
        <v>19773</v>
      </c>
      <c r="B4949" t="s">
        <v>19774</v>
      </c>
      <c r="C4949" s="1" t="str">
        <f t="shared" si="816"/>
        <v>21:0389</v>
      </c>
      <c r="D4949" s="1" t="str">
        <f t="shared" si="813"/>
        <v>21:0130</v>
      </c>
      <c r="E4949" t="s">
        <v>19775</v>
      </c>
      <c r="F4949" t="s">
        <v>19776</v>
      </c>
      <c r="H4949">
        <v>67.475725100000005</v>
      </c>
      <c r="I4949">
        <v>-84.474108400000006</v>
      </c>
      <c r="J4949" s="1" t="str">
        <f t="shared" si="814"/>
        <v>NGR lake sediment grab sample</v>
      </c>
      <c r="K4949" s="1" t="str">
        <f t="shared" si="815"/>
        <v>&lt;177 micron (NGR)</v>
      </c>
      <c r="L4949">
        <v>20</v>
      </c>
      <c r="M4949" t="s">
        <v>196</v>
      </c>
      <c r="N4949">
        <v>397</v>
      </c>
      <c r="O4949" t="s">
        <v>390</v>
      </c>
      <c r="P4949" t="s">
        <v>289</v>
      </c>
      <c r="Q4949" t="s">
        <v>1254</v>
      </c>
      <c r="R4949" t="s">
        <v>120</v>
      </c>
      <c r="S4949" t="s">
        <v>596</v>
      </c>
      <c r="T4949" t="s">
        <v>1095</v>
      </c>
      <c r="U4949" t="s">
        <v>2164</v>
      </c>
      <c r="V4949" t="s">
        <v>39</v>
      </c>
      <c r="W4949" t="s">
        <v>80</v>
      </c>
      <c r="X4949" t="s">
        <v>82</v>
      </c>
      <c r="Y4949" t="s">
        <v>309</v>
      </c>
      <c r="Z4949" t="s">
        <v>4295</v>
      </c>
    </row>
    <row r="4950" spans="1:26" hidden="1" x14ac:dyDescent="0.25">
      <c r="A4950" t="s">
        <v>19777</v>
      </c>
      <c r="B4950" t="s">
        <v>19778</v>
      </c>
      <c r="C4950" s="1" t="str">
        <f t="shared" si="816"/>
        <v>21:0389</v>
      </c>
      <c r="D4950" s="1" t="str">
        <f t="shared" si="813"/>
        <v>21:0130</v>
      </c>
      <c r="E4950" t="s">
        <v>19779</v>
      </c>
      <c r="F4950" t="s">
        <v>19780</v>
      </c>
      <c r="H4950">
        <v>67.505543700000004</v>
      </c>
      <c r="I4950">
        <v>-84.465568300000001</v>
      </c>
      <c r="J4950" s="1" t="str">
        <f t="shared" si="814"/>
        <v>NGR lake sediment grab sample</v>
      </c>
      <c r="K4950" s="1" t="str">
        <f t="shared" si="815"/>
        <v>&lt;177 micron (NGR)</v>
      </c>
      <c r="L4950">
        <v>20</v>
      </c>
      <c r="M4950" t="s">
        <v>206</v>
      </c>
      <c r="N4950">
        <v>398</v>
      </c>
      <c r="O4950" t="s">
        <v>603</v>
      </c>
      <c r="P4950" t="s">
        <v>208</v>
      </c>
      <c r="Q4950" t="s">
        <v>321</v>
      </c>
      <c r="R4950" t="s">
        <v>48</v>
      </c>
      <c r="S4950" t="s">
        <v>134</v>
      </c>
      <c r="T4950" t="s">
        <v>1095</v>
      </c>
      <c r="U4950" t="s">
        <v>889</v>
      </c>
      <c r="V4950" t="s">
        <v>11653</v>
      </c>
      <c r="W4950" t="s">
        <v>78</v>
      </c>
      <c r="X4950" t="s">
        <v>79</v>
      </c>
      <c r="Y4950" t="s">
        <v>309</v>
      </c>
      <c r="Z4950" t="s">
        <v>2787</v>
      </c>
    </row>
    <row r="4951" spans="1:26" hidden="1" x14ac:dyDescent="0.25">
      <c r="A4951" t="s">
        <v>19781</v>
      </c>
      <c r="B4951" t="s">
        <v>19782</v>
      </c>
      <c r="C4951" s="1" t="str">
        <f t="shared" si="816"/>
        <v>21:0389</v>
      </c>
      <c r="D4951" s="1" t="str">
        <f t="shared" si="813"/>
        <v>21:0130</v>
      </c>
      <c r="E4951" t="s">
        <v>19783</v>
      </c>
      <c r="F4951" t="s">
        <v>19784</v>
      </c>
      <c r="H4951">
        <v>67.543398800000006</v>
      </c>
      <c r="I4951">
        <v>-84.481378300000003</v>
      </c>
      <c r="J4951" s="1" t="str">
        <f t="shared" si="814"/>
        <v>NGR lake sediment grab sample</v>
      </c>
      <c r="K4951" s="1" t="str">
        <f t="shared" si="815"/>
        <v>&lt;177 micron (NGR)</v>
      </c>
      <c r="L4951">
        <v>20</v>
      </c>
      <c r="M4951" t="s">
        <v>214</v>
      </c>
      <c r="N4951">
        <v>399</v>
      </c>
      <c r="O4951" t="s">
        <v>470</v>
      </c>
      <c r="P4951" t="s">
        <v>100</v>
      </c>
      <c r="Q4951" t="s">
        <v>391</v>
      </c>
      <c r="R4951" t="s">
        <v>5695</v>
      </c>
      <c r="S4951" t="s">
        <v>394</v>
      </c>
      <c r="T4951" t="s">
        <v>122</v>
      </c>
      <c r="U4951" t="s">
        <v>2056</v>
      </c>
      <c r="V4951" t="s">
        <v>4982</v>
      </c>
      <c r="W4951" t="s">
        <v>63</v>
      </c>
      <c r="X4951" t="s">
        <v>283</v>
      </c>
      <c r="Y4951" t="s">
        <v>125</v>
      </c>
      <c r="Z4951" t="s">
        <v>1007</v>
      </c>
    </row>
    <row r="4952" spans="1:26" hidden="1" x14ac:dyDescent="0.25">
      <c r="A4952" t="s">
        <v>19785</v>
      </c>
      <c r="B4952" t="s">
        <v>19786</v>
      </c>
      <c r="C4952" s="1" t="str">
        <f t="shared" si="816"/>
        <v>21:0389</v>
      </c>
      <c r="D4952" s="1" t="str">
        <f t="shared" si="813"/>
        <v>21:0130</v>
      </c>
      <c r="E4952" t="s">
        <v>19787</v>
      </c>
      <c r="F4952" t="s">
        <v>19788</v>
      </c>
      <c r="H4952">
        <v>67.538513300000005</v>
      </c>
      <c r="I4952">
        <v>-84.422425200000006</v>
      </c>
      <c r="J4952" s="1" t="str">
        <f t="shared" si="814"/>
        <v>NGR lake sediment grab sample</v>
      </c>
      <c r="K4952" s="1" t="str">
        <f t="shared" si="815"/>
        <v>&lt;177 micron (NGR)</v>
      </c>
      <c r="L4952">
        <v>20</v>
      </c>
      <c r="M4952" t="s">
        <v>234</v>
      </c>
      <c r="N4952">
        <v>400</v>
      </c>
      <c r="O4952" t="s">
        <v>760</v>
      </c>
      <c r="P4952" t="s">
        <v>760</v>
      </c>
      <c r="Q4952" t="s">
        <v>760</v>
      </c>
      <c r="R4952" t="s">
        <v>760</v>
      </c>
      <c r="S4952" t="s">
        <v>760</v>
      </c>
      <c r="T4952" t="s">
        <v>760</v>
      </c>
      <c r="U4952" t="s">
        <v>760</v>
      </c>
      <c r="V4952" t="s">
        <v>760</v>
      </c>
      <c r="W4952" t="s">
        <v>760</v>
      </c>
      <c r="X4952" t="s">
        <v>760</v>
      </c>
      <c r="Y4952" t="s">
        <v>760</v>
      </c>
      <c r="Z4952" t="s">
        <v>760</v>
      </c>
    </row>
    <row r="4953" spans="1:26" hidden="1" x14ac:dyDescent="0.25">
      <c r="A4953" t="s">
        <v>19789</v>
      </c>
      <c r="B4953" t="s">
        <v>19790</v>
      </c>
      <c r="C4953" s="1" t="str">
        <f t="shared" si="816"/>
        <v>21:0389</v>
      </c>
      <c r="D4953" s="1" t="str">
        <f t="shared" si="813"/>
        <v>21:0130</v>
      </c>
      <c r="E4953" t="s">
        <v>19791</v>
      </c>
      <c r="F4953" t="s">
        <v>19792</v>
      </c>
      <c r="H4953">
        <v>67.780939000000004</v>
      </c>
      <c r="I4953">
        <v>-84.139041399999996</v>
      </c>
      <c r="J4953" s="1" t="str">
        <f t="shared" si="814"/>
        <v>NGR lake sediment grab sample</v>
      </c>
      <c r="K4953" s="1" t="str">
        <f t="shared" si="815"/>
        <v>&lt;177 micron (NGR)</v>
      </c>
      <c r="L4953">
        <v>21</v>
      </c>
      <c r="M4953" t="s">
        <v>242</v>
      </c>
      <c r="N4953">
        <v>401</v>
      </c>
      <c r="O4953" t="s">
        <v>465</v>
      </c>
      <c r="P4953" t="s">
        <v>155</v>
      </c>
      <c r="Q4953" t="s">
        <v>110</v>
      </c>
      <c r="R4953" t="s">
        <v>541</v>
      </c>
      <c r="S4953" t="s">
        <v>334</v>
      </c>
      <c r="T4953" t="s">
        <v>36</v>
      </c>
      <c r="U4953" t="s">
        <v>2164</v>
      </c>
      <c r="V4953" t="s">
        <v>39</v>
      </c>
      <c r="W4953" t="s">
        <v>63</v>
      </c>
      <c r="X4953" t="s">
        <v>890</v>
      </c>
      <c r="Y4953" t="s">
        <v>41</v>
      </c>
      <c r="Z4953" t="s">
        <v>3940</v>
      </c>
    </row>
    <row r="4954" spans="1:26" hidden="1" x14ac:dyDescent="0.25">
      <c r="A4954" t="s">
        <v>19793</v>
      </c>
      <c r="B4954" t="s">
        <v>19794</v>
      </c>
      <c r="C4954" s="1" t="str">
        <f t="shared" si="816"/>
        <v>21:0389</v>
      </c>
      <c r="D4954" s="1" t="str">
        <f t="shared" si="813"/>
        <v>21:0130</v>
      </c>
      <c r="E4954" t="s">
        <v>19795</v>
      </c>
      <c r="F4954" t="s">
        <v>19796</v>
      </c>
      <c r="H4954">
        <v>67.5074386</v>
      </c>
      <c r="I4954">
        <v>-84.403908200000004</v>
      </c>
      <c r="J4954" s="1" t="str">
        <f t="shared" si="814"/>
        <v>NGR lake sediment grab sample</v>
      </c>
      <c r="K4954" s="1" t="str">
        <f t="shared" si="815"/>
        <v>&lt;177 micron (NGR)</v>
      </c>
      <c r="L4954">
        <v>21</v>
      </c>
      <c r="M4954" t="s">
        <v>47</v>
      </c>
      <c r="N4954">
        <v>402</v>
      </c>
      <c r="O4954" t="s">
        <v>515</v>
      </c>
      <c r="P4954" t="s">
        <v>155</v>
      </c>
      <c r="Q4954" t="s">
        <v>321</v>
      </c>
      <c r="R4954" t="s">
        <v>400</v>
      </c>
      <c r="S4954" t="s">
        <v>596</v>
      </c>
      <c r="T4954" t="s">
        <v>36</v>
      </c>
      <c r="U4954" t="s">
        <v>3118</v>
      </c>
      <c r="V4954" t="s">
        <v>10734</v>
      </c>
      <c r="W4954" t="s">
        <v>63</v>
      </c>
      <c r="X4954" t="s">
        <v>48</v>
      </c>
      <c r="Y4954" t="s">
        <v>41</v>
      </c>
      <c r="Z4954" t="s">
        <v>3166</v>
      </c>
    </row>
    <row r="4955" spans="1:26" hidden="1" x14ac:dyDescent="0.25">
      <c r="A4955" t="s">
        <v>19797</v>
      </c>
      <c r="B4955" t="s">
        <v>19798</v>
      </c>
      <c r="C4955" s="1" t="str">
        <f t="shared" si="816"/>
        <v>21:0389</v>
      </c>
      <c r="D4955" s="1" t="str">
        <f t="shared" si="813"/>
        <v>21:0130</v>
      </c>
      <c r="E4955" t="s">
        <v>19799</v>
      </c>
      <c r="F4955" t="s">
        <v>19800</v>
      </c>
      <c r="H4955">
        <v>67.524658099999996</v>
      </c>
      <c r="I4955">
        <v>-84.330689599999999</v>
      </c>
      <c r="J4955" s="1" t="str">
        <f t="shared" si="814"/>
        <v>NGR lake sediment grab sample</v>
      </c>
      <c r="K4955" s="1" t="str">
        <f t="shared" si="815"/>
        <v>&lt;177 micron (NGR)</v>
      </c>
      <c r="L4955">
        <v>21</v>
      </c>
      <c r="M4955" t="s">
        <v>251</v>
      </c>
      <c r="N4955">
        <v>403</v>
      </c>
      <c r="O4955" t="s">
        <v>497</v>
      </c>
      <c r="P4955" t="s">
        <v>588</v>
      </c>
      <c r="Q4955" t="s">
        <v>82</v>
      </c>
      <c r="R4955" t="s">
        <v>74</v>
      </c>
      <c r="S4955" t="s">
        <v>391</v>
      </c>
      <c r="T4955" t="s">
        <v>122</v>
      </c>
      <c r="U4955" t="s">
        <v>910</v>
      </c>
      <c r="V4955" t="s">
        <v>11938</v>
      </c>
      <c r="W4955" t="s">
        <v>80</v>
      </c>
      <c r="X4955" t="s">
        <v>48</v>
      </c>
      <c r="Y4955" t="s">
        <v>125</v>
      </c>
      <c r="Z4955" t="s">
        <v>1007</v>
      </c>
    </row>
    <row r="4956" spans="1:26" hidden="1" x14ac:dyDescent="0.25">
      <c r="A4956" t="s">
        <v>19801</v>
      </c>
      <c r="B4956" t="s">
        <v>19802</v>
      </c>
      <c r="C4956" s="1" t="str">
        <f t="shared" si="816"/>
        <v>21:0389</v>
      </c>
      <c r="D4956" s="1" t="str">
        <f t="shared" si="813"/>
        <v>21:0130</v>
      </c>
      <c r="E4956" t="s">
        <v>19803</v>
      </c>
      <c r="F4956" t="s">
        <v>19804</v>
      </c>
      <c r="H4956">
        <v>67.534136200000006</v>
      </c>
      <c r="I4956">
        <v>-84.305145800000005</v>
      </c>
      <c r="J4956" s="1" t="str">
        <f t="shared" si="814"/>
        <v>NGR lake sediment grab sample</v>
      </c>
      <c r="K4956" s="1" t="str">
        <f t="shared" si="815"/>
        <v>&lt;177 micron (NGR)</v>
      </c>
      <c r="L4956">
        <v>21</v>
      </c>
      <c r="M4956" t="s">
        <v>259</v>
      </c>
      <c r="N4956">
        <v>404</v>
      </c>
      <c r="O4956" t="s">
        <v>847</v>
      </c>
      <c r="P4956" t="s">
        <v>562</v>
      </c>
      <c r="Q4956" t="s">
        <v>278</v>
      </c>
      <c r="R4956" t="s">
        <v>236</v>
      </c>
      <c r="S4956" t="s">
        <v>349</v>
      </c>
      <c r="T4956" t="s">
        <v>36</v>
      </c>
      <c r="U4956" t="s">
        <v>456</v>
      </c>
      <c r="V4956" t="s">
        <v>7319</v>
      </c>
      <c r="W4956" t="s">
        <v>63</v>
      </c>
      <c r="X4956" t="s">
        <v>283</v>
      </c>
      <c r="Y4956" t="s">
        <v>66</v>
      </c>
      <c r="Z4956" t="s">
        <v>895</v>
      </c>
    </row>
    <row r="4957" spans="1:26" hidden="1" x14ac:dyDescent="0.25">
      <c r="A4957" t="s">
        <v>19805</v>
      </c>
      <c r="B4957" t="s">
        <v>19806</v>
      </c>
      <c r="C4957" s="1" t="str">
        <f t="shared" si="816"/>
        <v>21:0389</v>
      </c>
      <c r="D4957" s="1" t="str">
        <f t="shared" si="813"/>
        <v>21:0130</v>
      </c>
      <c r="E4957" t="s">
        <v>19803</v>
      </c>
      <c r="F4957" t="s">
        <v>19807</v>
      </c>
      <c r="H4957">
        <v>67.534136200000006</v>
      </c>
      <c r="I4957">
        <v>-84.305145800000005</v>
      </c>
      <c r="J4957" s="1" t="str">
        <f t="shared" si="814"/>
        <v>NGR lake sediment grab sample</v>
      </c>
      <c r="K4957" s="1" t="str">
        <f t="shared" si="815"/>
        <v>&lt;177 micron (NGR)</v>
      </c>
      <c r="L4957">
        <v>21</v>
      </c>
      <c r="M4957" t="s">
        <v>268</v>
      </c>
      <c r="N4957">
        <v>405</v>
      </c>
      <c r="O4957" t="s">
        <v>119</v>
      </c>
      <c r="P4957" t="s">
        <v>54</v>
      </c>
      <c r="Q4957" t="s">
        <v>546</v>
      </c>
      <c r="R4957" t="s">
        <v>400</v>
      </c>
      <c r="S4957" t="s">
        <v>349</v>
      </c>
      <c r="T4957" t="s">
        <v>36</v>
      </c>
      <c r="U4957" t="s">
        <v>12585</v>
      </c>
      <c r="V4957" t="s">
        <v>4881</v>
      </c>
      <c r="W4957" t="s">
        <v>33</v>
      </c>
      <c r="X4957" t="s">
        <v>77</v>
      </c>
      <c r="Y4957" t="s">
        <v>309</v>
      </c>
      <c r="Z4957" t="s">
        <v>6290</v>
      </c>
    </row>
    <row r="4958" spans="1:26" hidden="1" x14ac:dyDescent="0.25">
      <c r="A4958" t="s">
        <v>19808</v>
      </c>
      <c r="B4958" t="s">
        <v>19809</v>
      </c>
      <c r="C4958" s="1" t="str">
        <f t="shared" si="816"/>
        <v>21:0389</v>
      </c>
      <c r="D4958" s="1" t="str">
        <f t="shared" si="813"/>
        <v>21:0130</v>
      </c>
      <c r="E4958" t="s">
        <v>19810</v>
      </c>
      <c r="F4958" t="s">
        <v>19811</v>
      </c>
      <c r="H4958">
        <v>67.556188899999995</v>
      </c>
      <c r="I4958">
        <v>-84.301743000000002</v>
      </c>
      <c r="J4958" s="1" t="str">
        <f t="shared" si="814"/>
        <v>NGR lake sediment grab sample</v>
      </c>
      <c r="K4958" s="1" t="str">
        <f t="shared" si="815"/>
        <v>&lt;177 micron (NGR)</v>
      </c>
      <c r="L4958">
        <v>21</v>
      </c>
      <c r="M4958" t="s">
        <v>60</v>
      </c>
      <c r="N4958">
        <v>406</v>
      </c>
      <c r="O4958" t="s">
        <v>847</v>
      </c>
      <c r="P4958" t="s">
        <v>488</v>
      </c>
      <c r="Q4958" t="s">
        <v>711</v>
      </c>
      <c r="R4958" t="s">
        <v>236</v>
      </c>
      <c r="S4958" t="s">
        <v>391</v>
      </c>
      <c r="T4958" t="s">
        <v>36</v>
      </c>
      <c r="U4958" t="s">
        <v>464</v>
      </c>
      <c r="V4958" t="s">
        <v>13873</v>
      </c>
      <c r="W4958" t="s">
        <v>33</v>
      </c>
      <c r="X4958" t="s">
        <v>82</v>
      </c>
      <c r="Y4958" t="s">
        <v>66</v>
      </c>
      <c r="Z4958" t="s">
        <v>4550</v>
      </c>
    </row>
    <row r="4959" spans="1:26" hidden="1" x14ac:dyDescent="0.25">
      <c r="A4959" t="s">
        <v>19812</v>
      </c>
      <c r="B4959" t="s">
        <v>19813</v>
      </c>
      <c r="C4959" s="1" t="str">
        <f t="shared" si="816"/>
        <v>21:0389</v>
      </c>
      <c r="D4959" s="1" t="str">
        <f t="shared" si="813"/>
        <v>21:0130</v>
      </c>
      <c r="E4959" t="s">
        <v>19814</v>
      </c>
      <c r="F4959" t="s">
        <v>19815</v>
      </c>
      <c r="H4959">
        <v>67.573293399999997</v>
      </c>
      <c r="I4959">
        <v>-84.274075800000006</v>
      </c>
      <c r="J4959" s="1" t="str">
        <f t="shared" si="814"/>
        <v>NGR lake sediment grab sample</v>
      </c>
      <c r="K4959" s="1" t="str">
        <f t="shared" si="815"/>
        <v>&lt;177 micron (NGR)</v>
      </c>
      <c r="L4959">
        <v>21</v>
      </c>
      <c r="M4959" t="s">
        <v>73</v>
      </c>
      <c r="N4959">
        <v>407</v>
      </c>
      <c r="O4959" t="s">
        <v>119</v>
      </c>
      <c r="P4959" t="s">
        <v>100</v>
      </c>
      <c r="Q4959" t="s">
        <v>334</v>
      </c>
      <c r="R4959" t="s">
        <v>798</v>
      </c>
      <c r="S4959" t="s">
        <v>283</v>
      </c>
      <c r="T4959" t="s">
        <v>122</v>
      </c>
      <c r="U4959" t="s">
        <v>3789</v>
      </c>
      <c r="V4959" t="s">
        <v>18856</v>
      </c>
      <c r="W4959" t="s">
        <v>63</v>
      </c>
      <c r="X4959" t="s">
        <v>890</v>
      </c>
      <c r="Y4959" t="s">
        <v>309</v>
      </c>
      <c r="Z4959" t="s">
        <v>201</v>
      </c>
    </row>
    <row r="4960" spans="1:26" hidden="1" x14ac:dyDescent="0.25">
      <c r="A4960" t="s">
        <v>19816</v>
      </c>
      <c r="B4960" t="s">
        <v>19817</v>
      </c>
      <c r="C4960" s="1" t="str">
        <f t="shared" si="816"/>
        <v>21:0389</v>
      </c>
      <c r="D4960" s="1" t="str">
        <f t="shared" si="813"/>
        <v>21:0130</v>
      </c>
      <c r="E4960" t="s">
        <v>19818</v>
      </c>
      <c r="F4960" t="s">
        <v>19819</v>
      </c>
      <c r="H4960">
        <v>67.543927999999994</v>
      </c>
      <c r="I4960">
        <v>-84.205425199999993</v>
      </c>
      <c r="J4960" s="1" t="str">
        <f t="shared" si="814"/>
        <v>NGR lake sediment grab sample</v>
      </c>
      <c r="K4960" s="1" t="str">
        <f t="shared" si="815"/>
        <v>&lt;177 micron (NGR)</v>
      </c>
      <c r="L4960">
        <v>21</v>
      </c>
      <c r="M4960" t="s">
        <v>87</v>
      </c>
      <c r="N4960">
        <v>408</v>
      </c>
      <c r="O4960" t="s">
        <v>107</v>
      </c>
      <c r="P4960" t="s">
        <v>1048</v>
      </c>
      <c r="Q4960" t="s">
        <v>35</v>
      </c>
      <c r="R4960" t="s">
        <v>1085</v>
      </c>
      <c r="S4960" t="s">
        <v>596</v>
      </c>
      <c r="T4960" t="s">
        <v>36</v>
      </c>
      <c r="U4960" t="s">
        <v>1205</v>
      </c>
      <c r="V4960" t="s">
        <v>661</v>
      </c>
      <c r="W4960" t="s">
        <v>33</v>
      </c>
      <c r="X4960" t="s">
        <v>283</v>
      </c>
      <c r="Y4960" t="s">
        <v>66</v>
      </c>
      <c r="Z4960" t="s">
        <v>2257</v>
      </c>
    </row>
    <row r="4961" spans="1:26" hidden="1" x14ac:dyDescent="0.25">
      <c r="A4961" t="s">
        <v>19820</v>
      </c>
      <c r="B4961" t="s">
        <v>19821</v>
      </c>
      <c r="C4961" s="1" t="str">
        <f t="shared" si="816"/>
        <v>21:0389</v>
      </c>
      <c r="D4961" s="1" t="str">
        <f t="shared" si="813"/>
        <v>21:0130</v>
      </c>
      <c r="E4961" t="s">
        <v>19822</v>
      </c>
      <c r="F4961" t="s">
        <v>19823</v>
      </c>
      <c r="H4961">
        <v>67.530514100000005</v>
      </c>
      <c r="I4961">
        <v>-84.146113600000007</v>
      </c>
      <c r="J4961" s="1" t="str">
        <f t="shared" si="814"/>
        <v>NGR lake sediment grab sample</v>
      </c>
      <c r="K4961" s="1" t="str">
        <f t="shared" si="815"/>
        <v>&lt;177 micron (NGR)</v>
      </c>
      <c r="L4961">
        <v>21</v>
      </c>
      <c r="M4961" t="s">
        <v>96</v>
      </c>
      <c r="N4961">
        <v>409</v>
      </c>
      <c r="O4961" t="s">
        <v>144</v>
      </c>
      <c r="P4961" t="s">
        <v>54</v>
      </c>
      <c r="Q4961" t="s">
        <v>108</v>
      </c>
      <c r="R4961" t="s">
        <v>223</v>
      </c>
      <c r="S4961" t="s">
        <v>283</v>
      </c>
      <c r="T4961" t="s">
        <v>36</v>
      </c>
      <c r="U4961" t="s">
        <v>2898</v>
      </c>
      <c r="V4961" t="s">
        <v>1259</v>
      </c>
      <c r="W4961" t="s">
        <v>66</v>
      </c>
      <c r="X4961" t="s">
        <v>82</v>
      </c>
      <c r="Y4961" t="s">
        <v>875</v>
      </c>
      <c r="Z4961" t="s">
        <v>181</v>
      </c>
    </row>
    <row r="4962" spans="1:26" hidden="1" x14ac:dyDescent="0.25">
      <c r="A4962" t="s">
        <v>19824</v>
      </c>
      <c r="B4962" t="s">
        <v>19825</v>
      </c>
      <c r="C4962" s="1" t="str">
        <f t="shared" si="816"/>
        <v>21:0389</v>
      </c>
      <c r="D4962" s="1" t="str">
        <f t="shared" si="813"/>
        <v>21:0130</v>
      </c>
      <c r="E4962" t="s">
        <v>19791</v>
      </c>
      <c r="F4962" t="s">
        <v>19826</v>
      </c>
      <c r="H4962">
        <v>67.780939000000004</v>
      </c>
      <c r="I4962">
        <v>-84.139041399999996</v>
      </c>
      <c r="J4962" s="1" t="str">
        <f t="shared" si="814"/>
        <v>NGR lake sediment grab sample</v>
      </c>
      <c r="K4962" s="1" t="str">
        <f t="shared" si="815"/>
        <v>&lt;177 micron (NGR)</v>
      </c>
      <c r="L4962">
        <v>21</v>
      </c>
      <c r="M4962" t="s">
        <v>366</v>
      </c>
      <c r="N4962">
        <v>410</v>
      </c>
      <c r="O4962" t="s">
        <v>144</v>
      </c>
      <c r="P4962" t="s">
        <v>3263</v>
      </c>
      <c r="Q4962" t="s">
        <v>77</v>
      </c>
      <c r="R4962" t="s">
        <v>40</v>
      </c>
      <c r="S4962" t="s">
        <v>335</v>
      </c>
      <c r="T4962" t="s">
        <v>36</v>
      </c>
      <c r="U4962" t="s">
        <v>2164</v>
      </c>
      <c r="V4962" t="s">
        <v>4726</v>
      </c>
      <c r="W4962" t="s">
        <v>66</v>
      </c>
      <c r="X4962" t="s">
        <v>82</v>
      </c>
      <c r="Y4962" t="s">
        <v>41</v>
      </c>
      <c r="Z4962" t="s">
        <v>1442</v>
      </c>
    </row>
    <row r="4963" spans="1:26" hidden="1" x14ac:dyDescent="0.25">
      <c r="A4963" t="s">
        <v>19827</v>
      </c>
      <c r="B4963" t="s">
        <v>19828</v>
      </c>
      <c r="C4963" s="1" t="str">
        <f t="shared" si="816"/>
        <v>21:0389</v>
      </c>
      <c r="D4963" s="1" t="str">
        <f t="shared" si="813"/>
        <v>21:0130</v>
      </c>
      <c r="E4963" t="s">
        <v>19829</v>
      </c>
      <c r="F4963" t="s">
        <v>19830</v>
      </c>
      <c r="H4963">
        <v>67.758684099999996</v>
      </c>
      <c r="I4963">
        <v>-84.108965299999994</v>
      </c>
      <c r="J4963" s="1" t="str">
        <f t="shared" si="814"/>
        <v>NGR lake sediment grab sample</v>
      </c>
      <c r="K4963" s="1" t="str">
        <f t="shared" si="815"/>
        <v>&lt;177 micron (NGR)</v>
      </c>
      <c r="L4963">
        <v>21</v>
      </c>
      <c r="M4963" t="s">
        <v>106</v>
      </c>
      <c r="N4963">
        <v>411</v>
      </c>
      <c r="O4963" t="s">
        <v>112</v>
      </c>
      <c r="P4963" t="s">
        <v>132</v>
      </c>
      <c r="Q4963" t="s">
        <v>134</v>
      </c>
      <c r="R4963" t="s">
        <v>336</v>
      </c>
      <c r="S4963" t="s">
        <v>75</v>
      </c>
      <c r="T4963" t="s">
        <v>36</v>
      </c>
      <c r="U4963" t="s">
        <v>1205</v>
      </c>
      <c r="V4963" t="s">
        <v>78</v>
      </c>
      <c r="W4963" t="s">
        <v>63</v>
      </c>
      <c r="X4963" t="s">
        <v>82</v>
      </c>
      <c r="Y4963" t="s">
        <v>41</v>
      </c>
      <c r="Z4963" t="s">
        <v>201</v>
      </c>
    </row>
    <row r="4964" spans="1:26" hidden="1" x14ac:dyDescent="0.25">
      <c r="A4964" t="s">
        <v>19831</v>
      </c>
      <c r="B4964" t="s">
        <v>19832</v>
      </c>
      <c r="C4964" s="1" t="str">
        <f t="shared" si="816"/>
        <v>21:0389</v>
      </c>
      <c r="D4964" s="1" t="str">
        <f t="shared" si="813"/>
        <v>21:0130</v>
      </c>
      <c r="E4964" t="s">
        <v>19833</v>
      </c>
      <c r="F4964" t="s">
        <v>19834</v>
      </c>
      <c r="H4964">
        <v>67.726559800000004</v>
      </c>
      <c r="I4964">
        <v>-84.167108600000006</v>
      </c>
      <c r="J4964" s="1" t="str">
        <f t="shared" si="814"/>
        <v>NGR lake sediment grab sample</v>
      </c>
      <c r="K4964" s="1" t="str">
        <f t="shared" si="815"/>
        <v>&lt;177 micron (NGR)</v>
      </c>
      <c r="L4964">
        <v>21</v>
      </c>
      <c r="M4964" t="s">
        <v>118</v>
      </c>
      <c r="N4964">
        <v>412</v>
      </c>
      <c r="O4964" t="s">
        <v>390</v>
      </c>
      <c r="P4964" t="s">
        <v>67</v>
      </c>
      <c r="Q4964" t="s">
        <v>121</v>
      </c>
      <c r="R4964" t="s">
        <v>489</v>
      </c>
      <c r="S4964" t="s">
        <v>708</v>
      </c>
      <c r="T4964" t="s">
        <v>36</v>
      </c>
      <c r="U4964" t="s">
        <v>6158</v>
      </c>
      <c r="V4964" t="s">
        <v>19607</v>
      </c>
      <c r="W4964" t="s">
        <v>80</v>
      </c>
      <c r="X4964" t="s">
        <v>77</v>
      </c>
      <c r="Y4964" t="s">
        <v>125</v>
      </c>
      <c r="Z4964" t="s">
        <v>4244</v>
      </c>
    </row>
    <row r="4965" spans="1:26" hidden="1" x14ac:dyDescent="0.25">
      <c r="A4965" t="s">
        <v>19835</v>
      </c>
      <c r="B4965" t="s">
        <v>19836</v>
      </c>
      <c r="C4965" s="1" t="str">
        <f t="shared" si="816"/>
        <v>21:0389</v>
      </c>
      <c r="D4965" s="1" t="str">
        <f t="shared" si="813"/>
        <v>21:0130</v>
      </c>
      <c r="E4965" t="s">
        <v>19837</v>
      </c>
      <c r="F4965" t="s">
        <v>19838</v>
      </c>
      <c r="H4965">
        <v>67.766169199999993</v>
      </c>
      <c r="I4965">
        <v>-84.223160199999995</v>
      </c>
      <c r="J4965" s="1" t="str">
        <f t="shared" si="814"/>
        <v>NGR lake sediment grab sample</v>
      </c>
      <c r="K4965" s="1" t="str">
        <f t="shared" si="815"/>
        <v>&lt;177 micron (NGR)</v>
      </c>
      <c r="L4965">
        <v>21</v>
      </c>
      <c r="M4965" t="s">
        <v>131</v>
      </c>
      <c r="N4965">
        <v>413</v>
      </c>
      <c r="O4965" t="s">
        <v>639</v>
      </c>
      <c r="P4965" t="s">
        <v>3158</v>
      </c>
      <c r="Q4965" t="s">
        <v>283</v>
      </c>
      <c r="R4965" t="s">
        <v>1048</v>
      </c>
      <c r="S4965" t="s">
        <v>32</v>
      </c>
      <c r="T4965" t="s">
        <v>36</v>
      </c>
      <c r="U4965" t="s">
        <v>1380</v>
      </c>
      <c r="V4965" t="s">
        <v>19190</v>
      </c>
      <c r="W4965" t="s">
        <v>80</v>
      </c>
      <c r="X4965" t="s">
        <v>283</v>
      </c>
      <c r="Y4965" t="s">
        <v>125</v>
      </c>
      <c r="Z4965" t="s">
        <v>2661</v>
      </c>
    </row>
    <row r="4966" spans="1:26" hidden="1" x14ac:dyDescent="0.25">
      <c r="A4966" t="s">
        <v>19839</v>
      </c>
      <c r="B4966" t="s">
        <v>19840</v>
      </c>
      <c r="C4966" s="1" t="str">
        <f t="shared" si="816"/>
        <v>21:0389</v>
      </c>
      <c r="D4966" s="1" t="str">
        <f t="shared" si="813"/>
        <v>21:0130</v>
      </c>
      <c r="E4966" t="s">
        <v>19841</v>
      </c>
      <c r="F4966" t="s">
        <v>19842</v>
      </c>
      <c r="H4966">
        <v>67.801541400000005</v>
      </c>
      <c r="I4966">
        <v>-84.3005651</v>
      </c>
      <c r="J4966" s="1" t="str">
        <f t="shared" si="814"/>
        <v>NGR lake sediment grab sample</v>
      </c>
      <c r="K4966" s="1" t="str">
        <f t="shared" si="815"/>
        <v>&lt;177 micron (NGR)</v>
      </c>
      <c r="L4966">
        <v>21</v>
      </c>
      <c r="M4966" t="s">
        <v>143</v>
      </c>
      <c r="N4966">
        <v>414</v>
      </c>
      <c r="O4966" t="s">
        <v>667</v>
      </c>
      <c r="P4966" t="s">
        <v>289</v>
      </c>
      <c r="Q4966" t="s">
        <v>708</v>
      </c>
      <c r="R4966" t="s">
        <v>289</v>
      </c>
      <c r="S4966" t="s">
        <v>708</v>
      </c>
      <c r="T4966" t="s">
        <v>1095</v>
      </c>
      <c r="U4966" t="s">
        <v>5797</v>
      </c>
      <c r="V4966" t="s">
        <v>146</v>
      </c>
      <c r="W4966" t="s">
        <v>63</v>
      </c>
      <c r="X4966" t="s">
        <v>48</v>
      </c>
      <c r="Y4966" t="s">
        <v>125</v>
      </c>
      <c r="Z4966" t="s">
        <v>181</v>
      </c>
    </row>
    <row r="4967" spans="1:26" hidden="1" x14ac:dyDescent="0.25">
      <c r="A4967" t="s">
        <v>19843</v>
      </c>
      <c r="B4967" t="s">
        <v>19844</v>
      </c>
      <c r="C4967" s="1" t="str">
        <f t="shared" si="816"/>
        <v>21:0389</v>
      </c>
      <c r="D4967" s="1" t="str">
        <f t="shared" si="813"/>
        <v>21:0130</v>
      </c>
      <c r="E4967" t="s">
        <v>19845</v>
      </c>
      <c r="F4967" t="s">
        <v>19846</v>
      </c>
      <c r="H4967">
        <v>67.831261299999994</v>
      </c>
      <c r="I4967">
        <v>-84.302690900000002</v>
      </c>
      <c r="J4967" s="1" t="str">
        <f t="shared" si="814"/>
        <v>NGR lake sediment grab sample</v>
      </c>
      <c r="K4967" s="1" t="str">
        <f t="shared" si="815"/>
        <v>&lt;177 micron (NGR)</v>
      </c>
      <c r="L4967">
        <v>21</v>
      </c>
      <c r="M4967" t="s">
        <v>177</v>
      </c>
      <c r="N4967">
        <v>415</v>
      </c>
      <c r="O4967" t="s">
        <v>235</v>
      </c>
      <c r="P4967" t="s">
        <v>298</v>
      </c>
      <c r="Q4967" t="s">
        <v>145</v>
      </c>
      <c r="R4967" t="s">
        <v>17013</v>
      </c>
      <c r="S4967" t="s">
        <v>145</v>
      </c>
      <c r="T4967" t="s">
        <v>36</v>
      </c>
      <c r="U4967" t="s">
        <v>1205</v>
      </c>
      <c r="V4967" t="s">
        <v>9148</v>
      </c>
      <c r="W4967" t="s">
        <v>66</v>
      </c>
      <c r="X4967" t="s">
        <v>82</v>
      </c>
      <c r="Y4967" t="s">
        <v>41</v>
      </c>
      <c r="Z4967" t="s">
        <v>3853</v>
      </c>
    </row>
    <row r="4968" spans="1:26" hidden="1" x14ac:dyDescent="0.25">
      <c r="A4968" t="s">
        <v>19847</v>
      </c>
      <c r="B4968" t="s">
        <v>19848</v>
      </c>
      <c r="C4968" s="1" t="str">
        <f t="shared" si="816"/>
        <v>21:0389</v>
      </c>
      <c r="D4968" s="1" t="str">
        <f>HYPERLINK("http://geochem.nrcan.gc.ca/cdogs/content/svy/svy_e.htm", "")</f>
        <v/>
      </c>
      <c r="G4968" s="1" t="str">
        <f>HYPERLINK("http://geochem.nrcan.gc.ca/cdogs/content/cr_/cr_00022_e.htm", "22")</f>
        <v>22</v>
      </c>
      <c r="J4968" t="s">
        <v>220</v>
      </c>
      <c r="K4968" t="s">
        <v>221</v>
      </c>
      <c r="L4968">
        <v>21</v>
      </c>
      <c r="M4968" t="s">
        <v>222</v>
      </c>
      <c r="N4968">
        <v>416</v>
      </c>
      <c r="O4968" t="s">
        <v>197</v>
      </c>
      <c r="P4968" t="s">
        <v>77</v>
      </c>
      <c r="Q4968" t="s">
        <v>77</v>
      </c>
      <c r="R4968" t="s">
        <v>146</v>
      </c>
      <c r="S4968" t="s">
        <v>181</v>
      </c>
      <c r="T4968" t="s">
        <v>36</v>
      </c>
      <c r="U4968" t="s">
        <v>1192</v>
      </c>
      <c r="V4968" t="s">
        <v>1216</v>
      </c>
      <c r="W4968" t="s">
        <v>181</v>
      </c>
      <c r="X4968" t="s">
        <v>79</v>
      </c>
      <c r="Y4968" t="s">
        <v>33</v>
      </c>
      <c r="Z4968" t="s">
        <v>77</v>
      </c>
    </row>
    <row r="4969" spans="1:26" hidden="1" x14ac:dyDescent="0.25">
      <c r="A4969" t="s">
        <v>19849</v>
      </c>
      <c r="B4969" t="s">
        <v>19850</v>
      </c>
      <c r="C4969" s="1" t="str">
        <f t="shared" si="816"/>
        <v>21:0389</v>
      </c>
      <c r="D4969" s="1" t="str">
        <f t="shared" ref="D4969:D4974" si="817">HYPERLINK("http://geochem.nrcan.gc.ca/cdogs/content/svy/svy210130_e.htm", "21:0130")</f>
        <v>21:0130</v>
      </c>
      <c r="E4969" t="s">
        <v>19851</v>
      </c>
      <c r="F4969" t="s">
        <v>19852</v>
      </c>
      <c r="H4969">
        <v>67.885133100000004</v>
      </c>
      <c r="I4969">
        <v>-84.369866299999998</v>
      </c>
      <c r="J4969" s="1" t="str">
        <f t="shared" ref="J4969:J4974" si="818">HYPERLINK("http://geochem.nrcan.gc.ca/cdogs/content/kwd/kwd020027_e.htm", "NGR lake sediment grab sample")</f>
        <v>NGR lake sediment grab sample</v>
      </c>
      <c r="K4969" s="1" t="str">
        <f t="shared" ref="K4969:K4974" si="819">HYPERLINK("http://geochem.nrcan.gc.ca/cdogs/content/kwd/kwd080006_e.htm", "&lt;177 micron (NGR)")</f>
        <v>&lt;177 micron (NGR)</v>
      </c>
      <c r="L4969">
        <v>21</v>
      </c>
      <c r="M4969" t="s">
        <v>187</v>
      </c>
      <c r="N4969">
        <v>417</v>
      </c>
      <c r="O4969" t="s">
        <v>497</v>
      </c>
      <c r="P4969" t="s">
        <v>342</v>
      </c>
      <c r="Q4969" t="s">
        <v>49</v>
      </c>
      <c r="R4969" t="s">
        <v>635</v>
      </c>
      <c r="S4969" t="s">
        <v>708</v>
      </c>
      <c r="T4969" t="s">
        <v>36</v>
      </c>
      <c r="U4969" t="s">
        <v>974</v>
      </c>
      <c r="V4969" t="s">
        <v>8635</v>
      </c>
      <c r="W4969" t="s">
        <v>33</v>
      </c>
      <c r="X4969" t="s">
        <v>82</v>
      </c>
      <c r="Y4969" t="s">
        <v>125</v>
      </c>
      <c r="Z4969" t="s">
        <v>3412</v>
      </c>
    </row>
    <row r="4970" spans="1:26" hidden="1" x14ac:dyDescent="0.25">
      <c r="A4970" t="s">
        <v>19853</v>
      </c>
      <c r="B4970" t="s">
        <v>19854</v>
      </c>
      <c r="C4970" s="1" t="str">
        <f t="shared" si="816"/>
        <v>21:0389</v>
      </c>
      <c r="D4970" s="1" t="str">
        <f t="shared" si="817"/>
        <v>21:0130</v>
      </c>
      <c r="E4970" t="s">
        <v>19855</v>
      </c>
      <c r="F4970" t="s">
        <v>19856</v>
      </c>
      <c r="H4970">
        <v>67.930150600000005</v>
      </c>
      <c r="I4970">
        <v>-84.323387600000004</v>
      </c>
      <c r="J4970" s="1" t="str">
        <f t="shared" si="818"/>
        <v>NGR lake sediment grab sample</v>
      </c>
      <c r="K4970" s="1" t="str">
        <f t="shared" si="819"/>
        <v>&lt;177 micron (NGR)</v>
      </c>
      <c r="L4970">
        <v>21</v>
      </c>
      <c r="M4970" t="s">
        <v>196</v>
      </c>
      <c r="N4970">
        <v>418</v>
      </c>
      <c r="O4970" t="s">
        <v>673</v>
      </c>
      <c r="P4970" t="s">
        <v>841</v>
      </c>
      <c r="Q4970" t="s">
        <v>635</v>
      </c>
      <c r="R4970" t="s">
        <v>289</v>
      </c>
      <c r="S4970" t="s">
        <v>32</v>
      </c>
      <c r="T4970" t="s">
        <v>122</v>
      </c>
      <c r="U4970" t="s">
        <v>8030</v>
      </c>
      <c r="V4970" t="s">
        <v>19857</v>
      </c>
      <c r="W4970" t="s">
        <v>181</v>
      </c>
      <c r="X4970" t="s">
        <v>48</v>
      </c>
      <c r="Y4970" t="s">
        <v>3466</v>
      </c>
      <c r="Z4970" t="s">
        <v>201</v>
      </c>
    </row>
    <row r="4971" spans="1:26" hidden="1" x14ac:dyDescent="0.25">
      <c r="A4971" t="s">
        <v>19858</v>
      </c>
      <c r="B4971" t="s">
        <v>19859</v>
      </c>
      <c r="C4971" s="1" t="str">
        <f t="shared" si="816"/>
        <v>21:0389</v>
      </c>
      <c r="D4971" s="1" t="str">
        <f t="shared" si="817"/>
        <v>21:0130</v>
      </c>
      <c r="E4971" t="s">
        <v>19860</v>
      </c>
      <c r="F4971" t="s">
        <v>19861</v>
      </c>
      <c r="H4971">
        <v>67.956596899999994</v>
      </c>
      <c r="I4971">
        <v>-84.297757700000005</v>
      </c>
      <c r="J4971" s="1" t="str">
        <f t="shared" si="818"/>
        <v>NGR lake sediment grab sample</v>
      </c>
      <c r="K4971" s="1" t="str">
        <f t="shared" si="819"/>
        <v>&lt;177 micron (NGR)</v>
      </c>
      <c r="L4971">
        <v>21</v>
      </c>
      <c r="M4971" t="s">
        <v>206</v>
      </c>
      <c r="N4971">
        <v>419</v>
      </c>
      <c r="O4971" t="s">
        <v>667</v>
      </c>
      <c r="P4971" t="s">
        <v>465</v>
      </c>
      <c r="Q4971" t="s">
        <v>798</v>
      </c>
      <c r="R4971" t="s">
        <v>320</v>
      </c>
      <c r="S4971" t="s">
        <v>711</v>
      </c>
      <c r="T4971" t="s">
        <v>437</v>
      </c>
      <c r="U4971" t="s">
        <v>589</v>
      </c>
      <c r="V4971" t="s">
        <v>4630</v>
      </c>
      <c r="W4971" t="s">
        <v>181</v>
      </c>
      <c r="X4971" t="s">
        <v>79</v>
      </c>
      <c r="Y4971" t="s">
        <v>97</v>
      </c>
      <c r="Z4971" t="s">
        <v>146</v>
      </c>
    </row>
    <row r="4972" spans="1:26" hidden="1" x14ac:dyDescent="0.25">
      <c r="A4972" t="s">
        <v>19862</v>
      </c>
      <c r="B4972" t="s">
        <v>19863</v>
      </c>
      <c r="C4972" s="1" t="str">
        <f t="shared" si="816"/>
        <v>21:0389</v>
      </c>
      <c r="D4972" s="1" t="str">
        <f t="shared" si="817"/>
        <v>21:0130</v>
      </c>
      <c r="E4972" t="s">
        <v>19864</v>
      </c>
      <c r="F4972" t="s">
        <v>19865</v>
      </c>
      <c r="H4972">
        <v>67.938624700000005</v>
      </c>
      <c r="I4972">
        <v>-84.394918500000003</v>
      </c>
      <c r="J4972" s="1" t="str">
        <f t="shared" si="818"/>
        <v>NGR lake sediment grab sample</v>
      </c>
      <c r="K4972" s="1" t="str">
        <f t="shared" si="819"/>
        <v>&lt;177 micron (NGR)</v>
      </c>
      <c r="L4972">
        <v>21</v>
      </c>
      <c r="M4972" t="s">
        <v>214</v>
      </c>
      <c r="N4972">
        <v>420</v>
      </c>
      <c r="O4972" t="s">
        <v>639</v>
      </c>
      <c r="P4972" t="s">
        <v>603</v>
      </c>
      <c r="Q4972" t="s">
        <v>400</v>
      </c>
      <c r="R4972" t="s">
        <v>342</v>
      </c>
      <c r="S4972" t="s">
        <v>708</v>
      </c>
      <c r="T4972" t="s">
        <v>36</v>
      </c>
      <c r="U4972" t="s">
        <v>3789</v>
      </c>
      <c r="V4972" t="s">
        <v>4982</v>
      </c>
      <c r="W4972" t="s">
        <v>78</v>
      </c>
      <c r="X4972" t="s">
        <v>890</v>
      </c>
      <c r="Y4972" t="s">
        <v>80</v>
      </c>
      <c r="Z4972" t="s">
        <v>2240</v>
      </c>
    </row>
    <row r="4973" spans="1:26" hidden="1" x14ac:dyDescent="0.25">
      <c r="A4973" t="s">
        <v>19866</v>
      </c>
      <c r="B4973" t="s">
        <v>19867</v>
      </c>
      <c r="C4973" s="1" t="str">
        <f t="shared" si="816"/>
        <v>21:0389</v>
      </c>
      <c r="D4973" s="1" t="str">
        <f t="shared" si="817"/>
        <v>21:0130</v>
      </c>
      <c r="E4973" t="s">
        <v>19868</v>
      </c>
      <c r="F4973" t="s">
        <v>19869</v>
      </c>
      <c r="H4973">
        <v>67.819103900000002</v>
      </c>
      <c r="I4973">
        <v>-84.365281800000005</v>
      </c>
      <c r="J4973" s="1" t="str">
        <f t="shared" si="818"/>
        <v>NGR lake sediment grab sample</v>
      </c>
      <c r="K4973" s="1" t="str">
        <f t="shared" si="819"/>
        <v>&lt;177 micron (NGR)</v>
      </c>
      <c r="L4973">
        <v>22</v>
      </c>
      <c r="M4973" t="s">
        <v>242</v>
      </c>
      <c r="N4973">
        <v>421</v>
      </c>
      <c r="O4973" t="s">
        <v>144</v>
      </c>
      <c r="P4973" t="s">
        <v>298</v>
      </c>
      <c r="Q4973" t="s">
        <v>334</v>
      </c>
      <c r="R4973" t="s">
        <v>1058</v>
      </c>
      <c r="S4973" t="s">
        <v>668</v>
      </c>
      <c r="T4973" t="s">
        <v>36</v>
      </c>
      <c r="U4973" t="s">
        <v>9262</v>
      </c>
      <c r="V4973" t="s">
        <v>1127</v>
      </c>
      <c r="W4973" t="s">
        <v>80</v>
      </c>
      <c r="X4973" t="s">
        <v>890</v>
      </c>
      <c r="Y4973" t="s">
        <v>125</v>
      </c>
      <c r="Z4973" t="s">
        <v>146</v>
      </c>
    </row>
    <row r="4974" spans="1:26" hidden="1" x14ac:dyDescent="0.25">
      <c r="A4974" t="s">
        <v>19870</v>
      </c>
      <c r="B4974" t="s">
        <v>19871</v>
      </c>
      <c r="C4974" s="1" t="str">
        <f t="shared" si="816"/>
        <v>21:0389</v>
      </c>
      <c r="D4974" s="1" t="str">
        <f t="shared" si="817"/>
        <v>21:0130</v>
      </c>
      <c r="E4974" t="s">
        <v>19872</v>
      </c>
      <c r="F4974" t="s">
        <v>19873</v>
      </c>
      <c r="H4974">
        <v>67.925044700000001</v>
      </c>
      <c r="I4974">
        <v>-84.404577000000003</v>
      </c>
      <c r="J4974" s="1" t="str">
        <f t="shared" si="818"/>
        <v>NGR lake sediment grab sample</v>
      </c>
      <c r="K4974" s="1" t="str">
        <f t="shared" si="819"/>
        <v>&lt;177 micron (NGR)</v>
      </c>
      <c r="L4974">
        <v>22</v>
      </c>
      <c r="M4974" t="s">
        <v>251</v>
      </c>
      <c r="N4974">
        <v>422</v>
      </c>
      <c r="O4974" t="s">
        <v>178</v>
      </c>
      <c r="P4974" t="s">
        <v>417</v>
      </c>
      <c r="Q4974" t="s">
        <v>423</v>
      </c>
      <c r="R4974" t="s">
        <v>19874</v>
      </c>
      <c r="S4974" t="s">
        <v>334</v>
      </c>
      <c r="T4974" t="s">
        <v>36</v>
      </c>
      <c r="U4974" t="s">
        <v>1222</v>
      </c>
      <c r="V4974" t="s">
        <v>16665</v>
      </c>
      <c r="W4974" t="s">
        <v>80</v>
      </c>
      <c r="X4974" t="s">
        <v>82</v>
      </c>
      <c r="Y4974" t="s">
        <v>63</v>
      </c>
      <c r="Z4974" t="s">
        <v>4244</v>
      </c>
    </row>
    <row r="4975" spans="1:26" hidden="1" x14ac:dyDescent="0.25">
      <c r="A4975" t="s">
        <v>19875</v>
      </c>
      <c r="B4975" t="s">
        <v>19876</v>
      </c>
      <c r="C4975" s="1" t="str">
        <f t="shared" si="816"/>
        <v>21:0389</v>
      </c>
      <c r="D4975" s="1" t="str">
        <f>HYPERLINK("http://geochem.nrcan.gc.ca/cdogs/content/svy/svy_e.htm", "")</f>
        <v/>
      </c>
      <c r="G4975" s="1" t="str">
        <f>HYPERLINK("http://geochem.nrcan.gc.ca/cdogs/content/cr_/cr_00023_e.htm", "23")</f>
        <v>23</v>
      </c>
      <c r="J4975" t="s">
        <v>220</v>
      </c>
      <c r="K4975" t="s">
        <v>221</v>
      </c>
      <c r="L4975">
        <v>22</v>
      </c>
      <c r="M4975" t="s">
        <v>222</v>
      </c>
      <c r="N4975">
        <v>423</v>
      </c>
      <c r="O4975" t="s">
        <v>666</v>
      </c>
      <c r="P4975" t="s">
        <v>32</v>
      </c>
      <c r="Q4975" t="s">
        <v>349</v>
      </c>
      <c r="R4975" t="s">
        <v>109</v>
      </c>
      <c r="S4975" t="s">
        <v>64</v>
      </c>
      <c r="T4975" t="s">
        <v>36</v>
      </c>
      <c r="U4975" t="s">
        <v>964</v>
      </c>
      <c r="V4975" t="s">
        <v>496</v>
      </c>
      <c r="W4975" t="s">
        <v>33</v>
      </c>
      <c r="X4975" t="s">
        <v>336</v>
      </c>
      <c r="Y4975" t="s">
        <v>2590</v>
      </c>
      <c r="Z4975" t="s">
        <v>1122</v>
      </c>
    </row>
    <row r="4976" spans="1:26" hidden="1" x14ac:dyDescent="0.25">
      <c r="A4976" t="s">
        <v>19877</v>
      </c>
      <c r="B4976" t="s">
        <v>19878</v>
      </c>
      <c r="C4976" s="1" t="str">
        <f t="shared" si="816"/>
        <v>21:0389</v>
      </c>
      <c r="D4976" s="1" t="str">
        <f t="shared" ref="D4976:D5011" si="820">HYPERLINK("http://geochem.nrcan.gc.ca/cdogs/content/svy/svy210130_e.htm", "21:0130")</f>
        <v>21:0130</v>
      </c>
      <c r="E4976" t="s">
        <v>19879</v>
      </c>
      <c r="F4976" t="s">
        <v>19880</v>
      </c>
      <c r="H4976">
        <v>67.915968699999993</v>
      </c>
      <c r="I4976">
        <v>-84.376801900000004</v>
      </c>
      <c r="J4976" s="1" t="str">
        <f t="shared" ref="J4976:J5011" si="821">HYPERLINK("http://geochem.nrcan.gc.ca/cdogs/content/kwd/kwd020027_e.htm", "NGR lake sediment grab sample")</f>
        <v>NGR lake sediment grab sample</v>
      </c>
      <c r="K4976" s="1" t="str">
        <f t="shared" ref="K4976:K5011" si="822">HYPERLINK("http://geochem.nrcan.gc.ca/cdogs/content/kwd/kwd080006_e.htm", "&lt;177 micron (NGR)")</f>
        <v>&lt;177 micron (NGR)</v>
      </c>
      <c r="L4976">
        <v>22</v>
      </c>
      <c r="M4976" t="s">
        <v>259</v>
      </c>
      <c r="N4976">
        <v>424</v>
      </c>
      <c r="O4976" t="s">
        <v>31</v>
      </c>
      <c r="P4976" t="s">
        <v>1090</v>
      </c>
      <c r="Q4976" t="s">
        <v>334</v>
      </c>
      <c r="R4976" t="s">
        <v>4122</v>
      </c>
      <c r="S4976" t="s">
        <v>277</v>
      </c>
      <c r="T4976" t="s">
        <v>36</v>
      </c>
      <c r="U4976" t="s">
        <v>2314</v>
      </c>
      <c r="V4976" t="s">
        <v>5873</v>
      </c>
      <c r="W4976" t="s">
        <v>63</v>
      </c>
      <c r="X4976" t="s">
        <v>48</v>
      </c>
      <c r="Y4976" t="s">
        <v>125</v>
      </c>
      <c r="Z4976" t="s">
        <v>2391</v>
      </c>
    </row>
    <row r="4977" spans="1:26" hidden="1" x14ac:dyDescent="0.25">
      <c r="A4977" t="s">
        <v>19881</v>
      </c>
      <c r="B4977" t="s">
        <v>19882</v>
      </c>
      <c r="C4977" s="1" t="str">
        <f t="shared" si="816"/>
        <v>21:0389</v>
      </c>
      <c r="D4977" s="1" t="str">
        <f t="shared" si="820"/>
        <v>21:0130</v>
      </c>
      <c r="E4977" t="s">
        <v>19879</v>
      </c>
      <c r="F4977" t="s">
        <v>19883</v>
      </c>
      <c r="H4977">
        <v>67.915968699999993</v>
      </c>
      <c r="I4977">
        <v>-84.376801900000004</v>
      </c>
      <c r="J4977" s="1" t="str">
        <f t="shared" si="821"/>
        <v>NGR lake sediment grab sample</v>
      </c>
      <c r="K4977" s="1" t="str">
        <f t="shared" si="822"/>
        <v>&lt;177 micron (NGR)</v>
      </c>
      <c r="L4977">
        <v>22</v>
      </c>
      <c r="M4977" t="s">
        <v>268</v>
      </c>
      <c r="N4977">
        <v>425</v>
      </c>
      <c r="O4977" t="s">
        <v>144</v>
      </c>
      <c r="P4977" t="s">
        <v>300</v>
      </c>
      <c r="Q4977" t="s">
        <v>334</v>
      </c>
      <c r="R4977" t="s">
        <v>98</v>
      </c>
      <c r="S4977" t="s">
        <v>244</v>
      </c>
      <c r="T4977" t="s">
        <v>36</v>
      </c>
      <c r="U4977" t="s">
        <v>4842</v>
      </c>
      <c r="V4977" t="s">
        <v>2590</v>
      </c>
      <c r="W4977" t="s">
        <v>63</v>
      </c>
      <c r="X4977" t="s">
        <v>48</v>
      </c>
      <c r="Y4977" t="s">
        <v>125</v>
      </c>
      <c r="Z4977" t="s">
        <v>1137</v>
      </c>
    </row>
    <row r="4978" spans="1:26" hidden="1" x14ac:dyDescent="0.25">
      <c r="A4978" t="s">
        <v>19884</v>
      </c>
      <c r="B4978" t="s">
        <v>19885</v>
      </c>
      <c r="C4978" s="1" t="str">
        <f t="shared" si="816"/>
        <v>21:0389</v>
      </c>
      <c r="D4978" s="1" t="str">
        <f t="shared" si="820"/>
        <v>21:0130</v>
      </c>
      <c r="E4978" t="s">
        <v>19886</v>
      </c>
      <c r="F4978" t="s">
        <v>19887</v>
      </c>
      <c r="H4978">
        <v>67.884416200000004</v>
      </c>
      <c r="I4978">
        <v>-84.499041399999996</v>
      </c>
      <c r="J4978" s="1" t="str">
        <f t="shared" si="821"/>
        <v>NGR lake sediment grab sample</v>
      </c>
      <c r="K4978" s="1" t="str">
        <f t="shared" si="822"/>
        <v>&lt;177 micron (NGR)</v>
      </c>
      <c r="L4978">
        <v>22</v>
      </c>
      <c r="M4978" t="s">
        <v>47</v>
      </c>
      <c r="N4978">
        <v>426</v>
      </c>
      <c r="O4978" t="s">
        <v>541</v>
      </c>
      <c r="P4978" t="s">
        <v>1047</v>
      </c>
      <c r="Q4978" t="s">
        <v>121</v>
      </c>
      <c r="R4978" t="s">
        <v>17013</v>
      </c>
      <c r="S4978" t="s">
        <v>335</v>
      </c>
      <c r="T4978" t="s">
        <v>36</v>
      </c>
      <c r="U4978" t="s">
        <v>974</v>
      </c>
      <c r="V4978" t="s">
        <v>7446</v>
      </c>
      <c r="W4978" t="s">
        <v>63</v>
      </c>
      <c r="X4978" t="s">
        <v>82</v>
      </c>
      <c r="Y4978" t="s">
        <v>125</v>
      </c>
      <c r="Z4978" t="s">
        <v>76</v>
      </c>
    </row>
    <row r="4979" spans="1:26" hidden="1" x14ac:dyDescent="0.25">
      <c r="A4979" t="s">
        <v>19888</v>
      </c>
      <c r="B4979" t="s">
        <v>19889</v>
      </c>
      <c r="C4979" s="1" t="str">
        <f t="shared" si="816"/>
        <v>21:0389</v>
      </c>
      <c r="D4979" s="1" t="str">
        <f t="shared" si="820"/>
        <v>21:0130</v>
      </c>
      <c r="E4979" t="s">
        <v>19890</v>
      </c>
      <c r="F4979" t="s">
        <v>19891</v>
      </c>
      <c r="H4979">
        <v>67.8676466</v>
      </c>
      <c r="I4979">
        <v>-84.491749100000007</v>
      </c>
      <c r="J4979" s="1" t="str">
        <f t="shared" si="821"/>
        <v>NGR lake sediment grab sample</v>
      </c>
      <c r="K4979" s="1" t="str">
        <f t="shared" si="822"/>
        <v>&lt;177 micron (NGR)</v>
      </c>
      <c r="L4979">
        <v>22</v>
      </c>
      <c r="M4979" t="s">
        <v>60</v>
      </c>
      <c r="N4979">
        <v>427</v>
      </c>
      <c r="O4979" t="s">
        <v>31</v>
      </c>
      <c r="P4979" t="s">
        <v>54</v>
      </c>
      <c r="Q4979" t="s">
        <v>32</v>
      </c>
      <c r="R4979" t="s">
        <v>343</v>
      </c>
      <c r="S4979" t="s">
        <v>32</v>
      </c>
      <c r="T4979" t="s">
        <v>36</v>
      </c>
      <c r="U4979" t="s">
        <v>1166</v>
      </c>
      <c r="V4979" t="s">
        <v>15524</v>
      </c>
      <c r="W4979" t="s">
        <v>80</v>
      </c>
      <c r="X4979" t="s">
        <v>48</v>
      </c>
      <c r="Y4979" t="s">
        <v>125</v>
      </c>
      <c r="Z4979" t="s">
        <v>2240</v>
      </c>
    </row>
    <row r="4980" spans="1:26" hidden="1" x14ac:dyDescent="0.25">
      <c r="A4980" t="s">
        <v>19892</v>
      </c>
      <c r="B4980" t="s">
        <v>19893</v>
      </c>
      <c r="C4980" s="1" t="str">
        <f t="shared" si="816"/>
        <v>21:0389</v>
      </c>
      <c r="D4980" s="1" t="str">
        <f t="shared" si="820"/>
        <v>21:0130</v>
      </c>
      <c r="E4980" t="s">
        <v>19894</v>
      </c>
      <c r="F4980" t="s">
        <v>19895</v>
      </c>
      <c r="H4980">
        <v>67.855526900000001</v>
      </c>
      <c r="I4980">
        <v>-84.370207899999997</v>
      </c>
      <c r="J4980" s="1" t="str">
        <f t="shared" si="821"/>
        <v>NGR lake sediment grab sample</v>
      </c>
      <c r="K4980" s="1" t="str">
        <f t="shared" si="822"/>
        <v>&lt;177 micron (NGR)</v>
      </c>
      <c r="L4980">
        <v>22</v>
      </c>
      <c r="M4980" t="s">
        <v>73</v>
      </c>
      <c r="N4980">
        <v>428</v>
      </c>
      <c r="O4980" t="s">
        <v>667</v>
      </c>
      <c r="P4980" t="s">
        <v>1047</v>
      </c>
      <c r="Q4980" t="s">
        <v>35</v>
      </c>
      <c r="R4980" t="s">
        <v>74</v>
      </c>
      <c r="S4980" t="s">
        <v>708</v>
      </c>
      <c r="T4980" t="s">
        <v>36</v>
      </c>
      <c r="U4980" t="s">
        <v>5757</v>
      </c>
      <c r="V4980" t="s">
        <v>1041</v>
      </c>
      <c r="W4980" t="s">
        <v>66</v>
      </c>
      <c r="X4980" t="s">
        <v>890</v>
      </c>
      <c r="Y4980" t="s">
        <v>125</v>
      </c>
      <c r="Z4980" t="s">
        <v>895</v>
      </c>
    </row>
    <row r="4981" spans="1:26" hidden="1" x14ac:dyDescent="0.25">
      <c r="A4981" t="s">
        <v>19896</v>
      </c>
      <c r="B4981" t="s">
        <v>19897</v>
      </c>
      <c r="C4981" s="1" t="str">
        <f t="shared" si="816"/>
        <v>21:0389</v>
      </c>
      <c r="D4981" s="1" t="str">
        <f t="shared" si="820"/>
        <v>21:0130</v>
      </c>
      <c r="E4981" t="s">
        <v>19868</v>
      </c>
      <c r="F4981" t="s">
        <v>19898</v>
      </c>
      <c r="H4981">
        <v>67.819103900000002</v>
      </c>
      <c r="I4981">
        <v>-84.365281800000005</v>
      </c>
      <c r="J4981" s="1" t="str">
        <f t="shared" si="821"/>
        <v>NGR lake sediment grab sample</v>
      </c>
      <c r="K4981" s="1" t="str">
        <f t="shared" si="822"/>
        <v>&lt;177 micron (NGR)</v>
      </c>
      <c r="L4981">
        <v>22</v>
      </c>
      <c r="M4981" t="s">
        <v>366</v>
      </c>
      <c r="N4981">
        <v>429</v>
      </c>
      <c r="O4981" t="s">
        <v>465</v>
      </c>
      <c r="P4981" t="s">
        <v>74</v>
      </c>
      <c r="Q4981" t="s">
        <v>394</v>
      </c>
      <c r="R4981" t="s">
        <v>298</v>
      </c>
      <c r="S4981" t="s">
        <v>321</v>
      </c>
      <c r="T4981" t="s">
        <v>36</v>
      </c>
      <c r="U4981" t="s">
        <v>9262</v>
      </c>
      <c r="V4981" t="s">
        <v>2590</v>
      </c>
      <c r="W4981" t="s">
        <v>63</v>
      </c>
      <c r="X4981" t="s">
        <v>890</v>
      </c>
      <c r="Y4981" t="s">
        <v>41</v>
      </c>
      <c r="Z4981" t="s">
        <v>146</v>
      </c>
    </row>
    <row r="4982" spans="1:26" hidden="1" x14ac:dyDescent="0.25">
      <c r="A4982" t="s">
        <v>19899</v>
      </c>
      <c r="B4982" t="s">
        <v>19900</v>
      </c>
      <c r="C4982" s="1" t="str">
        <f t="shared" si="816"/>
        <v>21:0389</v>
      </c>
      <c r="D4982" s="1" t="str">
        <f t="shared" si="820"/>
        <v>21:0130</v>
      </c>
      <c r="E4982" t="s">
        <v>19901</v>
      </c>
      <c r="F4982" t="s">
        <v>19902</v>
      </c>
      <c r="H4982">
        <v>67.807134399999995</v>
      </c>
      <c r="I4982">
        <v>-84.399771900000005</v>
      </c>
      <c r="J4982" s="1" t="str">
        <f t="shared" si="821"/>
        <v>NGR lake sediment grab sample</v>
      </c>
      <c r="K4982" s="1" t="str">
        <f t="shared" si="822"/>
        <v>&lt;177 micron (NGR)</v>
      </c>
      <c r="L4982">
        <v>22</v>
      </c>
      <c r="M4982" t="s">
        <v>87</v>
      </c>
      <c r="N4982">
        <v>430</v>
      </c>
      <c r="O4982" t="s">
        <v>609</v>
      </c>
      <c r="P4982" t="s">
        <v>49</v>
      </c>
      <c r="Q4982" t="s">
        <v>596</v>
      </c>
      <c r="R4982" t="s">
        <v>489</v>
      </c>
      <c r="S4982" t="s">
        <v>134</v>
      </c>
      <c r="T4982" t="s">
        <v>36</v>
      </c>
      <c r="U4982" t="s">
        <v>3176</v>
      </c>
      <c r="V4982" t="s">
        <v>380</v>
      </c>
      <c r="W4982" t="s">
        <v>66</v>
      </c>
      <c r="X4982" t="s">
        <v>283</v>
      </c>
      <c r="Y4982" t="s">
        <v>41</v>
      </c>
      <c r="Z4982" t="s">
        <v>13108</v>
      </c>
    </row>
    <row r="4983" spans="1:26" hidden="1" x14ac:dyDescent="0.25">
      <c r="A4983" t="s">
        <v>19903</v>
      </c>
      <c r="B4983" t="s">
        <v>19904</v>
      </c>
      <c r="C4983" s="1" t="str">
        <f t="shared" si="816"/>
        <v>21:0389</v>
      </c>
      <c r="D4983" s="1" t="str">
        <f t="shared" si="820"/>
        <v>21:0130</v>
      </c>
      <c r="E4983" t="s">
        <v>19905</v>
      </c>
      <c r="F4983" t="s">
        <v>19906</v>
      </c>
      <c r="H4983">
        <v>67.763123300000004</v>
      </c>
      <c r="I4983">
        <v>-84.365464299999999</v>
      </c>
      <c r="J4983" s="1" t="str">
        <f t="shared" si="821"/>
        <v>NGR lake sediment grab sample</v>
      </c>
      <c r="K4983" s="1" t="str">
        <f t="shared" si="822"/>
        <v>&lt;177 micron (NGR)</v>
      </c>
      <c r="L4983">
        <v>22</v>
      </c>
      <c r="M4983" t="s">
        <v>96</v>
      </c>
      <c r="N4983">
        <v>431</v>
      </c>
      <c r="O4983" t="s">
        <v>847</v>
      </c>
      <c r="P4983" t="s">
        <v>348</v>
      </c>
      <c r="Q4983" t="s">
        <v>349</v>
      </c>
      <c r="R4983" t="s">
        <v>48</v>
      </c>
      <c r="S4983" t="s">
        <v>283</v>
      </c>
      <c r="T4983" t="s">
        <v>36</v>
      </c>
      <c r="U4983" t="s">
        <v>5415</v>
      </c>
      <c r="V4983" t="s">
        <v>19907</v>
      </c>
      <c r="W4983" t="s">
        <v>63</v>
      </c>
      <c r="X4983" t="s">
        <v>890</v>
      </c>
      <c r="Y4983" t="s">
        <v>41</v>
      </c>
      <c r="Z4983" t="s">
        <v>4754</v>
      </c>
    </row>
    <row r="4984" spans="1:26" hidden="1" x14ac:dyDescent="0.25">
      <c r="A4984" t="s">
        <v>19908</v>
      </c>
      <c r="B4984" t="s">
        <v>19909</v>
      </c>
      <c r="C4984" s="1" t="str">
        <f t="shared" si="816"/>
        <v>21:0389</v>
      </c>
      <c r="D4984" s="1" t="str">
        <f t="shared" si="820"/>
        <v>21:0130</v>
      </c>
      <c r="E4984" t="s">
        <v>19910</v>
      </c>
      <c r="F4984" t="s">
        <v>19911</v>
      </c>
      <c r="H4984">
        <v>67.718819499999995</v>
      </c>
      <c r="I4984">
        <v>-84.042152200000004</v>
      </c>
      <c r="J4984" s="1" t="str">
        <f t="shared" si="821"/>
        <v>NGR lake sediment grab sample</v>
      </c>
      <c r="K4984" s="1" t="str">
        <f t="shared" si="822"/>
        <v>&lt;177 micron (NGR)</v>
      </c>
      <c r="L4984">
        <v>22</v>
      </c>
      <c r="M4984" t="s">
        <v>106</v>
      </c>
      <c r="N4984">
        <v>432</v>
      </c>
      <c r="O4984" t="s">
        <v>144</v>
      </c>
      <c r="P4984" t="s">
        <v>188</v>
      </c>
      <c r="Q4984" t="s">
        <v>546</v>
      </c>
      <c r="R4984" t="s">
        <v>121</v>
      </c>
      <c r="S4984" t="s">
        <v>134</v>
      </c>
      <c r="T4984" t="s">
        <v>36</v>
      </c>
      <c r="U4984" t="s">
        <v>1588</v>
      </c>
      <c r="V4984" t="s">
        <v>4679</v>
      </c>
      <c r="W4984" t="s">
        <v>66</v>
      </c>
      <c r="X4984" t="s">
        <v>890</v>
      </c>
      <c r="Y4984" t="s">
        <v>41</v>
      </c>
      <c r="Z4984" t="s">
        <v>1442</v>
      </c>
    </row>
    <row r="4985" spans="1:26" hidden="1" x14ac:dyDescent="0.25">
      <c r="A4985" t="s">
        <v>19912</v>
      </c>
      <c r="B4985" t="s">
        <v>19913</v>
      </c>
      <c r="C4985" s="1" t="str">
        <f t="shared" si="816"/>
        <v>21:0389</v>
      </c>
      <c r="D4985" s="1" t="str">
        <f t="shared" si="820"/>
        <v>21:0130</v>
      </c>
      <c r="E4985" t="s">
        <v>19914</v>
      </c>
      <c r="F4985" t="s">
        <v>19915</v>
      </c>
      <c r="H4985">
        <v>67.720029699999998</v>
      </c>
      <c r="I4985">
        <v>-84.073392100000007</v>
      </c>
      <c r="J4985" s="1" t="str">
        <f t="shared" si="821"/>
        <v>NGR lake sediment grab sample</v>
      </c>
      <c r="K4985" s="1" t="str">
        <f t="shared" si="822"/>
        <v>&lt;177 micron (NGR)</v>
      </c>
      <c r="L4985">
        <v>22</v>
      </c>
      <c r="M4985" t="s">
        <v>118</v>
      </c>
      <c r="N4985">
        <v>433</v>
      </c>
      <c r="O4985" t="s">
        <v>199</v>
      </c>
      <c r="P4985" t="s">
        <v>188</v>
      </c>
      <c r="Q4985" t="s">
        <v>516</v>
      </c>
      <c r="R4985" t="s">
        <v>165</v>
      </c>
      <c r="S4985" t="s">
        <v>394</v>
      </c>
      <c r="T4985" t="s">
        <v>36</v>
      </c>
      <c r="U4985" t="s">
        <v>571</v>
      </c>
      <c r="V4985" t="s">
        <v>1041</v>
      </c>
      <c r="W4985" t="s">
        <v>63</v>
      </c>
      <c r="X4985" t="s">
        <v>48</v>
      </c>
      <c r="Y4985" t="s">
        <v>125</v>
      </c>
      <c r="Z4985" t="s">
        <v>1007</v>
      </c>
    </row>
    <row r="4986" spans="1:26" hidden="1" x14ac:dyDescent="0.25">
      <c r="A4986" t="s">
        <v>19916</v>
      </c>
      <c r="B4986" t="s">
        <v>19917</v>
      </c>
      <c r="C4986" s="1" t="str">
        <f t="shared" si="816"/>
        <v>21:0389</v>
      </c>
      <c r="D4986" s="1" t="str">
        <f t="shared" si="820"/>
        <v>21:0130</v>
      </c>
      <c r="E4986" t="s">
        <v>19918</v>
      </c>
      <c r="F4986" t="s">
        <v>19919</v>
      </c>
      <c r="H4986">
        <v>67.742538499999995</v>
      </c>
      <c r="I4986">
        <v>-84.2659953</v>
      </c>
      <c r="J4986" s="1" t="str">
        <f t="shared" si="821"/>
        <v>NGR lake sediment grab sample</v>
      </c>
      <c r="K4986" s="1" t="str">
        <f t="shared" si="822"/>
        <v>&lt;177 micron (NGR)</v>
      </c>
      <c r="L4986">
        <v>22</v>
      </c>
      <c r="M4986" t="s">
        <v>131</v>
      </c>
      <c r="N4986">
        <v>434</v>
      </c>
      <c r="O4986" t="s">
        <v>19920</v>
      </c>
      <c r="P4986" t="s">
        <v>155</v>
      </c>
      <c r="Q4986" t="s">
        <v>321</v>
      </c>
      <c r="R4986" t="s">
        <v>1058</v>
      </c>
      <c r="S4986" t="s">
        <v>321</v>
      </c>
      <c r="T4986" t="s">
        <v>36</v>
      </c>
      <c r="U4986" t="s">
        <v>7950</v>
      </c>
      <c r="V4986" t="s">
        <v>16572</v>
      </c>
      <c r="W4986" t="s">
        <v>53</v>
      </c>
      <c r="X4986" t="s">
        <v>760</v>
      </c>
      <c r="Y4986" t="s">
        <v>760</v>
      </c>
      <c r="Z4986" t="s">
        <v>760</v>
      </c>
    </row>
    <row r="4987" spans="1:26" hidden="1" x14ac:dyDescent="0.25">
      <c r="A4987" t="s">
        <v>19921</v>
      </c>
      <c r="B4987" t="s">
        <v>19922</v>
      </c>
      <c r="C4987" s="1" t="str">
        <f t="shared" si="816"/>
        <v>21:0389</v>
      </c>
      <c r="D4987" s="1" t="str">
        <f t="shared" si="820"/>
        <v>21:0130</v>
      </c>
      <c r="E4987" t="s">
        <v>19923</v>
      </c>
      <c r="F4987" t="s">
        <v>19924</v>
      </c>
      <c r="H4987">
        <v>67.752501800000005</v>
      </c>
      <c r="I4987">
        <v>-84.2869326</v>
      </c>
      <c r="J4987" s="1" t="str">
        <f t="shared" si="821"/>
        <v>NGR lake sediment grab sample</v>
      </c>
      <c r="K4987" s="1" t="str">
        <f t="shared" si="822"/>
        <v>&lt;177 micron (NGR)</v>
      </c>
      <c r="L4987">
        <v>22</v>
      </c>
      <c r="M4987" t="s">
        <v>143</v>
      </c>
      <c r="N4987">
        <v>435</v>
      </c>
      <c r="O4987" t="s">
        <v>107</v>
      </c>
      <c r="P4987" t="s">
        <v>188</v>
      </c>
      <c r="Q4987" t="s">
        <v>271</v>
      </c>
      <c r="R4987" t="s">
        <v>418</v>
      </c>
      <c r="S4987" t="s">
        <v>283</v>
      </c>
      <c r="T4987" t="s">
        <v>36</v>
      </c>
      <c r="U4987" t="s">
        <v>3807</v>
      </c>
      <c r="V4987" t="s">
        <v>19925</v>
      </c>
      <c r="W4987" t="s">
        <v>80</v>
      </c>
      <c r="X4987" t="s">
        <v>77</v>
      </c>
      <c r="Y4987" t="s">
        <v>309</v>
      </c>
      <c r="Z4987" t="s">
        <v>2787</v>
      </c>
    </row>
    <row r="4988" spans="1:26" hidden="1" x14ac:dyDescent="0.25">
      <c r="A4988" t="s">
        <v>19926</v>
      </c>
      <c r="B4988" t="s">
        <v>19927</v>
      </c>
      <c r="C4988" s="1" t="str">
        <f t="shared" si="816"/>
        <v>21:0389</v>
      </c>
      <c r="D4988" s="1" t="str">
        <f t="shared" si="820"/>
        <v>21:0130</v>
      </c>
      <c r="E4988" t="s">
        <v>19928</v>
      </c>
      <c r="F4988" t="s">
        <v>19929</v>
      </c>
      <c r="H4988">
        <v>67.751415899999998</v>
      </c>
      <c r="I4988">
        <v>-84.453531699999999</v>
      </c>
      <c r="J4988" s="1" t="str">
        <f t="shared" si="821"/>
        <v>NGR lake sediment grab sample</v>
      </c>
      <c r="K4988" s="1" t="str">
        <f t="shared" si="822"/>
        <v>&lt;177 micron (NGR)</v>
      </c>
      <c r="L4988">
        <v>22</v>
      </c>
      <c r="M4988" t="s">
        <v>177</v>
      </c>
      <c r="N4988">
        <v>436</v>
      </c>
      <c r="O4988" t="s">
        <v>577</v>
      </c>
      <c r="P4988" t="s">
        <v>336</v>
      </c>
      <c r="Q4988" t="s">
        <v>77</v>
      </c>
      <c r="R4988" t="s">
        <v>958</v>
      </c>
      <c r="S4988" t="s">
        <v>349</v>
      </c>
      <c r="T4988" t="s">
        <v>36</v>
      </c>
      <c r="U4988" t="s">
        <v>1017</v>
      </c>
      <c r="V4988" t="s">
        <v>2544</v>
      </c>
      <c r="W4988" t="s">
        <v>80</v>
      </c>
      <c r="X4988" t="s">
        <v>283</v>
      </c>
      <c r="Y4988" t="s">
        <v>125</v>
      </c>
      <c r="Z4988" t="s">
        <v>6924</v>
      </c>
    </row>
    <row r="4989" spans="1:26" hidden="1" x14ac:dyDescent="0.25">
      <c r="A4989" t="s">
        <v>19930</v>
      </c>
      <c r="B4989" t="s">
        <v>19931</v>
      </c>
      <c r="C4989" s="1" t="str">
        <f t="shared" si="816"/>
        <v>21:0389</v>
      </c>
      <c r="D4989" s="1" t="str">
        <f t="shared" si="820"/>
        <v>21:0130</v>
      </c>
      <c r="E4989" t="s">
        <v>19932</v>
      </c>
      <c r="F4989" t="s">
        <v>19933</v>
      </c>
      <c r="H4989">
        <v>67.763172999999995</v>
      </c>
      <c r="I4989">
        <v>-84.528240999999994</v>
      </c>
      <c r="J4989" s="1" t="str">
        <f t="shared" si="821"/>
        <v>NGR lake sediment grab sample</v>
      </c>
      <c r="K4989" s="1" t="str">
        <f t="shared" si="822"/>
        <v>&lt;177 micron (NGR)</v>
      </c>
      <c r="L4989">
        <v>22</v>
      </c>
      <c r="M4989" t="s">
        <v>187</v>
      </c>
      <c r="N4989">
        <v>437</v>
      </c>
      <c r="O4989" t="s">
        <v>208</v>
      </c>
      <c r="P4989" t="s">
        <v>74</v>
      </c>
      <c r="Q4989" t="s">
        <v>135</v>
      </c>
      <c r="R4989" t="s">
        <v>108</v>
      </c>
      <c r="S4989" t="s">
        <v>134</v>
      </c>
      <c r="T4989" t="s">
        <v>36</v>
      </c>
      <c r="U4989" t="s">
        <v>367</v>
      </c>
      <c r="V4989" t="s">
        <v>8216</v>
      </c>
      <c r="W4989" t="s">
        <v>53</v>
      </c>
      <c r="X4989" t="s">
        <v>760</v>
      </c>
      <c r="Y4989" t="s">
        <v>125</v>
      </c>
      <c r="Z4989" t="s">
        <v>4295</v>
      </c>
    </row>
    <row r="4990" spans="1:26" hidden="1" x14ac:dyDescent="0.25">
      <c r="A4990" t="s">
        <v>19934</v>
      </c>
      <c r="B4990" t="s">
        <v>19935</v>
      </c>
      <c r="C4990" s="1" t="str">
        <f t="shared" si="816"/>
        <v>21:0389</v>
      </c>
      <c r="D4990" s="1" t="str">
        <f t="shared" si="820"/>
        <v>21:0130</v>
      </c>
      <c r="E4990" t="s">
        <v>19936</v>
      </c>
      <c r="F4990" t="s">
        <v>19937</v>
      </c>
      <c r="H4990">
        <v>67.796423799999999</v>
      </c>
      <c r="I4990">
        <v>-84.659186199999994</v>
      </c>
      <c r="J4990" s="1" t="str">
        <f t="shared" si="821"/>
        <v>NGR lake sediment grab sample</v>
      </c>
      <c r="K4990" s="1" t="str">
        <f t="shared" si="822"/>
        <v>&lt;177 micron (NGR)</v>
      </c>
      <c r="L4990">
        <v>22</v>
      </c>
      <c r="M4990" t="s">
        <v>196</v>
      </c>
      <c r="N4990">
        <v>438</v>
      </c>
      <c r="O4990" t="s">
        <v>528</v>
      </c>
      <c r="P4990" t="s">
        <v>74</v>
      </c>
      <c r="Q4990" t="s">
        <v>277</v>
      </c>
      <c r="R4990" t="s">
        <v>224</v>
      </c>
      <c r="S4990" t="s">
        <v>244</v>
      </c>
      <c r="T4990" t="s">
        <v>36</v>
      </c>
      <c r="U4990" t="s">
        <v>464</v>
      </c>
      <c r="V4990" t="s">
        <v>3808</v>
      </c>
      <c r="W4990" t="s">
        <v>63</v>
      </c>
      <c r="X4990" t="s">
        <v>283</v>
      </c>
      <c r="Y4990" t="s">
        <v>125</v>
      </c>
      <c r="Z4990" t="s">
        <v>4726</v>
      </c>
    </row>
    <row r="4991" spans="1:26" hidden="1" x14ac:dyDescent="0.25">
      <c r="A4991" t="s">
        <v>19938</v>
      </c>
      <c r="B4991" t="s">
        <v>19939</v>
      </c>
      <c r="C4991" s="1" t="str">
        <f t="shared" si="816"/>
        <v>21:0389</v>
      </c>
      <c r="D4991" s="1" t="str">
        <f t="shared" si="820"/>
        <v>21:0130</v>
      </c>
      <c r="E4991" t="s">
        <v>19940</v>
      </c>
      <c r="F4991" t="s">
        <v>19941</v>
      </c>
      <c r="H4991">
        <v>67.842645300000001</v>
      </c>
      <c r="I4991">
        <v>-84.831460100000001</v>
      </c>
      <c r="J4991" s="1" t="str">
        <f t="shared" si="821"/>
        <v>NGR lake sediment grab sample</v>
      </c>
      <c r="K4991" s="1" t="str">
        <f t="shared" si="822"/>
        <v>&lt;177 micron (NGR)</v>
      </c>
      <c r="L4991">
        <v>22</v>
      </c>
      <c r="M4991" t="s">
        <v>206</v>
      </c>
      <c r="N4991">
        <v>439</v>
      </c>
      <c r="O4991" t="s">
        <v>463</v>
      </c>
      <c r="P4991" t="s">
        <v>31</v>
      </c>
      <c r="Q4991" t="s">
        <v>271</v>
      </c>
      <c r="R4991" t="s">
        <v>17013</v>
      </c>
      <c r="S4991" t="s">
        <v>77</v>
      </c>
      <c r="T4991" t="s">
        <v>65</v>
      </c>
      <c r="U4991" t="s">
        <v>986</v>
      </c>
      <c r="V4991" t="s">
        <v>1172</v>
      </c>
      <c r="W4991" t="s">
        <v>78</v>
      </c>
      <c r="X4991" t="s">
        <v>48</v>
      </c>
      <c r="Y4991" t="s">
        <v>41</v>
      </c>
      <c r="Z4991" t="s">
        <v>2656</v>
      </c>
    </row>
    <row r="4992" spans="1:26" hidden="1" x14ac:dyDescent="0.25">
      <c r="A4992" t="s">
        <v>19942</v>
      </c>
      <c r="B4992" t="s">
        <v>19943</v>
      </c>
      <c r="C4992" s="1" t="str">
        <f t="shared" si="816"/>
        <v>21:0389</v>
      </c>
      <c r="D4992" s="1" t="str">
        <f t="shared" si="820"/>
        <v>21:0130</v>
      </c>
      <c r="E4992" t="s">
        <v>19944</v>
      </c>
      <c r="F4992" t="s">
        <v>19945</v>
      </c>
      <c r="H4992">
        <v>67.883598899999996</v>
      </c>
      <c r="I4992">
        <v>-84.7929058</v>
      </c>
      <c r="J4992" s="1" t="str">
        <f t="shared" si="821"/>
        <v>NGR lake sediment grab sample</v>
      </c>
      <c r="K4992" s="1" t="str">
        <f t="shared" si="822"/>
        <v>&lt;177 micron (NGR)</v>
      </c>
      <c r="L4992">
        <v>22</v>
      </c>
      <c r="M4992" t="s">
        <v>214</v>
      </c>
      <c r="N4992">
        <v>440</v>
      </c>
      <c r="O4992" t="s">
        <v>667</v>
      </c>
      <c r="P4992" t="s">
        <v>31</v>
      </c>
      <c r="Q4992" t="s">
        <v>336</v>
      </c>
      <c r="R4992" t="s">
        <v>343</v>
      </c>
      <c r="S4992" t="s">
        <v>32</v>
      </c>
      <c r="T4992" t="s">
        <v>1095</v>
      </c>
      <c r="U4992" t="s">
        <v>5050</v>
      </c>
      <c r="V4992" t="s">
        <v>4754</v>
      </c>
      <c r="W4992" t="s">
        <v>76</v>
      </c>
      <c r="X4992" t="s">
        <v>890</v>
      </c>
      <c r="Y4992" t="s">
        <v>125</v>
      </c>
      <c r="Z4992" t="s">
        <v>181</v>
      </c>
    </row>
    <row r="4993" spans="1:26" hidden="1" x14ac:dyDescent="0.25">
      <c r="A4993" t="s">
        <v>19946</v>
      </c>
      <c r="B4993" t="s">
        <v>19947</v>
      </c>
      <c r="C4993" s="1" t="str">
        <f t="shared" si="816"/>
        <v>21:0389</v>
      </c>
      <c r="D4993" s="1" t="str">
        <f t="shared" si="820"/>
        <v>21:0130</v>
      </c>
      <c r="E4993" t="s">
        <v>19948</v>
      </c>
      <c r="F4993" t="s">
        <v>19949</v>
      </c>
      <c r="H4993">
        <v>67.913340000000005</v>
      </c>
      <c r="I4993">
        <v>-84.881592699999999</v>
      </c>
      <c r="J4993" s="1" t="str">
        <f t="shared" si="821"/>
        <v>NGR lake sediment grab sample</v>
      </c>
      <c r="K4993" s="1" t="str">
        <f t="shared" si="822"/>
        <v>&lt;177 micron (NGR)</v>
      </c>
      <c r="L4993">
        <v>23</v>
      </c>
      <c r="M4993" t="s">
        <v>242</v>
      </c>
      <c r="N4993">
        <v>441</v>
      </c>
      <c r="O4993" t="s">
        <v>3263</v>
      </c>
      <c r="P4993" t="s">
        <v>666</v>
      </c>
      <c r="Q4993" t="s">
        <v>134</v>
      </c>
      <c r="R4993" t="s">
        <v>958</v>
      </c>
      <c r="S4993" t="s">
        <v>75</v>
      </c>
      <c r="T4993" t="s">
        <v>36</v>
      </c>
      <c r="U4993" t="s">
        <v>1210</v>
      </c>
      <c r="V4993" t="s">
        <v>3808</v>
      </c>
      <c r="W4993" t="s">
        <v>63</v>
      </c>
      <c r="X4993" t="s">
        <v>82</v>
      </c>
      <c r="Y4993" t="s">
        <v>125</v>
      </c>
      <c r="Z4993" t="s">
        <v>2697</v>
      </c>
    </row>
    <row r="4994" spans="1:26" hidden="1" x14ac:dyDescent="0.25">
      <c r="A4994" t="s">
        <v>19950</v>
      </c>
      <c r="B4994" t="s">
        <v>19951</v>
      </c>
      <c r="C4994" s="1" t="str">
        <f t="shared" si="816"/>
        <v>21:0389</v>
      </c>
      <c r="D4994" s="1" t="str">
        <f t="shared" si="820"/>
        <v>21:0130</v>
      </c>
      <c r="E4994" t="s">
        <v>19952</v>
      </c>
      <c r="F4994" t="s">
        <v>19953</v>
      </c>
      <c r="H4994">
        <v>67.896955399999996</v>
      </c>
      <c r="I4994">
        <v>-84.805864</v>
      </c>
      <c r="J4994" s="1" t="str">
        <f t="shared" si="821"/>
        <v>NGR lake sediment grab sample</v>
      </c>
      <c r="K4994" s="1" t="str">
        <f t="shared" si="822"/>
        <v>&lt;177 micron (NGR)</v>
      </c>
      <c r="L4994">
        <v>23</v>
      </c>
      <c r="M4994" t="s">
        <v>251</v>
      </c>
      <c r="N4994">
        <v>442</v>
      </c>
      <c r="O4994" t="s">
        <v>639</v>
      </c>
      <c r="P4994" t="s">
        <v>119</v>
      </c>
      <c r="Q4994" t="s">
        <v>165</v>
      </c>
      <c r="R4994" t="s">
        <v>320</v>
      </c>
      <c r="S4994" t="s">
        <v>546</v>
      </c>
      <c r="T4994" t="s">
        <v>36</v>
      </c>
      <c r="U4994" t="s">
        <v>1222</v>
      </c>
      <c r="V4994" t="s">
        <v>19954</v>
      </c>
      <c r="W4994" t="s">
        <v>39</v>
      </c>
      <c r="X4994" t="s">
        <v>48</v>
      </c>
      <c r="Y4994" t="s">
        <v>125</v>
      </c>
      <c r="Z4994" t="s">
        <v>97</v>
      </c>
    </row>
    <row r="4995" spans="1:26" hidden="1" x14ac:dyDescent="0.25">
      <c r="A4995" t="s">
        <v>19955</v>
      </c>
      <c r="B4995" t="s">
        <v>19956</v>
      </c>
      <c r="C4995" s="1" t="str">
        <f t="shared" si="816"/>
        <v>21:0389</v>
      </c>
      <c r="D4995" s="1" t="str">
        <f t="shared" si="820"/>
        <v>21:0130</v>
      </c>
      <c r="E4995" t="s">
        <v>19957</v>
      </c>
      <c r="F4995" t="s">
        <v>19958</v>
      </c>
      <c r="H4995">
        <v>67.911486999999994</v>
      </c>
      <c r="I4995">
        <v>-84.804064299999993</v>
      </c>
      <c r="J4995" s="1" t="str">
        <f t="shared" si="821"/>
        <v>NGR lake sediment grab sample</v>
      </c>
      <c r="K4995" s="1" t="str">
        <f t="shared" si="822"/>
        <v>&lt;177 micron (NGR)</v>
      </c>
      <c r="L4995">
        <v>23</v>
      </c>
      <c r="M4995" t="s">
        <v>259</v>
      </c>
      <c r="N4995">
        <v>443</v>
      </c>
      <c r="O4995" t="s">
        <v>577</v>
      </c>
      <c r="P4995" t="s">
        <v>417</v>
      </c>
      <c r="Q4995" t="s">
        <v>75</v>
      </c>
      <c r="R4995" t="s">
        <v>297</v>
      </c>
      <c r="S4995" t="s">
        <v>668</v>
      </c>
      <c r="T4995" t="s">
        <v>36</v>
      </c>
      <c r="U4995" t="s">
        <v>5138</v>
      </c>
      <c r="V4995" t="s">
        <v>39</v>
      </c>
      <c r="W4995" t="s">
        <v>80</v>
      </c>
      <c r="X4995" t="s">
        <v>283</v>
      </c>
      <c r="Y4995" t="s">
        <v>125</v>
      </c>
      <c r="Z4995" t="s">
        <v>2661</v>
      </c>
    </row>
    <row r="4996" spans="1:26" hidden="1" x14ac:dyDescent="0.25">
      <c r="A4996" t="s">
        <v>19959</v>
      </c>
      <c r="B4996" t="s">
        <v>19960</v>
      </c>
      <c r="C4996" s="1" t="str">
        <f t="shared" si="816"/>
        <v>21:0389</v>
      </c>
      <c r="D4996" s="1" t="str">
        <f t="shared" si="820"/>
        <v>21:0130</v>
      </c>
      <c r="E4996" t="s">
        <v>19957</v>
      </c>
      <c r="F4996" t="s">
        <v>19961</v>
      </c>
      <c r="H4996">
        <v>67.911486999999994</v>
      </c>
      <c r="I4996">
        <v>-84.804064299999993</v>
      </c>
      <c r="J4996" s="1" t="str">
        <f t="shared" si="821"/>
        <v>NGR lake sediment grab sample</v>
      </c>
      <c r="K4996" s="1" t="str">
        <f t="shared" si="822"/>
        <v>&lt;177 micron (NGR)</v>
      </c>
      <c r="L4996">
        <v>23</v>
      </c>
      <c r="M4996" t="s">
        <v>268</v>
      </c>
      <c r="N4996">
        <v>444</v>
      </c>
      <c r="O4996" t="s">
        <v>465</v>
      </c>
      <c r="P4996" t="s">
        <v>3158</v>
      </c>
      <c r="Q4996" t="s">
        <v>32</v>
      </c>
      <c r="R4996" t="s">
        <v>343</v>
      </c>
      <c r="S4996" t="s">
        <v>334</v>
      </c>
      <c r="T4996" t="s">
        <v>36</v>
      </c>
      <c r="U4996" t="s">
        <v>3486</v>
      </c>
      <c r="V4996" t="s">
        <v>7446</v>
      </c>
      <c r="W4996" t="s">
        <v>33</v>
      </c>
      <c r="X4996" t="s">
        <v>890</v>
      </c>
      <c r="Y4996" t="s">
        <v>125</v>
      </c>
      <c r="Z4996" t="s">
        <v>1259</v>
      </c>
    </row>
    <row r="4997" spans="1:26" hidden="1" x14ac:dyDescent="0.25">
      <c r="A4997" t="s">
        <v>19962</v>
      </c>
      <c r="B4997" t="s">
        <v>19963</v>
      </c>
      <c r="C4997" s="1" t="str">
        <f t="shared" si="816"/>
        <v>21:0389</v>
      </c>
      <c r="D4997" s="1" t="str">
        <f t="shared" si="820"/>
        <v>21:0130</v>
      </c>
      <c r="E4997" t="s">
        <v>19948</v>
      </c>
      <c r="F4997" t="s">
        <v>19964</v>
      </c>
      <c r="H4997">
        <v>67.913340000000005</v>
      </c>
      <c r="I4997">
        <v>-84.881592699999999</v>
      </c>
      <c r="J4997" s="1" t="str">
        <f t="shared" si="821"/>
        <v>NGR lake sediment grab sample</v>
      </c>
      <c r="K4997" s="1" t="str">
        <f t="shared" si="822"/>
        <v>&lt;177 micron (NGR)</v>
      </c>
      <c r="L4997">
        <v>23</v>
      </c>
      <c r="M4997" t="s">
        <v>366</v>
      </c>
      <c r="N4997">
        <v>445</v>
      </c>
      <c r="O4997" t="s">
        <v>243</v>
      </c>
      <c r="P4997" t="s">
        <v>562</v>
      </c>
      <c r="Q4997" t="s">
        <v>135</v>
      </c>
      <c r="R4997" t="s">
        <v>79</v>
      </c>
      <c r="S4997" t="s">
        <v>75</v>
      </c>
      <c r="T4997" t="s">
        <v>36</v>
      </c>
      <c r="U4997" t="s">
        <v>12585</v>
      </c>
      <c r="V4997" t="s">
        <v>12009</v>
      </c>
      <c r="W4997" t="s">
        <v>80</v>
      </c>
      <c r="X4997" t="s">
        <v>82</v>
      </c>
      <c r="Y4997" t="s">
        <v>125</v>
      </c>
      <c r="Z4997" t="s">
        <v>2240</v>
      </c>
    </row>
    <row r="4998" spans="1:26" hidden="1" x14ac:dyDescent="0.25">
      <c r="A4998" t="s">
        <v>19965</v>
      </c>
      <c r="B4998" t="s">
        <v>19966</v>
      </c>
      <c r="C4998" s="1" t="str">
        <f t="shared" si="816"/>
        <v>21:0389</v>
      </c>
      <c r="D4998" s="1" t="str">
        <f t="shared" si="820"/>
        <v>21:0130</v>
      </c>
      <c r="E4998" t="s">
        <v>19967</v>
      </c>
      <c r="F4998" t="s">
        <v>19968</v>
      </c>
      <c r="H4998">
        <v>67.945216299999998</v>
      </c>
      <c r="I4998">
        <v>-84.917601399999995</v>
      </c>
      <c r="J4998" s="1" t="str">
        <f t="shared" si="821"/>
        <v>NGR lake sediment grab sample</v>
      </c>
      <c r="K4998" s="1" t="str">
        <f t="shared" si="822"/>
        <v>&lt;177 micron (NGR)</v>
      </c>
      <c r="L4998">
        <v>23</v>
      </c>
      <c r="M4998" t="s">
        <v>47</v>
      </c>
      <c r="N4998">
        <v>446</v>
      </c>
      <c r="O4998" t="s">
        <v>583</v>
      </c>
      <c r="P4998" t="s">
        <v>497</v>
      </c>
      <c r="Q4998" t="s">
        <v>145</v>
      </c>
      <c r="R4998" t="s">
        <v>1047</v>
      </c>
      <c r="S4998" t="s">
        <v>82</v>
      </c>
      <c r="T4998" t="s">
        <v>36</v>
      </c>
      <c r="U4998" t="s">
        <v>3789</v>
      </c>
      <c r="V4998" t="s">
        <v>16665</v>
      </c>
      <c r="W4998" t="s">
        <v>33</v>
      </c>
      <c r="X4998" t="s">
        <v>77</v>
      </c>
      <c r="Y4998" t="s">
        <v>125</v>
      </c>
      <c r="Z4998" t="s">
        <v>4117</v>
      </c>
    </row>
    <row r="4999" spans="1:26" hidden="1" x14ac:dyDescent="0.25">
      <c r="A4999" t="s">
        <v>19969</v>
      </c>
      <c r="B4999" t="s">
        <v>19970</v>
      </c>
      <c r="C4999" s="1" t="str">
        <f t="shared" si="816"/>
        <v>21:0389</v>
      </c>
      <c r="D4999" s="1" t="str">
        <f t="shared" si="820"/>
        <v>21:0130</v>
      </c>
      <c r="E4999" t="s">
        <v>19971</v>
      </c>
      <c r="F4999" t="s">
        <v>19972</v>
      </c>
      <c r="H4999">
        <v>67.969149599999994</v>
      </c>
      <c r="I4999">
        <v>-84.931943500000003</v>
      </c>
      <c r="J4999" s="1" t="str">
        <f t="shared" si="821"/>
        <v>NGR lake sediment grab sample</v>
      </c>
      <c r="K4999" s="1" t="str">
        <f t="shared" si="822"/>
        <v>&lt;177 micron (NGR)</v>
      </c>
      <c r="L4999">
        <v>23</v>
      </c>
      <c r="M4999" t="s">
        <v>60</v>
      </c>
      <c r="N4999">
        <v>447</v>
      </c>
      <c r="O4999" t="s">
        <v>112</v>
      </c>
      <c r="P4999" t="s">
        <v>119</v>
      </c>
      <c r="Q4999" t="s">
        <v>335</v>
      </c>
      <c r="R4999" t="s">
        <v>635</v>
      </c>
      <c r="S4999" t="s">
        <v>516</v>
      </c>
      <c r="T4999" t="s">
        <v>36</v>
      </c>
      <c r="U4999" t="s">
        <v>1974</v>
      </c>
      <c r="V4999" t="s">
        <v>16665</v>
      </c>
      <c r="W4999" t="s">
        <v>146</v>
      </c>
      <c r="X4999" t="s">
        <v>283</v>
      </c>
      <c r="Y4999" t="s">
        <v>309</v>
      </c>
      <c r="Z4999" t="s">
        <v>859</v>
      </c>
    </row>
    <row r="5000" spans="1:26" hidden="1" x14ac:dyDescent="0.25">
      <c r="A5000" t="s">
        <v>19973</v>
      </c>
      <c r="B5000" t="s">
        <v>19974</v>
      </c>
      <c r="C5000" s="1" t="str">
        <f t="shared" si="816"/>
        <v>21:0389</v>
      </c>
      <c r="D5000" s="1" t="str">
        <f t="shared" si="820"/>
        <v>21:0130</v>
      </c>
      <c r="E5000" t="s">
        <v>19975</v>
      </c>
      <c r="F5000" t="s">
        <v>19976</v>
      </c>
      <c r="H5000">
        <v>67.996495800000005</v>
      </c>
      <c r="I5000">
        <v>-84.956037600000002</v>
      </c>
      <c r="J5000" s="1" t="str">
        <f t="shared" si="821"/>
        <v>NGR lake sediment grab sample</v>
      </c>
      <c r="K5000" s="1" t="str">
        <f t="shared" si="822"/>
        <v>&lt;177 micron (NGR)</v>
      </c>
      <c r="L5000">
        <v>23</v>
      </c>
      <c r="M5000" t="s">
        <v>73</v>
      </c>
      <c r="N5000">
        <v>448</v>
      </c>
      <c r="O5000" t="s">
        <v>81</v>
      </c>
      <c r="P5000" t="s">
        <v>1090</v>
      </c>
      <c r="Q5000" t="s">
        <v>64</v>
      </c>
      <c r="R5000" t="s">
        <v>668</v>
      </c>
      <c r="S5000" t="s">
        <v>109</v>
      </c>
      <c r="T5000" t="s">
        <v>36</v>
      </c>
      <c r="U5000" t="s">
        <v>4834</v>
      </c>
      <c r="V5000" t="s">
        <v>911</v>
      </c>
      <c r="W5000" t="s">
        <v>156</v>
      </c>
      <c r="X5000" t="s">
        <v>82</v>
      </c>
      <c r="Y5000" t="s">
        <v>41</v>
      </c>
      <c r="Z5000" t="s">
        <v>229</v>
      </c>
    </row>
    <row r="5001" spans="1:26" hidden="1" x14ac:dyDescent="0.25">
      <c r="A5001" t="s">
        <v>19977</v>
      </c>
      <c r="B5001" t="s">
        <v>19978</v>
      </c>
      <c r="C5001" s="1" t="str">
        <f t="shared" ref="C5001:C5064" si="823">HYPERLINK("http://geochem.nrcan.gc.ca/cdogs/content/bdl/bdl210389_e.htm", "21:0389")</f>
        <v>21:0389</v>
      </c>
      <c r="D5001" s="1" t="str">
        <f t="shared" si="820"/>
        <v>21:0130</v>
      </c>
      <c r="E5001" t="s">
        <v>19979</v>
      </c>
      <c r="F5001" t="s">
        <v>19980</v>
      </c>
      <c r="H5001">
        <v>67.709701800000005</v>
      </c>
      <c r="I5001">
        <v>-84.113457800000006</v>
      </c>
      <c r="J5001" s="1" t="str">
        <f t="shared" si="821"/>
        <v>NGR lake sediment grab sample</v>
      </c>
      <c r="K5001" s="1" t="str">
        <f t="shared" si="822"/>
        <v>&lt;177 micron (NGR)</v>
      </c>
      <c r="L5001">
        <v>23</v>
      </c>
      <c r="M5001" t="s">
        <v>87</v>
      </c>
      <c r="N5001">
        <v>449</v>
      </c>
      <c r="O5001" t="s">
        <v>361</v>
      </c>
      <c r="P5001" t="s">
        <v>207</v>
      </c>
      <c r="Q5001" t="s">
        <v>423</v>
      </c>
      <c r="R5001" t="s">
        <v>165</v>
      </c>
      <c r="S5001" t="s">
        <v>75</v>
      </c>
      <c r="T5001" t="s">
        <v>36</v>
      </c>
      <c r="U5001" t="s">
        <v>848</v>
      </c>
      <c r="V5001" t="s">
        <v>9148</v>
      </c>
      <c r="W5001" t="s">
        <v>63</v>
      </c>
      <c r="X5001" t="s">
        <v>82</v>
      </c>
      <c r="Y5001" t="s">
        <v>309</v>
      </c>
      <c r="Z5001" t="s">
        <v>865</v>
      </c>
    </row>
    <row r="5002" spans="1:26" hidden="1" x14ac:dyDescent="0.25">
      <c r="A5002" t="s">
        <v>19981</v>
      </c>
      <c r="B5002" t="s">
        <v>19982</v>
      </c>
      <c r="C5002" s="1" t="str">
        <f t="shared" si="823"/>
        <v>21:0389</v>
      </c>
      <c r="D5002" s="1" t="str">
        <f t="shared" si="820"/>
        <v>21:0130</v>
      </c>
      <c r="E5002" t="s">
        <v>19983</v>
      </c>
      <c r="F5002" t="s">
        <v>19984</v>
      </c>
      <c r="H5002">
        <v>67.706754399999994</v>
      </c>
      <c r="I5002">
        <v>-84.234415400000003</v>
      </c>
      <c r="J5002" s="1" t="str">
        <f t="shared" si="821"/>
        <v>NGR lake sediment grab sample</v>
      </c>
      <c r="K5002" s="1" t="str">
        <f t="shared" si="822"/>
        <v>&lt;177 micron (NGR)</v>
      </c>
      <c r="L5002">
        <v>23</v>
      </c>
      <c r="M5002" t="s">
        <v>96</v>
      </c>
      <c r="N5002">
        <v>450</v>
      </c>
      <c r="O5002" t="s">
        <v>963</v>
      </c>
      <c r="P5002" t="s">
        <v>562</v>
      </c>
      <c r="Q5002" t="s">
        <v>145</v>
      </c>
      <c r="R5002" t="s">
        <v>570</v>
      </c>
      <c r="S5002" t="s">
        <v>145</v>
      </c>
      <c r="T5002" t="s">
        <v>36</v>
      </c>
      <c r="U5002" t="s">
        <v>5050</v>
      </c>
      <c r="V5002" t="s">
        <v>9979</v>
      </c>
      <c r="W5002" t="s">
        <v>66</v>
      </c>
      <c r="X5002" t="s">
        <v>283</v>
      </c>
      <c r="Y5002" t="s">
        <v>309</v>
      </c>
      <c r="Z5002" t="s">
        <v>78</v>
      </c>
    </row>
    <row r="5003" spans="1:26" hidden="1" x14ac:dyDescent="0.25">
      <c r="A5003" t="s">
        <v>19985</v>
      </c>
      <c r="B5003" t="s">
        <v>19986</v>
      </c>
      <c r="C5003" s="1" t="str">
        <f t="shared" si="823"/>
        <v>21:0389</v>
      </c>
      <c r="D5003" s="1" t="str">
        <f t="shared" si="820"/>
        <v>21:0130</v>
      </c>
      <c r="E5003" t="s">
        <v>19987</v>
      </c>
      <c r="F5003" t="s">
        <v>19988</v>
      </c>
      <c r="H5003">
        <v>67.717887599999997</v>
      </c>
      <c r="I5003">
        <v>-84.357934299999997</v>
      </c>
      <c r="J5003" s="1" t="str">
        <f t="shared" si="821"/>
        <v>NGR lake sediment grab sample</v>
      </c>
      <c r="K5003" s="1" t="str">
        <f t="shared" si="822"/>
        <v>&lt;177 micron (NGR)</v>
      </c>
      <c r="L5003">
        <v>23</v>
      </c>
      <c r="M5003" t="s">
        <v>106</v>
      </c>
      <c r="N5003">
        <v>451</v>
      </c>
      <c r="O5003" t="s">
        <v>178</v>
      </c>
      <c r="P5003" t="s">
        <v>615</v>
      </c>
      <c r="Q5003" t="s">
        <v>75</v>
      </c>
      <c r="R5003" t="s">
        <v>615</v>
      </c>
      <c r="S5003" t="s">
        <v>145</v>
      </c>
      <c r="T5003" t="s">
        <v>36</v>
      </c>
      <c r="U5003" t="s">
        <v>3540</v>
      </c>
      <c r="V5003" t="s">
        <v>19196</v>
      </c>
      <c r="W5003" t="s">
        <v>33</v>
      </c>
      <c r="X5003" t="s">
        <v>283</v>
      </c>
      <c r="Y5003" t="s">
        <v>309</v>
      </c>
      <c r="Z5003" t="s">
        <v>78</v>
      </c>
    </row>
    <row r="5004" spans="1:26" hidden="1" x14ac:dyDescent="0.25">
      <c r="A5004" t="s">
        <v>19989</v>
      </c>
      <c r="B5004" t="s">
        <v>19990</v>
      </c>
      <c r="C5004" s="1" t="str">
        <f t="shared" si="823"/>
        <v>21:0389</v>
      </c>
      <c r="D5004" s="1" t="str">
        <f t="shared" si="820"/>
        <v>21:0130</v>
      </c>
      <c r="E5004" t="s">
        <v>19991</v>
      </c>
      <c r="F5004" t="s">
        <v>19992</v>
      </c>
      <c r="H5004">
        <v>67.712815899999995</v>
      </c>
      <c r="I5004">
        <v>-84.421257600000004</v>
      </c>
      <c r="J5004" s="1" t="str">
        <f t="shared" si="821"/>
        <v>NGR lake sediment grab sample</v>
      </c>
      <c r="K5004" s="1" t="str">
        <f t="shared" si="822"/>
        <v>&lt;177 micron (NGR)</v>
      </c>
      <c r="L5004">
        <v>23</v>
      </c>
      <c r="M5004" t="s">
        <v>118</v>
      </c>
      <c r="N5004">
        <v>452</v>
      </c>
      <c r="O5004" t="s">
        <v>639</v>
      </c>
      <c r="P5004" t="s">
        <v>320</v>
      </c>
      <c r="Q5004" t="s">
        <v>321</v>
      </c>
      <c r="R5004" t="s">
        <v>510</v>
      </c>
      <c r="S5004" t="s">
        <v>334</v>
      </c>
      <c r="T5004" t="s">
        <v>122</v>
      </c>
      <c r="U5004" t="s">
        <v>1205</v>
      </c>
      <c r="V5004" t="s">
        <v>7848</v>
      </c>
      <c r="W5004" t="s">
        <v>33</v>
      </c>
      <c r="X5004" t="s">
        <v>283</v>
      </c>
      <c r="Y5004" t="s">
        <v>309</v>
      </c>
      <c r="Z5004" t="s">
        <v>146</v>
      </c>
    </row>
    <row r="5005" spans="1:26" hidden="1" x14ac:dyDescent="0.25">
      <c r="A5005" t="s">
        <v>19993</v>
      </c>
      <c r="B5005" t="s">
        <v>19994</v>
      </c>
      <c r="C5005" s="1" t="str">
        <f t="shared" si="823"/>
        <v>21:0389</v>
      </c>
      <c r="D5005" s="1" t="str">
        <f t="shared" si="820"/>
        <v>21:0130</v>
      </c>
      <c r="E5005" t="s">
        <v>19995</v>
      </c>
      <c r="F5005" t="s">
        <v>19996</v>
      </c>
      <c r="H5005">
        <v>67.721084200000007</v>
      </c>
      <c r="I5005">
        <v>-84.503249800000006</v>
      </c>
      <c r="J5005" s="1" t="str">
        <f t="shared" si="821"/>
        <v>NGR lake sediment grab sample</v>
      </c>
      <c r="K5005" s="1" t="str">
        <f t="shared" si="822"/>
        <v>&lt;177 micron (NGR)</v>
      </c>
      <c r="L5005">
        <v>23</v>
      </c>
      <c r="M5005" t="s">
        <v>131</v>
      </c>
      <c r="N5005">
        <v>453</v>
      </c>
      <c r="O5005" t="s">
        <v>963</v>
      </c>
      <c r="P5005" t="s">
        <v>306</v>
      </c>
      <c r="Q5005" t="s">
        <v>711</v>
      </c>
      <c r="R5005" t="s">
        <v>207</v>
      </c>
      <c r="S5005" t="s">
        <v>82</v>
      </c>
      <c r="T5005" t="s">
        <v>122</v>
      </c>
      <c r="U5005" t="s">
        <v>456</v>
      </c>
      <c r="V5005" t="s">
        <v>14056</v>
      </c>
      <c r="W5005" t="s">
        <v>39</v>
      </c>
      <c r="X5005" t="s">
        <v>82</v>
      </c>
      <c r="Y5005" t="s">
        <v>309</v>
      </c>
      <c r="Z5005" t="s">
        <v>3412</v>
      </c>
    </row>
    <row r="5006" spans="1:26" hidden="1" x14ac:dyDescent="0.25">
      <c r="A5006" t="s">
        <v>19997</v>
      </c>
      <c r="B5006" t="s">
        <v>19998</v>
      </c>
      <c r="C5006" s="1" t="str">
        <f t="shared" si="823"/>
        <v>21:0389</v>
      </c>
      <c r="D5006" s="1" t="str">
        <f t="shared" si="820"/>
        <v>21:0130</v>
      </c>
      <c r="E5006" t="s">
        <v>19999</v>
      </c>
      <c r="F5006" t="s">
        <v>20000</v>
      </c>
      <c r="H5006">
        <v>67.756172199999995</v>
      </c>
      <c r="I5006">
        <v>-84.577938700000004</v>
      </c>
      <c r="J5006" s="1" t="str">
        <f t="shared" si="821"/>
        <v>NGR lake sediment grab sample</v>
      </c>
      <c r="K5006" s="1" t="str">
        <f t="shared" si="822"/>
        <v>&lt;177 micron (NGR)</v>
      </c>
      <c r="L5006">
        <v>23</v>
      </c>
      <c r="M5006" t="s">
        <v>143</v>
      </c>
      <c r="N5006">
        <v>454</v>
      </c>
      <c r="O5006" t="s">
        <v>515</v>
      </c>
      <c r="P5006" t="s">
        <v>615</v>
      </c>
      <c r="Q5006" t="s">
        <v>283</v>
      </c>
      <c r="R5006" t="s">
        <v>297</v>
      </c>
      <c r="S5006" t="s">
        <v>75</v>
      </c>
      <c r="T5006" t="s">
        <v>36</v>
      </c>
      <c r="U5006" t="s">
        <v>2543</v>
      </c>
      <c r="V5006" t="s">
        <v>10394</v>
      </c>
      <c r="W5006" t="s">
        <v>63</v>
      </c>
      <c r="X5006" t="s">
        <v>283</v>
      </c>
      <c r="Y5006" t="s">
        <v>41</v>
      </c>
      <c r="Z5006" t="s">
        <v>156</v>
      </c>
    </row>
    <row r="5007" spans="1:26" hidden="1" x14ac:dyDescent="0.25">
      <c r="A5007" t="s">
        <v>20001</v>
      </c>
      <c r="B5007" t="s">
        <v>20002</v>
      </c>
      <c r="C5007" s="1" t="str">
        <f t="shared" si="823"/>
        <v>21:0389</v>
      </c>
      <c r="D5007" s="1" t="str">
        <f t="shared" si="820"/>
        <v>21:0130</v>
      </c>
      <c r="E5007" t="s">
        <v>20003</v>
      </c>
      <c r="F5007" t="s">
        <v>20004</v>
      </c>
      <c r="H5007">
        <v>67.789287099999996</v>
      </c>
      <c r="I5007">
        <v>-84.6950504</v>
      </c>
      <c r="J5007" s="1" t="str">
        <f t="shared" si="821"/>
        <v>NGR lake sediment grab sample</v>
      </c>
      <c r="K5007" s="1" t="str">
        <f t="shared" si="822"/>
        <v>&lt;177 micron (NGR)</v>
      </c>
      <c r="L5007">
        <v>23</v>
      </c>
      <c r="M5007" t="s">
        <v>177</v>
      </c>
      <c r="N5007">
        <v>455</v>
      </c>
      <c r="O5007" t="s">
        <v>577</v>
      </c>
      <c r="P5007" t="s">
        <v>253</v>
      </c>
      <c r="Q5007" t="s">
        <v>75</v>
      </c>
      <c r="R5007" t="s">
        <v>798</v>
      </c>
      <c r="S5007" t="s">
        <v>349</v>
      </c>
      <c r="T5007" t="s">
        <v>36</v>
      </c>
      <c r="U5007" t="s">
        <v>464</v>
      </c>
      <c r="V5007" t="s">
        <v>1127</v>
      </c>
      <c r="W5007" t="s">
        <v>80</v>
      </c>
      <c r="X5007" t="s">
        <v>82</v>
      </c>
      <c r="Y5007" t="s">
        <v>125</v>
      </c>
      <c r="Z5007" t="s">
        <v>3876</v>
      </c>
    </row>
    <row r="5008" spans="1:26" hidden="1" x14ac:dyDescent="0.25">
      <c r="A5008" t="s">
        <v>20005</v>
      </c>
      <c r="B5008" t="s">
        <v>20006</v>
      </c>
      <c r="C5008" s="1" t="str">
        <f t="shared" si="823"/>
        <v>21:0389</v>
      </c>
      <c r="D5008" s="1" t="str">
        <f t="shared" si="820"/>
        <v>21:0130</v>
      </c>
      <c r="E5008" t="s">
        <v>20007</v>
      </c>
      <c r="F5008" t="s">
        <v>20008</v>
      </c>
      <c r="H5008">
        <v>67.792825300000004</v>
      </c>
      <c r="I5008">
        <v>-84.792100300000001</v>
      </c>
      <c r="J5008" s="1" t="str">
        <f t="shared" si="821"/>
        <v>NGR lake sediment grab sample</v>
      </c>
      <c r="K5008" s="1" t="str">
        <f t="shared" si="822"/>
        <v>&lt;177 micron (NGR)</v>
      </c>
      <c r="L5008">
        <v>23</v>
      </c>
      <c r="M5008" t="s">
        <v>187</v>
      </c>
      <c r="N5008">
        <v>456</v>
      </c>
      <c r="O5008" t="s">
        <v>320</v>
      </c>
      <c r="P5008" t="s">
        <v>236</v>
      </c>
      <c r="Q5008" t="s">
        <v>198</v>
      </c>
      <c r="R5008" t="s">
        <v>516</v>
      </c>
      <c r="S5008" t="s">
        <v>110</v>
      </c>
      <c r="T5008" t="s">
        <v>36</v>
      </c>
      <c r="U5008" t="s">
        <v>933</v>
      </c>
      <c r="V5008" t="s">
        <v>992</v>
      </c>
      <c r="W5008" t="s">
        <v>63</v>
      </c>
      <c r="X5008" t="s">
        <v>82</v>
      </c>
      <c r="Y5008" t="s">
        <v>125</v>
      </c>
      <c r="Z5008" t="s">
        <v>63</v>
      </c>
    </row>
    <row r="5009" spans="1:26" hidden="1" x14ac:dyDescent="0.25">
      <c r="A5009" t="s">
        <v>20009</v>
      </c>
      <c r="B5009" t="s">
        <v>20010</v>
      </c>
      <c r="C5009" s="1" t="str">
        <f t="shared" si="823"/>
        <v>21:0389</v>
      </c>
      <c r="D5009" s="1" t="str">
        <f t="shared" si="820"/>
        <v>21:0130</v>
      </c>
      <c r="E5009" t="s">
        <v>20011</v>
      </c>
      <c r="F5009" t="s">
        <v>20012</v>
      </c>
      <c r="H5009">
        <v>67.808792299999993</v>
      </c>
      <c r="I5009">
        <v>-84.825770199999994</v>
      </c>
      <c r="J5009" s="1" t="str">
        <f t="shared" si="821"/>
        <v>NGR lake sediment grab sample</v>
      </c>
      <c r="K5009" s="1" t="str">
        <f t="shared" si="822"/>
        <v>&lt;177 micron (NGR)</v>
      </c>
      <c r="L5009">
        <v>23</v>
      </c>
      <c r="M5009" t="s">
        <v>196</v>
      </c>
      <c r="N5009">
        <v>457</v>
      </c>
      <c r="O5009" t="s">
        <v>3263</v>
      </c>
      <c r="P5009" t="s">
        <v>759</v>
      </c>
      <c r="Q5009" t="s">
        <v>135</v>
      </c>
      <c r="R5009" t="s">
        <v>133</v>
      </c>
      <c r="S5009" t="s">
        <v>134</v>
      </c>
      <c r="T5009" t="s">
        <v>36</v>
      </c>
      <c r="U5009" t="s">
        <v>5106</v>
      </c>
      <c r="V5009" t="s">
        <v>940</v>
      </c>
      <c r="W5009" t="s">
        <v>63</v>
      </c>
      <c r="X5009" t="s">
        <v>283</v>
      </c>
      <c r="Y5009" t="s">
        <v>41</v>
      </c>
      <c r="Z5009" t="s">
        <v>2723</v>
      </c>
    </row>
    <row r="5010" spans="1:26" hidden="1" x14ac:dyDescent="0.25">
      <c r="A5010" t="s">
        <v>20013</v>
      </c>
      <c r="B5010" t="s">
        <v>20014</v>
      </c>
      <c r="C5010" s="1" t="str">
        <f t="shared" si="823"/>
        <v>21:0389</v>
      </c>
      <c r="D5010" s="1" t="str">
        <f t="shared" si="820"/>
        <v>21:0130</v>
      </c>
      <c r="E5010" t="s">
        <v>20015</v>
      </c>
      <c r="F5010" t="s">
        <v>20016</v>
      </c>
      <c r="H5010">
        <v>67.809162700000002</v>
      </c>
      <c r="I5010">
        <v>-84.901549099999997</v>
      </c>
      <c r="J5010" s="1" t="str">
        <f t="shared" si="821"/>
        <v>NGR lake sediment grab sample</v>
      </c>
      <c r="K5010" s="1" t="str">
        <f t="shared" si="822"/>
        <v>&lt;177 micron (NGR)</v>
      </c>
      <c r="L5010">
        <v>23</v>
      </c>
      <c r="M5010" t="s">
        <v>206</v>
      </c>
      <c r="N5010">
        <v>458</v>
      </c>
      <c r="O5010" t="s">
        <v>888</v>
      </c>
      <c r="P5010" t="s">
        <v>417</v>
      </c>
      <c r="Q5010" t="s">
        <v>50</v>
      </c>
      <c r="R5010" t="s">
        <v>890</v>
      </c>
      <c r="S5010" t="s">
        <v>64</v>
      </c>
      <c r="T5010" t="s">
        <v>262</v>
      </c>
      <c r="U5010" t="s">
        <v>260</v>
      </c>
      <c r="V5010" t="s">
        <v>478</v>
      </c>
      <c r="W5010" t="s">
        <v>39</v>
      </c>
      <c r="X5010" t="s">
        <v>82</v>
      </c>
      <c r="Y5010" t="s">
        <v>41</v>
      </c>
      <c r="Z5010" t="s">
        <v>3166</v>
      </c>
    </row>
    <row r="5011" spans="1:26" hidden="1" x14ac:dyDescent="0.25">
      <c r="A5011" t="s">
        <v>20017</v>
      </c>
      <c r="B5011" t="s">
        <v>20018</v>
      </c>
      <c r="C5011" s="1" t="str">
        <f t="shared" si="823"/>
        <v>21:0389</v>
      </c>
      <c r="D5011" s="1" t="str">
        <f t="shared" si="820"/>
        <v>21:0130</v>
      </c>
      <c r="E5011" t="s">
        <v>20019</v>
      </c>
      <c r="F5011" t="s">
        <v>20020</v>
      </c>
      <c r="H5011">
        <v>67.802127900000002</v>
      </c>
      <c r="I5011">
        <v>-84.931176500000007</v>
      </c>
      <c r="J5011" s="1" t="str">
        <f t="shared" si="821"/>
        <v>NGR lake sediment grab sample</v>
      </c>
      <c r="K5011" s="1" t="str">
        <f t="shared" si="822"/>
        <v>&lt;177 micron (NGR)</v>
      </c>
      <c r="L5011">
        <v>23</v>
      </c>
      <c r="M5011" t="s">
        <v>214</v>
      </c>
      <c r="N5011">
        <v>459</v>
      </c>
      <c r="O5011" t="s">
        <v>298</v>
      </c>
      <c r="P5011" t="s">
        <v>61</v>
      </c>
      <c r="Q5011" t="s">
        <v>156</v>
      </c>
      <c r="R5011" t="s">
        <v>283</v>
      </c>
      <c r="S5011" t="s">
        <v>146</v>
      </c>
      <c r="T5011" t="s">
        <v>36</v>
      </c>
      <c r="U5011" t="s">
        <v>163</v>
      </c>
      <c r="V5011" t="s">
        <v>597</v>
      </c>
      <c r="W5011" t="s">
        <v>39</v>
      </c>
      <c r="X5011" t="s">
        <v>77</v>
      </c>
      <c r="Y5011" t="s">
        <v>41</v>
      </c>
      <c r="Z5011" t="s">
        <v>3853</v>
      </c>
    </row>
    <row r="5012" spans="1:26" hidden="1" x14ac:dyDescent="0.25">
      <c r="A5012" t="s">
        <v>20021</v>
      </c>
      <c r="B5012" t="s">
        <v>20022</v>
      </c>
      <c r="C5012" s="1" t="str">
        <f t="shared" si="823"/>
        <v>21:0389</v>
      </c>
      <c r="D5012" s="1" t="str">
        <f>HYPERLINK("http://geochem.nrcan.gc.ca/cdogs/content/svy/svy_e.htm", "")</f>
        <v/>
      </c>
      <c r="G5012" s="1" t="str">
        <f>HYPERLINK("http://geochem.nrcan.gc.ca/cdogs/content/cr_/cr_00021_e.htm", "21")</f>
        <v>21</v>
      </c>
      <c r="J5012" t="s">
        <v>220</v>
      </c>
      <c r="K5012" t="s">
        <v>221</v>
      </c>
      <c r="L5012">
        <v>23</v>
      </c>
      <c r="M5012" t="s">
        <v>222</v>
      </c>
      <c r="N5012">
        <v>460</v>
      </c>
      <c r="O5012" t="s">
        <v>48</v>
      </c>
      <c r="P5012" t="s">
        <v>134</v>
      </c>
      <c r="Q5012" t="s">
        <v>290</v>
      </c>
      <c r="R5012" t="s">
        <v>78</v>
      </c>
      <c r="S5012" t="s">
        <v>33</v>
      </c>
      <c r="T5012" t="s">
        <v>36</v>
      </c>
      <c r="U5012" t="s">
        <v>471</v>
      </c>
      <c r="V5012" t="s">
        <v>1121</v>
      </c>
      <c r="W5012" t="s">
        <v>76</v>
      </c>
      <c r="X5012" t="s">
        <v>890</v>
      </c>
      <c r="Y5012" t="s">
        <v>39</v>
      </c>
      <c r="Z5012" t="s">
        <v>1183</v>
      </c>
    </row>
    <row r="5013" spans="1:26" hidden="1" x14ac:dyDescent="0.25">
      <c r="A5013" t="s">
        <v>20023</v>
      </c>
      <c r="B5013" t="s">
        <v>20024</v>
      </c>
      <c r="C5013" s="1" t="str">
        <f t="shared" si="823"/>
        <v>21:0389</v>
      </c>
      <c r="D5013" s="1" t="str">
        <f t="shared" ref="D5013:D5027" si="824">HYPERLINK("http://geochem.nrcan.gc.ca/cdogs/content/svy/svy210130_e.htm", "21:0130")</f>
        <v>21:0130</v>
      </c>
      <c r="E5013" t="s">
        <v>20025</v>
      </c>
      <c r="F5013" t="s">
        <v>20026</v>
      </c>
      <c r="H5013">
        <v>67.823441599999995</v>
      </c>
      <c r="I5013">
        <v>-85.154998399999997</v>
      </c>
      <c r="J5013" s="1" t="str">
        <f t="shared" ref="J5013:J5027" si="825">HYPERLINK("http://geochem.nrcan.gc.ca/cdogs/content/kwd/kwd020027_e.htm", "NGR lake sediment grab sample")</f>
        <v>NGR lake sediment grab sample</v>
      </c>
      <c r="K5013" s="1" t="str">
        <f t="shared" ref="K5013:K5027" si="826">HYPERLINK("http://geochem.nrcan.gc.ca/cdogs/content/kwd/kwd080006_e.htm", "&lt;177 micron (NGR)")</f>
        <v>&lt;177 micron (NGR)</v>
      </c>
      <c r="L5013">
        <v>24</v>
      </c>
      <c r="M5013" t="s">
        <v>242</v>
      </c>
      <c r="N5013">
        <v>461</v>
      </c>
      <c r="O5013" t="s">
        <v>62</v>
      </c>
      <c r="P5013" t="s">
        <v>62</v>
      </c>
      <c r="Q5013" t="s">
        <v>64</v>
      </c>
      <c r="R5013" t="s">
        <v>198</v>
      </c>
      <c r="S5013" t="s">
        <v>76</v>
      </c>
      <c r="T5013" t="s">
        <v>36</v>
      </c>
      <c r="U5013" t="s">
        <v>379</v>
      </c>
      <c r="V5013" t="s">
        <v>1018</v>
      </c>
      <c r="W5013" t="s">
        <v>39</v>
      </c>
      <c r="X5013" t="s">
        <v>77</v>
      </c>
      <c r="Y5013" t="s">
        <v>125</v>
      </c>
      <c r="Z5013" t="s">
        <v>522</v>
      </c>
    </row>
    <row r="5014" spans="1:26" hidden="1" x14ac:dyDescent="0.25">
      <c r="A5014" t="s">
        <v>20027</v>
      </c>
      <c r="B5014" t="s">
        <v>20028</v>
      </c>
      <c r="C5014" s="1" t="str">
        <f t="shared" si="823"/>
        <v>21:0389</v>
      </c>
      <c r="D5014" s="1" t="str">
        <f t="shared" si="824"/>
        <v>21:0130</v>
      </c>
      <c r="E5014" t="s">
        <v>20029</v>
      </c>
      <c r="F5014" t="s">
        <v>20030</v>
      </c>
      <c r="H5014">
        <v>67.797306699999993</v>
      </c>
      <c r="I5014">
        <v>-85.023102199999997</v>
      </c>
      <c r="J5014" s="1" t="str">
        <f t="shared" si="825"/>
        <v>NGR lake sediment grab sample</v>
      </c>
      <c r="K5014" s="1" t="str">
        <f t="shared" si="826"/>
        <v>&lt;177 micron (NGR)</v>
      </c>
      <c r="L5014">
        <v>24</v>
      </c>
      <c r="M5014" t="s">
        <v>251</v>
      </c>
      <c r="N5014">
        <v>462</v>
      </c>
      <c r="O5014" t="s">
        <v>1058</v>
      </c>
      <c r="P5014" t="s">
        <v>79</v>
      </c>
      <c r="Q5014" t="s">
        <v>50</v>
      </c>
      <c r="R5014" t="s">
        <v>321</v>
      </c>
      <c r="S5014" t="s">
        <v>290</v>
      </c>
      <c r="T5014" t="s">
        <v>36</v>
      </c>
      <c r="U5014" t="s">
        <v>6285</v>
      </c>
      <c r="V5014" t="s">
        <v>38</v>
      </c>
      <c r="W5014" t="s">
        <v>33</v>
      </c>
      <c r="X5014" t="s">
        <v>890</v>
      </c>
      <c r="Y5014" t="s">
        <v>41</v>
      </c>
      <c r="Z5014" t="s">
        <v>2240</v>
      </c>
    </row>
    <row r="5015" spans="1:26" hidden="1" x14ac:dyDescent="0.25">
      <c r="A5015" t="s">
        <v>20031</v>
      </c>
      <c r="B5015" t="s">
        <v>20032</v>
      </c>
      <c r="C5015" s="1" t="str">
        <f t="shared" si="823"/>
        <v>21:0389</v>
      </c>
      <c r="D5015" s="1" t="str">
        <f t="shared" si="824"/>
        <v>21:0130</v>
      </c>
      <c r="E5015" t="s">
        <v>20033</v>
      </c>
      <c r="F5015" t="s">
        <v>20034</v>
      </c>
      <c r="H5015">
        <v>67.798817</v>
      </c>
      <c r="I5015">
        <v>-85.086720099999994</v>
      </c>
      <c r="J5015" s="1" t="str">
        <f t="shared" si="825"/>
        <v>NGR lake sediment grab sample</v>
      </c>
      <c r="K5015" s="1" t="str">
        <f t="shared" si="826"/>
        <v>&lt;177 micron (NGR)</v>
      </c>
      <c r="L5015">
        <v>24</v>
      </c>
      <c r="M5015" t="s">
        <v>259</v>
      </c>
      <c r="N5015">
        <v>463</v>
      </c>
      <c r="O5015" t="s">
        <v>48</v>
      </c>
      <c r="P5015" t="s">
        <v>546</v>
      </c>
      <c r="Q5015" t="s">
        <v>181</v>
      </c>
      <c r="R5015" t="s">
        <v>596</v>
      </c>
      <c r="S5015" t="s">
        <v>146</v>
      </c>
      <c r="T5015" t="s">
        <v>36</v>
      </c>
      <c r="U5015" t="s">
        <v>470</v>
      </c>
      <c r="V5015" t="s">
        <v>216</v>
      </c>
      <c r="W5015" t="s">
        <v>66</v>
      </c>
      <c r="X5015" t="s">
        <v>77</v>
      </c>
      <c r="Y5015" t="s">
        <v>41</v>
      </c>
      <c r="Z5015" t="s">
        <v>80</v>
      </c>
    </row>
    <row r="5016" spans="1:26" hidden="1" x14ac:dyDescent="0.25">
      <c r="A5016" t="s">
        <v>20035</v>
      </c>
      <c r="B5016" t="s">
        <v>20036</v>
      </c>
      <c r="C5016" s="1" t="str">
        <f t="shared" si="823"/>
        <v>21:0389</v>
      </c>
      <c r="D5016" s="1" t="str">
        <f t="shared" si="824"/>
        <v>21:0130</v>
      </c>
      <c r="E5016" t="s">
        <v>20033</v>
      </c>
      <c r="F5016" t="s">
        <v>20037</v>
      </c>
      <c r="H5016">
        <v>67.798817</v>
      </c>
      <c r="I5016">
        <v>-85.086720099999994</v>
      </c>
      <c r="J5016" s="1" t="str">
        <f t="shared" si="825"/>
        <v>NGR lake sediment grab sample</v>
      </c>
      <c r="K5016" s="1" t="str">
        <f t="shared" si="826"/>
        <v>&lt;177 micron (NGR)</v>
      </c>
      <c r="L5016">
        <v>24</v>
      </c>
      <c r="M5016" t="s">
        <v>268</v>
      </c>
      <c r="N5016">
        <v>464</v>
      </c>
      <c r="O5016" t="s">
        <v>236</v>
      </c>
      <c r="P5016" t="s">
        <v>890</v>
      </c>
      <c r="Q5016" t="s">
        <v>181</v>
      </c>
      <c r="R5016" t="s">
        <v>596</v>
      </c>
      <c r="S5016" t="s">
        <v>181</v>
      </c>
      <c r="T5016" t="s">
        <v>36</v>
      </c>
      <c r="U5016" t="s">
        <v>766</v>
      </c>
      <c r="V5016" t="s">
        <v>171</v>
      </c>
      <c r="W5016" t="s">
        <v>33</v>
      </c>
      <c r="X5016" t="s">
        <v>283</v>
      </c>
      <c r="Y5016" t="s">
        <v>41</v>
      </c>
      <c r="Z5016" t="s">
        <v>6700</v>
      </c>
    </row>
    <row r="5017" spans="1:26" hidden="1" x14ac:dyDescent="0.25">
      <c r="A5017" t="s">
        <v>20038</v>
      </c>
      <c r="B5017" t="s">
        <v>20039</v>
      </c>
      <c r="C5017" s="1" t="str">
        <f t="shared" si="823"/>
        <v>21:0389</v>
      </c>
      <c r="D5017" s="1" t="str">
        <f t="shared" si="824"/>
        <v>21:0130</v>
      </c>
      <c r="E5017" t="s">
        <v>20040</v>
      </c>
      <c r="F5017" t="s">
        <v>20041</v>
      </c>
      <c r="H5017">
        <v>67.765743900000004</v>
      </c>
      <c r="I5017">
        <v>-85.155443199999993</v>
      </c>
      <c r="J5017" s="1" t="str">
        <f t="shared" si="825"/>
        <v>NGR lake sediment grab sample</v>
      </c>
      <c r="K5017" s="1" t="str">
        <f t="shared" si="826"/>
        <v>&lt;177 micron (NGR)</v>
      </c>
      <c r="L5017">
        <v>24</v>
      </c>
      <c r="M5017" t="s">
        <v>47</v>
      </c>
      <c r="N5017">
        <v>465</v>
      </c>
      <c r="O5017" t="s">
        <v>61</v>
      </c>
      <c r="P5017" t="s">
        <v>49</v>
      </c>
      <c r="Q5017" t="s">
        <v>146</v>
      </c>
      <c r="R5017" t="s">
        <v>321</v>
      </c>
      <c r="S5017" t="s">
        <v>97</v>
      </c>
      <c r="T5017" t="s">
        <v>36</v>
      </c>
      <c r="U5017" t="s">
        <v>986</v>
      </c>
      <c r="V5017" t="s">
        <v>1703</v>
      </c>
      <c r="W5017" t="s">
        <v>63</v>
      </c>
      <c r="X5017" t="s">
        <v>77</v>
      </c>
      <c r="Y5017" t="s">
        <v>41</v>
      </c>
      <c r="Z5017" t="s">
        <v>13108</v>
      </c>
    </row>
    <row r="5018" spans="1:26" hidden="1" x14ac:dyDescent="0.25">
      <c r="A5018" t="s">
        <v>20042</v>
      </c>
      <c r="B5018" t="s">
        <v>20043</v>
      </c>
      <c r="C5018" s="1" t="str">
        <f t="shared" si="823"/>
        <v>21:0389</v>
      </c>
      <c r="D5018" s="1" t="str">
        <f t="shared" si="824"/>
        <v>21:0130</v>
      </c>
      <c r="E5018" t="s">
        <v>20044</v>
      </c>
      <c r="F5018" t="s">
        <v>20045</v>
      </c>
      <c r="H5018">
        <v>67.755068399999999</v>
      </c>
      <c r="I5018">
        <v>-85.212092499999997</v>
      </c>
      <c r="J5018" s="1" t="str">
        <f t="shared" si="825"/>
        <v>NGR lake sediment grab sample</v>
      </c>
      <c r="K5018" s="1" t="str">
        <f t="shared" si="826"/>
        <v>&lt;177 micron (NGR)</v>
      </c>
      <c r="L5018">
        <v>24</v>
      </c>
      <c r="M5018" t="s">
        <v>60</v>
      </c>
      <c r="N5018">
        <v>466</v>
      </c>
      <c r="O5018" t="s">
        <v>343</v>
      </c>
      <c r="P5018" t="s">
        <v>223</v>
      </c>
      <c r="Q5018" t="s">
        <v>290</v>
      </c>
      <c r="R5018" t="s">
        <v>32</v>
      </c>
      <c r="S5018" t="s">
        <v>109</v>
      </c>
      <c r="T5018" t="s">
        <v>36</v>
      </c>
      <c r="U5018" t="s">
        <v>1842</v>
      </c>
      <c r="V5018" t="s">
        <v>504</v>
      </c>
      <c r="W5018" t="s">
        <v>80</v>
      </c>
      <c r="X5018" t="s">
        <v>283</v>
      </c>
      <c r="Y5018" t="s">
        <v>41</v>
      </c>
      <c r="Z5018" t="s">
        <v>4117</v>
      </c>
    </row>
    <row r="5019" spans="1:26" hidden="1" x14ac:dyDescent="0.25">
      <c r="A5019" t="s">
        <v>20046</v>
      </c>
      <c r="B5019" t="s">
        <v>20047</v>
      </c>
      <c r="C5019" s="1" t="str">
        <f t="shared" si="823"/>
        <v>21:0389</v>
      </c>
      <c r="D5019" s="1" t="str">
        <f t="shared" si="824"/>
        <v>21:0130</v>
      </c>
      <c r="E5019" t="s">
        <v>20048</v>
      </c>
      <c r="F5019" t="s">
        <v>20049</v>
      </c>
      <c r="H5019">
        <v>67.769854699999996</v>
      </c>
      <c r="I5019">
        <v>-85.234349100000003</v>
      </c>
      <c r="J5019" s="1" t="str">
        <f t="shared" si="825"/>
        <v>NGR lake sediment grab sample</v>
      </c>
      <c r="K5019" s="1" t="str">
        <f t="shared" si="826"/>
        <v>&lt;177 micron (NGR)</v>
      </c>
      <c r="L5019">
        <v>24</v>
      </c>
      <c r="M5019" t="s">
        <v>73</v>
      </c>
      <c r="N5019">
        <v>467</v>
      </c>
      <c r="O5019" t="s">
        <v>516</v>
      </c>
      <c r="P5019" t="s">
        <v>134</v>
      </c>
      <c r="Q5019" t="s">
        <v>33</v>
      </c>
      <c r="R5019" t="s">
        <v>50</v>
      </c>
      <c r="S5019" t="s">
        <v>78</v>
      </c>
      <c r="T5019" t="s">
        <v>36</v>
      </c>
      <c r="U5019" t="s">
        <v>89</v>
      </c>
      <c r="V5019" t="s">
        <v>99</v>
      </c>
      <c r="W5019" t="s">
        <v>66</v>
      </c>
      <c r="X5019" t="s">
        <v>77</v>
      </c>
      <c r="Y5019" t="s">
        <v>41</v>
      </c>
      <c r="Z5019" t="s">
        <v>13108</v>
      </c>
    </row>
    <row r="5020" spans="1:26" hidden="1" x14ac:dyDescent="0.25">
      <c r="A5020" t="s">
        <v>20050</v>
      </c>
      <c r="B5020" t="s">
        <v>20051</v>
      </c>
      <c r="C5020" s="1" t="str">
        <f t="shared" si="823"/>
        <v>21:0389</v>
      </c>
      <c r="D5020" s="1" t="str">
        <f t="shared" si="824"/>
        <v>21:0130</v>
      </c>
      <c r="E5020" t="s">
        <v>20052</v>
      </c>
      <c r="F5020" t="s">
        <v>20053</v>
      </c>
      <c r="H5020">
        <v>67.792666699999998</v>
      </c>
      <c r="I5020">
        <v>-85.164658099999997</v>
      </c>
      <c r="J5020" s="1" t="str">
        <f t="shared" si="825"/>
        <v>NGR lake sediment grab sample</v>
      </c>
      <c r="K5020" s="1" t="str">
        <f t="shared" si="826"/>
        <v>&lt;177 micron (NGR)</v>
      </c>
      <c r="L5020">
        <v>24</v>
      </c>
      <c r="M5020" t="s">
        <v>87</v>
      </c>
      <c r="N5020">
        <v>468</v>
      </c>
      <c r="O5020" t="s">
        <v>236</v>
      </c>
      <c r="P5020" t="s">
        <v>49</v>
      </c>
      <c r="Q5020" t="s">
        <v>146</v>
      </c>
      <c r="R5020" t="s">
        <v>77</v>
      </c>
      <c r="S5020" t="s">
        <v>39</v>
      </c>
      <c r="T5020" t="s">
        <v>36</v>
      </c>
      <c r="U5020" t="s">
        <v>559</v>
      </c>
      <c r="V5020" t="s">
        <v>227</v>
      </c>
      <c r="W5020" t="s">
        <v>63</v>
      </c>
      <c r="X5020" t="s">
        <v>283</v>
      </c>
      <c r="Y5020" t="s">
        <v>41</v>
      </c>
      <c r="Z5020" t="s">
        <v>1442</v>
      </c>
    </row>
    <row r="5021" spans="1:26" hidden="1" x14ac:dyDescent="0.25">
      <c r="A5021" t="s">
        <v>20054</v>
      </c>
      <c r="B5021" t="s">
        <v>20055</v>
      </c>
      <c r="C5021" s="1" t="str">
        <f t="shared" si="823"/>
        <v>21:0389</v>
      </c>
      <c r="D5021" s="1" t="str">
        <f t="shared" si="824"/>
        <v>21:0130</v>
      </c>
      <c r="E5021" t="s">
        <v>20025</v>
      </c>
      <c r="F5021" t="s">
        <v>20056</v>
      </c>
      <c r="H5021">
        <v>67.823441599999995</v>
      </c>
      <c r="I5021">
        <v>-85.154998399999997</v>
      </c>
      <c r="J5021" s="1" t="str">
        <f t="shared" si="825"/>
        <v>NGR lake sediment grab sample</v>
      </c>
      <c r="K5021" s="1" t="str">
        <f t="shared" si="826"/>
        <v>&lt;177 micron (NGR)</v>
      </c>
      <c r="L5021">
        <v>24</v>
      </c>
      <c r="M5021" t="s">
        <v>366</v>
      </c>
      <c r="N5021">
        <v>469</v>
      </c>
      <c r="O5021" t="s">
        <v>108</v>
      </c>
      <c r="P5021" t="s">
        <v>489</v>
      </c>
      <c r="Q5021" t="s">
        <v>109</v>
      </c>
      <c r="R5021" t="s">
        <v>77</v>
      </c>
      <c r="S5021" t="s">
        <v>76</v>
      </c>
      <c r="T5021" t="s">
        <v>36</v>
      </c>
      <c r="U5021" t="s">
        <v>379</v>
      </c>
      <c r="V5021" t="s">
        <v>496</v>
      </c>
      <c r="W5021" t="s">
        <v>78</v>
      </c>
      <c r="X5021" t="s">
        <v>76</v>
      </c>
      <c r="Y5021" t="s">
        <v>41</v>
      </c>
      <c r="Z5021" t="s">
        <v>11653</v>
      </c>
    </row>
    <row r="5022" spans="1:26" hidden="1" x14ac:dyDescent="0.25">
      <c r="A5022" t="s">
        <v>20057</v>
      </c>
      <c r="B5022" t="s">
        <v>20058</v>
      </c>
      <c r="C5022" s="1" t="str">
        <f t="shared" si="823"/>
        <v>21:0389</v>
      </c>
      <c r="D5022" s="1" t="str">
        <f t="shared" si="824"/>
        <v>21:0130</v>
      </c>
      <c r="E5022" t="s">
        <v>20059</v>
      </c>
      <c r="F5022" t="s">
        <v>20060</v>
      </c>
      <c r="H5022">
        <v>67.841998700000005</v>
      </c>
      <c r="I5022">
        <v>-85.063431300000005</v>
      </c>
      <c r="J5022" s="1" t="str">
        <f t="shared" si="825"/>
        <v>NGR lake sediment grab sample</v>
      </c>
      <c r="K5022" s="1" t="str">
        <f t="shared" si="826"/>
        <v>&lt;177 micron (NGR)</v>
      </c>
      <c r="L5022">
        <v>24</v>
      </c>
      <c r="M5022" t="s">
        <v>96</v>
      </c>
      <c r="N5022">
        <v>470</v>
      </c>
      <c r="O5022" t="s">
        <v>1048</v>
      </c>
      <c r="P5022" t="s">
        <v>223</v>
      </c>
      <c r="Q5022" t="s">
        <v>109</v>
      </c>
      <c r="R5022" t="s">
        <v>321</v>
      </c>
      <c r="S5022" t="s">
        <v>290</v>
      </c>
      <c r="T5022" t="s">
        <v>36</v>
      </c>
      <c r="U5022" t="s">
        <v>521</v>
      </c>
      <c r="V5022" t="s">
        <v>478</v>
      </c>
      <c r="W5022" t="s">
        <v>33</v>
      </c>
      <c r="X5022" t="s">
        <v>77</v>
      </c>
      <c r="Y5022" t="s">
        <v>41</v>
      </c>
      <c r="Z5022" t="s">
        <v>33</v>
      </c>
    </row>
    <row r="5023" spans="1:26" hidden="1" x14ac:dyDescent="0.25">
      <c r="A5023" t="s">
        <v>20061</v>
      </c>
      <c r="B5023" t="s">
        <v>20062</v>
      </c>
      <c r="C5023" s="1" t="str">
        <f t="shared" si="823"/>
        <v>21:0389</v>
      </c>
      <c r="D5023" s="1" t="str">
        <f t="shared" si="824"/>
        <v>21:0130</v>
      </c>
      <c r="E5023" t="s">
        <v>20063</v>
      </c>
      <c r="F5023" t="s">
        <v>20064</v>
      </c>
      <c r="H5023">
        <v>67.841132700000003</v>
      </c>
      <c r="I5023">
        <v>-84.955980499999995</v>
      </c>
      <c r="J5023" s="1" t="str">
        <f t="shared" si="825"/>
        <v>NGR lake sediment grab sample</v>
      </c>
      <c r="K5023" s="1" t="str">
        <f t="shared" si="826"/>
        <v>&lt;177 micron (NGR)</v>
      </c>
      <c r="L5023">
        <v>24</v>
      </c>
      <c r="M5023" t="s">
        <v>106</v>
      </c>
      <c r="N5023">
        <v>471</v>
      </c>
      <c r="O5023" t="s">
        <v>48</v>
      </c>
      <c r="P5023" t="s">
        <v>546</v>
      </c>
      <c r="Q5023" t="s">
        <v>78</v>
      </c>
      <c r="R5023" t="s">
        <v>596</v>
      </c>
      <c r="S5023" t="s">
        <v>76</v>
      </c>
      <c r="T5023" t="s">
        <v>36</v>
      </c>
      <c r="U5023" t="s">
        <v>199</v>
      </c>
      <c r="V5023" t="s">
        <v>529</v>
      </c>
      <c r="W5023" t="s">
        <v>66</v>
      </c>
      <c r="X5023" t="s">
        <v>77</v>
      </c>
      <c r="Y5023" t="s">
        <v>41</v>
      </c>
      <c r="Z5023" t="s">
        <v>1223</v>
      </c>
    </row>
    <row r="5024" spans="1:26" hidden="1" x14ac:dyDescent="0.25">
      <c r="A5024" t="s">
        <v>20065</v>
      </c>
      <c r="B5024" t="s">
        <v>20066</v>
      </c>
      <c r="C5024" s="1" t="str">
        <f t="shared" si="823"/>
        <v>21:0389</v>
      </c>
      <c r="D5024" s="1" t="str">
        <f t="shared" si="824"/>
        <v>21:0130</v>
      </c>
      <c r="E5024" t="s">
        <v>20067</v>
      </c>
      <c r="F5024" t="s">
        <v>20068</v>
      </c>
      <c r="H5024">
        <v>67.8468491</v>
      </c>
      <c r="I5024">
        <v>-84.903462899999994</v>
      </c>
      <c r="J5024" s="1" t="str">
        <f t="shared" si="825"/>
        <v>NGR lake sediment grab sample</v>
      </c>
      <c r="K5024" s="1" t="str">
        <f t="shared" si="826"/>
        <v>&lt;177 micron (NGR)</v>
      </c>
      <c r="L5024">
        <v>24</v>
      </c>
      <c r="M5024" t="s">
        <v>118</v>
      </c>
      <c r="N5024">
        <v>472</v>
      </c>
      <c r="O5024" t="s">
        <v>588</v>
      </c>
      <c r="P5024" t="s">
        <v>306</v>
      </c>
      <c r="Q5024" t="s">
        <v>277</v>
      </c>
      <c r="R5024" t="s">
        <v>890</v>
      </c>
      <c r="S5024" t="s">
        <v>135</v>
      </c>
      <c r="T5024" t="s">
        <v>36</v>
      </c>
      <c r="U5024" t="s">
        <v>889</v>
      </c>
      <c r="V5024" t="s">
        <v>5543</v>
      </c>
      <c r="W5024" t="s">
        <v>77</v>
      </c>
      <c r="X5024" t="s">
        <v>890</v>
      </c>
      <c r="Y5024" t="s">
        <v>41</v>
      </c>
      <c r="Z5024" t="s">
        <v>1137</v>
      </c>
    </row>
    <row r="5025" spans="1:26" hidden="1" x14ac:dyDescent="0.25">
      <c r="A5025" t="s">
        <v>20069</v>
      </c>
      <c r="B5025" t="s">
        <v>20070</v>
      </c>
      <c r="C5025" s="1" t="str">
        <f t="shared" si="823"/>
        <v>21:0389</v>
      </c>
      <c r="D5025" s="1" t="str">
        <f t="shared" si="824"/>
        <v>21:0130</v>
      </c>
      <c r="E5025" t="s">
        <v>20071</v>
      </c>
      <c r="F5025" t="s">
        <v>20072</v>
      </c>
      <c r="H5025">
        <v>67.881503899999998</v>
      </c>
      <c r="I5025">
        <v>-84.890106799999998</v>
      </c>
      <c r="J5025" s="1" t="str">
        <f t="shared" si="825"/>
        <v>NGR lake sediment grab sample</v>
      </c>
      <c r="K5025" s="1" t="str">
        <f t="shared" si="826"/>
        <v>&lt;177 micron (NGR)</v>
      </c>
      <c r="L5025">
        <v>24</v>
      </c>
      <c r="M5025" t="s">
        <v>131</v>
      </c>
      <c r="N5025">
        <v>473</v>
      </c>
      <c r="O5025" t="s">
        <v>31</v>
      </c>
      <c r="P5025" t="s">
        <v>163</v>
      </c>
      <c r="Q5025" t="s">
        <v>1254</v>
      </c>
      <c r="R5025" t="s">
        <v>348</v>
      </c>
      <c r="S5025" t="s">
        <v>32</v>
      </c>
      <c r="T5025" t="s">
        <v>225</v>
      </c>
      <c r="U5025" t="s">
        <v>3652</v>
      </c>
      <c r="V5025" t="s">
        <v>20073</v>
      </c>
      <c r="W5025" t="s">
        <v>76</v>
      </c>
      <c r="X5025" t="s">
        <v>890</v>
      </c>
      <c r="Y5025" t="s">
        <v>41</v>
      </c>
      <c r="Z5025" t="s">
        <v>6290</v>
      </c>
    </row>
    <row r="5026" spans="1:26" hidden="1" x14ac:dyDescent="0.25">
      <c r="A5026" t="s">
        <v>20074</v>
      </c>
      <c r="B5026" t="s">
        <v>20075</v>
      </c>
      <c r="C5026" s="1" t="str">
        <f t="shared" si="823"/>
        <v>21:0389</v>
      </c>
      <c r="D5026" s="1" t="str">
        <f t="shared" si="824"/>
        <v>21:0130</v>
      </c>
      <c r="E5026" t="s">
        <v>20076</v>
      </c>
      <c r="F5026" t="s">
        <v>20077</v>
      </c>
      <c r="H5026">
        <v>67.973598499999994</v>
      </c>
      <c r="I5026">
        <v>-84.452509599999999</v>
      </c>
      <c r="J5026" s="1" t="str">
        <f t="shared" si="825"/>
        <v>NGR lake sediment grab sample</v>
      </c>
      <c r="K5026" s="1" t="str">
        <f t="shared" si="826"/>
        <v>&lt;177 micron (NGR)</v>
      </c>
      <c r="L5026">
        <v>24</v>
      </c>
      <c r="M5026" t="s">
        <v>143</v>
      </c>
      <c r="N5026">
        <v>474</v>
      </c>
      <c r="O5026" t="s">
        <v>639</v>
      </c>
      <c r="P5026" t="s">
        <v>144</v>
      </c>
      <c r="Q5026" t="s">
        <v>110</v>
      </c>
      <c r="R5026" t="s">
        <v>91</v>
      </c>
      <c r="S5026" t="s">
        <v>49</v>
      </c>
      <c r="T5026" t="s">
        <v>36</v>
      </c>
      <c r="U5026" t="s">
        <v>12585</v>
      </c>
      <c r="V5026" t="s">
        <v>12858</v>
      </c>
      <c r="W5026" t="s">
        <v>39</v>
      </c>
      <c r="X5026" t="s">
        <v>48</v>
      </c>
      <c r="Y5026" t="s">
        <v>41</v>
      </c>
      <c r="Z5026" t="s">
        <v>3412</v>
      </c>
    </row>
    <row r="5027" spans="1:26" hidden="1" x14ac:dyDescent="0.25">
      <c r="A5027" t="s">
        <v>20078</v>
      </c>
      <c r="B5027" t="s">
        <v>20079</v>
      </c>
      <c r="C5027" s="1" t="str">
        <f t="shared" si="823"/>
        <v>21:0389</v>
      </c>
      <c r="D5027" s="1" t="str">
        <f t="shared" si="824"/>
        <v>21:0130</v>
      </c>
      <c r="E5027" t="s">
        <v>20080</v>
      </c>
      <c r="F5027" t="s">
        <v>20081</v>
      </c>
      <c r="H5027">
        <v>67.966339199999993</v>
      </c>
      <c r="I5027">
        <v>-84.976544799999999</v>
      </c>
      <c r="J5027" s="1" t="str">
        <f t="shared" si="825"/>
        <v>NGR lake sediment grab sample</v>
      </c>
      <c r="K5027" s="1" t="str">
        <f t="shared" si="826"/>
        <v>&lt;177 micron (NGR)</v>
      </c>
      <c r="L5027">
        <v>24</v>
      </c>
      <c r="M5027" t="s">
        <v>177</v>
      </c>
      <c r="N5027">
        <v>475</v>
      </c>
      <c r="O5027" t="s">
        <v>609</v>
      </c>
      <c r="P5027" t="s">
        <v>144</v>
      </c>
      <c r="Q5027" t="s">
        <v>110</v>
      </c>
      <c r="R5027" t="s">
        <v>74</v>
      </c>
      <c r="S5027" t="s">
        <v>135</v>
      </c>
      <c r="T5027" t="s">
        <v>262</v>
      </c>
      <c r="U5027" t="s">
        <v>1416</v>
      </c>
      <c r="V5027" t="s">
        <v>11653</v>
      </c>
      <c r="W5027" t="s">
        <v>76</v>
      </c>
      <c r="X5027" t="s">
        <v>82</v>
      </c>
      <c r="Y5027" t="s">
        <v>41</v>
      </c>
      <c r="Z5027" t="s">
        <v>50</v>
      </c>
    </row>
    <row r="5028" spans="1:26" hidden="1" x14ac:dyDescent="0.25">
      <c r="A5028" t="s">
        <v>20082</v>
      </c>
      <c r="B5028" t="s">
        <v>20083</v>
      </c>
      <c r="C5028" s="1" t="str">
        <f t="shared" si="823"/>
        <v>21:0389</v>
      </c>
      <c r="D5028" s="1" t="str">
        <f>HYPERLINK("http://geochem.nrcan.gc.ca/cdogs/content/svy/svy_e.htm", "")</f>
        <v/>
      </c>
      <c r="G5028" s="1" t="str">
        <f>HYPERLINK("http://geochem.nrcan.gc.ca/cdogs/content/cr_/cr_00022_e.htm", "22")</f>
        <v>22</v>
      </c>
      <c r="J5028" t="s">
        <v>220</v>
      </c>
      <c r="K5028" t="s">
        <v>221</v>
      </c>
      <c r="L5028">
        <v>24</v>
      </c>
      <c r="M5028" t="s">
        <v>222</v>
      </c>
      <c r="N5028">
        <v>476</v>
      </c>
      <c r="O5028" t="s">
        <v>197</v>
      </c>
      <c r="P5028" t="s">
        <v>134</v>
      </c>
      <c r="Q5028" t="s">
        <v>77</v>
      </c>
      <c r="R5028" t="s">
        <v>76</v>
      </c>
      <c r="S5028" t="s">
        <v>181</v>
      </c>
      <c r="T5028" t="s">
        <v>36</v>
      </c>
      <c r="U5028" t="s">
        <v>456</v>
      </c>
      <c r="V5028" t="s">
        <v>148</v>
      </c>
      <c r="W5028" t="s">
        <v>146</v>
      </c>
      <c r="X5028" t="s">
        <v>48</v>
      </c>
      <c r="Y5028" t="s">
        <v>380</v>
      </c>
      <c r="Z5028" t="s">
        <v>738</v>
      </c>
    </row>
    <row r="5029" spans="1:26" hidden="1" x14ac:dyDescent="0.25">
      <c r="A5029" t="s">
        <v>20084</v>
      </c>
      <c r="B5029" t="s">
        <v>20085</v>
      </c>
      <c r="C5029" s="1" t="str">
        <f t="shared" si="823"/>
        <v>21:0389</v>
      </c>
      <c r="D5029" s="1" t="str">
        <f t="shared" ref="D5029:D5037" si="827">HYPERLINK("http://geochem.nrcan.gc.ca/cdogs/content/svy/svy210130_e.htm", "21:0130")</f>
        <v>21:0130</v>
      </c>
      <c r="E5029" t="s">
        <v>20086</v>
      </c>
      <c r="F5029" t="s">
        <v>20087</v>
      </c>
      <c r="H5029">
        <v>67.926442699999996</v>
      </c>
      <c r="I5029">
        <v>-85.020570399999997</v>
      </c>
      <c r="J5029" s="1" t="str">
        <f t="shared" ref="J5029:J5037" si="828">HYPERLINK("http://geochem.nrcan.gc.ca/cdogs/content/kwd/kwd020027_e.htm", "NGR lake sediment grab sample")</f>
        <v>NGR lake sediment grab sample</v>
      </c>
      <c r="K5029" s="1" t="str">
        <f t="shared" ref="K5029:K5037" si="829">HYPERLINK("http://geochem.nrcan.gc.ca/cdogs/content/kwd/kwd080006_e.htm", "&lt;177 micron (NGR)")</f>
        <v>&lt;177 micron (NGR)</v>
      </c>
      <c r="L5029">
        <v>24</v>
      </c>
      <c r="M5029" t="s">
        <v>187</v>
      </c>
      <c r="N5029">
        <v>477</v>
      </c>
      <c r="O5029" t="s">
        <v>528</v>
      </c>
      <c r="P5029" t="s">
        <v>243</v>
      </c>
      <c r="Q5029" t="s">
        <v>77</v>
      </c>
      <c r="R5029" t="s">
        <v>197</v>
      </c>
      <c r="S5029" t="s">
        <v>394</v>
      </c>
      <c r="T5029" t="s">
        <v>36</v>
      </c>
      <c r="U5029" t="s">
        <v>495</v>
      </c>
      <c r="V5029" t="s">
        <v>895</v>
      </c>
      <c r="W5029" t="s">
        <v>39</v>
      </c>
      <c r="X5029" t="s">
        <v>77</v>
      </c>
      <c r="Y5029" t="s">
        <v>41</v>
      </c>
      <c r="Z5029" t="s">
        <v>4679</v>
      </c>
    </row>
    <row r="5030" spans="1:26" hidden="1" x14ac:dyDescent="0.25">
      <c r="A5030" t="s">
        <v>20088</v>
      </c>
      <c r="B5030" t="s">
        <v>20089</v>
      </c>
      <c r="C5030" s="1" t="str">
        <f t="shared" si="823"/>
        <v>21:0389</v>
      </c>
      <c r="D5030" s="1" t="str">
        <f t="shared" si="827"/>
        <v>21:0130</v>
      </c>
      <c r="E5030" t="s">
        <v>20090</v>
      </c>
      <c r="F5030" t="s">
        <v>20091</v>
      </c>
      <c r="H5030">
        <v>67.895950799999994</v>
      </c>
      <c r="I5030">
        <v>-84.960341</v>
      </c>
      <c r="J5030" s="1" t="str">
        <f t="shared" si="828"/>
        <v>NGR lake sediment grab sample</v>
      </c>
      <c r="K5030" s="1" t="str">
        <f t="shared" si="829"/>
        <v>&lt;177 micron (NGR)</v>
      </c>
      <c r="L5030">
        <v>24</v>
      </c>
      <c r="M5030" t="s">
        <v>196</v>
      </c>
      <c r="N5030">
        <v>478</v>
      </c>
      <c r="O5030" t="s">
        <v>603</v>
      </c>
      <c r="P5030" t="s">
        <v>320</v>
      </c>
      <c r="Q5030" t="s">
        <v>668</v>
      </c>
      <c r="R5030" t="s">
        <v>1254</v>
      </c>
      <c r="S5030" t="s">
        <v>75</v>
      </c>
      <c r="T5030" t="s">
        <v>36</v>
      </c>
      <c r="U5030" t="s">
        <v>3605</v>
      </c>
      <c r="V5030" t="s">
        <v>19010</v>
      </c>
      <c r="W5030" t="s">
        <v>78</v>
      </c>
      <c r="X5030" t="s">
        <v>890</v>
      </c>
      <c r="Y5030" t="s">
        <v>125</v>
      </c>
      <c r="Z5030" t="s">
        <v>164</v>
      </c>
    </row>
    <row r="5031" spans="1:26" hidden="1" x14ac:dyDescent="0.25">
      <c r="A5031" t="s">
        <v>20092</v>
      </c>
      <c r="B5031" t="s">
        <v>20093</v>
      </c>
      <c r="C5031" s="1" t="str">
        <f t="shared" si="823"/>
        <v>21:0389</v>
      </c>
      <c r="D5031" s="1" t="str">
        <f t="shared" si="827"/>
        <v>21:0130</v>
      </c>
      <c r="E5031" t="s">
        <v>20094</v>
      </c>
      <c r="F5031" t="s">
        <v>20095</v>
      </c>
      <c r="H5031">
        <v>67.8635412</v>
      </c>
      <c r="I5031">
        <v>-84.976403399999995</v>
      </c>
      <c r="J5031" s="1" t="str">
        <f t="shared" si="828"/>
        <v>NGR lake sediment grab sample</v>
      </c>
      <c r="K5031" s="1" t="str">
        <f t="shared" si="829"/>
        <v>&lt;177 micron (NGR)</v>
      </c>
      <c r="L5031">
        <v>24</v>
      </c>
      <c r="M5031" t="s">
        <v>206</v>
      </c>
      <c r="N5031">
        <v>479</v>
      </c>
      <c r="O5031" t="s">
        <v>343</v>
      </c>
      <c r="P5031" t="s">
        <v>62</v>
      </c>
      <c r="Q5031" t="s">
        <v>156</v>
      </c>
      <c r="R5031" t="s">
        <v>32</v>
      </c>
      <c r="S5031" t="s">
        <v>64</v>
      </c>
      <c r="T5031" t="s">
        <v>36</v>
      </c>
      <c r="U5031" t="s">
        <v>2645</v>
      </c>
      <c r="V5031" t="s">
        <v>1193</v>
      </c>
      <c r="W5031" t="s">
        <v>33</v>
      </c>
      <c r="X5031" t="s">
        <v>82</v>
      </c>
      <c r="Y5031" t="s">
        <v>41</v>
      </c>
      <c r="Z5031" t="s">
        <v>33</v>
      </c>
    </row>
    <row r="5032" spans="1:26" hidden="1" x14ac:dyDescent="0.25">
      <c r="A5032" t="s">
        <v>20096</v>
      </c>
      <c r="B5032" t="s">
        <v>20097</v>
      </c>
      <c r="C5032" s="1" t="str">
        <f t="shared" si="823"/>
        <v>21:0389</v>
      </c>
      <c r="D5032" s="1" t="str">
        <f t="shared" si="827"/>
        <v>21:0130</v>
      </c>
      <c r="E5032" t="s">
        <v>20098</v>
      </c>
      <c r="F5032" t="s">
        <v>20099</v>
      </c>
      <c r="H5032">
        <v>67.861143999999996</v>
      </c>
      <c r="I5032">
        <v>-85.069287099999997</v>
      </c>
      <c r="J5032" s="1" t="str">
        <f t="shared" si="828"/>
        <v>NGR lake sediment grab sample</v>
      </c>
      <c r="K5032" s="1" t="str">
        <f t="shared" si="829"/>
        <v>&lt;177 micron (NGR)</v>
      </c>
      <c r="L5032">
        <v>24</v>
      </c>
      <c r="M5032" t="s">
        <v>214</v>
      </c>
      <c r="N5032">
        <v>480</v>
      </c>
      <c r="O5032" t="s">
        <v>236</v>
      </c>
      <c r="P5032" t="s">
        <v>890</v>
      </c>
      <c r="Q5032" t="s">
        <v>76</v>
      </c>
      <c r="R5032" t="s">
        <v>77</v>
      </c>
      <c r="S5032" t="s">
        <v>76</v>
      </c>
      <c r="T5032" t="s">
        <v>36</v>
      </c>
      <c r="U5032" t="s">
        <v>163</v>
      </c>
      <c r="V5032" t="s">
        <v>180</v>
      </c>
      <c r="W5032" t="s">
        <v>78</v>
      </c>
      <c r="X5032" t="s">
        <v>82</v>
      </c>
      <c r="Y5032" t="s">
        <v>41</v>
      </c>
      <c r="Z5032" t="s">
        <v>181</v>
      </c>
    </row>
    <row r="5033" spans="1:26" hidden="1" x14ac:dyDescent="0.25">
      <c r="A5033" t="s">
        <v>20100</v>
      </c>
      <c r="B5033" t="s">
        <v>20101</v>
      </c>
      <c r="C5033" s="1" t="str">
        <f t="shared" si="823"/>
        <v>21:0389</v>
      </c>
      <c r="D5033" s="1" t="str">
        <f t="shared" si="827"/>
        <v>21:0130</v>
      </c>
      <c r="E5033" t="s">
        <v>20102</v>
      </c>
      <c r="F5033" t="s">
        <v>20103</v>
      </c>
      <c r="H5033">
        <v>67.685555500000007</v>
      </c>
      <c r="I5033">
        <v>-84.195833699999994</v>
      </c>
      <c r="J5033" s="1" t="str">
        <f t="shared" si="828"/>
        <v>NGR lake sediment grab sample</v>
      </c>
      <c r="K5033" s="1" t="str">
        <f t="shared" si="829"/>
        <v>&lt;177 micron (NGR)</v>
      </c>
      <c r="L5033">
        <v>25</v>
      </c>
      <c r="M5033" t="s">
        <v>242</v>
      </c>
      <c r="N5033">
        <v>481</v>
      </c>
      <c r="O5033" t="s">
        <v>963</v>
      </c>
      <c r="P5033" t="s">
        <v>88</v>
      </c>
      <c r="Q5033" t="s">
        <v>335</v>
      </c>
      <c r="R5033" t="s">
        <v>890</v>
      </c>
      <c r="S5033" t="s">
        <v>321</v>
      </c>
      <c r="T5033" t="s">
        <v>36</v>
      </c>
      <c r="U5033" t="s">
        <v>563</v>
      </c>
      <c r="V5033" t="s">
        <v>4295</v>
      </c>
      <c r="W5033" t="s">
        <v>33</v>
      </c>
      <c r="X5033" t="s">
        <v>283</v>
      </c>
      <c r="Y5033" t="s">
        <v>309</v>
      </c>
      <c r="Z5033" t="s">
        <v>4295</v>
      </c>
    </row>
    <row r="5034" spans="1:26" hidden="1" x14ac:dyDescent="0.25">
      <c r="A5034" t="s">
        <v>20104</v>
      </c>
      <c r="B5034" t="s">
        <v>20105</v>
      </c>
      <c r="C5034" s="1" t="str">
        <f t="shared" si="823"/>
        <v>21:0389</v>
      </c>
      <c r="D5034" s="1" t="str">
        <f t="shared" si="827"/>
        <v>21:0130</v>
      </c>
      <c r="E5034" t="s">
        <v>20106</v>
      </c>
      <c r="F5034" t="s">
        <v>20107</v>
      </c>
      <c r="H5034">
        <v>67.862111299999995</v>
      </c>
      <c r="I5034">
        <v>-85.142115899999993</v>
      </c>
      <c r="J5034" s="1" t="str">
        <f t="shared" si="828"/>
        <v>NGR lake sediment grab sample</v>
      </c>
      <c r="K5034" s="1" t="str">
        <f t="shared" si="829"/>
        <v>&lt;177 micron (NGR)</v>
      </c>
      <c r="L5034">
        <v>25</v>
      </c>
      <c r="M5034" t="s">
        <v>47</v>
      </c>
      <c r="N5034">
        <v>482</v>
      </c>
      <c r="O5034" t="s">
        <v>224</v>
      </c>
      <c r="P5034" t="s">
        <v>1058</v>
      </c>
      <c r="Q5034" t="s">
        <v>39</v>
      </c>
      <c r="R5034" t="s">
        <v>109</v>
      </c>
      <c r="S5034" t="s">
        <v>78</v>
      </c>
      <c r="T5034" t="s">
        <v>122</v>
      </c>
      <c r="U5034" t="s">
        <v>307</v>
      </c>
      <c r="V5034" t="s">
        <v>180</v>
      </c>
      <c r="W5034" t="s">
        <v>77</v>
      </c>
      <c r="X5034" t="s">
        <v>48</v>
      </c>
      <c r="Y5034" t="s">
        <v>41</v>
      </c>
      <c r="Z5034" t="s">
        <v>4295</v>
      </c>
    </row>
    <row r="5035" spans="1:26" hidden="1" x14ac:dyDescent="0.25">
      <c r="A5035" t="s">
        <v>20108</v>
      </c>
      <c r="B5035" t="s">
        <v>20109</v>
      </c>
      <c r="C5035" s="1" t="str">
        <f t="shared" si="823"/>
        <v>21:0389</v>
      </c>
      <c r="D5035" s="1" t="str">
        <f t="shared" si="827"/>
        <v>21:0130</v>
      </c>
      <c r="E5035" t="s">
        <v>20110</v>
      </c>
      <c r="F5035" t="s">
        <v>20111</v>
      </c>
      <c r="H5035">
        <v>67.832191300000005</v>
      </c>
      <c r="I5035">
        <v>-85.211750199999997</v>
      </c>
      <c r="J5035" s="1" t="str">
        <f t="shared" si="828"/>
        <v>NGR lake sediment grab sample</v>
      </c>
      <c r="K5035" s="1" t="str">
        <f t="shared" si="829"/>
        <v>&lt;177 micron (NGR)</v>
      </c>
      <c r="L5035">
        <v>25</v>
      </c>
      <c r="M5035" t="s">
        <v>60</v>
      </c>
      <c r="N5035">
        <v>483</v>
      </c>
      <c r="O5035" t="s">
        <v>300</v>
      </c>
      <c r="P5035" t="s">
        <v>798</v>
      </c>
      <c r="Q5035" t="s">
        <v>50</v>
      </c>
      <c r="R5035" t="s">
        <v>334</v>
      </c>
      <c r="S5035" t="s">
        <v>64</v>
      </c>
      <c r="T5035" t="s">
        <v>437</v>
      </c>
      <c r="U5035" t="s">
        <v>799</v>
      </c>
      <c r="V5035" t="s">
        <v>171</v>
      </c>
      <c r="W5035" t="s">
        <v>33</v>
      </c>
      <c r="X5035" t="s">
        <v>890</v>
      </c>
      <c r="Y5035" t="s">
        <v>41</v>
      </c>
      <c r="Z5035" t="s">
        <v>3853</v>
      </c>
    </row>
    <row r="5036" spans="1:26" hidden="1" x14ac:dyDescent="0.25">
      <c r="A5036" t="s">
        <v>20112</v>
      </c>
      <c r="B5036" t="s">
        <v>20113</v>
      </c>
      <c r="C5036" s="1" t="str">
        <f t="shared" si="823"/>
        <v>21:0389</v>
      </c>
      <c r="D5036" s="1" t="str">
        <f t="shared" si="827"/>
        <v>21:0130</v>
      </c>
      <c r="E5036" t="s">
        <v>20114</v>
      </c>
      <c r="F5036" t="s">
        <v>20115</v>
      </c>
      <c r="H5036">
        <v>67.813324699999995</v>
      </c>
      <c r="I5036">
        <v>-85.246780700000002</v>
      </c>
      <c r="J5036" s="1" t="str">
        <f t="shared" si="828"/>
        <v>NGR lake sediment grab sample</v>
      </c>
      <c r="K5036" s="1" t="str">
        <f t="shared" si="829"/>
        <v>&lt;177 micron (NGR)</v>
      </c>
      <c r="L5036">
        <v>25</v>
      </c>
      <c r="M5036" t="s">
        <v>251</v>
      </c>
      <c r="N5036">
        <v>484</v>
      </c>
      <c r="O5036" t="s">
        <v>120</v>
      </c>
      <c r="P5036" t="s">
        <v>236</v>
      </c>
      <c r="Q5036" t="s">
        <v>181</v>
      </c>
      <c r="R5036" t="s">
        <v>134</v>
      </c>
      <c r="S5036" t="s">
        <v>64</v>
      </c>
      <c r="T5036" t="s">
        <v>262</v>
      </c>
      <c r="U5036" t="s">
        <v>261</v>
      </c>
      <c r="V5036" t="s">
        <v>9533</v>
      </c>
      <c r="W5036" t="s">
        <v>78</v>
      </c>
      <c r="X5036" t="s">
        <v>82</v>
      </c>
      <c r="Y5036" t="s">
        <v>41</v>
      </c>
      <c r="Z5036" t="s">
        <v>4550</v>
      </c>
    </row>
    <row r="5037" spans="1:26" hidden="1" x14ac:dyDescent="0.25">
      <c r="A5037" t="s">
        <v>20116</v>
      </c>
      <c r="B5037" t="s">
        <v>20117</v>
      </c>
      <c r="C5037" s="1" t="str">
        <f t="shared" si="823"/>
        <v>21:0389</v>
      </c>
      <c r="D5037" s="1" t="str">
        <f t="shared" si="827"/>
        <v>21:0130</v>
      </c>
      <c r="E5037" t="s">
        <v>20118</v>
      </c>
      <c r="F5037" t="s">
        <v>20119</v>
      </c>
      <c r="H5037">
        <v>67.798184399999997</v>
      </c>
      <c r="I5037">
        <v>-85.251425900000001</v>
      </c>
      <c r="J5037" s="1" t="str">
        <f t="shared" si="828"/>
        <v>NGR lake sediment grab sample</v>
      </c>
      <c r="K5037" s="1" t="str">
        <f t="shared" si="829"/>
        <v>&lt;177 micron (NGR)</v>
      </c>
      <c r="L5037">
        <v>25</v>
      </c>
      <c r="M5037" t="s">
        <v>259</v>
      </c>
      <c r="N5037">
        <v>485</v>
      </c>
      <c r="O5037" t="s">
        <v>32</v>
      </c>
      <c r="P5037" t="s">
        <v>49</v>
      </c>
      <c r="Q5037" t="s">
        <v>39</v>
      </c>
      <c r="R5037" t="s">
        <v>156</v>
      </c>
      <c r="S5037" t="s">
        <v>33</v>
      </c>
      <c r="T5037" t="s">
        <v>122</v>
      </c>
      <c r="U5037" t="s">
        <v>81</v>
      </c>
      <c r="V5037" t="s">
        <v>90</v>
      </c>
      <c r="W5037" t="s">
        <v>63</v>
      </c>
      <c r="X5037" t="s">
        <v>82</v>
      </c>
      <c r="Y5037" t="s">
        <v>41</v>
      </c>
      <c r="Z5037" t="s">
        <v>201</v>
      </c>
    </row>
    <row r="5038" spans="1:26" hidden="1" x14ac:dyDescent="0.25">
      <c r="A5038" t="s">
        <v>20120</v>
      </c>
      <c r="B5038" t="s">
        <v>20121</v>
      </c>
      <c r="C5038" s="1" t="str">
        <f t="shared" si="823"/>
        <v>21:0389</v>
      </c>
      <c r="D5038" s="1" t="str">
        <f>HYPERLINK("http://geochem.nrcan.gc.ca/cdogs/content/svy/svy_e.htm", "")</f>
        <v/>
      </c>
      <c r="G5038" s="1" t="str">
        <f>HYPERLINK("http://geochem.nrcan.gc.ca/cdogs/content/cr_/cr_00021_e.htm", "21")</f>
        <v>21</v>
      </c>
      <c r="J5038" t="s">
        <v>220</v>
      </c>
      <c r="K5038" t="s">
        <v>221</v>
      </c>
      <c r="L5038">
        <v>25</v>
      </c>
      <c r="M5038" t="s">
        <v>222</v>
      </c>
      <c r="N5038">
        <v>486</v>
      </c>
      <c r="O5038" t="s">
        <v>48</v>
      </c>
      <c r="P5038" t="s">
        <v>77</v>
      </c>
      <c r="Q5038" t="s">
        <v>50</v>
      </c>
      <c r="R5038" t="s">
        <v>39</v>
      </c>
      <c r="S5038" t="s">
        <v>33</v>
      </c>
      <c r="T5038" t="s">
        <v>36</v>
      </c>
      <c r="U5038" t="s">
        <v>260</v>
      </c>
      <c r="V5038" t="s">
        <v>1121</v>
      </c>
      <c r="W5038" t="s">
        <v>97</v>
      </c>
      <c r="X5038" t="s">
        <v>890</v>
      </c>
      <c r="Y5038" t="s">
        <v>33</v>
      </c>
      <c r="Z5038" t="s">
        <v>1042</v>
      </c>
    </row>
    <row r="5039" spans="1:26" hidden="1" x14ac:dyDescent="0.25">
      <c r="A5039" t="s">
        <v>20122</v>
      </c>
      <c r="B5039" t="s">
        <v>20123</v>
      </c>
      <c r="C5039" s="1" t="str">
        <f t="shared" si="823"/>
        <v>21:0389</v>
      </c>
      <c r="D5039" s="1" t="str">
        <f t="shared" ref="D5039:D5054" si="830">HYPERLINK("http://geochem.nrcan.gc.ca/cdogs/content/svy/svy210130_e.htm", "21:0130")</f>
        <v>21:0130</v>
      </c>
      <c r="E5039" t="s">
        <v>20118</v>
      </c>
      <c r="F5039" t="s">
        <v>20124</v>
      </c>
      <c r="H5039">
        <v>67.798184399999997</v>
      </c>
      <c r="I5039">
        <v>-85.251425900000001</v>
      </c>
      <c r="J5039" s="1" t="str">
        <f t="shared" ref="J5039:J5054" si="831">HYPERLINK("http://geochem.nrcan.gc.ca/cdogs/content/kwd/kwd020027_e.htm", "NGR lake sediment grab sample")</f>
        <v>NGR lake sediment grab sample</v>
      </c>
      <c r="K5039" s="1" t="str">
        <f t="shared" ref="K5039:K5054" si="832">HYPERLINK("http://geochem.nrcan.gc.ca/cdogs/content/kwd/kwd080006_e.htm", "&lt;177 micron (NGR)")</f>
        <v>&lt;177 micron (NGR)</v>
      </c>
      <c r="L5039">
        <v>25</v>
      </c>
      <c r="M5039" t="s">
        <v>268</v>
      </c>
      <c r="N5039">
        <v>487</v>
      </c>
      <c r="O5039" t="s">
        <v>224</v>
      </c>
      <c r="P5039" t="s">
        <v>224</v>
      </c>
      <c r="Q5039" t="s">
        <v>33</v>
      </c>
      <c r="R5039" t="s">
        <v>109</v>
      </c>
      <c r="S5039" t="s">
        <v>33</v>
      </c>
      <c r="T5039" t="s">
        <v>122</v>
      </c>
      <c r="U5039" t="s">
        <v>81</v>
      </c>
      <c r="V5039" t="s">
        <v>190</v>
      </c>
      <c r="W5039" t="s">
        <v>33</v>
      </c>
      <c r="X5039" t="s">
        <v>890</v>
      </c>
      <c r="Y5039" t="s">
        <v>41</v>
      </c>
      <c r="Z5039" t="s">
        <v>496</v>
      </c>
    </row>
    <row r="5040" spans="1:26" hidden="1" x14ac:dyDescent="0.25">
      <c r="A5040" t="s">
        <v>20125</v>
      </c>
      <c r="B5040" t="s">
        <v>20126</v>
      </c>
      <c r="C5040" s="1" t="str">
        <f t="shared" si="823"/>
        <v>21:0389</v>
      </c>
      <c r="D5040" s="1" t="str">
        <f t="shared" si="830"/>
        <v>21:0130</v>
      </c>
      <c r="E5040" t="s">
        <v>20127</v>
      </c>
      <c r="F5040" t="s">
        <v>20128</v>
      </c>
      <c r="H5040">
        <v>67.796287699999993</v>
      </c>
      <c r="I5040">
        <v>-85.279010600000007</v>
      </c>
      <c r="J5040" s="1" t="str">
        <f t="shared" si="831"/>
        <v>NGR lake sediment grab sample</v>
      </c>
      <c r="K5040" s="1" t="str">
        <f t="shared" si="832"/>
        <v>&lt;177 micron (NGR)</v>
      </c>
      <c r="L5040">
        <v>25</v>
      </c>
      <c r="M5040" t="s">
        <v>73</v>
      </c>
      <c r="N5040">
        <v>488</v>
      </c>
      <c r="O5040" t="s">
        <v>516</v>
      </c>
      <c r="P5040" t="s">
        <v>223</v>
      </c>
      <c r="Q5040" t="s">
        <v>78</v>
      </c>
      <c r="R5040" t="s">
        <v>109</v>
      </c>
      <c r="S5040" t="s">
        <v>33</v>
      </c>
      <c r="T5040" t="s">
        <v>36</v>
      </c>
      <c r="U5040" t="s">
        <v>510</v>
      </c>
      <c r="V5040" t="s">
        <v>125</v>
      </c>
      <c r="W5040" t="s">
        <v>33</v>
      </c>
      <c r="X5040" t="s">
        <v>283</v>
      </c>
      <c r="Y5040" t="s">
        <v>41</v>
      </c>
      <c r="Z5040" t="s">
        <v>4244</v>
      </c>
    </row>
    <row r="5041" spans="1:26" hidden="1" x14ac:dyDescent="0.25">
      <c r="A5041" t="s">
        <v>20129</v>
      </c>
      <c r="B5041" t="s">
        <v>20130</v>
      </c>
      <c r="C5041" s="1" t="str">
        <f t="shared" si="823"/>
        <v>21:0389</v>
      </c>
      <c r="D5041" s="1" t="str">
        <f t="shared" si="830"/>
        <v>21:0130</v>
      </c>
      <c r="E5041" t="s">
        <v>20131</v>
      </c>
      <c r="F5041" t="s">
        <v>20132</v>
      </c>
      <c r="H5041">
        <v>67.7844281</v>
      </c>
      <c r="I5041">
        <v>-85.274050399999993</v>
      </c>
      <c r="J5041" s="1" t="str">
        <f t="shared" si="831"/>
        <v>NGR lake sediment grab sample</v>
      </c>
      <c r="K5041" s="1" t="str">
        <f t="shared" si="832"/>
        <v>&lt;177 micron (NGR)</v>
      </c>
      <c r="L5041">
        <v>25</v>
      </c>
      <c r="M5041" t="s">
        <v>87</v>
      </c>
      <c r="N5041">
        <v>489</v>
      </c>
      <c r="O5041" t="s">
        <v>49</v>
      </c>
      <c r="P5041" t="s">
        <v>342</v>
      </c>
      <c r="Q5041" t="s">
        <v>146</v>
      </c>
      <c r="R5041" t="s">
        <v>77</v>
      </c>
      <c r="S5041" t="s">
        <v>33</v>
      </c>
      <c r="T5041" t="s">
        <v>36</v>
      </c>
      <c r="U5041" t="s">
        <v>1692</v>
      </c>
      <c r="V5041" t="s">
        <v>721</v>
      </c>
      <c r="W5041" t="s">
        <v>39</v>
      </c>
      <c r="X5041" t="s">
        <v>890</v>
      </c>
      <c r="Y5041" t="s">
        <v>41</v>
      </c>
      <c r="Z5041" t="s">
        <v>1183</v>
      </c>
    </row>
    <row r="5042" spans="1:26" hidden="1" x14ac:dyDescent="0.25">
      <c r="A5042" t="s">
        <v>20133</v>
      </c>
      <c r="B5042" t="s">
        <v>20134</v>
      </c>
      <c r="C5042" s="1" t="str">
        <f t="shared" si="823"/>
        <v>21:0389</v>
      </c>
      <c r="D5042" s="1" t="str">
        <f t="shared" si="830"/>
        <v>21:0130</v>
      </c>
      <c r="E5042" t="s">
        <v>20135</v>
      </c>
      <c r="F5042" t="s">
        <v>20136</v>
      </c>
      <c r="H5042">
        <v>67.739985000000004</v>
      </c>
      <c r="I5042">
        <v>-85.250107900000003</v>
      </c>
      <c r="J5042" s="1" t="str">
        <f t="shared" si="831"/>
        <v>NGR lake sediment grab sample</v>
      </c>
      <c r="K5042" s="1" t="str">
        <f t="shared" si="832"/>
        <v>&lt;177 micron (NGR)</v>
      </c>
      <c r="L5042">
        <v>25</v>
      </c>
      <c r="M5042" t="s">
        <v>96</v>
      </c>
      <c r="N5042">
        <v>490</v>
      </c>
      <c r="O5042" t="s">
        <v>283</v>
      </c>
      <c r="P5042" t="s">
        <v>77</v>
      </c>
      <c r="Q5042" t="s">
        <v>33</v>
      </c>
      <c r="R5042" t="s">
        <v>181</v>
      </c>
      <c r="S5042" t="s">
        <v>33</v>
      </c>
      <c r="T5042" t="s">
        <v>36</v>
      </c>
      <c r="U5042" t="s">
        <v>343</v>
      </c>
      <c r="V5042" t="s">
        <v>99</v>
      </c>
      <c r="W5042" t="s">
        <v>63</v>
      </c>
      <c r="X5042" t="s">
        <v>82</v>
      </c>
      <c r="Y5042" t="s">
        <v>41</v>
      </c>
      <c r="Z5042" t="s">
        <v>1127</v>
      </c>
    </row>
    <row r="5043" spans="1:26" hidden="1" x14ac:dyDescent="0.25">
      <c r="A5043" t="s">
        <v>20137</v>
      </c>
      <c r="B5043" t="s">
        <v>20138</v>
      </c>
      <c r="C5043" s="1" t="str">
        <f t="shared" si="823"/>
        <v>21:0389</v>
      </c>
      <c r="D5043" s="1" t="str">
        <f t="shared" si="830"/>
        <v>21:0130</v>
      </c>
      <c r="E5043" t="s">
        <v>20139</v>
      </c>
      <c r="F5043" t="s">
        <v>20140</v>
      </c>
      <c r="H5043">
        <v>67.734384199999994</v>
      </c>
      <c r="I5043">
        <v>-85.110710499999996</v>
      </c>
      <c r="J5043" s="1" t="str">
        <f t="shared" si="831"/>
        <v>NGR lake sediment grab sample</v>
      </c>
      <c r="K5043" s="1" t="str">
        <f t="shared" si="832"/>
        <v>&lt;177 micron (NGR)</v>
      </c>
      <c r="L5043">
        <v>25</v>
      </c>
      <c r="M5043" t="s">
        <v>106</v>
      </c>
      <c r="N5043">
        <v>491</v>
      </c>
      <c r="O5043" t="s">
        <v>298</v>
      </c>
      <c r="P5043" t="s">
        <v>289</v>
      </c>
      <c r="Q5043" t="s">
        <v>97</v>
      </c>
      <c r="R5043" t="s">
        <v>75</v>
      </c>
      <c r="S5043" t="s">
        <v>76</v>
      </c>
      <c r="T5043" t="s">
        <v>1095</v>
      </c>
      <c r="U5043" t="s">
        <v>515</v>
      </c>
      <c r="V5043" t="s">
        <v>911</v>
      </c>
      <c r="W5043" t="s">
        <v>78</v>
      </c>
      <c r="X5043" t="s">
        <v>82</v>
      </c>
      <c r="Y5043" t="s">
        <v>41</v>
      </c>
      <c r="Z5043" t="s">
        <v>146</v>
      </c>
    </row>
    <row r="5044" spans="1:26" hidden="1" x14ac:dyDescent="0.25">
      <c r="A5044" t="s">
        <v>20141</v>
      </c>
      <c r="B5044" t="s">
        <v>20142</v>
      </c>
      <c r="C5044" s="1" t="str">
        <f t="shared" si="823"/>
        <v>21:0389</v>
      </c>
      <c r="D5044" s="1" t="str">
        <f t="shared" si="830"/>
        <v>21:0130</v>
      </c>
      <c r="E5044" t="s">
        <v>20143</v>
      </c>
      <c r="F5044" t="s">
        <v>20144</v>
      </c>
      <c r="H5044">
        <v>67.771182699999997</v>
      </c>
      <c r="I5044">
        <v>-85.044453000000004</v>
      </c>
      <c r="J5044" s="1" t="str">
        <f t="shared" si="831"/>
        <v>NGR lake sediment grab sample</v>
      </c>
      <c r="K5044" s="1" t="str">
        <f t="shared" si="832"/>
        <v>&lt;177 micron (NGR)</v>
      </c>
      <c r="L5044">
        <v>25</v>
      </c>
      <c r="M5044" t="s">
        <v>118</v>
      </c>
      <c r="N5044">
        <v>492</v>
      </c>
      <c r="O5044" t="s">
        <v>289</v>
      </c>
      <c r="P5044" t="s">
        <v>320</v>
      </c>
      <c r="Q5044" t="s">
        <v>34</v>
      </c>
      <c r="R5044" t="s">
        <v>321</v>
      </c>
      <c r="S5044" t="s">
        <v>64</v>
      </c>
      <c r="T5044" t="s">
        <v>122</v>
      </c>
      <c r="U5044" t="s">
        <v>1480</v>
      </c>
      <c r="V5044" t="s">
        <v>478</v>
      </c>
      <c r="W5044" t="s">
        <v>335</v>
      </c>
      <c r="X5044" t="s">
        <v>82</v>
      </c>
      <c r="Y5044" t="s">
        <v>41</v>
      </c>
      <c r="Z5044" t="s">
        <v>4244</v>
      </c>
    </row>
    <row r="5045" spans="1:26" hidden="1" x14ac:dyDescent="0.25">
      <c r="A5045" t="s">
        <v>20145</v>
      </c>
      <c r="B5045" t="s">
        <v>20146</v>
      </c>
      <c r="C5045" s="1" t="str">
        <f t="shared" si="823"/>
        <v>21:0389</v>
      </c>
      <c r="D5045" s="1" t="str">
        <f t="shared" si="830"/>
        <v>21:0130</v>
      </c>
      <c r="E5045" t="s">
        <v>20147</v>
      </c>
      <c r="F5045" t="s">
        <v>20148</v>
      </c>
      <c r="H5045">
        <v>67.766264000000007</v>
      </c>
      <c r="I5045">
        <v>-84.985256500000006</v>
      </c>
      <c r="J5045" s="1" t="str">
        <f t="shared" si="831"/>
        <v>NGR lake sediment grab sample</v>
      </c>
      <c r="K5045" s="1" t="str">
        <f t="shared" si="832"/>
        <v>&lt;177 micron (NGR)</v>
      </c>
      <c r="L5045">
        <v>25</v>
      </c>
      <c r="M5045" t="s">
        <v>131</v>
      </c>
      <c r="N5045">
        <v>493</v>
      </c>
      <c r="O5045" t="s">
        <v>759</v>
      </c>
      <c r="P5045" t="s">
        <v>289</v>
      </c>
      <c r="Q5045" t="s">
        <v>198</v>
      </c>
      <c r="R5045" t="s">
        <v>224</v>
      </c>
      <c r="S5045" t="s">
        <v>109</v>
      </c>
      <c r="T5045" t="s">
        <v>36</v>
      </c>
      <c r="U5045" t="s">
        <v>1785</v>
      </c>
      <c r="V5045" t="s">
        <v>1802</v>
      </c>
      <c r="W5045" t="s">
        <v>39</v>
      </c>
      <c r="X5045" t="s">
        <v>890</v>
      </c>
      <c r="Y5045" t="s">
        <v>41</v>
      </c>
      <c r="Z5045" t="s">
        <v>156</v>
      </c>
    </row>
    <row r="5046" spans="1:26" hidden="1" x14ac:dyDescent="0.25">
      <c r="A5046" t="s">
        <v>20149</v>
      </c>
      <c r="B5046" t="s">
        <v>20150</v>
      </c>
      <c r="C5046" s="1" t="str">
        <f t="shared" si="823"/>
        <v>21:0389</v>
      </c>
      <c r="D5046" s="1" t="str">
        <f t="shared" si="830"/>
        <v>21:0130</v>
      </c>
      <c r="E5046" t="s">
        <v>20151</v>
      </c>
      <c r="F5046" t="s">
        <v>20152</v>
      </c>
      <c r="H5046">
        <v>67.778456199999994</v>
      </c>
      <c r="I5046">
        <v>-84.841008500000001</v>
      </c>
      <c r="J5046" s="1" t="str">
        <f t="shared" si="831"/>
        <v>NGR lake sediment grab sample</v>
      </c>
      <c r="K5046" s="1" t="str">
        <f t="shared" si="832"/>
        <v>&lt;177 micron (NGR)</v>
      </c>
      <c r="L5046">
        <v>25</v>
      </c>
      <c r="M5046" t="s">
        <v>143</v>
      </c>
      <c r="N5046">
        <v>494</v>
      </c>
      <c r="O5046" t="s">
        <v>666</v>
      </c>
      <c r="P5046" t="s">
        <v>223</v>
      </c>
      <c r="Q5046" t="s">
        <v>77</v>
      </c>
      <c r="R5046" t="s">
        <v>62</v>
      </c>
      <c r="S5046" t="s">
        <v>198</v>
      </c>
      <c r="T5046" t="s">
        <v>36</v>
      </c>
      <c r="U5046" t="s">
        <v>703</v>
      </c>
      <c r="V5046" t="s">
        <v>1006</v>
      </c>
      <c r="W5046" t="s">
        <v>66</v>
      </c>
      <c r="X5046" t="s">
        <v>283</v>
      </c>
      <c r="Y5046" t="s">
        <v>41</v>
      </c>
      <c r="Z5046" t="s">
        <v>1223</v>
      </c>
    </row>
    <row r="5047" spans="1:26" hidden="1" x14ac:dyDescent="0.25">
      <c r="A5047" t="s">
        <v>20153</v>
      </c>
      <c r="B5047" t="s">
        <v>20154</v>
      </c>
      <c r="C5047" s="1" t="str">
        <f t="shared" si="823"/>
        <v>21:0389</v>
      </c>
      <c r="D5047" s="1" t="str">
        <f t="shared" si="830"/>
        <v>21:0130</v>
      </c>
      <c r="E5047" t="s">
        <v>20155</v>
      </c>
      <c r="F5047" t="s">
        <v>20156</v>
      </c>
      <c r="H5047">
        <v>67.757656100000005</v>
      </c>
      <c r="I5047">
        <v>-84.6985162</v>
      </c>
      <c r="J5047" s="1" t="str">
        <f t="shared" si="831"/>
        <v>NGR lake sediment grab sample</v>
      </c>
      <c r="K5047" s="1" t="str">
        <f t="shared" si="832"/>
        <v>&lt;177 micron (NGR)</v>
      </c>
      <c r="L5047">
        <v>25</v>
      </c>
      <c r="M5047" t="s">
        <v>177</v>
      </c>
      <c r="N5047">
        <v>495</v>
      </c>
      <c r="O5047" t="s">
        <v>631</v>
      </c>
      <c r="P5047" t="s">
        <v>133</v>
      </c>
      <c r="Q5047" t="s">
        <v>277</v>
      </c>
      <c r="R5047" t="s">
        <v>74</v>
      </c>
      <c r="S5047" t="s">
        <v>596</v>
      </c>
      <c r="T5047" t="s">
        <v>36</v>
      </c>
      <c r="U5047" t="s">
        <v>2169</v>
      </c>
      <c r="V5047" t="s">
        <v>8127</v>
      </c>
      <c r="W5047" t="s">
        <v>66</v>
      </c>
      <c r="X5047" t="s">
        <v>82</v>
      </c>
      <c r="Y5047" t="s">
        <v>41</v>
      </c>
      <c r="Z5047" t="s">
        <v>2391</v>
      </c>
    </row>
    <row r="5048" spans="1:26" hidden="1" x14ac:dyDescent="0.25">
      <c r="A5048" t="s">
        <v>20157</v>
      </c>
      <c r="B5048" t="s">
        <v>20158</v>
      </c>
      <c r="C5048" s="1" t="str">
        <f t="shared" si="823"/>
        <v>21:0389</v>
      </c>
      <c r="D5048" s="1" t="str">
        <f t="shared" si="830"/>
        <v>21:0130</v>
      </c>
      <c r="E5048" t="s">
        <v>20159</v>
      </c>
      <c r="F5048" t="s">
        <v>20160</v>
      </c>
      <c r="H5048">
        <v>67.724588900000001</v>
      </c>
      <c r="I5048">
        <v>-84.630467800000005</v>
      </c>
      <c r="J5048" s="1" t="str">
        <f t="shared" si="831"/>
        <v>NGR lake sediment grab sample</v>
      </c>
      <c r="K5048" s="1" t="str">
        <f t="shared" si="832"/>
        <v>&lt;177 micron (NGR)</v>
      </c>
      <c r="L5048">
        <v>25</v>
      </c>
      <c r="M5048" t="s">
        <v>187</v>
      </c>
      <c r="N5048">
        <v>496</v>
      </c>
      <c r="O5048" t="s">
        <v>577</v>
      </c>
      <c r="P5048" t="s">
        <v>61</v>
      </c>
      <c r="Q5048" t="s">
        <v>391</v>
      </c>
      <c r="R5048" t="s">
        <v>74</v>
      </c>
      <c r="S5048" t="s">
        <v>277</v>
      </c>
      <c r="T5048" t="s">
        <v>36</v>
      </c>
      <c r="U5048" t="s">
        <v>9262</v>
      </c>
      <c r="V5048" t="s">
        <v>6700</v>
      </c>
      <c r="W5048" t="s">
        <v>63</v>
      </c>
      <c r="X5048" t="s">
        <v>283</v>
      </c>
      <c r="Y5048" t="s">
        <v>41</v>
      </c>
      <c r="Z5048" t="s">
        <v>3876</v>
      </c>
    </row>
    <row r="5049" spans="1:26" hidden="1" x14ac:dyDescent="0.25">
      <c r="A5049" t="s">
        <v>20161</v>
      </c>
      <c r="B5049" t="s">
        <v>20162</v>
      </c>
      <c r="C5049" s="1" t="str">
        <f t="shared" si="823"/>
        <v>21:0389</v>
      </c>
      <c r="D5049" s="1" t="str">
        <f t="shared" si="830"/>
        <v>21:0130</v>
      </c>
      <c r="E5049" t="s">
        <v>20163</v>
      </c>
      <c r="F5049" t="s">
        <v>20164</v>
      </c>
      <c r="H5049">
        <v>67.697677499999998</v>
      </c>
      <c r="I5049">
        <v>-84.477689299999994</v>
      </c>
      <c r="J5049" s="1" t="str">
        <f t="shared" si="831"/>
        <v>NGR lake sediment grab sample</v>
      </c>
      <c r="K5049" s="1" t="str">
        <f t="shared" si="832"/>
        <v>&lt;177 micron (NGR)</v>
      </c>
      <c r="L5049">
        <v>25</v>
      </c>
      <c r="M5049" t="s">
        <v>196</v>
      </c>
      <c r="N5049">
        <v>497</v>
      </c>
      <c r="O5049" t="s">
        <v>31</v>
      </c>
      <c r="P5049" t="s">
        <v>759</v>
      </c>
      <c r="Q5049" t="s">
        <v>668</v>
      </c>
      <c r="R5049" t="s">
        <v>61</v>
      </c>
      <c r="S5049" t="s">
        <v>668</v>
      </c>
      <c r="T5049" t="s">
        <v>36</v>
      </c>
      <c r="U5049" t="s">
        <v>3698</v>
      </c>
      <c r="V5049" t="s">
        <v>8635</v>
      </c>
      <c r="W5049" t="s">
        <v>80</v>
      </c>
      <c r="X5049" t="s">
        <v>82</v>
      </c>
      <c r="Y5049" t="s">
        <v>66</v>
      </c>
      <c r="Z5049" t="s">
        <v>78</v>
      </c>
    </row>
    <row r="5050" spans="1:26" hidden="1" x14ac:dyDescent="0.25">
      <c r="A5050" t="s">
        <v>20165</v>
      </c>
      <c r="B5050" t="s">
        <v>20166</v>
      </c>
      <c r="C5050" s="1" t="str">
        <f t="shared" si="823"/>
        <v>21:0389</v>
      </c>
      <c r="D5050" s="1" t="str">
        <f t="shared" si="830"/>
        <v>21:0130</v>
      </c>
      <c r="E5050" t="s">
        <v>20167</v>
      </c>
      <c r="F5050" t="s">
        <v>20168</v>
      </c>
      <c r="H5050">
        <v>67.697859600000001</v>
      </c>
      <c r="I5050">
        <v>-84.417132800000005</v>
      </c>
      <c r="J5050" s="1" t="str">
        <f t="shared" si="831"/>
        <v>NGR lake sediment grab sample</v>
      </c>
      <c r="K5050" s="1" t="str">
        <f t="shared" si="832"/>
        <v>&lt;177 micron (NGR)</v>
      </c>
      <c r="L5050">
        <v>25</v>
      </c>
      <c r="M5050" t="s">
        <v>206</v>
      </c>
      <c r="N5050">
        <v>498</v>
      </c>
      <c r="O5050" t="s">
        <v>463</v>
      </c>
      <c r="P5050" t="s">
        <v>289</v>
      </c>
      <c r="Q5050" t="s">
        <v>283</v>
      </c>
      <c r="R5050" t="s">
        <v>133</v>
      </c>
      <c r="S5050" t="s">
        <v>283</v>
      </c>
      <c r="T5050" t="s">
        <v>36</v>
      </c>
      <c r="U5050" t="s">
        <v>571</v>
      </c>
      <c r="V5050" t="s">
        <v>15524</v>
      </c>
      <c r="W5050" t="s">
        <v>63</v>
      </c>
      <c r="X5050" t="s">
        <v>77</v>
      </c>
      <c r="Y5050" t="s">
        <v>309</v>
      </c>
      <c r="Z5050" t="s">
        <v>33</v>
      </c>
    </row>
    <row r="5051" spans="1:26" hidden="1" x14ac:dyDescent="0.25">
      <c r="A5051" t="s">
        <v>20169</v>
      </c>
      <c r="B5051" t="s">
        <v>20170</v>
      </c>
      <c r="C5051" s="1" t="str">
        <f t="shared" si="823"/>
        <v>21:0389</v>
      </c>
      <c r="D5051" s="1" t="str">
        <f t="shared" si="830"/>
        <v>21:0130</v>
      </c>
      <c r="E5051" t="s">
        <v>20171</v>
      </c>
      <c r="F5051" t="s">
        <v>20172</v>
      </c>
      <c r="H5051">
        <v>67.703003699999996</v>
      </c>
      <c r="I5051">
        <v>-84.310658599999996</v>
      </c>
      <c r="J5051" s="1" t="str">
        <f t="shared" si="831"/>
        <v>NGR lake sediment grab sample</v>
      </c>
      <c r="K5051" s="1" t="str">
        <f t="shared" si="832"/>
        <v>&lt;177 micron (NGR)</v>
      </c>
      <c r="L5051">
        <v>25</v>
      </c>
      <c r="M5051" t="s">
        <v>214</v>
      </c>
      <c r="N5051">
        <v>499</v>
      </c>
      <c r="O5051" t="s">
        <v>390</v>
      </c>
      <c r="P5051" t="s">
        <v>562</v>
      </c>
      <c r="Q5051" t="s">
        <v>406</v>
      </c>
      <c r="R5051" t="s">
        <v>133</v>
      </c>
      <c r="S5051" t="s">
        <v>391</v>
      </c>
      <c r="T5051" t="s">
        <v>36</v>
      </c>
      <c r="U5051" t="s">
        <v>8864</v>
      </c>
      <c r="V5051" t="s">
        <v>18856</v>
      </c>
      <c r="W5051" t="s">
        <v>80</v>
      </c>
      <c r="X5051" t="s">
        <v>82</v>
      </c>
      <c r="Y5051" t="s">
        <v>309</v>
      </c>
      <c r="Z5051" t="s">
        <v>2240</v>
      </c>
    </row>
    <row r="5052" spans="1:26" hidden="1" x14ac:dyDescent="0.25">
      <c r="A5052" t="s">
        <v>20173</v>
      </c>
      <c r="B5052" t="s">
        <v>20174</v>
      </c>
      <c r="C5052" s="1" t="str">
        <f t="shared" si="823"/>
        <v>21:0389</v>
      </c>
      <c r="D5052" s="1" t="str">
        <f t="shared" si="830"/>
        <v>21:0130</v>
      </c>
      <c r="E5052" t="s">
        <v>20102</v>
      </c>
      <c r="F5052" t="s">
        <v>20175</v>
      </c>
      <c r="H5052">
        <v>67.685555500000007</v>
      </c>
      <c r="I5052">
        <v>-84.195833699999994</v>
      </c>
      <c r="J5052" s="1" t="str">
        <f t="shared" si="831"/>
        <v>NGR lake sediment grab sample</v>
      </c>
      <c r="K5052" s="1" t="str">
        <f t="shared" si="832"/>
        <v>&lt;177 micron (NGR)</v>
      </c>
      <c r="L5052">
        <v>25</v>
      </c>
      <c r="M5052" t="s">
        <v>366</v>
      </c>
      <c r="N5052">
        <v>500</v>
      </c>
      <c r="O5052" t="s">
        <v>909</v>
      </c>
      <c r="P5052" t="s">
        <v>243</v>
      </c>
      <c r="Q5052" t="s">
        <v>406</v>
      </c>
      <c r="R5052" t="s">
        <v>62</v>
      </c>
      <c r="S5052" t="s">
        <v>321</v>
      </c>
      <c r="T5052" t="s">
        <v>36</v>
      </c>
      <c r="U5052" t="s">
        <v>1171</v>
      </c>
      <c r="V5052" t="s">
        <v>4117</v>
      </c>
      <c r="W5052" t="s">
        <v>33</v>
      </c>
      <c r="X5052" t="s">
        <v>77</v>
      </c>
      <c r="Y5052" t="s">
        <v>125</v>
      </c>
      <c r="Z5052" t="s">
        <v>4244</v>
      </c>
    </row>
    <row r="5053" spans="1:26" hidden="1" x14ac:dyDescent="0.25">
      <c r="A5053" t="s">
        <v>20176</v>
      </c>
      <c r="B5053" t="s">
        <v>20177</v>
      </c>
      <c r="C5053" s="1" t="str">
        <f t="shared" si="823"/>
        <v>21:0389</v>
      </c>
      <c r="D5053" s="1" t="str">
        <f t="shared" si="830"/>
        <v>21:0130</v>
      </c>
      <c r="E5053" t="s">
        <v>20178</v>
      </c>
      <c r="F5053" t="s">
        <v>20179</v>
      </c>
      <c r="H5053">
        <v>67.621236300000007</v>
      </c>
      <c r="I5053">
        <v>-85.988478599999993</v>
      </c>
      <c r="J5053" s="1" t="str">
        <f t="shared" si="831"/>
        <v>NGR lake sediment grab sample</v>
      </c>
      <c r="K5053" s="1" t="str">
        <f t="shared" si="832"/>
        <v>&lt;177 micron (NGR)</v>
      </c>
      <c r="L5053">
        <v>26</v>
      </c>
      <c r="M5053" t="s">
        <v>242</v>
      </c>
      <c r="N5053">
        <v>501</v>
      </c>
      <c r="O5053" t="s">
        <v>306</v>
      </c>
      <c r="P5053" t="s">
        <v>289</v>
      </c>
      <c r="Q5053" t="s">
        <v>97</v>
      </c>
      <c r="R5053" t="s">
        <v>32</v>
      </c>
      <c r="S5053" t="s">
        <v>156</v>
      </c>
      <c r="T5053" t="s">
        <v>65</v>
      </c>
      <c r="U5053" t="s">
        <v>497</v>
      </c>
      <c r="V5053" t="s">
        <v>6700</v>
      </c>
      <c r="W5053" t="s">
        <v>76</v>
      </c>
      <c r="X5053" t="s">
        <v>82</v>
      </c>
      <c r="Y5053" t="s">
        <v>41</v>
      </c>
      <c r="Z5053" t="s">
        <v>75</v>
      </c>
    </row>
    <row r="5054" spans="1:26" hidden="1" x14ac:dyDescent="0.25">
      <c r="A5054" t="s">
        <v>20180</v>
      </c>
      <c r="B5054" t="s">
        <v>20181</v>
      </c>
      <c r="C5054" s="1" t="str">
        <f t="shared" si="823"/>
        <v>21:0389</v>
      </c>
      <c r="D5054" s="1" t="str">
        <f t="shared" si="830"/>
        <v>21:0130</v>
      </c>
      <c r="E5054" t="s">
        <v>20182</v>
      </c>
      <c r="F5054" t="s">
        <v>20183</v>
      </c>
      <c r="H5054">
        <v>67.661800999999997</v>
      </c>
      <c r="I5054">
        <v>-84.057009500000007</v>
      </c>
      <c r="J5054" s="1" t="str">
        <f t="shared" si="831"/>
        <v>NGR lake sediment grab sample</v>
      </c>
      <c r="K5054" s="1" t="str">
        <f t="shared" si="832"/>
        <v>&lt;177 micron (NGR)</v>
      </c>
      <c r="L5054">
        <v>26</v>
      </c>
      <c r="M5054" t="s">
        <v>47</v>
      </c>
      <c r="N5054">
        <v>502</v>
      </c>
      <c r="O5054" t="s">
        <v>463</v>
      </c>
      <c r="P5054" t="s">
        <v>91</v>
      </c>
      <c r="Q5054" t="s">
        <v>335</v>
      </c>
      <c r="R5054" t="s">
        <v>108</v>
      </c>
      <c r="S5054" t="s">
        <v>668</v>
      </c>
      <c r="T5054" t="s">
        <v>36</v>
      </c>
      <c r="U5054" t="s">
        <v>477</v>
      </c>
      <c r="V5054" t="s">
        <v>5107</v>
      </c>
      <c r="W5054" t="s">
        <v>33</v>
      </c>
      <c r="X5054" t="s">
        <v>890</v>
      </c>
      <c r="Y5054" t="s">
        <v>41</v>
      </c>
      <c r="Z5054" t="s">
        <v>1137</v>
      </c>
    </row>
    <row r="5055" spans="1:26" hidden="1" x14ac:dyDescent="0.25">
      <c r="A5055" t="s">
        <v>20184</v>
      </c>
      <c r="B5055" t="s">
        <v>20185</v>
      </c>
      <c r="C5055" s="1" t="str">
        <f t="shared" si="823"/>
        <v>21:0389</v>
      </c>
      <c r="D5055" s="1" t="str">
        <f>HYPERLINK("http://geochem.nrcan.gc.ca/cdogs/content/svy/svy_e.htm", "")</f>
        <v/>
      </c>
      <c r="G5055" s="1" t="str">
        <f>HYPERLINK("http://geochem.nrcan.gc.ca/cdogs/content/cr_/cr_00021_e.htm", "21")</f>
        <v>21</v>
      </c>
      <c r="J5055" t="s">
        <v>220</v>
      </c>
      <c r="K5055" t="s">
        <v>221</v>
      </c>
      <c r="L5055">
        <v>26</v>
      </c>
      <c r="M5055" t="s">
        <v>222</v>
      </c>
      <c r="N5055">
        <v>503</v>
      </c>
      <c r="O5055" t="s">
        <v>224</v>
      </c>
      <c r="P5055" t="s">
        <v>134</v>
      </c>
      <c r="Q5055" t="s">
        <v>64</v>
      </c>
      <c r="R5055" t="s">
        <v>181</v>
      </c>
      <c r="S5055" t="s">
        <v>80</v>
      </c>
      <c r="T5055" t="s">
        <v>36</v>
      </c>
      <c r="U5055" t="s">
        <v>4834</v>
      </c>
      <c r="V5055" t="s">
        <v>517</v>
      </c>
      <c r="W5055" t="s">
        <v>76</v>
      </c>
      <c r="X5055" t="s">
        <v>890</v>
      </c>
      <c r="Y5055" t="s">
        <v>78</v>
      </c>
      <c r="Z5055" t="s">
        <v>381</v>
      </c>
    </row>
    <row r="5056" spans="1:26" hidden="1" x14ac:dyDescent="0.25">
      <c r="A5056" t="s">
        <v>20186</v>
      </c>
      <c r="B5056" t="s">
        <v>20187</v>
      </c>
      <c r="C5056" s="1" t="str">
        <f t="shared" si="823"/>
        <v>21:0389</v>
      </c>
      <c r="D5056" s="1" t="str">
        <f t="shared" ref="D5056:D5090" si="833">HYPERLINK("http://geochem.nrcan.gc.ca/cdogs/content/svy/svy210130_e.htm", "21:0130")</f>
        <v>21:0130</v>
      </c>
      <c r="E5056" t="s">
        <v>20188</v>
      </c>
      <c r="F5056" t="s">
        <v>20189</v>
      </c>
      <c r="H5056">
        <v>67.687110799999999</v>
      </c>
      <c r="I5056">
        <v>-85.532685599999994</v>
      </c>
      <c r="J5056" s="1" t="str">
        <f t="shared" ref="J5056:J5090" si="834">HYPERLINK("http://geochem.nrcan.gc.ca/cdogs/content/kwd/kwd020027_e.htm", "NGR lake sediment grab sample")</f>
        <v>NGR lake sediment grab sample</v>
      </c>
      <c r="K5056" s="1" t="str">
        <f t="shared" ref="K5056:K5090" si="835">HYPERLINK("http://geochem.nrcan.gc.ca/cdogs/content/kwd/kwd080006_e.htm", "&lt;177 micron (NGR)")</f>
        <v>&lt;177 micron (NGR)</v>
      </c>
      <c r="L5056">
        <v>26</v>
      </c>
      <c r="M5056" t="s">
        <v>251</v>
      </c>
      <c r="N5056">
        <v>504</v>
      </c>
      <c r="O5056" t="s">
        <v>224</v>
      </c>
      <c r="P5056" t="s">
        <v>32</v>
      </c>
      <c r="Q5056" t="s">
        <v>97</v>
      </c>
      <c r="R5056" t="s">
        <v>134</v>
      </c>
      <c r="S5056" t="s">
        <v>78</v>
      </c>
      <c r="T5056" t="s">
        <v>36</v>
      </c>
      <c r="U5056" t="s">
        <v>703</v>
      </c>
      <c r="V5056" t="s">
        <v>180</v>
      </c>
      <c r="W5056" t="s">
        <v>53</v>
      </c>
      <c r="X5056" t="s">
        <v>77</v>
      </c>
      <c r="Y5056" t="s">
        <v>41</v>
      </c>
      <c r="Z5056" t="s">
        <v>11653</v>
      </c>
    </row>
    <row r="5057" spans="1:26" hidden="1" x14ac:dyDescent="0.25">
      <c r="A5057" t="s">
        <v>20190</v>
      </c>
      <c r="B5057" t="s">
        <v>20191</v>
      </c>
      <c r="C5057" s="1" t="str">
        <f t="shared" si="823"/>
        <v>21:0389</v>
      </c>
      <c r="D5057" s="1" t="str">
        <f t="shared" si="833"/>
        <v>21:0130</v>
      </c>
      <c r="E5057" t="s">
        <v>20192</v>
      </c>
      <c r="F5057" t="s">
        <v>20193</v>
      </c>
      <c r="H5057">
        <v>67.695821199999997</v>
      </c>
      <c r="I5057">
        <v>-85.564825999999996</v>
      </c>
      <c r="J5057" s="1" t="str">
        <f t="shared" si="834"/>
        <v>NGR lake sediment grab sample</v>
      </c>
      <c r="K5057" s="1" t="str">
        <f t="shared" si="835"/>
        <v>&lt;177 micron (NGR)</v>
      </c>
      <c r="L5057">
        <v>26</v>
      </c>
      <c r="M5057" t="s">
        <v>259</v>
      </c>
      <c r="N5057">
        <v>505</v>
      </c>
      <c r="O5057" t="s">
        <v>488</v>
      </c>
      <c r="P5057" t="s">
        <v>289</v>
      </c>
      <c r="Q5057" t="s">
        <v>33</v>
      </c>
      <c r="R5057" t="s">
        <v>109</v>
      </c>
      <c r="S5057" t="s">
        <v>63</v>
      </c>
      <c r="T5057" t="s">
        <v>65</v>
      </c>
      <c r="U5057" t="s">
        <v>54</v>
      </c>
      <c r="V5057" t="s">
        <v>20194</v>
      </c>
      <c r="W5057" t="s">
        <v>78</v>
      </c>
      <c r="X5057" t="s">
        <v>79</v>
      </c>
      <c r="Y5057" t="s">
        <v>41</v>
      </c>
      <c r="Z5057" t="s">
        <v>2762</v>
      </c>
    </row>
    <row r="5058" spans="1:26" hidden="1" x14ac:dyDescent="0.25">
      <c r="A5058" t="s">
        <v>20195</v>
      </c>
      <c r="B5058" t="s">
        <v>20196</v>
      </c>
      <c r="C5058" s="1" t="str">
        <f t="shared" si="823"/>
        <v>21:0389</v>
      </c>
      <c r="D5058" s="1" t="str">
        <f t="shared" si="833"/>
        <v>21:0130</v>
      </c>
      <c r="E5058" t="s">
        <v>20192</v>
      </c>
      <c r="F5058" t="s">
        <v>20197</v>
      </c>
      <c r="H5058">
        <v>67.695821199999997</v>
      </c>
      <c r="I5058">
        <v>-85.564825999999996</v>
      </c>
      <c r="J5058" s="1" t="str">
        <f t="shared" si="834"/>
        <v>NGR lake sediment grab sample</v>
      </c>
      <c r="K5058" s="1" t="str">
        <f t="shared" si="835"/>
        <v>&lt;177 micron (NGR)</v>
      </c>
      <c r="L5058">
        <v>26</v>
      </c>
      <c r="M5058" t="s">
        <v>268</v>
      </c>
      <c r="N5058">
        <v>506</v>
      </c>
      <c r="O5058" t="s">
        <v>1090</v>
      </c>
      <c r="P5058" t="s">
        <v>74</v>
      </c>
      <c r="Q5058" t="s">
        <v>76</v>
      </c>
      <c r="R5058" t="s">
        <v>50</v>
      </c>
      <c r="S5058" t="s">
        <v>80</v>
      </c>
      <c r="T5058" t="s">
        <v>36</v>
      </c>
      <c r="U5058" t="s">
        <v>307</v>
      </c>
      <c r="V5058" t="s">
        <v>227</v>
      </c>
      <c r="W5058" t="s">
        <v>33</v>
      </c>
      <c r="X5058" t="s">
        <v>48</v>
      </c>
      <c r="Y5058" t="s">
        <v>41</v>
      </c>
      <c r="Z5058" t="s">
        <v>3494</v>
      </c>
    </row>
    <row r="5059" spans="1:26" hidden="1" x14ac:dyDescent="0.25">
      <c r="A5059" t="s">
        <v>20198</v>
      </c>
      <c r="B5059" t="s">
        <v>20199</v>
      </c>
      <c r="C5059" s="1" t="str">
        <f t="shared" si="823"/>
        <v>21:0389</v>
      </c>
      <c r="D5059" s="1" t="str">
        <f t="shared" si="833"/>
        <v>21:0130</v>
      </c>
      <c r="E5059" t="s">
        <v>20200</v>
      </c>
      <c r="F5059" t="s">
        <v>20201</v>
      </c>
      <c r="H5059">
        <v>67.667496700000001</v>
      </c>
      <c r="I5059">
        <v>-85.582025000000002</v>
      </c>
      <c r="J5059" s="1" t="str">
        <f t="shared" si="834"/>
        <v>NGR lake sediment grab sample</v>
      </c>
      <c r="K5059" s="1" t="str">
        <f t="shared" si="835"/>
        <v>&lt;177 micron (NGR)</v>
      </c>
      <c r="L5059">
        <v>26</v>
      </c>
      <c r="M5059" t="s">
        <v>60</v>
      </c>
      <c r="N5059">
        <v>507</v>
      </c>
      <c r="O5059" t="s">
        <v>1048</v>
      </c>
      <c r="P5059" t="s">
        <v>1058</v>
      </c>
      <c r="Q5059" t="s">
        <v>135</v>
      </c>
      <c r="R5059" t="s">
        <v>75</v>
      </c>
      <c r="S5059" t="s">
        <v>78</v>
      </c>
      <c r="T5059" t="s">
        <v>36</v>
      </c>
      <c r="U5059" t="s">
        <v>470</v>
      </c>
      <c r="V5059" t="s">
        <v>853</v>
      </c>
      <c r="W5059" t="s">
        <v>33</v>
      </c>
      <c r="X5059" t="s">
        <v>82</v>
      </c>
      <c r="Y5059" t="s">
        <v>41</v>
      </c>
      <c r="Z5059" t="s">
        <v>554</v>
      </c>
    </row>
    <row r="5060" spans="1:26" hidden="1" x14ac:dyDescent="0.25">
      <c r="A5060" t="s">
        <v>20202</v>
      </c>
      <c r="B5060" t="s">
        <v>20203</v>
      </c>
      <c r="C5060" s="1" t="str">
        <f t="shared" si="823"/>
        <v>21:0389</v>
      </c>
      <c r="D5060" s="1" t="str">
        <f t="shared" si="833"/>
        <v>21:0130</v>
      </c>
      <c r="E5060" t="s">
        <v>20204</v>
      </c>
      <c r="F5060" t="s">
        <v>20205</v>
      </c>
      <c r="H5060">
        <v>67.655203099999994</v>
      </c>
      <c r="I5060">
        <v>-85.692030700000004</v>
      </c>
      <c r="J5060" s="1" t="str">
        <f t="shared" si="834"/>
        <v>NGR lake sediment grab sample</v>
      </c>
      <c r="K5060" s="1" t="str">
        <f t="shared" si="835"/>
        <v>&lt;177 micron (NGR)</v>
      </c>
      <c r="L5060">
        <v>26</v>
      </c>
      <c r="M5060" t="s">
        <v>73</v>
      </c>
      <c r="N5060">
        <v>508</v>
      </c>
      <c r="O5060" t="s">
        <v>321</v>
      </c>
      <c r="P5060" t="s">
        <v>596</v>
      </c>
      <c r="Q5060" t="s">
        <v>146</v>
      </c>
      <c r="R5060" t="s">
        <v>181</v>
      </c>
      <c r="S5060" t="s">
        <v>66</v>
      </c>
      <c r="T5060" t="s">
        <v>36</v>
      </c>
      <c r="U5060" t="s">
        <v>418</v>
      </c>
      <c r="V5060" t="s">
        <v>292</v>
      </c>
      <c r="W5060" t="s">
        <v>66</v>
      </c>
      <c r="X5060" t="s">
        <v>76</v>
      </c>
      <c r="Y5060" t="s">
        <v>41</v>
      </c>
      <c r="Z5060" t="s">
        <v>522</v>
      </c>
    </row>
    <row r="5061" spans="1:26" hidden="1" x14ac:dyDescent="0.25">
      <c r="A5061" t="s">
        <v>20206</v>
      </c>
      <c r="B5061" t="s">
        <v>20207</v>
      </c>
      <c r="C5061" s="1" t="str">
        <f t="shared" si="823"/>
        <v>21:0389</v>
      </c>
      <c r="D5061" s="1" t="str">
        <f t="shared" si="833"/>
        <v>21:0130</v>
      </c>
      <c r="E5061" t="s">
        <v>20208</v>
      </c>
      <c r="F5061" t="s">
        <v>20209</v>
      </c>
      <c r="H5061">
        <v>67.680544900000001</v>
      </c>
      <c r="I5061">
        <v>-85.765407600000003</v>
      </c>
      <c r="J5061" s="1" t="str">
        <f t="shared" si="834"/>
        <v>NGR lake sediment grab sample</v>
      </c>
      <c r="K5061" s="1" t="str">
        <f t="shared" si="835"/>
        <v>&lt;177 micron (NGR)</v>
      </c>
      <c r="L5061">
        <v>26</v>
      </c>
      <c r="M5061" t="s">
        <v>87</v>
      </c>
      <c r="N5061">
        <v>509</v>
      </c>
      <c r="O5061" t="s">
        <v>224</v>
      </c>
      <c r="P5061" t="s">
        <v>197</v>
      </c>
      <c r="Q5061" t="s">
        <v>64</v>
      </c>
      <c r="R5061" t="s">
        <v>134</v>
      </c>
      <c r="S5061" t="s">
        <v>181</v>
      </c>
      <c r="T5061" t="s">
        <v>36</v>
      </c>
      <c r="U5061" t="s">
        <v>583</v>
      </c>
      <c r="V5061" t="s">
        <v>853</v>
      </c>
      <c r="W5061" t="s">
        <v>63</v>
      </c>
      <c r="X5061" t="s">
        <v>77</v>
      </c>
      <c r="Y5061" t="s">
        <v>125</v>
      </c>
      <c r="Z5061" t="s">
        <v>2661</v>
      </c>
    </row>
    <row r="5062" spans="1:26" hidden="1" x14ac:dyDescent="0.25">
      <c r="A5062" t="s">
        <v>20210</v>
      </c>
      <c r="B5062" t="s">
        <v>20211</v>
      </c>
      <c r="C5062" s="1" t="str">
        <f t="shared" si="823"/>
        <v>21:0389</v>
      </c>
      <c r="D5062" s="1" t="str">
        <f t="shared" si="833"/>
        <v>21:0130</v>
      </c>
      <c r="E5062" t="s">
        <v>20212</v>
      </c>
      <c r="F5062" t="s">
        <v>20213</v>
      </c>
      <c r="H5062">
        <v>67.649054899999996</v>
      </c>
      <c r="I5062">
        <v>-85.801111000000006</v>
      </c>
      <c r="J5062" s="1" t="str">
        <f t="shared" si="834"/>
        <v>NGR lake sediment grab sample</v>
      </c>
      <c r="K5062" s="1" t="str">
        <f t="shared" si="835"/>
        <v>&lt;177 micron (NGR)</v>
      </c>
      <c r="L5062">
        <v>26</v>
      </c>
      <c r="M5062" t="s">
        <v>96</v>
      </c>
      <c r="N5062">
        <v>510</v>
      </c>
      <c r="O5062" t="s">
        <v>3698</v>
      </c>
      <c r="P5062" t="s">
        <v>655</v>
      </c>
      <c r="Q5062" t="s">
        <v>112</v>
      </c>
      <c r="R5062" t="s">
        <v>336</v>
      </c>
      <c r="S5062" t="s">
        <v>34</v>
      </c>
      <c r="T5062" t="s">
        <v>308</v>
      </c>
      <c r="U5062" t="s">
        <v>465</v>
      </c>
      <c r="V5062" t="s">
        <v>1018</v>
      </c>
      <c r="W5062" t="s">
        <v>33</v>
      </c>
      <c r="X5062" t="s">
        <v>890</v>
      </c>
      <c r="Y5062" t="s">
        <v>41</v>
      </c>
      <c r="Z5062" t="s">
        <v>554</v>
      </c>
    </row>
    <row r="5063" spans="1:26" hidden="1" x14ac:dyDescent="0.25">
      <c r="A5063" t="s">
        <v>20214</v>
      </c>
      <c r="B5063" t="s">
        <v>20215</v>
      </c>
      <c r="C5063" s="1" t="str">
        <f t="shared" si="823"/>
        <v>21:0389</v>
      </c>
      <c r="D5063" s="1" t="str">
        <f t="shared" si="833"/>
        <v>21:0130</v>
      </c>
      <c r="E5063" t="s">
        <v>20216</v>
      </c>
      <c r="F5063" t="s">
        <v>20217</v>
      </c>
      <c r="H5063">
        <v>67.652871599999997</v>
      </c>
      <c r="I5063">
        <v>-85.856519800000001</v>
      </c>
      <c r="J5063" s="1" t="str">
        <f t="shared" si="834"/>
        <v>NGR lake sediment grab sample</v>
      </c>
      <c r="K5063" s="1" t="str">
        <f t="shared" si="835"/>
        <v>&lt;177 micron (NGR)</v>
      </c>
      <c r="L5063">
        <v>26</v>
      </c>
      <c r="M5063" t="s">
        <v>106</v>
      </c>
      <c r="N5063">
        <v>511</v>
      </c>
      <c r="O5063" t="s">
        <v>991</v>
      </c>
      <c r="P5063" t="s">
        <v>615</v>
      </c>
      <c r="Q5063" t="s">
        <v>48</v>
      </c>
      <c r="R5063" t="s">
        <v>82</v>
      </c>
      <c r="S5063" t="s">
        <v>109</v>
      </c>
      <c r="T5063" t="s">
        <v>36</v>
      </c>
      <c r="U5063" t="s">
        <v>673</v>
      </c>
      <c r="V5063" t="s">
        <v>1006</v>
      </c>
      <c r="W5063" t="s">
        <v>63</v>
      </c>
      <c r="X5063" t="s">
        <v>82</v>
      </c>
      <c r="Y5063" t="s">
        <v>125</v>
      </c>
      <c r="Z5063" t="s">
        <v>953</v>
      </c>
    </row>
    <row r="5064" spans="1:26" hidden="1" x14ac:dyDescent="0.25">
      <c r="A5064" t="s">
        <v>20218</v>
      </c>
      <c r="B5064" t="s">
        <v>20219</v>
      </c>
      <c r="C5064" s="1" t="str">
        <f t="shared" si="823"/>
        <v>21:0389</v>
      </c>
      <c r="D5064" s="1" t="str">
        <f t="shared" si="833"/>
        <v>21:0130</v>
      </c>
      <c r="E5064" t="s">
        <v>20220</v>
      </c>
      <c r="F5064" t="s">
        <v>20221</v>
      </c>
      <c r="H5064">
        <v>67.635843399999999</v>
      </c>
      <c r="I5064">
        <v>-85.8423181</v>
      </c>
      <c r="J5064" s="1" t="str">
        <f t="shared" si="834"/>
        <v>NGR lake sediment grab sample</v>
      </c>
      <c r="K5064" s="1" t="str">
        <f t="shared" si="835"/>
        <v>&lt;177 micron (NGR)</v>
      </c>
      <c r="L5064">
        <v>26</v>
      </c>
      <c r="M5064" t="s">
        <v>118</v>
      </c>
      <c r="N5064">
        <v>512</v>
      </c>
      <c r="O5064" t="s">
        <v>145</v>
      </c>
      <c r="P5064" t="s">
        <v>596</v>
      </c>
      <c r="Q5064" t="s">
        <v>76</v>
      </c>
      <c r="R5064" t="s">
        <v>156</v>
      </c>
      <c r="S5064" t="s">
        <v>80</v>
      </c>
      <c r="T5064" t="s">
        <v>36</v>
      </c>
      <c r="U5064" t="s">
        <v>54</v>
      </c>
      <c r="V5064" t="s">
        <v>99</v>
      </c>
      <c r="W5064" t="s">
        <v>53</v>
      </c>
      <c r="X5064" t="s">
        <v>77</v>
      </c>
      <c r="Y5064" t="s">
        <v>41</v>
      </c>
      <c r="Z5064" t="s">
        <v>1223</v>
      </c>
    </row>
    <row r="5065" spans="1:26" hidden="1" x14ac:dyDescent="0.25">
      <c r="A5065" t="s">
        <v>20222</v>
      </c>
      <c r="B5065" t="s">
        <v>20223</v>
      </c>
      <c r="C5065" s="1" t="str">
        <f t="shared" ref="C5065:C5128" si="836">HYPERLINK("http://geochem.nrcan.gc.ca/cdogs/content/bdl/bdl210389_e.htm", "21:0389")</f>
        <v>21:0389</v>
      </c>
      <c r="D5065" s="1" t="str">
        <f t="shared" si="833"/>
        <v>21:0130</v>
      </c>
      <c r="E5065" t="s">
        <v>20224</v>
      </c>
      <c r="F5065" t="s">
        <v>20225</v>
      </c>
      <c r="H5065">
        <v>67.6219526</v>
      </c>
      <c r="I5065">
        <v>-85.947278299999994</v>
      </c>
      <c r="J5065" s="1" t="str">
        <f t="shared" si="834"/>
        <v>NGR lake sediment grab sample</v>
      </c>
      <c r="K5065" s="1" t="str">
        <f t="shared" si="835"/>
        <v>&lt;177 micron (NGR)</v>
      </c>
      <c r="L5065">
        <v>26</v>
      </c>
      <c r="M5065" t="s">
        <v>131</v>
      </c>
      <c r="N5065">
        <v>513</v>
      </c>
      <c r="O5065" t="s">
        <v>455</v>
      </c>
      <c r="P5065" t="s">
        <v>120</v>
      </c>
      <c r="Q5065" t="s">
        <v>156</v>
      </c>
      <c r="R5065" t="s">
        <v>77</v>
      </c>
      <c r="S5065" t="s">
        <v>33</v>
      </c>
      <c r="T5065" t="s">
        <v>36</v>
      </c>
      <c r="U5065" t="s">
        <v>67</v>
      </c>
      <c r="V5065" t="s">
        <v>13108</v>
      </c>
      <c r="W5065" t="s">
        <v>63</v>
      </c>
      <c r="X5065" t="s">
        <v>48</v>
      </c>
      <c r="Y5065" t="s">
        <v>125</v>
      </c>
      <c r="Z5065" t="s">
        <v>4687</v>
      </c>
    </row>
    <row r="5066" spans="1:26" hidden="1" x14ac:dyDescent="0.25">
      <c r="A5066" t="s">
        <v>20226</v>
      </c>
      <c r="B5066" t="s">
        <v>20227</v>
      </c>
      <c r="C5066" s="1" t="str">
        <f t="shared" si="836"/>
        <v>21:0389</v>
      </c>
      <c r="D5066" s="1" t="str">
        <f t="shared" si="833"/>
        <v>21:0130</v>
      </c>
      <c r="E5066" t="s">
        <v>20178</v>
      </c>
      <c r="F5066" t="s">
        <v>20228</v>
      </c>
      <c r="H5066">
        <v>67.621236300000007</v>
      </c>
      <c r="I5066">
        <v>-85.988478599999993</v>
      </c>
      <c r="J5066" s="1" t="str">
        <f t="shared" si="834"/>
        <v>NGR lake sediment grab sample</v>
      </c>
      <c r="K5066" s="1" t="str">
        <f t="shared" si="835"/>
        <v>&lt;177 micron (NGR)</v>
      </c>
      <c r="L5066">
        <v>26</v>
      </c>
      <c r="M5066" t="s">
        <v>366</v>
      </c>
      <c r="N5066">
        <v>514</v>
      </c>
      <c r="O5066" t="s">
        <v>100</v>
      </c>
      <c r="P5066" t="s">
        <v>289</v>
      </c>
      <c r="Q5066" t="s">
        <v>76</v>
      </c>
      <c r="R5066" t="s">
        <v>334</v>
      </c>
      <c r="S5066" t="s">
        <v>156</v>
      </c>
      <c r="T5066" t="s">
        <v>437</v>
      </c>
      <c r="U5066" t="s">
        <v>119</v>
      </c>
      <c r="V5066" t="s">
        <v>3808</v>
      </c>
      <c r="W5066" t="s">
        <v>76</v>
      </c>
      <c r="X5066" t="s">
        <v>82</v>
      </c>
      <c r="Y5066" t="s">
        <v>41</v>
      </c>
      <c r="Z5066" t="s">
        <v>3958</v>
      </c>
    </row>
    <row r="5067" spans="1:26" hidden="1" x14ac:dyDescent="0.25">
      <c r="A5067" t="s">
        <v>20229</v>
      </c>
      <c r="B5067" t="s">
        <v>20230</v>
      </c>
      <c r="C5067" s="1" t="str">
        <f t="shared" si="836"/>
        <v>21:0389</v>
      </c>
      <c r="D5067" s="1" t="str">
        <f t="shared" si="833"/>
        <v>21:0130</v>
      </c>
      <c r="E5067" t="s">
        <v>20231</v>
      </c>
      <c r="F5067" t="s">
        <v>20232</v>
      </c>
      <c r="H5067">
        <v>67.6394892</v>
      </c>
      <c r="I5067">
        <v>-85.995398899999998</v>
      </c>
      <c r="J5067" s="1" t="str">
        <f t="shared" si="834"/>
        <v>NGR lake sediment grab sample</v>
      </c>
      <c r="K5067" s="1" t="str">
        <f t="shared" si="835"/>
        <v>&lt;177 micron (NGR)</v>
      </c>
      <c r="L5067">
        <v>26</v>
      </c>
      <c r="M5067" t="s">
        <v>143</v>
      </c>
      <c r="N5067">
        <v>515</v>
      </c>
      <c r="O5067" t="s">
        <v>334</v>
      </c>
      <c r="P5067" t="s">
        <v>134</v>
      </c>
      <c r="Q5067" t="s">
        <v>290</v>
      </c>
      <c r="R5067" t="s">
        <v>156</v>
      </c>
      <c r="S5067" t="s">
        <v>39</v>
      </c>
      <c r="T5067" t="s">
        <v>36</v>
      </c>
      <c r="U5067" t="s">
        <v>1470</v>
      </c>
      <c r="V5067" t="s">
        <v>309</v>
      </c>
      <c r="W5067" t="s">
        <v>53</v>
      </c>
      <c r="X5067" t="s">
        <v>283</v>
      </c>
      <c r="Y5067" t="s">
        <v>41</v>
      </c>
      <c r="Z5067" t="s">
        <v>992</v>
      </c>
    </row>
    <row r="5068" spans="1:26" hidden="1" x14ac:dyDescent="0.25">
      <c r="A5068" t="s">
        <v>20233</v>
      </c>
      <c r="B5068" t="s">
        <v>20234</v>
      </c>
      <c r="C5068" s="1" t="str">
        <f t="shared" si="836"/>
        <v>21:0389</v>
      </c>
      <c r="D5068" s="1" t="str">
        <f t="shared" si="833"/>
        <v>21:0130</v>
      </c>
      <c r="E5068" t="s">
        <v>20235</v>
      </c>
      <c r="F5068" t="s">
        <v>20236</v>
      </c>
      <c r="H5068">
        <v>67.647769400000001</v>
      </c>
      <c r="I5068">
        <v>-85.947233400000002</v>
      </c>
      <c r="J5068" s="1" t="str">
        <f t="shared" si="834"/>
        <v>NGR lake sediment grab sample</v>
      </c>
      <c r="K5068" s="1" t="str">
        <f t="shared" si="835"/>
        <v>&lt;177 micron (NGR)</v>
      </c>
      <c r="L5068">
        <v>26</v>
      </c>
      <c r="M5068" t="s">
        <v>177</v>
      </c>
      <c r="N5068">
        <v>516</v>
      </c>
      <c r="O5068" t="s">
        <v>48</v>
      </c>
      <c r="P5068" t="s">
        <v>283</v>
      </c>
      <c r="Q5068" t="s">
        <v>64</v>
      </c>
      <c r="R5068" t="s">
        <v>109</v>
      </c>
      <c r="S5068" t="s">
        <v>39</v>
      </c>
      <c r="T5068" t="s">
        <v>36</v>
      </c>
      <c r="U5068" t="s">
        <v>1480</v>
      </c>
      <c r="V5068" t="s">
        <v>1223</v>
      </c>
      <c r="W5068" t="s">
        <v>53</v>
      </c>
      <c r="X5068" t="s">
        <v>283</v>
      </c>
      <c r="Y5068" t="s">
        <v>41</v>
      </c>
      <c r="Z5068" t="s">
        <v>33</v>
      </c>
    </row>
    <row r="5069" spans="1:26" hidden="1" x14ac:dyDescent="0.25">
      <c r="A5069" t="s">
        <v>20237</v>
      </c>
      <c r="B5069" t="s">
        <v>20238</v>
      </c>
      <c r="C5069" s="1" t="str">
        <f t="shared" si="836"/>
        <v>21:0389</v>
      </c>
      <c r="D5069" s="1" t="str">
        <f t="shared" si="833"/>
        <v>21:0130</v>
      </c>
      <c r="E5069" t="s">
        <v>20239</v>
      </c>
      <c r="F5069" t="s">
        <v>20240</v>
      </c>
      <c r="H5069">
        <v>67.682009500000007</v>
      </c>
      <c r="I5069">
        <v>-85.947189100000003</v>
      </c>
      <c r="J5069" s="1" t="str">
        <f t="shared" si="834"/>
        <v>NGR lake sediment grab sample</v>
      </c>
      <c r="K5069" s="1" t="str">
        <f t="shared" si="835"/>
        <v>&lt;177 micron (NGR)</v>
      </c>
      <c r="L5069">
        <v>26</v>
      </c>
      <c r="M5069" t="s">
        <v>187</v>
      </c>
      <c r="N5069">
        <v>517</v>
      </c>
      <c r="O5069" t="s">
        <v>343</v>
      </c>
      <c r="P5069" t="s">
        <v>771</v>
      </c>
      <c r="Q5069" t="s">
        <v>64</v>
      </c>
      <c r="R5069" t="s">
        <v>32</v>
      </c>
      <c r="S5069" t="s">
        <v>39</v>
      </c>
      <c r="T5069" t="s">
        <v>36</v>
      </c>
      <c r="U5069" t="s">
        <v>228</v>
      </c>
      <c r="V5069" t="s">
        <v>12849</v>
      </c>
      <c r="W5069" t="s">
        <v>33</v>
      </c>
      <c r="X5069" t="s">
        <v>79</v>
      </c>
      <c r="Y5069" t="s">
        <v>41</v>
      </c>
      <c r="Z5069" t="s">
        <v>4244</v>
      </c>
    </row>
    <row r="5070" spans="1:26" hidden="1" x14ac:dyDescent="0.25">
      <c r="A5070" t="s">
        <v>20241</v>
      </c>
      <c r="B5070" t="s">
        <v>20242</v>
      </c>
      <c r="C5070" s="1" t="str">
        <f t="shared" si="836"/>
        <v>21:0389</v>
      </c>
      <c r="D5070" s="1" t="str">
        <f t="shared" si="833"/>
        <v>21:0130</v>
      </c>
      <c r="E5070" t="s">
        <v>20243</v>
      </c>
      <c r="F5070" t="s">
        <v>20244</v>
      </c>
      <c r="H5070">
        <v>67.689530000000005</v>
      </c>
      <c r="I5070">
        <v>-85.912174399999998</v>
      </c>
      <c r="J5070" s="1" t="str">
        <f t="shared" si="834"/>
        <v>NGR lake sediment grab sample</v>
      </c>
      <c r="K5070" s="1" t="str">
        <f t="shared" si="835"/>
        <v>&lt;177 micron (NGR)</v>
      </c>
      <c r="L5070">
        <v>26</v>
      </c>
      <c r="M5070" t="s">
        <v>196</v>
      </c>
      <c r="N5070">
        <v>518</v>
      </c>
      <c r="O5070" t="s">
        <v>798</v>
      </c>
      <c r="P5070" t="s">
        <v>74</v>
      </c>
      <c r="Q5070" t="s">
        <v>97</v>
      </c>
      <c r="R5070" t="s">
        <v>283</v>
      </c>
      <c r="S5070" t="s">
        <v>33</v>
      </c>
      <c r="T5070" t="s">
        <v>262</v>
      </c>
      <c r="U5070" t="s">
        <v>54</v>
      </c>
      <c r="V5070" t="s">
        <v>1121</v>
      </c>
      <c r="W5070" t="s">
        <v>63</v>
      </c>
      <c r="X5070" t="s">
        <v>890</v>
      </c>
      <c r="Y5070" t="s">
        <v>41</v>
      </c>
      <c r="Z5070" t="s">
        <v>9383</v>
      </c>
    </row>
    <row r="5071" spans="1:26" hidden="1" x14ac:dyDescent="0.25">
      <c r="A5071" t="s">
        <v>20245</v>
      </c>
      <c r="B5071" t="s">
        <v>20246</v>
      </c>
      <c r="C5071" s="1" t="str">
        <f t="shared" si="836"/>
        <v>21:0389</v>
      </c>
      <c r="D5071" s="1" t="str">
        <f t="shared" si="833"/>
        <v>21:0130</v>
      </c>
      <c r="E5071" t="s">
        <v>20247</v>
      </c>
      <c r="F5071" t="s">
        <v>20248</v>
      </c>
      <c r="H5071">
        <v>67.712369699999996</v>
      </c>
      <c r="I5071">
        <v>-85.917686500000002</v>
      </c>
      <c r="J5071" s="1" t="str">
        <f t="shared" si="834"/>
        <v>NGR lake sediment grab sample</v>
      </c>
      <c r="K5071" s="1" t="str">
        <f t="shared" si="835"/>
        <v>&lt;177 micron (NGR)</v>
      </c>
      <c r="L5071">
        <v>26</v>
      </c>
      <c r="M5071" t="s">
        <v>206</v>
      </c>
      <c r="N5071">
        <v>519</v>
      </c>
      <c r="O5071" t="s">
        <v>120</v>
      </c>
      <c r="P5071" t="s">
        <v>297</v>
      </c>
      <c r="Q5071" t="s">
        <v>156</v>
      </c>
      <c r="R5071" t="s">
        <v>321</v>
      </c>
      <c r="S5071" t="s">
        <v>181</v>
      </c>
      <c r="T5071" t="s">
        <v>122</v>
      </c>
      <c r="U5071" t="s">
        <v>235</v>
      </c>
      <c r="V5071" t="s">
        <v>1223</v>
      </c>
      <c r="W5071" t="s">
        <v>66</v>
      </c>
      <c r="X5071" t="s">
        <v>890</v>
      </c>
      <c r="Y5071" t="s">
        <v>125</v>
      </c>
      <c r="Z5071" t="s">
        <v>6290</v>
      </c>
    </row>
    <row r="5072" spans="1:26" hidden="1" x14ac:dyDescent="0.25">
      <c r="A5072" t="s">
        <v>20249</v>
      </c>
      <c r="B5072" t="s">
        <v>20250</v>
      </c>
      <c r="C5072" s="1" t="str">
        <f t="shared" si="836"/>
        <v>21:0389</v>
      </c>
      <c r="D5072" s="1" t="str">
        <f t="shared" si="833"/>
        <v>21:0130</v>
      </c>
      <c r="E5072" t="s">
        <v>20251</v>
      </c>
      <c r="F5072" t="s">
        <v>20252</v>
      </c>
      <c r="H5072">
        <v>67.720829800000004</v>
      </c>
      <c r="I5072">
        <v>-85.984806899999995</v>
      </c>
      <c r="J5072" s="1" t="str">
        <f t="shared" si="834"/>
        <v>NGR lake sediment grab sample</v>
      </c>
      <c r="K5072" s="1" t="str">
        <f t="shared" si="835"/>
        <v>&lt;177 micron (NGR)</v>
      </c>
      <c r="L5072">
        <v>26</v>
      </c>
      <c r="M5072" t="s">
        <v>214</v>
      </c>
      <c r="N5072">
        <v>520</v>
      </c>
      <c r="O5072" t="s">
        <v>108</v>
      </c>
      <c r="P5072" t="s">
        <v>61</v>
      </c>
      <c r="Q5072" t="s">
        <v>109</v>
      </c>
      <c r="R5072" t="s">
        <v>321</v>
      </c>
      <c r="S5072" t="s">
        <v>39</v>
      </c>
      <c r="T5072" t="s">
        <v>36</v>
      </c>
      <c r="U5072" t="s">
        <v>89</v>
      </c>
      <c r="V5072" t="s">
        <v>590</v>
      </c>
      <c r="W5072" t="s">
        <v>66</v>
      </c>
      <c r="X5072" t="s">
        <v>48</v>
      </c>
      <c r="Y5072" t="s">
        <v>125</v>
      </c>
      <c r="Z5072" t="s">
        <v>1007</v>
      </c>
    </row>
    <row r="5073" spans="1:26" hidden="1" x14ac:dyDescent="0.25">
      <c r="A5073" t="s">
        <v>20253</v>
      </c>
      <c r="B5073" t="s">
        <v>20254</v>
      </c>
      <c r="C5073" s="1" t="str">
        <f t="shared" si="836"/>
        <v>21:0389</v>
      </c>
      <c r="D5073" s="1" t="str">
        <f t="shared" si="833"/>
        <v>21:0130</v>
      </c>
      <c r="E5073" t="s">
        <v>20255</v>
      </c>
      <c r="F5073" t="s">
        <v>20256</v>
      </c>
      <c r="H5073">
        <v>67.753284800000003</v>
      </c>
      <c r="I5073">
        <v>-85.986313899999999</v>
      </c>
      <c r="J5073" s="1" t="str">
        <f t="shared" si="834"/>
        <v>NGR lake sediment grab sample</v>
      </c>
      <c r="K5073" s="1" t="str">
        <f t="shared" si="835"/>
        <v>&lt;177 micron (NGR)</v>
      </c>
      <c r="L5073">
        <v>27</v>
      </c>
      <c r="M5073" t="s">
        <v>242</v>
      </c>
      <c r="N5073">
        <v>521</v>
      </c>
      <c r="O5073" t="s">
        <v>342</v>
      </c>
      <c r="P5073" t="s">
        <v>81</v>
      </c>
      <c r="Q5073" t="s">
        <v>134</v>
      </c>
      <c r="R5073" t="s">
        <v>489</v>
      </c>
      <c r="S5073" t="s">
        <v>97</v>
      </c>
      <c r="T5073" t="s">
        <v>122</v>
      </c>
      <c r="U5073" t="s">
        <v>673</v>
      </c>
      <c r="V5073" t="s">
        <v>911</v>
      </c>
      <c r="W5073" t="s">
        <v>63</v>
      </c>
      <c r="X5073" t="s">
        <v>79</v>
      </c>
      <c r="Y5073" t="s">
        <v>125</v>
      </c>
      <c r="Z5073" t="s">
        <v>522</v>
      </c>
    </row>
    <row r="5074" spans="1:26" hidden="1" x14ac:dyDescent="0.25">
      <c r="A5074" t="s">
        <v>20257</v>
      </c>
      <c r="B5074" t="s">
        <v>20258</v>
      </c>
      <c r="C5074" s="1" t="str">
        <f t="shared" si="836"/>
        <v>21:0389</v>
      </c>
      <c r="D5074" s="1" t="str">
        <f t="shared" si="833"/>
        <v>21:0130</v>
      </c>
      <c r="E5074" t="s">
        <v>20255</v>
      </c>
      <c r="F5074" t="s">
        <v>20259</v>
      </c>
      <c r="H5074">
        <v>67.753284800000003</v>
      </c>
      <c r="I5074">
        <v>-85.986313899999999</v>
      </c>
      <c r="J5074" s="1" t="str">
        <f t="shared" si="834"/>
        <v>NGR lake sediment grab sample</v>
      </c>
      <c r="K5074" s="1" t="str">
        <f t="shared" si="835"/>
        <v>&lt;177 micron (NGR)</v>
      </c>
      <c r="L5074">
        <v>27</v>
      </c>
      <c r="M5074" t="s">
        <v>366</v>
      </c>
      <c r="N5074">
        <v>522</v>
      </c>
      <c r="O5074" t="s">
        <v>197</v>
      </c>
      <c r="P5074" t="s">
        <v>342</v>
      </c>
      <c r="Q5074" t="s">
        <v>135</v>
      </c>
      <c r="R5074" t="s">
        <v>62</v>
      </c>
      <c r="S5074" t="s">
        <v>76</v>
      </c>
      <c r="T5074" t="s">
        <v>262</v>
      </c>
      <c r="U5074" t="s">
        <v>361</v>
      </c>
      <c r="V5074" t="s">
        <v>911</v>
      </c>
      <c r="W5074" t="s">
        <v>66</v>
      </c>
      <c r="X5074" t="s">
        <v>48</v>
      </c>
      <c r="Y5074" t="s">
        <v>125</v>
      </c>
      <c r="Z5074" t="s">
        <v>2309</v>
      </c>
    </row>
    <row r="5075" spans="1:26" hidden="1" x14ac:dyDescent="0.25">
      <c r="A5075" t="s">
        <v>20260</v>
      </c>
      <c r="B5075" t="s">
        <v>20261</v>
      </c>
      <c r="C5075" s="1" t="str">
        <f t="shared" si="836"/>
        <v>21:0389</v>
      </c>
      <c r="D5075" s="1" t="str">
        <f t="shared" si="833"/>
        <v>21:0130</v>
      </c>
      <c r="E5075" t="s">
        <v>20262</v>
      </c>
      <c r="F5075" t="s">
        <v>20263</v>
      </c>
      <c r="H5075">
        <v>67.777120300000007</v>
      </c>
      <c r="I5075">
        <v>-85.989429299999998</v>
      </c>
      <c r="J5075" s="1" t="str">
        <f t="shared" si="834"/>
        <v>NGR lake sediment grab sample</v>
      </c>
      <c r="K5075" s="1" t="str">
        <f t="shared" si="835"/>
        <v>&lt;177 micron (NGR)</v>
      </c>
      <c r="L5075">
        <v>27</v>
      </c>
      <c r="M5075" t="s">
        <v>251</v>
      </c>
      <c r="N5075">
        <v>523</v>
      </c>
      <c r="O5075" t="s">
        <v>546</v>
      </c>
      <c r="P5075" t="s">
        <v>516</v>
      </c>
      <c r="Q5075" t="s">
        <v>76</v>
      </c>
      <c r="R5075" t="s">
        <v>198</v>
      </c>
      <c r="S5075" t="s">
        <v>80</v>
      </c>
      <c r="T5075" t="s">
        <v>36</v>
      </c>
      <c r="U5075" t="s">
        <v>343</v>
      </c>
      <c r="V5075" t="s">
        <v>99</v>
      </c>
      <c r="W5075" t="s">
        <v>66</v>
      </c>
      <c r="X5075" t="s">
        <v>82</v>
      </c>
      <c r="Y5075" t="s">
        <v>41</v>
      </c>
      <c r="Z5075" t="s">
        <v>4550</v>
      </c>
    </row>
    <row r="5076" spans="1:26" hidden="1" x14ac:dyDescent="0.25">
      <c r="A5076" t="s">
        <v>20264</v>
      </c>
      <c r="B5076" t="s">
        <v>20265</v>
      </c>
      <c r="C5076" s="1" t="str">
        <f t="shared" si="836"/>
        <v>21:0389</v>
      </c>
      <c r="D5076" s="1" t="str">
        <f t="shared" si="833"/>
        <v>21:0130</v>
      </c>
      <c r="E5076" t="s">
        <v>20266</v>
      </c>
      <c r="F5076" t="s">
        <v>20267</v>
      </c>
      <c r="H5076">
        <v>67.784018500000002</v>
      </c>
      <c r="I5076">
        <v>-85.985102400000002</v>
      </c>
      <c r="J5076" s="1" t="str">
        <f t="shared" si="834"/>
        <v>NGR lake sediment grab sample</v>
      </c>
      <c r="K5076" s="1" t="str">
        <f t="shared" si="835"/>
        <v>&lt;177 micron (NGR)</v>
      </c>
      <c r="L5076">
        <v>27</v>
      </c>
      <c r="M5076" t="s">
        <v>259</v>
      </c>
      <c r="N5076">
        <v>524</v>
      </c>
      <c r="O5076" t="s">
        <v>74</v>
      </c>
      <c r="P5076" t="s">
        <v>79</v>
      </c>
      <c r="Q5076" t="s">
        <v>34</v>
      </c>
      <c r="R5076" t="s">
        <v>283</v>
      </c>
      <c r="S5076" t="s">
        <v>181</v>
      </c>
      <c r="T5076" t="s">
        <v>122</v>
      </c>
      <c r="U5076" t="s">
        <v>497</v>
      </c>
      <c r="V5076" t="s">
        <v>408</v>
      </c>
      <c r="W5076" t="s">
        <v>63</v>
      </c>
      <c r="X5076" t="s">
        <v>890</v>
      </c>
      <c r="Y5076" t="s">
        <v>41</v>
      </c>
      <c r="Z5076" t="s">
        <v>2661</v>
      </c>
    </row>
    <row r="5077" spans="1:26" hidden="1" x14ac:dyDescent="0.25">
      <c r="A5077" t="s">
        <v>20268</v>
      </c>
      <c r="B5077" t="s">
        <v>20269</v>
      </c>
      <c r="C5077" s="1" t="str">
        <f t="shared" si="836"/>
        <v>21:0389</v>
      </c>
      <c r="D5077" s="1" t="str">
        <f t="shared" si="833"/>
        <v>21:0130</v>
      </c>
      <c r="E5077" t="s">
        <v>20266</v>
      </c>
      <c r="F5077" t="s">
        <v>20270</v>
      </c>
      <c r="H5077">
        <v>67.784018500000002</v>
      </c>
      <c r="I5077">
        <v>-85.985102400000002</v>
      </c>
      <c r="J5077" s="1" t="str">
        <f t="shared" si="834"/>
        <v>NGR lake sediment grab sample</v>
      </c>
      <c r="K5077" s="1" t="str">
        <f t="shared" si="835"/>
        <v>&lt;177 micron (NGR)</v>
      </c>
      <c r="L5077">
        <v>27</v>
      </c>
      <c r="M5077" t="s">
        <v>268</v>
      </c>
      <c r="N5077">
        <v>525</v>
      </c>
      <c r="O5077" t="s">
        <v>300</v>
      </c>
      <c r="P5077" t="s">
        <v>336</v>
      </c>
      <c r="Q5077" t="s">
        <v>110</v>
      </c>
      <c r="R5077" t="s">
        <v>321</v>
      </c>
      <c r="S5077" t="s">
        <v>78</v>
      </c>
      <c r="T5077" t="s">
        <v>36</v>
      </c>
      <c r="U5077" t="s">
        <v>583</v>
      </c>
      <c r="V5077" t="s">
        <v>529</v>
      </c>
      <c r="W5077" t="s">
        <v>63</v>
      </c>
      <c r="X5077" t="s">
        <v>890</v>
      </c>
      <c r="Y5077" t="s">
        <v>41</v>
      </c>
      <c r="Z5077" t="s">
        <v>76</v>
      </c>
    </row>
    <row r="5078" spans="1:26" hidden="1" x14ac:dyDescent="0.25">
      <c r="A5078" t="s">
        <v>20271</v>
      </c>
      <c r="B5078" t="s">
        <v>20272</v>
      </c>
      <c r="C5078" s="1" t="str">
        <f t="shared" si="836"/>
        <v>21:0389</v>
      </c>
      <c r="D5078" s="1" t="str">
        <f t="shared" si="833"/>
        <v>21:0130</v>
      </c>
      <c r="E5078" t="s">
        <v>20273</v>
      </c>
      <c r="F5078" t="s">
        <v>20274</v>
      </c>
      <c r="H5078">
        <v>67.826650000000001</v>
      </c>
      <c r="I5078">
        <v>-85.975795500000004</v>
      </c>
      <c r="J5078" s="1" t="str">
        <f t="shared" si="834"/>
        <v>NGR lake sediment grab sample</v>
      </c>
      <c r="K5078" s="1" t="str">
        <f t="shared" si="835"/>
        <v>&lt;177 micron (NGR)</v>
      </c>
      <c r="L5078">
        <v>27</v>
      </c>
      <c r="M5078" t="s">
        <v>47</v>
      </c>
      <c r="N5078">
        <v>526</v>
      </c>
      <c r="O5078" t="s">
        <v>54</v>
      </c>
      <c r="P5078" t="s">
        <v>207</v>
      </c>
      <c r="Q5078" t="s">
        <v>75</v>
      </c>
      <c r="R5078" t="s">
        <v>82</v>
      </c>
      <c r="S5078" t="s">
        <v>97</v>
      </c>
      <c r="T5078" t="s">
        <v>1095</v>
      </c>
      <c r="U5078" t="s">
        <v>361</v>
      </c>
      <c r="V5078" t="s">
        <v>504</v>
      </c>
      <c r="W5078" t="s">
        <v>80</v>
      </c>
      <c r="X5078" t="s">
        <v>48</v>
      </c>
      <c r="Y5078" t="s">
        <v>66</v>
      </c>
      <c r="Z5078" t="s">
        <v>4754</v>
      </c>
    </row>
    <row r="5079" spans="1:26" hidden="1" x14ac:dyDescent="0.25">
      <c r="A5079" t="s">
        <v>20275</v>
      </c>
      <c r="B5079" t="s">
        <v>20276</v>
      </c>
      <c r="C5079" s="1" t="str">
        <f t="shared" si="836"/>
        <v>21:0389</v>
      </c>
      <c r="D5079" s="1" t="str">
        <f t="shared" si="833"/>
        <v>21:0130</v>
      </c>
      <c r="E5079" t="s">
        <v>20277</v>
      </c>
      <c r="F5079" t="s">
        <v>20278</v>
      </c>
      <c r="H5079">
        <v>67.839351500000006</v>
      </c>
      <c r="I5079">
        <v>-85.988732999999996</v>
      </c>
      <c r="J5079" s="1" t="str">
        <f t="shared" si="834"/>
        <v>NGR lake sediment grab sample</v>
      </c>
      <c r="K5079" s="1" t="str">
        <f t="shared" si="835"/>
        <v>&lt;177 micron (NGR)</v>
      </c>
      <c r="L5079">
        <v>27</v>
      </c>
      <c r="M5079" t="s">
        <v>60</v>
      </c>
      <c r="N5079">
        <v>527</v>
      </c>
      <c r="O5079" t="s">
        <v>298</v>
      </c>
      <c r="P5079" t="s">
        <v>61</v>
      </c>
      <c r="Q5079" t="s">
        <v>75</v>
      </c>
      <c r="R5079" t="s">
        <v>244</v>
      </c>
      <c r="S5079" t="s">
        <v>181</v>
      </c>
      <c r="T5079" t="s">
        <v>262</v>
      </c>
      <c r="U5079" t="s">
        <v>766</v>
      </c>
      <c r="V5079" t="s">
        <v>38</v>
      </c>
      <c r="W5079" t="s">
        <v>66</v>
      </c>
      <c r="X5079" t="s">
        <v>48</v>
      </c>
      <c r="Y5079" t="s">
        <v>125</v>
      </c>
      <c r="Z5079" t="s">
        <v>1006</v>
      </c>
    </row>
    <row r="5080" spans="1:26" hidden="1" x14ac:dyDescent="0.25">
      <c r="A5080" t="s">
        <v>20279</v>
      </c>
      <c r="B5080" t="s">
        <v>20280</v>
      </c>
      <c r="C5080" s="1" t="str">
        <f t="shared" si="836"/>
        <v>21:0389</v>
      </c>
      <c r="D5080" s="1" t="str">
        <f t="shared" si="833"/>
        <v>21:0130</v>
      </c>
      <c r="E5080" t="s">
        <v>20281</v>
      </c>
      <c r="F5080" t="s">
        <v>20282</v>
      </c>
      <c r="H5080">
        <v>67.864057299999999</v>
      </c>
      <c r="I5080">
        <v>-85.964592600000003</v>
      </c>
      <c r="J5080" s="1" t="str">
        <f t="shared" si="834"/>
        <v>NGR lake sediment grab sample</v>
      </c>
      <c r="K5080" s="1" t="str">
        <f t="shared" si="835"/>
        <v>&lt;177 micron (NGR)</v>
      </c>
      <c r="L5080">
        <v>27</v>
      </c>
      <c r="M5080" t="s">
        <v>73</v>
      </c>
      <c r="N5080">
        <v>528</v>
      </c>
      <c r="O5080" t="s">
        <v>61</v>
      </c>
      <c r="P5080" t="s">
        <v>297</v>
      </c>
      <c r="Q5080" t="s">
        <v>50</v>
      </c>
      <c r="R5080" t="s">
        <v>109</v>
      </c>
      <c r="S5080" t="s">
        <v>80</v>
      </c>
      <c r="T5080" t="s">
        <v>1095</v>
      </c>
      <c r="U5080" t="s">
        <v>67</v>
      </c>
      <c r="V5080" t="s">
        <v>2057</v>
      </c>
      <c r="W5080" t="s">
        <v>198</v>
      </c>
      <c r="X5080" t="s">
        <v>300</v>
      </c>
      <c r="Y5080" t="s">
        <v>125</v>
      </c>
      <c r="Z5080" t="s">
        <v>2127</v>
      </c>
    </row>
    <row r="5081" spans="1:26" hidden="1" x14ac:dyDescent="0.25">
      <c r="A5081" t="s">
        <v>20283</v>
      </c>
      <c r="B5081" t="s">
        <v>20284</v>
      </c>
      <c r="C5081" s="1" t="str">
        <f t="shared" si="836"/>
        <v>21:0389</v>
      </c>
      <c r="D5081" s="1" t="str">
        <f t="shared" si="833"/>
        <v>21:0130</v>
      </c>
      <c r="E5081" t="s">
        <v>20285</v>
      </c>
      <c r="F5081" t="s">
        <v>20286</v>
      </c>
      <c r="H5081">
        <v>67.849016599999999</v>
      </c>
      <c r="I5081">
        <v>-85.912328799999997</v>
      </c>
      <c r="J5081" s="1" t="str">
        <f t="shared" si="834"/>
        <v>NGR lake sediment grab sample</v>
      </c>
      <c r="K5081" s="1" t="str">
        <f t="shared" si="835"/>
        <v>&lt;177 micron (NGR)</v>
      </c>
      <c r="L5081">
        <v>27</v>
      </c>
      <c r="M5081" t="s">
        <v>87</v>
      </c>
      <c r="N5081">
        <v>529</v>
      </c>
      <c r="O5081" t="s">
        <v>108</v>
      </c>
      <c r="P5081" t="s">
        <v>49</v>
      </c>
      <c r="Q5081" t="s">
        <v>156</v>
      </c>
      <c r="R5081" t="s">
        <v>50</v>
      </c>
      <c r="S5081" t="s">
        <v>39</v>
      </c>
      <c r="T5081" t="s">
        <v>36</v>
      </c>
      <c r="U5081" t="s">
        <v>291</v>
      </c>
      <c r="V5081" t="s">
        <v>148</v>
      </c>
      <c r="W5081" t="s">
        <v>66</v>
      </c>
      <c r="X5081" t="s">
        <v>82</v>
      </c>
      <c r="Y5081" t="s">
        <v>125</v>
      </c>
      <c r="Z5081" t="s">
        <v>496</v>
      </c>
    </row>
    <row r="5082" spans="1:26" hidden="1" x14ac:dyDescent="0.25">
      <c r="A5082" t="s">
        <v>20287</v>
      </c>
      <c r="B5082" t="s">
        <v>20288</v>
      </c>
      <c r="C5082" s="1" t="str">
        <f t="shared" si="836"/>
        <v>21:0389</v>
      </c>
      <c r="D5082" s="1" t="str">
        <f t="shared" si="833"/>
        <v>21:0130</v>
      </c>
      <c r="E5082" t="s">
        <v>20289</v>
      </c>
      <c r="F5082" t="s">
        <v>20290</v>
      </c>
      <c r="H5082">
        <v>67.806871799999996</v>
      </c>
      <c r="I5082">
        <v>-85.914739400000002</v>
      </c>
      <c r="J5082" s="1" t="str">
        <f t="shared" si="834"/>
        <v>NGR lake sediment grab sample</v>
      </c>
      <c r="K5082" s="1" t="str">
        <f t="shared" si="835"/>
        <v>&lt;177 micron (NGR)</v>
      </c>
      <c r="L5082">
        <v>27</v>
      </c>
      <c r="M5082" t="s">
        <v>96</v>
      </c>
      <c r="N5082">
        <v>530</v>
      </c>
      <c r="O5082" t="s">
        <v>516</v>
      </c>
      <c r="P5082" t="s">
        <v>49</v>
      </c>
      <c r="Q5082" t="s">
        <v>64</v>
      </c>
      <c r="R5082" t="s">
        <v>109</v>
      </c>
      <c r="S5082" t="s">
        <v>181</v>
      </c>
      <c r="T5082" t="s">
        <v>36</v>
      </c>
      <c r="U5082" t="s">
        <v>2474</v>
      </c>
      <c r="V5082" t="s">
        <v>875</v>
      </c>
      <c r="W5082" t="s">
        <v>66</v>
      </c>
      <c r="X5082" t="s">
        <v>283</v>
      </c>
      <c r="Y5082" t="s">
        <v>125</v>
      </c>
      <c r="Z5082" t="s">
        <v>4679</v>
      </c>
    </row>
    <row r="5083" spans="1:26" hidden="1" x14ac:dyDescent="0.25">
      <c r="A5083" t="s">
        <v>20291</v>
      </c>
      <c r="B5083" t="s">
        <v>20292</v>
      </c>
      <c r="C5083" s="1" t="str">
        <f t="shared" si="836"/>
        <v>21:0389</v>
      </c>
      <c r="D5083" s="1" t="str">
        <f t="shared" si="833"/>
        <v>21:0130</v>
      </c>
      <c r="E5083" t="s">
        <v>20293</v>
      </c>
      <c r="F5083" t="s">
        <v>20294</v>
      </c>
      <c r="H5083">
        <v>67.773410999999996</v>
      </c>
      <c r="I5083">
        <v>-85.885253599999999</v>
      </c>
      <c r="J5083" s="1" t="str">
        <f t="shared" si="834"/>
        <v>NGR lake sediment grab sample</v>
      </c>
      <c r="K5083" s="1" t="str">
        <f t="shared" si="835"/>
        <v>&lt;177 micron (NGR)</v>
      </c>
      <c r="L5083">
        <v>27</v>
      </c>
      <c r="M5083" t="s">
        <v>106</v>
      </c>
      <c r="N5083">
        <v>531</v>
      </c>
      <c r="O5083" t="s">
        <v>489</v>
      </c>
      <c r="P5083" t="s">
        <v>79</v>
      </c>
      <c r="Q5083" t="s">
        <v>181</v>
      </c>
      <c r="R5083" t="s">
        <v>77</v>
      </c>
      <c r="S5083" t="s">
        <v>97</v>
      </c>
      <c r="T5083" t="s">
        <v>36</v>
      </c>
      <c r="U5083" t="s">
        <v>521</v>
      </c>
      <c r="V5083" t="s">
        <v>368</v>
      </c>
      <c r="W5083" t="s">
        <v>63</v>
      </c>
      <c r="X5083" t="s">
        <v>283</v>
      </c>
      <c r="Y5083" t="s">
        <v>125</v>
      </c>
      <c r="Z5083" t="s">
        <v>1006</v>
      </c>
    </row>
    <row r="5084" spans="1:26" hidden="1" x14ac:dyDescent="0.25">
      <c r="A5084" t="s">
        <v>20295</v>
      </c>
      <c r="B5084" t="s">
        <v>20296</v>
      </c>
      <c r="C5084" s="1" t="str">
        <f t="shared" si="836"/>
        <v>21:0389</v>
      </c>
      <c r="D5084" s="1" t="str">
        <f t="shared" si="833"/>
        <v>21:0130</v>
      </c>
      <c r="E5084" t="s">
        <v>20297</v>
      </c>
      <c r="F5084" t="s">
        <v>20298</v>
      </c>
      <c r="H5084">
        <v>67.738109199999997</v>
      </c>
      <c r="I5084">
        <v>-85.865308799999994</v>
      </c>
      <c r="J5084" s="1" t="str">
        <f t="shared" si="834"/>
        <v>NGR lake sediment grab sample</v>
      </c>
      <c r="K5084" s="1" t="str">
        <f t="shared" si="835"/>
        <v>&lt;177 micron (NGR)</v>
      </c>
      <c r="L5084">
        <v>27</v>
      </c>
      <c r="M5084" t="s">
        <v>118</v>
      </c>
      <c r="N5084">
        <v>532</v>
      </c>
      <c r="O5084" t="s">
        <v>120</v>
      </c>
      <c r="P5084" t="s">
        <v>336</v>
      </c>
      <c r="Q5084" t="s">
        <v>64</v>
      </c>
      <c r="R5084" t="s">
        <v>283</v>
      </c>
      <c r="S5084" t="s">
        <v>181</v>
      </c>
      <c r="T5084" t="s">
        <v>36</v>
      </c>
      <c r="U5084" t="s">
        <v>515</v>
      </c>
      <c r="V5084" t="s">
        <v>2057</v>
      </c>
      <c r="W5084" t="s">
        <v>66</v>
      </c>
      <c r="X5084" t="s">
        <v>283</v>
      </c>
      <c r="Y5084" t="s">
        <v>41</v>
      </c>
      <c r="Z5084" t="s">
        <v>4679</v>
      </c>
    </row>
    <row r="5085" spans="1:26" hidden="1" x14ac:dyDescent="0.25">
      <c r="A5085" t="s">
        <v>20299</v>
      </c>
      <c r="B5085" t="s">
        <v>20300</v>
      </c>
      <c r="C5085" s="1" t="str">
        <f t="shared" si="836"/>
        <v>21:0389</v>
      </c>
      <c r="D5085" s="1" t="str">
        <f t="shared" si="833"/>
        <v>21:0130</v>
      </c>
      <c r="E5085" t="s">
        <v>20301</v>
      </c>
      <c r="F5085" t="s">
        <v>20302</v>
      </c>
      <c r="H5085">
        <v>67.732777100000007</v>
      </c>
      <c r="I5085">
        <v>-85.789884099999995</v>
      </c>
      <c r="J5085" s="1" t="str">
        <f t="shared" si="834"/>
        <v>NGR lake sediment grab sample</v>
      </c>
      <c r="K5085" s="1" t="str">
        <f t="shared" si="835"/>
        <v>&lt;177 micron (NGR)</v>
      </c>
      <c r="L5085">
        <v>27</v>
      </c>
      <c r="M5085" t="s">
        <v>131</v>
      </c>
      <c r="N5085">
        <v>533</v>
      </c>
      <c r="O5085" t="s">
        <v>74</v>
      </c>
      <c r="P5085" t="s">
        <v>81</v>
      </c>
      <c r="Q5085" t="s">
        <v>97</v>
      </c>
      <c r="R5085" t="s">
        <v>596</v>
      </c>
      <c r="S5085" t="s">
        <v>33</v>
      </c>
      <c r="T5085" t="s">
        <v>36</v>
      </c>
      <c r="U5085" t="s">
        <v>263</v>
      </c>
      <c r="V5085" t="s">
        <v>227</v>
      </c>
      <c r="W5085" t="s">
        <v>33</v>
      </c>
      <c r="X5085" t="s">
        <v>890</v>
      </c>
      <c r="Y5085" t="s">
        <v>41</v>
      </c>
      <c r="Z5085" t="s">
        <v>865</v>
      </c>
    </row>
    <row r="5086" spans="1:26" hidden="1" x14ac:dyDescent="0.25">
      <c r="A5086" t="s">
        <v>20303</v>
      </c>
      <c r="B5086" t="s">
        <v>20304</v>
      </c>
      <c r="C5086" s="1" t="str">
        <f t="shared" si="836"/>
        <v>21:0389</v>
      </c>
      <c r="D5086" s="1" t="str">
        <f t="shared" si="833"/>
        <v>21:0130</v>
      </c>
      <c r="E5086" t="s">
        <v>20305</v>
      </c>
      <c r="F5086" t="s">
        <v>20306</v>
      </c>
      <c r="H5086">
        <v>67.717651900000007</v>
      </c>
      <c r="I5086">
        <v>-85.720464199999995</v>
      </c>
      <c r="J5086" s="1" t="str">
        <f t="shared" si="834"/>
        <v>NGR lake sediment grab sample</v>
      </c>
      <c r="K5086" s="1" t="str">
        <f t="shared" si="835"/>
        <v>&lt;177 micron (NGR)</v>
      </c>
      <c r="L5086">
        <v>27</v>
      </c>
      <c r="M5086" t="s">
        <v>143</v>
      </c>
      <c r="N5086">
        <v>534</v>
      </c>
      <c r="O5086" t="s">
        <v>348</v>
      </c>
      <c r="P5086" t="s">
        <v>54</v>
      </c>
      <c r="Q5086" t="s">
        <v>76</v>
      </c>
      <c r="R5086" t="s">
        <v>75</v>
      </c>
      <c r="S5086" t="s">
        <v>39</v>
      </c>
      <c r="T5086" t="s">
        <v>1095</v>
      </c>
      <c r="U5086" t="s">
        <v>284</v>
      </c>
      <c r="V5086" t="s">
        <v>685</v>
      </c>
      <c r="W5086" t="s">
        <v>39</v>
      </c>
      <c r="X5086" t="s">
        <v>890</v>
      </c>
      <c r="Y5086" t="s">
        <v>41</v>
      </c>
      <c r="Z5086" t="s">
        <v>9383</v>
      </c>
    </row>
    <row r="5087" spans="1:26" hidden="1" x14ac:dyDescent="0.25">
      <c r="A5087" t="s">
        <v>20307</v>
      </c>
      <c r="B5087" t="s">
        <v>20308</v>
      </c>
      <c r="C5087" s="1" t="str">
        <f t="shared" si="836"/>
        <v>21:0389</v>
      </c>
      <c r="D5087" s="1" t="str">
        <f t="shared" si="833"/>
        <v>21:0130</v>
      </c>
      <c r="E5087" t="s">
        <v>20309</v>
      </c>
      <c r="F5087" t="s">
        <v>20310</v>
      </c>
      <c r="H5087">
        <v>67.691910100000001</v>
      </c>
      <c r="I5087">
        <v>-85.680569599999998</v>
      </c>
      <c r="J5087" s="1" t="str">
        <f t="shared" si="834"/>
        <v>NGR lake sediment grab sample</v>
      </c>
      <c r="K5087" s="1" t="str">
        <f t="shared" si="835"/>
        <v>&lt;177 micron (NGR)</v>
      </c>
      <c r="L5087">
        <v>27</v>
      </c>
      <c r="M5087" t="s">
        <v>177</v>
      </c>
      <c r="N5087">
        <v>535</v>
      </c>
      <c r="O5087" t="s">
        <v>890</v>
      </c>
      <c r="P5087" t="s">
        <v>223</v>
      </c>
      <c r="Q5087" t="s">
        <v>181</v>
      </c>
      <c r="R5087" t="s">
        <v>109</v>
      </c>
      <c r="S5087" t="s">
        <v>80</v>
      </c>
      <c r="T5087" t="s">
        <v>122</v>
      </c>
      <c r="U5087" t="s">
        <v>336</v>
      </c>
      <c r="V5087" t="s">
        <v>308</v>
      </c>
      <c r="W5087" t="s">
        <v>66</v>
      </c>
      <c r="X5087" t="s">
        <v>82</v>
      </c>
      <c r="Y5087" t="s">
        <v>41</v>
      </c>
      <c r="Z5087" t="s">
        <v>3876</v>
      </c>
    </row>
    <row r="5088" spans="1:26" hidden="1" x14ac:dyDescent="0.25">
      <c r="A5088" t="s">
        <v>20311</v>
      </c>
      <c r="B5088" t="s">
        <v>20312</v>
      </c>
      <c r="C5088" s="1" t="str">
        <f t="shared" si="836"/>
        <v>21:0389</v>
      </c>
      <c r="D5088" s="1" t="str">
        <f t="shared" si="833"/>
        <v>21:0130</v>
      </c>
      <c r="E5088" t="s">
        <v>20313</v>
      </c>
      <c r="F5088" t="s">
        <v>20314</v>
      </c>
      <c r="H5088">
        <v>67.704067300000006</v>
      </c>
      <c r="I5088">
        <v>-85.638192900000007</v>
      </c>
      <c r="J5088" s="1" t="str">
        <f t="shared" si="834"/>
        <v>NGR lake sediment grab sample</v>
      </c>
      <c r="K5088" s="1" t="str">
        <f t="shared" si="835"/>
        <v>&lt;177 micron (NGR)</v>
      </c>
      <c r="L5088">
        <v>27</v>
      </c>
      <c r="M5088" t="s">
        <v>187</v>
      </c>
      <c r="N5088">
        <v>536</v>
      </c>
      <c r="O5088" t="s">
        <v>334</v>
      </c>
      <c r="P5088" t="s">
        <v>334</v>
      </c>
      <c r="Q5088" t="s">
        <v>39</v>
      </c>
      <c r="R5088" t="s">
        <v>76</v>
      </c>
      <c r="S5088" t="s">
        <v>33</v>
      </c>
      <c r="T5088" t="s">
        <v>36</v>
      </c>
      <c r="U5088" t="s">
        <v>67</v>
      </c>
      <c r="V5088" t="s">
        <v>517</v>
      </c>
      <c r="W5088" t="s">
        <v>53</v>
      </c>
      <c r="X5088" t="s">
        <v>77</v>
      </c>
      <c r="Y5088" t="s">
        <v>125</v>
      </c>
      <c r="Z5088" t="s">
        <v>685</v>
      </c>
    </row>
    <row r="5089" spans="1:26" hidden="1" x14ac:dyDescent="0.25">
      <c r="A5089" t="s">
        <v>20315</v>
      </c>
      <c r="B5089" t="s">
        <v>20316</v>
      </c>
      <c r="C5089" s="1" t="str">
        <f t="shared" si="836"/>
        <v>21:0389</v>
      </c>
      <c r="D5089" s="1" t="str">
        <f t="shared" si="833"/>
        <v>21:0130</v>
      </c>
      <c r="E5089" t="s">
        <v>20317</v>
      </c>
      <c r="F5089" t="s">
        <v>20318</v>
      </c>
      <c r="H5089">
        <v>67.717185599999993</v>
      </c>
      <c r="I5089">
        <v>-85.549008099999995</v>
      </c>
      <c r="J5089" s="1" t="str">
        <f t="shared" si="834"/>
        <v>NGR lake sediment grab sample</v>
      </c>
      <c r="K5089" s="1" t="str">
        <f t="shared" si="835"/>
        <v>&lt;177 micron (NGR)</v>
      </c>
      <c r="L5089">
        <v>27</v>
      </c>
      <c r="M5089" t="s">
        <v>196</v>
      </c>
      <c r="N5089">
        <v>537</v>
      </c>
      <c r="O5089" t="s">
        <v>120</v>
      </c>
      <c r="P5089" t="s">
        <v>79</v>
      </c>
      <c r="Q5089" t="s">
        <v>76</v>
      </c>
      <c r="R5089" t="s">
        <v>77</v>
      </c>
      <c r="S5089" t="s">
        <v>97</v>
      </c>
      <c r="T5089" t="s">
        <v>36</v>
      </c>
      <c r="U5089" t="s">
        <v>1588</v>
      </c>
      <c r="V5089" t="s">
        <v>164</v>
      </c>
      <c r="W5089" t="s">
        <v>63</v>
      </c>
      <c r="X5089" t="s">
        <v>82</v>
      </c>
      <c r="Y5089" t="s">
        <v>125</v>
      </c>
      <c r="Z5089" t="s">
        <v>4754</v>
      </c>
    </row>
    <row r="5090" spans="1:26" hidden="1" x14ac:dyDescent="0.25">
      <c r="A5090" t="s">
        <v>20319</v>
      </c>
      <c r="B5090" t="s">
        <v>20320</v>
      </c>
      <c r="C5090" s="1" t="str">
        <f t="shared" si="836"/>
        <v>21:0389</v>
      </c>
      <c r="D5090" s="1" t="str">
        <f t="shared" si="833"/>
        <v>21:0130</v>
      </c>
      <c r="E5090" t="s">
        <v>20321</v>
      </c>
      <c r="F5090" t="s">
        <v>20322</v>
      </c>
      <c r="H5090">
        <v>67.722791200000003</v>
      </c>
      <c r="I5090">
        <v>-85.609611900000004</v>
      </c>
      <c r="J5090" s="1" t="str">
        <f t="shared" si="834"/>
        <v>NGR lake sediment grab sample</v>
      </c>
      <c r="K5090" s="1" t="str">
        <f t="shared" si="835"/>
        <v>&lt;177 micron (NGR)</v>
      </c>
      <c r="L5090">
        <v>27</v>
      </c>
      <c r="M5090" t="s">
        <v>206</v>
      </c>
      <c r="N5090">
        <v>538</v>
      </c>
      <c r="O5090" t="s">
        <v>666</v>
      </c>
      <c r="P5090" t="s">
        <v>54</v>
      </c>
      <c r="Q5090" t="s">
        <v>50</v>
      </c>
      <c r="R5090" t="s">
        <v>334</v>
      </c>
      <c r="S5090" t="s">
        <v>64</v>
      </c>
      <c r="T5090" t="s">
        <v>36</v>
      </c>
      <c r="U5090" t="s">
        <v>6285</v>
      </c>
      <c r="V5090" t="s">
        <v>6252</v>
      </c>
      <c r="W5090" t="s">
        <v>63</v>
      </c>
      <c r="X5090" t="s">
        <v>82</v>
      </c>
      <c r="Y5090" t="s">
        <v>41</v>
      </c>
      <c r="Z5090" t="s">
        <v>4117</v>
      </c>
    </row>
    <row r="5091" spans="1:26" hidden="1" x14ac:dyDescent="0.25">
      <c r="A5091" t="s">
        <v>20323</v>
      </c>
      <c r="B5091" t="s">
        <v>20324</v>
      </c>
      <c r="C5091" s="1" t="str">
        <f t="shared" si="836"/>
        <v>21:0389</v>
      </c>
      <c r="D5091" s="1" t="str">
        <f>HYPERLINK("http://geochem.nrcan.gc.ca/cdogs/content/svy/svy_e.htm", "")</f>
        <v/>
      </c>
      <c r="G5091" s="1" t="str">
        <f>HYPERLINK("http://geochem.nrcan.gc.ca/cdogs/content/cr_/cr_00023_e.htm", "23")</f>
        <v>23</v>
      </c>
      <c r="J5091" t="s">
        <v>220</v>
      </c>
      <c r="K5091" t="s">
        <v>221</v>
      </c>
      <c r="L5091">
        <v>27</v>
      </c>
      <c r="M5091" t="s">
        <v>222</v>
      </c>
      <c r="N5091">
        <v>539</v>
      </c>
      <c r="O5091" t="s">
        <v>320</v>
      </c>
      <c r="P5091" t="s">
        <v>32</v>
      </c>
      <c r="Q5091" t="s">
        <v>349</v>
      </c>
      <c r="R5091" t="s">
        <v>50</v>
      </c>
      <c r="S5091" t="s">
        <v>156</v>
      </c>
      <c r="T5091" t="s">
        <v>36</v>
      </c>
      <c r="U5091" t="s">
        <v>1282</v>
      </c>
      <c r="V5091" t="s">
        <v>1703</v>
      </c>
      <c r="W5091" t="s">
        <v>39</v>
      </c>
      <c r="X5091" t="s">
        <v>336</v>
      </c>
      <c r="Y5091" t="s">
        <v>146</v>
      </c>
      <c r="Z5091" t="s">
        <v>7612</v>
      </c>
    </row>
    <row r="5092" spans="1:26" hidden="1" x14ac:dyDescent="0.25">
      <c r="A5092" t="s">
        <v>20325</v>
      </c>
      <c r="B5092" t="s">
        <v>20326</v>
      </c>
      <c r="C5092" s="1" t="str">
        <f t="shared" si="836"/>
        <v>21:0389</v>
      </c>
      <c r="D5092" s="1" t="str">
        <f t="shared" ref="D5092:D5101" si="837">HYPERLINK("http://geochem.nrcan.gc.ca/cdogs/content/svy/svy210130_e.htm", "21:0130")</f>
        <v>21:0130</v>
      </c>
      <c r="E5092" t="s">
        <v>20327</v>
      </c>
      <c r="F5092" t="s">
        <v>20328</v>
      </c>
      <c r="H5092">
        <v>67.743868800000001</v>
      </c>
      <c r="I5092">
        <v>-85.739408299999994</v>
      </c>
      <c r="J5092" s="1" t="str">
        <f t="shared" ref="J5092:J5101" si="838">HYPERLINK("http://geochem.nrcan.gc.ca/cdogs/content/kwd/kwd020027_e.htm", "NGR lake sediment grab sample")</f>
        <v>NGR lake sediment grab sample</v>
      </c>
      <c r="K5092" s="1" t="str">
        <f t="shared" ref="K5092:K5101" si="839">HYPERLINK("http://geochem.nrcan.gc.ca/cdogs/content/kwd/kwd080006_e.htm", "&lt;177 micron (NGR)")</f>
        <v>&lt;177 micron (NGR)</v>
      </c>
      <c r="L5092">
        <v>27</v>
      </c>
      <c r="M5092" t="s">
        <v>214</v>
      </c>
      <c r="N5092">
        <v>540</v>
      </c>
      <c r="O5092" t="s">
        <v>298</v>
      </c>
      <c r="P5092" t="s">
        <v>197</v>
      </c>
      <c r="Q5092" t="s">
        <v>109</v>
      </c>
      <c r="R5092" t="s">
        <v>321</v>
      </c>
      <c r="S5092" t="s">
        <v>39</v>
      </c>
      <c r="T5092" t="s">
        <v>36</v>
      </c>
      <c r="U5092" t="s">
        <v>299</v>
      </c>
      <c r="V5092" t="s">
        <v>137</v>
      </c>
      <c r="W5092" t="s">
        <v>80</v>
      </c>
      <c r="X5092" t="s">
        <v>48</v>
      </c>
      <c r="Y5092" t="s">
        <v>41</v>
      </c>
      <c r="Z5092" t="s">
        <v>50</v>
      </c>
    </row>
    <row r="5093" spans="1:26" hidden="1" x14ac:dyDescent="0.25">
      <c r="A5093" t="s">
        <v>20329</v>
      </c>
      <c r="B5093" t="s">
        <v>20330</v>
      </c>
      <c r="C5093" s="1" t="str">
        <f t="shared" si="836"/>
        <v>21:0389</v>
      </c>
      <c r="D5093" s="1" t="str">
        <f t="shared" si="837"/>
        <v>21:0130</v>
      </c>
      <c r="E5093" t="s">
        <v>20331</v>
      </c>
      <c r="F5093" t="s">
        <v>20332</v>
      </c>
      <c r="H5093">
        <v>67.750819399999997</v>
      </c>
      <c r="I5093">
        <v>-85.833332900000002</v>
      </c>
      <c r="J5093" s="1" t="str">
        <f t="shared" si="838"/>
        <v>NGR lake sediment grab sample</v>
      </c>
      <c r="K5093" s="1" t="str">
        <f t="shared" si="839"/>
        <v>&lt;177 micron (NGR)</v>
      </c>
      <c r="L5093">
        <v>28</v>
      </c>
      <c r="M5093" t="s">
        <v>30</v>
      </c>
      <c r="N5093">
        <v>541</v>
      </c>
      <c r="O5093" t="s">
        <v>1047</v>
      </c>
      <c r="P5093" t="s">
        <v>528</v>
      </c>
      <c r="Q5093" t="s">
        <v>50</v>
      </c>
      <c r="R5093" t="s">
        <v>35</v>
      </c>
      <c r="S5093" t="s">
        <v>97</v>
      </c>
      <c r="T5093" t="s">
        <v>262</v>
      </c>
      <c r="U5093" t="s">
        <v>144</v>
      </c>
      <c r="V5093" t="s">
        <v>1018</v>
      </c>
      <c r="W5093" t="s">
        <v>33</v>
      </c>
      <c r="X5093" t="s">
        <v>336</v>
      </c>
      <c r="Y5093" t="s">
        <v>125</v>
      </c>
      <c r="Z5093" t="s">
        <v>4244</v>
      </c>
    </row>
    <row r="5094" spans="1:26" hidden="1" x14ac:dyDescent="0.25">
      <c r="A5094" t="s">
        <v>20333</v>
      </c>
      <c r="B5094" t="s">
        <v>20334</v>
      </c>
      <c r="C5094" s="1" t="str">
        <f t="shared" si="836"/>
        <v>21:0389</v>
      </c>
      <c r="D5094" s="1" t="str">
        <f t="shared" si="837"/>
        <v>21:0130</v>
      </c>
      <c r="E5094" t="s">
        <v>20335</v>
      </c>
      <c r="F5094" t="s">
        <v>20336</v>
      </c>
      <c r="H5094">
        <v>67.742395099999996</v>
      </c>
      <c r="I5094">
        <v>-85.772044800000003</v>
      </c>
      <c r="J5094" s="1" t="str">
        <f t="shared" si="838"/>
        <v>NGR lake sediment grab sample</v>
      </c>
      <c r="K5094" s="1" t="str">
        <f t="shared" si="839"/>
        <v>&lt;177 micron (NGR)</v>
      </c>
      <c r="L5094">
        <v>28</v>
      </c>
      <c r="M5094" t="s">
        <v>154</v>
      </c>
      <c r="N5094">
        <v>542</v>
      </c>
      <c r="O5094" t="s">
        <v>81</v>
      </c>
      <c r="P5094" t="s">
        <v>759</v>
      </c>
      <c r="Q5094" t="s">
        <v>110</v>
      </c>
      <c r="R5094" t="s">
        <v>35</v>
      </c>
      <c r="S5094" t="s">
        <v>50</v>
      </c>
      <c r="T5094" t="s">
        <v>36</v>
      </c>
      <c r="U5094" t="s">
        <v>521</v>
      </c>
      <c r="V5094" t="s">
        <v>1589</v>
      </c>
      <c r="W5094" t="s">
        <v>63</v>
      </c>
      <c r="X5094" t="s">
        <v>890</v>
      </c>
      <c r="Y5094" t="s">
        <v>309</v>
      </c>
      <c r="Z5094" t="s">
        <v>181</v>
      </c>
    </row>
    <row r="5095" spans="1:26" hidden="1" x14ac:dyDescent="0.25">
      <c r="A5095" t="s">
        <v>20337</v>
      </c>
      <c r="B5095" t="s">
        <v>20338</v>
      </c>
      <c r="C5095" s="1" t="str">
        <f t="shared" si="836"/>
        <v>21:0389</v>
      </c>
      <c r="D5095" s="1" t="str">
        <f t="shared" si="837"/>
        <v>21:0130</v>
      </c>
      <c r="E5095" t="s">
        <v>20331</v>
      </c>
      <c r="F5095" t="s">
        <v>20339</v>
      </c>
      <c r="H5095">
        <v>67.750819399999997</v>
      </c>
      <c r="I5095">
        <v>-85.833332900000002</v>
      </c>
      <c r="J5095" s="1" t="str">
        <f t="shared" si="838"/>
        <v>NGR lake sediment grab sample</v>
      </c>
      <c r="K5095" s="1" t="str">
        <f t="shared" si="839"/>
        <v>&lt;177 micron (NGR)</v>
      </c>
      <c r="L5095">
        <v>28</v>
      </c>
      <c r="M5095" t="s">
        <v>169</v>
      </c>
      <c r="N5095">
        <v>543</v>
      </c>
      <c r="O5095" t="s">
        <v>1254</v>
      </c>
      <c r="P5095" t="s">
        <v>306</v>
      </c>
      <c r="Q5095" t="s">
        <v>109</v>
      </c>
      <c r="R5095" t="s">
        <v>283</v>
      </c>
      <c r="S5095" t="s">
        <v>181</v>
      </c>
      <c r="T5095" t="s">
        <v>36</v>
      </c>
      <c r="U5095" t="s">
        <v>40</v>
      </c>
      <c r="V5095" t="s">
        <v>66</v>
      </c>
      <c r="W5095" t="s">
        <v>80</v>
      </c>
      <c r="X5095" t="s">
        <v>890</v>
      </c>
      <c r="Y5095" t="s">
        <v>125</v>
      </c>
      <c r="Z5095" t="s">
        <v>78</v>
      </c>
    </row>
    <row r="5096" spans="1:26" hidden="1" x14ac:dyDescent="0.25">
      <c r="A5096" t="s">
        <v>20340</v>
      </c>
      <c r="B5096" t="s">
        <v>20341</v>
      </c>
      <c r="C5096" s="1" t="str">
        <f t="shared" si="836"/>
        <v>21:0389</v>
      </c>
      <c r="D5096" s="1" t="str">
        <f t="shared" si="837"/>
        <v>21:0130</v>
      </c>
      <c r="E5096" t="s">
        <v>20331</v>
      </c>
      <c r="F5096" t="s">
        <v>20342</v>
      </c>
      <c r="H5096">
        <v>67.750819399999997</v>
      </c>
      <c r="I5096">
        <v>-85.833332900000002</v>
      </c>
      <c r="J5096" s="1" t="str">
        <f t="shared" si="838"/>
        <v>NGR lake sediment grab sample</v>
      </c>
      <c r="K5096" s="1" t="str">
        <f t="shared" si="839"/>
        <v>&lt;177 micron (NGR)</v>
      </c>
      <c r="L5096">
        <v>28</v>
      </c>
      <c r="M5096" t="s">
        <v>162</v>
      </c>
      <c r="N5096">
        <v>544</v>
      </c>
      <c r="O5096" t="s">
        <v>1047</v>
      </c>
      <c r="P5096" t="s">
        <v>509</v>
      </c>
      <c r="Q5096" t="s">
        <v>50</v>
      </c>
      <c r="R5096" t="s">
        <v>35</v>
      </c>
      <c r="S5096" t="s">
        <v>156</v>
      </c>
      <c r="T5096" t="s">
        <v>122</v>
      </c>
      <c r="U5096" t="s">
        <v>178</v>
      </c>
      <c r="V5096" t="s">
        <v>496</v>
      </c>
      <c r="W5096" t="s">
        <v>80</v>
      </c>
      <c r="X5096" t="s">
        <v>79</v>
      </c>
      <c r="Y5096" t="s">
        <v>125</v>
      </c>
      <c r="Z5096" t="s">
        <v>2391</v>
      </c>
    </row>
    <row r="5097" spans="1:26" hidden="1" x14ac:dyDescent="0.25">
      <c r="A5097" t="s">
        <v>20343</v>
      </c>
      <c r="B5097" t="s">
        <v>20344</v>
      </c>
      <c r="C5097" s="1" t="str">
        <f t="shared" si="836"/>
        <v>21:0389</v>
      </c>
      <c r="D5097" s="1" t="str">
        <f t="shared" si="837"/>
        <v>21:0130</v>
      </c>
      <c r="E5097" t="s">
        <v>20345</v>
      </c>
      <c r="F5097" t="s">
        <v>20346</v>
      </c>
      <c r="H5097">
        <v>67.787579899999997</v>
      </c>
      <c r="I5097">
        <v>-85.836954000000006</v>
      </c>
      <c r="J5097" s="1" t="str">
        <f t="shared" si="838"/>
        <v>NGR lake sediment grab sample</v>
      </c>
      <c r="K5097" s="1" t="str">
        <f t="shared" si="839"/>
        <v>&lt;177 micron (NGR)</v>
      </c>
      <c r="L5097">
        <v>28</v>
      </c>
      <c r="M5097" t="s">
        <v>47</v>
      </c>
      <c r="N5097">
        <v>545</v>
      </c>
      <c r="O5097" t="s">
        <v>336</v>
      </c>
      <c r="P5097" t="s">
        <v>74</v>
      </c>
      <c r="Q5097" t="s">
        <v>181</v>
      </c>
      <c r="R5097" t="s">
        <v>134</v>
      </c>
      <c r="S5097" t="s">
        <v>33</v>
      </c>
      <c r="T5097" t="s">
        <v>122</v>
      </c>
      <c r="U5097" t="s">
        <v>343</v>
      </c>
      <c r="V5097" t="s">
        <v>721</v>
      </c>
      <c r="W5097" t="s">
        <v>66</v>
      </c>
      <c r="X5097" t="s">
        <v>48</v>
      </c>
      <c r="Y5097" t="s">
        <v>41</v>
      </c>
      <c r="Z5097" t="s">
        <v>1980</v>
      </c>
    </row>
    <row r="5098" spans="1:26" hidden="1" x14ac:dyDescent="0.25">
      <c r="A5098" t="s">
        <v>20347</v>
      </c>
      <c r="B5098" t="s">
        <v>20348</v>
      </c>
      <c r="C5098" s="1" t="str">
        <f t="shared" si="836"/>
        <v>21:0389</v>
      </c>
      <c r="D5098" s="1" t="str">
        <f t="shared" si="837"/>
        <v>21:0130</v>
      </c>
      <c r="E5098" t="s">
        <v>20349</v>
      </c>
      <c r="F5098" t="s">
        <v>20350</v>
      </c>
      <c r="H5098">
        <v>67.8125936</v>
      </c>
      <c r="I5098">
        <v>-85.803862499999994</v>
      </c>
      <c r="J5098" s="1" t="str">
        <f t="shared" si="838"/>
        <v>NGR lake sediment grab sample</v>
      </c>
      <c r="K5098" s="1" t="str">
        <f t="shared" si="839"/>
        <v>&lt;177 micron (NGR)</v>
      </c>
      <c r="L5098">
        <v>28</v>
      </c>
      <c r="M5098" t="s">
        <v>60</v>
      </c>
      <c r="N5098">
        <v>546</v>
      </c>
      <c r="O5098" t="s">
        <v>1058</v>
      </c>
      <c r="P5098" t="s">
        <v>336</v>
      </c>
      <c r="Q5098" t="s">
        <v>290</v>
      </c>
      <c r="R5098" t="s">
        <v>321</v>
      </c>
      <c r="S5098" t="s">
        <v>156</v>
      </c>
      <c r="T5098" t="s">
        <v>36</v>
      </c>
      <c r="U5098" t="s">
        <v>639</v>
      </c>
      <c r="V5098" t="s">
        <v>1802</v>
      </c>
      <c r="W5098" t="s">
        <v>63</v>
      </c>
      <c r="X5098" t="s">
        <v>890</v>
      </c>
      <c r="Y5098" t="s">
        <v>125</v>
      </c>
      <c r="Z5098" t="s">
        <v>2309</v>
      </c>
    </row>
    <row r="5099" spans="1:26" hidden="1" x14ac:dyDescent="0.25">
      <c r="A5099" t="s">
        <v>20351</v>
      </c>
      <c r="B5099" t="s">
        <v>20352</v>
      </c>
      <c r="C5099" s="1" t="str">
        <f t="shared" si="836"/>
        <v>21:0389</v>
      </c>
      <c r="D5099" s="1" t="str">
        <f t="shared" si="837"/>
        <v>21:0130</v>
      </c>
      <c r="E5099" t="s">
        <v>20353</v>
      </c>
      <c r="F5099" t="s">
        <v>20354</v>
      </c>
      <c r="H5099">
        <v>67.855682900000005</v>
      </c>
      <c r="I5099">
        <v>-85.853294000000005</v>
      </c>
      <c r="J5099" s="1" t="str">
        <f t="shared" si="838"/>
        <v>NGR lake sediment grab sample</v>
      </c>
      <c r="K5099" s="1" t="str">
        <f t="shared" si="839"/>
        <v>&lt;177 micron (NGR)</v>
      </c>
      <c r="L5099">
        <v>28</v>
      </c>
      <c r="M5099" t="s">
        <v>73</v>
      </c>
      <c r="N5099">
        <v>547</v>
      </c>
      <c r="O5099" t="s">
        <v>298</v>
      </c>
      <c r="P5099" t="s">
        <v>289</v>
      </c>
      <c r="Q5099" t="s">
        <v>50</v>
      </c>
      <c r="R5099" t="s">
        <v>244</v>
      </c>
      <c r="S5099" t="s">
        <v>97</v>
      </c>
      <c r="T5099" t="s">
        <v>36</v>
      </c>
      <c r="U5099" t="s">
        <v>667</v>
      </c>
      <c r="V5099" t="s">
        <v>1802</v>
      </c>
      <c r="W5099" t="s">
        <v>39</v>
      </c>
      <c r="X5099" t="s">
        <v>79</v>
      </c>
      <c r="Y5099" t="s">
        <v>125</v>
      </c>
      <c r="Z5099" t="s">
        <v>146</v>
      </c>
    </row>
    <row r="5100" spans="1:26" hidden="1" x14ac:dyDescent="0.25">
      <c r="A5100" t="s">
        <v>20355</v>
      </c>
      <c r="B5100" t="s">
        <v>20356</v>
      </c>
      <c r="C5100" s="1" t="str">
        <f t="shared" si="836"/>
        <v>21:0389</v>
      </c>
      <c r="D5100" s="1" t="str">
        <f t="shared" si="837"/>
        <v>21:0130</v>
      </c>
      <c r="E5100" t="s">
        <v>20357</v>
      </c>
      <c r="F5100" t="s">
        <v>20358</v>
      </c>
      <c r="H5100">
        <v>67.885089699999995</v>
      </c>
      <c r="I5100">
        <v>-85.898052500000006</v>
      </c>
      <c r="J5100" s="1" t="str">
        <f t="shared" si="838"/>
        <v>NGR lake sediment grab sample</v>
      </c>
      <c r="K5100" s="1" t="str">
        <f t="shared" si="839"/>
        <v>&lt;177 micron (NGR)</v>
      </c>
      <c r="L5100">
        <v>28</v>
      </c>
      <c r="M5100" t="s">
        <v>87</v>
      </c>
      <c r="N5100">
        <v>548</v>
      </c>
      <c r="O5100" t="s">
        <v>224</v>
      </c>
      <c r="P5100" t="s">
        <v>32</v>
      </c>
      <c r="Q5100" t="s">
        <v>76</v>
      </c>
      <c r="R5100" t="s">
        <v>109</v>
      </c>
      <c r="S5100" t="s">
        <v>80</v>
      </c>
      <c r="T5100" t="s">
        <v>36</v>
      </c>
      <c r="U5100" t="s">
        <v>67</v>
      </c>
      <c r="V5100" t="s">
        <v>590</v>
      </c>
      <c r="W5100" t="s">
        <v>39</v>
      </c>
      <c r="X5100" t="s">
        <v>79</v>
      </c>
      <c r="Y5100" t="s">
        <v>125</v>
      </c>
      <c r="Z5100" t="s">
        <v>201</v>
      </c>
    </row>
    <row r="5101" spans="1:26" hidden="1" x14ac:dyDescent="0.25">
      <c r="A5101" t="s">
        <v>20359</v>
      </c>
      <c r="B5101" t="s">
        <v>20360</v>
      </c>
      <c r="C5101" s="1" t="str">
        <f t="shared" si="836"/>
        <v>21:0389</v>
      </c>
      <c r="D5101" s="1" t="str">
        <f t="shared" si="837"/>
        <v>21:0130</v>
      </c>
      <c r="E5101" t="s">
        <v>20361</v>
      </c>
      <c r="F5101" t="s">
        <v>20362</v>
      </c>
      <c r="H5101">
        <v>67.924140399999999</v>
      </c>
      <c r="I5101">
        <v>-85.940768199999994</v>
      </c>
      <c r="J5101" s="1" t="str">
        <f t="shared" si="838"/>
        <v>NGR lake sediment grab sample</v>
      </c>
      <c r="K5101" s="1" t="str">
        <f t="shared" si="839"/>
        <v>&lt;177 micron (NGR)</v>
      </c>
      <c r="L5101">
        <v>28</v>
      </c>
      <c r="M5101" t="s">
        <v>96</v>
      </c>
      <c r="N5101">
        <v>549</v>
      </c>
      <c r="O5101" t="s">
        <v>48</v>
      </c>
      <c r="P5101" t="s">
        <v>244</v>
      </c>
      <c r="Q5101" t="s">
        <v>146</v>
      </c>
      <c r="R5101" t="s">
        <v>198</v>
      </c>
      <c r="S5101" t="s">
        <v>146</v>
      </c>
      <c r="T5101" t="s">
        <v>36</v>
      </c>
      <c r="U5101" t="s">
        <v>178</v>
      </c>
      <c r="V5101" t="s">
        <v>1802</v>
      </c>
      <c r="W5101" t="s">
        <v>33</v>
      </c>
      <c r="X5101" t="s">
        <v>48</v>
      </c>
      <c r="Y5101" t="s">
        <v>309</v>
      </c>
      <c r="Z5101" t="s">
        <v>63</v>
      </c>
    </row>
    <row r="5102" spans="1:26" hidden="1" x14ac:dyDescent="0.25">
      <c r="A5102" t="s">
        <v>20363</v>
      </c>
      <c r="B5102" t="s">
        <v>20364</v>
      </c>
      <c r="C5102" s="1" t="str">
        <f t="shared" si="836"/>
        <v>21:0389</v>
      </c>
      <c r="D5102" s="1" t="str">
        <f>HYPERLINK("http://geochem.nrcan.gc.ca/cdogs/content/svy/svy_e.htm", "")</f>
        <v/>
      </c>
      <c r="G5102" s="1" t="str">
        <f>HYPERLINK("http://geochem.nrcan.gc.ca/cdogs/content/cr_/cr_00023_e.htm", "23")</f>
        <v>23</v>
      </c>
      <c r="J5102" t="s">
        <v>220</v>
      </c>
      <c r="K5102" t="s">
        <v>221</v>
      </c>
      <c r="L5102">
        <v>28</v>
      </c>
      <c r="M5102" t="s">
        <v>222</v>
      </c>
      <c r="N5102">
        <v>550</v>
      </c>
      <c r="O5102" t="s">
        <v>615</v>
      </c>
      <c r="P5102" t="s">
        <v>334</v>
      </c>
      <c r="Q5102" t="s">
        <v>349</v>
      </c>
      <c r="R5102" t="s">
        <v>109</v>
      </c>
      <c r="S5102" t="s">
        <v>156</v>
      </c>
      <c r="T5102" t="s">
        <v>36</v>
      </c>
      <c r="U5102" t="s">
        <v>1282</v>
      </c>
      <c r="V5102" t="s">
        <v>1703</v>
      </c>
      <c r="W5102" t="s">
        <v>39</v>
      </c>
      <c r="X5102" t="s">
        <v>343</v>
      </c>
      <c r="Y5102" t="s">
        <v>7452</v>
      </c>
      <c r="Z5102" t="s">
        <v>738</v>
      </c>
    </row>
    <row r="5103" spans="1:26" hidden="1" x14ac:dyDescent="0.25">
      <c r="A5103" t="s">
        <v>20365</v>
      </c>
      <c r="B5103" t="s">
        <v>20366</v>
      </c>
      <c r="C5103" s="1" t="str">
        <f t="shared" si="836"/>
        <v>21:0389</v>
      </c>
      <c r="D5103" s="1" t="str">
        <f t="shared" ref="D5103:D5121" si="840">HYPERLINK("http://geochem.nrcan.gc.ca/cdogs/content/svy/svy210130_e.htm", "21:0130")</f>
        <v>21:0130</v>
      </c>
      <c r="E5103" t="s">
        <v>20367</v>
      </c>
      <c r="F5103" t="s">
        <v>20368</v>
      </c>
      <c r="H5103">
        <v>67.938737399999994</v>
      </c>
      <c r="I5103">
        <v>-85.935593499999996</v>
      </c>
      <c r="J5103" s="1" t="str">
        <f t="shared" ref="J5103:J5121" si="841">HYPERLINK("http://geochem.nrcan.gc.ca/cdogs/content/kwd/kwd020027_e.htm", "NGR lake sediment grab sample")</f>
        <v>NGR lake sediment grab sample</v>
      </c>
      <c r="K5103" s="1" t="str">
        <f t="shared" ref="K5103:K5121" si="842">HYPERLINK("http://geochem.nrcan.gc.ca/cdogs/content/kwd/kwd080006_e.htm", "&lt;177 micron (NGR)")</f>
        <v>&lt;177 micron (NGR)</v>
      </c>
      <c r="L5103">
        <v>28</v>
      </c>
      <c r="M5103" t="s">
        <v>106</v>
      </c>
      <c r="N5103">
        <v>551</v>
      </c>
      <c r="O5103" t="s">
        <v>297</v>
      </c>
      <c r="P5103" t="s">
        <v>334</v>
      </c>
      <c r="Q5103" t="s">
        <v>76</v>
      </c>
      <c r="R5103" t="s">
        <v>134</v>
      </c>
      <c r="S5103" t="s">
        <v>97</v>
      </c>
      <c r="T5103" t="s">
        <v>122</v>
      </c>
      <c r="U5103" t="s">
        <v>3118</v>
      </c>
      <c r="V5103" t="s">
        <v>380</v>
      </c>
      <c r="W5103" t="s">
        <v>63</v>
      </c>
      <c r="X5103" t="s">
        <v>336</v>
      </c>
      <c r="Y5103" t="s">
        <v>309</v>
      </c>
      <c r="Z5103" t="s">
        <v>33</v>
      </c>
    </row>
    <row r="5104" spans="1:26" hidden="1" x14ac:dyDescent="0.25">
      <c r="A5104" t="s">
        <v>20369</v>
      </c>
      <c r="B5104" t="s">
        <v>20370</v>
      </c>
      <c r="C5104" s="1" t="str">
        <f t="shared" si="836"/>
        <v>21:0389</v>
      </c>
      <c r="D5104" s="1" t="str">
        <f t="shared" si="840"/>
        <v>21:0130</v>
      </c>
      <c r="E5104" t="s">
        <v>20371</v>
      </c>
      <c r="F5104" t="s">
        <v>20372</v>
      </c>
      <c r="H5104">
        <v>67.948805899999996</v>
      </c>
      <c r="I5104">
        <v>-85.993207200000001</v>
      </c>
      <c r="J5104" s="1" t="str">
        <f t="shared" si="841"/>
        <v>NGR lake sediment grab sample</v>
      </c>
      <c r="K5104" s="1" t="str">
        <f t="shared" si="842"/>
        <v>&lt;177 micron (NGR)</v>
      </c>
      <c r="L5104">
        <v>28</v>
      </c>
      <c r="M5104" t="s">
        <v>118</v>
      </c>
      <c r="N5104">
        <v>552</v>
      </c>
      <c r="O5104" t="s">
        <v>120</v>
      </c>
      <c r="P5104" t="s">
        <v>75</v>
      </c>
      <c r="Q5104" t="s">
        <v>39</v>
      </c>
      <c r="R5104" t="s">
        <v>134</v>
      </c>
      <c r="S5104" t="s">
        <v>97</v>
      </c>
      <c r="T5104" t="s">
        <v>36</v>
      </c>
      <c r="U5104" t="s">
        <v>946</v>
      </c>
      <c r="V5104" t="s">
        <v>548</v>
      </c>
      <c r="W5104" t="s">
        <v>66</v>
      </c>
      <c r="X5104" t="s">
        <v>283</v>
      </c>
      <c r="Y5104" t="s">
        <v>309</v>
      </c>
      <c r="Z5104" t="s">
        <v>125</v>
      </c>
    </row>
    <row r="5105" spans="1:26" hidden="1" x14ac:dyDescent="0.25">
      <c r="A5105" t="s">
        <v>20373</v>
      </c>
      <c r="B5105" t="s">
        <v>20374</v>
      </c>
      <c r="C5105" s="1" t="str">
        <f t="shared" si="836"/>
        <v>21:0389</v>
      </c>
      <c r="D5105" s="1" t="str">
        <f t="shared" si="840"/>
        <v>21:0130</v>
      </c>
      <c r="E5105" t="s">
        <v>20375</v>
      </c>
      <c r="F5105" t="s">
        <v>20376</v>
      </c>
      <c r="H5105">
        <v>67.976363199999994</v>
      </c>
      <c r="I5105">
        <v>-85.999300099999999</v>
      </c>
      <c r="J5105" s="1" t="str">
        <f t="shared" si="841"/>
        <v>NGR lake sediment grab sample</v>
      </c>
      <c r="K5105" s="1" t="str">
        <f t="shared" si="842"/>
        <v>&lt;177 micron (NGR)</v>
      </c>
      <c r="L5105">
        <v>28</v>
      </c>
      <c r="M5105" t="s">
        <v>131</v>
      </c>
      <c r="N5105">
        <v>553</v>
      </c>
      <c r="O5105" t="s">
        <v>35</v>
      </c>
      <c r="P5105" t="s">
        <v>109</v>
      </c>
      <c r="Q5105" t="s">
        <v>63</v>
      </c>
      <c r="R5105" t="s">
        <v>198</v>
      </c>
      <c r="S5105" t="s">
        <v>78</v>
      </c>
      <c r="T5105" t="s">
        <v>36</v>
      </c>
      <c r="U5105" t="s">
        <v>655</v>
      </c>
      <c r="V5105" t="s">
        <v>66</v>
      </c>
      <c r="W5105" t="s">
        <v>53</v>
      </c>
      <c r="X5105" t="s">
        <v>76</v>
      </c>
      <c r="Y5105" t="s">
        <v>309</v>
      </c>
      <c r="Z5105" t="s">
        <v>227</v>
      </c>
    </row>
    <row r="5106" spans="1:26" hidden="1" x14ac:dyDescent="0.25">
      <c r="A5106" t="s">
        <v>20377</v>
      </c>
      <c r="B5106" t="s">
        <v>20378</v>
      </c>
      <c r="C5106" s="1" t="str">
        <f t="shared" si="836"/>
        <v>21:0389</v>
      </c>
      <c r="D5106" s="1" t="str">
        <f t="shared" si="840"/>
        <v>21:0130</v>
      </c>
      <c r="E5106" t="s">
        <v>20379</v>
      </c>
      <c r="F5106" t="s">
        <v>20380</v>
      </c>
      <c r="H5106">
        <v>67.981428399999999</v>
      </c>
      <c r="I5106">
        <v>-85.934494799999996</v>
      </c>
      <c r="J5106" s="1" t="str">
        <f t="shared" si="841"/>
        <v>NGR lake sediment grab sample</v>
      </c>
      <c r="K5106" s="1" t="str">
        <f t="shared" si="842"/>
        <v>&lt;177 micron (NGR)</v>
      </c>
      <c r="L5106">
        <v>28</v>
      </c>
      <c r="M5106" t="s">
        <v>143</v>
      </c>
      <c r="N5106">
        <v>554</v>
      </c>
      <c r="O5106" t="s">
        <v>224</v>
      </c>
      <c r="P5106" t="s">
        <v>134</v>
      </c>
      <c r="Q5106" t="s">
        <v>33</v>
      </c>
      <c r="R5106" t="s">
        <v>596</v>
      </c>
      <c r="S5106" t="s">
        <v>76</v>
      </c>
      <c r="T5106" t="s">
        <v>36</v>
      </c>
      <c r="U5106" t="s">
        <v>1416</v>
      </c>
      <c r="V5106" t="s">
        <v>38</v>
      </c>
      <c r="W5106" t="s">
        <v>53</v>
      </c>
      <c r="X5106" t="s">
        <v>76</v>
      </c>
      <c r="Y5106" t="s">
        <v>125</v>
      </c>
      <c r="Z5106" t="s">
        <v>399</v>
      </c>
    </row>
    <row r="5107" spans="1:26" hidden="1" x14ac:dyDescent="0.25">
      <c r="A5107" t="s">
        <v>20381</v>
      </c>
      <c r="B5107" t="s">
        <v>20382</v>
      </c>
      <c r="C5107" s="1" t="str">
        <f t="shared" si="836"/>
        <v>21:0389</v>
      </c>
      <c r="D5107" s="1" t="str">
        <f t="shared" si="840"/>
        <v>21:0130</v>
      </c>
      <c r="E5107" t="s">
        <v>20383</v>
      </c>
      <c r="F5107" t="s">
        <v>20384</v>
      </c>
      <c r="H5107">
        <v>67.979789999999994</v>
      </c>
      <c r="I5107">
        <v>-85.843240300000005</v>
      </c>
      <c r="J5107" s="1" t="str">
        <f t="shared" si="841"/>
        <v>NGR lake sediment grab sample</v>
      </c>
      <c r="K5107" s="1" t="str">
        <f t="shared" si="842"/>
        <v>&lt;177 micron (NGR)</v>
      </c>
      <c r="L5107">
        <v>28</v>
      </c>
      <c r="M5107" t="s">
        <v>177</v>
      </c>
      <c r="N5107">
        <v>555</v>
      </c>
      <c r="O5107" t="s">
        <v>890</v>
      </c>
      <c r="P5107" t="s">
        <v>108</v>
      </c>
      <c r="Q5107" t="s">
        <v>33</v>
      </c>
      <c r="R5107" t="s">
        <v>156</v>
      </c>
      <c r="S5107" t="s">
        <v>146</v>
      </c>
      <c r="T5107" t="s">
        <v>36</v>
      </c>
      <c r="U5107" t="s">
        <v>980</v>
      </c>
      <c r="V5107" t="s">
        <v>496</v>
      </c>
      <c r="W5107" t="s">
        <v>33</v>
      </c>
      <c r="X5107" t="s">
        <v>48</v>
      </c>
      <c r="Y5107" t="s">
        <v>125</v>
      </c>
      <c r="Z5107" t="s">
        <v>3876</v>
      </c>
    </row>
    <row r="5108" spans="1:26" hidden="1" x14ac:dyDescent="0.25">
      <c r="A5108" t="s">
        <v>20385</v>
      </c>
      <c r="B5108" t="s">
        <v>20386</v>
      </c>
      <c r="C5108" s="1" t="str">
        <f t="shared" si="836"/>
        <v>21:0389</v>
      </c>
      <c r="D5108" s="1" t="str">
        <f t="shared" si="840"/>
        <v>21:0130</v>
      </c>
      <c r="E5108" t="s">
        <v>20387</v>
      </c>
      <c r="F5108" t="s">
        <v>20388</v>
      </c>
      <c r="H5108">
        <v>67.968954100000005</v>
      </c>
      <c r="I5108">
        <v>-85.754761000000002</v>
      </c>
      <c r="J5108" s="1" t="str">
        <f t="shared" si="841"/>
        <v>NGR lake sediment grab sample</v>
      </c>
      <c r="K5108" s="1" t="str">
        <f t="shared" si="842"/>
        <v>&lt;177 micron (NGR)</v>
      </c>
      <c r="L5108">
        <v>28</v>
      </c>
      <c r="M5108" t="s">
        <v>187</v>
      </c>
      <c r="N5108">
        <v>556</v>
      </c>
      <c r="O5108" t="s">
        <v>32</v>
      </c>
      <c r="P5108" t="s">
        <v>32</v>
      </c>
      <c r="Q5108" t="s">
        <v>80</v>
      </c>
      <c r="R5108" t="s">
        <v>181</v>
      </c>
      <c r="S5108" t="s">
        <v>80</v>
      </c>
      <c r="T5108" t="s">
        <v>36</v>
      </c>
      <c r="U5108" t="s">
        <v>228</v>
      </c>
      <c r="V5108" t="s">
        <v>1018</v>
      </c>
      <c r="W5108" t="s">
        <v>198</v>
      </c>
      <c r="X5108" t="s">
        <v>82</v>
      </c>
      <c r="Y5108" t="s">
        <v>125</v>
      </c>
      <c r="Z5108" t="s">
        <v>3412</v>
      </c>
    </row>
    <row r="5109" spans="1:26" hidden="1" x14ac:dyDescent="0.25">
      <c r="A5109" t="s">
        <v>20389</v>
      </c>
      <c r="B5109" t="s">
        <v>20390</v>
      </c>
      <c r="C5109" s="1" t="str">
        <f t="shared" si="836"/>
        <v>21:0389</v>
      </c>
      <c r="D5109" s="1" t="str">
        <f t="shared" si="840"/>
        <v>21:0130</v>
      </c>
      <c r="E5109" t="s">
        <v>20391</v>
      </c>
      <c r="F5109" t="s">
        <v>20392</v>
      </c>
      <c r="H5109">
        <v>67.972949200000002</v>
      </c>
      <c r="I5109">
        <v>-85.684817899999999</v>
      </c>
      <c r="J5109" s="1" t="str">
        <f t="shared" si="841"/>
        <v>NGR lake sediment grab sample</v>
      </c>
      <c r="K5109" s="1" t="str">
        <f t="shared" si="842"/>
        <v>&lt;177 micron (NGR)</v>
      </c>
      <c r="L5109">
        <v>28</v>
      </c>
      <c r="M5109" t="s">
        <v>196</v>
      </c>
      <c r="N5109">
        <v>557</v>
      </c>
      <c r="O5109" t="s">
        <v>49</v>
      </c>
      <c r="P5109" t="s">
        <v>334</v>
      </c>
      <c r="Q5109" t="s">
        <v>39</v>
      </c>
      <c r="R5109" t="s">
        <v>109</v>
      </c>
      <c r="S5109" t="s">
        <v>80</v>
      </c>
      <c r="T5109" t="s">
        <v>1095</v>
      </c>
      <c r="U5109" t="s">
        <v>91</v>
      </c>
      <c r="V5109" t="s">
        <v>180</v>
      </c>
      <c r="W5109" t="s">
        <v>66</v>
      </c>
      <c r="X5109" t="s">
        <v>82</v>
      </c>
      <c r="Y5109" t="s">
        <v>41</v>
      </c>
      <c r="Z5109" t="s">
        <v>710</v>
      </c>
    </row>
    <row r="5110" spans="1:26" hidden="1" x14ac:dyDescent="0.25">
      <c r="A5110" t="s">
        <v>20393</v>
      </c>
      <c r="B5110" t="s">
        <v>20394</v>
      </c>
      <c r="C5110" s="1" t="str">
        <f t="shared" si="836"/>
        <v>21:0389</v>
      </c>
      <c r="D5110" s="1" t="str">
        <f t="shared" si="840"/>
        <v>21:0130</v>
      </c>
      <c r="E5110" t="s">
        <v>20395</v>
      </c>
      <c r="F5110" t="s">
        <v>20396</v>
      </c>
      <c r="H5110">
        <v>67.984607299999993</v>
      </c>
      <c r="I5110">
        <v>-85.5837401</v>
      </c>
      <c r="J5110" s="1" t="str">
        <f t="shared" si="841"/>
        <v>NGR lake sediment grab sample</v>
      </c>
      <c r="K5110" s="1" t="str">
        <f t="shared" si="842"/>
        <v>&lt;177 micron (NGR)</v>
      </c>
      <c r="L5110">
        <v>28</v>
      </c>
      <c r="M5110" t="s">
        <v>206</v>
      </c>
      <c r="N5110">
        <v>558</v>
      </c>
      <c r="O5110" t="s">
        <v>300</v>
      </c>
      <c r="P5110" t="s">
        <v>1058</v>
      </c>
      <c r="Q5110" t="s">
        <v>97</v>
      </c>
      <c r="R5110" t="s">
        <v>321</v>
      </c>
      <c r="S5110" t="s">
        <v>76</v>
      </c>
      <c r="T5110" t="s">
        <v>36</v>
      </c>
      <c r="U5110" t="s">
        <v>521</v>
      </c>
      <c r="V5110" t="s">
        <v>164</v>
      </c>
      <c r="W5110" t="s">
        <v>39</v>
      </c>
      <c r="X5110" t="s">
        <v>890</v>
      </c>
      <c r="Y5110" t="s">
        <v>41</v>
      </c>
      <c r="Z5110" t="s">
        <v>15879</v>
      </c>
    </row>
    <row r="5111" spans="1:26" hidden="1" x14ac:dyDescent="0.25">
      <c r="A5111" t="s">
        <v>20397</v>
      </c>
      <c r="B5111" t="s">
        <v>20398</v>
      </c>
      <c r="C5111" s="1" t="str">
        <f t="shared" si="836"/>
        <v>21:0389</v>
      </c>
      <c r="D5111" s="1" t="str">
        <f t="shared" si="840"/>
        <v>21:0130</v>
      </c>
      <c r="E5111" t="s">
        <v>20399</v>
      </c>
      <c r="F5111" t="s">
        <v>20400</v>
      </c>
      <c r="H5111">
        <v>67.966411600000001</v>
      </c>
      <c r="I5111">
        <v>-85.586594700000006</v>
      </c>
      <c r="J5111" s="1" t="str">
        <f t="shared" si="841"/>
        <v>NGR lake sediment grab sample</v>
      </c>
      <c r="K5111" s="1" t="str">
        <f t="shared" si="842"/>
        <v>&lt;177 micron (NGR)</v>
      </c>
      <c r="L5111">
        <v>28</v>
      </c>
      <c r="M5111" t="s">
        <v>214</v>
      </c>
      <c r="N5111">
        <v>559</v>
      </c>
      <c r="O5111" t="s">
        <v>35</v>
      </c>
      <c r="P5111" t="s">
        <v>334</v>
      </c>
      <c r="Q5111" t="s">
        <v>66</v>
      </c>
      <c r="R5111" t="s">
        <v>76</v>
      </c>
      <c r="S5111" t="s">
        <v>33</v>
      </c>
      <c r="T5111" t="s">
        <v>122</v>
      </c>
      <c r="U5111" t="s">
        <v>89</v>
      </c>
      <c r="V5111" t="s">
        <v>39</v>
      </c>
      <c r="W5111" t="s">
        <v>33</v>
      </c>
      <c r="X5111" t="s">
        <v>79</v>
      </c>
      <c r="Y5111" t="s">
        <v>125</v>
      </c>
      <c r="Z5111" t="s">
        <v>4754</v>
      </c>
    </row>
    <row r="5112" spans="1:26" hidden="1" x14ac:dyDescent="0.25">
      <c r="A5112" t="s">
        <v>20401</v>
      </c>
      <c r="B5112" t="s">
        <v>20402</v>
      </c>
      <c r="C5112" s="1" t="str">
        <f t="shared" si="836"/>
        <v>21:0389</v>
      </c>
      <c r="D5112" s="1" t="str">
        <f t="shared" si="840"/>
        <v>21:0130</v>
      </c>
      <c r="E5112" t="s">
        <v>20403</v>
      </c>
      <c r="F5112" t="s">
        <v>20404</v>
      </c>
      <c r="H5112">
        <v>67.941508900000002</v>
      </c>
      <c r="I5112">
        <v>-85.6387979</v>
      </c>
      <c r="J5112" s="1" t="str">
        <f t="shared" si="841"/>
        <v>NGR lake sediment grab sample</v>
      </c>
      <c r="K5112" s="1" t="str">
        <f t="shared" si="842"/>
        <v>&lt;177 micron (NGR)</v>
      </c>
      <c r="L5112">
        <v>28</v>
      </c>
      <c r="M5112" t="s">
        <v>234</v>
      </c>
      <c r="N5112">
        <v>560</v>
      </c>
      <c r="O5112" t="s">
        <v>516</v>
      </c>
      <c r="P5112" t="s">
        <v>489</v>
      </c>
      <c r="Q5112" t="s">
        <v>39</v>
      </c>
      <c r="R5112" t="s">
        <v>156</v>
      </c>
      <c r="S5112" t="s">
        <v>39</v>
      </c>
      <c r="T5112" t="s">
        <v>36</v>
      </c>
      <c r="U5112" t="s">
        <v>583</v>
      </c>
      <c r="V5112" t="s">
        <v>216</v>
      </c>
      <c r="W5112" t="s">
        <v>78</v>
      </c>
      <c r="X5112" t="s">
        <v>82</v>
      </c>
      <c r="Y5112" t="s">
        <v>41</v>
      </c>
      <c r="Z5112" t="s">
        <v>13108</v>
      </c>
    </row>
    <row r="5113" spans="1:26" hidden="1" x14ac:dyDescent="0.25">
      <c r="A5113" t="s">
        <v>20405</v>
      </c>
      <c r="B5113" t="s">
        <v>20406</v>
      </c>
      <c r="C5113" s="1" t="str">
        <f t="shared" si="836"/>
        <v>21:0389</v>
      </c>
      <c r="D5113" s="1" t="str">
        <f t="shared" si="840"/>
        <v>21:0130</v>
      </c>
      <c r="E5113" t="s">
        <v>20407</v>
      </c>
      <c r="F5113" t="s">
        <v>20408</v>
      </c>
      <c r="H5113">
        <v>67.918104999999997</v>
      </c>
      <c r="I5113">
        <v>-85.606838600000003</v>
      </c>
      <c r="J5113" s="1" t="str">
        <f t="shared" si="841"/>
        <v>NGR lake sediment grab sample</v>
      </c>
      <c r="K5113" s="1" t="str">
        <f t="shared" si="842"/>
        <v>&lt;177 micron (NGR)</v>
      </c>
      <c r="L5113">
        <v>29</v>
      </c>
      <c r="M5113" t="s">
        <v>242</v>
      </c>
      <c r="N5113">
        <v>561</v>
      </c>
      <c r="O5113" t="s">
        <v>244</v>
      </c>
      <c r="P5113" t="s">
        <v>77</v>
      </c>
      <c r="Q5113" t="s">
        <v>80</v>
      </c>
      <c r="R5113" t="s">
        <v>181</v>
      </c>
      <c r="S5113" t="s">
        <v>63</v>
      </c>
      <c r="T5113" t="s">
        <v>36</v>
      </c>
      <c r="U5113" t="s">
        <v>67</v>
      </c>
      <c r="V5113" t="s">
        <v>99</v>
      </c>
      <c r="W5113" t="s">
        <v>66</v>
      </c>
      <c r="X5113" t="s">
        <v>82</v>
      </c>
      <c r="Y5113" t="s">
        <v>125</v>
      </c>
      <c r="Z5113" t="s">
        <v>125</v>
      </c>
    </row>
    <row r="5114" spans="1:26" hidden="1" x14ac:dyDescent="0.25">
      <c r="A5114" t="s">
        <v>20409</v>
      </c>
      <c r="B5114" t="s">
        <v>20410</v>
      </c>
      <c r="C5114" s="1" t="str">
        <f t="shared" si="836"/>
        <v>21:0389</v>
      </c>
      <c r="D5114" s="1" t="str">
        <f t="shared" si="840"/>
        <v>21:0130</v>
      </c>
      <c r="E5114" t="s">
        <v>20411</v>
      </c>
      <c r="F5114" t="s">
        <v>20412</v>
      </c>
      <c r="H5114">
        <v>67.957370400000002</v>
      </c>
      <c r="I5114">
        <v>-85.732099500000004</v>
      </c>
      <c r="J5114" s="1" t="str">
        <f t="shared" si="841"/>
        <v>NGR lake sediment grab sample</v>
      </c>
      <c r="K5114" s="1" t="str">
        <f t="shared" si="842"/>
        <v>&lt;177 micron (NGR)</v>
      </c>
      <c r="L5114">
        <v>29</v>
      </c>
      <c r="M5114" t="s">
        <v>251</v>
      </c>
      <c r="N5114">
        <v>562</v>
      </c>
      <c r="O5114" t="s">
        <v>62</v>
      </c>
      <c r="P5114" t="s">
        <v>546</v>
      </c>
      <c r="Q5114" t="s">
        <v>80</v>
      </c>
      <c r="R5114" t="s">
        <v>156</v>
      </c>
      <c r="S5114" t="s">
        <v>63</v>
      </c>
      <c r="T5114" t="s">
        <v>122</v>
      </c>
      <c r="U5114" t="s">
        <v>263</v>
      </c>
      <c r="V5114" t="s">
        <v>200</v>
      </c>
      <c r="W5114" t="s">
        <v>78</v>
      </c>
      <c r="X5114" t="s">
        <v>890</v>
      </c>
      <c r="Y5114" t="s">
        <v>41</v>
      </c>
      <c r="Z5114" t="s">
        <v>77</v>
      </c>
    </row>
    <row r="5115" spans="1:26" hidden="1" x14ac:dyDescent="0.25">
      <c r="A5115" t="s">
        <v>20413</v>
      </c>
      <c r="B5115" t="s">
        <v>20414</v>
      </c>
      <c r="C5115" s="1" t="str">
        <f t="shared" si="836"/>
        <v>21:0389</v>
      </c>
      <c r="D5115" s="1" t="str">
        <f t="shared" si="840"/>
        <v>21:0130</v>
      </c>
      <c r="E5115" t="s">
        <v>20415</v>
      </c>
      <c r="F5115" t="s">
        <v>20416</v>
      </c>
      <c r="H5115">
        <v>67.952506299999996</v>
      </c>
      <c r="I5115">
        <v>-85.762471199999993</v>
      </c>
      <c r="J5115" s="1" t="str">
        <f t="shared" si="841"/>
        <v>NGR lake sediment grab sample</v>
      </c>
      <c r="K5115" s="1" t="str">
        <f t="shared" si="842"/>
        <v>&lt;177 micron (NGR)</v>
      </c>
      <c r="L5115">
        <v>29</v>
      </c>
      <c r="M5115" t="s">
        <v>259</v>
      </c>
      <c r="N5115">
        <v>563</v>
      </c>
      <c r="O5115" t="s">
        <v>32</v>
      </c>
      <c r="P5115" t="s">
        <v>334</v>
      </c>
      <c r="Q5115" t="s">
        <v>181</v>
      </c>
      <c r="R5115" t="s">
        <v>181</v>
      </c>
      <c r="S5115" t="s">
        <v>80</v>
      </c>
      <c r="T5115" t="s">
        <v>36</v>
      </c>
      <c r="U5115" t="s">
        <v>1432</v>
      </c>
      <c r="V5115" t="s">
        <v>1121</v>
      </c>
      <c r="W5115" t="s">
        <v>80</v>
      </c>
      <c r="X5115" t="s">
        <v>48</v>
      </c>
      <c r="Y5115" t="s">
        <v>41</v>
      </c>
      <c r="Z5115" t="s">
        <v>4550</v>
      </c>
    </row>
    <row r="5116" spans="1:26" hidden="1" x14ac:dyDescent="0.25">
      <c r="A5116" t="s">
        <v>20417</v>
      </c>
      <c r="B5116" t="s">
        <v>20418</v>
      </c>
      <c r="C5116" s="1" t="str">
        <f t="shared" si="836"/>
        <v>21:0389</v>
      </c>
      <c r="D5116" s="1" t="str">
        <f t="shared" si="840"/>
        <v>21:0130</v>
      </c>
      <c r="E5116" t="s">
        <v>20415</v>
      </c>
      <c r="F5116" t="s">
        <v>20419</v>
      </c>
      <c r="H5116">
        <v>67.952506299999996</v>
      </c>
      <c r="I5116">
        <v>-85.762471199999993</v>
      </c>
      <c r="J5116" s="1" t="str">
        <f t="shared" si="841"/>
        <v>NGR lake sediment grab sample</v>
      </c>
      <c r="K5116" s="1" t="str">
        <f t="shared" si="842"/>
        <v>&lt;177 micron (NGR)</v>
      </c>
      <c r="L5116">
        <v>29</v>
      </c>
      <c r="M5116" t="s">
        <v>268</v>
      </c>
      <c r="N5116">
        <v>564</v>
      </c>
      <c r="O5116" t="s">
        <v>32</v>
      </c>
      <c r="P5116" t="s">
        <v>546</v>
      </c>
      <c r="Q5116" t="s">
        <v>146</v>
      </c>
      <c r="R5116" t="s">
        <v>76</v>
      </c>
      <c r="S5116" t="s">
        <v>80</v>
      </c>
      <c r="T5116" t="s">
        <v>36</v>
      </c>
      <c r="U5116" t="s">
        <v>228</v>
      </c>
      <c r="V5116" t="s">
        <v>517</v>
      </c>
      <c r="W5116" t="s">
        <v>66</v>
      </c>
      <c r="X5116" t="s">
        <v>890</v>
      </c>
      <c r="Y5116" t="s">
        <v>41</v>
      </c>
      <c r="Z5116" t="s">
        <v>6924</v>
      </c>
    </row>
    <row r="5117" spans="1:26" hidden="1" x14ac:dyDescent="0.25">
      <c r="A5117" t="s">
        <v>20420</v>
      </c>
      <c r="B5117" t="s">
        <v>20421</v>
      </c>
      <c r="C5117" s="1" t="str">
        <f t="shared" si="836"/>
        <v>21:0389</v>
      </c>
      <c r="D5117" s="1" t="str">
        <f t="shared" si="840"/>
        <v>21:0130</v>
      </c>
      <c r="E5117" t="s">
        <v>20422</v>
      </c>
      <c r="F5117" t="s">
        <v>20423</v>
      </c>
      <c r="H5117">
        <v>67.934065399999994</v>
      </c>
      <c r="I5117">
        <v>-85.859566900000004</v>
      </c>
      <c r="J5117" s="1" t="str">
        <f t="shared" si="841"/>
        <v>NGR lake sediment grab sample</v>
      </c>
      <c r="K5117" s="1" t="str">
        <f t="shared" si="842"/>
        <v>&lt;177 micron (NGR)</v>
      </c>
      <c r="L5117">
        <v>29</v>
      </c>
      <c r="M5117" t="s">
        <v>47</v>
      </c>
      <c r="N5117">
        <v>565</v>
      </c>
      <c r="O5117" t="s">
        <v>283</v>
      </c>
      <c r="P5117" t="s">
        <v>77</v>
      </c>
      <c r="Q5117" t="s">
        <v>39</v>
      </c>
      <c r="R5117" t="s">
        <v>156</v>
      </c>
      <c r="S5117" t="s">
        <v>39</v>
      </c>
      <c r="T5117" t="s">
        <v>36</v>
      </c>
      <c r="U5117" t="s">
        <v>144</v>
      </c>
      <c r="V5117" t="s">
        <v>309</v>
      </c>
      <c r="W5117" t="s">
        <v>53</v>
      </c>
      <c r="X5117" t="s">
        <v>77</v>
      </c>
      <c r="Y5117" t="s">
        <v>125</v>
      </c>
      <c r="Z5117" t="s">
        <v>2697</v>
      </c>
    </row>
    <row r="5118" spans="1:26" hidden="1" x14ac:dyDescent="0.25">
      <c r="A5118" t="s">
        <v>20424</v>
      </c>
      <c r="B5118" t="s">
        <v>20425</v>
      </c>
      <c r="C5118" s="1" t="str">
        <f t="shared" si="836"/>
        <v>21:0389</v>
      </c>
      <c r="D5118" s="1" t="str">
        <f t="shared" si="840"/>
        <v>21:0130</v>
      </c>
      <c r="E5118" t="s">
        <v>20426</v>
      </c>
      <c r="F5118" t="s">
        <v>20427</v>
      </c>
      <c r="H5118">
        <v>67.919854000000001</v>
      </c>
      <c r="I5118">
        <v>-85.865723200000005</v>
      </c>
      <c r="J5118" s="1" t="str">
        <f t="shared" si="841"/>
        <v>NGR lake sediment grab sample</v>
      </c>
      <c r="K5118" s="1" t="str">
        <f t="shared" si="842"/>
        <v>&lt;177 micron (NGR)</v>
      </c>
      <c r="L5118">
        <v>29</v>
      </c>
      <c r="M5118" t="s">
        <v>60</v>
      </c>
      <c r="N5118">
        <v>566</v>
      </c>
      <c r="O5118" t="s">
        <v>890</v>
      </c>
      <c r="P5118" t="s">
        <v>145</v>
      </c>
      <c r="Q5118" t="s">
        <v>78</v>
      </c>
      <c r="R5118" t="s">
        <v>50</v>
      </c>
      <c r="S5118" t="s">
        <v>146</v>
      </c>
      <c r="T5118" t="s">
        <v>36</v>
      </c>
      <c r="U5118" t="s">
        <v>842</v>
      </c>
      <c r="V5118" t="s">
        <v>66</v>
      </c>
      <c r="W5118" t="s">
        <v>66</v>
      </c>
      <c r="X5118" t="s">
        <v>283</v>
      </c>
      <c r="Y5118" t="s">
        <v>125</v>
      </c>
      <c r="Z5118" t="s">
        <v>125</v>
      </c>
    </row>
    <row r="5119" spans="1:26" hidden="1" x14ac:dyDescent="0.25">
      <c r="A5119" t="s">
        <v>20428</v>
      </c>
      <c r="B5119" t="s">
        <v>20429</v>
      </c>
      <c r="C5119" s="1" t="str">
        <f t="shared" si="836"/>
        <v>21:0389</v>
      </c>
      <c r="D5119" s="1" t="str">
        <f t="shared" si="840"/>
        <v>21:0130</v>
      </c>
      <c r="E5119" t="s">
        <v>20430</v>
      </c>
      <c r="F5119" t="s">
        <v>20431</v>
      </c>
      <c r="H5119">
        <v>67.89479</v>
      </c>
      <c r="I5119">
        <v>-85.828577899999999</v>
      </c>
      <c r="J5119" s="1" t="str">
        <f t="shared" si="841"/>
        <v>NGR lake sediment grab sample</v>
      </c>
      <c r="K5119" s="1" t="str">
        <f t="shared" si="842"/>
        <v>&lt;177 micron (NGR)</v>
      </c>
      <c r="L5119">
        <v>29</v>
      </c>
      <c r="M5119" t="s">
        <v>73</v>
      </c>
      <c r="N5119">
        <v>567</v>
      </c>
      <c r="O5119" t="s">
        <v>228</v>
      </c>
      <c r="P5119" t="s">
        <v>133</v>
      </c>
      <c r="Q5119" t="s">
        <v>394</v>
      </c>
      <c r="R5119" t="s">
        <v>35</v>
      </c>
      <c r="S5119" t="s">
        <v>109</v>
      </c>
      <c r="T5119" t="s">
        <v>36</v>
      </c>
      <c r="U5119" t="s">
        <v>848</v>
      </c>
      <c r="V5119" t="s">
        <v>2145</v>
      </c>
      <c r="W5119" t="s">
        <v>63</v>
      </c>
      <c r="X5119" t="s">
        <v>890</v>
      </c>
      <c r="Y5119" t="s">
        <v>309</v>
      </c>
      <c r="Z5119" t="s">
        <v>710</v>
      </c>
    </row>
    <row r="5120" spans="1:26" hidden="1" x14ac:dyDescent="0.25">
      <c r="A5120" t="s">
        <v>20432</v>
      </c>
      <c r="B5120" t="s">
        <v>20433</v>
      </c>
      <c r="C5120" s="1" t="str">
        <f t="shared" si="836"/>
        <v>21:0389</v>
      </c>
      <c r="D5120" s="1" t="str">
        <f t="shared" si="840"/>
        <v>21:0130</v>
      </c>
      <c r="E5120" t="s">
        <v>20434</v>
      </c>
      <c r="F5120" t="s">
        <v>20435</v>
      </c>
      <c r="H5120">
        <v>67.927657100000005</v>
      </c>
      <c r="I5120">
        <v>-85.777960300000004</v>
      </c>
      <c r="J5120" s="1" t="str">
        <f t="shared" si="841"/>
        <v>NGR lake sediment grab sample</v>
      </c>
      <c r="K5120" s="1" t="str">
        <f t="shared" si="842"/>
        <v>&lt;177 micron (NGR)</v>
      </c>
      <c r="L5120">
        <v>29</v>
      </c>
      <c r="M5120" t="s">
        <v>87</v>
      </c>
      <c r="N5120">
        <v>568</v>
      </c>
      <c r="O5120" t="s">
        <v>236</v>
      </c>
      <c r="P5120" t="s">
        <v>120</v>
      </c>
      <c r="Q5120" t="s">
        <v>64</v>
      </c>
      <c r="R5120" t="s">
        <v>109</v>
      </c>
      <c r="S5120" t="s">
        <v>39</v>
      </c>
      <c r="T5120" t="s">
        <v>122</v>
      </c>
      <c r="U5120" t="s">
        <v>31</v>
      </c>
      <c r="V5120" t="s">
        <v>5519</v>
      </c>
      <c r="W5120" t="s">
        <v>181</v>
      </c>
      <c r="X5120" t="s">
        <v>300</v>
      </c>
      <c r="Y5120" t="s">
        <v>309</v>
      </c>
      <c r="Z5120" t="s">
        <v>4550</v>
      </c>
    </row>
    <row r="5121" spans="1:26" hidden="1" x14ac:dyDescent="0.25">
      <c r="A5121" t="s">
        <v>20436</v>
      </c>
      <c r="B5121" t="s">
        <v>20437</v>
      </c>
      <c r="C5121" s="1" t="str">
        <f t="shared" si="836"/>
        <v>21:0389</v>
      </c>
      <c r="D5121" s="1" t="str">
        <f t="shared" si="840"/>
        <v>21:0130</v>
      </c>
      <c r="E5121" t="s">
        <v>20438</v>
      </c>
      <c r="F5121" t="s">
        <v>20439</v>
      </c>
      <c r="H5121">
        <v>67.921131799999998</v>
      </c>
      <c r="I5121">
        <v>-85.6879153</v>
      </c>
      <c r="J5121" s="1" t="str">
        <f t="shared" si="841"/>
        <v>NGR lake sediment grab sample</v>
      </c>
      <c r="K5121" s="1" t="str">
        <f t="shared" si="842"/>
        <v>&lt;177 micron (NGR)</v>
      </c>
      <c r="L5121">
        <v>29</v>
      </c>
      <c r="M5121" t="s">
        <v>96</v>
      </c>
      <c r="N5121">
        <v>569</v>
      </c>
      <c r="O5121" t="s">
        <v>145</v>
      </c>
      <c r="P5121" t="s">
        <v>32</v>
      </c>
      <c r="Q5121" t="s">
        <v>78</v>
      </c>
      <c r="R5121" t="s">
        <v>156</v>
      </c>
      <c r="S5121" t="s">
        <v>63</v>
      </c>
      <c r="T5121" t="s">
        <v>122</v>
      </c>
      <c r="U5121" t="s">
        <v>284</v>
      </c>
      <c r="V5121" t="s">
        <v>730</v>
      </c>
      <c r="W5121" t="s">
        <v>63</v>
      </c>
      <c r="X5121" t="s">
        <v>79</v>
      </c>
      <c r="Y5121" t="s">
        <v>125</v>
      </c>
      <c r="Z5121" t="s">
        <v>6924</v>
      </c>
    </row>
    <row r="5122" spans="1:26" hidden="1" x14ac:dyDescent="0.25">
      <c r="A5122" t="s">
        <v>20440</v>
      </c>
      <c r="B5122" t="s">
        <v>20441</v>
      </c>
      <c r="C5122" s="1" t="str">
        <f t="shared" si="836"/>
        <v>21:0389</v>
      </c>
      <c r="D5122" s="1" t="str">
        <f>HYPERLINK("http://geochem.nrcan.gc.ca/cdogs/content/svy/svy_e.htm", "")</f>
        <v/>
      </c>
      <c r="G5122" s="1" t="str">
        <f>HYPERLINK("http://geochem.nrcan.gc.ca/cdogs/content/cr_/cr_00023_e.htm", "23")</f>
        <v>23</v>
      </c>
      <c r="J5122" t="s">
        <v>220</v>
      </c>
      <c r="K5122" t="s">
        <v>221</v>
      </c>
      <c r="L5122">
        <v>29</v>
      </c>
      <c r="M5122" t="s">
        <v>222</v>
      </c>
      <c r="N5122">
        <v>570</v>
      </c>
      <c r="O5122" t="s">
        <v>615</v>
      </c>
      <c r="P5122" t="s">
        <v>32</v>
      </c>
      <c r="Q5122" t="s">
        <v>244</v>
      </c>
      <c r="R5122" t="s">
        <v>109</v>
      </c>
      <c r="S5122" t="s">
        <v>156</v>
      </c>
      <c r="T5122" t="s">
        <v>36</v>
      </c>
      <c r="U5122" t="s">
        <v>964</v>
      </c>
      <c r="V5122" t="s">
        <v>1802</v>
      </c>
      <c r="W5122" t="s">
        <v>33</v>
      </c>
      <c r="X5122" t="s">
        <v>300</v>
      </c>
      <c r="Y5122" t="s">
        <v>1041</v>
      </c>
      <c r="Z5122" t="s">
        <v>869</v>
      </c>
    </row>
    <row r="5123" spans="1:26" hidden="1" x14ac:dyDescent="0.25">
      <c r="A5123" t="s">
        <v>20442</v>
      </c>
      <c r="B5123" t="s">
        <v>20443</v>
      </c>
      <c r="C5123" s="1" t="str">
        <f t="shared" si="836"/>
        <v>21:0389</v>
      </c>
      <c r="D5123" s="1" t="str">
        <f t="shared" ref="D5123:D5140" si="843">HYPERLINK("http://geochem.nrcan.gc.ca/cdogs/content/svy/svy210130_e.htm", "21:0130")</f>
        <v>21:0130</v>
      </c>
      <c r="E5123" t="s">
        <v>20407</v>
      </c>
      <c r="F5123" t="s">
        <v>20444</v>
      </c>
      <c r="H5123">
        <v>67.918104999999997</v>
      </c>
      <c r="I5123">
        <v>-85.606838600000003</v>
      </c>
      <c r="J5123" s="1" t="str">
        <f t="shared" ref="J5123:J5140" si="844">HYPERLINK("http://geochem.nrcan.gc.ca/cdogs/content/kwd/kwd020027_e.htm", "NGR lake sediment grab sample")</f>
        <v>NGR lake sediment grab sample</v>
      </c>
      <c r="K5123" s="1" t="str">
        <f t="shared" ref="K5123:K5140" si="845">HYPERLINK("http://geochem.nrcan.gc.ca/cdogs/content/kwd/kwd080006_e.htm", "&lt;177 micron (NGR)")</f>
        <v>&lt;177 micron (NGR)</v>
      </c>
      <c r="L5123">
        <v>29</v>
      </c>
      <c r="M5123" t="s">
        <v>366</v>
      </c>
      <c r="N5123">
        <v>571</v>
      </c>
      <c r="O5123" t="s">
        <v>596</v>
      </c>
      <c r="P5123" t="s">
        <v>77</v>
      </c>
      <c r="Q5123" t="s">
        <v>33</v>
      </c>
      <c r="R5123" t="s">
        <v>181</v>
      </c>
      <c r="S5123" t="s">
        <v>80</v>
      </c>
      <c r="T5123" t="s">
        <v>36</v>
      </c>
      <c r="U5123" t="s">
        <v>228</v>
      </c>
      <c r="V5123" t="s">
        <v>125</v>
      </c>
      <c r="W5123" t="s">
        <v>66</v>
      </c>
      <c r="X5123" t="s">
        <v>82</v>
      </c>
      <c r="Y5123" t="s">
        <v>125</v>
      </c>
      <c r="Z5123" t="s">
        <v>685</v>
      </c>
    </row>
    <row r="5124" spans="1:26" hidden="1" x14ac:dyDescent="0.25">
      <c r="A5124" t="s">
        <v>20445</v>
      </c>
      <c r="B5124" t="s">
        <v>20446</v>
      </c>
      <c r="C5124" s="1" t="str">
        <f t="shared" si="836"/>
        <v>21:0389</v>
      </c>
      <c r="D5124" s="1" t="str">
        <f t="shared" si="843"/>
        <v>21:0130</v>
      </c>
      <c r="E5124" t="s">
        <v>20447</v>
      </c>
      <c r="F5124" t="s">
        <v>20448</v>
      </c>
      <c r="H5124">
        <v>67.886038200000002</v>
      </c>
      <c r="I5124">
        <v>-85.741790899999998</v>
      </c>
      <c r="J5124" s="1" t="str">
        <f t="shared" si="844"/>
        <v>NGR lake sediment grab sample</v>
      </c>
      <c r="K5124" s="1" t="str">
        <f t="shared" si="845"/>
        <v>&lt;177 micron (NGR)</v>
      </c>
      <c r="L5124">
        <v>29</v>
      </c>
      <c r="M5124" t="s">
        <v>106</v>
      </c>
      <c r="N5124">
        <v>572</v>
      </c>
      <c r="O5124" t="s">
        <v>61</v>
      </c>
      <c r="P5124" t="s">
        <v>342</v>
      </c>
      <c r="Q5124" t="s">
        <v>290</v>
      </c>
      <c r="R5124" t="s">
        <v>198</v>
      </c>
      <c r="S5124" t="s">
        <v>33</v>
      </c>
      <c r="T5124" t="s">
        <v>225</v>
      </c>
      <c r="U5124" t="s">
        <v>40</v>
      </c>
      <c r="V5124" t="s">
        <v>216</v>
      </c>
      <c r="W5124" t="s">
        <v>78</v>
      </c>
      <c r="X5124" t="s">
        <v>343</v>
      </c>
      <c r="Y5124" t="s">
        <v>41</v>
      </c>
      <c r="Z5124" t="s">
        <v>7612</v>
      </c>
    </row>
    <row r="5125" spans="1:26" hidden="1" x14ac:dyDescent="0.25">
      <c r="A5125" t="s">
        <v>20449</v>
      </c>
      <c r="B5125" t="s">
        <v>20450</v>
      </c>
      <c r="C5125" s="1" t="str">
        <f t="shared" si="836"/>
        <v>21:0389</v>
      </c>
      <c r="D5125" s="1" t="str">
        <f t="shared" si="843"/>
        <v>21:0130</v>
      </c>
      <c r="E5125" t="s">
        <v>20451</v>
      </c>
      <c r="F5125" t="s">
        <v>20452</v>
      </c>
      <c r="H5125">
        <v>67.849167499999993</v>
      </c>
      <c r="I5125">
        <v>-85.771208000000001</v>
      </c>
      <c r="J5125" s="1" t="str">
        <f t="shared" si="844"/>
        <v>NGR lake sediment grab sample</v>
      </c>
      <c r="K5125" s="1" t="str">
        <f t="shared" si="845"/>
        <v>&lt;177 micron (NGR)</v>
      </c>
      <c r="L5125">
        <v>29</v>
      </c>
      <c r="M5125" t="s">
        <v>118</v>
      </c>
      <c r="N5125">
        <v>573</v>
      </c>
      <c r="O5125" t="s">
        <v>120</v>
      </c>
      <c r="P5125" t="s">
        <v>224</v>
      </c>
      <c r="Q5125" t="s">
        <v>97</v>
      </c>
      <c r="R5125" t="s">
        <v>134</v>
      </c>
      <c r="S5125" t="s">
        <v>78</v>
      </c>
      <c r="T5125" t="s">
        <v>122</v>
      </c>
      <c r="U5125" t="s">
        <v>515</v>
      </c>
      <c r="V5125" t="s">
        <v>137</v>
      </c>
      <c r="W5125" t="s">
        <v>63</v>
      </c>
      <c r="X5125" t="s">
        <v>48</v>
      </c>
      <c r="Y5125" t="s">
        <v>41</v>
      </c>
      <c r="Z5125" t="s">
        <v>33</v>
      </c>
    </row>
    <row r="5126" spans="1:26" hidden="1" x14ac:dyDescent="0.25">
      <c r="A5126" t="s">
        <v>20453</v>
      </c>
      <c r="B5126" t="s">
        <v>20454</v>
      </c>
      <c r="C5126" s="1" t="str">
        <f t="shared" si="836"/>
        <v>21:0389</v>
      </c>
      <c r="D5126" s="1" t="str">
        <f t="shared" si="843"/>
        <v>21:0130</v>
      </c>
      <c r="E5126" t="s">
        <v>20455</v>
      </c>
      <c r="F5126" t="s">
        <v>20456</v>
      </c>
      <c r="H5126">
        <v>67.808698100000001</v>
      </c>
      <c r="I5126">
        <v>-85.754256999999996</v>
      </c>
      <c r="J5126" s="1" t="str">
        <f t="shared" si="844"/>
        <v>NGR lake sediment grab sample</v>
      </c>
      <c r="K5126" s="1" t="str">
        <f t="shared" si="845"/>
        <v>&lt;177 micron (NGR)</v>
      </c>
      <c r="L5126">
        <v>29</v>
      </c>
      <c r="M5126" t="s">
        <v>131</v>
      </c>
      <c r="N5126">
        <v>574</v>
      </c>
      <c r="O5126" t="s">
        <v>321</v>
      </c>
      <c r="P5126" t="s">
        <v>236</v>
      </c>
      <c r="Q5126" t="s">
        <v>33</v>
      </c>
      <c r="R5126" t="s">
        <v>76</v>
      </c>
      <c r="S5126" t="s">
        <v>80</v>
      </c>
      <c r="T5126" t="s">
        <v>262</v>
      </c>
      <c r="U5126" t="s">
        <v>263</v>
      </c>
      <c r="V5126" t="s">
        <v>457</v>
      </c>
      <c r="W5126" t="s">
        <v>66</v>
      </c>
      <c r="X5126" t="s">
        <v>79</v>
      </c>
      <c r="Y5126" t="s">
        <v>41</v>
      </c>
      <c r="Z5126" t="s">
        <v>11653</v>
      </c>
    </row>
    <row r="5127" spans="1:26" hidden="1" x14ac:dyDescent="0.25">
      <c r="A5127" t="s">
        <v>20457</v>
      </c>
      <c r="B5127" t="s">
        <v>20458</v>
      </c>
      <c r="C5127" s="1" t="str">
        <f t="shared" si="836"/>
        <v>21:0389</v>
      </c>
      <c r="D5127" s="1" t="str">
        <f t="shared" si="843"/>
        <v>21:0130</v>
      </c>
      <c r="E5127" t="s">
        <v>20459</v>
      </c>
      <c r="F5127" t="s">
        <v>20460</v>
      </c>
      <c r="H5127">
        <v>67.784747499999995</v>
      </c>
      <c r="I5127">
        <v>-85.750908999999993</v>
      </c>
      <c r="J5127" s="1" t="str">
        <f t="shared" si="844"/>
        <v>NGR lake sediment grab sample</v>
      </c>
      <c r="K5127" s="1" t="str">
        <f t="shared" si="845"/>
        <v>&lt;177 micron (NGR)</v>
      </c>
      <c r="L5127">
        <v>29</v>
      </c>
      <c r="M5127" t="s">
        <v>143</v>
      </c>
      <c r="N5127">
        <v>575</v>
      </c>
      <c r="O5127" t="s">
        <v>82</v>
      </c>
      <c r="P5127" t="s">
        <v>35</v>
      </c>
      <c r="Q5127" t="s">
        <v>78</v>
      </c>
      <c r="R5127" t="s">
        <v>156</v>
      </c>
      <c r="S5127" t="s">
        <v>33</v>
      </c>
      <c r="T5127" t="s">
        <v>36</v>
      </c>
      <c r="U5127" t="s">
        <v>89</v>
      </c>
      <c r="V5127" t="s">
        <v>309</v>
      </c>
      <c r="W5127" t="s">
        <v>63</v>
      </c>
      <c r="X5127" t="s">
        <v>82</v>
      </c>
      <c r="Y5127" t="s">
        <v>41</v>
      </c>
      <c r="Z5127" t="s">
        <v>6924</v>
      </c>
    </row>
    <row r="5128" spans="1:26" hidden="1" x14ac:dyDescent="0.25">
      <c r="A5128" t="s">
        <v>20461</v>
      </c>
      <c r="B5128" t="s">
        <v>20462</v>
      </c>
      <c r="C5128" s="1" t="str">
        <f t="shared" si="836"/>
        <v>21:0389</v>
      </c>
      <c r="D5128" s="1" t="str">
        <f t="shared" si="843"/>
        <v>21:0130</v>
      </c>
      <c r="E5128" t="s">
        <v>20463</v>
      </c>
      <c r="F5128" t="s">
        <v>20464</v>
      </c>
      <c r="H5128">
        <v>67.722619499999993</v>
      </c>
      <c r="I5128">
        <v>-85.107495200000002</v>
      </c>
      <c r="J5128" s="1" t="str">
        <f t="shared" si="844"/>
        <v>NGR lake sediment grab sample</v>
      </c>
      <c r="K5128" s="1" t="str">
        <f t="shared" si="845"/>
        <v>&lt;177 micron (NGR)</v>
      </c>
      <c r="L5128">
        <v>29</v>
      </c>
      <c r="M5128" t="s">
        <v>177</v>
      </c>
      <c r="N5128">
        <v>576</v>
      </c>
      <c r="O5128" t="s">
        <v>236</v>
      </c>
      <c r="P5128" t="s">
        <v>82</v>
      </c>
      <c r="Q5128" t="s">
        <v>181</v>
      </c>
      <c r="R5128" t="s">
        <v>134</v>
      </c>
      <c r="S5128" t="s">
        <v>39</v>
      </c>
      <c r="T5128" t="s">
        <v>122</v>
      </c>
      <c r="U5128" t="s">
        <v>639</v>
      </c>
      <c r="V5128" t="s">
        <v>66</v>
      </c>
      <c r="W5128" t="s">
        <v>66</v>
      </c>
      <c r="X5128" t="s">
        <v>890</v>
      </c>
      <c r="Y5128" t="s">
        <v>41</v>
      </c>
      <c r="Z5128" t="s">
        <v>39</v>
      </c>
    </row>
    <row r="5129" spans="1:26" hidden="1" x14ac:dyDescent="0.25">
      <c r="A5129" t="s">
        <v>20465</v>
      </c>
      <c r="B5129" t="s">
        <v>20466</v>
      </c>
      <c r="C5129" s="1" t="str">
        <f t="shared" ref="C5129:C5192" si="846">HYPERLINK("http://geochem.nrcan.gc.ca/cdogs/content/bdl/bdl210389_e.htm", "21:0389")</f>
        <v>21:0389</v>
      </c>
      <c r="D5129" s="1" t="str">
        <f t="shared" si="843"/>
        <v>21:0130</v>
      </c>
      <c r="E5129" t="s">
        <v>20467</v>
      </c>
      <c r="F5129" t="s">
        <v>20468</v>
      </c>
      <c r="H5129">
        <v>67.743188200000006</v>
      </c>
      <c r="I5129">
        <v>-85.033366999999998</v>
      </c>
      <c r="J5129" s="1" t="str">
        <f t="shared" si="844"/>
        <v>NGR lake sediment grab sample</v>
      </c>
      <c r="K5129" s="1" t="str">
        <f t="shared" si="845"/>
        <v>&lt;177 micron (NGR)</v>
      </c>
      <c r="L5129">
        <v>29</v>
      </c>
      <c r="M5129" t="s">
        <v>187</v>
      </c>
      <c r="N5129">
        <v>577</v>
      </c>
      <c r="O5129" t="s">
        <v>1058</v>
      </c>
      <c r="P5129" t="s">
        <v>798</v>
      </c>
      <c r="Q5129" t="s">
        <v>109</v>
      </c>
      <c r="R5129" t="s">
        <v>321</v>
      </c>
      <c r="S5129" t="s">
        <v>146</v>
      </c>
      <c r="T5129" t="s">
        <v>122</v>
      </c>
      <c r="U5129" t="s">
        <v>1842</v>
      </c>
      <c r="V5129" t="s">
        <v>180</v>
      </c>
      <c r="W5129" t="s">
        <v>80</v>
      </c>
      <c r="X5129" t="s">
        <v>82</v>
      </c>
      <c r="Y5129" t="s">
        <v>41</v>
      </c>
      <c r="Z5129" t="s">
        <v>4881</v>
      </c>
    </row>
    <row r="5130" spans="1:26" hidden="1" x14ac:dyDescent="0.25">
      <c r="A5130" t="s">
        <v>20469</v>
      </c>
      <c r="B5130" t="s">
        <v>20470</v>
      </c>
      <c r="C5130" s="1" t="str">
        <f t="shared" si="846"/>
        <v>21:0389</v>
      </c>
      <c r="D5130" s="1" t="str">
        <f t="shared" si="843"/>
        <v>21:0130</v>
      </c>
      <c r="E5130" t="s">
        <v>20471</v>
      </c>
      <c r="F5130" t="s">
        <v>20472</v>
      </c>
      <c r="H5130">
        <v>67.722821699999997</v>
      </c>
      <c r="I5130">
        <v>-85.014310300000005</v>
      </c>
      <c r="J5130" s="1" t="str">
        <f t="shared" si="844"/>
        <v>NGR lake sediment grab sample</v>
      </c>
      <c r="K5130" s="1" t="str">
        <f t="shared" si="845"/>
        <v>&lt;177 micron (NGR)</v>
      </c>
      <c r="L5130">
        <v>29</v>
      </c>
      <c r="M5130" t="s">
        <v>196</v>
      </c>
      <c r="N5130">
        <v>578</v>
      </c>
      <c r="O5130" t="s">
        <v>3158</v>
      </c>
      <c r="P5130" t="s">
        <v>615</v>
      </c>
      <c r="Q5130" t="s">
        <v>596</v>
      </c>
      <c r="R5130" t="s">
        <v>224</v>
      </c>
      <c r="S5130" t="s">
        <v>135</v>
      </c>
      <c r="T5130" t="s">
        <v>36</v>
      </c>
      <c r="U5130" t="s">
        <v>5357</v>
      </c>
      <c r="V5130" t="s">
        <v>12009</v>
      </c>
      <c r="W5130" t="s">
        <v>33</v>
      </c>
      <c r="X5130" t="s">
        <v>82</v>
      </c>
      <c r="Y5130" t="s">
        <v>41</v>
      </c>
      <c r="Z5130" t="s">
        <v>4117</v>
      </c>
    </row>
    <row r="5131" spans="1:26" hidden="1" x14ac:dyDescent="0.25">
      <c r="A5131" t="s">
        <v>20473</v>
      </c>
      <c r="B5131" t="s">
        <v>20474</v>
      </c>
      <c r="C5131" s="1" t="str">
        <f t="shared" si="846"/>
        <v>21:0389</v>
      </c>
      <c r="D5131" s="1" t="str">
        <f t="shared" si="843"/>
        <v>21:0130</v>
      </c>
      <c r="E5131" t="s">
        <v>20475</v>
      </c>
      <c r="F5131" t="s">
        <v>20476</v>
      </c>
      <c r="H5131">
        <v>67.681147100000004</v>
      </c>
      <c r="I5131">
        <v>-85.087532800000005</v>
      </c>
      <c r="J5131" s="1" t="str">
        <f t="shared" si="844"/>
        <v>NGR lake sediment grab sample</v>
      </c>
      <c r="K5131" s="1" t="str">
        <f t="shared" si="845"/>
        <v>&lt;177 micron (NGR)</v>
      </c>
      <c r="L5131">
        <v>29</v>
      </c>
      <c r="M5131" t="s">
        <v>206</v>
      </c>
      <c r="N5131">
        <v>579</v>
      </c>
      <c r="O5131" t="s">
        <v>82</v>
      </c>
      <c r="P5131" t="s">
        <v>283</v>
      </c>
      <c r="Q5131" t="s">
        <v>33</v>
      </c>
      <c r="R5131" t="s">
        <v>198</v>
      </c>
      <c r="S5131" t="s">
        <v>78</v>
      </c>
      <c r="T5131" t="s">
        <v>36</v>
      </c>
      <c r="U5131" t="s">
        <v>235</v>
      </c>
      <c r="V5131" t="s">
        <v>853</v>
      </c>
      <c r="W5131" t="s">
        <v>53</v>
      </c>
      <c r="X5131" t="s">
        <v>82</v>
      </c>
      <c r="Y5131" t="s">
        <v>41</v>
      </c>
      <c r="Z5131" t="s">
        <v>13108</v>
      </c>
    </row>
    <row r="5132" spans="1:26" hidden="1" x14ac:dyDescent="0.25">
      <c r="A5132" t="s">
        <v>20477</v>
      </c>
      <c r="B5132" t="s">
        <v>20478</v>
      </c>
      <c r="C5132" s="1" t="str">
        <f t="shared" si="846"/>
        <v>21:0389</v>
      </c>
      <c r="D5132" s="1" t="str">
        <f t="shared" si="843"/>
        <v>21:0130</v>
      </c>
      <c r="E5132" t="s">
        <v>20479</v>
      </c>
      <c r="F5132" t="s">
        <v>20480</v>
      </c>
      <c r="H5132">
        <v>67.692457399999995</v>
      </c>
      <c r="I5132">
        <v>-85.023250500000003</v>
      </c>
      <c r="J5132" s="1" t="str">
        <f t="shared" si="844"/>
        <v>NGR lake sediment grab sample</v>
      </c>
      <c r="K5132" s="1" t="str">
        <f t="shared" si="845"/>
        <v>&lt;177 micron (NGR)</v>
      </c>
      <c r="L5132">
        <v>29</v>
      </c>
      <c r="M5132" t="s">
        <v>214</v>
      </c>
      <c r="N5132">
        <v>580</v>
      </c>
      <c r="O5132" t="s">
        <v>35</v>
      </c>
      <c r="P5132" t="s">
        <v>596</v>
      </c>
      <c r="Q5132" t="s">
        <v>39</v>
      </c>
      <c r="R5132" t="s">
        <v>198</v>
      </c>
      <c r="S5132" t="s">
        <v>78</v>
      </c>
      <c r="T5132" t="s">
        <v>36</v>
      </c>
      <c r="U5132" t="s">
        <v>178</v>
      </c>
      <c r="V5132" t="s">
        <v>227</v>
      </c>
      <c r="W5132" t="s">
        <v>66</v>
      </c>
      <c r="X5132" t="s">
        <v>283</v>
      </c>
      <c r="Y5132" t="s">
        <v>41</v>
      </c>
      <c r="Z5132" t="s">
        <v>13108</v>
      </c>
    </row>
    <row r="5133" spans="1:26" hidden="1" x14ac:dyDescent="0.25">
      <c r="A5133" t="s">
        <v>20481</v>
      </c>
      <c r="B5133" t="s">
        <v>20482</v>
      </c>
      <c r="C5133" s="1" t="str">
        <f t="shared" si="846"/>
        <v>21:0389</v>
      </c>
      <c r="D5133" s="1" t="str">
        <f t="shared" si="843"/>
        <v>21:0130</v>
      </c>
      <c r="E5133" t="s">
        <v>20483</v>
      </c>
      <c r="F5133" t="s">
        <v>20484</v>
      </c>
      <c r="H5133">
        <v>67.686980899999995</v>
      </c>
      <c r="I5133">
        <v>-84.844045899999998</v>
      </c>
      <c r="J5133" s="1" t="str">
        <f t="shared" si="844"/>
        <v>NGR lake sediment grab sample</v>
      </c>
      <c r="K5133" s="1" t="str">
        <f t="shared" si="845"/>
        <v>&lt;177 micron (NGR)</v>
      </c>
      <c r="L5133">
        <v>30</v>
      </c>
      <c r="M5133" t="s">
        <v>242</v>
      </c>
      <c r="N5133">
        <v>581</v>
      </c>
      <c r="O5133" t="s">
        <v>562</v>
      </c>
      <c r="P5133" t="s">
        <v>224</v>
      </c>
      <c r="Q5133" t="s">
        <v>109</v>
      </c>
      <c r="R5133" t="s">
        <v>49</v>
      </c>
      <c r="S5133" t="s">
        <v>34</v>
      </c>
      <c r="T5133" t="s">
        <v>36</v>
      </c>
      <c r="U5133" t="s">
        <v>2956</v>
      </c>
      <c r="V5133" t="s">
        <v>5774</v>
      </c>
      <c r="W5133" t="s">
        <v>66</v>
      </c>
      <c r="X5133" t="s">
        <v>82</v>
      </c>
      <c r="Y5133" t="s">
        <v>41</v>
      </c>
      <c r="Z5133" t="s">
        <v>80</v>
      </c>
    </row>
    <row r="5134" spans="1:26" hidden="1" x14ac:dyDescent="0.25">
      <c r="A5134" t="s">
        <v>20485</v>
      </c>
      <c r="B5134" t="s">
        <v>20486</v>
      </c>
      <c r="C5134" s="1" t="str">
        <f t="shared" si="846"/>
        <v>21:0389</v>
      </c>
      <c r="D5134" s="1" t="str">
        <f t="shared" si="843"/>
        <v>21:0130</v>
      </c>
      <c r="E5134" t="s">
        <v>20487</v>
      </c>
      <c r="F5134" t="s">
        <v>20488</v>
      </c>
      <c r="H5134">
        <v>67.6718568</v>
      </c>
      <c r="I5134">
        <v>-84.958674400000007</v>
      </c>
      <c r="J5134" s="1" t="str">
        <f t="shared" si="844"/>
        <v>NGR lake sediment grab sample</v>
      </c>
      <c r="K5134" s="1" t="str">
        <f t="shared" si="845"/>
        <v>&lt;177 micron (NGR)</v>
      </c>
      <c r="L5134">
        <v>30</v>
      </c>
      <c r="M5134" t="s">
        <v>251</v>
      </c>
      <c r="N5134">
        <v>582</v>
      </c>
      <c r="O5134" t="s">
        <v>253</v>
      </c>
      <c r="P5134" t="s">
        <v>890</v>
      </c>
      <c r="Q5134" t="s">
        <v>39</v>
      </c>
      <c r="R5134" t="s">
        <v>82</v>
      </c>
      <c r="S5134" t="s">
        <v>109</v>
      </c>
      <c r="T5134" t="s">
        <v>36</v>
      </c>
      <c r="U5134" t="s">
        <v>245</v>
      </c>
      <c r="V5134" t="s">
        <v>12009</v>
      </c>
      <c r="W5134" t="s">
        <v>66</v>
      </c>
      <c r="X5134" t="s">
        <v>283</v>
      </c>
      <c r="Y5134" t="s">
        <v>41</v>
      </c>
      <c r="Z5134" t="s">
        <v>2661</v>
      </c>
    </row>
    <row r="5135" spans="1:26" hidden="1" x14ac:dyDescent="0.25">
      <c r="A5135" t="s">
        <v>20489</v>
      </c>
      <c r="B5135" t="s">
        <v>20490</v>
      </c>
      <c r="C5135" s="1" t="str">
        <f t="shared" si="846"/>
        <v>21:0389</v>
      </c>
      <c r="D5135" s="1" t="str">
        <f t="shared" si="843"/>
        <v>21:0130</v>
      </c>
      <c r="E5135" t="s">
        <v>20491</v>
      </c>
      <c r="F5135" t="s">
        <v>20492</v>
      </c>
      <c r="H5135">
        <v>67.683760800000002</v>
      </c>
      <c r="I5135">
        <v>-84.958373600000002</v>
      </c>
      <c r="J5135" s="1" t="str">
        <f t="shared" si="844"/>
        <v>NGR lake sediment grab sample</v>
      </c>
      <c r="K5135" s="1" t="str">
        <f t="shared" si="845"/>
        <v>&lt;177 micron (NGR)</v>
      </c>
      <c r="L5135">
        <v>30</v>
      </c>
      <c r="M5135" t="s">
        <v>259</v>
      </c>
      <c r="N5135">
        <v>583</v>
      </c>
      <c r="O5135" t="s">
        <v>252</v>
      </c>
      <c r="P5135" t="s">
        <v>81</v>
      </c>
      <c r="Q5135" t="s">
        <v>34</v>
      </c>
      <c r="R5135" t="s">
        <v>74</v>
      </c>
      <c r="S5135" t="s">
        <v>244</v>
      </c>
      <c r="T5135" t="s">
        <v>36</v>
      </c>
      <c r="U5135" t="s">
        <v>9730</v>
      </c>
      <c r="V5135" t="s">
        <v>10021</v>
      </c>
      <c r="W5135" t="s">
        <v>63</v>
      </c>
      <c r="X5135" t="s">
        <v>890</v>
      </c>
      <c r="Y5135" t="s">
        <v>125</v>
      </c>
      <c r="Z5135" t="s">
        <v>15879</v>
      </c>
    </row>
    <row r="5136" spans="1:26" hidden="1" x14ac:dyDescent="0.25">
      <c r="A5136" t="s">
        <v>20493</v>
      </c>
      <c r="B5136" t="s">
        <v>20494</v>
      </c>
      <c r="C5136" s="1" t="str">
        <f t="shared" si="846"/>
        <v>21:0389</v>
      </c>
      <c r="D5136" s="1" t="str">
        <f t="shared" si="843"/>
        <v>21:0130</v>
      </c>
      <c r="E5136" t="s">
        <v>20491</v>
      </c>
      <c r="F5136" t="s">
        <v>20495</v>
      </c>
      <c r="H5136">
        <v>67.683760800000002</v>
      </c>
      <c r="I5136">
        <v>-84.958373600000002</v>
      </c>
      <c r="J5136" s="1" t="str">
        <f t="shared" si="844"/>
        <v>NGR lake sediment grab sample</v>
      </c>
      <c r="K5136" s="1" t="str">
        <f t="shared" si="845"/>
        <v>&lt;177 micron (NGR)</v>
      </c>
      <c r="L5136">
        <v>30</v>
      </c>
      <c r="M5136" t="s">
        <v>268</v>
      </c>
      <c r="N5136">
        <v>584</v>
      </c>
      <c r="O5136" t="s">
        <v>243</v>
      </c>
      <c r="P5136" t="s">
        <v>771</v>
      </c>
      <c r="Q5136" t="s">
        <v>64</v>
      </c>
      <c r="R5136" t="s">
        <v>79</v>
      </c>
      <c r="S5136" t="s">
        <v>134</v>
      </c>
      <c r="T5136" t="s">
        <v>122</v>
      </c>
      <c r="U5136" t="s">
        <v>5415</v>
      </c>
      <c r="V5136" t="s">
        <v>940</v>
      </c>
      <c r="W5136" t="s">
        <v>63</v>
      </c>
      <c r="X5136" t="s">
        <v>82</v>
      </c>
      <c r="Y5136" t="s">
        <v>875</v>
      </c>
      <c r="Z5136" t="s">
        <v>146</v>
      </c>
    </row>
    <row r="5137" spans="1:26" hidden="1" x14ac:dyDescent="0.25">
      <c r="A5137" t="s">
        <v>20496</v>
      </c>
      <c r="B5137" t="s">
        <v>20497</v>
      </c>
      <c r="C5137" s="1" t="str">
        <f t="shared" si="846"/>
        <v>21:0389</v>
      </c>
      <c r="D5137" s="1" t="str">
        <f t="shared" si="843"/>
        <v>21:0130</v>
      </c>
      <c r="E5137" t="s">
        <v>20498</v>
      </c>
      <c r="F5137" t="s">
        <v>20499</v>
      </c>
      <c r="H5137">
        <v>67.702457899999999</v>
      </c>
      <c r="I5137">
        <v>-84.923293299999997</v>
      </c>
      <c r="J5137" s="1" t="str">
        <f t="shared" si="844"/>
        <v>NGR lake sediment grab sample</v>
      </c>
      <c r="K5137" s="1" t="str">
        <f t="shared" si="845"/>
        <v>&lt;177 micron (NGR)</v>
      </c>
      <c r="L5137">
        <v>30</v>
      </c>
      <c r="M5137" t="s">
        <v>47</v>
      </c>
      <c r="N5137">
        <v>585</v>
      </c>
      <c r="O5137" t="s">
        <v>1254</v>
      </c>
      <c r="P5137" t="s">
        <v>283</v>
      </c>
      <c r="Q5137" t="s">
        <v>146</v>
      </c>
      <c r="R5137" t="s">
        <v>321</v>
      </c>
      <c r="S5137" t="s">
        <v>76</v>
      </c>
      <c r="T5137" t="s">
        <v>122</v>
      </c>
      <c r="U5137" t="s">
        <v>991</v>
      </c>
      <c r="V5137" t="s">
        <v>2909</v>
      </c>
      <c r="W5137" t="s">
        <v>63</v>
      </c>
      <c r="X5137" t="s">
        <v>77</v>
      </c>
      <c r="Y5137" t="s">
        <v>41</v>
      </c>
      <c r="Z5137" t="s">
        <v>2723</v>
      </c>
    </row>
    <row r="5138" spans="1:26" hidden="1" x14ac:dyDescent="0.25">
      <c r="A5138" t="s">
        <v>20500</v>
      </c>
      <c r="B5138" t="s">
        <v>20501</v>
      </c>
      <c r="C5138" s="1" t="str">
        <f t="shared" si="846"/>
        <v>21:0389</v>
      </c>
      <c r="D5138" s="1" t="str">
        <f t="shared" si="843"/>
        <v>21:0130</v>
      </c>
      <c r="E5138" t="s">
        <v>20502</v>
      </c>
      <c r="F5138" t="s">
        <v>20503</v>
      </c>
      <c r="H5138">
        <v>67.714559399999999</v>
      </c>
      <c r="I5138">
        <v>-84.901964100000001</v>
      </c>
      <c r="J5138" s="1" t="str">
        <f t="shared" si="844"/>
        <v>NGR lake sediment grab sample</v>
      </c>
      <c r="K5138" s="1" t="str">
        <f t="shared" si="845"/>
        <v>&lt;177 micron (NGR)</v>
      </c>
      <c r="L5138">
        <v>30</v>
      </c>
      <c r="M5138" t="s">
        <v>60</v>
      </c>
      <c r="N5138">
        <v>586</v>
      </c>
      <c r="O5138" t="s">
        <v>100</v>
      </c>
      <c r="P5138" t="s">
        <v>300</v>
      </c>
      <c r="Q5138" t="s">
        <v>77</v>
      </c>
      <c r="R5138" t="s">
        <v>133</v>
      </c>
      <c r="S5138" t="s">
        <v>135</v>
      </c>
      <c r="T5138" t="s">
        <v>36</v>
      </c>
      <c r="U5138" t="s">
        <v>1166</v>
      </c>
      <c r="V5138" t="s">
        <v>5730</v>
      </c>
      <c r="W5138" t="s">
        <v>66</v>
      </c>
      <c r="X5138" t="s">
        <v>48</v>
      </c>
      <c r="Y5138" t="s">
        <v>125</v>
      </c>
      <c r="Z5138" t="s">
        <v>78</v>
      </c>
    </row>
    <row r="5139" spans="1:26" hidden="1" x14ac:dyDescent="0.25">
      <c r="A5139" t="s">
        <v>20504</v>
      </c>
      <c r="B5139" t="s">
        <v>20505</v>
      </c>
      <c r="C5139" s="1" t="str">
        <f t="shared" si="846"/>
        <v>21:0389</v>
      </c>
      <c r="D5139" s="1" t="str">
        <f t="shared" si="843"/>
        <v>21:0130</v>
      </c>
      <c r="E5139" t="s">
        <v>20506</v>
      </c>
      <c r="F5139" t="s">
        <v>20507</v>
      </c>
      <c r="H5139">
        <v>67.746789100000001</v>
      </c>
      <c r="I5139">
        <v>-84.851333400000001</v>
      </c>
      <c r="J5139" s="1" t="str">
        <f t="shared" si="844"/>
        <v>NGR lake sediment grab sample</v>
      </c>
      <c r="K5139" s="1" t="str">
        <f t="shared" si="845"/>
        <v>&lt;177 micron (NGR)</v>
      </c>
      <c r="L5139">
        <v>30</v>
      </c>
      <c r="M5139" t="s">
        <v>73</v>
      </c>
      <c r="N5139">
        <v>587</v>
      </c>
      <c r="O5139" t="s">
        <v>888</v>
      </c>
      <c r="P5139" t="s">
        <v>61</v>
      </c>
      <c r="Q5139" t="s">
        <v>77</v>
      </c>
      <c r="R5139" t="s">
        <v>890</v>
      </c>
      <c r="S5139" t="s">
        <v>77</v>
      </c>
      <c r="T5139" t="s">
        <v>36</v>
      </c>
      <c r="U5139" t="s">
        <v>1192</v>
      </c>
      <c r="V5139" t="s">
        <v>710</v>
      </c>
      <c r="W5139" t="s">
        <v>63</v>
      </c>
      <c r="X5139" t="s">
        <v>890</v>
      </c>
      <c r="Y5139" t="s">
        <v>125</v>
      </c>
      <c r="Z5139" t="s">
        <v>3412</v>
      </c>
    </row>
    <row r="5140" spans="1:26" hidden="1" x14ac:dyDescent="0.25">
      <c r="A5140" t="s">
        <v>20508</v>
      </c>
      <c r="B5140" t="s">
        <v>20509</v>
      </c>
      <c r="C5140" s="1" t="str">
        <f t="shared" si="846"/>
        <v>21:0389</v>
      </c>
      <c r="D5140" s="1" t="str">
        <f t="shared" si="843"/>
        <v>21:0130</v>
      </c>
      <c r="E5140" t="s">
        <v>20483</v>
      </c>
      <c r="F5140" t="s">
        <v>20510</v>
      </c>
      <c r="H5140">
        <v>67.686980899999995</v>
      </c>
      <c r="I5140">
        <v>-84.844045899999998</v>
      </c>
      <c r="J5140" s="1" t="str">
        <f t="shared" si="844"/>
        <v>NGR lake sediment grab sample</v>
      </c>
      <c r="K5140" s="1" t="str">
        <f t="shared" si="845"/>
        <v>&lt;177 micron (NGR)</v>
      </c>
      <c r="L5140">
        <v>30</v>
      </c>
      <c r="M5140" t="s">
        <v>366</v>
      </c>
      <c r="N5140">
        <v>588</v>
      </c>
      <c r="O5140" t="s">
        <v>320</v>
      </c>
      <c r="P5140" t="s">
        <v>48</v>
      </c>
      <c r="Q5140" t="s">
        <v>50</v>
      </c>
      <c r="R5140" t="s">
        <v>35</v>
      </c>
      <c r="S5140" t="s">
        <v>50</v>
      </c>
      <c r="T5140" t="s">
        <v>36</v>
      </c>
      <c r="U5140" t="s">
        <v>5106</v>
      </c>
      <c r="V5140" t="s">
        <v>1589</v>
      </c>
      <c r="W5140" t="s">
        <v>53</v>
      </c>
      <c r="X5140" t="s">
        <v>283</v>
      </c>
      <c r="Y5140" t="s">
        <v>125</v>
      </c>
      <c r="Z5140" t="s">
        <v>80</v>
      </c>
    </row>
    <row r="5141" spans="1:26" hidden="1" x14ac:dyDescent="0.25">
      <c r="A5141" t="s">
        <v>20511</v>
      </c>
      <c r="B5141" t="s">
        <v>20512</v>
      </c>
      <c r="C5141" s="1" t="str">
        <f t="shared" si="846"/>
        <v>21:0389</v>
      </c>
      <c r="D5141" s="1" t="str">
        <f>HYPERLINK("http://geochem.nrcan.gc.ca/cdogs/content/svy/svy_e.htm", "")</f>
        <v/>
      </c>
      <c r="G5141" s="1" t="str">
        <f>HYPERLINK("http://geochem.nrcan.gc.ca/cdogs/content/cr_/cr_00022_e.htm", "22")</f>
        <v>22</v>
      </c>
      <c r="J5141" t="s">
        <v>220</v>
      </c>
      <c r="K5141" t="s">
        <v>221</v>
      </c>
      <c r="L5141">
        <v>30</v>
      </c>
      <c r="M5141" t="s">
        <v>222</v>
      </c>
      <c r="N5141">
        <v>589</v>
      </c>
      <c r="O5141" t="s">
        <v>253</v>
      </c>
      <c r="P5141" t="s">
        <v>77</v>
      </c>
      <c r="Q5141" t="s">
        <v>77</v>
      </c>
      <c r="R5141" t="s">
        <v>181</v>
      </c>
      <c r="S5141" t="s">
        <v>39</v>
      </c>
      <c r="T5141" t="s">
        <v>36</v>
      </c>
      <c r="U5141" t="s">
        <v>456</v>
      </c>
      <c r="V5141" t="s">
        <v>148</v>
      </c>
      <c r="W5141" t="s">
        <v>181</v>
      </c>
      <c r="X5141" t="s">
        <v>79</v>
      </c>
      <c r="Y5141" t="s">
        <v>63</v>
      </c>
      <c r="Z5141" t="s">
        <v>5520</v>
      </c>
    </row>
    <row r="5142" spans="1:26" hidden="1" x14ac:dyDescent="0.25">
      <c r="A5142" t="s">
        <v>20513</v>
      </c>
      <c r="B5142" t="s">
        <v>20514</v>
      </c>
      <c r="C5142" s="1" t="str">
        <f t="shared" si="846"/>
        <v>21:0389</v>
      </c>
      <c r="D5142" s="1" t="str">
        <f t="shared" ref="D5142:D5151" si="847">HYPERLINK("http://geochem.nrcan.gc.ca/cdogs/content/svy/svy210130_e.htm", "21:0130")</f>
        <v>21:0130</v>
      </c>
      <c r="E5142" t="s">
        <v>20515</v>
      </c>
      <c r="F5142" t="s">
        <v>20516</v>
      </c>
      <c r="H5142">
        <v>67.686668699999998</v>
      </c>
      <c r="I5142">
        <v>-84.764308999999997</v>
      </c>
      <c r="J5142" s="1" t="str">
        <f t="shared" ref="J5142:J5151" si="848">HYPERLINK("http://geochem.nrcan.gc.ca/cdogs/content/kwd/kwd020027_e.htm", "NGR lake sediment grab sample")</f>
        <v>NGR lake sediment grab sample</v>
      </c>
      <c r="K5142" s="1" t="str">
        <f t="shared" ref="K5142:K5151" si="849">HYPERLINK("http://geochem.nrcan.gc.ca/cdogs/content/kwd/kwd080006_e.htm", "&lt;177 micron (NGR)")</f>
        <v>&lt;177 micron (NGR)</v>
      </c>
      <c r="L5142">
        <v>30</v>
      </c>
      <c r="M5142" t="s">
        <v>87</v>
      </c>
      <c r="N5142">
        <v>590</v>
      </c>
      <c r="O5142" t="s">
        <v>88</v>
      </c>
      <c r="P5142" t="s">
        <v>798</v>
      </c>
      <c r="Q5142" t="s">
        <v>277</v>
      </c>
      <c r="R5142" t="s">
        <v>489</v>
      </c>
      <c r="S5142" t="s">
        <v>34</v>
      </c>
      <c r="T5142" t="s">
        <v>122</v>
      </c>
      <c r="U5142" t="s">
        <v>842</v>
      </c>
      <c r="V5142" t="s">
        <v>13108</v>
      </c>
      <c r="W5142" t="s">
        <v>66</v>
      </c>
      <c r="X5142" t="s">
        <v>79</v>
      </c>
      <c r="Y5142" t="s">
        <v>125</v>
      </c>
      <c r="Z5142" t="s">
        <v>4117</v>
      </c>
    </row>
    <row r="5143" spans="1:26" hidden="1" x14ac:dyDescent="0.25">
      <c r="A5143" t="s">
        <v>20517</v>
      </c>
      <c r="B5143" t="s">
        <v>20518</v>
      </c>
      <c r="C5143" s="1" t="str">
        <f t="shared" si="846"/>
        <v>21:0389</v>
      </c>
      <c r="D5143" s="1" t="str">
        <f t="shared" si="847"/>
        <v>21:0130</v>
      </c>
      <c r="E5143" t="s">
        <v>20519</v>
      </c>
      <c r="F5143" t="s">
        <v>20520</v>
      </c>
      <c r="H5143">
        <v>67.707237199999994</v>
      </c>
      <c r="I5143">
        <v>-84.772798899999998</v>
      </c>
      <c r="J5143" s="1" t="str">
        <f t="shared" si="848"/>
        <v>NGR lake sediment grab sample</v>
      </c>
      <c r="K5143" s="1" t="str">
        <f t="shared" si="849"/>
        <v>&lt;177 micron (NGR)</v>
      </c>
      <c r="L5143">
        <v>30</v>
      </c>
      <c r="M5143" t="s">
        <v>96</v>
      </c>
      <c r="N5143">
        <v>591</v>
      </c>
      <c r="O5143" t="s">
        <v>208</v>
      </c>
      <c r="P5143" t="s">
        <v>253</v>
      </c>
      <c r="Q5143" t="s">
        <v>349</v>
      </c>
      <c r="R5143" t="s">
        <v>890</v>
      </c>
      <c r="S5143" t="s">
        <v>34</v>
      </c>
      <c r="T5143" t="s">
        <v>36</v>
      </c>
      <c r="U5143" t="s">
        <v>5810</v>
      </c>
      <c r="V5143" t="s">
        <v>2553</v>
      </c>
      <c r="W5143" t="s">
        <v>66</v>
      </c>
      <c r="X5143" t="s">
        <v>336</v>
      </c>
      <c r="Y5143" t="s">
        <v>41</v>
      </c>
      <c r="Z5143" t="s">
        <v>9383</v>
      </c>
    </row>
    <row r="5144" spans="1:26" hidden="1" x14ac:dyDescent="0.25">
      <c r="A5144" t="s">
        <v>20521</v>
      </c>
      <c r="B5144" t="s">
        <v>20522</v>
      </c>
      <c r="C5144" s="1" t="str">
        <f t="shared" si="846"/>
        <v>21:0389</v>
      </c>
      <c r="D5144" s="1" t="str">
        <f t="shared" si="847"/>
        <v>21:0130</v>
      </c>
      <c r="E5144" t="s">
        <v>20523</v>
      </c>
      <c r="F5144" t="s">
        <v>20524</v>
      </c>
      <c r="H5144">
        <v>67.726606200000006</v>
      </c>
      <c r="I5144">
        <v>-84.712039300000001</v>
      </c>
      <c r="J5144" s="1" t="str">
        <f t="shared" si="848"/>
        <v>NGR lake sediment grab sample</v>
      </c>
      <c r="K5144" s="1" t="str">
        <f t="shared" si="849"/>
        <v>&lt;177 micron (NGR)</v>
      </c>
      <c r="L5144">
        <v>30</v>
      </c>
      <c r="M5144" t="s">
        <v>106</v>
      </c>
      <c r="N5144">
        <v>592</v>
      </c>
      <c r="O5144" t="s">
        <v>144</v>
      </c>
      <c r="P5144" t="s">
        <v>1048</v>
      </c>
      <c r="Q5144" t="s">
        <v>82</v>
      </c>
      <c r="R5144" t="s">
        <v>120</v>
      </c>
      <c r="S5144" t="s">
        <v>283</v>
      </c>
      <c r="T5144" t="s">
        <v>36</v>
      </c>
      <c r="U5144" t="s">
        <v>12242</v>
      </c>
      <c r="V5144" t="s">
        <v>16241</v>
      </c>
      <c r="W5144" t="s">
        <v>80</v>
      </c>
      <c r="X5144" t="s">
        <v>890</v>
      </c>
      <c r="Y5144" t="s">
        <v>41</v>
      </c>
      <c r="Z5144" t="s">
        <v>146</v>
      </c>
    </row>
    <row r="5145" spans="1:26" hidden="1" x14ac:dyDescent="0.25">
      <c r="A5145" t="s">
        <v>20525</v>
      </c>
      <c r="B5145" t="s">
        <v>20526</v>
      </c>
      <c r="C5145" s="1" t="str">
        <f t="shared" si="846"/>
        <v>21:0389</v>
      </c>
      <c r="D5145" s="1" t="str">
        <f t="shared" si="847"/>
        <v>21:0130</v>
      </c>
      <c r="E5145" t="s">
        <v>20527</v>
      </c>
      <c r="F5145" t="s">
        <v>20528</v>
      </c>
      <c r="H5145">
        <v>67.689724999999996</v>
      </c>
      <c r="I5145">
        <v>-84.688160100000005</v>
      </c>
      <c r="J5145" s="1" t="str">
        <f t="shared" si="848"/>
        <v>NGR lake sediment grab sample</v>
      </c>
      <c r="K5145" s="1" t="str">
        <f t="shared" si="849"/>
        <v>&lt;177 micron (NGR)</v>
      </c>
      <c r="L5145">
        <v>30</v>
      </c>
      <c r="M5145" t="s">
        <v>118</v>
      </c>
      <c r="N5145">
        <v>593</v>
      </c>
      <c r="O5145" t="s">
        <v>132</v>
      </c>
      <c r="P5145" t="s">
        <v>798</v>
      </c>
      <c r="Q5145" t="s">
        <v>75</v>
      </c>
      <c r="R5145" t="s">
        <v>120</v>
      </c>
      <c r="S5145" t="s">
        <v>277</v>
      </c>
      <c r="T5145" t="s">
        <v>36</v>
      </c>
      <c r="U5145" t="s">
        <v>1205</v>
      </c>
      <c r="V5145" t="s">
        <v>19010</v>
      </c>
      <c r="W5145" t="s">
        <v>66</v>
      </c>
      <c r="X5145" t="s">
        <v>283</v>
      </c>
      <c r="Y5145" t="s">
        <v>125</v>
      </c>
      <c r="Z5145" t="s">
        <v>201</v>
      </c>
    </row>
    <row r="5146" spans="1:26" hidden="1" x14ac:dyDescent="0.25">
      <c r="A5146" t="s">
        <v>20529</v>
      </c>
      <c r="B5146" t="s">
        <v>20530</v>
      </c>
      <c r="C5146" s="1" t="str">
        <f t="shared" si="846"/>
        <v>21:0389</v>
      </c>
      <c r="D5146" s="1" t="str">
        <f t="shared" si="847"/>
        <v>21:0130</v>
      </c>
      <c r="E5146" t="s">
        <v>20531</v>
      </c>
      <c r="F5146" t="s">
        <v>20532</v>
      </c>
      <c r="H5146">
        <v>67.681479800000005</v>
      </c>
      <c r="I5146">
        <v>-84.561570000000003</v>
      </c>
      <c r="J5146" s="1" t="str">
        <f t="shared" si="848"/>
        <v>NGR lake sediment grab sample</v>
      </c>
      <c r="K5146" s="1" t="str">
        <f t="shared" si="849"/>
        <v>&lt;177 micron (NGR)</v>
      </c>
      <c r="L5146">
        <v>30</v>
      </c>
      <c r="M5146" t="s">
        <v>131</v>
      </c>
      <c r="N5146">
        <v>594</v>
      </c>
      <c r="O5146" t="s">
        <v>639</v>
      </c>
      <c r="P5146" t="s">
        <v>679</v>
      </c>
      <c r="Q5146" t="s">
        <v>349</v>
      </c>
      <c r="R5146" t="s">
        <v>79</v>
      </c>
      <c r="S5146" t="s">
        <v>394</v>
      </c>
      <c r="T5146" t="s">
        <v>36</v>
      </c>
      <c r="U5146" t="s">
        <v>1017</v>
      </c>
      <c r="V5146" t="s">
        <v>4982</v>
      </c>
      <c r="W5146" t="s">
        <v>63</v>
      </c>
      <c r="X5146" t="s">
        <v>283</v>
      </c>
      <c r="Y5146" t="s">
        <v>125</v>
      </c>
      <c r="Z5146" t="s">
        <v>895</v>
      </c>
    </row>
    <row r="5147" spans="1:26" hidden="1" x14ac:dyDescent="0.25">
      <c r="A5147" t="s">
        <v>20533</v>
      </c>
      <c r="B5147" t="s">
        <v>20534</v>
      </c>
      <c r="C5147" s="1" t="str">
        <f t="shared" si="846"/>
        <v>21:0389</v>
      </c>
      <c r="D5147" s="1" t="str">
        <f t="shared" si="847"/>
        <v>21:0130</v>
      </c>
      <c r="E5147" t="s">
        <v>20535</v>
      </c>
      <c r="F5147" t="s">
        <v>20536</v>
      </c>
      <c r="H5147">
        <v>67.676698400000006</v>
      </c>
      <c r="I5147">
        <v>-84.330026399999994</v>
      </c>
      <c r="J5147" s="1" t="str">
        <f t="shared" si="848"/>
        <v>NGR lake sediment grab sample</v>
      </c>
      <c r="K5147" s="1" t="str">
        <f t="shared" si="849"/>
        <v>&lt;177 micron (NGR)</v>
      </c>
      <c r="L5147">
        <v>30</v>
      </c>
      <c r="M5147" t="s">
        <v>143</v>
      </c>
      <c r="N5147">
        <v>595</v>
      </c>
      <c r="O5147" t="s">
        <v>390</v>
      </c>
      <c r="P5147" t="s">
        <v>417</v>
      </c>
      <c r="Q5147" t="s">
        <v>75</v>
      </c>
      <c r="R5147" t="s">
        <v>133</v>
      </c>
      <c r="S5147" t="s">
        <v>335</v>
      </c>
      <c r="T5147" t="s">
        <v>36</v>
      </c>
      <c r="U5147" t="s">
        <v>477</v>
      </c>
      <c r="V5147" t="s">
        <v>7848</v>
      </c>
      <c r="W5147" t="s">
        <v>63</v>
      </c>
      <c r="X5147" t="s">
        <v>283</v>
      </c>
      <c r="Y5147" t="s">
        <v>66</v>
      </c>
      <c r="Z5147" t="s">
        <v>2697</v>
      </c>
    </row>
    <row r="5148" spans="1:26" hidden="1" x14ac:dyDescent="0.25">
      <c r="A5148" t="s">
        <v>20537</v>
      </c>
      <c r="B5148" t="s">
        <v>20538</v>
      </c>
      <c r="C5148" s="1" t="str">
        <f t="shared" si="846"/>
        <v>21:0389</v>
      </c>
      <c r="D5148" s="1" t="str">
        <f t="shared" si="847"/>
        <v>21:0130</v>
      </c>
      <c r="E5148" t="s">
        <v>20539</v>
      </c>
      <c r="F5148" t="s">
        <v>20540</v>
      </c>
      <c r="H5148">
        <v>67.670343200000005</v>
      </c>
      <c r="I5148">
        <v>-84.283918700000001</v>
      </c>
      <c r="J5148" s="1" t="str">
        <f t="shared" si="848"/>
        <v>NGR lake sediment grab sample</v>
      </c>
      <c r="K5148" s="1" t="str">
        <f t="shared" si="849"/>
        <v>&lt;177 micron (NGR)</v>
      </c>
      <c r="L5148">
        <v>30</v>
      </c>
      <c r="M5148" t="s">
        <v>177</v>
      </c>
      <c r="N5148">
        <v>596</v>
      </c>
      <c r="O5148" t="s">
        <v>31</v>
      </c>
      <c r="P5148" t="s">
        <v>188</v>
      </c>
      <c r="Q5148" t="s">
        <v>283</v>
      </c>
      <c r="R5148" t="s">
        <v>133</v>
      </c>
      <c r="S5148" t="s">
        <v>335</v>
      </c>
      <c r="T5148" t="s">
        <v>36</v>
      </c>
      <c r="U5148" t="s">
        <v>5050</v>
      </c>
      <c r="V5148" t="s">
        <v>3412</v>
      </c>
      <c r="W5148" t="s">
        <v>63</v>
      </c>
      <c r="X5148" t="s">
        <v>283</v>
      </c>
      <c r="Y5148" t="s">
        <v>309</v>
      </c>
      <c r="Z5148" t="s">
        <v>4117</v>
      </c>
    </row>
    <row r="5149" spans="1:26" hidden="1" x14ac:dyDescent="0.25">
      <c r="A5149" t="s">
        <v>20541</v>
      </c>
      <c r="B5149" t="s">
        <v>20542</v>
      </c>
      <c r="C5149" s="1" t="str">
        <f t="shared" si="846"/>
        <v>21:0389</v>
      </c>
      <c r="D5149" s="1" t="str">
        <f t="shared" si="847"/>
        <v>21:0130</v>
      </c>
      <c r="E5149" t="s">
        <v>20543</v>
      </c>
      <c r="F5149" t="s">
        <v>20544</v>
      </c>
      <c r="H5149">
        <v>67.654722300000003</v>
      </c>
      <c r="I5149">
        <v>-84.186648500000004</v>
      </c>
      <c r="J5149" s="1" t="str">
        <f t="shared" si="848"/>
        <v>NGR lake sediment grab sample</v>
      </c>
      <c r="K5149" s="1" t="str">
        <f t="shared" si="849"/>
        <v>&lt;177 micron (NGR)</v>
      </c>
      <c r="L5149">
        <v>30</v>
      </c>
      <c r="M5149" t="s">
        <v>187</v>
      </c>
      <c r="N5149">
        <v>597</v>
      </c>
      <c r="O5149" t="s">
        <v>463</v>
      </c>
      <c r="P5149" t="s">
        <v>541</v>
      </c>
      <c r="Q5149" t="s">
        <v>335</v>
      </c>
      <c r="R5149" t="s">
        <v>223</v>
      </c>
      <c r="S5149" t="s">
        <v>321</v>
      </c>
      <c r="T5149" t="s">
        <v>36</v>
      </c>
      <c r="U5149" t="s">
        <v>456</v>
      </c>
      <c r="V5149" t="s">
        <v>4982</v>
      </c>
      <c r="W5149" t="s">
        <v>63</v>
      </c>
      <c r="X5149" t="s">
        <v>283</v>
      </c>
      <c r="Y5149" t="s">
        <v>309</v>
      </c>
      <c r="Z5149" t="s">
        <v>3412</v>
      </c>
    </row>
    <row r="5150" spans="1:26" hidden="1" x14ac:dyDescent="0.25">
      <c r="A5150" t="s">
        <v>20545</v>
      </c>
      <c r="B5150" t="s">
        <v>20546</v>
      </c>
      <c r="C5150" s="1" t="str">
        <f t="shared" si="846"/>
        <v>21:0389</v>
      </c>
      <c r="D5150" s="1" t="str">
        <f t="shared" si="847"/>
        <v>21:0130</v>
      </c>
      <c r="E5150" t="s">
        <v>20547</v>
      </c>
      <c r="F5150" t="s">
        <v>20548</v>
      </c>
      <c r="H5150">
        <v>67.184497699999994</v>
      </c>
      <c r="I5150">
        <v>-84.944120299999994</v>
      </c>
      <c r="J5150" s="1" t="str">
        <f t="shared" si="848"/>
        <v>NGR lake sediment grab sample</v>
      </c>
      <c r="K5150" s="1" t="str">
        <f t="shared" si="849"/>
        <v>&lt;177 micron (NGR)</v>
      </c>
      <c r="L5150">
        <v>31</v>
      </c>
      <c r="M5150" t="s">
        <v>242</v>
      </c>
      <c r="N5150">
        <v>598</v>
      </c>
      <c r="O5150" t="s">
        <v>515</v>
      </c>
      <c r="P5150" t="s">
        <v>455</v>
      </c>
      <c r="Q5150" t="s">
        <v>134</v>
      </c>
      <c r="R5150" t="s">
        <v>223</v>
      </c>
      <c r="S5150" t="s">
        <v>198</v>
      </c>
      <c r="T5150" t="s">
        <v>122</v>
      </c>
      <c r="U5150" t="s">
        <v>2247</v>
      </c>
      <c r="V5150" t="s">
        <v>5774</v>
      </c>
      <c r="W5150" t="s">
        <v>39</v>
      </c>
      <c r="X5150" t="s">
        <v>82</v>
      </c>
      <c r="Y5150" t="s">
        <v>33</v>
      </c>
      <c r="Z5150" t="s">
        <v>2697</v>
      </c>
    </row>
    <row r="5151" spans="1:26" hidden="1" x14ac:dyDescent="0.25">
      <c r="A5151" t="s">
        <v>20549</v>
      </c>
      <c r="B5151" t="s">
        <v>20550</v>
      </c>
      <c r="C5151" s="1" t="str">
        <f t="shared" si="846"/>
        <v>21:0389</v>
      </c>
      <c r="D5151" s="1" t="str">
        <f t="shared" si="847"/>
        <v>21:0130</v>
      </c>
      <c r="E5151" t="s">
        <v>20551</v>
      </c>
      <c r="F5151" t="s">
        <v>20552</v>
      </c>
      <c r="H5151">
        <v>67.285968400000002</v>
      </c>
      <c r="I5151">
        <v>-84.009621699999997</v>
      </c>
      <c r="J5151" s="1" t="str">
        <f t="shared" si="848"/>
        <v>NGR lake sediment grab sample</v>
      </c>
      <c r="K5151" s="1" t="str">
        <f t="shared" si="849"/>
        <v>&lt;177 micron (NGR)</v>
      </c>
      <c r="L5151">
        <v>31</v>
      </c>
      <c r="M5151" t="s">
        <v>47</v>
      </c>
      <c r="N5151">
        <v>599</v>
      </c>
      <c r="O5151" t="s">
        <v>631</v>
      </c>
      <c r="P5151" t="s">
        <v>336</v>
      </c>
      <c r="Q5151" t="s">
        <v>145</v>
      </c>
      <c r="R5151" t="s">
        <v>489</v>
      </c>
      <c r="S5151" t="s">
        <v>271</v>
      </c>
      <c r="T5151" t="s">
        <v>36</v>
      </c>
      <c r="U5151" t="s">
        <v>5357</v>
      </c>
      <c r="V5151" t="s">
        <v>11779</v>
      </c>
      <c r="W5151" t="s">
        <v>63</v>
      </c>
      <c r="X5151" t="s">
        <v>77</v>
      </c>
      <c r="Y5151" t="s">
        <v>33</v>
      </c>
      <c r="Z5151" t="s">
        <v>6700</v>
      </c>
    </row>
    <row r="5152" spans="1:26" hidden="1" x14ac:dyDescent="0.25">
      <c r="A5152" t="s">
        <v>20553</v>
      </c>
      <c r="B5152" t="s">
        <v>20554</v>
      </c>
      <c r="C5152" s="1" t="str">
        <f t="shared" si="846"/>
        <v>21:0389</v>
      </c>
      <c r="D5152" s="1" t="str">
        <f>HYPERLINK("http://geochem.nrcan.gc.ca/cdogs/content/svy/svy_e.htm", "")</f>
        <v/>
      </c>
      <c r="G5152" s="1" t="str">
        <f>HYPERLINK("http://geochem.nrcan.gc.ca/cdogs/content/cr_/cr_00007_e.htm", "7")</f>
        <v>7</v>
      </c>
      <c r="J5152" t="s">
        <v>220</v>
      </c>
      <c r="K5152" t="s">
        <v>221</v>
      </c>
      <c r="L5152">
        <v>31</v>
      </c>
      <c r="M5152" t="s">
        <v>222</v>
      </c>
      <c r="N5152">
        <v>600</v>
      </c>
      <c r="O5152" t="s">
        <v>108</v>
      </c>
      <c r="P5152" t="s">
        <v>224</v>
      </c>
      <c r="Q5152" t="s">
        <v>109</v>
      </c>
      <c r="R5152" t="s">
        <v>181</v>
      </c>
      <c r="S5152" t="s">
        <v>80</v>
      </c>
      <c r="T5152" t="s">
        <v>225</v>
      </c>
      <c r="U5152" t="s">
        <v>703</v>
      </c>
      <c r="V5152" t="s">
        <v>148</v>
      </c>
      <c r="W5152" t="s">
        <v>53</v>
      </c>
      <c r="X5152" t="s">
        <v>100</v>
      </c>
      <c r="Y5152" t="s">
        <v>75</v>
      </c>
      <c r="Z5152" t="s">
        <v>6137</v>
      </c>
    </row>
    <row r="5153" spans="1:26" hidden="1" x14ac:dyDescent="0.25">
      <c r="A5153" t="s">
        <v>20555</v>
      </c>
      <c r="B5153" t="s">
        <v>20556</v>
      </c>
      <c r="C5153" s="1" t="str">
        <f t="shared" si="846"/>
        <v>21:0389</v>
      </c>
      <c r="D5153" s="1" t="str">
        <f t="shared" ref="D5153:D5180" si="850">HYPERLINK("http://geochem.nrcan.gc.ca/cdogs/content/svy/svy210130_e.htm", "21:0130")</f>
        <v>21:0130</v>
      </c>
      <c r="E5153" t="s">
        <v>20557</v>
      </c>
      <c r="F5153" t="s">
        <v>20558</v>
      </c>
      <c r="H5153">
        <v>67.275752299999994</v>
      </c>
      <c r="I5153">
        <v>-84.124662299999997</v>
      </c>
      <c r="J5153" s="1" t="str">
        <f t="shared" ref="J5153:J5180" si="851">HYPERLINK("http://geochem.nrcan.gc.ca/cdogs/content/kwd/kwd020027_e.htm", "NGR lake sediment grab sample")</f>
        <v>NGR lake sediment grab sample</v>
      </c>
      <c r="K5153" s="1" t="str">
        <f t="shared" ref="K5153:K5180" si="852">HYPERLINK("http://geochem.nrcan.gc.ca/cdogs/content/kwd/kwd080006_e.htm", "&lt;177 micron (NGR)")</f>
        <v>&lt;177 micron (NGR)</v>
      </c>
      <c r="L5153">
        <v>31</v>
      </c>
      <c r="M5153" t="s">
        <v>60</v>
      </c>
      <c r="N5153">
        <v>601</v>
      </c>
      <c r="O5153" t="s">
        <v>583</v>
      </c>
      <c r="P5153" t="s">
        <v>188</v>
      </c>
      <c r="Q5153" t="s">
        <v>335</v>
      </c>
      <c r="R5153" t="s">
        <v>418</v>
      </c>
      <c r="S5153" t="s">
        <v>283</v>
      </c>
      <c r="T5153" t="s">
        <v>36</v>
      </c>
      <c r="U5153" t="s">
        <v>1205</v>
      </c>
      <c r="V5153" t="s">
        <v>4982</v>
      </c>
      <c r="W5153" t="s">
        <v>80</v>
      </c>
      <c r="X5153" t="s">
        <v>48</v>
      </c>
      <c r="Y5153" t="s">
        <v>3466</v>
      </c>
      <c r="Z5153" t="s">
        <v>4754</v>
      </c>
    </row>
    <row r="5154" spans="1:26" hidden="1" x14ac:dyDescent="0.25">
      <c r="A5154" t="s">
        <v>20559</v>
      </c>
      <c r="B5154" t="s">
        <v>20560</v>
      </c>
      <c r="C5154" s="1" t="str">
        <f t="shared" si="846"/>
        <v>21:0389</v>
      </c>
      <c r="D5154" s="1" t="str">
        <f t="shared" si="850"/>
        <v>21:0130</v>
      </c>
      <c r="E5154" t="s">
        <v>20561</v>
      </c>
      <c r="F5154" t="s">
        <v>20562</v>
      </c>
      <c r="H5154">
        <v>67.248858100000007</v>
      </c>
      <c r="I5154">
        <v>-84.228874200000007</v>
      </c>
      <c r="J5154" s="1" t="str">
        <f t="shared" si="851"/>
        <v>NGR lake sediment grab sample</v>
      </c>
      <c r="K5154" s="1" t="str">
        <f t="shared" si="852"/>
        <v>&lt;177 micron (NGR)</v>
      </c>
      <c r="L5154">
        <v>31</v>
      </c>
      <c r="M5154" t="s">
        <v>73</v>
      </c>
      <c r="N5154">
        <v>602</v>
      </c>
      <c r="O5154" t="s">
        <v>361</v>
      </c>
      <c r="P5154" t="s">
        <v>488</v>
      </c>
      <c r="Q5154" t="s">
        <v>391</v>
      </c>
      <c r="R5154" t="s">
        <v>400</v>
      </c>
      <c r="S5154" t="s">
        <v>321</v>
      </c>
      <c r="T5154" t="s">
        <v>36</v>
      </c>
      <c r="U5154" t="s">
        <v>6158</v>
      </c>
      <c r="V5154" t="s">
        <v>2697</v>
      </c>
      <c r="W5154" t="s">
        <v>78</v>
      </c>
      <c r="X5154" t="s">
        <v>79</v>
      </c>
      <c r="Y5154" t="s">
        <v>1041</v>
      </c>
      <c r="Z5154" t="s">
        <v>4295</v>
      </c>
    </row>
    <row r="5155" spans="1:26" hidden="1" x14ac:dyDescent="0.25">
      <c r="A5155" t="s">
        <v>20563</v>
      </c>
      <c r="B5155" t="s">
        <v>20564</v>
      </c>
      <c r="C5155" s="1" t="str">
        <f t="shared" si="846"/>
        <v>21:0389</v>
      </c>
      <c r="D5155" s="1" t="str">
        <f t="shared" si="850"/>
        <v>21:0130</v>
      </c>
      <c r="E5155" t="s">
        <v>20565</v>
      </c>
      <c r="F5155" t="s">
        <v>20566</v>
      </c>
      <c r="H5155">
        <v>67.257743099999999</v>
      </c>
      <c r="I5155">
        <v>-84.266404300000005</v>
      </c>
      <c r="J5155" s="1" t="str">
        <f t="shared" si="851"/>
        <v>NGR lake sediment grab sample</v>
      </c>
      <c r="K5155" s="1" t="str">
        <f t="shared" si="852"/>
        <v>&lt;177 micron (NGR)</v>
      </c>
      <c r="L5155">
        <v>31</v>
      </c>
      <c r="M5155" t="s">
        <v>87</v>
      </c>
      <c r="N5155">
        <v>603</v>
      </c>
      <c r="O5155" t="s">
        <v>361</v>
      </c>
      <c r="P5155" t="s">
        <v>320</v>
      </c>
      <c r="Q5155" t="s">
        <v>75</v>
      </c>
      <c r="R5155" t="s">
        <v>400</v>
      </c>
      <c r="S5155" t="s">
        <v>77</v>
      </c>
      <c r="T5155" t="s">
        <v>36</v>
      </c>
      <c r="U5155" t="s">
        <v>2247</v>
      </c>
      <c r="V5155" t="s">
        <v>13108</v>
      </c>
      <c r="W5155" t="s">
        <v>33</v>
      </c>
      <c r="X5155" t="s">
        <v>890</v>
      </c>
      <c r="Y5155" t="s">
        <v>875</v>
      </c>
      <c r="Z5155" t="s">
        <v>110</v>
      </c>
    </row>
    <row r="5156" spans="1:26" hidden="1" x14ac:dyDescent="0.25">
      <c r="A5156" t="s">
        <v>20567</v>
      </c>
      <c r="B5156" t="s">
        <v>20568</v>
      </c>
      <c r="C5156" s="1" t="str">
        <f t="shared" si="846"/>
        <v>21:0389</v>
      </c>
      <c r="D5156" s="1" t="str">
        <f t="shared" si="850"/>
        <v>21:0130</v>
      </c>
      <c r="E5156" t="s">
        <v>20569</v>
      </c>
      <c r="F5156" t="s">
        <v>20570</v>
      </c>
      <c r="H5156">
        <v>67.241253400000005</v>
      </c>
      <c r="I5156">
        <v>-84.366219299999997</v>
      </c>
      <c r="J5156" s="1" t="str">
        <f t="shared" si="851"/>
        <v>NGR lake sediment grab sample</v>
      </c>
      <c r="K5156" s="1" t="str">
        <f t="shared" si="852"/>
        <v>&lt;177 micron (NGR)</v>
      </c>
      <c r="L5156">
        <v>31</v>
      </c>
      <c r="M5156" t="s">
        <v>96</v>
      </c>
      <c r="N5156">
        <v>604</v>
      </c>
      <c r="O5156" t="s">
        <v>463</v>
      </c>
      <c r="P5156" t="s">
        <v>342</v>
      </c>
      <c r="Q5156" t="s">
        <v>394</v>
      </c>
      <c r="R5156" t="s">
        <v>691</v>
      </c>
      <c r="S5156" t="s">
        <v>596</v>
      </c>
      <c r="T5156" t="s">
        <v>36</v>
      </c>
      <c r="U5156" t="s">
        <v>3189</v>
      </c>
      <c r="V5156" t="s">
        <v>10398</v>
      </c>
      <c r="W5156" t="s">
        <v>63</v>
      </c>
      <c r="X5156" t="s">
        <v>48</v>
      </c>
      <c r="Y5156" t="s">
        <v>80</v>
      </c>
      <c r="Z5156" t="s">
        <v>146</v>
      </c>
    </row>
    <row r="5157" spans="1:26" hidden="1" x14ac:dyDescent="0.25">
      <c r="A5157" t="s">
        <v>20571</v>
      </c>
      <c r="B5157" t="s">
        <v>20572</v>
      </c>
      <c r="C5157" s="1" t="str">
        <f t="shared" si="846"/>
        <v>21:0389</v>
      </c>
      <c r="D5157" s="1" t="str">
        <f t="shared" si="850"/>
        <v>21:0130</v>
      </c>
      <c r="E5157" t="s">
        <v>20573</v>
      </c>
      <c r="F5157" t="s">
        <v>20574</v>
      </c>
      <c r="H5157">
        <v>67.241123200000004</v>
      </c>
      <c r="I5157">
        <v>-84.457700700000004</v>
      </c>
      <c r="J5157" s="1" t="str">
        <f t="shared" si="851"/>
        <v>NGR lake sediment grab sample</v>
      </c>
      <c r="K5157" s="1" t="str">
        <f t="shared" si="852"/>
        <v>&lt;177 micron (NGR)</v>
      </c>
      <c r="L5157">
        <v>31</v>
      </c>
      <c r="M5157" t="s">
        <v>106</v>
      </c>
      <c r="N5157">
        <v>605</v>
      </c>
      <c r="O5157" t="s">
        <v>20575</v>
      </c>
      <c r="P5157" t="s">
        <v>1842</v>
      </c>
      <c r="Q5157" t="s">
        <v>406</v>
      </c>
      <c r="R5157" t="s">
        <v>874</v>
      </c>
      <c r="S5157" t="s">
        <v>711</v>
      </c>
      <c r="T5157" t="s">
        <v>36</v>
      </c>
      <c r="U5157" t="s">
        <v>858</v>
      </c>
      <c r="V5157" t="s">
        <v>80</v>
      </c>
      <c r="W5157" t="s">
        <v>78</v>
      </c>
      <c r="X5157" t="s">
        <v>79</v>
      </c>
      <c r="Y5157" t="s">
        <v>80</v>
      </c>
      <c r="Z5157" t="s">
        <v>134</v>
      </c>
    </row>
    <row r="5158" spans="1:26" hidden="1" x14ac:dyDescent="0.25">
      <c r="A5158" t="s">
        <v>20576</v>
      </c>
      <c r="B5158" t="s">
        <v>20577</v>
      </c>
      <c r="C5158" s="1" t="str">
        <f t="shared" si="846"/>
        <v>21:0389</v>
      </c>
      <c r="D5158" s="1" t="str">
        <f t="shared" si="850"/>
        <v>21:0130</v>
      </c>
      <c r="E5158" t="s">
        <v>20578</v>
      </c>
      <c r="F5158" t="s">
        <v>20579</v>
      </c>
      <c r="H5158">
        <v>67.252661799999998</v>
      </c>
      <c r="I5158">
        <v>-84.5280439</v>
      </c>
      <c r="J5158" s="1" t="str">
        <f t="shared" si="851"/>
        <v>NGR lake sediment grab sample</v>
      </c>
      <c r="K5158" s="1" t="str">
        <f t="shared" si="852"/>
        <v>&lt;177 micron (NGR)</v>
      </c>
      <c r="L5158">
        <v>31</v>
      </c>
      <c r="M5158" t="s">
        <v>118</v>
      </c>
      <c r="N5158">
        <v>606</v>
      </c>
      <c r="O5158" t="s">
        <v>163</v>
      </c>
      <c r="P5158" t="s">
        <v>336</v>
      </c>
      <c r="Q5158" t="s">
        <v>50</v>
      </c>
      <c r="R5158" t="s">
        <v>696</v>
      </c>
      <c r="S5158" t="s">
        <v>109</v>
      </c>
      <c r="T5158" t="s">
        <v>36</v>
      </c>
      <c r="U5158" t="s">
        <v>2645</v>
      </c>
      <c r="V5158" t="s">
        <v>1802</v>
      </c>
      <c r="W5158" t="s">
        <v>78</v>
      </c>
      <c r="X5158" t="s">
        <v>82</v>
      </c>
      <c r="Y5158" t="s">
        <v>875</v>
      </c>
      <c r="Z5158" t="s">
        <v>3055</v>
      </c>
    </row>
    <row r="5159" spans="1:26" hidden="1" x14ac:dyDescent="0.25">
      <c r="A5159" t="s">
        <v>20580</v>
      </c>
      <c r="B5159" t="s">
        <v>20581</v>
      </c>
      <c r="C5159" s="1" t="str">
        <f t="shared" si="846"/>
        <v>21:0389</v>
      </c>
      <c r="D5159" s="1" t="str">
        <f t="shared" si="850"/>
        <v>21:0130</v>
      </c>
      <c r="E5159" t="s">
        <v>20582</v>
      </c>
      <c r="F5159" t="s">
        <v>20583</v>
      </c>
      <c r="H5159">
        <v>67.227835999999996</v>
      </c>
      <c r="I5159">
        <v>-84.642503599999998</v>
      </c>
      <c r="J5159" s="1" t="str">
        <f t="shared" si="851"/>
        <v>NGR lake sediment grab sample</v>
      </c>
      <c r="K5159" s="1" t="str">
        <f t="shared" si="852"/>
        <v>&lt;177 micron (NGR)</v>
      </c>
      <c r="L5159">
        <v>31</v>
      </c>
      <c r="M5159" t="s">
        <v>131</v>
      </c>
      <c r="N5159">
        <v>607</v>
      </c>
      <c r="O5159" t="s">
        <v>119</v>
      </c>
      <c r="P5159" t="s">
        <v>289</v>
      </c>
      <c r="Q5159" t="s">
        <v>110</v>
      </c>
      <c r="R5159" t="s">
        <v>1254</v>
      </c>
      <c r="S5159" t="s">
        <v>50</v>
      </c>
      <c r="T5159" t="s">
        <v>36</v>
      </c>
      <c r="U5159" t="s">
        <v>521</v>
      </c>
      <c r="V5159" t="s">
        <v>496</v>
      </c>
      <c r="W5159" t="s">
        <v>78</v>
      </c>
      <c r="X5159" t="s">
        <v>760</v>
      </c>
      <c r="Y5159" t="s">
        <v>875</v>
      </c>
      <c r="Z5159" t="s">
        <v>5028</v>
      </c>
    </row>
    <row r="5160" spans="1:26" hidden="1" x14ac:dyDescent="0.25">
      <c r="A5160" t="s">
        <v>20584</v>
      </c>
      <c r="B5160" t="s">
        <v>20585</v>
      </c>
      <c r="C5160" s="1" t="str">
        <f t="shared" si="846"/>
        <v>21:0389</v>
      </c>
      <c r="D5160" s="1" t="str">
        <f t="shared" si="850"/>
        <v>21:0130</v>
      </c>
      <c r="E5160" t="s">
        <v>20586</v>
      </c>
      <c r="F5160" t="s">
        <v>20587</v>
      </c>
      <c r="H5160">
        <v>67.229946699999999</v>
      </c>
      <c r="I5160">
        <v>-84.663447300000001</v>
      </c>
      <c r="J5160" s="1" t="str">
        <f t="shared" si="851"/>
        <v>NGR lake sediment grab sample</v>
      </c>
      <c r="K5160" s="1" t="str">
        <f t="shared" si="852"/>
        <v>&lt;177 micron (NGR)</v>
      </c>
      <c r="L5160">
        <v>31</v>
      </c>
      <c r="M5160" t="s">
        <v>251</v>
      </c>
      <c r="N5160">
        <v>608</v>
      </c>
      <c r="O5160" t="s">
        <v>583</v>
      </c>
      <c r="P5160" t="s">
        <v>348</v>
      </c>
      <c r="Q5160" t="s">
        <v>77</v>
      </c>
      <c r="R5160" t="s">
        <v>958</v>
      </c>
      <c r="S5160" t="s">
        <v>134</v>
      </c>
      <c r="T5160" t="s">
        <v>36</v>
      </c>
      <c r="U5160" t="s">
        <v>868</v>
      </c>
      <c r="V5160" t="s">
        <v>2553</v>
      </c>
      <c r="W5160" t="s">
        <v>78</v>
      </c>
      <c r="X5160" t="s">
        <v>48</v>
      </c>
      <c r="Y5160" t="s">
        <v>3466</v>
      </c>
      <c r="Z5160" t="s">
        <v>10226</v>
      </c>
    </row>
    <row r="5161" spans="1:26" hidden="1" x14ac:dyDescent="0.25">
      <c r="A5161" t="s">
        <v>20588</v>
      </c>
      <c r="B5161" t="s">
        <v>20589</v>
      </c>
      <c r="C5161" s="1" t="str">
        <f t="shared" si="846"/>
        <v>21:0389</v>
      </c>
      <c r="D5161" s="1" t="str">
        <f t="shared" si="850"/>
        <v>21:0130</v>
      </c>
      <c r="E5161" t="s">
        <v>20590</v>
      </c>
      <c r="F5161" t="s">
        <v>20591</v>
      </c>
      <c r="H5161">
        <v>67.227574799999999</v>
      </c>
      <c r="I5161">
        <v>-84.691149499999995</v>
      </c>
      <c r="J5161" s="1" t="str">
        <f t="shared" si="851"/>
        <v>NGR lake sediment grab sample</v>
      </c>
      <c r="K5161" s="1" t="str">
        <f t="shared" si="852"/>
        <v>&lt;177 micron (NGR)</v>
      </c>
      <c r="L5161">
        <v>31</v>
      </c>
      <c r="M5161" t="s">
        <v>259</v>
      </c>
      <c r="N5161">
        <v>609</v>
      </c>
      <c r="O5161" t="s">
        <v>588</v>
      </c>
      <c r="P5161" t="s">
        <v>297</v>
      </c>
      <c r="Q5161" t="s">
        <v>146</v>
      </c>
      <c r="R5161" t="s">
        <v>423</v>
      </c>
      <c r="S5161" t="s">
        <v>76</v>
      </c>
      <c r="T5161" t="s">
        <v>36</v>
      </c>
      <c r="U5161" t="s">
        <v>766</v>
      </c>
      <c r="V5161" t="s">
        <v>685</v>
      </c>
      <c r="W5161" t="s">
        <v>33</v>
      </c>
      <c r="X5161" t="s">
        <v>760</v>
      </c>
      <c r="Y5161" t="s">
        <v>66</v>
      </c>
      <c r="Z5161" t="s">
        <v>610</v>
      </c>
    </row>
    <row r="5162" spans="1:26" hidden="1" x14ac:dyDescent="0.25">
      <c r="A5162" t="s">
        <v>20592</v>
      </c>
      <c r="B5162" t="s">
        <v>20593</v>
      </c>
      <c r="C5162" s="1" t="str">
        <f t="shared" si="846"/>
        <v>21:0389</v>
      </c>
      <c r="D5162" s="1" t="str">
        <f t="shared" si="850"/>
        <v>21:0130</v>
      </c>
      <c r="E5162" t="s">
        <v>20590</v>
      </c>
      <c r="F5162" t="s">
        <v>20594</v>
      </c>
      <c r="H5162">
        <v>67.227574799999999</v>
      </c>
      <c r="I5162">
        <v>-84.691149499999995</v>
      </c>
      <c r="J5162" s="1" t="str">
        <f t="shared" si="851"/>
        <v>NGR lake sediment grab sample</v>
      </c>
      <c r="K5162" s="1" t="str">
        <f t="shared" si="852"/>
        <v>&lt;177 micron (NGR)</v>
      </c>
      <c r="L5162">
        <v>31</v>
      </c>
      <c r="M5162" t="s">
        <v>268</v>
      </c>
      <c r="N5162">
        <v>610</v>
      </c>
      <c r="O5162" t="s">
        <v>67</v>
      </c>
      <c r="P5162" t="s">
        <v>1058</v>
      </c>
      <c r="Q5162" t="s">
        <v>181</v>
      </c>
      <c r="R5162" t="s">
        <v>423</v>
      </c>
      <c r="S5162" t="s">
        <v>76</v>
      </c>
      <c r="T5162" t="s">
        <v>36</v>
      </c>
      <c r="U5162" t="s">
        <v>91</v>
      </c>
      <c r="V5162" t="s">
        <v>685</v>
      </c>
      <c r="W5162" t="s">
        <v>33</v>
      </c>
      <c r="X5162" t="s">
        <v>890</v>
      </c>
      <c r="Y5162" t="s">
        <v>309</v>
      </c>
      <c r="Z5162" t="s">
        <v>432</v>
      </c>
    </row>
    <row r="5163" spans="1:26" hidden="1" x14ac:dyDescent="0.25">
      <c r="A5163" t="s">
        <v>20595</v>
      </c>
      <c r="B5163" t="s">
        <v>20596</v>
      </c>
      <c r="C5163" s="1" t="str">
        <f t="shared" si="846"/>
        <v>21:0389</v>
      </c>
      <c r="D5163" s="1" t="str">
        <f t="shared" si="850"/>
        <v>21:0130</v>
      </c>
      <c r="E5163" t="s">
        <v>20597</v>
      </c>
      <c r="F5163" t="s">
        <v>20598</v>
      </c>
      <c r="H5163">
        <v>67.205230799999995</v>
      </c>
      <c r="I5163">
        <v>-84.685191500000002</v>
      </c>
      <c r="J5163" s="1" t="str">
        <f t="shared" si="851"/>
        <v>NGR lake sediment grab sample</v>
      </c>
      <c r="K5163" s="1" t="str">
        <f t="shared" si="852"/>
        <v>&lt;177 micron (NGR)</v>
      </c>
      <c r="L5163">
        <v>31</v>
      </c>
      <c r="M5163" t="s">
        <v>143</v>
      </c>
      <c r="N5163">
        <v>611</v>
      </c>
      <c r="O5163" t="s">
        <v>100</v>
      </c>
      <c r="P5163" t="s">
        <v>49</v>
      </c>
      <c r="Q5163" t="s">
        <v>50</v>
      </c>
      <c r="R5163" t="s">
        <v>761</v>
      </c>
      <c r="S5163" t="s">
        <v>50</v>
      </c>
      <c r="T5163" t="s">
        <v>36</v>
      </c>
      <c r="U5163" t="s">
        <v>521</v>
      </c>
      <c r="V5163" t="s">
        <v>1475</v>
      </c>
      <c r="W5163" t="s">
        <v>33</v>
      </c>
      <c r="X5163" t="s">
        <v>77</v>
      </c>
      <c r="Y5163" t="s">
        <v>33</v>
      </c>
      <c r="Z5163" t="s">
        <v>1223</v>
      </c>
    </row>
    <row r="5164" spans="1:26" hidden="1" x14ac:dyDescent="0.25">
      <c r="A5164" t="s">
        <v>20599</v>
      </c>
      <c r="B5164" t="s">
        <v>20600</v>
      </c>
      <c r="C5164" s="1" t="str">
        <f t="shared" si="846"/>
        <v>21:0389</v>
      </c>
      <c r="D5164" s="1" t="str">
        <f t="shared" si="850"/>
        <v>21:0130</v>
      </c>
      <c r="E5164" t="s">
        <v>20601</v>
      </c>
      <c r="F5164" t="s">
        <v>20602</v>
      </c>
      <c r="H5164">
        <v>67.196918499999995</v>
      </c>
      <c r="I5164">
        <v>-84.781461199999995</v>
      </c>
      <c r="J5164" s="1" t="str">
        <f t="shared" si="851"/>
        <v>NGR lake sediment grab sample</v>
      </c>
      <c r="K5164" s="1" t="str">
        <f t="shared" si="852"/>
        <v>&lt;177 micron (NGR)</v>
      </c>
      <c r="L5164">
        <v>31</v>
      </c>
      <c r="M5164" t="s">
        <v>177</v>
      </c>
      <c r="N5164">
        <v>612</v>
      </c>
      <c r="O5164" t="s">
        <v>588</v>
      </c>
      <c r="P5164" t="s">
        <v>62</v>
      </c>
      <c r="Q5164" t="s">
        <v>110</v>
      </c>
      <c r="R5164" t="s">
        <v>49</v>
      </c>
      <c r="S5164" t="s">
        <v>34</v>
      </c>
      <c r="T5164" t="s">
        <v>36</v>
      </c>
      <c r="U5164" t="s">
        <v>2164</v>
      </c>
      <c r="V5164" t="s">
        <v>2145</v>
      </c>
      <c r="W5164" t="s">
        <v>80</v>
      </c>
      <c r="X5164" t="s">
        <v>283</v>
      </c>
      <c r="Y5164" t="s">
        <v>1607</v>
      </c>
      <c r="Z5164" t="s">
        <v>2240</v>
      </c>
    </row>
    <row r="5165" spans="1:26" hidden="1" x14ac:dyDescent="0.25">
      <c r="A5165" t="s">
        <v>20603</v>
      </c>
      <c r="B5165" t="s">
        <v>20604</v>
      </c>
      <c r="C5165" s="1" t="str">
        <f t="shared" si="846"/>
        <v>21:0389</v>
      </c>
      <c r="D5165" s="1" t="str">
        <f t="shared" si="850"/>
        <v>21:0130</v>
      </c>
      <c r="E5165" t="s">
        <v>20605</v>
      </c>
      <c r="F5165" t="s">
        <v>20606</v>
      </c>
      <c r="H5165">
        <v>67.190248800000006</v>
      </c>
      <c r="I5165">
        <v>-84.862483900000001</v>
      </c>
      <c r="J5165" s="1" t="str">
        <f t="shared" si="851"/>
        <v>NGR lake sediment grab sample</v>
      </c>
      <c r="K5165" s="1" t="str">
        <f t="shared" si="852"/>
        <v>&lt;177 micron (NGR)</v>
      </c>
      <c r="L5165">
        <v>31</v>
      </c>
      <c r="M5165" t="s">
        <v>187</v>
      </c>
      <c r="N5165">
        <v>613</v>
      </c>
      <c r="O5165" t="s">
        <v>178</v>
      </c>
      <c r="P5165" t="s">
        <v>1177</v>
      </c>
      <c r="Q5165" t="s">
        <v>290</v>
      </c>
      <c r="R5165" t="s">
        <v>343</v>
      </c>
      <c r="S5165" t="s">
        <v>290</v>
      </c>
      <c r="T5165" t="s">
        <v>36</v>
      </c>
      <c r="U5165" t="s">
        <v>100</v>
      </c>
      <c r="V5165" t="s">
        <v>1475</v>
      </c>
      <c r="W5165" t="s">
        <v>596</v>
      </c>
      <c r="X5165" t="s">
        <v>343</v>
      </c>
      <c r="Y5165" t="s">
        <v>309</v>
      </c>
      <c r="Z5165" t="s">
        <v>419</v>
      </c>
    </row>
    <row r="5166" spans="1:26" hidden="1" x14ac:dyDescent="0.25">
      <c r="A5166" t="s">
        <v>20607</v>
      </c>
      <c r="B5166" t="s">
        <v>20608</v>
      </c>
      <c r="C5166" s="1" t="str">
        <f t="shared" si="846"/>
        <v>21:0389</v>
      </c>
      <c r="D5166" s="1" t="str">
        <f t="shared" si="850"/>
        <v>21:0130</v>
      </c>
      <c r="E5166" t="s">
        <v>20547</v>
      </c>
      <c r="F5166" t="s">
        <v>20609</v>
      </c>
      <c r="H5166">
        <v>67.184497699999994</v>
      </c>
      <c r="I5166">
        <v>-84.944120299999994</v>
      </c>
      <c r="J5166" s="1" t="str">
        <f t="shared" si="851"/>
        <v>NGR lake sediment grab sample</v>
      </c>
      <c r="K5166" s="1" t="str">
        <f t="shared" si="852"/>
        <v>&lt;177 micron (NGR)</v>
      </c>
      <c r="L5166">
        <v>31</v>
      </c>
      <c r="M5166" t="s">
        <v>366</v>
      </c>
      <c r="N5166">
        <v>614</v>
      </c>
      <c r="O5166" t="s">
        <v>163</v>
      </c>
      <c r="P5166" t="s">
        <v>1048</v>
      </c>
      <c r="Q5166" t="s">
        <v>134</v>
      </c>
      <c r="R5166" t="s">
        <v>958</v>
      </c>
      <c r="S5166" t="s">
        <v>110</v>
      </c>
      <c r="T5166" t="s">
        <v>36</v>
      </c>
      <c r="U5166" t="s">
        <v>1617</v>
      </c>
      <c r="V5166" t="s">
        <v>3144</v>
      </c>
      <c r="W5166" t="s">
        <v>78</v>
      </c>
      <c r="X5166" t="s">
        <v>82</v>
      </c>
      <c r="Y5166" t="s">
        <v>80</v>
      </c>
      <c r="Z5166" t="s">
        <v>4881</v>
      </c>
    </row>
    <row r="5167" spans="1:26" hidden="1" x14ac:dyDescent="0.25">
      <c r="A5167" t="s">
        <v>20610</v>
      </c>
      <c r="B5167" t="s">
        <v>20611</v>
      </c>
      <c r="C5167" s="1" t="str">
        <f t="shared" si="846"/>
        <v>21:0389</v>
      </c>
      <c r="D5167" s="1" t="str">
        <f t="shared" si="850"/>
        <v>21:0130</v>
      </c>
      <c r="E5167" t="s">
        <v>20612</v>
      </c>
      <c r="F5167" t="s">
        <v>20613</v>
      </c>
      <c r="H5167">
        <v>67.165975799999998</v>
      </c>
      <c r="I5167">
        <v>-84.992200600000004</v>
      </c>
      <c r="J5167" s="1" t="str">
        <f t="shared" si="851"/>
        <v>NGR lake sediment grab sample</v>
      </c>
      <c r="K5167" s="1" t="str">
        <f t="shared" si="852"/>
        <v>&lt;177 micron (NGR)</v>
      </c>
      <c r="L5167">
        <v>31</v>
      </c>
      <c r="M5167" t="s">
        <v>196</v>
      </c>
      <c r="N5167">
        <v>615</v>
      </c>
      <c r="O5167" t="s">
        <v>405</v>
      </c>
      <c r="P5167" t="s">
        <v>489</v>
      </c>
      <c r="Q5167" t="s">
        <v>50</v>
      </c>
      <c r="R5167" t="s">
        <v>904</v>
      </c>
      <c r="S5167" t="s">
        <v>50</v>
      </c>
      <c r="T5167" t="s">
        <v>36</v>
      </c>
      <c r="U5167" t="s">
        <v>355</v>
      </c>
      <c r="V5167" t="s">
        <v>1589</v>
      </c>
      <c r="W5167" t="s">
        <v>146</v>
      </c>
      <c r="X5167" t="s">
        <v>283</v>
      </c>
      <c r="Y5167" t="s">
        <v>66</v>
      </c>
      <c r="Z5167" t="s">
        <v>992</v>
      </c>
    </row>
    <row r="5168" spans="1:26" hidden="1" x14ac:dyDescent="0.25">
      <c r="A5168" t="s">
        <v>20614</v>
      </c>
      <c r="B5168" t="s">
        <v>20615</v>
      </c>
      <c r="C5168" s="1" t="str">
        <f t="shared" si="846"/>
        <v>21:0389</v>
      </c>
      <c r="D5168" s="1" t="str">
        <f t="shared" si="850"/>
        <v>21:0130</v>
      </c>
      <c r="E5168" t="s">
        <v>20616</v>
      </c>
      <c r="F5168" t="s">
        <v>20617</v>
      </c>
      <c r="H5168">
        <v>67.167306199999999</v>
      </c>
      <c r="I5168">
        <v>-85.111779600000006</v>
      </c>
      <c r="J5168" s="1" t="str">
        <f t="shared" si="851"/>
        <v>NGR lake sediment grab sample</v>
      </c>
      <c r="K5168" s="1" t="str">
        <f t="shared" si="852"/>
        <v>&lt;177 micron (NGR)</v>
      </c>
      <c r="L5168">
        <v>31</v>
      </c>
      <c r="M5168" t="s">
        <v>206</v>
      </c>
      <c r="N5168">
        <v>616</v>
      </c>
      <c r="O5168" t="s">
        <v>562</v>
      </c>
      <c r="P5168" t="s">
        <v>62</v>
      </c>
      <c r="Q5168" t="s">
        <v>290</v>
      </c>
      <c r="R5168" t="s">
        <v>394</v>
      </c>
      <c r="S5168" t="s">
        <v>97</v>
      </c>
      <c r="T5168" t="s">
        <v>36</v>
      </c>
      <c r="U5168" t="s">
        <v>673</v>
      </c>
      <c r="V5168" t="s">
        <v>1018</v>
      </c>
      <c r="W5168" t="s">
        <v>63</v>
      </c>
      <c r="X5168" t="s">
        <v>283</v>
      </c>
      <c r="Y5168" t="s">
        <v>309</v>
      </c>
      <c r="Z5168" t="s">
        <v>953</v>
      </c>
    </row>
    <row r="5169" spans="1:26" hidden="1" x14ac:dyDescent="0.25">
      <c r="A5169" t="s">
        <v>20618</v>
      </c>
      <c r="B5169" t="s">
        <v>20619</v>
      </c>
      <c r="C5169" s="1" t="str">
        <f t="shared" si="846"/>
        <v>21:0389</v>
      </c>
      <c r="D5169" s="1" t="str">
        <f t="shared" si="850"/>
        <v>21:0130</v>
      </c>
      <c r="E5169" t="s">
        <v>20620</v>
      </c>
      <c r="F5169" t="s">
        <v>20621</v>
      </c>
      <c r="H5169">
        <v>67.128875399999998</v>
      </c>
      <c r="I5169">
        <v>-85.151106499999997</v>
      </c>
      <c r="J5169" s="1" t="str">
        <f t="shared" si="851"/>
        <v>NGR lake sediment grab sample</v>
      </c>
      <c r="K5169" s="1" t="str">
        <f t="shared" si="852"/>
        <v>&lt;177 micron (NGR)</v>
      </c>
      <c r="L5169">
        <v>31</v>
      </c>
      <c r="M5169" t="s">
        <v>214</v>
      </c>
      <c r="N5169">
        <v>617</v>
      </c>
      <c r="O5169" t="s">
        <v>759</v>
      </c>
      <c r="P5169" t="s">
        <v>61</v>
      </c>
      <c r="Q5169" t="s">
        <v>290</v>
      </c>
      <c r="R5169" t="s">
        <v>406</v>
      </c>
      <c r="S5169" t="s">
        <v>64</v>
      </c>
      <c r="T5169" t="s">
        <v>36</v>
      </c>
      <c r="U5169" t="s">
        <v>1842</v>
      </c>
      <c r="V5169" t="s">
        <v>2553</v>
      </c>
      <c r="W5169" t="s">
        <v>97</v>
      </c>
      <c r="X5169" t="s">
        <v>283</v>
      </c>
      <c r="Y5169" t="s">
        <v>63</v>
      </c>
      <c r="Z5169" t="s">
        <v>244</v>
      </c>
    </row>
    <row r="5170" spans="1:26" hidden="1" x14ac:dyDescent="0.25">
      <c r="A5170" t="s">
        <v>20622</v>
      </c>
      <c r="B5170" t="s">
        <v>20623</v>
      </c>
      <c r="C5170" s="1" t="str">
        <f t="shared" si="846"/>
        <v>21:0389</v>
      </c>
      <c r="D5170" s="1" t="str">
        <f t="shared" si="850"/>
        <v>21:0130</v>
      </c>
      <c r="E5170" t="s">
        <v>20624</v>
      </c>
      <c r="F5170" t="s">
        <v>20625</v>
      </c>
      <c r="H5170">
        <v>67.006052299999993</v>
      </c>
      <c r="I5170">
        <v>-85.396287799999996</v>
      </c>
      <c r="J5170" s="1" t="str">
        <f t="shared" si="851"/>
        <v>NGR lake sediment grab sample</v>
      </c>
      <c r="K5170" s="1" t="str">
        <f t="shared" si="852"/>
        <v>&lt;177 micron (NGR)</v>
      </c>
      <c r="L5170">
        <v>32</v>
      </c>
      <c r="M5170" t="s">
        <v>242</v>
      </c>
      <c r="N5170">
        <v>618</v>
      </c>
      <c r="O5170" t="s">
        <v>603</v>
      </c>
      <c r="P5170" t="s">
        <v>79</v>
      </c>
      <c r="Q5170" t="s">
        <v>283</v>
      </c>
      <c r="R5170" t="s">
        <v>489</v>
      </c>
      <c r="S5170" t="s">
        <v>34</v>
      </c>
      <c r="T5170" t="s">
        <v>36</v>
      </c>
      <c r="U5170" t="s">
        <v>456</v>
      </c>
      <c r="V5170" t="s">
        <v>478</v>
      </c>
      <c r="W5170" t="s">
        <v>33</v>
      </c>
      <c r="X5170" t="s">
        <v>77</v>
      </c>
      <c r="Y5170" t="s">
        <v>80</v>
      </c>
      <c r="Z5170" t="s">
        <v>895</v>
      </c>
    </row>
    <row r="5171" spans="1:26" hidden="1" x14ac:dyDescent="0.25">
      <c r="A5171" t="s">
        <v>20626</v>
      </c>
      <c r="B5171" t="s">
        <v>20627</v>
      </c>
      <c r="C5171" s="1" t="str">
        <f t="shared" si="846"/>
        <v>21:0389</v>
      </c>
      <c r="D5171" s="1" t="str">
        <f t="shared" si="850"/>
        <v>21:0130</v>
      </c>
      <c r="E5171" t="s">
        <v>20628</v>
      </c>
      <c r="F5171" t="s">
        <v>20629</v>
      </c>
      <c r="H5171">
        <v>67.092720099999994</v>
      </c>
      <c r="I5171">
        <v>-85.168835200000004</v>
      </c>
      <c r="J5171" s="1" t="str">
        <f t="shared" si="851"/>
        <v>NGR lake sediment grab sample</v>
      </c>
      <c r="K5171" s="1" t="str">
        <f t="shared" si="852"/>
        <v>&lt;177 micron (NGR)</v>
      </c>
      <c r="L5171">
        <v>32</v>
      </c>
      <c r="M5171" t="s">
        <v>47</v>
      </c>
      <c r="N5171">
        <v>619</v>
      </c>
      <c r="O5171" t="s">
        <v>61</v>
      </c>
      <c r="P5171" t="s">
        <v>61</v>
      </c>
      <c r="Q5171" t="s">
        <v>146</v>
      </c>
      <c r="R5171" t="s">
        <v>278</v>
      </c>
      <c r="S5171" t="s">
        <v>146</v>
      </c>
      <c r="T5171" t="s">
        <v>36</v>
      </c>
      <c r="U5171" t="s">
        <v>112</v>
      </c>
      <c r="V5171" t="s">
        <v>137</v>
      </c>
      <c r="W5171" t="s">
        <v>78</v>
      </c>
      <c r="X5171" t="s">
        <v>82</v>
      </c>
      <c r="Y5171" t="s">
        <v>41</v>
      </c>
      <c r="Z5171" t="s">
        <v>301</v>
      </c>
    </row>
    <row r="5172" spans="1:26" hidden="1" x14ac:dyDescent="0.25">
      <c r="A5172" t="s">
        <v>20630</v>
      </c>
      <c r="B5172" t="s">
        <v>20631</v>
      </c>
      <c r="C5172" s="1" t="str">
        <f t="shared" si="846"/>
        <v>21:0389</v>
      </c>
      <c r="D5172" s="1" t="str">
        <f t="shared" si="850"/>
        <v>21:0130</v>
      </c>
      <c r="E5172" t="s">
        <v>20632</v>
      </c>
      <c r="F5172" t="s">
        <v>20633</v>
      </c>
      <c r="H5172">
        <v>67.0568983</v>
      </c>
      <c r="I5172">
        <v>-85.251906000000005</v>
      </c>
      <c r="J5172" s="1" t="str">
        <f t="shared" si="851"/>
        <v>NGR lake sediment grab sample</v>
      </c>
      <c r="K5172" s="1" t="str">
        <f t="shared" si="852"/>
        <v>&lt;177 micron (NGR)</v>
      </c>
      <c r="L5172">
        <v>32</v>
      </c>
      <c r="M5172" t="s">
        <v>60</v>
      </c>
      <c r="N5172">
        <v>620</v>
      </c>
      <c r="O5172" t="s">
        <v>289</v>
      </c>
      <c r="P5172" t="s">
        <v>320</v>
      </c>
      <c r="Q5172" t="s">
        <v>198</v>
      </c>
      <c r="R5172" t="s">
        <v>13281</v>
      </c>
      <c r="S5172" t="s">
        <v>271</v>
      </c>
      <c r="T5172" t="s">
        <v>36</v>
      </c>
      <c r="U5172" t="s">
        <v>2645</v>
      </c>
      <c r="V5172" t="s">
        <v>927</v>
      </c>
      <c r="W5172" t="s">
        <v>39</v>
      </c>
      <c r="X5172" t="s">
        <v>890</v>
      </c>
      <c r="Y5172" t="s">
        <v>63</v>
      </c>
      <c r="Z5172" t="s">
        <v>1137</v>
      </c>
    </row>
    <row r="5173" spans="1:26" hidden="1" x14ac:dyDescent="0.25">
      <c r="A5173" t="s">
        <v>20634</v>
      </c>
      <c r="B5173" t="s">
        <v>20635</v>
      </c>
      <c r="C5173" s="1" t="str">
        <f t="shared" si="846"/>
        <v>21:0389</v>
      </c>
      <c r="D5173" s="1" t="str">
        <f t="shared" si="850"/>
        <v>21:0130</v>
      </c>
      <c r="E5173" t="s">
        <v>20636</v>
      </c>
      <c r="F5173" t="s">
        <v>20637</v>
      </c>
      <c r="H5173">
        <v>67.069523200000006</v>
      </c>
      <c r="I5173">
        <v>-85.150869200000002</v>
      </c>
      <c r="J5173" s="1" t="str">
        <f t="shared" si="851"/>
        <v>NGR lake sediment grab sample</v>
      </c>
      <c r="K5173" s="1" t="str">
        <f t="shared" si="852"/>
        <v>&lt;177 micron (NGR)</v>
      </c>
      <c r="L5173">
        <v>32</v>
      </c>
      <c r="M5173" t="s">
        <v>251</v>
      </c>
      <c r="N5173">
        <v>621</v>
      </c>
      <c r="O5173" t="s">
        <v>759</v>
      </c>
      <c r="P5173" t="s">
        <v>342</v>
      </c>
      <c r="Q5173" t="s">
        <v>290</v>
      </c>
      <c r="R5173" t="s">
        <v>321</v>
      </c>
      <c r="S5173" t="s">
        <v>64</v>
      </c>
      <c r="T5173" t="s">
        <v>36</v>
      </c>
      <c r="U5173" t="s">
        <v>235</v>
      </c>
      <c r="V5173" t="s">
        <v>13108</v>
      </c>
      <c r="W5173" t="s">
        <v>76</v>
      </c>
      <c r="X5173" t="s">
        <v>82</v>
      </c>
      <c r="Y5173" t="s">
        <v>66</v>
      </c>
      <c r="Z5173" t="s">
        <v>6799</v>
      </c>
    </row>
    <row r="5174" spans="1:26" hidden="1" x14ac:dyDescent="0.25">
      <c r="A5174" t="s">
        <v>20638</v>
      </c>
      <c r="B5174" t="s">
        <v>20639</v>
      </c>
      <c r="C5174" s="1" t="str">
        <f t="shared" si="846"/>
        <v>21:0389</v>
      </c>
      <c r="D5174" s="1" t="str">
        <f t="shared" si="850"/>
        <v>21:0130</v>
      </c>
      <c r="E5174" t="s">
        <v>20640</v>
      </c>
      <c r="F5174" t="s">
        <v>20641</v>
      </c>
      <c r="H5174">
        <v>67.056794999999994</v>
      </c>
      <c r="I5174">
        <v>-85.154391500000003</v>
      </c>
      <c r="J5174" s="1" t="str">
        <f t="shared" si="851"/>
        <v>NGR lake sediment grab sample</v>
      </c>
      <c r="K5174" s="1" t="str">
        <f t="shared" si="852"/>
        <v>&lt;177 micron (NGR)</v>
      </c>
      <c r="L5174">
        <v>32</v>
      </c>
      <c r="M5174" t="s">
        <v>259</v>
      </c>
      <c r="N5174">
        <v>622</v>
      </c>
      <c r="O5174" t="s">
        <v>588</v>
      </c>
      <c r="P5174" t="s">
        <v>61</v>
      </c>
      <c r="Q5174" t="s">
        <v>110</v>
      </c>
      <c r="R5174" t="s">
        <v>516</v>
      </c>
      <c r="S5174" t="s">
        <v>50</v>
      </c>
      <c r="T5174" t="s">
        <v>36</v>
      </c>
      <c r="U5174" t="s">
        <v>2474</v>
      </c>
      <c r="V5174" t="s">
        <v>1475</v>
      </c>
      <c r="W5174" t="s">
        <v>33</v>
      </c>
      <c r="X5174" t="s">
        <v>48</v>
      </c>
      <c r="Y5174" t="s">
        <v>63</v>
      </c>
      <c r="Z5174" t="s">
        <v>50</v>
      </c>
    </row>
    <row r="5175" spans="1:26" hidden="1" x14ac:dyDescent="0.25">
      <c r="A5175" t="s">
        <v>20642</v>
      </c>
      <c r="B5175" t="s">
        <v>20643</v>
      </c>
      <c r="C5175" s="1" t="str">
        <f t="shared" si="846"/>
        <v>21:0389</v>
      </c>
      <c r="D5175" s="1" t="str">
        <f t="shared" si="850"/>
        <v>21:0130</v>
      </c>
      <c r="E5175" t="s">
        <v>20640</v>
      </c>
      <c r="F5175" t="s">
        <v>20644</v>
      </c>
      <c r="H5175">
        <v>67.056794999999994</v>
      </c>
      <c r="I5175">
        <v>-85.154391500000003</v>
      </c>
      <c r="J5175" s="1" t="str">
        <f t="shared" si="851"/>
        <v>NGR lake sediment grab sample</v>
      </c>
      <c r="K5175" s="1" t="str">
        <f t="shared" si="852"/>
        <v>&lt;177 micron (NGR)</v>
      </c>
      <c r="L5175">
        <v>32</v>
      </c>
      <c r="M5175" t="s">
        <v>268</v>
      </c>
      <c r="N5175">
        <v>623</v>
      </c>
      <c r="O5175" t="s">
        <v>3263</v>
      </c>
      <c r="P5175" t="s">
        <v>1254</v>
      </c>
      <c r="Q5175" t="s">
        <v>110</v>
      </c>
      <c r="R5175" t="s">
        <v>890</v>
      </c>
      <c r="S5175" t="s">
        <v>77</v>
      </c>
      <c r="T5175" t="s">
        <v>36</v>
      </c>
      <c r="U5175" t="s">
        <v>781</v>
      </c>
      <c r="V5175" t="s">
        <v>80</v>
      </c>
      <c r="W5175" t="s">
        <v>97</v>
      </c>
      <c r="X5175" t="s">
        <v>890</v>
      </c>
      <c r="Y5175" t="s">
        <v>63</v>
      </c>
      <c r="Z5175" t="s">
        <v>4196</v>
      </c>
    </row>
    <row r="5176" spans="1:26" hidden="1" x14ac:dyDescent="0.25">
      <c r="A5176" t="s">
        <v>20645</v>
      </c>
      <c r="B5176" t="s">
        <v>20646</v>
      </c>
      <c r="C5176" s="1" t="str">
        <f t="shared" si="846"/>
        <v>21:0389</v>
      </c>
      <c r="D5176" s="1" t="str">
        <f t="shared" si="850"/>
        <v>21:0130</v>
      </c>
      <c r="E5176" t="s">
        <v>20647</v>
      </c>
      <c r="F5176" t="s">
        <v>20648</v>
      </c>
      <c r="H5176">
        <v>67.027647599999995</v>
      </c>
      <c r="I5176">
        <v>-85.158878900000005</v>
      </c>
      <c r="J5176" s="1" t="str">
        <f t="shared" si="851"/>
        <v>NGR lake sediment grab sample</v>
      </c>
      <c r="K5176" s="1" t="str">
        <f t="shared" si="852"/>
        <v>&lt;177 micron (NGR)</v>
      </c>
      <c r="L5176">
        <v>32</v>
      </c>
      <c r="M5176" t="s">
        <v>73</v>
      </c>
      <c r="N5176">
        <v>624</v>
      </c>
      <c r="O5176" t="s">
        <v>54</v>
      </c>
      <c r="P5176" t="s">
        <v>48</v>
      </c>
      <c r="Q5176" t="s">
        <v>290</v>
      </c>
      <c r="R5176" t="s">
        <v>321</v>
      </c>
      <c r="S5176" t="s">
        <v>198</v>
      </c>
      <c r="T5176" t="s">
        <v>36</v>
      </c>
      <c r="U5176" t="s">
        <v>1192</v>
      </c>
      <c r="V5176" t="s">
        <v>10471</v>
      </c>
      <c r="W5176" t="s">
        <v>76</v>
      </c>
      <c r="X5176" t="s">
        <v>77</v>
      </c>
      <c r="Y5176" t="s">
        <v>80</v>
      </c>
      <c r="Z5176" t="s">
        <v>2787</v>
      </c>
    </row>
    <row r="5177" spans="1:26" hidden="1" x14ac:dyDescent="0.25">
      <c r="A5177" t="s">
        <v>20649</v>
      </c>
      <c r="B5177" t="s">
        <v>20650</v>
      </c>
      <c r="C5177" s="1" t="str">
        <f t="shared" si="846"/>
        <v>21:0389</v>
      </c>
      <c r="D5177" s="1" t="str">
        <f t="shared" si="850"/>
        <v>21:0130</v>
      </c>
      <c r="E5177" t="s">
        <v>20651</v>
      </c>
      <c r="F5177" t="s">
        <v>20652</v>
      </c>
      <c r="H5177">
        <v>67.003572199999994</v>
      </c>
      <c r="I5177">
        <v>-85.176027899999994</v>
      </c>
      <c r="J5177" s="1" t="str">
        <f t="shared" si="851"/>
        <v>NGR lake sediment grab sample</v>
      </c>
      <c r="K5177" s="1" t="str">
        <f t="shared" si="852"/>
        <v>&lt;177 micron (NGR)</v>
      </c>
      <c r="L5177">
        <v>32</v>
      </c>
      <c r="M5177" t="s">
        <v>87</v>
      </c>
      <c r="N5177">
        <v>625</v>
      </c>
      <c r="O5177" t="s">
        <v>300</v>
      </c>
      <c r="P5177" t="s">
        <v>890</v>
      </c>
      <c r="Q5177" t="s">
        <v>76</v>
      </c>
      <c r="R5177" t="s">
        <v>668</v>
      </c>
      <c r="S5177" t="s">
        <v>156</v>
      </c>
      <c r="T5177" t="s">
        <v>36</v>
      </c>
      <c r="U5177" t="s">
        <v>144</v>
      </c>
      <c r="V5177" t="s">
        <v>38</v>
      </c>
      <c r="W5177" t="s">
        <v>80</v>
      </c>
      <c r="X5177" t="s">
        <v>890</v>
      </c>
      <c r="Y5177" t="s">
        <v>309</v>
      </c>
      <c r="Z5177" t="s">
        <v>4196</v>
      </c>
    </row>
    <row r="5178" spans="1:26" hidden="1" x14ac:dyDescent="0.25">
      <c r="A5178" t="s">
        <v>20653</v>
      </c>
      <c r="B5178" t="s">
        <v>20654</v>
      </c>
      <c r="C5178" s="1" t="str">
        <f t="shared" si="846"/>
        <v>21:0389</v>
      </c>
      <c r="D5178" s="1" t="str">
        <f t="shared" si="850"/>
        <v>21:0130</v>
      </c>
      <c r="E5178" t="s">
        <v>20655</v>
      </c>
      <c r="F5178" t="s">
        <v>20656</v>
      </c>
      <c r="H5178">
        <v>67.022356900000005</v>
      </c>
      <c r="I5178">
        <v>-85.235262500000005</v>
      </c>
      <c r="J5178" s="1" t="str">
        <f t="shared" si="851"/>
        <v>NGR lake sediment grab sample</v>
      </c>
      <c r="K5178" s="1" t="str">
        <f t="shared" si="852"/>
        <v>&lt;177 micron (NGR)</v>
      </c>
      <c r="L5178">
        <v>32</v>
      </c>
      <c r="M5178" t="s">
        <v>96</v>
      </c>
      <c r="N5178">
        <v>626</v>
      </c>
      <c r="O5178" t="s">
        <v>197</v>
      </c>
      <c r="P5178" t="s">
        <v>120</v>
      </c>
      <c r="Q5178" t="s">
        <v>156</v>
      </c>
      <c r="R5178" t="s">
        <v>668</v>
      </c>
      <c r="S5178" t="s">
        <v>156</v>
      </c>
      <c r="T5178" t="s">
        <v>36</v>
      </c>
      <c r="U5178" t="s">
        <v>889</v>
      </c>
      <c r="V5178" t="s">
        <v>63</v>
      </c>
      <c r="W5178" t="s">
        <v>63</v>
      </c>
      <c r="X5178" t="s">
        <v>77</v>
      </c>
      <c r="Y5178" t="s">
        <v>309</v>
      </c>
      <c r="Z5178" t="s">
        <v>3940</v>
      </c>
    </row>
    <row r="5179" spans="1:26" hidden="1" x14ac:dyDescent="0.25">
      <c r="A5179" t="s">
        <v>20657</v>
      </c>
      <c r="B5179" t="s">
        <v>20658</v>
      </c>
      <c r="C5179" s="1" t="str">
        <f t="shared" si="846"/>
        <v>21:0389</v>
      </c>
      <c r="D5179" s="1" t="str">
        <f t="shared" si="850"/>
        <v>21:0130</v>
      </c>
      <c r="E5179" t="s">
        <v>20659</v>
      </c>
      <c r="F5179" t="s">
        <v>20660</v>
      </c>
      <c r="H5179">
        <v>67.005601100000007</v>
      </c>
      <c r="I5179">
        <v>-85.303457399999999</v>
      </c>
      <c r="J5179" s="1" t="str">
        <f t="shared" si="851"/>
        <v>NGR lake sediment grab sample</v>
      </c>
      <c r="K5179" s="1" t="str">
        <f t="shared" si="852"/>
        <v>&lt;177 micron (NGR)</v>
      </c>
      <c r="L5179">
        <v>32</v>
      </c>
      <c r="M5179" t="s">
        <v>106</v>
      </c>
      <c r="N5179">
        <v>627</v>
      </c>
      <c r="O5179" t="s">
        <v>74</v>
      </c>
      <c r="P5179" t="s">
        <v>145</v>
      </c>
      <c r="Q5179" t="s">
        <v>64</v>
      </c>
      <c r="R5179" t="s">
        <v>349</v>
      </c>
      <c r="S5179" t="s">
        <v>76</v>
      </c>
      <c r="T5179" t="s">
        <v>36</v>
      </c>
      <c r="U5179" t="s">
        <v>178</v>
      </c>
      <c r="V5179" t="s">
        <v>853</v>
      </c>
      <c r="W5179" t="s">
        <v>66</v>
      </c>
      <c r="X5179" t="s">
        <v>283</v>
      </c>
      <c r="Y5179" t="s">
        <v>309</v>
      </c>
      <c r="Z5179" t="s">
        <v>2240</v>
      </c>
    </row>
    <row r="5180" spans="1:26" hidden="1" x14ac:dyDescent="0.25">
      <c r="A5180" t="s">
        <v>20661</v>
      </c>
      <c r="B5180" t="s">
        <v>20662</v>
      </c>
      <c r="C5180" s="1" t="str">
        <f t="shared" si="846"/>
        <v>21:0389</v>
      </c>
      <c r="D5180" s="1" t="str">
        <f t="shared" si="850"/>
        <v>21:0130</v>
      </c>
      <c r="E5180" t="s">
        <v>20663</v>
      </c>
      <c r="F5180" t="s">
        <v>20664</v>
      </c>
      <c r="H5180">
        <v>67.0087628</v>
      </c>
      <c r="I5180">
        <v>-85.245818499999999</v>
      </c>
      <c r="J5180" s="1" t="str">
        <f t="shared" si="851"/>
        <v>NGR lake sediment grab sample</v>
      </c>
      <c r="K5180" s="1" t="str">
        <f t="shared" si="852"/>
        <v>&lt;177 micron (NGR)</v>
      </c>
      <c r="L5180">
        <v>32</v>
      </c>
      <c r="M5180" t="s">
        <v>118</v>
      </c>
      <c r="N5180">
        <v>628</v>
      </c>
      <c r="O5180" t="s">
        <v>336</v>
      </c>
      <c r="P5180" t="s">
        <v>489</v>
      </c>
      <c r="Q5180" t="s">
        <v>97</v>
      </c>
      <c r="R5180" t="s">
        <v>321</v>
      </c>
      <c r="S5180" t="s">
        <v>50</v>
      </c>
      <c r="T5180" t="s">
        <v>36</v>
      </c>
      <c r="U5180" t="s">
        <v>842</v>
      </c>
      <c r="V5180" t="s">
        <v>4679</v>
      </c>
      <c r="W5180" t="s">
        <v>156</v>
      </c>
      <c r="X5180" t="s">
        <v>77</v>
      </c>
      <c r="Y5180" t="s">
        <v>63</v>
      </c>
      <c r="Z5180" t="s">
        <v>4881</v>
      </c>
    </row>
    <row r="5181" spans="1:26" hidden="1" x14ac:dyDescent="0.25">
      <c r="A5181" t="s">
        <v>20665</v>
      </c>
      <c r="B5181" t="s">
        <v>20666</v>
      </c>
      <c r="C5181" s="1" t="str">
        <f t="shared" si="846"/>
        <v>21:0389</v>
      </c>
      <c r="D5181" s="1" t="str">
        <f>HYPERLINK("http://geochem.nrcan.gc.ca/cdogs/content/svy/svy_e.htm", "")</f>
        <v/>
      </c>
      <c r="G5181" s="1" t="str">
        <f>HYPERLINK("http://geochem.nrcan.gc.ca/cdogs/content/cr_/cr_00022_e.htm", "22")</f>
        <v>22</v>
      </c>
      <c r="J5181" t="s">
        <v>220</v>
      </c>
      <c r="K5181" t="s">
        <v>221</v>
      </c>
      <c r="L5181">
        <v>32</v>
      </c>
      <c r="M5181" t="s">
        <v>222</v>
      </c>
      <c r="N5181">
        <v>629</v>
      </c>
      <c r="O5181" t="s">
        <v>300</v>
      </c>
      <c r="P5181" t="s">
        <v>77</v>
      </c>
      <c r="Q5181" t="s">
        <v>77</v>
      </c>
      <c r="R5181" t="s">
        <v>146</v>
      </c>
      <c r="S5181" t="s">
        <v>78</v>
      </c>
      <c r="T5181" t="s">
        <v>36</v>
      </c>
      <c r="U5181" t="s">
        <v>1017</v>
      </c>
      <c r="V5181" t="s">
        <v>2451</v>
      </c>
      <c r="W5181" t="s">
        <v>181</v>
      </c>
      <c r="X5181" t="s">
        <v>79</v>
      </c>
      <c r="Y5181" t="s">
        <v>39</v>
      </c>
      <c r="Z5181" t="s">
        <v>3838</v>
      </c>
    </row>
    <row r="5182" spans="1:26" hidden="1" x14ac:dyDescent="0.25">
      <c r="A5182" t="s">
        <v>20667</v>
      </c>
      <c r="B5182" t="s">
        <v>20668</v>
      </c>
      <c r="C5182" s="1" t="str">
        <f t="shared" si="846"/>
        <v>21:0389</v>
      </c>
      <c r="D5182" s="1" t="str">
        <f t="shared" ref="D5182:D5202" si="853">HYPERLINK("http://geochem.nrcan.gc.ca/cdogs/content/svy/svy210130_e.htm", "21:0130")</f>
        <v>21:0130</v>
      </c>
      <c r="E5182" t="s">
        <v>20669</v>
      </c>
      <c r="F5182" t="s">
        <v>20670</v>
      </c>
      <c r="H5182">
        <v>67.033701699999995</v>
      </c>
      <c r="I5182">
        <v>-85.301541599999993</v>
      </c>
      <c r="J5182" s="1" t="str">
        <f t="shared" ref="J5182:J5202" si="854">HYPERLINK("http://geochem.nrcan.gc.ca/cdogs/content/kwd/kwd020027_e.htm", "NGR lake sediment grab sample")</f>
        <v>NGR lake sediment grab sample</v>
      </c>
      <c r="K5182" s="1" t="str">
        <f t="shared" ref="K5182:K5202" si="855">HYPERLINK("http://geochem.nrcan.gc.ca/cdogs/content/kwd/kwd080006_e.htm", "&lt;177 micron (NGR)")</f>
        <v>&lt;177 micron (NGR)</v>
      </c>
      <c r="L5182">
        <v>32</v>
      </c>
      <c r="M5182" t="s">
        <v>131</v>
      </c>
      <c r="N5182">
        <v>630</v>
      </c>
      <c r="O5182" t="s">
        <v>54</v>
      </c>
      <c r="P5182" t="s">
        <v>120</v>
      </c>
      <c r="Q5182" t="s">
        <v>134</v>
      </c>
      <c r="R5182" t="s">
        <v>121</v>
      </c>
      <c r="S5182" t="s">
        <v>77</v>
      </c>
      <c r="T5182" t="s">
        <v>36</v>
      </c>
      <c r="U5182" t="s">
        <v>261</v>
      </c>
      <c r="V5182" t="s">
        <v>5055</v>
      </c>
      <c r="W5182" t="s">
        <v>33</v>
      </c>
      <c r="X5182" t="s">
        <v>77</v>
      </c>
      <c r="Y5182" t="s">
        <v>63</v>
      </c>
      <c r="Z5182" t="s">
        <v>4754</v>
      </c>
    </row>
    <row r="5183" spans="1:26" hidden="1" x14ac:dyDescent="0.25">
      <c r="A5183" t="s">
        <v>20671</v>
      </c>
      <c r="B5183" t="s">
        <v>20672</v>
      </c>
      <c r="C5183" s="1" t="str">
        <f t="shared" si="846"/>
        <v>21:0389</v>
      </c>
      <c r="D5183" s="1" t="str">
        <f t="shared" si="853"/>
        <v>21:0130</v>
      </c>
      <c r="E5183" t="s">
        <v>20624</v>
      </c>
      <c r="F5183" t="s">
        <v>20673</v>
      </c>
      <c r="H5183">
        <v>67.006052299999993</v>
      </c>
      <c r="I5183">
        <v>-85.396287799999996</v>
      </c>
      <c r="J5183" s="1" t="str">
        <f t="shared" si="854"/>
        <v>NGR lake sediment grab sample</v>
      </c>
      <c r="K5183" s="1" t="str">
        <f t="shared" si="855"/>
        <v>&lt;177 micron (NGR)</v>
      </c>
      <c r="L5183">
        <v>32</v>
      </c>
      <c r="M5183" t="s">
        <v>366</v>
      </c>
      <c r="N5183">
        <v>631</v>
      </c>
      <c r="O5183" t="s">
        <v>405</v>
      </c>
      <c r="P5183" t="s">
        <v>120</v>
      </c>
      <c r="Q5183" t="s">
        <v>668</v>
      </c>
      <c r="R5183" t="s">
        <v>489</v>
      </c>
      <c r="S5183" t="s">
        <v>34</v>
      </c>
      <c r="T5183" t="s">
        <v>36</v>
      </c>
      <c r="U5183" t="s">
        <v>1192</v>
      </c>
      <c r="V5183" t="s">
        <v>478</v>
      </c>
      <c r="W5183" t="s">
        <v>63</v>
      </c>
      <c r="X5183" t="s">
        <v>283</v>
      </c>
      <c r="Y5183" t="s">
        <v>380</v>
      </c>
      <c r="Z5183" t="s">
        <v>4679</v>
      </c>
    </row>
    <row r="5184" spans="1:26" hidden="1" x14ac:dyDescent="0.25">
      <c r="A5184" t="s">
        <v>20674</v>
      </c>
      <c r="B5184" t="s">
        <v>20675</v>
      </c>
      <c r="C5184" s="1" t="str">
        <f t="shared" si="846"/>
        <v>21:0389</v>
      </c>
      <c r="D5184" s="1" t="str">
        <f t="shared" si="853"/>
        <v>21:0130</v>
      </c>
      <c r="E5184" t="s">
        <v>20676</v>
      </c>
      <c r="F5184" t="s">
        <v>20677</v>
      </c>
      <c r="H5184">
        <v>67.018215900000001</v>
      </c>
      <c r="I5184">
        <v>-85.422000800000006</v>
      </c>
      <c r="J5184" s="1" t="str">
        <f t="shared" si="854"/>
        <v>NGR lake sediment grab sample</v>
      </c>
      <c r="K5184" s="1" t="str">
        <f t="shared" si="855"/>
        <v>&lt;177 micron (NGR)</v>
      </c>
      <c r="L5184">
        <v>32</v>
      </c>
      <c r="M5184" t="s">
        <v>143</v>
      </c>
      <c r="N5184">
        <v>632</v>
      </c>
      <c r="O5184" t="s">
        <v>133</v>
      </c>
      <c r="P5184" t="s">
        <v>76</v>
      </c>
      <c r="Q5184" t="s">
        <v>97</v>
      </c>
      <c r="R5184" t="s">
        <v>75</v>
      </c>
      <c r="S5184" t="s">
        <v>97</v>
      </c>
      <c r="T5184" t="s">
        <v>36</v>
      </c>
      <c r="U5184" t="s">
        <v>1024</v>
      </c>
      <c r="V5184" t="s">
        <v>911</v>
      </c>
      <c r="W5184" t="s">
        <v>53</v>
      </c>
      <c r="X5184" t="s">
        <v>76</v>
      </c>
      <c r="Y5184" t="s">
        <v>309</v>
      </c>
      <c r="Z5184" t="s">
        <v>1006</v>
      </c>
    </row>
    <row r="5185" spans="1:26" hidden="1" x14ac:dyDescent="0.25">
      <c r="A5185" t="s">
        <v>20678</v>
      </c>
      <c r="B5185" t="s">
        <v>20679</v>
      </c>
      <c r="C5185" s="1" t="str">
        <f t="shared" si="846"/>
        <v>21:0389</v>
      </c>
      <c r="D5185" s="1" t="str">
        <f t="shared" si="853"/>
        <v>21:0130</v>
      </c>
      <c r="E5185" t="s">
        <v>20680</v>
      </c>
      <c r="F5185" t="s">
        <v>20681</v>
      </c>
      <c r="H5185">
        <v>67.003574999999998</v>
      </c>
      <c r="I5185">
        <v>-85.459773400000003</v>
      </c>
      <c r="J5185" s="1" t="str">
        <f t="shared" si="854"/>
        <v>NGR lake sediment grab sample</v>
      </c>
      <c r="K5185" s="1" t="str">
        <f t="shared" si="855"/>
        <v>&lt;177 micron (NGR)</v>
      </c>
      <c r="L5185">
        <v>32</v>
      </c>
      <c r="M5185" t="s">
        <v>177</v>
      </c>
      <c r="N5185">
        <v>633</v>
      </c>
      <c r="O5185" t="s">
        <v>470</v>
      </c>
      <c r="P5185" t="s">
        <v>1058</v>
      </c>
      <c r="Q5185" t="s">
        <v>711</v>
      </c>
      <c r="R5185" t="s">
        <v>696</v>
      </c>
      <c r="S5185" t="s">
        <v>596</v>
      </c>
      <c r="T5185" t="s">
        <v>36</v>
      </c>
      <c r="U5185" t="s">
        <v>17481</v>
      </c>
      <c r="V5185" t="s">
        <v>5107</v>
      </c>
      <c r="W5185" t="s">
        <v>39</v>
      </c>
      <c r="X5185" t="s">
        <v>77</v>
      </c>
      <c r="Y5185" t="s">
        <v>39</v>
      </c>
      <c r="Z5185" t="s">
        <v>2127</v>
      </c>
    </row>
    <row r="5186" spans="1:26" hidden="1" x14ac:dyDescent="0.25">
      <c r="A5186" t="s">
        <v>20682</v>
      </c>
      <c r="B5186" t="s">
        <v>20683</v>
      </c>
      <c r="C5186" s="1" t="str">
        <f t="shared" si="846"/>
        <v>21:0389</v>
      </c>
      <c r="D5186" s="1" t="str">
        <f t="shared" si="853"/>
        <v>21:0130</v>
      </c>
      <c r="E5186" t="s">
        <v>20684</v>
      </c>
      <c r="F5186" t="s">
        <v>20685</v>
      </c>
      <c r="H5186">
        <v>67.000244699999996</v>
      </c>
      <c r="I5186">
        <v>-85.536601200000007</v>
      </c>
      <c r="J5186" s="1" t="str">
        <f t="shared" si="854"/>
        <v>NGR lake sediment grab sample</v>
      </c>
      <c r="K5186" s="1" t="str">
        <f t="shared" si="855"/>
        <v>&lt;177 micron (NGR)</v>
      </c>
      <c r="L5186">
        <v>32</v>
      </c>
      <c r="M5186" t="s">
        <v>187</v>
      </c>
      <c r="N5186">
        <v>634</v>
      </c>
      <c r="O5186" t="s">
        <v>639</v>
      </c>
      <c r="P5186" t="s">
        <v>1090</v>
      </c>
      <c r="Q5186" t="s">
        <v>570</v>
      </c>
      <c r="R5186" t="s">
        <v>18763</v>
      </c>
      <c r="S5186" t="s">
        <v>134</v>
      </c>
      <c r="T5186" t="s">
        <v>122</v>
      </c>
      <c r="U5186" t="s">
        <v>2504</v>
      </c>
      <c r="V5186" t="s">
        <v>380</v>
      </c>
      <c r="W5186" t="s">
        <v>39</v>
      </c>
      <c r="X5186" t="s">
        <v>79</v>
      </c>
      <c r="Y5186" t="s">
        <v>80</v>
      </c>
      <c r="Z5186" t="s">
        <v>1442</v>
      </c>
    </row>
    <row r="5187" spans="1:26" hidden="1" x14ac:dyDescent="0.25">
      <c r="A5187" t="s">
        <v>20686</v>
      </c>
      <c r="B5187" t="s">
        <v>20687</v>
      </c>
      <c r="C5187" s="1" t="str">
        <f t="shared" si="846"/>
        <v>21:0389</v>
      </c>
      <c r="D5187" s="1" t="str">
        <f t="shared" si="853"/>
        <v>21:0130</v>
      </c>
      <c r="E5187" t="s">
        <v>20688</v>
      </c>
      <c r="F5187" t="s">
        <v>20689</v>
      </c>
      <c r="H5187">
        <v>67.019095699999994</v>
      </c>
      <c r="I5187">
        <v>-85.633559599999998</v>
      </c>
      <c r="J5187" s="1" t="str">
        <f t="shared" si="854"/>
        <v>NGR lake sediment grab sample</v>
      </c>
      <c r="K5187" s="1" t="str">
        <f t="shared" si="855"/>
        <v>&lt;177 micron (NGR)</v>
      </c>
      <c r="L5187">
        <v>32</v>
      </c>
      <c r="M5187" t="s">
        <v>196</v>
      </c>
      <c r="N5187">
        <v>635</v>
      </c>
      <c r="O5187" t="s">
        <v>155</v>
      </c>
      <c r="P5187" t="s">
        <v>615</v>
      </c>
      <c r="Q5187" t="s">
        <v>75</v>
      </c>
      <c r="R5187" t="s">
        <v>761</v>
      </c>
      <c r="S5187" t="s">
        <v>64</v>
      </c>
      <c r="T5187" t="s">
        <v>36</v>
      </c>
      <c r="U5187" t="s">
        <v>535</v>
      </c>
      <c r="V5187" t="s">
        <v>171</v>
      </c>
      <c r="W5187" t="s">
        <v>78</v>
      </c>
      <c r="X5187" t="s">
        <v>82</v>
      </c>
      <c r="Y5187" t="s">
        <v>66</v>
      </c>
      <c r="Z5187" t="s">
        <v>869</v>
      </c>
    </row>
    <row r="5188" spans="1:26" hidden="1" x14ac:dyDescent="0.25">
      <c r="A5188" t="s">
        <v>20690</v>
      </c>
      <c r="B5188" t="s">
        <v>20691</v>
      </c>
      <c r="C5188" s="1" t="str">
        <f t="shared" si="846"/>
        <v>21:0389</v>
      </c>
      <c r="D5188" s="1" t="str">
        <f t="shared" si="853"/>
        <v>21:0130</v>
      </c>
      <c r="E5188" t="s">
        <v>20692</v>
      </c>
      <c r="F5188" t="s">
        <v>20693</v>
      </c>
      <c r="H5188">
        <v>67.016525999999999</v>
      </c>
      <c r="I5188">
        <v>-85.568813399999996</v>
      </c>
      <c r="J5188" s="1" t="str">
        <f t="shared" si="854"/>
        <v>NGR lake sediment grab sample</v>
      </c>
      <c r="K5188" s="1" t="str">
        <f t="shared" si="855"/>
        <v>&lt;177 micron (NGR)</v>
      </c>
      <c r="L5188">
        <v>32</v>
      </c>
      <c r="M5188" t="s">
        <v>206</v>
      </c>
      <c r="N5188">
        <v>636</v>
      </c>
      <c r="O5188" t="s">
        <v>1177</v>
      </c>
      <c r="P5188" t="s">
        <v>343</v>
      </c>
      <c r="Q5188" t="s">
        <v>321</v>
      </c>
      <c r="R5188" t="s">
        <v>400</v>
      </c>
      <c r="S5188" t="s">
        <v>110</v>
      </c>
      <c r="T5188" t="s">
        <v>36</v>
      </c>
      <c r="U5188" t="s">
        <v>2579</v>
      </c>
      <c r="V5188" t="s">
        <v>5525</v>
      </c>
      <c r="W5188" t="s">
        <v>181</v>
      </c>
      <c r="X5188" t="s">
        <v>79</v>
      </c>
      <c r="Y5188" t="s">
        <v>80</v>
      </c>
      <c r="Z5188" t="s">
        <v>742</v>
      </c>
    </row>
    <row r="5189" spans="1:26" hidden="1" x14ac:dyDescent="0.25">
      <c r="A5189" t="s">
        <v>20694</v>
      </c>
      <c r="B5189" t="s">
        <v>20695</v>
      </c>
      <c r="C5189" s="1" t="str">
        <f t="shared" si="846"/>
        <v>21:0389</v>
      </c>
      <c r="D5189" s="1" t="str">
        <f t="shared" si="853"/>
        <v>21:0130</v>
      </c>
      <c r="E5189" t="s">
        <v>20696</v>
      </c>
      <c r="F5189" t="s">
        <v>20697</v>
      </c>
      <c r="H5189">
        <v>67.024559800000006</v>
      </c>
      <c r="I5189">
        <v>-85.506687799999995</v>
      </c>
      <c r="J5189" s="1" t="str">
        <f t="shared" si="854"/>
        <v>NGR lake sediment grab sample</v>
      </c>
      <c r="K5189" s="1" t="str">
        <f t="shared" si="855"/>
        <v>&lt;177 micron (NGR)</v>
      </c>
      <c r="L5189">
        <v>32</v>
      </c>
      <c r="M5189" t="s">
        <v>214</v>
      </c>
      <c r="N5189">
        <v>637</v>
      </c>
      <c r="O5189" t="s">
        <v>81</v>
      </c>
      <c r="P5189" t="s">
        <v>890</v>
      </c>
      <c r="Q5189" t="s">
        <v>135</v>
      </c>
      <c r="R5189" t="s">
        <v>711</v>
      </c>
      <c r="S5189" t="s">
        <v>64</v>
      </c>
      <c r="T5189" t="s">
        <v>36</v>
      </c>
      <c r="U5189" t="s">
        <v>179</v>
      </c>
      <c r="V5189" t="s">
        <v>6252</v>
      </c>
      <c r="W5189" t="s">
        <v>63</v>
      </c>
      <c r="X5189" t="s">
        <v>77</v>
      </c>
      <c r="Y5189" t="s">
        <v>309</v>
      </c>
      <c r="Z5189" t="s">
        <v>181</v>
      </c>
    </row>
    <row r="5190" spans="1:26" hidden="1" x14ac:dyDescent="0.25">
      <c r="A5190" t="s">
        <v>20698</v>
      </c>
      <c r="B5190" t="s">
        <v>20699</v>
      </c>
      <c r="C5190" s="1" t="str">
        <f t="shared" si="846"/>
        <v>21:0389</v>
      </c>
      <c r="D5190" s="1" t="str">
        <f t="shared" si="853"/>
        <v>21:0130</v>
      </c>
      <c r="E5190" t="s">
        <v>20700</v>
      </c>
      <c r="F5190" t="s">
        <v>20701</v>
      </c>
      <c r="H5190">
        <v>67.080572000000004</v>
      </c>
      <c r="I5190">
        <v>-85.349907700000003</v>
      </c>
      <c r="J5190" s="1" t="str">
        <f t="shared" si="854"/>
        <v>NGR lake sediment grab sample</v>
      </c>
      <c r="K5190" s="1" t="str">
        <f t="shared" si="855"/>
        <v>&lt;177 micron (NGR)</v>
      </c>
      <c r="L5190">
        <v>33</v>
      </c>
      <c r="M5190" t="s">
        <v>242</v>
      </c>
      <c r="N5190">
        <v>638</v>
      </c>
      <c r="O5190" t="s">
        <v>1254</v>
      </c>
      <c r="P5190" t="s">
        <v>224</v>
      </c>
      <c r="Q5190" t="s">
        <v>109</v>
      </c>
      <c r="R5190" t="s">
        <v>394</v>
      </c>
      <c r="S5190" t="s">
        <v>76</v>
      </c>
      <c r="T5190" t="s">
        <v>36</v>
      </c>
      <c r="U5190" t="s">
        <v>144</v>
      </c>
      <c r="V5190" t="s">
        <v>180</v>
      </c>
      <c r="W5190" t="s">
        <v>63</v>
      </c>
      <c r="X5190" t="s">
        <v>283</v>
      </c>
      <c r="Y5190" t="s">
        <v>125</v>
      </c>
      <c r="Z5190" t="s">
        <v>201</v>
      </c>
    </row>
    <row r="5191" spans="1:26" hidden="1" x14ac:dyDescent="0.25">
      <c r="A5191" t="s">
        <v>20702</v>
      </c>
      <c r="B5191" t="s">
        <v>20703</v>
      </c>
      <c r="C5191" s="1" t="str">
        <f t="shared" si="846"/>
        <v>21:0389</v>
      </c>
      <c r="D5191" s="1" t="str">
        <f t="shared" si="853"/>
        <v>21:0130</v>
      </c>
      <c r="E5191" t="s">
        <v>20704</v>
      </c>
      <c r="F5191" t="s">
        <v>20705</v>
      </c>
      <c r="H5191">
        <v>67.056714999999997</v>
      </c>
      <c r="I5191">
        <v>-85.400206999999995</v>
      </c>
      <c r="J5191" s="1" t="str">
        <f t="shared" si="854"/>
        <v>NGR lake sediment grab sample</v>
      </c>
      <c r="K5191" s="1" t="str">
        <f t="shared" si="855"/>
        <v>&lt;177 micron (NGR)</v>
      </c>
      <c r="L5191">
        <v>33</v>
      </c>
      <c r="M5191" t="s">
        <v>47</v>
      </c>
      <c r="N5191">
        <v>639</v>
      </c>
      <c r="O5191" t="s">
        <v>336</v>
      </c>
      <c r="P5191" t="s">
        <v>223</v>
      </c>
      <c r="Q5191" t="s">
        <v>64</v>
      </c>
      <c r="R5191" t="s">
        <v>394</v>
      </c>
      <c r="S5191" t="s">
        <v>64</v>
      </c>
      <c r="T5191" t="s">
        <v>36</v>
      </c>
      <c r="U5191" t="s">
        <v>842</v>
      </c>
      <c r="V5191" t="s">
        <v>171</v>
      </c>
      <c r="W5191" t="s">
        <v>63</v>
      </c>
      <c r="X5191" t="s">
        <v>77</v>
      </c>
      <c r="Y5191" t="s">
        <v>66</v>
      </c>
      <c r="Z5191" t="s">
        <v>895</v>
      </c>
    </row>
    <row r="5192" spans="1:26" hidden="1" x14ac:dyDescent="0.25">
      <c r="A5192" t="s">
        <v>20706</v>
      </c>
      <c r="B5192" t="s">
        <v>20707</v>
      </c>
      <c r="C5192" s="1" t="str">
        <f t="shared" si="846"/>
        <v>21:0389</v>
      </c>
      <c r="D5192" s="1" t="str">
        <f t="shared" si="853"/>
        <v>21:0130</v>
      </c>
      <c r="E5192" t="s">
        <v>20708</v>
      </c>
      <c r="F5192" t="s">
        <v>20709</v>
      </c>
      <c r="H5192">
        <v>67.067821800000004</v>
      </c>
      <c r="I5192">
        <v>-85.372605899999996</v>
      </c>
      <c r="J5192" s="1" t="str">
        <f t="shared" si="854"/>
        <v>NGR lake sediment grab sample</v>
      </c>
      <c r="K5192" s="1" t="str">
        <f t="shared" si="855"/>
        <v>&lt;177 micron (NGR)</v>
      </c>
      <c r="L5192">
        <v>33</v>
      </c>
      <c r="M5192" t="s">
        <v>60</v>
      </c>
      <c r="N5192">
        <v>640</v>
      </c>
      <c r="O5192" t="s">
        <v>320</v>
      </c>
      <c r="P5192" t="s">
        <v>1090</v>
      </c>
      <c r="Q5192" t="s">
        <v>134</v>
      </c>
      <c r="R5192" t="s">
        <v>165</v>
      </c>
      <c r="S5192" t="s">
        <v>135</v>
      </c>
      <c r="T5192" t="s">
        <v>36</v>
      </c>
      <c r="U5192" t="s">
        <v>2562</v>
      </c>
      <c r="V5192" t="s">
        <v>7336</v>
      </c>
      <c r="W5192" t="s">
        <v>53</v>
      </c>
      <c r="X5192" t="s">
        <v>890</v>
      </c>
      <c r="Y5192" t="s">
        <v>63</v>
      </c>
      <c r="Z5192" t="s">
        <v>2787</v>
      </c>
    </row>
    <row r="5193" spans="1:26" hidden="1" x14ac:dyDescent="0.25">
      <c r="A5193" t="s">
        <v>20710</v>
      </c>
      <c r="B5193" t="s">
        <v>20711</v>
      </c>
      <c r="C5193" s="1" t="str">
        <f t="shared" ref="C5193:C5256" si="856">HYPERLINK("http://geochem.nrcan.gc.ca/cdogs/content/bdl/bdl210389_e.htm", "21:0389")</f>
        <v>21:0389</v>
      </c>
      <c r="D5193" s="1" t="str">
        <f t="shared" si="853"/>
        <v>21:0130</v>
      </c>
      <c r="E5193" t="s">
        <v>20712</v>
      </c>
      <c r="F5193" t="s">
        <v>20713</v>
      </c>
      <c r="H5193">
        <v>67.079790099999997</v>
      </c>
      <c r="I5193">
        <v>-85.417073599999995</v>
      </c>
      <c r="J5193" s="1" t="str">
        <f t="shared" si="854"/>
        <v>NGR lake sediment grab sample</v>
      </c>
      <c r="K5193" s="1" t="str">
        <f t="shared" si="855"/>
        <v>&lt;177 micron (NGR)</v>
      </c>
      <c r="L5193">
        <v>33</v>
      </c>
      <c r="M5193" t="s">
        <v>251</v>
      </c>
      <c r="N5193">
        <v>641</v>
      </c>
      <c r="O5193" t="s">
        <v>702</v>
      </c>
      <c r="P5193" t="s">
        <v>666</v>
      </c>
      <c r="Q5193" t="s">
        <v>271</v>
      </c>
      <c r="R5193" t="s">
        <v>48</v>
      </c>
      <c r="S5193" t="s">
        <v>244</v>
      </c>
      <c r="T5193" t="s">
        <v>36</v>
      </c>
      <c r="U5193" t="s">
        <v>939</v>
      </c>
      <c r="V5193" t="s">
        <v>1259</v>
      </c>
      <c r="W5193" t="s">
        <v>63</v>
      </c>
      <c r="X5193" t="s">
        <v>283</v>
      </c>
      <c r="Y5193" t="s">
        <v>875</v>
      </c>
      <c r="Z5193" t="s">
        <v>290</v>
      </c>
    </row>
    <row r="5194" spans="1:26" hidden="1" x14ac:dyDescent="0.25">
      <c r="A5194" t="s">
        <v>20714</v>
      </c>
      <c r="B5194" t="s">
        <v>20715</v>
      </c>
      <c r="C5194" s="1" t="str">
        <f t="shared" si="856"/>
        <v>21:0389</v>
      </c>
      <c r="D5194" s="1" t="str">
        <f t="shared" si="853"/>
        <v>21:0130</v>
      </c>
      <c r="E5194" t="s">
        <v>20716</v>
      </c>
      <c r="F5194" t="s">
        <v>20717</v>
      </c>
      <c r="H5194">
        <v>67.096061899999995</v>
      </c>
      <c r="I5194">
        <v>-85.407627399999996</v>
      </c>
      <c r="J5194" s="1" t="str">
        <f t="shared" si="854"/>
        <v>NGR lake sediment grab sample</v>
      </c>
      <c r="K5194" s="1" t="str">
        <f t="shared" si="855"/>
        <v>&lt;177 micron (NGR)</v>
      </c>
      <c r="L5194">
        <v>33</v>
      </c>
      <c r="M5194" t="s">
        <v>259</v>
      </c>
      <c r="N5194">
        <v>642</v>
      </c>
      <c r="O5194" t="s">
        <v>455</v>
      </c>
      <c r="P5194" t="s">
        <v>1254</v>
      </c>
      <c r="Q5194" t="s">
        <v>349</v>
      </c>
      <c r="R5194" t="s">
        <v>711</v>
      </c>
      <c r="S5194" t="s">
        <v>198</v>
      </c>
      <c r="T5194" t="s">
        <v>36</v>
      </c>
      <c r="U5194" t="s">
        <v>910</v>
      </c>
      <c r="V5194" t="s">
        <v>3144</v>
      </c>
      <c r="W5194" t="s">
        <v>63</v>
      </c>
      <c r="X5194" t="s">
        <v>283</v>
      </c>
      <c r="Y5194" t="s">
        <v>66</v>
      </c>
      <c r="Z5194" t="s">
        <v>181</v>
      </c>
    </row>
    <row r="5195" spans="1:26" hidden="1" x14ac:dyDescent="0.25">
      <c r="A5195" t="s">
        <v>20718</v>
      </c>
      <c r="B5195" t="s">
        <v>20719</v>
      </c>
      <c r="C5195" s="1" t="str">
        <f t="shared" si="856"/>
        <v>21:0389</v>
      </c>
      <c r="D5195" s="1" t="str">
        <f t="shared" si="853"/>
        <v>21:0130</v>
      </c>
      <c r="E5195" t="s">
        <v>20716</v>
      </c>
      <c r="F5195" t="s">
        <v>20720</v>
      </c>
      <c r="H5195">
        <v>67.096061899999995</v>
      </c>
      <c r="I5195">
        <v>-85.407627399999996</v>
      </c>
      <c r="J5195" s="1" t="str">
        <f t="shared" si="854"/>
        <v>NGR lake sediment grab sample</v>
      </c>
      <c r="K5195" s="1" t="str">
        <f t="shared" si="855"/>
        <v>&lt;177 micron (NGR)</v>
      </c>
      <c r="L5195">
        <v>33</v>
      </c>
      <c r="M5195" t="s">
        <v>268</v>
      </c>
      <c r="N5195">
        <v>643</v>
      </c>
      <c r="O5195" t="s">
        <v>1058</v>
      </c>
      <c r="P5195" t="s">
        <v>108</v>
      </c>
      <c r="Q5195" t="s">
        <v>277</v>
      </c>
      <c r="R5195" t="s">
        <v>708</v>
      </c>
      <c r="S5195" t="s">
        <v>50</v>
      </c>
      <c r="T5195" t="s">
        <v>36</v>
      </c>
      <c r="U5195" t="s">
        <v>933</v>
      </c>
      <c r="V5195" t="s">
        <v>992</v>
      </c>
      <c r="W5195" t="s">
        <v>66</v>
      </c>
      <c r="X5195" t="s">
        <v>77</v>
      </c>
      <c r="Y5195" t="s">
        <v>309</v>
      </c>
      <c r="Z5195" t="s">
        <v>11653</v>
      </c>
    </row>
    <row r="5196" spans="1:26" hidden="1" x14ac:dyDescent="0.25">
      <c r="A5196" t="s">
        <v>20721</v>
      </c>
      <c r="B5196" t="s">
        <v>20722</v>
      </c>
      <c r="C5196" s="1" t="str">
        <f t="shared" si="856"/>
        <v>21:0389</v>
      </c>
      <c r="D5196" s="1" t="str">
        <f t="shared" si="853"/>
        <v>21:0130</v>
      </c>
      <c r="E5196" t="s">
        <v>20700</v>
      </c>
      <c r="F5196" t="s">
        <v>20723</v>
      </c>
      <c r="H5196">
        <v>67.080572000000004</v>
      </c>
      <c r="I5196">
        <v>-85.349907700000003</v>
      </c>
      <c r="J5196" s="1" t="str">
        <f t="shared" si="854"/>
        <v>NGR lake sediment grab sample</v>
      </c>
      <c r="K5196" s="1" t="str">
        <f t="shared" si="855"/>
        <v>&lt;177 micron (NGR)</v>
      </c>
      <c r="L5196">
        <v>33</v>
      </c>
      <c r="M5196" t="s">
        <v>366</v>
      </c>
      <c r="N5196">
        <v>644</v>
      </c>
      <c r="O5196" t="s">
        <v>61</v>
      </c>
      <c r="P5196" t="s">
        <v>223</v>
      </c>
      <c r="Q5196" t="s">
        <v>34</v>
      </c>
      <c r="R5196" t="s">
        <v>394</v>
      </c>
      <c r="S5196" t="s">
        <v>76</v>
      </c>
      <c r="T5196" t="s">
        <v>36</v>
      </c>
      <c r="U5196" t="s">
        <v>583</v>
      </c>
      <c r="V5196" t="s">
        <v>1223</v>
      </c>
      <c r="W5196" t="s">
        <v>80</v>
      </c>
      <c r="X5196" t="s">
        <v>283</v>
      </c>
      <c r="Y5196" t="s">
        <v>125</v>
      </c>
      <c r="Z5196" t="s">
        <v>146</v>
      </c>
    </row>
    <row r="5197" spans="1:26" hidden="1" x14ac:dyDescent="0.25">
      <c r="A5197" t="s">
        <v>20724</v>
      </c>
      <c r="B5197" t="s">
        <v>20725</v>
      </c>
      <c r="C5197" s="1" t="str">
        <f t="shared" si="856"/>
        <v>21:0389</v>
      </c>
      <c r="D5197" s="1" t="str">
        <f t="shared" si="853"/>
        <v>21:0130</v>
      </c>
      <c r="E5197" t="s">
        <v>20726</v>
      </c>
      <c r="F5197" t="s">
        <v>20727</v>
      </c>
      <c r="H5197">
        <v>67.084840299999996</v>
      </c>
      <c r="I5197">
        <v>-85.279150799999996</v>
      </c>
      <c r="J5197" s="1" t="str">
        <f t="shared" si="854"/>
        <v>NGR lake sediment grab sample</v>
      </c>
      <c r="K5197" s="1" t="str">
        <f t="shared" si="855"/>
        <v>&lt;177 micron (NGR)</v>
      </c>
      <c r="L5197">
        <v>33</v>
      </c>
      <c r="M5197" t="s">
        <v>73</v>
      </c>
      <c r="N5197">
        <v>645</v>
      </c>
      <c r="O5197" t="s">
        <v>197</v>
      </c>
      <c r="P5197" t="s">
        <v>1254</v>
      </c>
      <c r="Q5197" t="s">
        <v>349</v>
      </c>
      <c r="R5197" t="s">
        <v>165</v>
      </c>
      <c r="S5197" t="s">
        <v>135</v>
      </c>
      <c r="T5197" t="s">
        <v>36</v>
      </c>
      <c r="U5197" t="s">
        <v>5024</v>
      </c>
      <c r="V5197" t="s">
        <v>12849</v>
      </c>
      <c r="W5197" t="s">
        <v>63</v>
      </c>
      <c r="X5197" t="s">
        <v>283</v>
      </c>
      <c r="Y5197" t="s">
        <v>33</v>
      </c>
      <c r="Z5197" t="s">
        <v>76</v>
      </c>
    </row>
    <row r="5198" spans="1:26" hidden="1" x14ac:dyDescent="0.25">
      <c r="A5198" t="s">
        <v>20728</v>
      </c>
      <c r="B5198" t="s">
        <v>20729</v>
      </c>
      <c r="C5198" s="1" t="str">
        <f t="shared" si="856"/>
        <v>21:0389</v>
      </c>
      <c r="D5198" s="1" t="str">
        <f t="shared" si="853"/>
        <v>21:0130</v>
      </c>
      <c r="E5198" t="s">
        <v>20730</v>
      </c>
      <c r="F5198" t="s">
        <v>20731</v>
      </c>
      <c r="H5198">
        <v>67.149560300000005</v>
      </c>
      <c r="I5198">
        <v>-85.308473699999993</v>
      </c>
      <c r="J5198" s="1" t="str">
        <f t="shared" si="854"/>
        <v>NGR lake sediment grab sample</v>
      </c>
      <c r="K5198" s="1" t="str">
        <f t="shared" si="855"/>
        <v>&lt;177 micron (NGR)</v>
      </c>
      <c r="L5198">
        <v>33</v>
      </c>
      <c r="M5198" t="s">
        <v>87</v>
      </c>
      <c r="N5198">
        <v>646</v>
      </c>
      <c r="O5198" t="s">
        <v>297</v>
      </c>
      <c r="P5198" t="s">
        <v>133</v>
      </c>
      <c r="Q5198" t="s">
        <v>290</v>
      </c>
      <c r="R5198" t="s">
        <v>321</v>
      </c>
      <c r="S5198" t="s">
        <v>290</v>
      </c>
      <c r="T5198" t="s">
        <v>36</v>
      </c>
      <c r="U5198" t="s">
        <v>909</v>
      </c>
      <c r="V5198" t="s">
        <v>63</v>
      </c>
      <c r="W5198" t="s">
        <v>66</v>
      </c>
      <c r="X5198" t="s">
        <v>283</v>
      </c>
      <c r="Y5198" t="s">
        <v>66</v>
      </c>
      <c r="Z5198" t="s">
        <v>78</v>
      </c>
    </row>
    <row r="5199" spans="1:26" hidden="1" x14ac:dyDescent="0.25">
      <c r="A5199" t="s">
        <v>20732</v>
      </c>
      <c r="B5199" t="s">
        <v>20733</v>
      </c>
      <c r="C5199" s="1" t="str">
        <f t="shared" si="856"/>
        <v>21:0389</v>
      </c>
      <c r="D5199" s="1" t="str">
        <f t="shared" si="853"/>
        <v>21:0130</v>
      </c>
      <c r="E5199" t="s">
        <v>20734</v>
      </c>
      <c r="F5199" t="s">
        <v>20735</v>
      </c>
      <c r="H5199">
        <v>67.162610599999994</v>
      </c>
      <c r="I5199">
        <v>-85.355319399999999</v>
      </c>
      <c r="J5199" s="1" t="str">
        <f t="shared" si="854"/>
        <v>NGR lake sediment grab sample</v>
      </c>
      <c r="K5199" s="1" t="str">
        <f t="shared" si="855"/>
        <v>&lt;177 micron (NGR)</v>
      </c>
      <c r="L5199">
        <v>33</v>
      </c>
      <c r="M5199" t="s">
        <v>96</v>
      </c>
      <c r="N5199">
        <v>647</v>
      </c>
      <c r="O5199" t="s">
        <v>62</v>
      </c>
      <c r="P5199" t="s">
        <v>334</v>
      </c>
      <c r="Q5199" t="s">
        <v>97</v>
      </c>
      <c r="R5199" t="s">
        <v>596</v>
      </c>
      <c r="S5199" t="s">
        <v>97</v>
      </c>
      <c r="T5199" t="s">
        <v>36</v>
      </c>
      <c r="U5199" t="s">
        <v>986</v>
      </c>
      <c r="V5199" t="s">
        <v>496</v>
      </c>
      <c r="W5199" t="s">
        <v>66</v>
      </c>
      <c r="X5199" t="s">
        <v>77</v>
      </c>
      <c r="Y5199" t="s">
        <v>66</v>
      </c>
      <c r="Z5199" t="s">
        <v>227</v>
      </c>
    </row>
    <row r="5200" spans="1:26" hidden="1" x14ac:dyDescent="0.25">
      <c r="A5200" t="s">
        <v>20736</v>
      </c>
      <c r="B5200" t="s">
        <v>20737</v>
      </c>
      <c r="C5200" s="1" t="str">
        <f t="shared" si="856"/>
        <v>21:0389</v>
      </c>
      <c r="D5200" s="1" t="str">
        <f t="shared" si="853"/>
        <v>21:0130</v>
      </c>
      <c r="E5200" t="s">
        <v>20738</v>
      </c>
      <c r="F5200" t="s">
        <v>20739</v>
      </c>
      <c r="H5200">
        <v>67.154724099999996</v>
      </c>
      <c r="I5200">
        <v>-85.420337399999994</v>
      </c>
      <c r="J5200" s="1" t="str">
        <f t="shared" si="854"/>
        <v>NGR lake sediment grab sample</v>
      </c>
      <c r="K5200" s="1" t="str">
        <f t="shared" si="855"/>
        <v>&lt;177 micron (NGR)</v>
      </c>
      <c r="L5200">
        <v>33</v>
      </c>
      <c r="M5200" t="s">
        <v>106</v>
      </c>
      <c r="N5200">
        <v>648</v>
      </c>
      <c r="O5200" t="s">
        <v>207</v>
      </c>
      <c r="P5200" t="s">
        <v>1090</v>
      </c>
      <c r="Q5200" t="s">
        <v>349</v>
      </c>
      <c r="R5200" t="s">
        <v>489</v>
      </c>
      <c r="S5200" t="s">
        <v>134</v>
      </c>
      <c r="T5200" t="s">
        <v>122</v>
      </c>
      <c r="U5200" t="s">
        <v>1192</v>
      </c>
      <c r="V5200" t="s">
        <v>4726</v>
      </c>
      <c r="W5200" t="s">
        <v>66</v>
      </c>
      <c r="X5200" t="s">
        <v>283</v>
      </c>
      <c r="Y5200" t="s">
        <v>66</v>
      </c>
      <c r="Z5200" t="s">
        <v>4881</v>
      </c>
    </row>
    <row r="5201" spans="1:26" hidden="1" x14ac:dyDescent="0.25">
      <c r="A5201" t="s">
        <v>20740</v>
      </c>
      <c r="B5201" t="s">
        <v>20741</v>
      </c>
      <c r="C5201" s="1" t="str">
        <f t="shared" si="856"/>
        <v>21:0389</v>
      </c>
      <c r="D5201" s="1" t="str">
        <f t="shared" si="853"/>
        <v>21:0130</v>
      </c>
      <c r="E5201" t="s">
        <v>20742</v>
      </c>
      <c r="F5201" t="s">
        <v>20743</v>
      </c>
      <c r="H5201">
        <v>67.147844399999997</v>
      </c>
      <c r="I5201">
        <v>-85.527737299999998</v>
      </c>
      <c r="J5201" s="1" t="str">
        <f t="shared" si="854"/>
        <v>NGR lake sediment grab sample</v>
      </c>
      <c r="K5201" s="1" t="str">
        <f t="shared" si="855"/>
        <v>&lt;177 micron (NGR)</v>
      </c>
      <c r="L5201">
        <v>33</v>
      </c>
      <c r="M5201" t="s">
        <v>118</v>
      </c>
      <c r="N5201">
        <v>649</v>
      </c>
      <c r="O5201" t="s">
        <v>207</v>
      </c>
      <c r="P5201" t="s">
        <v>771</v>
      </c>
      <c r="Q5201" t="s">
        <v>271</v>
      </c>
      <c r="R5201" t="s">
        <v>223</v>
      </c>
      <c r="S5201" t="s">
        <v>110</v>
      </c>
      <c r="T5201" t="s">
        <v>36</v>
      </c>
      <c r="U5201" t="s">
        <v>254</v>
      </c>
      <c r="V5201" t="s">
        <v>393</v>
      </c>
      <c r="W5201" t="s">
        <v>63</v>
      </c>
      <c r="X5201" t="s">
        <v>283</v>
      </c>
      <c r="Y5201" t="s">
        <v>875</v>
      </c>
      <c r="Z5201" t="s">
        <v>1127</v>
      </c>
    </row>
    <row r="5202" spans="1:26" hidden="1" x14ac:dyDescent="0.25">
      <c r="A5202" t="s">
        <v>20744</v>
      </c>
      <c r="B5202" t="s">
        <v>20745</v>
      </c>
      <c r="C5202" s="1" t="str">
        <f t="shared" si="856"/>
        <v>21:0389</v>
      </c>
      <c r="D5202" s="1" t="str">
        <f t="shared" si="853"/>
        <v>21:0130</v>
      </c>
      <c r="E5202" t="s">
        <v>20746</v>
      </c>
      <c r="F5202" t="s">
        <v>20747</v>
      </c>
      <c r="H5202">
        <v>67.115098099999997</v>
      </c>
      <c r="I5202">
        <v>-85.618323899999993</v>
      </c>
      <c r="J5202" s="1" t="str">
        <f t="shared" si="854"/>
        <v>NGR lake sediment grab sample</v>
      </c>
      <c r="K5202" s="1" t="str">
        <f t="shared" si="855"/>
        <v>&lt;177 micron (NGR)</v>
      </c>
      <c r="L5202">
        <v>33</v>
      </c>
      <c r="M5202" t="s">
        <v>131</v>
      </c>
      <c r="N5202">
        <v>650</v>
      </c>
      <c r="O5202" t="s">
        <v>417</v>
      </c>
      <c r="P5202" t="s">
        <v>197</v>
      </c>
      <c r="Q5202" t="s">
        <v>283</v>
      </c>
      <c r="R5202" t="s">
        <v>546</v>
      </c>
      <c r="S5202" t="s">
        <v>110</v>
      </c>
      <c r="T5202" t="s">
        <v>36</v>
      </c>
      <c r="U5202" t="s">
        <v>19022</v>
      </c>
      <c r="V5202" t="s">
        <v>19010</v>
      </c>
      <c r="W5202" t="s">
        <v>63</v>
      </c>
      <c r="X5202" t="s">
        <v>890</v>
      </c>
      <c r="Y5202" t="s">
        <v>66</v>
      </c>
      <c r="Z5202" t="s">
        <v>2240</v>
      </c>
    </row>
    <row r="5203" spans="1:26" hidden="1" x14ac:dyDescent="0.25">
      <c r="A5203" t="s">
        <v>20748</v>
      </c>
      <c r="B5203" t="s">
        <v>20749</v>
      </c>
      <c r="C5203" s="1" t="str">
        <f t="shared" si="856"/>
        <v>21:0389</v>
      </c>
      <c r="D5203" s="1" t="str">
        <f>HYPERLINK("http://geochem.nrcan.gc.ca/cdogs/content/svy/svy_e.htm", "")</f>
        <v/>
      </c>
      <c r="G5203" s="1" t="str">
        <f>HYPERLINK("http://geochem.nrcan.gc.ca/cdogs/content/cr_/cr_00023_e.htm", "23")</f>
        <v>23</v>
      </c>
      <c r="J5203" t="s">
        <v>220</v>
      </c>
      <c r="K5203" t="s">
        <v>221</v>
      </c>
      <c r="L5203">
        <v>33</v>
      </c>
      <c r="M5203" t="s">
        <v>222</v>
      </c>
      <c r="N5203">
        <v>651</v>
      </c>
      <c r="O5203" t="s">
        <v>289</v>
      </c>
      <c r="P5203" t="s">
        <v>334</v>
      </c>
      <c r="Q5203" t="s">
        <v>244</v>
      </c>
      <c r="R5203" t="s">
        <v>109</v>
      </c>
      <c r="S5203" t="s">
        <v>290</v>
      </c>
      <c r="T5203" t="s">
        <v>36</v>
      </c>
      <c r="U5203" t="s">
        <v>2330</v>
      </c>
      <c r="V5203" t="s">
        <v>1193</v>
      </c>
      <c r="W5203" t="s">
        <v>39</v>
      </c>
      <c r="X5203" t="s">
        <v>300</v>
      </c>
      <c r="Y5203" t="s">
        <v>181</v>
      </c>
      <c r="Z5203" t="s">
        <v>6137</v>
      </c>
    </row>
    <row r="5204" spans="1:26" hidden="1" x14ac:dyDescent="0.25">
      <c r="A5204" t="s">
        <v>20750</v>
      </c>
      <c r="B5204" t="s">
        <v>20751</v>
      </c>
      <c r="C5204" s="1" t="str">
        <f t="shared" si="856"/>
        <v>21:0389</v>
      </c>
      <c r="D5204" s="1" t="str">
        <f t="shared" ref="D5204:D5210" si="857">HYPERLINK("http://geochem.nrcan.gc.ca/cdogs/content/svy/svy210130_e.htm", "21:0130")</f>
        <v>21:0130</v>
      </c>
      <c r="E5204" t="s">
        <v>20752</v>
      </c>
      <c r="F5204" t="s">
        <v>20753</v>
      </c>
      <c r="H5204">
        <v>67.114232400000006</v>
      </c>
      <c r="I5204">
        <v>-85.653518800000001</v>
      </c>
      <c r="J5204" s="1" t="str">
        <f t="shared" ref="J5204:J5210" si="858">HYPERLINK("http://geochem.nrcan.gc.ca/cdogs/content/kwd/kwd020027_e.htm", "NGR lake sediment grab sample")</f>
        <v>NGR lake sediment grab sample</v>
      </c>
      <c r="K5204" s="1" t="str">
        <f t="shared" ref="K5204:K5210" si="859">HYPERLINK("http://geochem.nrcan.gc.ca/cdogs/content/kwd/kwd080006_e.htm", "&lt;177 micron (NGR)")</f>
        <v>&lt;177 micron (NGR)</v>
      </c>
      <c r="L5204">
        <v>33</v>
      </c>
      <c r="M5204" t="s">
        <v>143</v>
      </c>
      <c r="N5204">
        <v>652</v>
      </c>
      <c r="O5204" t="s">
        <v>562</v>
      </c>
      <c r="P5204" t="s">
        <v>297</v>
      </c>
      <c r="Q5204" t="s">
        <v>391</v>
      </c>
      <c r="R5204" t="s">
        <v>708</v>
      </c>
      <c r="S5204" t="s">
        <v>77</v>
      </c>
      <c r="T5204" t="s">
        <v>36</v>
      </c>
      <c r="U5204" t="s">
        <v>5050</v>
      </c>
      <c r="V5204" t="s">
        <v>3466</v>
      </c>
      <c r="W5204" t="s">
        <v>66</v>
      </c>
      <c r="X5204" t="s">
        <v>82</v>
      </c>
      <c r="Y5204" t="s">
        <v>875</v>
      </c>
      <c r="Z5204" t="s">
        <v>39</v>
      </c>
    </row>
    <row r="5205" spans="1:26" hidden="1" x14ac:dyDescent="0.25">
      <c r="A5205" t="s">
        <v>20754</v>
      </c>
      <c r="B5205" t="s">
        <v>20755</v>
      </c>
      <c r="C5205" s="1" t="str">
        <f t="shared" si="856"/>
        <v>21:0389</v>
      </c>
      <c r="D5205" s="1" t="str">
        <f t="shared" si="857"/>
        <v>21:0130</v>
      </c>
      <c r="E5205" t="s">
        <v>20756</v>
      </c>
      <c r="F5205" t="s">
        <v>20757</v>
      </c>
      <c r="H5205">
        <v>67.082689599999995</v>
      </c>
      <c r="I5205">
        <v>-85.656951100000001</v>
      </c>
      <c r="J5205" s="1" t="str">
        <f t="shared" si="858"/>
        <v>NGR lake sediment grab sample</v>
      </c>
      <c r="K5205" s="1" t="str">
        <f t="shared" si="859"/>
        <v>&lt;177 micron (NGR)</v>
      </c>
      <c r="L5205">
        <v>33</v>
      </c>
      <c r="M5205" t="s">
        <v>177</v>
      </c>
      <c r="N5205">
        <v>653</v>
      </c>
      <c r="O5205" t="s">
        <v>336</v>
      </c>
      <c r="P5205" t="s">
        <v>334</v>
      </c>
      <c r="Q5205" t="s">
        <v>77</v>
      </c>
      <c r="R5205" t="s">
        <v>321</v>
      </c>
      <c r="S5205" t="s">
        <v>156</v>
      </c>
      <c r="T5205" t="s">
        <v>36</v>
      </c>
      <c r="U5205" t="s">
        <v>858</v>
      </c>
      <c r="V5205" t="s">
        <v>1703</v>
      </c>
      <c r="W5205" t="s">
        <v>39</v>
      </c>
      <c r="X5205" t="s">
        <v>77</v>
      </c>
      <c r="Y5205" t="s">
        <v>63</v>
      </c>
      <c r="Z5205" t="s">
        <v>63</v>
      </c>
    </row>
    <row r="5206" spans="1:26" hidden="1" x14ac:dyDescent="0.25">
      <c r="A5206" t="s">
        <v>20758</v>
      </c>
      <c r="B5206" t="s">
        <v>20759</v>
      </c>
      <c r="C5206" s="1" t="str">
        <f t="shared" si="856"/>
        <v>21:0389</v>
      </c>
      <c r="D5206" s="1" t="str">
        <f t="shared" si="857"/>
        <v>21:0130</v>
      </c>
      <c r="E5206" t="s">
        <v>20760</v>
      </c>
      <c r="F5206" t="s">
        <v>20761</v>
      </c>
      <c r="H5206">
        <v>67.084591599999996</v>
      </c>
      <c r="I5206">
        <v>-85.736026499999994</v>
      </c>
      <c r="J5206" s="1" t="str">
        <f t="shared" si="858"/>
        <v>NGR lake sediment grab sample</v>
      </c>
      <c r="K5206" s="1" t="str">
        <f t="shared" si="859"/>
        <v>&lt;177 micron (NGR)</v>
      </c>
      <c r="L5206">
        <v>33</v>
      </c>
      <c r="M5206" t="s">
        <v>187</v>
      </c>
      <c r="N5206">
        <v>654</v>
      </c>
      <c r="O5206" t="s">
        <v>509</v>
      </c>
      <c r="P5206" t="s">
        <v>100</v>
      </c>
      <c r="Q5206" t="s">
        <v>516</v>
      </c>
      <c r="R5206" t="s">
        <v>133</v>
      </c>
      <c r="S5206" t="s">
        <v>77</v>
      </c>
      <c r="T5206" t="s">
        <v>36</v>
      </c>
      <c r="U5206" t="s">
        <v>2164</v>
      </c>
      <c r="V5206" t="s">
        <v>3808</v>
      </c>
      <c r="W5206" t="s">
        <v>181</v>
      </c>
      <c r="X5206" t="s">
        <v>82</v>
      </c>
      <c r="Y5206" t="s">
        <v>80</v>
      </c>
      <c r="Z5206" t="s">
        <v>4550</v>
      </c>
    </row>
    <row r="5207" spans="1:26" hidden="1" x14ac:dyDescent="0.25">
      <c r="A5207" t="s">
        <v>20762</v>
      </c>
      <c r="B5207" t="s">
        <v>20763</v>
      </c>
      <c r="C5207" s="1" t="str">
        <f t="shared" si="856"/>
        <v>21:0389</v>
      </c>
      <c r="D5207" s="1" t="str">
        <f t="shared" si="857"/>
        <v>21:0130</v>
      </c>
      <c r="E5207" t="s">
        <v>20764</v>
      </c>
      <c r="F5207" t="s">
        <v>20765</v>
      </c>
      <c r="H5207">
        <v>67.080308400000007</v>
      </c>
      <c r="I5207">
        <v>-85.845607599999994</v>
      </c>
      <c r="J5207" s="1" t="str">
        <f t="shared" si="858"/>
        <v>NGR lake sediment grab sample</v>
      </c>
      <c r="K5207" s="1" t="str">
        <f t="shared" si="859"/>
        <v>&lt;177 micron (NGR)</v>
      </c>
      <c r="L5207">
        <v>33</v>
      </c>
      <c r="M5207" t="s">
        <v>196</v>
      </c>
      <c r="N5207">
        <v>655</v>
      </c>
      <c r="O5207" t="s">
        <v>609</v>
      </c>
      <c r="P5207" t="s">
        <v>289</v>
      </c>
      <c r="Q5207" t="s">
        <v>708</v>
      </c>
      <c r="R5207" t="s">
        <v>62</v>
      </c>
      <c r="S5207" t="s">
        <v>110</v>
      </c>
      <c r="T5207" t="s">
        <v>36</v>
      </c>
      <c r="U5207" t="s">
        <v>4568</v>
      </c>
      <c r="V5207" t="s">
        <v>6290</v>
      </c>
      <c r="W5207" t="s">
        <v>33</v>
      </c>
      <c r="X5207" t="s">
        <v>82</v>
      </c>
      <c r="Y5207" t="s">
        <v>181</v>
      </c>
      <c r="Z5207" t="s">
        <v>2723</v>
      </c>
    </row>
    <row r="5208" spans="1:26" hidden="1" x14ac:dyDescent="0.25">
      <c r="A5208" t="s">
        <v>20766</v>
      </c>
      <c r="B5208" t="s">
        <v>20767</v>
      </c>
      <c r="C5208" s="1" t="str">
        <f t="shared" si="856"/>
        <v>21:0389</v>
      </c>
      <c r="D5208" s="1" t="str">
        <f t="shared" si="857"/>
        <v>21:0130</v>
      </c>
      <c r="E5208" t="s">
        <v>20768</v>
      </c>
      <c r="F5208" t="s">
        <v>20769</v>
      </c>
      <c r="H5208">
        <v>67.049615099999997</v>
      </c>
      <c r="I5208">
        <v>-85.857754200000002</v>
      </c>
      <c r="J5208" s="1" t="str">
        <f t="shared" si="858"/>
        <v>NGR lake sediment grab sample</v>
      </c>
      <c r="K5208" s="1" t="str">
        <f t="shared" si="859"/>
        <v>&lt;177 micron (NGR)</v>
      </c>
      <c r="L5208">
        <v>33</v>
      </c>
      <c r="M5208" t="s">
        <v>206</v>
      </c>
      <c r="N5208">
        <v>656</v>
      </c>
      <c r="O5208" t="s">
        <v>1058</v>
      </c>
      <c r="P5208" t="s">
        <v>35</v>
      </c>
      <c r="Q5208" t="s">
        <v>109</v>
      </c>
      <c r="R5208" t="s">
        <v>349</v>
      </c>
      <c r="S5208" t="s">
        <v>181</v>
      </c>
      <c r="T5208" t="s">
        <v>36</v>
      </c>
      <c r="U5208" t="s">
        <v>361</v>
      </c>
      <c r="V5208" t="s">
        <v>2909</v>
      </c>
      <c r="W5208" t="s">
        <v>63</v>
      </c>
      <c r="X5208" t="s">
        <v>283</v>
      </c>
      <c r="Y5208" t="s">
        <v>875</v>
      </c>
      <c r="Z5208" t="s">
        <v>4754</v>
      </c>
    </row>
    <row r="5209" spans="1:26" hidden="1" x14ac:dyDescent="0.25">
      <c r="A5209" t="s">
        <v>20770</v>
      </c>
      <c r="B5209" t="s">
        <v>20771</v>
      </c>
      <c r="C5209" s="1" t="str">
        <f t="shared" si="856"/>
        <v>21:0389</v>
      </c>
      <c r="D5209" s="1" t="str">
        <f t="shared" si="857"/>
        <v>21:0130</v>
      </c>
      <c r="E5209" t="s">
        <v>20772</v>
      </c>
      <c r="F5209" t="s">
        <v>20773</v>
      </c>
      <c r="H5209">
        <v>67.028431699999999</v>
      </c>
      <c r="I5209">
        <v>-85.895628900000006</v>
      </c>
      <c r="J5209" s="1" t="str">
        <f t="shared" si="858"/>
        <v>NGR lake sediment grab sample</v>
      </c>
      <c r="K5209" s="1" t="str">
        <f t="shared" si="859"/>
        <v>&lt;177 micron (NGR)</v>
      </c>
      <c r="L5209">
        <v>33</v>
      </c>
      <c r="M5209" t="s">
        <v>214</v>
      </c>
      <c r="N5209">
        <v>657</v>
      </c>
      <c r="O5209" t="s">
        <v>253</v>
      </c>
      <c r="P5209" t="s">
        <v>546</v>
      </c>
      <c r="Q5209" t="s">
        <v>77</v>
      </c>
      <c r="R5209" t="s">
        <v>277</v>
      </c>
      <c r="S5209" t="s">
        <v>181</v>
      </c>
      <c r="T5209" t="s">
        <v>36</v>
      </c>
      <c r="U5209" t="s">
        <v>199</v>
      </c>
      <c r="V5209" t="s">
        <v>875</v>
      </c>
      <c r="W5209" t="s">
        <v>63</v>
      </c>
      <c r="X5209" t="s">
        <v>82</v>
      </c>
      <c r="Y5209" t="s">
        <v>125</v>
      </c>
      <c r="Z5209" t="s">
        <v>1137</v>
      </c>
    </row>
    <row r="5210" spans="1:26" hidden="1" x14ac:dyDescent="0.25">
      <c r="A5210" t="s">
        <v>20774</v>
      </c>
      <c r="B5210" t="s">
        <v>20775</v>
      </c>
      <c r="C5210" s="1" t="str">
        <f t="shared" si="856"/>
        <v>21:0389</v>
      </c>
      <c r="D5210" s="1" t="str">
        <f t="shared" si="857"/>
        <v>21:0130</v>
      </c>
      <c r="E5210" t="s">
        <v>20776</v>
      </c>
      <c r="F5210" t="s">
        <v>20777</v>
      </c>
      <c r="H5210">
        <v>67.076784200000006</v>
      </c>
      <c r="I5210">
        <v>-85.565027799999996</v>
      </c>
      <c r="J5210" s="1" t="str">
        <f t="shared" si="858"/>
        <v>NGR lake sediment grab sample</v>
      </c>
      <c r="K5210" s="1" t="str">
        <f t="shared" si="859"/>
        <v>&lt;177 micron (NGR)</v>
      </c>
      <c r="L5210">
        <v>34</v>
      </c>
      <c r="M5210" t="s">
        <v>242</v>
      </c>
      <c r="N5210">
        <v>658</v>
      </c>
      <c r="O5210" t="s">
        <v>88</v>
      </c>
      <c r="P5210" t="s">
        <v>1048</v>
      </c>
      <c r="Q5210" t="s">
        <v>349</v>
      </c>
      <c r="R5210" t="s">
        <v>570</v>
      </c>
      <c r="S5210" t="s">
        <v>77</v>
      </c>
      <c r="T5210" t="s">
        <v>122</v>
      </c>
      <c r="U5210" t="s">
        <v>868</v>
      </c>
      <c r="V5210" t="s">
        <v>959</v>
      </c>
      <c r="W5210" t="s">
        <v>80</v>
      </c>
      <c r="X5210" t="s">
        <v>79</v>
      </c>
      <c r="Y5210" t="s">
        <v>66</v>
      </c>
      <c r="Z5210" t="s">
        <v>156</v>
      </c>
    </row>
    <row r="5211" spans="1:26" hidden="1" x14ac:dyDescent="0.25">
      <c r="A5211" t="s">
        <v>20778</v>
      </c>
      <c r="B5211" t="s">
        <v>20779</v>
      </c>
      <c r="C5211" s="1" t="str">
        <f t="shared" si="856"/>
        <v>21:0389</v>
      </c>
      <c r="D5211" s="1" t="str">
        <f>HYPERLINK("http://geochem.nrcan.gc.ca/cdogs/content/svy/svy_e.htm", "")</f>
        <v/>
      </c>
      <c r="G5211" s="1" t="str">
        <f>HYPERLINK("http://geochem.nrcan.gc.ca/cdogs/content/cr_/cr_00007_e.htm", "7")</f>
        <v>7</v>
      </c>
      <c r="J5211" t="s">
        <v>220</v>
      </c>
      <c r="K5211" t="s">
        <v>221</v>
      </c>
      <c r="L5211">
        <v>34</v>
      </c>
      <c r="M5211" t="s">
        <v>222</v>
      </c>
      <c r="N5211">
        <v>659</v>
      </c>
      <c r="O5211" t="s">
        <v>133</v>
      </c>
      <c r="P5211" t="s">
        <v>224</v>
      </c>
      <c r="Q5211" t="s">
        <v>97</v>
      </c>
      <c r="R5211" t="s">
        <v>76</v>
      </c>
      <c r="S5211" t="s">
        <v>33</v>
      </c>
      <c r="T5211" t="s">
        <v>65</v>
      </c>
      <c r="U5211" t="s">
        <v>226</v>
      </c>
      <c r="V5211" t="s">
        <v>148</v>
      </c>
      <c r="W5211" t="s">
        <v>53</v>
      </c>
      <c r="X5211" t="s">
        <v>112</v>
      </c>
      <c r="Y5211" t="s">
        <v>596</v>
      </c>
      <c r="Z5211" t="s">
        <v>77</v>
      </c>
    </row>
    <row r="5212" spans="1:26" hidden="1" x14ac:dyDescent="0.25">
      <c r="A5212" t="s">
        <v>20780</v>
      </c>
      <c r="B5212" t="s">
        <v>20781</v>
      </c>
      <c r="C5212" s="1" t="str">
        <f t="shared" si="856"/>
        <v>21:0389</v>
      </c>
      <c r="D5212" s="1" t="str">
        <f t="shared" ref="D5212:D5231" si="860">HYPERLINK("http://geochem.nrcan.gc.ca/cdogs/content/svy/svy210130_e.htm", "21:0130")</f>
        <v>21:0130</v>
      </c>
      <c r="E5212" t="s">
        <v>20782</v>
      </c>
      <c r="F5212" t="s">
        <v>20783</v>
      </c>
      <c r="H5212">
        <v>67.041890300000006</v>
      </c>
      <c r="I5212">
        <v>-85.962612100000001</v>
      </c>
      <c r="J5212" s="1" t="str">
        <f t="shared" ref="J5212:J5231" si="861">HYPERLINK("http://geochem.nrcan.gc.ca/cdogs/content/kwd/kwd020027_e.htm", "NGR lake sediment grab sample")</f>
        <v>NGR lake sediment grab sample</v>
      </c>
      <c r="K5212" s="1" t="str">
        <f t="shared" ref="K5212:K5231" si="862">HYPERLINK("http://geochem.nrcan.gc.ca/cdogs/content/kwd/kwd080006_e.htm", "&lt;177 micron (NGR)")</f>
        <v>&lt;177 micron (NGR)</v>
      </c>
      <c r="L5212">
        <v>34</v>
      </c>
      <c r="M5212" t="s">
        <v>47</v>
      </c>
      <c r="N5212">
        <v>660</v>
      </c>
      <c r="O5212" t="s">
        <v>120</v>
      </c>
      <c r="P5212" t="s">
        <v>283</v>
      </c>
      <c r="Q5212" t="s">
        <v>50</v>
      </c>
      <c r="R5212" t="s">
        <v>77</v>
      </c>
      <c r="S5212" t="s">
        <v>97</v>
      </c>
      <c r="T5212" t="s">
        <v>36</v>
      </c>
      <c r="U5212" t="s">
        <v>1192</v>
      </c>
      <c r="V5212" t="s">
        <v>1589</v>
      </c>
      <c r="W5212" t="s">
        <v>63</v>
      </c>
      <c r="X5212" t="s">
        <v>82</v>
      </c>
      <c r="Y5212" t="s">
        <v>1607</v>
      </c>
      <c r="Z5212" t="s">
        <v>522</v>
      </c>
    </row>
    <row r="5213" spans="1:26" hidden="1" x14ac:dyDescent="0.25">
      <c r="A5213" t="s">
        <v>20784</v>
      </c>
      <c r="B5213" t="s">
        <v>20785</v>
      </c>
      <c r="C5213" s="1" t="str">
        <f t="shared" si="856"/>
        <v>21:0389</v>
      </c>
      <c r="D5213" s="1" t="str">
        <f t="shared" si="860"/>
        <v>21:0130</v>
      </c>
      <c r="E5213" t="s">
        <v>20786</v>
      </c>
      <c r="F5213" t="s">
        <v>20787</v>
      </c>
      <c r="H5213">
        <v>67.015920399999999</v>
      </c>
      <c r="I5213">
        <v>-85.986533100000003</v>
      </c>
      <c r="J5213" s="1" t="str">
        <f t="shared" si="861"/>
        <v>NGR lake sediment grab sample</v>
      </c>
      <c r="K5213" s="1" t="str">
        <f t="shared" si="862"/>
        <v>&lt;177 micron (NGR)</v>
      </c>
      <c r="L5213">
        <v>34</v>
      </c>
      <c r="M5213" t="s">
        <v>60</v>
      </c>
      <c r="N5213">
        <v>661</v>
      </c>
      <c r="O5213" t="s">
        <v>888</v>
      </c>
      <c r="P5213" t="s">
        <v>516</v>
      </c>
      <c r="Q5213" t="s">
        <v>75</v>
      </c>
      <c r="R5213" t="s">
        <v>394</v>
      </c>
      <c r="S5213" t="s">
        <v>64</v>
      </c>
      <c r="T5213" t="s">
        <v>36</v>
      </c>
      <c r="U5213" t="s">
        <v>9730</v>
      </c>
      <c r="V5213" t="s">
        <v>39</v>
      </c>
      <c r="W5213" t="s">
        <v>33</v>
      </c>
      <c r="X5213" t="s">
        <v>48</v>
      </c>
      <c r="Y5213" t="s">
        <v>63</v>
      </c>
      <c r="Z5213" t="s">
        <v>4117</v>
      </c>
    </row>
    <row r="5214" spans="1:26" hidden="1" x14ac:dyDescent="0.25">
      <c r="A5214" t="s">
        <v>20788</v>
      </c>
      <c r="B5214" t="s">
        <v>20789</v>
      </c>
      <c r="C5214" s="1" t="str">
        <f t="shared" si="856"/>
        <v>21:0389</v>
      </c>
      <c r="D5214" s="1" t="str">
        <f t="shared" si="860"/>
        <v>21:0130</v>
      </c>
      <c r="E5214" t="s">
        <v>20790</v>
      </c>
      <c r="F5214" t="s">
        <v>20791</v>
      </c>
      <c r="H5214">
        <v>67.004922800000003</v>
      </c>
      <c r="I5214">
        <v>-85.910644000000005</v>
      </c>
      <c r="J5214" s="1" t="str">
        <f t="shared" si="861"/>
        <v>NGR lake sediment grab sample</v>
      </c>
      <c r="K5214" s="1" t="str">
        <f t="shared" si="862"/>
        <v>&lt;177 micron (NGR)</v>
      </c>
      <c r="L5214">
        <v>34</v>
      </c>
      <c r="M5214" t="s">
        <v>73</v>
      </c>
      <c r="N5214">
        <v>662</v>
      </c>
      <c r="O5214" t="s">
        <v>112</v>
      </c>
      <c r="P5214" t="s">
        <v>48</v>
      </c>
      <c r="Q5214" t="s">
        <v>711</v>
      </c>
      <c r="R5214" t="s">
        <v>32</v>
      </c>
      <c r="S5214" t="s">
        <v>109</v>
      </c>
      <c r="T5214" t="s">
        <v>36</v>
      </c>
      <c r="U5214" t="s">
        <v>973</v>
      </c>
      <c r="V5214" t="s">
        <v>393</v>
      </c>
      <c r="W5214" t="s">
        <v>76</v>
      </c>
      <c r="X5214" t="s">
        <v>890</v>
      </c>
      <c r="Y5214" t="s">
        <v>66</v>
      </c>
      <c r="Z5214" t="s">
        <v>7612</v>
      </c>
    </row>
    <row r="5215" spans="1:26" hidden="1" x14ac:dyDescent="0.25">
      <c r="A5215" t="s">
        <v>20792</v>
      </c>
      <c r="B5215" t="s">
        <v>20793</v>
      </c>
      <c r="C5215" s="1" t="str">
        <f t="shared" si="856"/>
        <v>21:0389</v>
      </c>
      <c r="D5215" s="1" t="str">
        <f t="shared" si="860"/>
        <v>21:0130</v>
      </c>
      <c r="E5215" t="s">
        <v>20794</v>
      </c>
      <c r="F5215" t="s">
        <v>20795</v>
      </c>
      <c r="H5215">
        <v>67.015060700000006</v>
      </c>
      <c r="I5215">
        <v>-85.828576799999993</v>
      </c>
      <c r="J5215" s="1" t="str">
        <f t="shared" si="861"/>
        <v>NGR lake sediment grab sample</v>
      </c>
      <c r="K5215" s="1" t="str">
        <f t="shared" si="862"/>
        <v>&lt;177 micron (NGR)</v>
      </c>
      <c r="L5215">
        <v>34</v>
      </c>
      <c r="M5215" t="s">
        <v>87</v>
      </c>
      <c r="N5215">
        <v>663</v>
      </c>
      <c r="O5215" t="s">
        <v>342</v>
      </c>
      <c r="P5215" t="s">
        <v>890</v>
      </c>
      <c r="Q5215" t="s">
        <v>77</v>
      </c>
      <c r="R5215" t="s">
        <v>668</v>
      </c>
      <c r="S5215" t="s">
        <v>64</v>
      </c>
      <c r="T5215" t="s">
        <v>36</v>
      </c>
      <c r="U5215" t="s">
        <v>1192</v>
      </c>
      <c r="V5215" t="s">
        <v>3557</v>
      </c>
      <c r="W5215" t="s">
        <v>63</v>
      </c>
      <c r="X5215" t="s">
        <v>82</v>
      </c>
      <c r="Y5215" t="s">
        <v>80</v>
      </c>
      <c r="Z5215" t="s">
        <v>3853</v>
      </c>
    </row>
    <row r="5216" spans="1:26" hidden="1" x14ac:dyDescent="0.25">
      <c r="A5216" t="s">
        <v>20796</v>
      </c>
      <c r="B5216" t="s">
        <v>20797</v>
      </c>
      <c r="C5216" s="1" t="str">
        <f t="shared" si="856"/>
        <v>21:0389</v>
      </c>
      <c r="D5216" s="1" t="str">
        <f t="shared" si="860"/>
        <v>21:0130</v>
      </c>
      <c r="E5216" t="s">
        <v>20798</v>
      </c>
      <c r="F5216" t="s">
        <v>20799</v>
      </c>
      <c r="H5216">
        <v>67.037753600000002</v>
      </c>
      <c r="I5216">
        <v>-85.736372900000006</v>
      </c>
      <c r="J5216" s="1" t="str">
        <f t="shared" si="861"/>
        <v>NGR lake sediment grab sample</v>
      </c>
      <c r="K5216" s="1" t="str">
        <f t="shared" si="862"/>
        <v>&lt;177 micron (NGR)</v>
      </c>
      <c r="L5216">
        <v>34</v>
      </c>
      <c r="M5216" t="s">
        <v>96</v>
      </c>
      <c r="N5216">
        <v>664</v>
      </c>
      <c r="O5216" t="s">
        <v>1709</v>
      </c>
      <c r="P5216" t="s">
        <v>488</v>
      </c>
      <c r="Q5216" t="s">
        <v>335</v>
      </c>
      <c r="R5216" t="s">
        <v>958</v>
      </c>
      <c r="S5216" t="s">
        <v>271</v>
      </c>
      <c r="T5216" t="s">
        <v>36</v>
      </c>
      <c r="U5216" t="s">
        <v>5138</v>
      </c>
      <c r="V5216" t="s">
        <v>19010</v>
      </c>
      <c r="W5216" t="s">
        <v>78</v>
      </c>
      <c r="X5216" t="s">
        <v>82</v>
      </c>
      <c r="Y5216" t="s">
        <v>156</v>
      </c>
      <c r="Z5216" t="s">
        <v>2661</v>
      </c>
    </row>
    <row r="5217" spans="1:26" hidden="1" x14ac:dyDescent="0.25">
      <c r="A5217" t="s">
        <v>20800</v>
      </c>
      <c r="B5217" t="s">
        <v>20801</v>
      </c>
      <c r="C5217" s="1" t="str">
        <f t="shared" si="856"/>
        <v>21:0389</v>
      </c>
      <c r="D5217" s="1" t="str">
        <f t="shared" si="860"/>
        <v>21:0130</v>
      </c>
      <c r="E5217" t="s">
        <v>20802</v>
      </c>
      <c r="F5217" t="s">
        <v>20803</v>
      </c>
      <c r="H5217">
        <v>67.022285199999999</v>
      </c>
      <c r="I5217">
        <v>-85.743008200000006</v>
      </c>
      <c r="J5217" s="1" t="str">
        <f t="shared" si="861"/>
        <v>NGR lake sediment grab sample</v>
      </c>
      <c r="K5217" s="1" t="str">
        <f t="shared" si="862"/>
        <v>&lt;177 micron (NGR)</v>
      </c>
      <c r="L5217">
        <v>34</v>
      </c>
      <c r="M5217" t="s">
        <v>251</v>
      </c>
      <c r="N5217">
        <v>665</v>
      </c>
      <c r="O5217" t="s">
        <v>888</v>
      </c>
      <c r="P5217" t="s">
        <v>88</v>
      </c>
      <c r="Q5217" t="s">
        <v>198</v>
      </c>
      <c r="R5217" t="s">
        <v>1085</v>
      </c>
      <c r="S5217" t="s">
        <v>290</v>
      </c>
      <c r="T5217" t="s">
        <v>36</v>
      </c>
      <c r="U5217" t="s">
        <v>1617</v>
      </c>
      <c r="V5217" t="s">
        <v>478</v>
      </c>
      <c r="W5217" t="s">
        <v>80</v>
      </c>
      <c r="X5217" t="s">
        <v>82</v>
      </c>
      <c r="Y5217" t="s">
        <v>33</v>
      </c>
      <c r="Z5217" t="s">
        <v>229</v>
      </c>
    </row>
    <row r="5218" spans="1:26" hidden="1" x14ac:dyDescent="0.25">
      <c r="A5218" t="s">
        <v>20804</v>
      </c>
      <c r="B5218" t="s">
        <v>20805</v>
      </c>
      <c r="C5218" s="1" t="str">
        <f t="shared" si="856"/>
        <v>21:0389</v>
      </c>
      <c r="D5218" s="1" t="str">
        <f t="shared" si="860"/>
        <v>21:0130</v>
      </c>
      <c r="E5218" t="s">
        <v>20806</v>
      </c>
      <c r="F5218" t="s">
        <v>20807</v>
      </c>
      <c r="H5218">
        <v>67.013294299999998</v>
      </c>
      <c r="I5218">
        <v>-85.728165200000007</v>
      </c>
      <c r="J5218" s="1" t="str">
        <f t="shared" si="861"/>
        <v>NGR lake sediment grab sample</v>
      </c>
      <c r="K5218" s="1" t="str">
        <f t="shared" si="862"/>
        <v>&lt;177 micron (NGR)</v>
      </c>
      <c r="L5218">
        <v>34</v>
      </c>
      <c r="M5218" t="s">
        <v>259</v>
      </c>
      <c r="N5218">
        <v>666</v>
      </c>
      <c r="O5218" t="s">
        <v>91</v>
      </c>
      <c r="P5218" t="s">
        <v>488</v>
      </c>
      <c r="Q5218" t="s">
        <v>668</v>
      </c>
      <c r="R5218" t="s">
        <v>798</v>
      </c>
      <c r="S5218" t="s">
        <v>277</v>
      </c>
      <c r="T5218" t="s">
        <v>36</v>
      </c>
      <c r="U5218" t="s">
        <v>2056</v>
      </c>
      <c r="V5218" t="s">
        <v>4726</v>
      </c>
      <c r="W5218" t="s">
        <v>80</v>
      </c>
      <c r="X5218" t="s">
        <v>48</v>
      </c>
      <c r="Y5218" t="s">
        <v>283</v>
      </c>
      <c r="Z5218" t="s">
        <v>3876</v>
      </c>
    </row>
    <row r="5219" spans="1:26" hidden="1" x14ac:dyDescent="0.25">
      <c r="A5219" t="s">
        <v>20808</v>
      </c>
      <c r="B5219" t="s">
        <v>20809</v>
      </c>
      <c r="C5219" s="1" t="str">
        <f t="shared" si="856"/>
        <v>21:0389</v>
      </c>
      <c r="D5219" s="1" t="str">
        <f t="shared" si="860"/>
        <v>21:0130</v>
      </c>
      <c r="E5219" t="s">
        <v>20806</v>
      </c>
      <c r="F5219" t="s">
        <v>20810</v>
      </c>
      <c r="H5219">
        <v>67.013294299999998</v>
      </c>
      <c r="I5219">
        <v>-85.728165200000007</v>
      </c>
      <c r="J5219" s="1" t="str">
        <f t="shared" si="861"/>
        <v>NGR lake sediment grab sample</v>
      </c>
      <c r="K5219" s="1" t="str">
        <f t="shared" si="862"/>
        <v>&lt;177 micron (NGR)</v>
      </c>
      <c r="L5219">
        <v>34</v>
      </c>
      <c r="M5219" t="s">
        <v>268</v>
      </c>
      <c r="N5219">
        <v>667</v>
      </c>
      <c r="O5219" t="s">
        <v>509</v>
      </c>
      <c r="P5219" t="s">
        <v>679</v>
      </c>
      <c r="Q5219" t="s">
        <v>394</v>
      </c>
      <c r="R5219" t="s">
        <v>798</v>
      </c>
      <c r="S5219" t="s">
        <v>244</v>
      </c>
      <c r="T5219" t="s">
        <v>122</v>
      </c>
      <c r="U5219" t="s">
        <v>407</v>
      </c>
      <c r="V5219" t="s">
        <v>16223</v>
      </c>
      <c r="W5219" t="s">
        <v>80</v>
      </c>
      <c r="X5219" t="s">
        <v>79</v>
      </c>
      <c r="Y5219" t="s">
        <v>334</v>
      </c>
      <c r="Z5219" t="s">
        <v>1127</v>
      </c>
    </row>
    <row r="5220" spans="1:26" hidden="1" x14ac:dyDescent="0.25">
      <c r="A5220" t="s">
        <v>20811</v>
      </c>
      <c r="B5220" t="s">
        <v>20812</v>
      </c>
      <c r="C5220" s="1" t="str">
        <f t="shared" si="856"/>
        <v>21:0389</v>
      </c>
      <c r="D5220" s="1" t="str">
        <f t="shared" si="860"/>
        <v>21:0130</v>
      </c>
      <c r="E5220" t="s">
        <v>20813</v>
      </c>
      <c r="F5220" t="s">
        <v>20814</v>
      </c>
      <c r="H5220">
        <v>67.040969799999999</v>
      </c>
      <c r="I5220">
        <v>-85.638877600000001</v>
      </c>
      <c r="J5220" s="1" t="str">
        <f t="shared" si="861"/>
        <v>NGR lake sediment grab sample</v>
      </c>
      <c r="K5220" s="1" t="str">
        <f t="shared" si="862"/>
        <v>&lt;177 micron (NGR)</v>
      </c>
      <c r="L5220">
        <v>34</v>
      </c>
      <c r="M5220" t="s">
        <v>106</v>
      </c>
      <c r="N5220">
        <v>668</v>
      </c>
      <c r="O5220" t="s">
        <v>320</v>
      </c>
      <c r="P5220" t="s">
        <v>336</v>
      </c>
      <c r="Q5220" t="s">
        <v>134</v>
      </c>
      <c r="R5220" t="s">
        <v>406</v>
      </c>
      <c r="S5220" t="s">
        <v>109</v>
      </c>
      <c r="T5220" t="s">
        <v>122</v>
      </c>
      <c r="U5220" t="s">
        <v>189</v>
      </c>
      <c r="V5220" t="s">
        <v>1172</v>
      </c>
      <c r="W5220" t="s">
        <v>80</v>
      </c>
      <c r="X5220" t="s">
        <v>82</v>
      </c>
      <c r="Y5220" t="s">
        <v>5107</v>
      </c>
      <c r="Z5220" t="s">
        <v>2240</v>
      </c>
    </row>
    <row r="5221" spans="1:26" hidden="1" x14ac:dyDescent="0.25">
      <c r="A5221" t="s">
        <v>20815</v>
      </c>
      <c r="B5221" t="s">
        <v>20816</v>
      </c>
      <c r="C5221" s="1" t="str">
        <f t="shared" si="856"/>
        <v>21:0389</v>
      </c>
      <c r="D5221" s="1" t="str">
        <f t="shared" si="860"/>
        <v>21:0130</v>
      </c>
      <c r="E5221" t="s">
        <v>20817</v>
      </c>
      <c r="F5221" t="s">
        <v>20818</v>
      </c>
      <c r="H5221">
        <v>67.033415500000004</v>
      </c>
      <c r="I5221">
        <v>-85.561295299999998</v>
      </c>
      <c r="J5221" s="1" t="str">
        <f t="shared" si="861"/>
        <v>NGR lake sediment grab sample</v>
      </c>
      <c r="K5221" s="1" t="str">
        <f t="shared" si="862"/>
        <v>&lt;177 micron (NGR)</v>
      </c>
      <c r="L5221">
        <v>34</v>
      </c>
      <c r="M5221" t="s">
        <v>118</v>
      </c>
      <c r="N5221">
        <v>669</v>
      </c>
      <c r="O5221" t="s">
        <v>603</v>
      </c>
      <c r="P5221" t="s">
        <v>74</v>
      </c>
      <c r="Q5221" t="s">
        <v>391</v>
      </c>
      <c r="R5221" t="s">
        <v>761</v>
      </c>
      <c r="S5221" t="s">
        <v>64</v>
      </c>
      <c r="T5221" t="s">
        <v>122</v>
      </c>
      <c r="U5221" t="s">
        <v>2854</v>
      </c>
      <c r="V5221" t="s">
        <v>927</v>
      </c>
      <c r="W5221" t="s">
        <v>33</v>
      </c>
      <c r="X5221" t="s">
        <v>336</v>
      </c>
      <c r="Y5221" t="s">
        <v>63</v>
      </c>
      <c r="Z5221" t="s">
        <v>5028</v>
      </c>
    </row>
    <row r="5222" spans="1:26" hidden="1" x14ac:dyDescent="0.25">
      <c r="A5222" t="s">
        <v>20819</v>
      </c>
      <c r="B5222" t="s">
        <v>20820</v>
      </c>
      <c r="C5222" s="1" t="str">
        <f t="shared" si="856"/>
        <v>21:0389</v>
      </c>
      <c r="D5222" s="1" t="str">
        <f t="shared" si="860"/>
        <v>21:0130</v>
      </c>
      <c r="E5222" t="s">
        <v>20821</v>
      </c>
      <c r="F5222" t="s">
        <v>20822</v>
      </c>
      <c r="H5222">
        <v>67.062922799999996</v>
      </c>
      <c r="I5222">
        <v>-85.515090599999994</v>
      </c>
      <c r="J5222" s="1" t="str">
        <f t="shared" si="861"/>
        <v>NGR lake sediment grab sample</v>
      </c>
      <c r="K5222" s="1" t="str">
        <f t="shared" si="862"/>
        <v>&lt;177 micron (NGR)</v>
      </c>
      <c r="L5222">
        <v>34</v>
      </c>
      <c r="M5222" t="s">
        <v>131</v>
      </c>
      <c r="N5222">
        <v>670</v>
      </c>
      <c r="O5222" t="s">
        <v>320</v>
      </c>
      <c r="P5222" t="s">
        <v>74</v>
      </c>
      <c r="Q5222" t="s">
        <v>134</v>
      </c>
      <c r="R5222" t="s">
        <v>82</v>
      </c>
      <c r="S5222" t="s">
        <v>64</v>
      </c>
      <c r="T5222" t="s">
        <v>36</v>
      </c>
      <c r="U5222" t="s">
        <v>973</v>
      </c>
      <c r="V5222" t="s">
        <v>5055</v>
      </c>
      <c r="W5222" t="s">
        <v>63</v>
      </c>
      <c r="X5222" t="s">
        <v>890</v>
      </c>
      <c r="Y5222" t="s">
        <v>66</v>
      </c>
      <c r="Z5222" t="s">
        <v>3876</v>
      </c>
    </row>
    <row r="5223" spans="1:26" hidden="1" x14ac:dyDescent="0.25">
      <c r="A5223" t="s">
        <v>20823</v>
      </c>
      <c r="B5223" t="s">
        <v>20824</v>
      </c>
      <c r="C5223" s="1" t="str">
        <f t="shared" si="856"/>
        <v>21:0389</v>
      </c>
      <c r="D5223" s="1" t="str">
        <f t="shared" si="860"/>
        <v>21:0130</v>
      </c>
      <c r="E5223" t="s">
        <v>20776</v>
      </c>
      <c r="F5223" t="s">
        <v>20825</v>
      </c>
      <c r="H5223">
        <v>67.076784200000006</v>
      </c>
      <c r="I5223">
        <v>-85.565027799999996</v>
      </c>
      <c r="J5223" s="1" t="str">
        <f t="shared" si="861"/>
        <v>NGR lake sediment grab sample</v>
      </c>
      <c r="K5223" s="1" t="str">
        <f t="shared" si="862"/>
        <v>&lt;177 micron (NGR)</v>
      </c>
      <c r="L5223">
        <v>34</v>
      </c>
      <c r="M5223" t="s">
        <v>366</v>
      </c>
      <c r="N5223">
        <v>671</v>
      </c>
      <c r="O5223" t="s">
        <v>679</v>
      </c>
      <c r="P5223" t="s">
        <v>771</v>
      </c>
      <c r="Q5223" t="s">
        <v>244</v>
      </c>
      <c r="R5223" t="s">
        <v>570</v>
      </c>
      <c r="S5223" t="s">
        <v>135</v>
      </c>
      <c r="T5223" t="s">
        <v>36</v>
      </c>
      <c r="U5223" t="s">
        <v>226</v>
      </c>
      <c r="V5223" t="s">
        <v>940</v>
      </c>
      <c r="W5223" t="s">
        <v>80</v>
      </c>
      <c r="X5223" t="s">
        <v>79</v>
      </c>
      <c r="Y5223" t="s">
        <v>63</v>
      </c>
      <c r="Z5223" t="s">
        <v>865</v>
      </c>
    </row>
    <row r="5224" spans="1:26" hidden="1" x14ac:dyDescent="0.25">
      <c r="A5224" t="s">
        <v>20826</v>
      </c>
      <c r="B5224" t="s">
        <v>20827</v>
      </c>
      <c r="C5224" s="1" t="str">
        <f t="shared" si="856"/>
        <v>21:0389</v>
      </c>
      <c r="D5224" s="1" t="str">
        <f t="shared" si="860"/>
        <v>21:0130</v>
      </c>
      <c r="E5224" t="s">
        <v>20828</v>
      </c>
      <c r="F5224" t="s">
        <v>20829</v>
      </c>
      <c r="H5224">
        <v>67.095397500000004</v>
      </c>
      <c r="I5224">
        <v>-85.535968299999993</v>
      </c>
      <c r="J5224" s="1" t="str">
        <f t="shared" si="861"/>
        <v>NGR lake sediment grab sample</v>
      </c>
      <c r="K5224" s="1" t="str">
        <f t="shared" si="862"/>
        <v>&lt;177 micron (NGR)</v>
      </c>
      <c r="L5224">
        <v>34</v>
      </c>
      <c r="M5224" t="s">
        <v>143</v>
      </c>
      <c r="N5224">
        <v>672</v>
      </c>
      <c r="O5224" t="s">
        <v>1058</v>
      </c>
      <c r="P5224" t="s">
        <v>62</v>
      </c>
      <c r="Q5224" t="s">
        <v>64</v>
      </c>
      <c r="R5224" t="s">
        <v>668</v>
      </c>
      <c r="S5224" t="s">
        <v>64</v>
      </c>
      <c r="T5224" t="s">
        <v>36</v>
      </c>
      <c r="U5224" t="s">
        <v>3698</v>
      </c>
      <c r="V5224" t="s">
        <v>19010</v>
      </c>
      <c r="W5224" t="s">
        <v>63</v>
      </c>
      <c r="X5224" t="s">
        <v>283</v>
      </c>
      <c r="Y5224" t="s">
        <v>63</v>
      </c>
      <c r="Z5224" t="s">
        <v>39</v>
      </c>
    </row>
    <row r="5225" spans="1:26" hidden="1" x14ac:dyDescent="0.25">
      <c r="A5225" t="s">
        <v>20830</v>
      </c>
      <c r="B5225" t="s">
        <v>20831</v>
      </c>
      <c r="C5225" s="1" t="str">
        <f t="shared" si="856"/>
        <v>21:0389</v>
      </c>
      <c r="D5225" s="1" t="str">
        <f t="shared" si="860"/>
        <v>21:0130</v>
      </c>
      <c r="E5225" t="s">
        <v>20832</v>
      </c>
      <c r="F5225" t="s">
        <v>20833</v>
      </c>
      <c r="H5225">
        <v>67.117443199999997</v>
      </c>
      <c r="I5225">
        <v>-85.477562500000005</v>
      </c>
      <c r="J5225" s="1" t="str">
        <f t="shared" si="861"/>
        <v>NGR lake sediment grab sample</v>
      </c>
      <c r="K5225" s="1" t="str">
        <f t="shared" si="862"/>
        <v>&lt;177 micron (NGR)</v>
      </c>
      <c r="L5225">
        <v>34</v>
      </c>
      <c r="M5225" t="s">
        <v>177</v>
      </c>
      <c r="N5225">
        <v>673</v>
      </c>
      <c r="O5225" t="s">
        <v>236</v>
      </c>
      <c r="P5225" t="s">
        <v>334</v>
      </c>
      <c r="Q5225" t="s">
        <v>156</v>
      </c>
      <c r="R5225" t="s">
        <v>668</v>
      </c>
      <c r="S5225" t="s">
        <v>290</v>
      </c>
      <c r="T5225" t="s">
        <v>36</v>
      </c>
      <c r="U5225" t="s">
        <v>1017</v>
      </c>
      <c r="V5225" t="s">
        <v>5085</v>
      </c>
      <c r="W5225" t="s">
        <v>63</v>
      </c>
      <c r="X5225" t="s">
        <v>283</v>
      </c>
      <c r="Y5225" t="s">
        <v>66</v>
      </c>
      <c r="Z5225" t="s">
        <v>992</v>
      </c>
    </row>
    <row r="5226" spans="1:26" hidden="1" x14ac:dyDescent="0.25">
      <c r="A5226" t="s">
        <v>20834</v>
      </c>
      <c r="B5226" t="s">
        <v>20835</v>
      </c>
      <c r="C5226" s="1" t="str">
        <f t="shared" si="856"/>
        <v>21:0389</v>
      </c>
      <c r="D5226" s="1" t="str">
        <f t="shared" si="860"/>
        <v>21:0130</v>
      </c>
      <c r="E5226" t="s">
        <v>20836</v>
      </c>
      <c r="F5226" t="s">
        <v>20837</v>
      </c>
      <c r="H5226">
        <v>67.111636300000001</v>
      </c>
      <c r="I5226">
        <v>-85.439258100000004</v>
      </c>
      <c r="J5226" s="1" t="str">
        <f t="shared" si="861"/>
        <v>NGR lake sediment grab sample</v>
      </c>
      <c r="K5226" s="1" t="str">
        <f t="shared" si="862"/>
        <v>&lt;177 micron (NGR)</v>
      </c>
      <c r="L5226">
        <v>34</v>
      </c>
      <c r="M5226" t="s">
        <v>187</v>
      </c>
      <c r="N5226">
        <v>674</v>
      </c>
      <c r="O5226" t="s">
        <v>1058</v>
      </c>
      <c r="P5226" t="s">
        <v>489</v>
      </c>
      <c r="Q5226" t="s">
        <v>34</v>
      </c>
      <c r="R5226" t="s">
        <v>711</v>
      </c>
      <c r="S5226" t="s">
        <v>50</v>
      </c>
      <c r="T5226" t="s">
        <v>36</v>
      </c>
      <c r="U5226" t="s">
        <v>2579</v>
      </c>
      <c r="V5226" t="s">
        <v>927</v>
      </c>
      <c r="W5226" t="s">
        <v>63</v>
      </c>
      <c r="X5226" t="s">
        <v>77</v>
      </c>
      <c r="Y5226" t="s">
        <v>66</v>
      </c>
      <c r="Z5226" t="s">
        <v>13108</v>
      </c>
    </row>
    <row r="5227" spans="1:26" hidden="1" x14ac:dyDescent="0.25">
      <c r="A5227" t="s">
        <v>20838</v>
      </c>
      <c r="B5227" t="s">
        <v>20839</v>
      </c>
      <c r="C5227" s="1" t="str">
        <f t="shared" si="856"/>
        <v>21:0389</v>
      </c>
      <c r="D5227" s="1" t="str">
        <f t="shared" si="860"/>
        <v>21:0130</v>
      </c>
      <c r="E5227" t="s">
        <v>20840</v>
      </c>
      <c r="F5227" t="s">
        <v>20841</v>
      </c>
      <c r="H5227">
        <v>67.116201599999997</v>
      </c>
      <c r="I5227">
        <v>-85.347225199999997</v>
      </c>
      <c r="J5227" s="1" t="str">
        <f t="shared" si="861"/>
        <v>NGR lake sediment grab sample</v>
      </c>
      <c r="K5227" s="1" t="str">
        <f t="shared" si="862"/>
        <v>&lt;177 micron (NGR)</v>
      </c>
      <c r="L5227">
        <v>34</v>
      </c>
      <c r="M5227" t="s">
        <v>196</v>
      </c>
      <c r="N5227">
        <v>675</v>
      </c>
      <c r="O5227" t="s">
        <v>759</v>
      </c>
      <c r="P5227" t="s">
        <v>297</v>
      </c>
      <c r="Q5227" t="s">
        <v>349</v>
      </c>
      <c r="R5227" t="s">
        <v>121</v>
      </c>
      <c r="S5227" t="s">
        <v>135</v>
      </c>
      <c r="T5227" t="s">
        <v>36</v>
      </c>
      <c r="U5227" t="s">
        <v>1380</v>
      </c>
      <c r="V5227" t="s">
        <v>33</v>
      </c>
      <c r="W5227" t="s">
        <v>63</v>
      </c>
      <c r="X5227" t="s">
        <v>283</v>
      </c>
      <c r="Y5227" t="s">
        <v>66</v>
      </c>
      <c r="Z5227" t="s">
        <v>6290</v>
      </c>
    </row>
    <row r="5228" spans="1:26" hidden="1" x14ac:dyDescent="0.25">
      <c r="A5228" t="s">
        <v>20842</v>
      </c>
      <c r="B5228" t="s">
        <v>20843</v>
      </c>
      <c r="C5228" s="1" t="str">
        <f t="shared" si="856"/>
        <v>21:0389</v>
      </c>
      <c r="D5228" s="1" t="str">
        <f t="shared" si="860"/>
        <v>21:0130</v>
      </c>
      <c r="E5228" t="s">
        <v>20844</v>
      </c>
      <c r="F5228" t="s">
        <v>20845</v>
      </c>
      <c r="H5228">
        <v>67.116795800000006</v>
      </c>
      <c r="I5228">
        <v>-85.254634100000004</v>
      </c>
      <c r="J5228" s="1" t="str">
        <f t="shared" si="861"/>
        <v>NGR lake sediment grab sample</v>
      </c>
      <c r="K5228" s="1" t="str">
        <f t="shared" si="862"/>
        <v>&lt;177 micron (NGR)</v>
      </c>
      <c r="L5228">
        <v>34</v>
      </c>
      <c r="M5228" t="s">
        <v>206</v>
      </c>
      <c r="N5228">
        <v>676</v>
      </c>
      <c r="O5228" t="s">
        <v>798</v>
      </c>
      <c r="P5228" t="s">
        <v>1254</v>
      </c>
      <c r="Q5228" t="s">
        <v>64</v>
      </c>
      <c r="R5228" t="s">
        <v>145</v>
      </c>
      <c r="S5228" t="s">
        <v>156</v>
      </c>
      <c r="T5228" t="s">
        <v>36</v>
      </c>
      <c r="U5228" t="s">
        <v>673</v>
      </c>
      <c r="V5228" t="s">
        <v>1607</v>
      </c>
      <c r="W5228" t="s">
        <v>80</v>
      </c>
      <c r="X5228" t="s">
        <v>283</v>
      </c>
      <c r="Y5228" t="s">
        <v>309</v>
      </c>
      <c r="Z5228" t="s">
        <v>2661</v>
      </c>
    </row>
    <row r="5229" spans="1:26" hidden="1" x14ac:dyDescent="0.25">
      <c r="A5229" t="s">
        <v>20846</v>
      </c>
      <c r="B5229" t="s">
        <v>20847</v>
      </c>
      <c r="C5229" s="1" t="str">
        <f t="shared" si="856"/>
        <v>21:0389</v>
      </c>
      <c r="D5229" s="1" t="str">
        <f t="shared" si="860"/>
        <v>21:0130</v>
      </c>
      <c r="E5229" t="s">
        <v>20848</v>
      </c>
      <c r="F5229" t="s">
        <v>20849</v>
      </c>
      <c r="H5229">
        <v>67.325938300000004</v>
      </c>
      <c r="I5229">
        <v>-84.009515800000003</v>
      </c>
      <c r="J5229" s="1" t="str">
        <f t="shared" si="861"/>
        <v>NGR lake sediment grab sample</v>
      </c>
      <c r="K5229" s="1" t="str">
        <f t="shared" si="862"/>
        <v>&lt;177 micron (NGR)</v>
      </c>
      <c r="L5229">
        <v>34</v>
      </c>
      <c r="M5229" t="s">
        <v>214</v>
      </c>
      <c r="N5229">
        <v>677</v>
      </c>
      <c r="O5229" t="s">
        <v>199</v>
      </c>
      <c r="P5229" t="s">
        <v>888</v>
      </c>
      <c r="Q5229" t="s">
        <v>133</v>
      </c>
      <c r="R5229" t="s">
        <v>1254</v>
      </c>
      <c r="S5229" t="s">
        <v>110</v>
      </c>
      <c r="T5229" t="s">
        <v>65</v>
      </c>
      <c r="U5229" t="s">
        <v>226</v>
      </c>
      <c r="V5229" t="s">
        <v>10021</v>
      </c>
      <c r="W5229" t="s">
        <v>80</v>
      </c>
      <c r="X5229" t="s">
        <v>343</v>
      </c>
      <c r="Y5229" t="s">
        <v>380</v>
      </c>
      <c r="Z5229" t="s">
        <v>156</v>
      </c>
    </row>
    <row r="5230" spans="1:26" hidden="1" x14ac:dyDescent="0.25">
      <c r="A5230" t="s">
        <v>20850</v>
      </c>
      <c r="B5230" t="s">
        <v>20851</v>
      </c>
      <c r="C5230" s="1" t="str">
        <f t="shared" si="856"/>
        <v>21:0389</v>
      </c>
      <c r="D5230" s="1" t="str">
        <f t="shared" si="860"/>
        <v>21:0130</v>
      </c>
      <c r="E5230" t="s">
        <v>20852</v>
      </c>
      <c r="F5230" t="s">
        <v>20853</v>
      </c>
      <c r="H5230">
        <v>67.243607999999995</v>
      </c>
      <c r="I5230">
        <v>-84.836905700000003</v>
      </c>
      <c r="J5230" s="1" t="str">
        <f t="shared" si="861"/>
        <v>NGR lake sediment grab sample</v>
      </c>
      <c r="K5230" s="1" t="str">
        <f t="shared" si="862"/>
        <v>&lt;177 micron (NGR)</v>
      </c>
      <c r="L5230">
        <v>35</v>
      </c>
      <c r="M5230" t="s">
        <v>242</v>
      </c>
      <c r="N5230">
        <v>678</v>
      </c>
      <c r="O5230" t="s">
        <v>666</v>
      </c>
      <c r="P5230" t="s">
        <v>546</v>
      </c>
      <c r="Q5230" t="s">
        <v>109</v>
      </c>
      <c r="R5230" t="s">
        <v>32</v>
      </c>
      <c r="S5230" t="s">
        <v>76</v>
      </c>
      <c r="T5230" t="s">
        <v>36</v>
      </c>
      <c r="U5230" t="s">
        <v>667</v>
      </c>
      <c r="V5230" t="s">
        <v>496</v>
      </c>
      <c r="W5230" t="s">
        <v>39</v>
      </c>
      <c r="X5230" t="s">
        <v>77</v>
      </c>
      <c r="Y5230" t="s">
        <v>1607</v>
      </c>
      <c r="Z5230" t="s">
        <v>522</v>
      </c>
    </row>
    <row r="5231" spans="1:26" hidden="1" x14ac:dyDescent="0.25">
      <c r="A5231" t="s">
        <v>20854</v>
      </c>
      <c r="B5231" t="s">
        <v>20855</v>
      </c>
      <c r="C5231" s="1" t="str">
        <f t="shared" si="856"/>
        <v>21:0389</v>
      </c>
      <c r="D5231" s="1" t="str">
        <f t="shared" si="860"/>
        <v>21:0130</v>
      </c>
      <c r="E5231" t="s">
        <v>20856</v>
      </c>
      <c r="F5231" t="s">
        <v>20857</v>
      </c>
      <c r="H5231">
        <v>67.3176986</v>
      </c>
      <c r="I5231">
        <v>-84.132326000000006</v>
      </c>
      <c r="J5231" s="1" t="str">
        <f t="shared" si="861"/>
        <v>NGR lake sediment grab sample</v>
      </c>
      <c r="K5231" s="1" t="str">
        <f t="shared" si="862"/>
        <v>&lt;177 micron (NGR)</v>
      </c>
      <c r="L5231">
        <v>35</v>
      </c>
      <c r="M5231" t="s">
        <v>47</v>
      </c>
      <c r="N5231">
        <v>679</v>
      </c>
      <c r="O5231" t="s">
        <v>208</v>
      </c>
      <c r="P5231" t="s">
        <v>342</v>
      </c>
      <c r="Q5231" t="s">
        <v>75</v>
      </c>
      <c r="R5231" t="s">
        <v>19874</v>
      </c>
      <c r="S5231" t="s">
        <v>134</v>
      </c>
      <c r="T5231" t="s">
        <v>36</v>
      </c>
      <c r="U5231" t="s">
        <v>3486</v>
      </c>
      <c r="V5231" t="s">
        <v>18856</v>
      </c>
      <c r="W5231" t="s">
        <v>39</v>
      </c>
      <c r="X5231" t="s">
        <v>82</v>
      </c>
      <c r="Y5231" t="s">
        <v>1607</v>
      </c>
      <c r="Z5231" t="s">
        <v>97</v>
      </c>
    </row>
    <row r="5232" spans="1:26" hidden="1" x14ac:dyDescent="0.25">
      <c r="A5232" t="s">
        <v>20858</v>
      </c>
      <c r="B5232" t="s">
        <v>20859</v>
      </c>
      <c r="C5232" s="1" t="str">
        <f t="shared" si="856"/>
        <v>21:0389</v>
      </c>
      <c r="D5232" s="1" t="str">
        <f>HYPERLINK("http://geochem.nrcan.gc.ca/cdogs/content/svy/svy_e.htm", "")</f>
        <v/>
      </c>
      <c r="G5232" s="1" t="str">
        <f>HYPERLINK("http://geochem.nrcan.gc.ca/cdogs/content/cr_/cr_00023_e.htm", "23")</f>
        <v>23</v>
      </c>
      <c r="J5232" t="s">
        <v>220</v>
      </c>
      <c r="K5232" t="s">
        <v>221</v>
      </c>
      <c r="L5232">
        <v>35</v>
      </c>
      <c r="M5232" t="s">
        <v>222</v>
      </c>
      <c r="N5232">
        <v>680</v>
      </c>
      <c r="O5232" t="s">
        <v>615</v>
      </c>
      <c r="P5232" t="s">
        <v>334</v>
      </c>
      <c r="Q5232" t="s">
        <v>271</v>
      </c>
      <c r="R5232" t="s">
        <v>64</v>
      </c>
      <c r="S5232" t="s">
        <v>109</v>
      </c>
      <c r="T5232" t="s">
        <v>36</v>
      </c>
      <c r="U5232" t="s">
        <v>2330</v>
      </c>
      <c r="V5232" t="s">
        <v>5519</v>
      </c>
      <c r="W5232" t="s">
        <v>78</v>
      </c>
      <c r="X5232" t="s">
        <v>300</v>
      </c>
      <c r="Y5232" t="s">
        <v>7452</v>
      </c>
      <c r="Z5232" t="s">
        <v>198</v>
      </c>
    </row>
    <row r="5233" spans="1:26" hidden="1" x14ac:dyDescent="0.25">
      <c r="A5233" t="s">
        <v>20860</v>
      </c>
      <c r="B5233" t="s">
        <v>20861</v>
      </c>
      <c r="C5233" s="1" t="str">
        <f t="shared" si="856"/>
        <v>21:0389</v>
      </c>
      <c r="D5233" s="1" t="str">
        <f t="shared" ref="D5233:D5262" si="863">HYPERLINK("http://geochem.nrcan.gc.ca/cdogs/content/svy/svy210130_e.htm", "21:0130")</f>
        <v>21:0130</v>
      </c>
      <c r="E5233" t="s">
        <v>20862</v>
      </c>
      <c r="F5233" t="s">
        <v>20863</v>
      </c>
      <c r="H5233">
        <v>67.310950899999995</v>
      </c>
      <c r="I5233">
        <v>-84.219369499999999</v>
      </c>
      <c r="J5233" s="1" t="str">
        <f t="shared" ref="J5233:J5262" si="864">HYPERLINK("http://geochem.nrcan.gc.ca/cdogs/content/kwd/kwd020027_e.htm", "NGR lake sediment grab sample")</f>
        <v>NGR lake sediment grab sample</v>
      </c>
      <c r="K5233" s="1" t="str">
        <f t="shared" ref="K5233:K5262" si="865">HYPERLINK("http://geochem.nrcan.gc.ca/cdogs/content/kwd/kwd080006_e.htm", "&lt;177 micron (NGR)")</f>
        <v>&lt;177 micron (NGR)</v>
      </c>
      <c r="L5233">
        <v>35</v>
      </c>
      <c r="M5233" t="s">
        <v>60</v>
      </c>
      <c r="N5233">
        <v>681</v>
      </c>
      <c r="O5233" t="s">
        <v>1819</v>
      </c>
      <c r="P5233" t="s">
        <v>1785</v>
      </c>
      <c r="Q5233" t="s">
        <v>394</v>
      </c>
      <c r="R5233" t="s">
        <v>6285</v>
      </c>
      <c r="S5233" t="s">
        <v>49</v>
      </c>
      <c r="T5233" t="s">
        <v>1095</v>
      </c>
      <c r="U5233" t="s">
        <v>2314</v>
      </c>
      <c r="V5233" t="s">
        <v>11779</v>
      </c>
      <c r="W5233" t="s">
        <v>181</v>
      </c>
      <c r="X5233" t="s">
        <v>300</v>
      </c>
      <c r="Y5233" t="s">
        <v>146</v>
      </c>
      <c r="Z5233" t="s">
        <v>5481</v>
      </c>
    </row>
    <row r="5234" spans="1:26" hidden="1" x14ac:dyDescent="0.25">
      <c r="A5234" t="s">
        <v>20864</v>
      </c>
      <c r="B5234" t="s">
        <v>20865</v>
      </c>
      <c r="C5234" s="1" t="str">
        <f t="shared" si="856"/>
        <v>21:0389</v>
      </c>
      <c r="D5234" s="1" t="str">
        <f t="shared" si="863"/>
        <v>21:0130</v>
      </c>
      <c r="E5234" t="s">
        <v>20866</v>
      </c>
      <c r="F5234" t="s">
        <v>20867</v>
      </c>
      <c r="H5234">
        <v>67.290216099999995</v>
      </c>
      <c r="I5234">
        <v>-84.221076699999998</v>
      </c>
      <c r="J5234" s="1" t="str">
        <f t="shared" si="864"/>
        <v>NGR lake sediment grab sample</v>
      </c>
      <c r="K5234" s="1" t="str">
        <f t="shared" si="865"/>
        <v>&lt;177 micron (NGR)</v>
      </c>
      <c r="L5234">
        <v>35</v>
      </c>
      <c r="M5234" t="s">
        <v>73</v>
      </c>
      <c r="N5234">
        <v>682</v>
      </c>
      <c r="O5234" t="s">
        <v>40</v>
      </c>
      <c r="P5234" t="s">
        <v>603</v>
      </c>
      <c r="Q5234" t="s">
        <v>277</v>
      </c>
      <c r="R5234" t="s">
        <v>253</v>
      </c>
      <c r="S5234" t="s">
        <v>34</v>
      </c>
      <c r="T5234" t="s">
        <v>36</v>
      </c>
      <c r="U5234" t="s">
        <v>2579</v>
      </c>
      <c r="V5234" t="s">
        <v>11779</v>
      </c>
      <c r="W5234" t="s">
        <v>97</v>
      </c>
      <c r="X5234" t="s">
        <v>890</v>
      </c>
      <c r="Y5234" t="s">
        <v>39</v>
      </c>
      <c r="Z5234" t="s">
        <v>4687</v>
      </c>
    </row>
    <row r="5235" spans="1:26" hidden="1" x14ac:dyDescent="0.25">
      <c r="A5235" t="s">
        <v>20868</v>
      </c>
      <c r="B5235" t="s">
        <v>20869</v>
      </c>
      <c r="C5235" s="1" t="str">
        <f t="shared" si="856"/>
        <v>21:0389</v>
      </c>
      <c r="D5235" s="1" t="str">
        <f t="shared" si="863"/>
        <v>21:0130</v>
      </c>
      <c r="E5235" t="s">
        <v>20870</v>
      </c>
      <c r="F5235" t="s">
        <v>20871</v>
      </c>
      <c r="H5235">
        <v>67.289942400000001</v>
      </c>
      <c r="I5235">
        <v>-84.295487399999999</v>
      </c>
      <c r="J5235" s="1" t="str">
        <f t="shared" si="864"/>
        <v>NGR lake sediment grab sample</v>
      </c>
      <c r="K5235" s="1" t="str">
        <f t="shared" si="865"/>
        <v>&lt;177 micron (NGR)</v>
      </c>
      <c r="L5235">
        <v>35</v>
      </c>
      <c r="M5235" t="s">
        <v>251</v>
      </c>
      <c r="N5235">
        <v>683</v>
      </c>
      <c r="O5235" t="s">
        <v>3158</v>
      </c>
      <c r="P5235" t="s">
        <v>342</v>
      </c>
      <c r="Q5235" t="s">
        <v>145</v>
      </c>
      <c r="R5235" t="s">
        <v>418</v>
      </c>
      <c r="S5235" t="s">
        <v>271</v>
      </c>
      <c r="T5235" t="s">
        <v>36</v>
      </c>
      <c r="U5235" t="s">
        <v>456</v>
      </c>
      <c r="V5235" t="s">
        <v>13873</v>
      </c>
      <c r="W5235" t="s">
        <v>63</v>
      </c>
      <c r="X5235" t="s">
        <v>760</v>
      </c>
      <c r="Y5235" t="s">
        <v>76</v>
      </c>
      <c r="Z5235" t="s">
        <v>760</v>
      </c>
    </row>
    <row r="5236" spans="1:26" hidden="1" x14ac:dyDescent="0.25">
      <c r="A5236" t="s">
        <v>20872</v>
      </c>
      <c r="B5236" t="s">
        <v>20873</v>
      </c>
      <c r="C5236" s="1" t="str">
        <f t="shared" si="856"/>
        <v>21:0389</v>
      </c>
      <c r="D5236" s="1" t="str">
        <f t="shared" si="863"/>
        <v>21:0130</v>
      </c>
      <c r="E5236" t="s">
        <v>20874</v>
      </c>
      <c r="F5236" t="s">
        <v>20875</v>
      </c>
      <c r="H5236">
        <v>67.276648800000004</v>
      </c>
      <c r="I5236">
        <v>-84.286515199999997</v>
      </c>
      <c r="J5236" s="1" t="str">
        <f t="shared" si="864"/>
        <v>NGR lake sediment grab sample</v>
      </c>
      <c r="K5236" s="1" t="str">
        <f t="shared" si="865"/>
        <v>&lt;177 micron (NGR)</v>
      </c>
      <c r="L5236">
        <v>35</v>
      </c>
      <c r="M5236" t="s">
        <v>259</v>
      </c>
      <c r="N5236">
        <v>684</v>
      </c>
      <c r="O5236" t="s">
        <v>144</v>
      </c>
      <c r="P5236" t="s">
        <v>666</v>
      </c>
      <c r="Q5236" t="s">
        <v>32</v>
      </c>
      <c r="R5236" t="s">
        <v>98</v>
      </c>
      <c r="S5236" t="s">
        <v>277</v>
      </c>
      <c r="T5236" t="s">
        <v>1095</v>
      </c>
      <c r="U5236" t="s">
        <v>842</v>
      </c>
      <c r="V5236" t="s">
        <v>8712</v>
      </c>
      <c r="W5236" t="s">
        <v>80</v>
      </c>
      <c r="X5236" t="s">
        <v>48</v>
      </c>
      <c r="Y5236" t="s">
        <v>2590</v>
      </c>
      <c r="Z5236" t="s">
        <v>201</v>
      </c>
    </row>
    <row r="5237" spans="1:26" hidden="1" x14ac:dyDescent="0.25">
      <c r="A5237" t="s">
        <v>20876</v>
      </c>
      <c r="B5237" t="s">
        <v>20877</v>
      </c>
      <c r="C5237" s="1" t="str">
        <f t="shared" si="856"/>
        <v>21:0389</v>
      </c>
      <c r="D5237" s="1" t="str">
        <f t="shared" si="863"/>
        <v>21:0130</v>
      </c>
      <c r="E5237" t="s">
        <v>20874</v>
      </c>
      <c r="F5237" t="s">
        <v>20878</v>
      </c>
      <c r="H5237">
        <v>67.276648800000004</v>
      </c>
      <c r="I5237">
        <v>-84.286515199999997</v>
      </c>
      <c r="J5237" s="1" t="str">
        <f t="shared" si="864"/>
        <v>NGR lake sediment grab sample</v>
      </c>
      <c r="K5237" s="1" t="str">
        <f t="shared" si="865"/>
        <v>&lt;177 micron (NGR)</v>
      </c>
      <c r="L5237">
        <v>35</v>
      </c>
      <c r="M5237" t="s">
        <v>268</v>
      </c>
      <c r="N5237">
        <v>685</v>
      </c>
      <c r="O5237" t="s">
        <v>583</v>
      </c>
      <c r="P5237" t="s">
        <v>702</v>
      </c>
      <c r="Q5237" t="s">
        <v>708</v>
      </c>
      <c r="R5237" t="s">
        <v>336</v>
      </c>
      <c r="S5237" t="s">
        <v>244</v>
      </c>
      <c r="T5237" t="s">
        <v>1095</v>
      </c>
      <c r="U5237" t="s">
        <v>5106</v>
      </c>
      <c r="V5237" t="s">
        <v>10384</v>
      </c>
      <c r="W5237" t="s">
        <v>80</v>
      </c>
      <c r="X5237" t="s">
        <v>760</v>
      </c>
      <c r="Y5237" t="s">
        <v>760</v>
      </c>
      <c r="Z5237" t="s">
        <v>760</v>
      </c>
    </row>
    <row r="5238" spans="1:26" hidden="1" x14ac:dyDescent="0.25">
      <c r="A5238" t="s">
        <v>20879</v>
      </c>
      <c r="B5238" t="s">
        <v>20880</v>
      </c>
      <c r="C5238" s="1" t="str">
        <f t="shared" si="856"/>
        <v>21:0389</v>
      </c>
      <c r="D5238" s="1" t="str">
        <f t="shared" si="863"/>
        <v>21:0130</v>
      </c>
      <c r="E5238" t="s">
        <v>20881</v>
      </c>
      <c r="F5238" t="s">
        <v>20882</v>
      </c>
      <c r="H5238">
        <v>67.273049999999998</v>
      </c>
      <c r="I5238">
        <v>-84.389957800000005</v>
      </c>
      <c r="J5238" s="1" t="str">
        <f t="shared" si="864"/>
        <v>NGR lake sediment grab sample</v>
      </c>
      <c r="K5238" s="1" t="str">
        <f t="shared" si="865"/>
        <v>&lt;177 micron (NGR)</v>
      </c>
      <c r="L5238">
        <v>35</v>
      </c>
      <c r="M5238" t="s">
        <v>87</v>
      </c>
      <c r="N5238">
        <v>686</v>
      </c>
      <c r="O5238" t="s">
        <v>188</v>
      </c>
      <c r="P5238" t="s">
        <v>82</v>
      </c>
      <c r="Q5238" t="s">
        <v>391</v>
      </c>
      <c r="R5238" t="s">
        <v>49</v>
      </c>
      <c r="S5238" t="s">
        <v>110</v>
      </c>
      <c r="T5238" t="s">
        <v>36</v>
      </c>
      <c r="U5238" t="s">
        <v>245</v>
      </c>
      <c r="V5238" t="s">
        <v>959</v>
      </c>
      <c r="W5238" t="s">
        <v>53</v>
      </c>
      <c r="X5238" t="s">
        <v>77</v>
      </c>
      <c r="Y5238" t="s">
        <v>80</v>
      </c>
      <c r="Z5238" t="s">
        <v>1223</v>
      </c>
    </row>
    <row r="5239" spans="1:26" hidden="1" x14ac:dyDescent="0.25">
      <c r="A5239" t="s">
        <v>20883</v>
      </c>
      <c r="B5239" t="s">
        <v>20884</v>
      </c>
      <c r="C5239" s="1" t="str">
        <f t="shared" si="856"/>
        <v>21:0389</v>
      </c>
      <c r="D5239" s="1" t="str">
        <f t="shared" si="863"/>
        <v>21:0130</v>
      </c>
      <c r="E5239" t="s">
        <v>20885</v>
      </c>
      <c r="F5239" t="s">
        <v>20886</v>
      </c>
      <c r="H5239">
        <v>67.276341900000006</v>
      </c>
      <c r="I5239">
        <v>-84.437164699999997</v>
      </c>
      <c r="J5239" s="1" t="str">
        <f t="shared" si="864"/>
        <v>NGR lake sediment grab sample</v>
      </c>
      <c r="K5239" s="1" t="str">
        <f t="shared" si="865"/>
        <v>&lt;177 micron (NGR)</v>
      </c>
      <c r="L5239">
        <v>35</v>
      </c>
      <c r="M5239" t="s">
        <v>96</v>
      </c>
      <c r="N5239">
        <v>687</v>
      </c>
      <c r="O5239" t="s">
        <v>666</v>
      </c>
      <c r="P5239" t="s">
        <v>145</v>
      </c>
      <c r="Q5239" t="s">
        <v>75</v>
      </c>
      <c r="R5239" t="s">
        <v>32</v>
      </c>
      <c r="S5239" t="s">
        <v>64</v>
      </c>
      <c r="T5239" t="s">
        <v>36</v>
      </c>
      <c r="U5239" t="s">
        <v>3268</v>
      </c>
      <c r="V5239" t="s">
        <v>5476</v>
      </c>
      <c r="W5239" t="s">
        <v>66</v>
      </c>
      <c r="X5239" t="s">
        <v>76</v>
      </c>
      <c r="Y5239" t="s">
        <v>66</v>
      </c>
      <c r="Z5239" t="s">
        <v>2057</v>
      </c>
    </row>
    <row r="5240" spans="1:26" hidden="1" x14ac:dyDescent="0.25">
      <c r="A5240" t="s">
        <v>20887</v>
      </c>
      <c r="B5240" t="s">
        <v>20888</v>
      </c>
      <c r="C5240" s="1" t="str">
        <f t="shared" si="856"/>
        <v>21:0389</v>
      </c>
      <c r="D5240" s="1" t="str">
        <f t="shared" si="863"/>
        <v>21:0130</v>
      </c>
      <c r="E5240" t="s">
        <v>20889</v>
      </c>
      <c r="F5240" t="s">
        <v>20890</v>
      </c>
      <c r="H5240">
        <v>67.264512800000006</v>
      </c>
      <c r="I5240">
        <v>-84.527659499999999</v>
      </c>
      <c r="J5240" s="1" t="str">
        <f t="shared" si="864"/>
        <v>NGR lake sediment grab sample</v>
      </c>
      <c r="K5240" s="1" t="str">
        <f t="shared" si="865"/>
        <v>&lt;177 micron (NGR)</v>
      </c>
      <c r="L5240">
        <v>35</v>
      </c>
      <c r="M5240" t="s">
        <v>106</v>
      </c>
      <c r="N5240">
        <v>688</v>
      </c>
      <c r="O5240" t="s">
        <v>405</v>
      </c>
      <c r="P5240" t="s">
        <v>890</v>
      </c>
      <c r="Q5240" t="s">
        <v>77</v>
      </c>
      <c r="R5240" t="s">
        <v>62</v>
      </c>
      <c r="S5240" t="s">
        <v>198</v>
      </c>
      <c r="T5240" t="s">
        <v>36</v>
      </c>
      <c r="U5240" t="s">
        <v>2247</v>
      </c>
      <c r="V5240" t="s">
        <v>4679</v>
      </c>
      <c r="W5240" t="s">
        <v>76</v>
      </c>
      <c r="X5240" t="s">
        <v>76</v>
      </c>
      <c r="Y5240" t="s">
        <v>3466</v>
      </c>
      <c r="Z5240" t="s">
        <v>496</v>
      </c>
    </row>
    <row r="5241" spans="1:26" hidden="1" x14ac:dyDescent="0.25">
      <c r="A5241" t="s">
        <v>20891</v>
      </c>
      <c r="B5241" t="s">
        <v>20892</v>
      </c>
      <c r="C5241" s="1" t="str">
        <f t="shared" si="856"/>
        <v>21:0389</v>
      </c>
      <c r="D5241" s="1" t="str">
        <f t="shared" si="863"/>
        <v>21:0130</v>
      </c>
      <c r="E5241" t="s">
        <v>20893</v>
      </c>
      <c r="F5241" t="s">
        <v>20894</v>
      </c>
      <c r="H5241">
        <v>67.262773499999994</v>
      </c>
      <c r="I5241">
        <v>-84.627685099999994</v>
      </c>
      <c r="J5241" s="1" t="str">
        <f t="shared" si="864"/>
        <v>NGR lake sediment grab sample</v>
      </c>
      <c r="K5241" s="1" t="str">
        <f t="shared" si="865"/>
        <v>&lt;177 micron (NGR)</v>
      </c>
      <c r="L5241">
        <v>35</v>
      </c>
      <c r="M5241" t="s">
        <v>118</v>
      </c>
      <c r="N5241">
        <v>689</v>
      </c>
      <c r="O5241" t="s">
        <v>119</v>
      </c>
      <c r="P5241" t="s">
        <v>108</v>
      </c>
      <c r="Q5241" t="s">
        <v>391</v>
      </c>
      <c r="R5241" t="s">
        <v>51</v>
      </c>
      <c r="S5241" t="s">
        <v>34</v>
      </c>
      <c r="T5241" t="s">
        <v>36</v>
      </c>
      <c r="U5241" t="s">
        <v>4294</v>
      </c>
      <c r="V5241" t="s">
        <v>3144</v>
      </c>
      <c r="W5241" t="s">
        <v>63</v>
      </c>
      <c r="X5241" t="s">
        <v>82</v>
      </c>
      <c r="Y5241" t="s">
        <v>33</v>
      </c>
      <c r="Z5241" t="s">
        <v>2391</v>
      </c>
    </row>
    <row r="5242" spans="1:26" hidden="1" x14ac:dyDescent="0.25">
      <c r="A5242" t="s">
        <v>20895</v>
      </c>
      <c r="B5242" t="s">
        <v>20896</v>
      </c>
      <c r="C5242" s="1" t="str">
        <f t="shared" si="856"/>
        <v>21:0389</v>
      </c>
      <c r="D5242" s="1" t="str">
        <f t="shared" si="863"/>
        <v>21:0130</v>
      </c>
      <c r="E5242" t="s">
        <v>20897</v>
      </c>
      <c r="F5242" t="s">
        <v>20898</v>
      </c>
      <c r="H5242">
        <v>67.260547700000004</v>
      </c>
      <c r="I5242">
        <v>-84.671187799999998</v>
      </c>
      <c r="J5242" s="1" t="str">
        <f t="shared" si="864"/>
        <v>NGR lake sediment grab sample</v>
      </c>
      <c r="K5242" s="1" t="str">
        <f t="shared" si="865"/>
        <v>&lt;177 micron (NGR)</v>
      </c>
      <c r="L5242">
        <v>35</v>
      </c>
      <c r="M5242" t="s">
        <v>131</v>
      </c>
      <c r="N5242">
        <v>690</v>
      </c>
      <c r="O5242" t="s">
        <v>588</v>
      </c>
      <c r="P5242" t="s">
        <v>890</v>
      </c>
      <c r="Q5242" t="s">
        <v>198</v>
      </c>
      <c r="R5242" t="s">
        <v>546</v>
      </c>
      <c r="S5242" t="s">
        <v>64</v>
      </c>
      <c r="T5242" t="s">
        <v>36</v>
      </c>
      <c r="U5242" t="s">
        <v>11903</v>
      </c>
      <c r="V5242" t="s">
        <v>13108</v>
      </c>
      <c r="W5242" t="s">
        <v>33</v>
      </c>
      <c r="X5242" t="s">
        <v>77</v>
      </c>
      <c r="Y5242" t="s">
        <v>181</v>
      </c>
      <c r="Z5242" t="s">
        <v>710</v>
      </c>
    </row>
    <row r="5243" spans="1:26" hidden="1" x14ac:dyDescent="0.25">
      <c r="A5243" t="s">
        <v>20899</v>
      </c>
      <c r="B5243" t="s">
        <v>20900</v>
      </c>
      <c r="C5243" s="1" t="str">
        <f t="shared" si="856"/>
        <v>21:0389</v>
      </c>
      <c r="D5243" s="1" t="str">
        <f t="shared" si="863"/>
        <v>21:0130</v>
      </c>
      <c r="E5243" t="s">
        <v>20901</v>
      </c>
      <c r="F5243" t="s">
        <v>20902</v>
      </c>
      <c r="H5243">
        <v>67.231382600000003</v>
      </c>
      <c r="I5243">
        <v>-84.779627399999995</v>
      </c>
      <c r="J5243" s="1" t="str">
        <f t="shared" si="864"/>
        <v>NGR lake sediment grab sample</v>
      </c>
      <c r="K5243" s="1" t="str">
        <f t="shared" si="865"/>
        <v>&lt;177 micron (NGR)</v>
      </c>
      <c r="L5243">
        <v>35</v>
      </c>
      <c r="M5243" t="s">
        <v>143</v>
      </c>
      <c r="N5243">
        <v>691</v>
      </c>
      <c r="O5243" t="s">
        <v>588</v>
      </c>
      <c r="P5243" t="s">
        <v>223</v>
      </c>
      <c r="Q5243" t="s">
        <v>198</v>
      </c>
      <c r="R5243" t="s">
        <v>708</v>
      </c>
      <c r="S5243" t="s">
        <v>34</v>
      </c>
      <c r="T5243" t="s">
        <v>36</v>
      </c>
      <c r="U5243" t="s">
        <v>974</v>
      </c>
      <c r="V5243" t="s">
        <v>11653</v>
      </c>
      <c r="W5243" t="s">
        <v>39</v>
      </c>
      <c r="X5243" t="s">
        <v>82</v>
      </c>
      <c r="Y5243" t="s">
        <v>3466</v>
      </c>
      <c r="Z5243" t="s">
        <v>4726</v>
      </c>
    </row>
    <row r="5244" spans="1:26" hidden="1" x14ac:dyDescent="0.25">
      <c r="A5244" t="s">
        <v>20903</v>
      </c>
      <c r="B5244" t="s">
        <v>20904</v>
      </c>
      <c r="C5244" s="1" t="str">
        <f t="shared" si="856"/>
        <v>21:0389</v>
      </c>
      <c r="D5244" s="1" t="str">
        <f t="shared" si="863"/>
        <v>21:0130</v>
      </c>
      <c r="E5244" t="s">
        <v>20852</v>
      </c>
      <c r="F5244" t="s">
        <v>20905</v>
      </c>
      <c r="H5244">
        <v>67.243607999999995</v>
      </c>
      <c r="I5244">
        <v>-84.836905700000003</v>
      </c>
      <c r="J5244" s="1" t="str">
        <f t="shared" si="864"/>
        <v>NGR lake sediment grab sample</v>
      </c>
      <c r="K5244" s="1" t="str">
        <f t="shared" si="865"/>
        <v>&lt;177 micron (NGR)</v>
      </c>
      <c r="L5244">
        <v>35</v>
      </c>
      <c r="M5244" t="s">
        <v>366</v>
      </c>
      <c r="N5244">
        <v>692</v>
      </c>
      <c r="O5244" t="s">
        <v>207</v>
      </c>
      <c r="P5244" t="s">
        <v>82</v>
      </c>
      <c r="Q5244" t="s">
        <v>156</v>
      </c>
      <c r="R5244" t="s">
        <v>335</v>
      </c>
      <c r="S5244" t="s">
        <v>97</v>
      </c>
      <c r="T5244" t="s">
        <v>36</v>
      </c>
      <c r="U5244" t="s">
        <v>667</v>
      </c>
      <c r="V5244" t="s">
        <v>496</v>
      </c>
      <c r="W5244" t="s">
        <v>33</v>
      </c>
      <c r="X5244" t="s">
        <v>77</v>
      </c>
      <c r="Y5244" t="s">
        <v>63</v>
      </c>
      <c r="Z5244" t="s">
        <v>2057</v>
      </c>
    </row>
    <row r="5245" spans="1:26" hidden="1" x14ac:dyDescent="0.25">
      <c r="A5245" t="s">
        <v>20906</v>
      </c>
      <c r="B5245" t="s">
        <v>20907</v>
      </c>
      <c r="C5245" s="1" t="str">
        <f t="shared" si="856"/>
        <v>21:0389</v>
      </c>
      <c r="D5245" s="1" t="str">
        <f t="shared" si="863"/>
        <v>21:0130</v>
      </c>
      <c r="E5245" t="s">
        <v>20908</v>
      </c>
      <c r="F5245" t="s">
        <v>20909</v>
      </c>
      <c r="H5245">
        <v>67.2127579</v>
      </c>
      <c r="I5245">
        <v>-84.966011699999996</v>
      </c>
      <c r="J5245" s="1" t="str">
        <f t="shared" si="864"/>
        <v>NGR lake sediment grab sample</v>
      </c>
      <c r="K5245" s="1" t="str">
        <f t="shared" si="865"/>
        <v>&lt;177 micron (NGR)</v>
      </c>
      <c r="L5245">
        <v>35</v>
      </c>
      <c r="M5245" t="s">
        <v>177</v>
      </c>
      <c r="N5245">
        <v>693</v>
      </c>
      <c r="O5245" t="s">
        <v>40</v>
      </c>
      <c r="P5245" t="s">
        <v>74</v>
      </c>
      <c r="Q5245" t="s">
        <v>198</v>
      </c>
      <c r="R5245" t="s">
        <v>51</v>
      </c>
      <c r="S5245" t="s">
        <v>77</v>
      </c>
      <c r="T5245" t="s">
        <v>36</v>
      </c>
      <c r="U5245" t="s">
        <v>1785</v>
      </c>
      <c r="V5245" t="s">
        <v>1589</v>
      </c>
      <c r="W5245" t="s">
        <v>33</v>
      </c>
      <c r="X5245" t="s">
        <v>890</v>
      </c>
      <c r="Y5245" t="s">
        <v>66</v>
      </c>
      <c r="Z5245" t="s">
        <v>181</v>
      </c>
    </row>
    <row r="5246" spans="1:26" hidden="1" x14ac:dyDescent="0.25">
      <c r="A5246" t="s">
        <v>20910</v>
      </c>
      <c r="B5246" t="s">
        <v>20911</v>
      </c>
      <c r="C5246" s="1" t="str">
        <f t="shared" si="856"/>
        <v>21:0389</v>
      </c>
      <c r="D5246" s="1" t="str">
        <f t="shared" si="863"/>
        <v>21:0130</v>
      </c>
      <c r="E5246" t="s">
        <v>20912</v>
      </c>
      <c r="F5246" t="s">
        <v>20913</v>
      </c>
      <c r="H5246">
        <v>67.220013800000004</v>
      </c>
      <c r="I5246">
        <v>-85.001355200000006</v>
      </c>
      <c r="J5246" s="1" t="str">
        <f t="shared" si="864"/>
        <v>NGR lake sediment grab sample</v>
      </c>
      <c r="K5246" s="1" t="str">
        <f t="shared" si="865"/>
        <v>&lt;177 micron (NGR)</v>
      </c>
      <c r="L5246">
        <v>35</v>
      </c>
      <c r="M5246" t="s">
        <v>187</v>
      </c>
      <c r="N5246">
        <v>694</v>
      </c>
      <c r="O5246" t="s">
        <v>405</v>
      </c>
      <c r="P5246" t="s">
        <v>798</v>
      </c>
      <c r="Q5246" t="s">
        <v>198</v>
      </c>
      <c r="R5246" t="s">
        <v>51</v>
      </c>
      <c r="S5246" t="s">
        <v>34</v>
      </c>
      <c r="T5246" t="s">
        <v>122</v>
      </c>
      <c r="U5246" t="s">
        <v>703</v>
      </c>
      <c r="V5246" t="s">
        <v>2309</v>
      </c>
      <c r="W5246" t="s">
        <v>78</v>
      </c>
      <c r="X5246" t="s">
        <v>283</v>
      </c>
      <c r="Y5246" t="s">
        <v>63</v>
      </c>
      <c r="Z5246" t="s">
        <v>4679</v>
      </c>
    </row>
    <row r="5247" spans="1:26" hidden="1" x14ac:dyDescent="0.25">
      <c r="A5247" t="s">
        <v>20914</v>
      </c>
      <c r="B5247" t="s">
        <v>20915</v>
      </c>
      <c r="C5247" s="1" t="str">
        <f t="shared" si="856"/>
        <v>21:0389</v>
      </c>
      <c r="D5247" s="1" t="str">
        <f t="shared" si="863"/>
        <v>21:0130</v>
      </c>
      <c r="E5247" t="s">
        <v>20916</v>
      </c>
      <c r="F5247" t="s">
        <v>20917</v>
      </c>
      <c r="H5247">
        <v>67.190693300000007</v>
      </c>
      <c r="I5247">
        <v>-85.022054199999999</v>
      </c>
      <c r="J5247" s="1" t="str">
        <f t="shared" si="864"/>
        <v>NGR lake sediment grab sample</v>
      </c>
      <c r="K5247" s="1" t="str">
        <f t="shared" si="865"/>
        <v>&lt;177 micron (NGR)</v>
      </c>
      <c r="L5247">
        <v>35</v>
      </c>
      <c r="M5247" t="s">
        <v>196</v>
      </c>
      <c r="N5247">
        <v>695</v>
      </c>
      <c r="O5247" t="s">
        <v>208</v>
      </c>
      <c r="P5247" t="s">
        <v>74</v>
      </c>
      <c r="Q5247" t="s">
        <v>76</v>
      </c>
      <c r="R5247" t="s">
        <v>761</v>
      </c>
      <c r="S5247" t="s">
        <v>146</v>
      </c>
      <c r="T5247" t="s">
        <v>36</v>
      </c>
      <c r="U5247" t="s">
        <v>497</v>
      </c>
      <c r="V5247" t="s">
        <v>597</v>
      </c>
      <c r="W5247" t="s">
        <v>39</v>
      </c>
      <c r="X5247" t="s">
        <v>82</v>
      </c>
      <c r="Y5247" t="s">
        <v>41</v>
      </c>
      <c r="Z5247" t="s">
        <v>3858</v>
      </c>
    </row>
    <row r="5248" spans="1:26" hidden="1" x14ac:dyDescent="0.25">
      <c r="A5248" t="s">
        <v>20918</v>
      </c>
      <c r="B5248" t="s">
        <v>20919</v>
      </c>
      <c r="C5248" s="1" t="str">
        <f t="shared" si="856"/>
        <v>21:0389</v>
      </c>
      <c r="D5248" s="1" t="str">
        <f t="shared" si="863"/>
        <v>21:0130</v>
      </c>
      <c r="E5248" t="s">
        <v>20920</v>
      </c>
      <c r="F5248" t="s">
        <v>20921</v>
      </c>
      <c r="H5248">
        <v>67.186028199999996</v>
      </c>
      <c r="I5248">
        <v>-85.107516399999994</v>
      </c>
      <c r="J5248" s="1" t="str">
        <f t="shared" si="864"/>
        <v>NGR lake sediment grab sample</v>
      </c>
      <c r="K5248" s="1" t="str">
        <f t="shared" si="865"/>
        <v>&lt;177 micron (NGR)</v>
      </c>
      <c r="L5248">
        <v>35</v>
      </c>
      <c r="M5248" t="s">
        <v>206</v>
      </c>
      <c r="N5248">
        <v>696</v>
      </c>
      <c r="O5248" t="s">
        <v>847</v>
      </c>
      <c r="P5248" t="s">
        <v>771</v>
      </c>
      <c r="Q5248" t="s">
        <v>64</v>
      </c>
      <c r="R5248" t="s">
        <v>236</v>
      </c>
      <c r="S5248" t="s">
        <v>145</v>
      </c>
      <c r="T5248" t="s">
        <v>437</v>
      </c>
      <c r="U5248" t="s">
        <v>147</v>
      </c>
      <c r="V5248" t="s">
        <v>19655</v>
      </c>
      <c r="W5248" t="s">
        <v>97</v>
      </c>
      <c r="X5248" t="s">
        <v>336</v>
      </c>
      <c r="Y5248" t="s">
        <v>875</v>
      </c>
      <c r="Z5248" t="s">
        <v>2335</v>
      </c>
    </row>
    <row r="5249" spans="1:26" hidden="1" x14ac:dyDescent="0.25">
      <c r="A5249" t="s">
        <v>20922</v>
      </c>
      <c r="B5249" t="s">
        <v>20923</v>
      </c>
      <c r="C5249" s="1" t="str">
        <f t="shared" si="856"/>
        <v>21:0389</v>
      </c>
      <c r="D5249" s="1" t="str">
        <f t="shared" si="863"/>
        <v>21:0130</v>
      </c>
      <c r="E5249" t="s">
        <v>20924</v>
      </c>
      <c r="F5249" t="s">
        <v>20925</v>
      </c>
      <c r="H5249">
        <v>67.167483399999995</v>
      </c>
      <c r="I5249">
        <v>-85.198740400000005</v>
      </c>
      <c r="J5249" s="1" t="str">
        <f t="shared" si="864"/>
        <v>NGR lake sediment grab sample</v>
      </c>
      <c r="K5249" s="1" t="str">
        <f t="shared" si="865"/>
        <v>&lt;177 micron (NGR)</v>
      </c>
      <c r="L5249">
        <v>35</v>
      </c>
      <c r="M5249" t="s">
        <v>214</v>
      </c>
      <c r="N5249">
        <v>697</v>
      </c>
      <c r="O5249" t="s">
        <v>223</v>
      </c>
      <c r="P5249" t="s">
        <v>134</v>
      </c>
      <c r="Q5249" t="s">
        <v>78</v>
      </c>
      <c r="R5249" t="s">
        <v>110</v>
      </c>
      <c r="S5249" t="s">
        <v>181</v>
      </c>
      <c r="T5249" t="s">
        <v>36</v>
      </c>
      <c r="U5249" t="s">
        <v>119</v>
      </c>
      <c r="V5249" t="s">
        <v>496</v>
      </c>
      <c r="W5249" t="s">
        <v>53</v>
      </c>
      <c r="X5249" t="s">
        <v>77</v>
      </c>
      <c r="Y5249" t="s">
        <v>309</v>
      </c>
      <c r="Z5249" t="s">
        <v>496</v>
      </c>
    </row>
    <row r="5250" spans="1:26" hidden="1" x14ac:dyDescent="0.25">
      <c r="A5250" t="s">
        <v>20926</v>
      </c>
      <c r="B5250" t="s">
        <v>20927</v>
      </c>
      <c r="C5250" s="1" t="str">
        <f t="shared" si="856"/>
        <v>21:0389</v>
      </c>
      <c r="D5250" s="1" t="str">
        <f t="shared" si="863"/>
        <v>21:0130</v>
      </c>
      <c r="E5250" t="s">
        <v>20928</v>
      </c>
      <c r="F5250" t="s">
        <v>20929</v>
      </c>
      <c r="H5250">
        <v>67.282578299999997</v>
      </c>
      <c r="I5250">
        <v>-85.736541200000005</v>
      </c>
      <c r="J5250" s="1" t="str">
        <f t="shared" si="864"/>
        <v>NGR lake sediment grab sample</v>
      </c>
      <c r="K5250" s="1" t="str">
        <f t="shared" si="865"/>
        <v>&lt;177 micron (NGR)</v>
      </c>
      <c r="L5250">
        <v>36</v>
      </c>
      <c r="M5250" t="s">
        <v>242</v>
      </c>
      <c r="N5250">
        <v>698</v>
      </c>
      <c r="O5250" t="s">
        <v>336</v>
      </c>
      <c r="P5250" t="s">
        <v>62</v>
      </c>
      <c r="Q5250" t="s">
        <v>76</v>
      </c>
      <c r="R5250" t="s">
        <v>244</v>
      </c>
      <c r="S5250" t="s">
        <v>109</v>
      </c>
      <c r="T5250" t="s">
        <v>36</v>
      </c>
      <c r="U5250" t="s">
        <v>456</v>
      </c>
      <c r="V5250" t="s">
        <v>2309</v>
      </c>
      <c r="W5250" t="s">
        <v>66</v>
      </c>
      <c r="X5250" t="s">
        <v>77</v>
      </c>
      <c r="Y5250" t="s">
        <v>66</v>
      </c>
      <c r="Z5250" t="s">
        <v>33</v>
      </c>
    </row>
    <row r="5251" spans="1:26" hidden="1" x14ac:dyDescent="0.25">
      <c r="A5251" t="s">
        <v>20930</v>
      </c>
      <c r="B5251" t="s">
        <v>20931</v>
      </c>
      <c r="C5251" s="1" t="str">
        <f t="shared" si="856"/>
        <v>21:0389</v>
      </c>
      <c r="D5251" s="1" t="str">
        <f t="shared" si="863"/>
        <v>21:0130</v>
      </c>
      <c r="E5251" t="s">
        <v>20932</v>
      </c>
      <c r="F5251" t="s">
        <v>20933</v>
      </c>
      <c r="H5251">
        <v>67.202460799999997</v>
      </c>
      <c r="I5251">
        <v>-85.2172245</v>
      </c>
      <c r="J5251" s="1" t="str">
        <f t="shared" si="864"/>
        <v>NGR lake sediment grab sample</v>
      </c>
      <c r="K5251" s="1" t="str">
        <f t="shared" si="865"/>
        <v>&lt;177 micron (NGR)</v>
      </c>
      <c r="L5251">
        <v>36</v>
      </c>
      <c r="M5251" t="s">
        <v>47</v>
      </c>
      <c r="N5251">
        <v>699</v>
      </c>
      <c r="O5251" t="s">
        <v>1047</v>
      </c>
      <c r="P5251" t="s">
        <v>489</v>
      </c>
      <c r="Q5251" t="s">
        <v>146</v>
      </c>
      <c r="R5251" t="s">
        <v>349</v>
      </c>
      <c r="S5251" t="s">
        <v>181</v>
      </c>
      <c r="T5251" t="s">
        <v>1095</v>
      </c>
      <c r="U5251" t="s">
        <v>299</v>
      </c>
      <c r="V5251" t="s">
        <v>564</v>
      </c>
      <c r="W5251" t="s">
        <v>80</v>
      </c>
      <c r="X5251" t="s">
        <v>82</v>
      </c>
      <c r="Y5251" t="s">
        <v>41</v>
      </c>
      <c r="Z5251" t="s">
        <v>290</v>
      </c>
    </row>
    <row r="5252" spans="1:26" hidden="1" x14ac:dyDescent="0.25">
      <c r="A5252" t="s">
        <v>20934</v>
      </c>
      <c r="B5252" t="s">
        <v>20935</v>
      </c>
      <c r="C5252" s="1" t="str">
        <f t="shared" si="856"/>
        <v>21:0389</v>
      </c>
      <c r="D5252" s="1" t="str">
        <f t="shared" si="863"/>
        <v>21:0130</v>
      </c>
      <c r="E5252" t="s">
        <v>20936</v>
      </c>
      <c r="F5252" t="s">
        <v>20937</v>
      </c>
      <c r="H5252">
        <v>67.223710299999993</v>
      </c>
      <c r="I5252">
        <v>-85.216554000000002</v>
      </c>
      <c r="J5252" s="1" t="str">
        <f t="shared" si="864"/>
        <v>NGR lake sediment grab sample</v>
      </c>
      <c r="K5252" s="1" t="str">
        <f t="shared" si="865"/>
        <v>&lt;177 micron (NGR)</v>
      </c>
      <c r="L5252">
        <v>36</v>
      </c>
      <c r="M5252" t="s">
        <v>60</v>
      </c>
      <c r="N5252">
        <v>700</v>
      </c>
      <c r="O5252" t="s">
        <v>771</v>
      </c>
      <c r="P5252" t="s">
        <v>120</v>
      </c>
      <c r="Q5252" t="s">
        <v>146</v>
      </c>
      <c r="R5252" t="s">
        <v>75</v>
      </c>
      <c r="S5252" t="s">
        <v>146</v>
      </c>
      <c r="T5252" t="s">
        <v>36</v>
      </c>
      <c r="U5252" t="s">
        <v>40</v>
      </c>
      <c r="V5252" t="s">
        <v>148</v>
      </c>
      <c r="W5252" t="s">
        <v>33</v>
      </c>
      <c r="X5252" t="s">
        <v>283</v>
      </c>
      <c r="Y5252" t="s">
        <v>125</v>
      </c>
      <c r="Z5252" t="s">
        <v>156</v>
      </c>
    </row>
    <row r="5253" spans="1:26" hidden="1" x14ac:dyDescent="0.25">
      <c r="A5253" t="s">
        <v>20938</v>
      </c>
      <c r="B5253" t="s">
        <v>20939</v>
      </c>
      <c r="C5253" s="1" t="str">
        <f t="shared" si="856"/>
        <v>21:0389</v>
      </c>
      <c r="D5253" s="1" t="str">
        <f t="shared" si="863"/>
        <v>21:0130</v>
      </c>
      <c r="E5253" t="s">
        <v>20940</v>
      </c>
      <c r="F5253" t="s">
        <v>20941</v>
      </c>
      <c r="H5253">
        <v>67.223608299999995</v>
      </c>
      <c r="I5253">
        <v>-85.253746899999996</v>
      </c>
      <c r="J5253" s="1" t="str">
        <f t="shared" si="864"/>
        <v>NGR lake sediment grab sample</v>
      </c>
      <c r="K5253" s="1" t="str">
        <f t="shared" si="865"/>
        <v>&lt;177 micron (NGR)</v>
      </c>
      <c r="L5253">
        <v>36</v>
      </c>
      <c r="M5253" t="s">
        <v>251</v>
      </c>
      <c r="N5253">
        <v>701</v>
      </c>
      <c r="O5253" t="s">
        <v>320</v>
      </c>
      <c r="P5253" t="s">
        <v>81</v>
      </c>
      <c r="Q5253" t="s">
        <v>97</v>
      </c>
      <c r="R5253" t="s">
        <v>49</v>
      </c>
      <c r="S5253" t="s">
        <v>109</v>
      </c>
      <c r="T5253" t="s">
        <v>36</v>
      </c>
      <c r="U5253" t="s">
        <v>31</v>
      </c>
      <c r="V5253" t="s">
        <v>375</v>
      </c>
      <c r="W5253" t="s">
        <v>78</v>
      </c>
      <c r="X5253" t="s">
        <v>48</v>
      </c>
      <c r="Y5253" t="s">
        <v>309</v>
      </c>
      <c r="Z5253" t="s">
        <v>4675</v>
      </c>
    </row>
    <row r="5254" spans="1:26" hidden="1" x14ac:dyDescent="0.25">
      <c r="A5254" t="s">
        <v>20942</v>
      </c>
      <c r="B5254" t="s">
        <v>20943</v>
      </c>
      <c r="C5254" s="1" t="str">
        <f t="shared" si="856"/>
        <v>21:0389</v>
      </c>
      <c r="D5254" s="1" t="str">
        <f t="shared" si="863"/>
        <v>21:0130</v>
      </c>
      <c r="E5254" t="s">
        <v>20944</v>
      </c>
      <c r="F5254" t="s">
        <v>20945</v>
      </c>
      <c r="H5254">
        <v>67.223030899999998</v>
      </c>
      <c r="I5254">
        <v>-85.291759799999994</v>
      </c>
      <c r="J5254" s="1" t="str">
        <f t="shared" si="864"/>
        <v>NGR lake sediment grab sample</v>
      </c>
      <c r="K5254" s="1" t="str">
        <f t="shared" si="865"/>
        <v>&lt;177 micron (NGR)</v>
      </c>
      <c r="L5254">
        <v>36</v>
      </c>
      <c r="M5254" t="s">
        <v>259</v>
      </c>
      <c r="N5254">
        <v>702</v>
      </c>
      <c r="O5254" t="s">
        <v>1177</v>
      </c>
      <c r="P5254" t="s">
        <v>577</v>
      </c>
      <c r="Q5254" t="s">
        <v>244</v>
      </c>
      <c r="R5254" t="s">
        <v>418</v>
      </c>
      <c r="S5254" t="s">
        <v>34</v>
      </c>
      <c r="T5254" t="s">
        <v>437</v>
      </c>
      <c r="U5254" t="s">
        <v>973</v>
      </c>
      <c r="V5254" t="s">
        <v>380</v>
      </c>
      <c r="W5254" t="s">
        <v>78</v>
      </c>
      <c r="X5254" t="s">
        <v>79</v>
      </c>
      <c r="Y5254" t="s">
        <v>875</v>
      </c>
      <c r="Z5254" t="s">
        <v>869</v>
      </c>
    </row>
    <row r="5255" spans="1:26" hidden="1" x14ac:dyDescent="0.25">
      <c r="A5255" t="s">
        <v>20946</v>
      </c>
      <c r="B5255" t="s">
        <v>20947</v>
      </c>
      <c r="C5255" s="1" t="str">
        <f t="shared" si="856"/>
        <v>21:0389</v>
      </c>
      <c r="D5255" s="1" t="str">
        <f t="shared" si="863"/>
        <v>21:0130</v>
      </c>
      <c r="E5255" t="s">
        <v>20944</v>
      </c>
      <c r="F5255" t="s">
        <v>20948</v>
      </c>
      <c r="H5255">
        <v>67.223030899999998</v>
      </c>
      <c r="I5255">
        <v>-85.291759799999994</v>
      </c>
      <c r="J5255" s="1" t="str">
        <f t="shared" si="864"/>
        <v>NGR lake sediment grab sample</v>
      </c>
      <c r="K5255" s="1" t="str">
        <f t="shared" si="865"/>
        <v>&lt;177 micron (NGR)</v>
      </c>
      <c r="L5255">
        <v>36</v>
      </c>
      <c r="M5255" t="s">
        <v>268</v>
      </c>
      <c r="N5255">
        <v>703</v>
      </c>
      <c r="O5255" t="s">
        <v>112</v>
      </c>
      <c r="P5255" t="s">
        <v>119</v>
      </c>
      <c r="Q5255" t="s">
        <v>244</v>
      </c>
      <c r="R5255" t="s">
        <v>696</v>
      </c>
      <c r="S5255" t="s">
        <v>198</v>
      </c>
      <c r="T5255" t="s">
        <v>308</v>
      </c>
      <c r="U5255" t="s">
        <v>2247</v>
      </c>
      <c r="V5255" t="s">
        <v>5055</v>
      </c>
      <c r="W5255" t="s">
        <v>39</v>
      </c>
      <c r="X5255" t="s">
        <v>336</v>
      </c>
      <c r="Y5255" t="s">
        <v>875</v>
      </c>
      <c r="Z5255" t="s">
        <v>4687</v>
      </c>
    </row>
    <row r="5256" spans="1:26" hidden="1" x14ac:dyDescent="0.25">
      <c r="A5256" t="s">
        <v>20949</v>
      </c>
      <c r="B5256" t="s">
        <v>20950</v>
      </c>
      <c r="C5256" s="1" t="str">
        <f t="shared" si="856"/>
        <v>21:0389</v>
      </c>
      <c r="D5256" s="1" t="str">
        <f t="shared" si="863"/>
        <v>21:0130</v>
      </c>
      <c r="E5256" t="s">
        <v>20951</v>
      </c>
      <c r="F5256" t="s">
        <v>20952</v>
      </c>
      <c r="H5256">
        <v>67.243036599999996</v>
      </c>
      <c r="I5256">
        <v>-85.314345399999993</v>
      </c>
      <c r="J5256" s="1" t="str">
        <f t="shared" si="864"/>
        <v>NGR lake sediment grab sample</v>
      </c>
      <c r="K5256" s="1" t="str">
        <f t="shared" si="865"/>
        <v>&lt;177 micron (NGR)</v>
      </c>
      <c r="L5256">
        <v>36</v>
      </c>
      <c r="M5256" t="s">
        <v>73</v>
      </c>
      <c r="N5256">
        <v>704</v>
      </c>
      <c r="O5256" t="s">
        <v>348</v>
      </c>
      <c r="P5256" t="s">
        <v>62</v>
      </c>
      <c r="Q5256" t="s">
        <v>290</v>
      </c>
      <c r="R5256" t="s">
        <v>82</v>
      </c>
      <c r="S5256" t="s">
        <v>156</v>
      </c>
      <c r="T5256" t="s">
        <v>36</v>
      </c>
      <c r="U5256" t="s">
        <v>909</v>
      </c>
      <c r="V5256" t="s">
        <v>911</v>
      </c>
      <c r="W5256" t="s">
        <v>66</v>
      </c>
      <c r="X5256" t="s">
        <v>283</v>
      </c>
      <c r="Y5256" t="s">
        <v>309</v>
      </c>
      <c r="Z5256" t="s">
        <v>1127</v>
      </c>
    </row>
    <row r="5257" spans="1:26" hidden="1" x14ac:dyDescent="0.25">
      <c r="A5257" t="s">
        <v>20953</v>
      </c>
      <c r="B5257" t="s">
        <v>20954</v>
      </c>
      <c r="C5257" s="1" t="str">
        <f t="shared" ref="C5257:C5320" si="866">HYPERLINK("http://geochem.nrcan.gc.ca/cdogs/content/bdl/bdl210389_e.htm", "21:0389")</f>
        <v>21:0389</v>
      </c>
      <c r="D5257" s="1" t="str">
        <f t="shared" si="863"/>
        <v>21:0130</v>
      </c>
      <c r="E5257" t="s">
        <v>20955</v>
      </c>
      <c r="F5257" t="s">
        <v>20956</v>
      </c>
      <c r="H5257">
        <v>67.254935900000007</v>
      </c>
      <c r="I5257">
        <v>-85.356886900000006</v>
      </c>
      <c r="J5257" s="1" t="str">
        <f t="shared" si="864"/>
        <v>NGR lake sediment grab sample</v>
      </c>
      <c r="K5257" s="1" t="str">
        <f t="shared" si="865"/>
        <v>&lt;177 micron (NGR)</v>
      </c>
      <c r="L5257">
        <v>36</v>
      </c>
      <c r="M5257" t="s">
        <v>87</v>
      </c>
      <c r="N5257">
        <v>705</v>
      </c>
      <c r="O5257" t="s">
        <v>615</v>
      </c>
      <c r="P5257" t="s">
        <v>1254</v>
      </c>
      <c r="Q5257" t="s">
        <v>290</v>
      </c>
      <c r="R5257" t="s">
        <v>335</v>
      </c>
      <c r="S5257" t="s">
        <v>156</v>
      </c>
      <c r="T5257" t="s">
        <v>122</v>
      </c>
      <c r="U5257" t="s">
        <v>199</v>
      </c>
      <c r="V5257" t="s">
        <v>875</v>
      </c>
      <c r="W5257" t="s">
        <v>63</v>
      </c>
      <c r="X5257" t="s">
        <v>48</v>
      </c>
      <c r="Y5257" t="s">
        <v>309</v>
      </c>
      <c r="Z5257" t="s">
        <v>3412</v>
      </c>
    </row>
    <row r="5258" spans="1:26" hidden="1" x14ac:dyDescent="0.25">
      <c r="A5258" t="s">
        <v>20957</v>
      </c>
      <c r="B5258" t="s">
        <v>20958</v>
      </c>
      <c r="C5258" s="1" t="str">
        <f t="shared" si="866"/>
        <v>21:0389</v>
      </c>
      <c r="D5258" s="1" t="str">
        <f t="shared" si="863"/>
        <v>21:0130</v>
      </c>
      <c r="E5258" t="s">
        <v>20959</v>
      </c>
      <c r="F5258" t="s">
        <v>20960</v>
      </c>
      <c r="H5258">
        <v>67.229521500000004</v>
      </c>
      <c r="I5258">
        <v>-85.363485400000002</v>
      </c>
      <c r="J5258" s="1" t="str">
        <f t="shared" si="864"/>
        <v>NGR lake sediment grab sample</v>
      </c>
      <c r="K5258" s="1" t="str">
        <f t="shared" si="865"/>
        <v>&lt;177 micron (NGR)</v>
      </c>
      <c r="L5258">
        <v>36</v>
      </c>
      <c r="M5258" t="s">
        <v>96</v>
      </c>
      <c r="N5258">
        <v>706</v>
      </c>
      <c r="O5258" t="s">
        <v>88</v>
      </c>
      <c r="P5258" t="s">
        <v>343</v>
      </c>
      <c r="Q5258" t="s">
        <v>198</v>
      </c>
      <c r="R5258" t="s">
        <v>121</v>
      </c>
      <c r="S5258" t="s">
        <v>290</v>
      </c>
      <c r="T5258" t="s">
        <v>36</v>
      </c>
      <c r="U5258" t="s">
        <v>1192</v>
      </c>
      <c r="V5258" t="s">
        <v>380</v>
      </c>
      <c r="W5258" t="s">
        <v>33</v>
      </c>
      <c r="X5258" t="s">
        <v>283</v>
      </c>
      <c r="Y5258" t="s">
        <v>875</v>
      </c>
      <c r="Z5258" t="s">
        <v>4244</v>
      </c>
    </row>
    <row r="5259" spans="1:26" hidden="1" x14ac:dyDescent="0.25">
      <c r="A5259" t="s">
        <v>20961</v>
      </c>
      <c r="B5259" t="s">
        <v>20962</v>
      </c>
      <c r="C5259" s="1" t="str">
        <f t="shared" si="866"/>
        <v>21:0389</v>
      </c>
      <c r="D5259" s="1" t="str">
        <f t="shared" si="863"/>
        <v>21:0130</v>
      </c>
      <c r="E5259" t="s">
        <v>20963</v>
      </c>
      <c r="F5259" t="s">
        <v>20964</v>
      </c>
      <c r="H5259">
        <v>67.256101099999995</v>
      </c>
      <c r="I5259">
        <v>-85.456173300000003</v>
      </c>
      <c r="J5259" s="1" t="str">
        <f t="shared" si="864"/>
        <v>NGR lake sediment grab sample</v>
      </c>
      <c r="K5259" s="1" t="str">
        <f t="shared" si="865"/>
        <v>&lt;177 micron (NGR)</v>
      </c>
      <c r="L5259">
        <v>36</v>
      </c>
      <c r="M5259" t="s">
        <v>106</v>
      </c>
      <c r="N5259">
        <v>707</v>
      </c>
      <c r="O5259" t="s">
        <v>888</v>
      </c>
      <c r="P5259" t="s">
        <v>1047</v>
      </c>
      <c r="Q5259" t="s">
        <v>64</v>
      </c>
      <c r="R5259" t="s">
        <v>406</v>
      </c>
      <c r="S5259" t="s">
        <v>97</v>
      </c>
      <c r="T5259" t="s">
        <v>36</v>
      </c>
      <c r="U5259" t="s">
        <v>2169</v>
      </c>
      <c r="V5259" t="s">
        <v>171</v>
      </c>
      <c r="W5259" t="s">
        <v>63</v>
      </c>
      <c r="X5259" t="s">
        <v>48</v>
      </c>
      <c r="Y5259" t="s">
        <v>309</v>
      </c>
      <c r="Z5259" t="s">
        <v>859</v>
      </c>
    </row>
    <row r="5260" spans="1:26" hidden="1" x14ac:dyDescent="0.25">
      <c r="A5260" t="s">
        <v>20965</v>
      </c>
      <c r="B5260" t="s">
        <v>20966</v>
      </c>
      <c r="C5260" s="1" t="str">
        <f t="shared" si="866"/>
        <v>21:0389</v>
      </c>
      <c r="D5260" s="1" t="str">
        <f t="shared" si="863"/>
        <v>21:0130</v>
      </c>
      <c r="E5260" t="s">
        <v>20967</v>
      </c>
      <c r="F5260" t="s">
        <v>20968</v>
      </c>
      <c r="H5260">
        <v>67.233661999999995</v>
      </c>
      <c r="I5260">
        <v>-85.572424100000006</v>
      </c>
      <c r="J5260" s="1" t="str">
        <f t="shared" si="864"/>
        <v>NGR lake sediment grab sample</v>
      </c>
      <c r="K5260" s="1" t="str">
        <f t="shared" si="865"/>
        <v>&lt;177 micron (NGR)</v>
      </c>
      <c r="L5260">
        <v>36</v>
      </c>
      <c r="M5260" t="s">
        <v>118</v>
      </c>
      <c r="N5260">
        <v>708</v>
      </c>
      <c r="O5260" t="s">
        <v>74</v>
      </c>
      <c r="P5260" t="s">
        <v>890</v>
      </c>
      <c r="Q5260" t="s">
        <v>290</v>
      </c>
      <c r="R5260" t="s">
        <v>668</v>
      </c>
      <c r="S5260" t="s">
        <v>290</v>
      </c>
      <c r="T5260" t="s">
        <v>36</v>
      </c>
      <c r="U5260" t="s">
        <v>1416</v>
      </c>
      <c r="V5260" t="s">
        <v>1193</v>
      </c>
      <c r="W5260" t="s">
        <v>66</v>
      </c>
      <c r="X5260" t="s">
        <v>82</v>
      </c>
      <c r="Y5260" t="s">
        <v>66</v>
      </c>
      <c r="Z5260" t="s">
        <v>992</v>
      </c>
    </row>
    <row r="5261" spans="1:26" hidden="1" x14ac:dyDescent="0.25">
      <c r="A5261" t="s">
        <v>20969</v>
      </c>
      <c r="B5261" t="s">
        <v>20970</v>
      </c>
      <c r="C5261" s="1" t="str">
        <f t="shared" si="866"/>
        <v>21:0389</v>
      </c>
      <c r="D5261" s="1" t="str">
        <f t="shared" si="863"/>
        <v>21:0130</v>
      </c>
      <c r="E5261" t="s">
        <v>20971</v>
      </c>
      <c r="F5261" t="s">
        <v>20972</v>
      </c>
      <c r="H5261">
        <v>67.212049800000003</v>
      </c>
      <c r="I5261">
        <v>-85.558501800000002</v>
      </c>
      <c r="J5261" s="1" t="str">
        <f t="shared" si="864"/>
        <v>NGR lake sediment grab sample</v>
      </c>
      <c r="K5261" s="1" t="str">
        <f t="shared" si="865"/>
        <v>&lt;177 micron (NGR)</v>
      </c>
      <c r="L5261">
        <v>36</v>
      </c>
      <c r="M5261" t="s">
        <v>131</v>
      </c>
      <c r="N5261">
        <v>709</v>
      </c>
      <c r="O5261" t="s">
        <v>197</v>
      </c>
      <c r="P5261" t="s">
        <v>74</v>
      </c>
      <c r="Q5261" t="s">
        <v>50</v>
      </c>
      <c r="R5261" t="s">
        <v>145</v>
      </c>
      <c r="S5261" t="s">
        <v>110</v>
      </c>
      <c r="T5261" t="s">
        <v>36</v>
      </c>
      <c r="U5261" t="s">
        <v>456</v>
      </c>
      <c r="V5261" t="s">
        <v>10398</v>
      </c>
      <c r="W5261" t="s">
        <v>63</v>
      </c>
      <c r="X5261" t="s">
        <v>283</v>
      </c>
      <c r="Y5261" t="s">
        <v>66</v>
      </c>
      <c r="Z5261" t="s">
        <v>6700</v>
      </c>
    </row>
    <row r="5262" spans="1:26" hidden="1" x14ac:dyDescent="0.25">
      <c r="A5262" t="s">
        <v>20973</v>
      </c>
      <c r="B5262" t="s">
        <v>20974</v>
      </c>
      <c r="C5262" s="1" t="str">
        <f t="shared" si="866"/>
        <v>21:0389</v>
      </c>
      <c r="D5262" s="1" t="str">
        <f t="shared" si="863"/>
        <v>21:0130</v>
      </c>
      <c r="E5262" t="s">
        <v>20975</v>
      </c>
      <c r="F5262" t="s">
        <v>20976</v>
      </c>
      <c r="H5262">
        <v>67.208502300000006</v>
      </c>
      <c r="I5262">
        <v>-85.6454995</v>
      </c>
      <c r="J5262" s="1" t="str">
        <f t="shared" si="864"/>
        <v>NGR lake sediment grab sample</v>
      </c>
      <c r="K5262" s="1" t="str">
        <f t="shared" si="865"/>
        <v>&lt;177 micron (NGR)</v>
      </c>
      <c r="L5262">
        <v>36</v>
      </c>
      <c r="M5262" t="s">
        <v>143</v>
      </c>
      <c r="N5262">
        <v>710</v>
      </c>
      <c r="O5262" t="s">
        <v>488</v>
      </c>
      <c r="P5262" t="s">
        <v>81</v>
      </c>
      <c r="Q5262" t="s">
        <v>244</v>
      </c>
      <c r="R5262" t="s">
        <v>278</v>
      </c>
      <c r="S5262" t="s">
        <v>77</v>
      </c>
      <c r="T5262" t="s">
        <v>36</v>
      </c>
      <c r="U5262" t="s">
        <v>864</v>
      </c>
      <c r="V5262" t="s">
        <v>5543</v>
      </c>
      <c r="W5262" t="s">
        <v>63</v>
      </c>
      <c r="X5262" t="s">
        <v>890</v>
      </c>
      <c r="Y5262" t="s">
        <v>63</v>
      </c>
      <c r="Z5262" t="s">
        <v>2257</v>
      </c>
    </row>
    <row r="5263" spans="1:26" hidden="1" x14ac:dyDescent="0.25">
      <c r="A5263" t="s">
        <v>20977</v>
      </c>
      <c r="B5263" t="s">
        <v>20978</v>
      </c>
      <c r="C5263" s="1" t="str">
        <f t="shared" si="866"/>
        <v>21:0389</v>
      </c>
      <c r="D5263" s="1" t="str">
        <f>HYPERLINK("http://geochem.nrcan.gc.ca/cdogs/content/svy/svy_e.htm", "")</f>
        <v/>
      </c>
      <c r="G5263" s="1" t="str">
        <f>HYPERLINK("http://geochem.nrcan.gc.ca/cdogs/content/cr_/cr_00007_e.htm", "7")</f>
        <v>7</v>
      </c>
      <c r="J5263" t="s">
        <v>220</v>
      </c>
      <c r="K5263" t="s">
        <v>221</v>
      </c>
      <c r="L5263">
        <v>36</v>
      </c>
      <c r="M5263" t="s">
        <v>222</v>
      </c>
      <c r="N5263">
        <v>711</v>
      </c>
      <c r="O5263" t="s">
        <v>108</v>
      </c>
      <c r="P5263" t="s">
        <v>48</v>
      </c>
      <c r="Q5263" t="s">
        <v>50</v>
      </c>
      <c r="R5263" t="s">
        <v>146</v>
      </c>
      <c r="S5263" t="s">
        <v>33</v>
      </c>
      <c r="T5263" t="s">
        <v>225</v>
      </c>
      <c r="U5263" t="s">
        <v>703</v>
      </c>
      <c r="V5263" t="s">
        <v>457</v>
      </c>
      <c r="W5263" t="s">
        <v>53</v>
      </c>
      <c r="X5263" t="s">
        <v>208</v>
      </c>
      <c r="Y5263" t="s">
        <v>77</v>
      </c>
      <c r="Z5263" t="s">
        <v>229</v>
      </c>
    </row>
    <row r="5264" spans="1:26" hidden="1" x14ac:dyDescent="0.25">
      <c r="A5264" t="s">
        <v>20979</v>
      </c>
      <c r="B5264" t="s">
        <v>20980</v>
      </c>
      <c r="C5264" s="1" t="str">
        <f t="shared" si="866"/>
        <v>21:0389</v>
      </c>
      <c r="D5264" s="1" t="str">
        <f t="shared" ref="D5264:D5286" si="867">HYPERLINK("http://geochem.nrcan.gc.ca/cdogs/content/svy/svy210130_e.htm", "21:0130")</f>
        <v>21:0130</v>
      </c>
      <c r="E5264" t="s">
        <v>20981</v>
      </c>
      <c r="F5264" t="s">
        <v>20982</v>
      </c>
      <c r="H5264">
        <v>67.235930199999999</v>
      </c>
      <c r="I5264">
        <v>-85.628784100000004</v>
      </c>
      <c r="J5264" s="1" t="str">
        <f t="shared" ref="J5264:J5286" si="868">HYPERLINK("http://geochem.nrcan.gc.ca/cdogs/content/kwd/kwd020027_e.htm", "NGR lake sediment grab sample")</f>
        <v>NGR lake sediment grab sample</v>
      </c>
      <c r="K5264" s="1" t="str">
        <f t="shared" ref="K5264:K5286" si="869">HYPERLINK("http://geochem.nrcan.gc.ca/cdogs/content/kwd/kwd080006_e.htm", "&lt;177 micron (NGR)")</f>
        <v>&lt;177 micron (NGR)</v>
      </c>
      <c r="L5264">
        <v>36</v>
      </c>
      <c r="M5264" t="s">
        <v>177</v>
      </c>
      <c r="N5264">
        <v>712</v>
      </c>
      <c r="O5264" t="s">
        <v>336</v>
      </c>
      <c r="P5264" t="s">
        <v>120</v>
      </c>
      <c r="Q5264" t="s">
        <v>109</v>
      </c>
      <c r="R5264" t="s">
        <v>668</v>
      </c>
      <c r="S5264" t="s">
        <v>290</v>
      </c>
      <c r="T5264" t="s">
        <v>36</v>
      </c>
      <c r="U5264" t="s">
        <v>1617</v>
      </c>
      <c r="V5264" t="s">
        <v>548</v>
      </c>
      <c r="W5264" t="s">
        <v>66</v>
      </c>
      <c r="X5264" t="s">
        <v>82</v>
      </c>
      <c r="Y5264" t="s">
        <v>66</v>
      </c>
      <c r="Z5264" t="s">
        <v>3853</v>
      </c>
    </row>
    <row r="5265" spans="1:26" hidden="1" x14ac:dyDescent="0.25">
      <c r="A5265" t="s">
        <v>20983</v>
      </c>
      <c r="B5265" t="s">
        <v>20984</v>
      </c>
      <c r="C5265" s="1" t="str">
        <f t="shared" si="866"/>
        <v>21:0389</v>
      </c>
      <c r="D5265" s="1" t="str">
        <f t="shared" si="867"/>
        <v>21:0130</v>
      </c>
      <c r="E5265" t="s">
        <v>20985</v>
      </c>
      <c r="F5265" t="s">
        <v>20986</v>
      </c>
      <c r="H5265">
        <v>67.224847600000004</v>
      </c>
      <c r="I5265">
        <v>-85.699542399999999</v>
      </c>
      <c r="J5265" s="1" t="str">
        <f t="shared" si="868"/>
        <v>NGR lake sediment grab sample</v>
      </c>
      <c r="K5265" s="1" t="str">
        <f t="shared" si="869"/>
        <v>&lt;177 micron (NGR)</v>
      </c>
      <c r="L5265">
        <v>36</v>
      </c>
      <c r="M5265" t="s">
        <v>187</v>
      </c>
      <c r="N5265">
        <v>713</v>
      </c>
      <c r="O5265" t="s">
        <v>888</v>
      </c>
      <c r="P5265" t="s">
        <v>342</v>
      </c>
      <c r="Q5265" t="s">
        <v>244</v>
      </c>
      <c r="R5265" t="s">
        <v>121</v>
      </c>
      <c r="S5265" t="s">
        <v>110</v>
      </c>
      <c r="T5265" t="s">
        <v>36</v>
      </c>
      <c r="U5265" t="s">
        <v>464</v>
      </c>
      <c r="V5265" t="s">
        <v>3466</v>
      </c>
      <c r="W5265" t="s">
        <v>63</v>
      </c>
      <c r="X5265" t="s">
        <v>48</v>
      </c>
      <c r="Y5265" t="s">
        <v>63</v>
      </c>
      <c r="Z5265" t="s">
        <v>2723</v>
      </c>
    </row>
    <row r="5266" spans="1:26" hidden="1" x14ac:dyDescent="0.25">
      <c r="A5266" t="s">
        <v>20987</v>
      </c>
      <c r="B5266" t="s">
        <v>20988</v>
      </c>
      <c r="C5266" s="1" t="str">
        <f t="shared" si="866"/>
        <v>21:0389</v>
      </c>
      <c r="D5266" s="1" t="str">
        <f t="shared" si="867"/>
        <v>21:0130</v>
      </c>
      <c r="E5266" t="s">
        <v>20989</v>
      </c>
      <c r="F5266" t="s">
        <v>20990</v>
      </c>
      <c r="H5266">
        <v>67.216738300000003</v>
      </c>
      <c r="I5266">
        <v>-85.725345799999999</v>
      </c>
      <c r="J5266" s="1" t="str">
        <f t="shared" si="868"/>
        <v>NGR lake sediment grab sample</v>
      </c>
      <c r="K5266" s="1" t="str">
        <f t="shared" si="869"/>
        <v>&lt;177 micron (NGR)</v>
      </c>
      <c r="L5266">
        <v>36</v>
      </c>
      <c r="M5266" t="s">
        <v>196</v>
      </c>
      <c r="N5266">
        <v>714</v>
      </c>
      <c r="O5266" t="s">
        <v>417</v>
      </c>
      <c r="P5266" t="s">
        <v>1047</v>
      </c>
      <c r="Q5266" t="s">
        <v>271</v>
      </c>
      <c r="R5266" t="s">
        <v>35</v>
      </c>
      <c r="S5266" t="s">
        <v>110</v>
      </c>
      <c r="T5266" t="s">
        <v>36</v>
      </c>
      <c r="U5266" t="s">
        <v>2898</v>
      </c>
      <c r="V5266" t="s">
        <v>12009</v>
      </c>
      <c r="W5266" t="s">
        <v>63</v>
      </c>
      <c r="X5266" t="s">
        <v>890</v>
      </c>
      <c r="Y5266" t="s">
        <v>80</v>
      </c>
      <c r="Z5266" t="s">
        <v>181</v>
      </c>
    </row>
    <row r="5267" spans="1:26" hidden="1" x14ac:dyDescent="0.25">
      <c r="A5267" t="s">
        <v>20991</v>
      </c>
      <c r="B5267" t="s">
        <v>20992</v>
      </c>
      <c r="C5267" s="1" t="str">
        <f t="shared" si="866"/>
        <v>21:0389</v>
      </c>
      <c r="D5267" s="1" t="str">
        <f t="shared" si="867"/>
        <v>21:0130</v>
      </c>
      <c r="E5267" t="s">
        <v>20928</v>
      </c>
      <c r="F5267" t="s">
        <v>20993</v>
      </c>
      <c r="H5267">
        <v>67.282578299999997</v>
      </c>
      <c r="I5267">
        <v>-85.736541200000005</v>
      </c>
      <c r="J5267" s="1" t="str">
        <f t="shared" si="868"/>
        <v>NGR lake sediment grab sample</v>
      </c>
      <c r="K5267" s="1" t="str">
        <f t="shared" si="869"/>
        <v>&lt;177 micron (NGR)</v>
      </c>
      <c r="L5267">
        <v>36</v>
      </c>
      <c r="M5267" t="s">
        <v>366</v>
      </c>
      <c r="N5267">
        <v>715</v>
      </c>
      <c r="O5267" t="s">
        <v>297</v>
      </c>
      <c r="P5267" t="s">
        <v>108</v>
      </c>
      <c r="Q5267" t="s">
        <v>97</v>
      </c>
      <c r="R5267" t="s">
        <v>349</v>
      </c>
      <c r="S5267" t="s">
        <v>290</v>
      </c>
      <c r="T5267" t="s">
        <v>36</v>
      </c>
      <c r="U5267" t="s">
        <v>456</v>
      </c>
      <c r="V5267" t="s">
        <v>478</v>
      </c>
      <c r="W5267" t="s">
        <v>53</v>
      </c>
      <c r="X5267" t="s">
        <v>77</v>
      </c>
      <c r="Y5267" t="s">
        <v>66</v>
      </c>
      <c r="Z5267" t="s">
        <v>78</v>
      </c>
    </row>
    <row r="5268" spans="1:26" hidden="1" x14ac:dyDescent="0.25">
      <c r="A5268" t="s">
        <v>20994</v>
      </c>
      <c r="B5268" t="s">
        <v>20995</v>
      </c>
      <c r="C5268" s="1" t="str">
        <f t="shared" si="866"/>
        <v>21:0389</v>
      </c>
      <c r="D5268" s="1" t="str">
        <f t="shared" si="867"/>
        <v>21:0130</v>
      </c>
      <c r="E5268" t="s">
        <v>20996</v>
      </c>
      <c r="F5268" t="s">
        <v>20997</v>
      </c>
      <c r="H5268">
        <v>67.298755099999994</v>
      </c>
      <c r="I5268">
        <v>-85.708495299999996</v>
      </c>
      <c r="J5268" s="1" t="str">
        <f t="shared" si="868"/>
        <v>NGR lake sediment grab sample</v>
      </c>
      <c r="K5268" s="1" t="str">
        <f t="shared" si="869"/>
        <v>&lt;177 micron (NGR)</v>
      </c>
      <c r="L5268">
        <v>36</v>
      </c>
      <c r="M5268" t="s">
        <v>206</v>
      </c>
      <c r="N5268">
        <v>716</v>
      </c>
      <c r="O5268" t="s">
        <v>1254</v>
      </c>
      <c r="P5268" t="s">
        <v>108</v>
      </c>
      <c r="Q5268" t="s">
        <v>76</v>
      </c>
      <c r="R5268" t="s">
        <v>596</v>
      </c>
      <c r="S5268" t="s">
        <v>156</v>
      </c>
      <c r="T5268" t="s">
        <v>36</v>
      </c>
      <c r="U5268" t="s">
        <v>3268</v>
      </c>
      <c r="V5268" t="s">
        <v>6252</v>
      </c>
      <c r="W5268" t="s">
        <v>63</v>
      </c>
      <c r="X5268" t="s">
        <v>283</v>
      </c>
      <c r="Y5268" t="s">
        <v>63</v>
      </c>
      <c r="Z5268" t="s">
        <v>2661</v>
      </c>
    </row>
    <row r="5269" spans="1:26" hidden="1" x14ac:dyDescent="0.25">
      <c r="A5269" t="s">
        <v>20998</v>
      </c>
      <c r="B5269" t="s">
        <v>20999</v>
      </c>
      <c r="C5269" s="1" t="str">
        <f t="shared" si="866"/>
        <v>21:0389</v>
      </c>
      <c r="D5269" s="1" t="str">
        <f t="shared" si="867"/>
        <v>21:0130</v>
      </c>
      <c r="E5269" t="s">
        <v>21000</v>
      </c>
      <c r="F5269" t="s">
        <v>21001</v>
      </c>
      <c r="H5269">
        <v>67.316657000000006</v>
      </c>
      <c r="I5269">
        <v>-85.634044299999999</v>
      </c>
      <c r="J5269" s="1" t="str">
        <f t="shared" si="868"/>
        <v>NGR lake sediment grab sample</v>
      </c>
      <c r="K5269" s="1" t="str">
        <f t="shared" si="869"/>
        <v>&lt;177 micron (NGR)</v>
      </c>
      <c r="L5269">
        <v>36</v>
      </c>
      <c r="M5269" t="s">
        <v>214</v>
      </c>
      <c r="N5269">
        <v>717</v>
      </c>
      <c r="O5269" t="s">
        <v>207</v>
      </c>
      <c r="P5269" t="s">
        <v>61</v>
      </c>
      <c r="Q5269" t="s">
        <v>64</v>
      </c>
      <c r="R5269" t="s">
        <v>32</v>
      </c>
      <c r="S5269" t="s">
        <v>64</v>
      </c>
      <c r="T5269" t="s">
        <v>36</v>
      </c>
      <c r="U5269" t="s">
        <v>2474</v>
      </c>
      <c r="V5269" t="s">
        <v>80</v>
      </c>
      <c r="W5269" t="s">
        <v>33</v>
      </c>
      <c r="X5269" t="s">
        <v>82</v>
      </c>
      <c r="Y5269" t="s">
        <v>309</v>
      </c>
      <c r="Z5269" t="s">
        <v>146</v>
      </c>
    </row>
    <row r="5270" spans="1:26" hidden="1" x14ac:dyDescent="0.25">
      <c r="A5270" t="s">
        <v>21002</v>
      </c>
      <c r="B5270" t="s">
        <v>21003</v>
      </c>
      <c r="C5270" s="1" t="str">
        <f t="shared" si="866"/>
        <v>21:0389</v>
      </c>
      <c r="D5270" s="1" t="str">
        <f t="shared" si="867"/>
        <v>21:0130</v>
      </c>
      <c r="E5270" t="s">
        <v>21004</v>
      </c>
      <c r="F5270" t="s">
        <v>21005</v>
      </c>
      <c r="H5270">
        <v>67.261171200000007</v>
      </c>
      <c r="I5270">
        <v>-85.105264099999999</v>
      </c>
      <c r="J5270" s="1" t="str">
        <f t="shared" si="868"/>
        <v>NGR lake sediment grab sample</v>
      </c>
      <c r="K5270" s="1" t="str">
        <f t="shared" si="869"/>
        <v>&lt;177 micron (NGR)</v>
      </c>
      <c r="L5270">
        <v>37</v>
      </c>
      <c r="M5270" t="s">
        <v>242</v>
      </c>
      <c r="N5270">
        <v>718</v>
      </c>
      <c r="O5270" t="s">
        <v>100</v>
      </c>
      <c r="P5270" t="s">
        <v>1090</v>
      </c>
      <c r="Q5270" t="s">
        <v>244</v>
      </c>
      <c r="R5270" t="s">
        <v>121</v>
      </c>
      <c r="S5270" t="s">
        <v>156</v>
      </c>
      <c r="T5270" t="s">
        <v>36</v>
      </c>
      <c r="U5270" t="s">
        <v>1842</v>
      </c>
      <c r="V5270" t="s">
        <v>2909</v>
      </c>
      <c r="W5270" t="s">
        <v>80</v>
      </c>
      <c r="X5270" t="s">
        <v>82</v>
      </c>
      <c r="Y5270" t="s">
        <v>309</v>
      </c>
      <c r="Z5270" t="s">
        <v>1137</v>
      </c>
    </row>
    <row r="5271" spans="1:26" hidden="1" x14ac:dyDescent="0.25">
      <c r="A5271" t="s">
        <v>21006</v>
      </c>
      <c r="B5271" t="s">
        <v>21007</v>
      </c>
      <c r="C5271" s="1" t="str">
        <f t="shared" si="866"/>
        <v>21:0389</v>
      </c>
      <c r="D5271" s="1" t="str">
        <f t="shared" si="867"/>
        <v>21:0130</v>
      </c>
      <c r="E5271" t="s">
        <v>21008</v>
      </c>
      <c r="F5271" t="s">
        <v>21009</v>
      </c>
      <c r="H5271">
        <v>67.275172100000006</v>
      </c>
      <c r="I5271">
        <v>-85.604804799999997</v>
      </c>
      <c r="J5271" s="1" t="str">
        <f t="shared" si="868"/>
        <v>NGR lake sediment grab sample</v>
      </c>
      <c r="K5271" s="1" t="str">
        <f t="shared" si="869"/>
        <v>&lt;177 micron (NGR)</v>
      </c>
      <c r="L5271">
        <v>37</v>
      </c>
      <c r="M5271" t="s">
        <v>47</v>
      </c>
      <c r="N5271">
        <v>719</v>
      </c>
      <c r="O5271" t="s">
        <v>798</v>
      </c>
      <c r="P5271" t="s">
        <v>32</v>
      </c>
      <c r="Q5271" t="s">
        <v>146</v>
      </c>
      <c r="R5271" t="s">
        <v>135</v>
      </c>
      <c r="S5271" t="s">
        <v>181</v>
      </c>
      <c r="T5271" t="s">
        <v>36</v>
      </c>
      <c r="U5271" t="s">
        <v>119</v>
      </c>
      <c r="V5271" t="s">
        <v>137</v>
      </c>
      <c r="W5271" t="s">
        <v>66</v>
      </c>
      <c r="X5271" t="s">
        <v>283</v>
      </c>
      <c r="Y5271" t="s">
        <v>66</v>
      </c>
      <c r="Z5271" t="s">
        <v>2240</v>
      </c>
    </row>
    <row r="5272" spans="1:26" hidden="1" x14ac:dyDescent="0.25">
      <c r="A5272" t="s">
        <v>21010</v>
      </c>
      <c r="B5272" t="s">
        <v>21011</v>
      </c>
      <c r="C5272" s="1" t="str">
        <f t="shared" si="866"/>
        <v>21:0389</v>
      </c>
      <c r="D5272" s="1" t="str">
        <f t="shared" si="867"/>
        <v>21:0130</v>
      </c>
      <c r="E5272" t="s">
        <v>21012</v>
      </c>
      <c r="F5272" t="s">
        <v>21013</v>
      </c>
      <c r="H5272">
        <v>67.2808888</v>
      </c>
      <c r="I5272">
        <v>-85.536430999999993</v>
      </c>
      <c r="J5272" s="1" t="str">
        <f t="shared" si="868"/>
        <v>NGR lake sediment grab sample</v>
      </c>
      <c r="K5272" s="1" t="str">
        <f t="shared" si="869"/>
        <v>&lt;177 micron (NGR)</v>
      </c>
      <c r="L5272">
        <v>37</v>
      </c>
      <c r="M5272" t="s">
        <v>60</v>
      </c>
      <c r="N5272">
        <v>720</v>
      </c>
      <c r="O5272" t="s">
        <v>702</v>
      </c>
      <c r="P5272" t="s">
        <v>100</v>
      </c>
      <c r="Q5272" t="s">
        <v>77</v>
      </c>
      <c r="R5272" t="s">
        <v>708</v>
      </c>
      <c r="S5272" t="s">
        <v>76</v>
      </c>
      <c r="T5272" t="s">
        <v>122</v>
      </c>
      <c r="U5272" t="s">
        <v>147</v>
      </c>
      <c r="V5272" t="s">
        <v>564</v>
      </c>
      <c r="W5272" t="s">
        <v>39</v>
      </c>
      <c r="X5272" t="s">
        <v>890</v>
      </c>
      <c r="Y5272" t="s">
        <v>125</v>
      </c>
      <c r="Z5272" t="s">
        <v>1108</v>
      </c>
    </row>
    <row r="5273" spans="1:26" hidden="1" x14ac:dyDescent="0.25">
      <c r="A5273" t="s">
        <v>21014</v>
      </c>
      <c r="B5273" t="s">
        <v>21015</v>
      </c>
      <c r="C5273" s="1" t="str">
        <f t="shared" si="866"/>
        <v>21:0389</v>
      </c>
      <c r="D5273" s="1" t="str">
        <f t="shared" si="867"/>
        <v>21:0130</v>
      </c>
      <c r="E5273" t="s">
        <v>21016</v>
      </c>
      <c r="F5273" t="s">
        <v>21017</v>
      </c>
      <c r="H5273">
        <v>67.305047099999996</v>
      </c>
      <c r="I5273">
        <v>-85.514583799999997</v>
      </c>
      <c r="J5273" s="1" t="str">
        <f t="shared" si="868"/>
        <v>NGR lake sediment grab sample</v>
      </c>
      <c r="K5273" s="1" t="str">
        <f t="shared" si="869"/>
        <v>&lt;177 micron (NGR)</v>
      </c>
      <c r="L5273">
        <v>37</v>
      </c>
      <c r="M5273" t="s">
        <v>73</v>
      </c>
      <c r="N5273">
        <v>721</v>
      </c>
      <c r="O5273" t="s">
        <v>348</v>
      </c>
      <c r="P5273" t="s">
        <v>336</v>
      </c>
      <c r="Q5273" t="s">
        <v>50</v>
      </c>
      <c r="R5273" t="s">
        <v>32</v>
      </c>
      <c r="S5273" t="s">
        <v>290</v>
      </c>
      <c r="T5273" t="s">
        <v>36</v>
      </c>
      <c r="U5273" t="s">
        <v>471</v>
      </c>
      <c r="V5273" t="s">
        <v>911</v>
      </c>
      <c r="W5273" t="s">
        <v>80</v>
      </c>
      <c r="X5273" t="s">
        <v>82</v>
      </c>
      <c r="Y5273" t="s">
        <v>66</v>
      </c>
      <c r="Z5273" t="s">
        <v>97</v>
      </c>
    </row>
    <row r="5274" spans="1:26" hidden="1" x14ac:dyDescent="0.25">
      <c r="A5274" t="s">
        <v>21018</v>
      </c>
      <c r="B5274" t="s">
        <v>21019</v>
      </c>
      <c r="C5274" s="1" t="str">
        <f t="shared" si="866"/>
        <v>21:0389</v>
      </c>
      <c r="D5274" s="1" t="str">
        <f t="shared" si="867"/>
        <v>21:0130</v>
      </c>
      <c r="E5274" t="s">
        <v>21020</v>
      </c>
      <c r="F5274" t="s">
        <v>21021</v>
      </c>
      <c r="H5274">
        <v>67.305031600000007</v>
      </c>
      <c r="I5274">
        <v>-85.462362499999998</v>
      </c>
      <c r="J5274" s="1" t="str">
        <f t="shared" si="868"/>
        <v>NGR lake sediment grab sample</v>
      </c>
      <c r="K5274" s="1" t="str">
        <f t="shared" si="869"/>
        <v>&lt;177 micron (NGR)</v>
      </c>
      <c r="L5274">
        <v>37</v>
      </c>
      <c r="M5274" t="s">
        <v>87</v>
      </c>
      <c r="N5274">
        <v>722</v>
      </c>
      <c r="O5274" t="s">
        <v>888</v>
      </c>
      <c r="P5274" t="s">
        <v>74</v>
      </c>
      <c r="Q5274" t="s">
        <v>34</v>
      </c>
      <c r="R5274" t="s">
        <v>278</v>
      </c>
      <c r="S5274" t="s">
        <v>198</v>
      </c>
      <c r="T5274" t="s">
        <v>36</v>
      </c>
      <c r="U5274" t="s">
        <v>456</v>
      </c>
      <c r="V5274" t="s">
        <v>3557</v>
      </c>
      <c r="W5274" t="s">
        <v>33</v>
      </c>
      <c r="X5274" t="s">
        <v>283</v>
      </c>
      <c r="Y5274" t="s">
        <v>875</v>
      </c>
      <c r="Z5274" t="s">
        <v>4550</v>
      </c>
    </row>
    <row r="5275" spans="1:26" hidden="1" x14ac:dyDescent="0.25">
      <c r="A5275" t="s">
        <v>21022</v>
      </c>
      <c r="B5275" t="s">
        <v>21023</v>
      </c>
      <c r="C5275" s="1" t="str">
        <f t="shared" si="866"/>
        <v>21:0389</v>
      </c>
      <c r="D5275" s="1" t="str">
        <f t="shared" si="867"/>
        <v>21:0130</v>
      </c>
      <c r="E5275" t="s">
        <v>21024</v>
      </c>
      <c r="F5275" t="s">
        <v>21025</v>
      </c>
      <c r="H5275">
        <v>67.289930499999997</v>
      </c>
      <c r="I5275">
        <v>-85.473545200000004</v>
      </c>
      <c r="J5275" s="1" t="str">
        <f t="shared" si="868"/>
        <v>NGR lake sediment grab sample</v>
      </c>
      <c r="K5275" s="1" t="str">
        <f t="shared" si="869"/>
        <v>&lt;177 micron (NGR)</v>
      </c>
      <c r="L5275">
        <v>37</v>
      </c>
      <c r="M5275" t="s">
        <v>251</v>
      </c>
      <c r="N5275">
        <v>723</v>
      </c>
      <c r="O5275" t="s">
        <v>289</v>
      </c>
      <c r="P5275" t="s">
        <v>890</v>
      </c>
      <c r="Q5275" t="s">
        <v>156</v>
      </c>
      <c r="R5275" t="s">
        <v>711</v>
      </c>
      <c r="S5275" t="s">
        <v>109</v>
      </c>
      <c r="T5275" t="s">
        <v>36</v>
      </c>
      <c r="U5275" t="s">
        <v>1617</v>
      </c>
      <c r="V5275" t="s">
        <v>548</v>
      </c>
      <c r="W5275" t="s">
        <v>33</v>
      </c>
      <c r="X5275" t="s">
        <v>77</v>
      </c>
      <c r="Y5275" t="s">
        <v>309</v>
      </c>
      <c r="Z5275" t="s">
        <v>3853</v>
      </c>
    </row>
    <row r="5276" spans="1:26" hidden="1" x14ac:dyDescent="0.25">
      <c r="A5276" t="s">
        <v>21026</v>
      </c>
      <c r="B5276" t="s">
        <v>21027</v>
      </c>
      <c r="C5276" s="1" t="str">
        <f t="shared" si="866"/>
        <v>21:0389</v>
      </c>
      <c r="D5276" s="1" t="str">
        <f t="shared" si="867"/>
        <v>21:0130</v>
      </c>
      <c r="E5276" t="s">
        <v>21028</v>
      </c>
      <c r="F5276" t="s">
        <v>21029</v>
      </c>
      <c r="H5276">
        <v>67.280680399999994</v>
      </c>
      <c r="I5276">
        <v>-85.431640900000005</v>
      </c>
      <c r="J5276" s="1" t="str">
        <f t="shared" si="868"/>
        <v>NGR lake sediment grab sample</v>
      </c>
      <c r="K5276" s="1" t="str">
        <f t="shared" si="869"/>
        <v>&lt;177 micron (NGR)</v>
      </c>
      <c r="L5276">
        <v>37</v>
      </c>
      <c r="M5276" t="s">
        <v>259</v>
      </c>
      <c r="N5276">
        <v>724</v>
      </c>
      <c r="O5276" t="s">
        <v>343</v>
      </c>
      <c r="P5276" t="s">
        <v>546</v>
      </c>
      <c r="Q5276" t="s">
        <v>156</v>
      </c>
      <c r="R5276" t="s">
        <v>711</v>
      </c>
      <c r="S5276" t="s">
        <v>64</v>
      </c>
      <c r="T5276" t="s">
        <v>36</v>
      </c>
      <c r="U5276" t="s">
        <v>503</v>
      </c>
      <c r="V5276" t="s">
        <v>5519</v>
      </c>
      <c r="W5276" t="s">
        <v>66</v>
      </c>
      <c r="X5276" t="s">
        <v>77</v>
      </c>
      <c r="Y5276" t="s">
        <v>125</v>
      </c>
      <c r="Z5276" t="s">
        <v>66</v>
      </c>
    </row>
    <row r="5277" spans="1:26" hidden="1" x14ac:dyDescent="0.25">
      <c r="A5277" t="s">
        <v>21030</v>
      </c>
      <c r="B5277" t="s">
        <v>21031</v>
      </c>
      <c r="C5277" s="1" t="str">
        <f t="shared" si="866"/>
        <v>21:0389</v>
      </c>
      <c r="D5277" s="1" t="str">
        <f t="shared" si="867"/>
        <v>21:0130</v>
      </c>
      <c r="E5277" t="s">
        <v>21028</v>
      </c>
      <c r="F5277" t="s">
        <v>21032</v>
      </c>
      <c r="H5277">
        <v>67.280680399999994</v>
      </c>
      <c r="I5277">
        <v>-85.431640900000005</v>
      </c>
      <c r="J5277" s="1" t="str">
        <f t="shared" si="868"/>
        <v>NGR lake sediment grab sample</v>
      </c>
      <c r="K5277" s="1" t="str">
        <f t="shared" si="869"/>
        <v>&lt;177 micron (NGR)</v>
      </c>
      <c r="L5277">
        <v>37</v>
      </c>
      <c r="M5277" t="s">
        <v>268</v>
      </c>
      <c r="N5277">
        <v>725</v>
      </c>
      <c r="O5277" t="s">
        <v>771</v>
      </c>
      <c r="P5277" t="s">
        <v>35</v>
      </c>
      <c r="Q5277" t="s">
        <v>156</v>
      </c>
      <c r="R5277" t="s">
        <v>406</v>
      </c>
      <c r="S5277" t="s">
        <v>110</v>
      </c>
      <c r="T5277" t="s">
        <v>36</v>
      </c>
      <c r="U5277" t="s">
        <v>1480</v>
      </c>
      <c r="V5277" t="s">
        <v>1802</v>
      </c>
      <c r="W5277" t="s">
        <v>181</v>
      </c>
      <c r="X5277" t="s">
        <v>77</v>
      </c>
      <c r="Y5277" t="s">
        <v>309</v>
      </c>
      <c r="Z5277" t="s">
        <v>3853</v>
      </c>
    </row>
    <row r="5278" spans="1:26" hidden="1" x14ac:dyDescent="0.25">
      <c r="A5278" t="s">
        <v>21033</v>
      </c>
      <c r="B5278" t="s">
        <v>21034</v>
      </c>
      <c r="C5278" s="1" t="str">
        <f t="shared" si="866"/>
        <v>21:0389</v>
      </c>
      <c r="D5278" s="1" t="str">
        <f t="shared" si="867"/>
        <v>21:0130</v>
      </c>
      <c r="E5278" t="s">
        <v>21035</v>
      </c>
      <c r="F5278" t="s">
        <v>21036</v>
      </c>
      <c r="H5278">
        <v>67.308541399999996</v>
      </c>
      <c r="I5278">
        <v>-85.3625775</v>
      </c>
      <c r="J5278" s="1" t="str">
        <f t="shared" si="868"/>
        <v>NGR lake sediment grab sample</v>
      </c>
      <c r="K5278" s="1" t="str">
        <f t="shared" si="869"/>
        <v>&lt;177 micron (NGR)</v>
      </c>
      <c r="L5278">
        <v>37</v>
      </c>
      <c r="M5278" t="s">
        <v>96</v>
      </c>
      <c r="N5278">
        <v>726</v>
      </c>
      <c r="O5278" t="s">
        <v>405</v>
      </c>
      <c r="P5278" t="s">
        <v>3263</v>
      </c>
      <c r="Q5278" t="s">
        <v>110</v>
      </c>
      <c r="R5278" t="s">
        <v>423</v>
      </c>
      <c r="S5278" t="s">
        <v>198</v>
      </c>
      <c r="T5278" t="s">
        <v>437</v>
      </c>
      <c r="U5278" t="s">
        <v>226</v>
      </c>
      <c r="V5278" t="s">
        <v>5055</v>
      </c>
      <c r="W5278" t="s">
        <v>39</v>
      </c>
      <c r="X5278" t="s">
        <v>300</v>
      </c>
      <c r="Y5278" t="s">
        <v>875</v>
      </c>
      <c r="Z5278" t="s">
        <v>1283</v>
      </c>
    </row>
    <row r="5279" spans="1:26" hidden="1" x14ac:dyDescent="0.25">
      <c r="A5279" t="s">
        <v>21037</v>
      </c>
      <c r="B5279" t="s">
        <v>21038</v>
      </c>
      <c r="C5279" s="1" t="str">
        <f t="shared" si="866"/>
        <v>21:0389</v>
      </c>
      <c r="D5279" s="1" t="str">
        <f t="shared" si="867"/>
        <v>21:0130</v>
      </c>
      <c r="E5279" t="s">
        <v>21039</v>
      </c>
      <c r="F5279" t="s">
        <v>21040</v>
      </c>
      <c r="H5279">
        <v>67.311262200000002</v>
      </c>
      <c r="I5279">
        <v>-85.321888400000006</v>
      </c>
      <c r="J5279" s="1" t="str">
        <f t="shared" si="868"/>
        <v>NGR lake sediment grab sample</v>
      </c>
      <c r="K5279" s="1" t="str">
        <f t="shared" si="869"/>
        <v>&lt;177 micron (NGR)</v>
      </c>
      <c r="L5279">
        <v>37</v>
      </c>
      <c r="M5279" t="s">
        <v>106</v>
      </c>
      <c r="N5279">
        <v>727</v>
      </c>
      <c r="O5279" t="s">
        <v>54</v>
      </c>
      <c r="P5279" t="s">
        <v>236</v>
      </c>
      <c r="Q5279" t="s">
        <v>64</v>
      </c>
      <c r="R5279" t="s">
        <v>82</v>
      </c>
      <c r="S5279" t="s">
        <v>64</v>
      </c>
      <c r="T5279" t="s">
        <v>36</v>
      </c>
      <c r="U5279" t="s">
        <v>2169</v>
      </c>
      <c r="V5279" t="s">
        <v>1006</v>
      </c>
      <c r="W5279" t="s">
        <v>33</v>
      </c>
      <c r="X5279" t="s">
        <v>283</v>
      </c>
      <c r="Y5279" t="s">
        <v>66</v>
      </c>
      <c r="Z5279" t="s">
        <v>953</v>
      </c>
    </row>
    <row r="5280" spans="1:26" hidden="1" x14ac:dyDescent="0.25">
      <c r="A5280" t="s">
        <v>21041</v>
      </c>
      <c r="B5280" t="s">
        <v>21042</v>
      </c>
      <c r="C5280" s="1" t="str">
        <f t="shared" si="866"/>
        <v>21:0389</v>
      </c>
      <c r="D5280" s="1" t="str">
        <f t="shared" si="867"/>
        <v>21:0130</v>
      </c>
      <c r="E5280" t="s">
        <v>21043</v>
      </c>
      <c r="F5280" t="s">
        <v>21044</v>
      </c>
      <c r="H5280">
        <v>67.278350799999998</v>
      </c>
      <c r="I5280">
        <v>-85.350457899999995</v>
      </c>
      <c r="J5280" s="1" t="str">
        <f t="shared" si="868"/>
        <v>NGR lake sediment grab sample</v>
      </c>
      <c r="K5280" s="1" t="str">
        <f t="shared" si="869"/>
        <v>&lt;177 micron (NGR)</v>
      </c>
      <c r="L5280">
        <v>37</v>
      </c>
      <c r="M5280" t="s">
        <v>118</v>
      </c>
      <c r="N5280">
        <v>728</v>
      </c>
      <c r="O5280" t="s">
        <v>455</v>
      </c>
      <c r="P5280" t="s">
        <v>890</v>
      </c>
      <c r="Q5280" t="s">
        <v>290</v>
      </c>
      <c r="R5280" t="s">
        <v>82</v>
      </c>
      <c r="S5280" t="s">
        <v>290</v>
      </c>
      <c r="T5280" t="s">
        <v>36</v>
      </c>
      <c r="U5280" t="s">
        <v>189</v>
      </c>
      <c r="V5280" t="s">
        <v>368</v>
      </c>
      <c r="W5280" t="s">
        <v>63</v>
      </c>
      <c r="X5280" t="s">
        <v>77</v>
      </c>
      <c r="Y5280" t="s">
        <v>309</v>
      </c>
      <c r="Z5280" t="s">
        <v>2240</v>
      </c>
    </row>
    <row r="5281" spans="1:26" hidden="1" x14ac:dyDescent="0.25">
      <c r="A5281" t="s">
        <v>21045</v>
      </c>
      <c r="B5281" t="s">
        <v>21046</v>
      </c>
      <c r="C5281" s="1" t="str">
        <f t="shared" si="866"/>
        <v>21:0389</v>
      </c>
      <c r="D5281" s="1" t="str">
        <f t="shared" si="867"/>
        <v>21:0130</v>
      </c>
      <c r="E5281" t="s">
        <v>21047</v>
      </c>
      <c r="F5281" t="s">
        <v>21048</v>
      </c>
      <c r="H5281">
        <v>67.285988200000006</v>
      </c>
      <c r="I5281">
        <v>-85.272098200000002</v>
      </c>
      <c r="J5281" s="1" t="str">
        <f t="shared" si="868"/>
        <v>NGR lake sediment grab sample</v>
      </c>
      <c r="K5281" s="1" t="str">
        <f t="shared" si="869"/>
        <v>&lt;177 micron (NGR)</v>
      </c>
      <c r="L5281">
        <v>37</v>
      </c>
      <c r="M5281" t="s">
        <v>131</v>
      </c>
      <c r="N5281">
        <v>729</v>
      </c>
      <c r="O5281" t="s">
        <v>320</v>
      </c>
      <c r="P5281" t="s">
        <v>224</v>
      </c>
      <c r="Q5281" t="s">
        <v>290</v>
      </c>
      <c r="R5281" t="s">
        <v>394</v>
      </c>
      <c r="S5281" t="s">
        <v>97</v>
      </c>
      <c r="T5281" t="s">
        <v>36</v>
      </c>
      <c r="U5281" t="s">
        <v>963</v>
      </c>
      <c r="V5281" t="s">
        <v>63</v>
      </c>
      <c r="W5281" t="s">
        <v>80</v>
      </c>
      <c r="X5281" t="s">
        <v>82</v>
      </c>
      <c r="Y5281" t="s">
        <v>309</v>
      </c>
      <c r="Z5281" t="s">
        <v>201</v>
      </c>
    </row>
    <row r="5282" spans="1:26" hidden="1" x14ac:dyDescent="0.25">
      <c r="A5282" t="s">
        <v>21049</v>
      </c>
      <c r="B5282" t="s">
        <v>21050</v>
      </c>
      <c r="C5282" s="1" t="str">
        <f t="shared" si="866"/>
        <v>21:0389</v>
      </c>
      <c r="D5282" s="1" t="str">
        <f t="shared" si="867"/>
        <v>21:0130</v>
      </c>
      <c r="E5282" t="s">
        <v>21051</v>
      </c>
      <c r="F5282" t="s">
        <v>21052</v>
      </c>
      <c r="H5282">
        <v>67.308938299999994</v>
      </c>
      <c r="I5282">
        <v>-85.228223999999997</v>
      </c>
      <c r="J5282" s="1" t="str">
        <f t="shared" si="868"/>
        <v>NGR lake sediment grab sample</v>
      </c>
      <c r="K5282" s="1" t="str">
        <f t="shared" si="869"/>
        <v>&lt;177 micron (NGR)</v>
      </c>
      <c r="L5282">
        <v>37</v>
      </c>
      <c r="M5282" t="s">
        <v>143</v>
      </c>
      <c r="N5282">
        <v>730</v>
      </c>
      <c r="O5282" t="s">
        <v>54</v>
      </c>
      <c r="P5282" t="s">
        <v>455</v>
      </c>
      <c r="Q5282" t="s">
        <v>64</v>
      </c>
      <c r="R5282" t="s">
        <v>708</v>
      </c>
      <c r="S5282" t="s">
        <v>76</v>
      </c>
      <c r="T5282" t="s">
        <v>36</v>
      </c>
      <c r="U5282" t="s">
        <v>655</v>
      </c>
      <c r="V5282" t="s">
        <v>597</v>
      </c>
      <c r="W5282" t="s">
        <v>39</v>
      </c>
      <c r="X5282" t="s">
        <v>82</v>
      </c>
      <c r="Y5282" t="s">
        <v>125</v>
      </c>
      <c r="Z5282" t="s">
        <v>1797</v>
      </c>
    </row>
    <row r="5283" spans="1:26" hidden="1" x14ac:dyDescent="0.25">
      <c r="A5283" t="s">
        <v>21053</v>
      </c>
      <c r="B5283" t="s">
        <v>21054</v>
      </c>
      <c r="C5283" s="1" t="str">
        <f t="shared" si="866"/>
        <v>21:0389</v>
      </c>
      <c r="D5283" s="1" t="str">
        <f t="shared" si="867"/>
        <v>21:0130</v>
      </c>
      <c r="E5283" t="s">
        <v>21055</v>
      </c>
      <c r="F5283" t="s">
        <v>21056</v>
      </c>
      <c r="H5283">
        <v>67.285314900000003</v>
      </c>
      <c r="I5283">
        <v>-85.207381100000006</v>
      </c>
      <c r="J5283" s="1" t="str">
        <f t="shared" si="868"/>
        <v>NGR lake sediment grab sample</v>
      </c>
      <c r="K5283" s="1" t="str">
        <f t="shared" si="869"/>
        <v>&lt;177 micron (NGR)</v>
      </c>
      <c r="L5283">
        <v>37</v>
      </c>
      <c r="M5283" t="s">
        <v>177</v>
      </c>
      <c r="N5283">
        <v>731</v>
      </c>
      <c r="O5283" t="s">
        <v>144</v>
      </c>
      <c r="P5283" t="s">
        <v>679</v>
      </c>
      <c r="Q5283" t="s">
        <v>406</v>
      </c>
      <c r="R5283" t="s">
        <v>418</v>
      </c>
      <c r="S5283" t="s">
        <v>134</v>
      </c>
      <c r="T5283" t="s">
        <v>225</v>
      </c>
      <c r="U5283" t="s">
        <v>2504</v>
      </c>
      <c r="V5283" t="s">
        <v>12009</v>
      </c>
      <c r="W5283" t="s">
        <v>33</v>
      </c>
      <c r="X5283" t="s">
        <v>343</v>
      </c>
      <c r="Y5283" t="s">
        <v>63</v>
      </c>
      <c r="Z5283" t="s">
        <v>109</v>
      </c>
    </row>
    <row r="5284" spans="1:26" hidden="1" x14ac:dyDescent="0.25">
      <c r="A5284" t="s">
        <v>21057</v>
      </c>
      <c r="B5284" t="s">
        <v>21058</v>
      </c>
      <c r="C5284" s="1" t="str">
        <f t="shared" si="866"/>
        <v>21:0389</v>
      </c>
      <c r="D5284" s="1" t="str">
        <f t="shared" si="867"/>
        <v>21:0130</v>
      </c>
      <c r="E5284" t="s">
        <v>21059</v>
      </c>
      <c r="F5284" t="s">
        <v>21060</v>
      </c>
      <c r="H5284">
        <v>67.261184499999999</v>
      </c>
      <c r="I5284">
        <v>-85.2047752</v>
      </c>
      <c r="J5284" s="1" t="str">
        <f t="shared" si="868"/>
        <v>NGR lake sediment grab sample</v>
      </c>
      <c r="K5284" s="1" t="str">
        <f t="shared" si="869"/>
        <v>&lt;177 micron (NGR)</v>
      </c>
      <c r="L5284">
        <v>37</v>
      </c>
      <c r="M5284" t="s">
        <v>187</v>
      </c>
      <c r="N5284">
        <v>732</v>
      </c>
      <c r="O5284" t="s">
        <v>1090</v>
      </c>
      <c r="P5284" t="s">
        <v>223</v>
      </c>
      <c r="Q5284" t="s">
        <v>156</v>
      </c>
      <c r="R5284" t="s">
        <v>321</v>
      </c>
      <c r="S5284" t="s">
        <v>76</v>
      </c>
      <c r="T5284" t="s">
        <v>36</v>
      </c>
      <c r="U5284" t="s">
        <v>199</v>
      </c>
      <c r="V5284" t="s">
        <v>180</v>
      </c>
      <c r="W5284" t="s">
        <v>33</v>
      </c>
      <c r="X5284" t="s">
        <v>283</v>
      </c>
      <c r="Y5284" t="s">
        <v>125</v>
      </c>
      <c r="Z5284" t="s">
        <v>11653</v>
      </c>
    </row>
    <row r="5285" spans="1:26" hidden="1" x14ac:dyDescent="0.25">
      <c r="A5285" t="s">
        <v>21061</v>
      </c>
      <c r="B5285" t="s">
        <v>21062</v>
      </c>
      <c r="C5285" s="1" t="str">
        <f t="shared" si="866"/>
        <v>21:0389</v>
      </c>
      <c r="D5285" s="1" t="str">
        <f t="shared" si="867"/>
        <v>21:0130</v>
      </c>
      <c r="E5285" t="s">
        <v>21063</v>
      </c>
      <c r="F5285" t="s">
        <v>21064</v>
      </c>
      <c r="H5285">
        <v>67.236540700000006</v>
      </c>
      <c r="I5285">
        <v>-85.115266399999996</v>
      </c>
      <c r="J5285" s="1" t="str">
        <f t="shared" si="868"/>
        <v>NGR lake sediment grab sample</v>
      </c>
      <c r="K5285" s="1" t="str">
        <f t="shared" si="869"/>
        <v>&lt;177 micron (NGR)</v>
      </c>
      <c r="L5285">
        <v>37</v>
      </c>
      <c r="M5285" t="s">
        <v>196</v>
      </c>
      <c r="N5285">
        <v>733</v>
      </c>
      <c r="O5285" t="s">
        <v>228</v>
      </c>
      <c r="P5285" t="s">
        <v>133</v>
      </c>
      <c r="Q5285" t="s">
        <v>198</v>
      </c>
      <c r="R5285" t="s">
        <v>570</v>
      </c>
      <c r="S5285" t="s">
        <v>50</v>
      </c>
      <c r="T5285" t="s">
        <v>36</v>
      </c>
      <c r="U5285" t="s">
        <v>991</v>
      </c>
      <c r="V5285" t="s">
        <v>2309</v>
      </c>
      <c r="W5285" t="s">
        <v>33</v>
      </c>
      <c r="X5285" t="s">
        <v>283</v>
      </c>
      <c r="Y5285" t="s">
        <v>63</v>
      </c>
      <c r="Z5285" t="s">
        <v>6700</v>
      </c>
    </row>
    <row r="5286" spans="1:26" hidden="1" x14ac:dyDescent="0.25">
      <c r="A5286" t="s">
        <v>21065</v>
      </c>
      <c r="B5286" t="s">
        <v>21066</v>
      </c>
      <c r="C5286" s="1" t="str">
        <f t="shared" si="866"/>
        <v>21:0389</v>
      </c>
      <c r="D5286" s="1" t="str">
        <f t="shared" si="867"/>
        <v>21:0130</v>
      </c>
      <c r="E5286" t="s">
        <v>21004</v>
      </c>
      <c r="F5286" t="s">
        <v>21067</v>
      </c>
      <c r="H5286">
        <v>67.261171200000007</v>
      </c>
      <c r="I5286">
        <v>-85.105264099999999</v>
      </c>
      <c r="J5286" s="1" t="str">
        <f t="shared" si="868"/>
        <v>NGR lake sediment grab sample</v>
      </c>
      <c r="K5286" s="1" t="str">
        <f t="shared" si="869"/>
        <v>&lt;177 micron (NGR)</v>
      </c>
      <c r="L5286">
        <v>37</v>
      </c>
      <c r="M5286" t="s">
        <v>366</v>
      </c>
      <c r="N5286">
        <v>734</v>
      </c>
      <c r="O5286" t="s">
        <v>702</v>
      </c>
      <c r="P5286" t="s">
        <v>771</v>
      </c>
      <c r="Q5286" t="s">
        <v>277</v>
      </c>
      <c r="R5286" t="s">
        <v>278</v>
      </c>
      <c r="S5286" t="s">
        <v>290</v>
      </c>
      <c r="T5286" t="s">
        <v>36</v>
      </c>
      <c r="U5286" t="s">
        <v>390</v>
      </c>
      <c r="V5286" t="s">
        <v>2909</v>
      </c>
      <c r="W5286" t="s">
        <v>63</v>
      </c>
      <c r="X5286" t="s">
        <v>82</v>
      </c>
      <c r="Y5286" t="s">
        <v>41</v>
      </c>
      <c r="Z5286" t="s">
        <v>3162</v>
      </c>
    </row>
    <row r="5287" spans="1:26" hidden="1" x14ac:dyDescent="0.25">
      <c r="A5287" t="s">
        <v>21068</v>
      </c>
      <c r="B5287" t="s">
        <v>21069</v>
      </c>
      <c r="C5287" s="1" t="str">
        <f t="shared" si="866"/>
        <v>21:0389</v>
      </c>
      <c r="D5287" s="1" t="str">
        <f>HYPERLINK("http://geochem.nrcan.gc.ca/cdogs/content/svy/svy_e.htm", "")</f>
        <v/>
      </c>
      <c r="G5287" s="1" t="str">
        <f>HYPERLINK("http://geochem.nrcan.gc.ca/cdogs/content/cr_/cr_00022_e.htm", "22")</f>
        <v>22</v>
      </c>
      <c r="J5287" t="s">
        <v>220</v>
      </c>
      <c r="K5287" t="s">
        <v>221</v>
      </c>
      <c r="L5287">
        <v>37</v>
      </c>
      <c r="M5287" t="s">
        <v>222</v>
      </c>
      <c r="N5287">
        <v>735</v>
      </c>
      <c r="O5287" t="s">
        <v>297</v>
      </c>
      <c r="P5287" t="s">
        <v>77</v>
      </c>
      <c r="Q5287" t="s">
        <v>50</v>
      </c>
      <c r="R5287" t="s">
        <v>76</v>
      </c>
      <c r="S5287" t="s">
        <v>78</v>
      </c>
      <c r="T5287" t="s">
        <v>36</v>
      </c>
      <c r="U5287" t="s">
        <v>456</v>
      </c>
      <c r="V5287" t="s">
        <v>1216</v>
      </c>
      <c r="W5287" t="s">
        <v>181</v>
      </c>
      <c r="X5287" t="s">
        <v>336</v>
      </c>
      <c r="Y5287" t="s">
        <v>380</v>
      </c>
      <c r="Z5287" t="s">
        <v>4675</v>
      </c>
    </row>
    <row r="5288" spans="1:26" hidden="1" x14ac:dyDescent="0.25">
      <c r="A5288" t="s">
        <v>21070</v>
      </c>
      <c r="B5288" t="s">
        <v>21071</v>
      </c>
      <c r="C5288" s="1" t="str">
        <f t="shared" si="866"/>
        <v>21:0389</v>
      </c>
      <c r="D5288" s="1" t="str">
        <f t="shared" ref="D5288:D5295" si="870">HYPERLINK("http://geochem.nrcan.gc.ca/cdogs/content/svy/svy210130_e.htm", "21:0130")</f>
        <v>21:0130</v>
      </c>
      <c r="E5288" t="s">
        <v>21072</v>
      </c>
      <c r="F5288" t="s">
        <v>21073</v>
      </c>
      <c r="H5288">
        <v>67.281288700000005</v>
      </c>
      <c r="I5288">
        <v>-85.152186400000005</v>
      </c>
      <c r="J5288" s="1" t="str">
        <f t="shared" ref="J5288:J5295" si="871">HYPERLINK("http://geochem.nrcan.gc.ca/cdogs/content/kwd/kwd020027_e.htm", "NGR lake sediment grab sample")</f>
        <v>NGR lake sediment grab sample</v>
      </c>
      <c r="K5288" s="1" t="str">
        <f t="shared" ref="K5288:K5295" si="872">HYPERLINK("http://geochem.nrcan.gc.ca/cdogs/content/kwd/kwd080006_e.htm", "&lt;177 micron (NGR)")</f>
        <v>&lt;177 micron (NGR)</v>
      </c>
      <c r="L5288">
        <v>37</v>
      </c>
      <c r="M5288" t="s">
        <v>206</v>
      </c>
      <c r="N5288">
        <v>736</v>
      </c>
      <c r="O5288" t="s">
        <v>342</v>
      </c>
      <c r="P5288" t="s">
        <v>224</v>
      </c>
      <c r="Q5288" t="s">
        <v>110</v>
      </c>
      <c r="R5288" t="s">
        <v>334</v>
      </c>
      <c r="S5288" t="s">
        <v>290</v>
      </c>
      <c r="T5288" t="s">
        <v>36</v>
      </c>
      <c r="U5288" t="s">
        <v>874</v>
      </c>
      <c r="V5288" t="s">
        <v>496</v>
      </c>
      <c r="W5288" t="s">
        <v>63</v>
      </c>
      <c r="X5288" t="s">
        <v>283</v>
      </c>
      <c r="Y5288" t="s">
        <v>66</v>
      </c>
      <c r="Z5288" t="s">
        <v>953</v>
      </c>
    </row>
    <row r="5289" spans="1:26" hidden="1" x14ac:dyDescent="0.25">
      <c r="A5289" t="s">
        <v>21074</v>
      </c>
      <c r="B5289" t="s">
        <v>21075</v>
      </c>
      <c r="C5289" s="1" t="str">
        <f t="shared" si="866"/>
        <v>21:0389</v>
      </c>
      <c r="D5289" s="1" t="str">
        <f t="shared" si="870"/>
        <v>21:0130</v>
      </c>
      <c r="E5289" t="s">
        <v>21076</v>
      </c>
      <c r="F5289" t="s">
        <v>21077</v>
      </c>
      <c r="H5289">
        <v>67.321956400000005</v>
      </c>
      <c r="I5289">
        <v>-85.111385299999995</v>
      </c>
      <c r="J5289" s="1" t="str">
        <f t="shared" si="871"/>
        <v>NGR lake sediment grab sample</v>
      </c>
      <c r="K5289" s="1" t="str">
        <f t="shared" si="872"/>
        <v>&lt;177 micron (NGR)</v>
      </c>
      <c r="L5289">
        <v>37</v>
      </c>
      <c r="M5289" t="s">
        <v>214</v>
      </c>
      <c r="N5289">
        <v>737</v>
      </c>
      <c r="O5289" t="s">
        <v>603</v>
      </c>
      <c r="P5289" t="s">
        <v>223</v>
      </c>
      <c r="Q5289" t="s">
        <v>34</v>
      </c>
      <c r="R5289" t="s">
        <v>546</v>
      </c>
      <c r="S5289" t="s">
        <v>156</v>
      </c>
      <c r="T5289" t="s">
        <v>36</v>
      </c>
      <c r="U5289" t="s">
        <v>858</v>
      </c>
      <c r="V5289" t="s">
        <v>1703</v>
      </c>
      <c r="W5289" t="s">
        <v>66</v>
      </c>
      <c r="X5289" t="s">
        <v>890</v>
      </c>
      <c r="Y5289" t="s">
        <v>66</v>
      </c>
      <c r="Z5289" t="s">
        <v>34</v>
      </c>
    </row>
    <row r="5290" spans="1:26" hidden="1" x14ac:dyDescent="0.25">
      <c r="A5290" t="s">
        <v>21078</v>
      </c>
      <c r="B5290" t="s">
        <v>21079</v>
      </c>
      <c r="C5290" s="1" t="str">
        <f t="shared" si="866"/>
        <v>21:0389</v>
      </c>
      <c r="D5290" s="1" t="str">
        <f t="shared" si="870"/>
        <v>21:0130</v>
      </c>
      <c r="E5290" t="s">
        <v>21080</v>
      </c>
      <c r="F5290" t="s">
        <v>21081</v>
      </c>
      <c r="H5290">
        <v>67.349497</v>
      </c>
      <c r="I5290">
        <v>-85.161933099999999</v>
      </c>
      <c r="J5290" s="1" t="str">
        <f t="shared" si="871"/>
        <v>NGR lake sediment grab sample</v>
      </c>
      <c r="K5290" s="1" t="str">
        <f t="shared" si="872"/>
        <v>&lt;177 micron (NGR)</v>
      </c>
      <c r="L5290">
        <v>38</v>
      </c>
      <c r="M5290" t="s">
        <v>242</v>
      </c>
      <c r="N5290">
        <v>738</v>
      </c>
      <c r="O5290" t="s">
        <v>54</v>
      </c>
      <c r="P5290" t="s">
        <v>82</v>
      </c>
      <c r="Q5290" t="s">
        <v>64</v>
      </c>
      <c r="R5290" t="s">
        <v>711</v>
      </c>
      <c r="S5290" t="s">
        <v>109</v>
      </c>
      <c r="T5290" t="s">
        <v>36</v>
      </c>
      <c r="U5290" t="s">
        <v>655</v>
      </c>
      <c r="V5290" t="s">
        <v>1703</v>
      </c>
      <c r="W5290" t="s">
        <v>63</v>
      </c>
      <c r="X5290" t="s">
        <v>77</v>
      </c>
      <c r="Y5290" t="s">
        <v>875</v>
      </c>
      <c r="Z5290" t="s">
        <v>39</v>
      </c>
    </row>
    <row r="5291" spans="1:26" hidden="1" x14ac:dyDescent="0.25">
      <c r="A5291" t="s">
        <v>21082</v>
      </c>
      <c r="B5291" t="s">
        <v>21083</v>
      </c>
      <c r="C5291" s="1" t="str">
        <f t="shared" si="866"/>
        <v>21:0389</v>
      </c>
      <c r="D5291" s="1" t="str">
        <f t="shared" si="870"/>
        <v>21:0130</v>
      </c>
      <c r="E5291" t="s">
        <v>21080</v>
      </c>
      <c r="F5291" t="s">
        <v>21084</v>
      </c>
      <c r="H5291">
        <v>67.349497</v>
      </c>
      <c r="I5291">
        <v>-85.161933099999999</v>
      </c>
      <c r="J5291" s="1" t="str">
        <f t="shared" si="871"/>
        <v>NGR lake sediment grab sample</v>
      </c>
      <c r="K5291" s="1" t="str">
        <f t="shared" si="872"/>
        <v>&lt;177 micron (NGR)</v>
      </c>
      <c r="L5291">
        <v>38</v>
      </c>
      <c r="M5291" t="s">
        <v>366</v>
      </c>
      <c r="N5291">
        <v>739</v>
      </c>
      <c r="O5291" t="s">
        <v>615</v>
      </c>
      <c r="P5291" t="s">
        <v>546</v>
      </c>
      <c r="Q5291" t="s">
        <v>290</v>
      </c>
      <c r="R5291" t="s">
        <v>546</v>
      </c>
      <c r="S5291" t="s">
        <v>290</v>
      </c>
      <c r="T5291" t="s">
        <v>36</v>
      </c>
      <c r="U5291" t="s">
        <v>361</v>
      </c>
      <c r="V5291" t="s">
        <v>496</v>
      </c>
      <c r="W5291" t="s">
        <v>66</v>
      </c>
      <c r="X5291" t="s">
        <v>283</v>
      </c>
      <c r="Y5291" t="s">
        <v>63</v>
      </c>
      <c r="Z5291" t="s">
        <v>11653</v>
      </c>
    </row>
    <row r="5292" spans="1:26" hidden="1" x14ac:dyDescent="0.25">
      <c r="A5292" t="s">
        <v>21085</v>
      </c>
      <c r="B5292" t="s">
        <v>21086</v>
      </c>
      <c r="C5292" s="1" t="str">
        <f t="shared" si="866"/>
        <v>21:0389</v>
      </c>
      <c r="D5292" s="1" t="str">
        <f t="shared" si="870"/>
        <v>21:0130</v>
      </c>
      <c r="E5292" t="s">
        <v>21087</v>
      </c>
      <c r="F5292" t="s">
        <v>21088</v>
      </c>
      <c r="H5292">
        <v>67.339515399999996</v>
      </c>
      <c r="I5292">
        <v>-85.248505800000004</v>
      </c>
      <c r="J5292" s="1" t="str">
        <f t="shared" si="871"/>
        <v>NGR lake sediment grab sample</v>
      </c>
      <c r="K5292" s="1" t="str">
        <f t="shared" si="872"/>
        <v>&lt;177 micron (NGR)</v>
      </c>
      <c r="L5292">
        <v>38</v>
      </c>
      <c r="M5292" t="s">
        <v>47</v>
      </c>
      <c r="N5292">
        <v>740</v>
      </c>
      <c r="O5292" t="s">
        <v>603</v>
      </c>
      <c r="P5292" t="s">
        <v>890</v>
      </c>
      <c r="Q5292" t="s">
        <v>34</v>
      </c>
      <c r="R5292" t="s">
        <v>890</v>
      </c>
      <c r="S5292" t="s">
        <v>34</v>
      </c>
      <c r="T5292" t="s">
        <v>36</v>
      </c>
      <c r="U5292" t="s">
        <v>864</v>
      </c>
      <c r="V5292" t="s">
        <v>3557</v>
      </c>
      <c r="W5292" t="s">
        <v>66</v>
      </c>
      <c r="X5292" t="s">
        <v>283</v>
      </c>
      <c r="Y5292" t="s">
        <v>80</v>
      </c>
      <c r="Z5292" t="s">
        <v>6290</v>
      </c>
    </row>
    <row r="5293" spans="1:26" hidden="1" x14ac:dyDescent="0.25">
      <c r="A5293" t="s">
        <v>21089</v>
      </c>
      <c r="B5293" t="s">
        <v>21090</v>
      </c>
      <c r="C5293" s="1" t="str">
        <f t="shared" si="866"/>
        <v>21:0389</v>
      </c>
      <c r="D5293" s="1" t="str">
        <f t="shared" si="870"/>
        <v>21:0130</v>
      </c>
      <c r="E5293" t="s">
        <v>21091</v>
      </c>
      <c r="F5293" t="s">
        <v>21092</v>
      </c>
      <c r="H5293">
        <v>67.356586699999994</v>
      </c>
      <c r="I5293">
        <v>-85.324040499999995</v>
      </c>
      <c r="J5293" s="1" t="str">
        <f t="shared" si="871"/>
        <v>NGR lake sediment grab sample</v>
      </c>
      <c r="K5293" s="1" t="str">
        <f t="shared" si="872"/>
        <v>&lt;177 micron (NGR)</v>
      </c>
      <c r="L5293">
        <v>38</v>
      </c>
      <c r="M5293" t="s">
        <v>60</v>
      </c>
      <c r="N5293">
        <v>741</v>
      </c>
      <c r="O5293" t="s">
        <v>119</v>
      </c>
      <c r="P5293" t="s">
        <v>67</v>
      </c>
      <c r="Q5293" t="s">
        <v>596</v>
      </c>
      <c r="R5293" t="s">
        <v>904</v>
      </c>
      <c r="S5293" t="s">
        <v>134</v>
      </c>
      <c r="T5293" t="s">
        <v>36</v>
      </c>
      <c r="U5293" t="s">
        <v>2448</v>
      </c>
      <c r="V5293" t="s">
        <v>5525</v>
      </c>
      <c r="W5293" t="s">
        <v>66</v>
      </c>
      <c r="X5293" t="s">
        <v>336</v>
      </c>
      <c r="Y5293" t="s">
        <v>63</v>
      </c>
      <c r="Z5293" t="s">
        <v>4196</v>
      </c>
    </row>
    <row r="5294" spans="1:26" hidden="1" x14ac:dyDescent="0.25">
      <c r="A5294" t="s">
        <v>21093</v>
      </c>
      <c r="B5294" t="s">
        <v>21094</v>
      </c>
      <c r="C5294" s="1" t="str">
        <f t="shared" si="866"/>
        <v>21:0389</v>
      </c>
      <c r="D5294" s="1" t="str">
        <f t="shared" si="870"/>
        <v>21:0130</v>
      </c>
      <c r="E5294" t="s">
        <v>21095</v>
      </c>
      <c r="F5294" t="s">
        <v>21096</v>
      </c>
      <c r="H5294">
        <v>67.338762900000006</v>
      </c>
      <c r="I5294">
        <v>-85.399408199999996</v>
      </c>
      <c r="J5294" s="1" t="str">
        <f t="shared" si="871"/>
        <v>NGR lake sediment grab sample</v>
      </c>
      <c r="K5294" s="1" t="str">
        <f t="shared" si="872"/>
        <v>&lt;177 micron (NGR)</v>
      </c>
      <c r="L5294">
        <v>38</v>
      </c>
      <c r="M5294" t="s">
        <v>73</v>
      </c>
      <c r="N5294">
        <v>742</v>
      </c>
      <c r="O5294" t="s">
        <v>583</v>
      </c>
      <c r="P5294" t="s">
        <v>991</v>
      </c>
      <c r="Q5294" t="s">
        <v>334</v>
      </c>
      <c r="R5294" t="s">
        <v>236</v>
      </c>
      <c r="S5294" t="s">
        <v>77</v>
      </c>
      <c r="T5294" t="s">
        <v>36</v>
      </c>
      <c r="U5294" t="s">
        <v>189</v>
      </c>
      <c r="V5294" t="s">
        <v>7336</v>
      </c>
      <c r="W5294" t="s">
        <v>39</v>
      </c>
      <c r="X5294" t="s">
        <v>79</v>
      </c>
      <c r="Y5294" t="s">
        <v>309</v>
      </c>
      <c r="Z5294" t="s">
        <v>6137</v>
      </c>
    </row>
    <row r="5295" spans="1:26" hidden="1" x14ac:dyDescent="0.25">
      <c r="A5295" t="s">
        <v>21097</v>
      </c>
      <c r="B5295" t="s">
        <v>21098</v>
      </c>
      <c r="C5295" s="1" t="str">
        <f t="shared" si="866"/>
        <v>21:0389</v>
      </c>
      <c r="D5295" s="1" t="str">
        <f t="shared" si="870"/>
        <v>21:0130</v>
      </c>
      <c r="E5295" t="s">
        <v>21099</v>
      </c>
      <c r="F5295" t="s">
        <v>21100</v>
      </c>
      <c r="H5295">
        <v>67.344319600000006</v>
      </c>
      <c r="I5295">
        <v>-85.469821100000004</v>
      </c>
      <c r="J5295" s="1" t="str">
        <f t="shared" si="871"/>
        <v>NGR lake sediment grab sample</v>
      </c>
      <c r="K5295" s="1" t="str">
        <f t="shared" si="872"/>
        <v>&lt;177 micron (NGR)</v>
      </c>
      <c r="L5295">
        <v>38</v>
      </c>
      <c r="M5295" t="s">
        <v>87</v>
      </c>
      <c r="N5295">
        <v>743</v>
      </c>
      <c r="O5295" t="s">
        <v>1048</v>
      </c>
      <c r="P5295" t="s">
        <v>224</v>
      </c>
      <c r="Q5295" t="s">
        <v>156</v>
      </c>
      <c r="R5295" t="s">
        <v>244</v>
      </c>
      <c r="S5295" t="s">
        <v>76</v>
      </c>
      <c r="T5295" t="s">
        <v>36</v>
      </c>
      <c r="U5295" t="s">
        <v>463</v>
      </c>
      <c r="V5295" t="s">
        <v>597</v>
      </c>
      <c r="W5295" t="s">
        <v>63</v>
      </c>
      <c r="X5295" t="s">
        <v>890</v>
      </c>
      <c r="Y5295" t="s">
        <v>125</v>
      </c>
      <c r="Z5295" t="s">
        <v>15879</v>
      </c>
    </row>
    <row r="5296" spans="1:26" hidden="1" x14ac:dyDescent="0.25">
      <c r="A5296" t="s">
        <v>21101</v>
      </c>
      <c r="B5296" t="s">
        <v>21102</v>
      </c>
      <c r="C5296" s="1" t="str">
        <f t="shared" si="866"/>
        <v>21:0389</v>
      </c>
      <c r="D5296" s="1" t="str">
        <f>HYPERLINK("http://geochem.nrcan.gc.ca/cdogs/content/svy/svy_e.htm", "")</f>
        <v/>
      </c>
      <c r="G5296" s="1" t="str">
        <f>HYPERLINK("http://geochem.nrcan.gc.ca/cdogs/content/cr_/cr_00021_e.htm", "21")</f>
        <v>21</v>
      </c>
      <c r="J5296" t="s">
        <v>220</v>
      </c>
      <c r="K5296" t="s">
        <v>221</v>
      </c>
      <c r="L5296">
        <v>38</v>
      </c>
      <c r="M5296" t="s">
        <v>222</v>
      </c>
      <c r="N5296">
        <v>744</v>
      </c>
      <c r="O5296" t="s">
        <v>48</v>
      </c>
      <c r="P5296" t="s">
        <v>77</v>
      </c>
      <c r="Q5296" t="s">
        <v>198</v>
      </c>
      <c r="R5296" t="s">
        <v>78</v>
      </c>
      <c r="S5296" t="s">
        <v>80</v>
      </c>
      <c r="T5296" t="s">
        <v>36</v>
      </c>
      <c r="U5296" t="s">
        <v>2247</v>
      </c>
      <c r="V5296" t="s">
        <v>309</v>
      </c>
      <c r="W5296" t="s">
        <v>76</v>
      </c>
      <c r="X5296" t="s">
        <v>79</v>
      </c>
      <c r="Y5296" t="s">
        <v>380</v>
      </c>
      <c r="Z5296" t="s">
        <v>329</v>
      </c>
    </row>
    <row r="5297" spans="1:26" hidden="1" x14ac:dyDescent="0.25">
      <c r="A5297" t="s">
        <v>21103</v>
      </c>
      <c r="B5297" t="s">
        <v>21104</v>
      </c>
      <c r="C5297" s="1" t="str">
        <f t="shared" si="866"/>
        <v>21:0389</v>
      </c>
      <c r="D5297" s="1" t="str">
        <f t="shared" ref="D5297:D5314" si="873">HYPERLINK("http://geochem.nrcan.gc.ca/cdogs/content/svy/svy210130_e.htm", "21:0130")</f>
        <v>21:0130</v>
      </c>
      <c r="E5297" t="s">
        <v>21105</v>
      </c>
      <c r="F5297" t="s">
        <v>21106</v>
      </c>
      <c r="H5297">
        <v>67.339111200000005</v>
      </c>
      <c r="I5297">
        <v>-85.572838399999995</v>
      </c>
      <c r="J5297" s="1" t="str">
        <f t="shared" ref="J5297:J5314" si="874">HYPERLINK("http://geochem.nrcan.gc.ca/cdogs/content/kwd/kwd020027_e.htm", "NGR lake sediment grab sample")</f>
        <v>NGR lake sediment grab sample</v>
      </c>
      <c r="K5297" s="1" t="str">
        <f t="shared" ref="K5297:K5314" si="875">HYPERLINK("http://geochem.nrcan.gc.ca/cdogs/content/kwd/kwd080006_e.htm", "&lt;177 micron (NGR)")</f>
        <v>&lt;177 micron (NGR)</v>
      </c>
      <c r="L5297">
        <v>38</v>
      </c>
      <c r="M5297" t="s">
        <v>251</v>
      </c>
      <c r="N5297">
        <v>745</v>
      </c>
      <c r="O5297" t="s">
        <v>1254</v>
      </c>
      <c r="P5297" t="s">
        <v>890</v>
      </c>
      <c r="Q5297" t="s">
        <v>76</v>
      </c>
      <c r="R5297" t="s">
        <v>135</v>
      </c>
      <c r="S5297" t="s">
        <v>181</v>
      </c>
      <c r="T5297" t="s">
        <v>36</v>
      </c>
      <c r="U5297" t="s">
        <v>31</v>
      </c>
      <c r="V5297" t="s">
        <v>216</v>
      </c>
      <c r="W5297" t="s">
        <v>53</v>
      </c>
      <c r="X5297" t="s">
        <v>890</v>
      </c>
      <c r="Y5297" t="s">
        <v>41</v>
      </c>
      <c r="Z5297" t="s">
        <v>1007</v>
      </c>
    </row>
    <row r="5298" spans="1:26" hidden="1" x14ac:dyDescent="0.25">
      <c r="A5298" t="s">
        <v>21107</v>
      </c>
      <c r="B5298" t="s">
        <v>21108</v>
      </c>
      <c r="C5298" s="1" t="str">
        <f t="shared" si="866"/>
        <v>21:0389</v>
      </c>
      <c r="D5298" s="1" t="str">
        <f t="shared" si="873"/>
        <v>21:0130</v>
      </c>
      <c r="E5298" t="s">
        <v>21109</v>
      </c>
      <c r="F5298" t="s">
        <v>21110</v>
      </c>
      <c r="H5298">
        <v>67.324943899999994</v>
      </c>
      <c r="I5298">
        <v>-85.575774800000005</v>
      </c>
      <c r="J5298" s="1" t="str">
        <f t="shared" si="874"/>
        <v>NGR lake sediment grab sample</v>
      </c>
      <c r="K5298" s="1" t="str">
        <f t="shared" si="875"/>
        <v>&lt;177 micron (NGR)</v>
      </c>
      <c r="L5298">
        <v>38</v>
      </c>
      <c r="M5298" t="s">
        <v>259</v>
      </c>
      <c r="N5298">
        <v>746</v>
      </c>
      <c r="O5298" t="s">
        <v>417</v>
      </c>
      <c r="P5298" t="s">
        <v>342</v>
      </c>
      <c r="Q5298" t="s">
        <v>50</v>
      </c>
      <c r="R5298" t="s">
        <v>335</v>
      </c>
      <c r="S5298" t="s">
        <v>290</v>
      </c>
      <c r="T5298" t="s">
        <v>36</v>
      </c>
      <c r="U5298" t="s">
        <v>471</v>
      </c>
      <c r="V5298" t="s">
        <v>5519</v>
      </c>
      <c r="W5298" t="s">
        <v>39</v>
      </c>
      <c r="X5298" t="s">
        <v>336</v>
      </c>
      <c r="Y5298" t="s">
        <v>309</v>
      </c>
      <c r="Z5298" t="s">
        <v>109</v>
      </c>
    </row>
    <row r="5299" spans="1:26" hidden="1" x14ac:dyDescent="0.25">
      <c r="A5299" t="s">
        <v>21111</v>
      </c>
      <c r="B5299" t="s">
        <v>21112</v>
      </c>
      <c r="C5299" s="1" t="str">
        <f t="shared" si="866"/>
        <v>21:0389</v>
      </c>
      <c r="D5299" s="1" t="str">
        <f t="shared" si="873"/>
        <v>21:0130</v>
      </c>
      <c r="E5299" t="s">
        <v>21109</v>
      </c>
      <c r="F5299" t="s">
        <v>21113</v>
      </c>
      <c r="H5299">
        <v>67.324943899999994</v>
      </c>
      <c r="I5299">
        <v>-85.575774800000005</v>
      </c>
      <c r="J5299" s="1" t="str">
        <f t="shared" si="874"/>
        <v>NGR lake sediment grab sample</v>
      </c>
      <c r="K5299" s="1" t="str">
        <f t="shared" si="875"/>
        <v>&lt;177 micron (NGR)</v>
      </c>
      <c r="L5299">
        <v>38</v>
      </c>
      <c r="M5299" t="s">
        <v>268</v>
      </c>
      <c r="N5299">
        <v>747</v>
      </c>
      <c r="O5299" t="s">
        <v>679</v>
      </c>
      <c r="P5299" t="s">
        <v>348</v>
      </c>
      <c r="Q5299" t="s">
        <v>34</v>
      </c>
      <c r="R5299" t="s">
        <v>145</v>
      </c>
      <c r="S5299" t="s">
        <v>290</v>
      </c>
      <c r="T5299" t="s">
        <v>36</v>
      </c>
      <c r="U5299" t="s">
        <v>535</v>
      </c>
      <c r="V5299" t="s">
        <v>368</v>
      </c>
      <c r="W5299" t="s">
        <v>39</v>
      </c>
      <c r="X5299" t="s">
        <v>336</v>
      </c>
      <c r="Y5299" t="s">
        <v>125</v>
      </c>
      <c r="Z5299" t="s">
        <v>2335</v>
      </c>
    </row>
    <row r="5300" spans="1:26" hidden="1" x14ac:dyDescent="0.25">
      <c r="A5300" t="s">
        <v>21114</v>
      </c>
      <c r="B5300" t="s">
        <v>21115</v>
      </c>
      <c r="C5300" s="1" t="str">
        <f t="shared" si="866"/>
        <v>21:0389</v>
      </c>
      <c r="D5300" s="1" t="str">
        <f t="shared" si="873"/>
        <v>21:0130</v>
      </c>
      <c r="E5300" t="s">
        <v>21116</v>
      </c>
      <c r="F5300" t="s">
        <v>21117</v>
      </c>
      <c r="H5300">
        <v>67.351008500000006</v>
      </c>
      <c r="I5300">
        <v>-85.629732799999999</v>
      </c>
      <c r="J5300" s="1" t="str">
        <f t="shared" si="874"/>
        <v>NGR lake sediment grab sample</v>
      </c>
      <c r="K5300" s="1" t="str">
        <f t="shared" si="875"/>
        <v>&lt;177 micron (NGR)</v>
      </c>
      <c r="L5300">
        <v>38</v>
      </c>
      <c r="M5300" t="s">
        <v>96</v>
      </c>
      <c r="N5300">
        <v>748</v>
      </c>
      <c r="O5300" t="s">
        <v>562</v>
      </c>
      <c r="P5300" t="s">
        <v>348</v>
      </c>
      <c r="Q5300" t="s">
        <v>50</v>
      </c>
      <c r="R5300" t="s">
        <v>335</v>
      </c>
      <c r="S5300" t="s">
        <v>109</v>
      </c>
      <c r="T5300" t="s">
        <v>36</v>
      </c>
      <c r="U5300" t="s">
        <v>521</v>
      </c>
      <c r="V5300" t="s">
        <v>1018</v>
      </c>
      <c r="W5300" t="s">
        <v>80</v>
      </c>
      <c r="X5300" t="s">
        <v>79</v>
      </c>
      <c r="Y5300" t="s">
        <v>41</v>
      </c>
      <c r="Z5300" t="s">
        <v>135</v>
      </c>
    </row>
    <row r="5301" spans="1:26" hidden="1" x14ac:dyDescent="0.25">
      <c r="A5301" t="s">
        <v>21118</v>
      </c>
      <c r="B5301" t="s">
        <v>21119</v>
      </c>
      <c r="C5301" s="1" t="str">
        <f t="shared" si="866"/>
        <v>21:0389</v>
      </c>
      <c r="D5301" s="1" t="str">
        <f t="shared" si="873"/>
        <v>21:0130</v>
      </c>
      <c r="E5301" t="s">
        <v>21120</v>
      </c>
      <c r="F5301" t="s">
        <v>21121</v>
      </c>
      <c r="H5301">
        <v>67.324572200000006</v>
      </c>
      <c r="I5301">
        <v>-85.708173200000004</v>
      </c>
      <c r="J5301" s="1" t="str">
        <f t="shared" si="874"/>
        <v>NGR lake sediment grab sample</v>
      </c>
      <c r="K5301" s="1" t="str">
        <f t="shared" si="875"/>
        <v>&lt;177 micron (NGR)</v>
      </c>
      <c r="L5301">
        <v>38</v>
      </c>
      <c r="M5301" t="s">
        <v>106</v>
      </c>
      <c r="N5301">
        <v>749</v>
      </c>
      <c r="O5301" t="s">
        <v>79</v>
      </c>
      <c r="P5301" t="s">
        <v>35</v>
      </c>
      <c r="Q5301" t="s">
        <v>181</v>
      </c>
      <c r="R5301" t="s">
        <v>596</v>
      </c>
      <c r="S5301" t="s">
        <v>97</v>
      </c>
      <c r="T5301" t="s">
        <v>36</v>
      </c>
      <c r="U5301" t="s">
        <v>2898</v>
      </c>
      <c r="V5301" t="s">
        <v>1006</v>
      </c>
      <c r="W5301" t="s">
        <v>66</v>
      </c>
      <c r="X5301" t="s">
        <v>890</v>
      </c>
      <c r="Y5301" t="s">
        <v>309</v>
      </c>
      <c r="Z5301" t="s">
        <v>1259</v>
      </c>
    </row>
    <row r="5302" spans="1:26" hidden="1" x14ac:dyDescent="0.25">
      <c r="A5302" t="s">
        <v>21122</v>
      </c>
      <c r="B5302" t="s">
        <v>21123</v>
      </c>
      <c r="C5302" s="1" t="str">
        <f t="shared" si="866"/>
        <v>21:0389</v>
      </c>
      <c r="D5302" s="1" t="str">
        <f t="shared" si="873"/>
        <v>21:0130</v>
      </c>
      <c r="E5302" t="s">
        <v>21124</v>
      </c>
      <c r="F5302" t="s">
        <v>21125</v>
      </c>
      <c r="H5302">
        <v>67.366073499999999</v>
      </c>
      <c r="I5302">
        <v>-85.6717206</v>
      </c>
      <c r="J5302" s="1" t="str">
        <f t="shared" si="874"/>
        <v>NGR lake sediment grab sample</v>
      </c>
      <c r="K5302" s="1" t="str">
        <f t="shared" si="875"/>
        <v>&lt;177 micron (NGR)</v>
      </c>
      <c r="L5302">
        <v>38</v>
      </c>
      <c r="M5302" t="s">
        <v>118</v>
      </c>
      <c r="N5302">
        <v>750</v>
      </c>
      <c r="O5302" t="s">
        <v>631</v>
      </c>
      <c r="P5302" t="s">
        <v>88</v>
      </c>
      <c r="Q5302" t="s">
        <v>49</v>
      </c>
      <c r="R5302" t="s">
        <v>888</v>
      </c>
      <c r="S5302" t="s">
        <v>277</v>
      </c>
      <c r="T5302" t="s">
        <v>1095</v>
      </c>
      <c r="U5302" t="s">
        <v>261</v>
      </c>
      <c r="V5302" t="s">
        <v>10021</v>
      </c>
      <c r="W5302" t="s">
        <v>80</v>
      </c>
      <c r="X5302" t="s">
        <v>336</v>
      </c>
      <c r="Y5302" t="s">
        <v>309</v>
      </c>
      <c r="Z5302" t="s">
        <v>5028</v>
      </c>
    </row>
    <row r="5303" spans="1:26" hidden="1" x14ac:dyDescent="0.25">
      <c r="A5303" t="s">
        <v>21126</v>
      </c>
      <c r="B5303" t="s">
        <v>21127</v>
      </c>
      <c r="C5303" s="1" t="str">
        <f t="shared" si="866"/>
        <v>21:0389</v>
      </c>
      <c r="D5303" s="1" t="str">
        <f t="shared" si="873"/>
        <v>21:0130</v>
      </c>
      <c r="E5303" t="s">
        <v>21128</v>
      </c>
      <c r="F5303" t="s">
        <v>21129</v>
      </c>
      <c r="H5303">
        <v>67.368096399999999</v>
      </c>
      <c r="I5303">
        <v>-85.764745599999998</v>
      </c>
      <c r="J5303" s="1" t="str">
        <f t="shared" si="874"/>
        <v>NGR lake sediment grab sample</v>
      </c>
      <c r="K5303" s="1" t="str">
        <f t="shared" si="875"/>
        <v>&lt;177 micron (NGR)</v>
      </c>
      <c r="L5303">
        <v>38</v>
      </c>
      <c r="M5303" t="s">
        <v>131</v>
      </c>
      <c r="N5303">
        <v>751</v>
      </c>
      <c r="O5303" t="s">
        <v>119</v>
      </c>
      <c r="P5303" t="s">
        <v>631</v>
      </c>
      <c r="Q5303" t="s">
        <v>546</v>
      </c>
      <c r="R5303" t="s">
        <v>18763</v>
      </c>
      <c r="S5303" t="s">
        <v>349</v>
      </c>
      <c r="T5303" t="s">
        <v>36</v>
      </c>
      <c r="U5303" t="s">
        <v>5851</v>
      </c>
      <c r="V5303" t="s">
        <v>953</v>
      </c>
      <c r="W5303" t="s">
        <v>63</v>
      </c>
      <c r="X5303" t="s">
        <v>300</v>
      </c>
      <c r="Y5303" t="s">
        <v>66</v>
      </c>
      <c r="Z5303" t="s">
        <v>78</v>
      </c>
    </row>
    <row r="5304" spans="1:26" hidden="1" x14ac:dyDescent="0.25">
      <c r="A5304" t="s">
        <v>21130</v>
      </c>
      <c r="B5304" t="s">
        <v>21131</v>
      </c>
      <c r="C5304" s="1" t="str">
        <f t="shared" si="866"/>
        <v>21:0389</v>
      </c>
      <c r="D5304" s="1" t="str">
        <f t="shared" si="873"/>
        <v>21:0130</v>
      </c>
      <c r="E5304" t="s">
        <v>21132</v>
      </c>
      <c r="F5304" t="s">
        <v>21133</v>
      </c>
      <c r="H5304">
        <v>67.377423100000001</v>
      </c>
      <c r="I5304">
        <v>-85.803545400000004</v>
      </c>
      <c r="J5304" s="1" t="str">
        <f t="shared" si="874"/>
        <v>NGR lake sediment grab sample</v>
      </c>
      <c r="K5304" s="1" t="str">
        <f t="shared" si="875"/>
        <v>&lt;177 micron (NGR)</v>
      </c>
      <c r="L5304">
        <v>38</v>
      </c>
      <c r="M5304" t="s">
        <v>143</v>
      </c>
      <c r="N5304">
        <v>752</v>
      </c>
      <c r="O5304" t="s">
        <v>1090</v>
      </c>
      <c r="P5304" t="s">
        <v>297</v>
      </c>
      <c r="Q5304" t="s">
        <v>156</v>
      </c>
      <c r="R5304" t="s">
        <v>334</v>
      </c>
      <c r="S5304" t="s">
        <v>156</v>
      </c>
      <c r="T5304" t="s">
        <v>36</v>
      </c>
      <c r="U5304" t="s">
        <v>1785</v>
      </c>
      <c r="V5304" t="s">
        <v>1802</v>
      </c>
      <c r="W5304" t="s">
        <v>63</v>
      </c>
      <c r="X5304" t="s">
        <v>82</v>
      </c>
      <c r="Y5304" t="s">
        <v>41</v>
      </c>
      <c r="Z5304" t="s">
        <v>865</v>
      </c>
    </row>
    <row r="5305" spans="1:26" hidden="1" x14ac:dyDescent="0.25">
      <c r="A5305" t="s">
        <v>21134</v>
      </c>
      <c r="B5305" t="s">
        <v>21135</v>
      </c>
      <c r="C5305" s="1" t="str">
        <f t="shared" si="866"/>
        <v>21:0389</v>
      </c>
      <c r="D5305" s="1" t="str">
        <f t="shared" si="873"/>
        <v>21:0130</v>
      </c>
      <c r="E5305" t="s">
        <v>21136</v>
      </c>
      <c r="F5305" t="s">
        <v>21137</v>
      </c>
      <c r="H5305">
        <v>67.3608227</v>
      </c>
      <c r="I5305">
        <v>-85.876527999999993</v>
      </c>
      <c r="J5305" s="1" t="str">
        <f t="shared" si="874"/>
        <v>NGR lake sediment grab sample</v>
      </c>
      <c r="K5305" s="1" t="str">
        <f t="shared" si="875"/>
        <v>&lt;177 micron (NGR)</v>
      </c>
      <c r="L5305">
        <v>38</v>
      </c>
      <c r="M5305" t="s">
        <v>177</v>
      </c>
      <c r="N5305">
        <v>753</v>
      </c>
      <c r="O5305" t="s">
        <v>759</v>
      </c>
      <c r="P5305" t="s">
        <v>759</v>
      </c>
      <c r="Q5305" t="s">
        <v>277</v>
      </c>
      <c r="R5305" t="s">
        <v>321</v>
      </c>
      <c r="S5305" t="s">
        <v>97</v>
      </c>
      <c r="T5305" t="s">
        <v>36</v>
      </c>
      <c r="U5305" t="s">
        <v>361</v>
      </c>
      <c r="V5305" t="s">
        <v>911</v>
      </c>
      <c r="W5305" t="s">
        <v>66</v>
      </c>
      <c r="X5305" t="s">
        <v>48</v>
      </c>
      <c r="Y5305" t="s">
        <v>309</v>
      </c>
      <c r="Z5305" t="s">
        <v>4117</v>
      </c>
    </row>
    <row r="5306" spans="1:26" hidden="1" x14ac:dyDescent="0.25">
      <c r="A5306" t="s">
        <v>21138</v>
      </c>
      <c r="B5306" t="s">
        <v>21139</v>
      </c>
      <c r="C5306" s="1" t="str">
        <f t="shared" si="866"/>
        <v>21:0389</v>
      </c>
      <c r="D5306" s="1" t="str">
        <f t="shared" si="873"/>
        <v>21:0130</v>
      </c>
      <c r="E5306" t="s">
        <v>21140</v>
      </c>
      <c r="F5306" t="s">
        <v>21141</v>
      </c>
      <c r="H5306">
        <v>67.338800000000006</v>
      </c>
      <c r="I5306">
        <v>-85.969184499999997</v>
      </c>
      <c r="J5306" s="1" t="str">
        <f t="shared" si="874"/>
        <v>NGR lake sediment grab sample</v>
      </c>
      <c r="K5306" s="1" t="str">
        <f t="shared" si="875"/>
        <v>&lt;177 micron (NGR)</v>
      </c>
      <c r="L5306">
        <v>38</v>
      </c>
      <c r="M5306" t="s">
        <v>187</v>
      </c>
      <c r="N5306">
        <v>754</v>
      </c>
      <c r="O5306" t="s">
        <v>1048</v>
      </c>
      <c r="P5306" t="s">
        <v>48</v>
      </c>
      <c r="Q5306" t="s">
        <v>109</v>
      </c>
      <c r="R5306" t="s">
        <v>349</v>
      </c>
      <c r="S5306" t="s">
        <v>146</v>
      </c>
      <c r="T5306" t="s">
        <v>36</v>
      </c>
      <c r="U5306" t="s">
        <v>178</v>
      </c>
      <c r="V5306" t="s">
        <v>853</v>
      </c>
      <c r="W5306" t="s">
        <v>53</v>
      </c>
      <c r="X5306" t="s">
        <v>48</v>
      </c>
      <c r="Y5306" t="s">
        <v>41</v>
      </c>
      <c r="Z5306" t="s">
        <v>554</v>
      </c>
    </row>
    <row r="5307" spans="1:26" hidden="1" x14ac:dyDescent="0.25">
      <c r="A5307" t="s">
        <v>21142</v>
      </c>
      <c r="B5307" t="s">
        <v>21143</v>
      </c>
      <c r="C5307" s="1" t="str">
        <f t="shared" si="866"/>
        <v>21:0389</v>
      </c>
      <c r="D5307" s="1" t="str">
        <f t="shared" si="873"/>
        <v>21:0130</v>
      </c>
      <c r="E5307" t="s">
        <v>21144</v>
      </c>
      <c r="F5307" t="s">
        <v>21145</v>
      </c>
      <c r="H5307">
        <v>67.349816899999993</v>
      </c>
      <c r="I5307">
        <v>-85.959541200000004</v>
      </c>
      <c r="J5307" s="1" t="str">
        <f t="shared" si="874"/>
        <v>NGR lake sediment grab sample</v>
      </c>
      <c r="K5307" s="1" t="str">
        <f t="shared" si="875"/>
        <v>&lt;177 micron (NGR)</v>
      </c>
      <c r="L5307">
        <v>38</v>
      </c>
      <c r="M5307" t="s">
        <v>196</v>
      </c>
      <c r="N5307">
        <v>755</v>
      </c>
      <c r="O5307" t="s">
        <v>61</v>
      </c>
      <c r="P5307" t="s">
        <v>236</v>
      </c>
      <c r="Q5307" t="s">
        <v>109</v>
      </c>
      <c r="R5307" t="s">
        <v>110</v>
      </c>
      <c r="S5307" t="s">
        <v>78</v>
      </c>
      <c r="T5307" t="s">
        <v>36</v>
      </c>
      <c r="U5307" t="s">
        <v>1480</v>
      </c>
      <c r="V5307" t="s">
        <v>1018</v>
      </c>
      <c r="W5307" t="s">
        <v>63</v>
      </c>
      <c r="X5307" t="s">
        <v>283</v>
      </c>
      <c r="Y5307" t="s">
        <v>41</v>
      </c>
      <c r="Z5307" t="s">
        <v>2723</v>
      </c>
    </row>
    <row r="5308" spans="1:26" hidden="1" x14ac:dyDescent="0.25">
      <c r="A5308" t="s">
        <v>21146</v>
      </c>
      <c r="B5308" t="s">
        <v>21147</v>
      </c>
      <c r="C5308" s="1" t="str">
        <f t="shared" si="866"/>
        <v>21:0389</v>
      </c>
      <c r="D5308" s="1" t="str">
        <f t="shared" si="873"/>
        <v>21:0130</v>
      </c>
      <c r="E5308" t="s">
        <v>21148</v>
      </c>
      <c r="F5308" t="s">
        <v>21149</v>
      </c>
      <c r="H5308">
        <v>67.390432599999997</v>
      </c>
      <c r="I5308">
        <v>-85.9686813</v>
      </c>
      <c r="J5308" s="1" t="str">
        <f t="shared" si="874"/>
        <v>NGR lake sediment grab sample</v>
      </c>
      <c r="K5308" s="1" t="str">
        <f t="shared" si="875"/>
        <v>&lt;177 micron (NGR)</v>
      </c>
      <c r="L5308">
        <v>38</v>
      </c>
      <c r="M5308" t="s">
        <v>206</v>
      </c>
      <c r="N5308">
        <v>756</v>
      </c>
      <c r="O5308" t="s">
        <v>1058</v>
      </c>
      <c r="P5308" t="s">
        <v>489</v>
      </c>
      <c r="Q5308" t="s">
        <v>290</v>
      </c>
      <c r="R5308" t="s">
        <v>349</v>
      </c>
      <c r="S5308" t="s">
        <v>97</v>
      </c>
      <c r="T5308" t="s">
        <v>36</v>
      </c>
      <c r="U5308" t="s">
        <v>1480</v>
      </c>
      <c r="V5308" t="s">
        <v>1018</v>
      </c>
      <c r="W5308" t="s">
        <v>63</v>
      </c>
      <c r="X5308" t="s">
        <v>283</v>
      </c>
      <c r="Y5308" t="s">
        <v>309</v>
      </c>
      <c r="Z5308" t="s">
        <v>1006</v>
      </c>
    </row>
    <row r="5309" spans="1:26" hidden="1" x14ac:dyDescent="0.25">
      <c r="A5309" t="s">
        <v>21150</v>
      </c>
      <c r="B5309" t="s">
        <v>21151</v>
      </c>
      <c r="C5309" s="1" t="str">
        <f t="shared" si="866"/>
        <v>21:0389</v>
      </c>
      <c r="D5309" s="1" t="str">
        <f t="shared" si="873"/>
        <v>21:0130</v>
      </c>
      <c r="E5309" t="s">
        <v>21152</v>
      </c>
      <c r="F5309" t="s">
        <v>21153</v>
      </c>
      <c r="H5309">
        <v>67.3988643</v>
      </c>
      <c r="I5309">
        <v>-85.921912500000005</v>
      </c>
      <c r="J5309" s="1" t="str">
        <f t="shared" si="874"/>
        <v>NGR lake sediment grab sample</v>
      </c>
      <c r="K5309" s="1" t="str">
        <f t="shared" si="875"/>
        <v>&lt;177 micron (NGR)</v>
      </c>
      <c r="L5309">
        <v>38</v>
      </c>
      <c r="M5309" t="s">
        <v>214</v>
      </c>
      <c r="N5309">
        <v>757</v>
      </c>
      <c r="O5309" t="s">
        <v>1254</v>
      </c>
      <c r="P5309" t="s">
        <v>890</v>
      </c>
      <c r="Q5309" t="s">
        <v>76</v>
      </c>
      <c r="R5309" t="s">
        <v>271</v>
      </c>
      <c r="S5309" t="s">
        <v>76</v>
      </c>
      <c r="T5309" t="s">
        <v>36</v>
      </c>
      <c r="U5309" t="s">
        <v>4294</v>
      </c>
      <c r="V5309" t="s">
        <v>522</v>
      </c>
      <c r="W5309" t="s">
        <v>66</v>
      </c>
      <c r="X5309" t="s">
        <v>77</v>
      </c>
      <c r="Y5309" t="s">
        <v>309</v>
      </c>
      <c r="Z5309" t="s">
        <v>4679</v>
      </c>
    </row>
    <row r="5310" spans="1:26" hidden="1" x14ac:dyDescent="0.25">
      <c r="A5310" t="s">
        <v>21154</v>
      </c>
      <c r="B5310" t="s">
        <v>21155</v>
      </c>
      <c r="C5310" s="1" t="str">
        <f t="shared" si="866"/>
        <v>21:0389</v>
      </c>
      <c r="D5310" s="1" t="str">
        <f t="shared" si="873"/>
        <v>21:0130</v>
      </c>
      <c r="E5310" t="s">
        <v>21156</v>
      </c>
      <c r="F5310" t="s">
        <v>21157</v>
      </c>
      <c r="H5310">
        <v>67.367727599999995</v>
      </c>
      <c r="I5310">
        <v>-85.481203199999996</v>
      </c>
      <c r="J5310" s="1" t="str">
        <f t="shared" si="874"/>
        <v>NGR lake sediment grab sample</v>
      </c>
      <c r="K5310" s="1" t="str">
        <f t="shared" si="875"/>
        <v>&lt;177 micron (NGR)</v>
      </c>
      <c r="L5310">
        <v>39</v>
      </c>
      <c r="M5310" t="s">
        <v>30</v>
      </c>
      <c r="N5310">
        <v>758</v>
      </c>
      <c r="O5310" t="s">
        <v>1058</v>
      </c>
      <c r="P5310" t="s">
        <v>455</v>
      </c>
      <c r="Q5310" t="s">
        <v>156</v>
      </c>
      <c r="R5310" t="s">
        <v>134</v>
      </c>
      <c r="S5310" t="s">
        <v>181</v>
      </c>
      <c r="T5310" t="s">
        <v>36</v>
      </c>
      <c r="U5310" t="s">
        <v>497</v>
      </c>
      <c r="V5310" t="s">
        <v>1018</v>
      </c>
      <c r="W5310" t="s">
        <v>39</v>
      </c>
      <c r="X5310" t="s">
        <v>890</v>
      </c>
      <c r="Y5310" t="s">
        <v>41</v>
      </c>
      <c r="Z5310" t="s">
        <v>2127</v>
      </c>
    </row>
    <row r="5311" spans="1:26" hidden="1" x14ac:dyDescent="0.25">
      <c r="A5311" t="s">
        <v>21158</v>
      </c>
      <c r="B5311" t="s">
        <v>21159</v>
      </c>
      <c r="C5311" s="1" t="str">
        <f t="shared" si="866"/>
        <v>21:0389</v>
      </c>
      <c r="D5311" s="1" t="str">
        <f t="shared" si="873"/>
        <v>21:0130</v>
      </c>
      <c r="E5311" t="s">
        <v>21160</v>
      </c>
      <c r="F5311" t="s">
        <v>21161</v>
      </c>
      <c r="H5311">
        <v>67.406391600000006</v>
      </c>
      <c r="I5311">
        <v>-85.855604999999997</v>
      </c>
      <c r="J5311" s="1" t="str">
        <f t="shared" si="874"/>
        <v>NGR lake sediment grab sample</v>
      </c>
      <c r="K5311" s="1" t="str">
        <f t="shared" si="875"/>
        <v>&lt;177 micron (NGR)</v>
      </c>
      <c r="L5311">
        <v>39</v>
      </c>
      <c r="M5311" t="s">
        <v>47</v>
      </c>
      <c r="N5311">
        <v>759</v>
      </c>
      <c r="O5311" t="s">
        <v>49</v>
      </c>
      <c r="P5311" t="s">
        <v>596</v>
      </c>
      <c r="Q5311" t="s">
        <v>33</v>
      </c>
      <c r="R5311" t="s">
        <v>64</v>
      </c>
      <c r="S5311" t="s">
        <v>78</v>
      </c>
      <c r="T5311" t="s">
        <v>36</v>
      </c>
      <c r="U5311" t="s">
        <v>163</v>
      </c>
      <c r="V5311" t="s">
        <v>216</v>
      </c>
      <c r="W5311" t="s">
        <v>53</v>
      </c>
      <c r="X5311" t="s">
        <v>77</v>
      </c>
      <c r="Y5311" t="s">
        <v>309</v>
      </c>
      <c r="Z5311" t="s">
        <v>2057</v>
      </c>
    </row>
    <row r="5312" spans="1:26" hidden="1" x14ac:dyDescent="0.25">
      <c r="A5312" t="s">
        <v>21162</v>
      </c>
      <c r="B5312" t="s">
        <v>21163</v>
      </c>
      <c r="C5312" s="1" t="str">
        <f t="shared" si="866"/>
        <v>21:0389</v>
      </c>
      <c r="D5312" s="1" t="str">
        <f t="shared" si="873"/>
        <v>21:0130</v>
      </c>
      <c r="E5312" t="s">
        <v>21164</v>
      </c>
      <c r="F5312" t="s">
        <v>21165</v>
      </c>
      <c r="H5312">
        <v>67.415567999999993</v>
      </c>
      <c r="I5312">
        <v>-85.730713499999993</v>
      </c>
      <c r="J5312" s="1" t="str">
        <f t="shared" si="874"/>
        <v>NGR lake sediment grab sample</v>
      </c>
      <c r="K5312" s="1" t="str">
        <f t="shared" si="875"/>
        <v>&lt;177 micron (NGR)</v>
      </c>
      <c r="L5312">
        <v>39</v>
      </c>
      <c r="M5312" t="s">
        <v>60</v>
      </c>
      <c r="N5312">
        <v>760</v>
      </c>
      <c r="O5312" t="s">
        <v>178</v>
      </c>
      <c r="P5312" t="s">
        <v>515</v>
      </c>
      <c r="Q5312" t="s">
        <v>394</v>
      </c>
      <c r="R5312" t="s">
        <v>336</v>
      </c>
      <c r="S5312" t="s">
        <v>75</v>
      </c>
      <c r="T5312" t="s">
        <v>36</v>
      </c>
      <c r="U5312" t="s">
        <v>15600</v>
      </c>
      <c r="V5312" t="s">
        <v>13496</v>
      </c>
      <c r="W5312" t="s">
        <v>66</v>
      </c>
      <c r="X5312" t="s">
        <v>336</v>
      </c>
      <c r="Y5312" t="s">
        <v>875</v>
      </c>
      <c r="Z5312" t="s">
        <v>4550</v>
      </c>
    </row>
    <row r="5313" spans="1:26" hidden="1" x14ac:dyDescent="0.25">
      <c r="A5313" t="s">
        <v>21166</v>
      </c>
      <c r="B5313" t="s">
        <v>21167</v>
      </c>
      <c r="C5313" s="1" t="str">
        <f t="shared" si="866"/>
        <v>21:0389</v>
      </c>
      <c r="D5313" s="1" t="str">
        <f t="shared" si="873"/>
        <v>21:0130</v>
      </c>
      <c r="E5313" t="s">
        <v>21168</v>
      </c>
      <c r="F5313" t="s">
        <v>21169</v>
      </c>
      <c r="H5313">
        <v>67.397032899999999</v>
      </c>
      <c r="I5313">
        <v>-85.674871800000005</v>
      </c>
      <c r="J5313" s="1" t="str">
        <f t="shared" si="874"/>
        <v>NGR lake sediment grab sample</v>
      </c>
      <c r="K5313" s="1" t="str">
        <f t="shared" si="875"/>
        <v>&lt;177 micron (NGR)</v>
      </c>
      <c r="L5313">
        <v>39</v>
      </c>
      <c r="M5313" t="s">
        <v>73</v>
      </c>
      <c r="N5313">
        <v>761</v>
      </c>
      <c r="O5313" t="s">
        <v>207</v>
      </c>
      <c r="P5313" t="s">
        <v>562</v>
      </c>
      <c r="Q5313" t="s">
        <v>135</v>
      </c>
      <c r="R5313" t="s">
        <v>121</v>
      </c>
      <c r="S5313" t="s">
        <v>64</v>
      </c>
      <c r="T5313" t="s">
        <v>36</v>
      </c>
      <c r="U5313" t="s">
        <v>1617</v>
      </c>
      <c r="V5313" t="s">
        <v>1172</v>
      </c>
      <c r="W5313" t="s">
        <v>63</v>
      </c>
      <c r="X5313" t="s">
        <v>82</v>
      </c>
      <c r="Y5313" t="s">
        <v>309</v>
      </c>
      <c r="Z5313" t="s">
        <v>2723</v>
      </c>
    </row>
    <row r="5314" spans="1:26" hidden="1" x14ac:dyDescent="0.25">
      <c r="A5314" t="s">
        <v>21170</v>
      </c>
      <c r="B5314" t="s">
        <v>21171</v>
      </c>
      <c r="C5314" s="1" t="str">
        <f t="shared" si="866"/>
        <v>21:0389</v>
      </c>
      <c r="D5314" s="1" t="str">
        <f t="shared" si="873"/>
        <v>21:0130</v>
      </c>
      <c r="E5314" t="s">
        <v>21172</v>
      </c>
      <c r="F5314" t="s">
        <v>21173</v>
      </c>
      <c r="H5314">
        <v>67.363428400000004</v>
      </c>
      <c r="I5314">
        <v>-85.578349900000006</v>
      </c>
      <c r="J5314" s="1" t="str">
        <f t="shared" si="874"/>
        <v>NGR lake sediment grab sample</v>
      </c>
      <c r="K5314" s="1" t="str">
        <f t="shared" si="875"/>
        <v>&lt;177 micron (NGR)</v>
      </c>
      <c r="L5314">
        <v>39</v>
      </c>
      <c r="M5314" t="s">
        <v>87</v>
      </c>
      <c r="N5314">
        <v>762</v>
      </c>
      <c r="O5314" t="s">
        <v>243</v>
      </c>
      <c r="P5314" t="s">
        <v>207</v>
      </c>
      <c r="Q5314" t="s">
        <v>349</v>
      </c>
      <c r="R5314" t="s">
        <v>516</v>
      </c>
      <c r="S5314" t="s">
        <v>110</v>
      </c>
      <c r="T5314" t="s">
        <v>36</v>
      </c>
      <c r="U5314" t="s">
        <v>1538</v>
      </c>
      <c r="V5314" t="s">
        <v>3466</v>
      </c>
      <c r="W5314" t="s">
        <v>63</v>
      </c>
      <c r="X5314" t="s">
        <v>48</v>
      </c>
      <c r="Y5314" t="s">
        <v>66</v>
      </c>
      <c r="Z5314" t="s">
        <v>78</v>
      </c>
    </row>
    <row r="5315" spans="1:26" hidden="1" x14ac:dyDescent="0.25">
      <c r="A5315" t="s">
        <v>21174</v>
      </c>
      <c r="B5315" t="s">
        <v>21175</v>
      </c>
      <c r="C5315" s="1" t="str">
        <f t="shared" si="866"/>
        <v>21:0389</v>
      </c>
      <c r="D5315" s="1" t="str">
        <f>HYPERLINK("http://geochem.nrcan.gc.ca/cdogs/content/svy/svy_e.htm", "")</f>
        <v/>
      </c>
      <c r="G5315" s="1" t="str">
        <f>HYPERLINK("http://geochem.nrcan.gc.ca/cdogs/content/cr_/cr_00023_e.htm", "23")</f>
        <v>23</v>
      </c>
      <c r="J5315" t="s">
        <v>220</v>
      </c>
      <c r="K5315" t="s">
        <v>221</v>
      </c>
      <c r="L5315">
        <v>39</v>
      </c>
      <c r="M5315" t="s">
        <v>222</v>
      </c>
      <c r="N5315">
        <v>763</v>
      </c>
      <c r="O5315" t="s">
        <v>348</v>
      </c>
      <c r="P5315" t="s">
        <v>334</v>
      </c>
      <c r="Q5315" t="s">
        <v>277</v>
      </c>
      <c r="R5315" t="s">
        <v>290</v>
      </c>
      <c r="S5315" t="s">
        <v>290</v>
      </c>
      <c r="T5315" t="s">
        <v>36</v>
      </c>
      <c r="U5315" t="s">
        <v>1282</v>
      </c>
      <c r="V5315" t="s">
        <v>504</v>
      </c>
      <c r="W5315" t="s">
        <v>39</v>
      </c>
      <c r="X5315" t="s">
        <v>343</v>
      </c>
      <c r="Y5315" t="s">
        <v>7452</v>
      </c>
      <c r="Z5315" t="s">
        <v>229</v>
      </c>
    </row>
    <row r="5316" spans="1:26" hidden="1" x14ac:dyDescent="0.25">
      <c r="A5316" t="s">
        <v>21176</v>
      </c>
      <c r="B5316" t="s">
        <v>21177</v>
      </c>
      <c r="C5316" s="1" t="str">
        <f t="shared" si="866"/>
        <v>21:0389</v>
      </c>
      <c r="D5316" s="1" t="str">
        <f t="shared" ref="D5316:D5336" si="876">HYPERLINK("http://geochem.nrcan.gc.ca/cdogs/content/svy/svy210130_e.htm", "21:0130")</f>
        <v>21:0130</v>
      </c>
      <c r="E5316" t="s">
        <v>21178</v>
      </c>
      <c r="F5316" t="s">
        <v>21179</v>
      </c>
      <c r="H5316">
        <v>67.378919199999999</v>
      </c>
      <c r="I5316">
        <v>-85.450478200000006</v>
      </c>
      <c r="J5316" s="1" t="str">
        <f t="shared" ref="J5316:J5336" si="877">HYPERLINK("http://geochem.nrcan.gc.ca/cdogs/content/kwd/kwd020027_e.htm", "NGR lake sediment grab sample")</f>
        <v>NGR lake sediment grab sample</v>
      </c>
      <c r="K5316" s="1" t="str">
        <f t="shared" ref="K5316:K5336" si="878">HYPERLINK("http://geochem.nrcan.gc.ca/cdogs/content/kwd/kwd080006_e.htm", "&lt;177 micron (NGR)")</f>
        <v>&lt;177 micron (NGR)</v>
      </c>
      <c r="L5316">
        <v>39</v>
      </c>
      <c r="M5316" t="s">
        <v>154</v>
      </c>
      <c r="N5316">
        <v>764</v>
      </c>
      <c r="O5316" t="s">
        <v>541</v>
      </c>
      <c r="P5316" t="s">
        <v>541</v>
      </c>
      <c r="Q5316" t="s">
        <v>244</v>
      </c>
      <c r="R5316" t="s">
        <v>570</v>
      </c>
      <c r="S5316" t="s">
        <v>110</v>
      </c>
      <c r="T5316" t="s">
        <v>122</v>
      </c>
      <c r="U5316" t="s">
        <v>1470</v>
      </c>
      <c r="V5316" t="s">
        <v>2544</v>
      </c>
      <c r="W5316" t="s">
        <v>181</v>
      </c>
      <c r="X5316" t="s">
        <v>79</v>
      </c>
      <c r="Y5316" t="s">
        <v>66</v>
      </c>
      <c r="Z5316" t="s">
        <v>1442</v>
      </c>
    </row>
    <row r="5317" spans="1:26" hidden="1" x14ac:dyDescent="0.25">
      <c r="A5317" t="s">
        <v>21180</v>
      </c>
      <c r="B5317" t="s">
        <v>21181</v>
      </c>
      <c r="C5317" s="1" t="str">
        <f t="shared" si="866"/>
        <v>21:0389</v>
      </c>
      <c r="D5317" s="1" t="str">
        <f t="shared" si="876"/>
        <v>21:0130</v>
      </c>
      <c r="E5317" t="s">
        <v>21156</v>
      </c>
      <c r="F5317" t="s">
        <v>21182</v>
      </c>
      <c r="H5317">
        <v>67.367727599999995</v>
      </c>
      <c r="I5317">
        <v>-85.481203199999996</v>
      </c>
      <c r="J5317" s="1" t="str">
        <f t="shared" si="877"/>
        <v>NGR lake sediment grab sample</v>
      </c>
      <c r="K5317" s="1" t="str">
        <f t="shared" si="878"/>
        <v>&lt;177 micron (NGR)</v>
      </c>
      <c r="L5317">
        <v>39</v>
      </c>
      <c r="M5317" t="s">
        <v>169</v>
      </c>
      <c r="N5317">
        <v>765</v>
      </c>
      <c r="O5317" t="s">
        <v>253</v>
      </c>
      <c r="P5317" t="s">
        <v>1047</v>
      </c>
      <c r="Q5317" t="s">
        <v>109</v>
      </c>
      <c r="R5317" t="s">
        <v>277</v>
      </c>
      <c r="S5317" t="s">
        <v>146</v>
      </c>
      <c r="T5317" t="s">
        <v>36</v>
      </c>
      <c r="U5317" t="s">
        <v>178</v>
      </c>
      <c r="V5317" t="s">
        <v>853</v>
      </c>
      <c r="W5317" t="s">
        <v>33</v>
      </c>
      <c r="X5317" t="s">
        <v>48</v>
      </c>
      <c r="Y5317" t="s">
        <v>41</v>
      </c>
      <c r="Z5317" t="s">
        <v>3166</v>
      </c>
    </row>
    <row r="5318" spans="1:26" hidden="1" x14ac:dyDescent="0.25">
      <c r="A5318" t="s">
        <v>21183</v>
      </c>
      <c r="B5318" t="s">
        <v>21184</v>
      </c>
      <c r="C5318" s="1" t="str">
        <f t="shared" si="866"/>
        <v>21:0389</v>
      </c>
      <c r="D5318" s="1" t="str">
        <f t="shared" si="876"/>
        <v>21:0130</v>
      </c>
      <c r="E5318" t="s">
        <v>21156</v>
      </c>
      <c r="F5318" t="s">
        <v>21185</v>
      </c>
      <c r="H5318">
        <v>67.367727599999995</v>
      </c>
      <c r="I5318">
        <v>-85.481203199999996</v>
      </c>
      <c r="J5318" s="1" t="str">
        <f t="shared" si="877"/>
        <v>NGR lake sediment grab sample</v>
      </c>
      <c r="K5318" s="1" t="str">
        <f t="shared" si="878"/>
        <v>&lt;177 micron (NGR)</v>
      </c>
      <c r="L5318">
        <v>39</v>
      </c>
      <c r="M5318" t="s">
        <v>162</v>
      </c>
      <c r="N5318">
        <v>766</v>
      </c>
      <c r="O5318" t="s">
        <v>1058</v>
      </c>
      <c r="P5318" t="s">
        <v>1048</v>
      </c>
      <c r="Q5318" t="s">
        <v>109</v>
      </c>
      <c r="R5318" t="s">
        <v>271</v>
      </c>
      <c r="S5318" t="s">
        <v>146</v>
      </c>
      <c r="T5318" t="s">
        <v>36</v>
      </c>
      <c r="U5318" t="s">
        <v>497</v>
      </c>
      <c r="V5318" t="s">
        <v>875</v>
      </c>
      <c r="W5318" t="s">
        <v>39</v>
      </c>
      <c r="X5318" t="s">
        <v>890</v>
      </c>
      <c r="Y5318" t="s">
        <v>41</v>
      </c>
      <c r="Z5318" t="s">
        <v>2787</v>
      </c>
    </row>
    <row r="5319" spans="1:26" hidden="1" x14ac:dyDescent="0.25">
      <c r="A5319" t="s">
        <v>21186</v>
      </c>
      <c r="B5319" t="s">
        <v>21187</v>
      </c>
      <c r="C5319" s="1" t="str">
        <f t="shared" si="866"/>
        <v>21:0389</v>
      </c>
      <c r="D5319" s="1" t="str">
        <f t="shared" si="876"/>
        <v>21:0130</v>
      </c>
      <c r="E5319" t="s">
        <v>21188</v>
      </c>
      <c r="F5319" t="s">
        <v>21189</v>
      </c>
      <c r="H5319">
        <v>67.373979800000001</v>
      </c>
      <c r="I5319">
        <v>-85.321888799999996</v>
      </c>
      <c r="J5319" s="1" t="str">
        <f t="shared" si="877"/>
        <v>NGR lake sediment grab sample</v>
      </c>
      <c r="K5319" s="1" t="str">
        <f t="shared" si="878"/>
        <v>&lt;177 micron (NGR)</v>
      </c>
      <c r="L5319">
        <v>39</v>
      </c>
      <c r="M5319" t="s">
        <v>96</v>
      </c>
      <c r="N5319">
        <v>767</v>
      </c>
      <c r="O5319" t="s">
        <v>207</v>
      </c>
      <c r="P5319" t="s">
        <v>133</v>
      </c>
      <c r="Q5319" t="s">
        <v>156</v>
      </c>
      <c r="R5319" t="s">
        <v>708</v>
      </c>
      <c r="S5319" t="s">
        <v>109</v>
      </c>
      <c r="T5319" t="s">
        <v>36</v>
      </c>
      <c r="U5319" t="s">
        <v>147</v>
      </c>
      <c r="V5319" t="s">
        <v>6252</v>
      </c>
      <c r="W5319" t="s">
        <v>80</v>
      </c>
      <c r="X5319" t="s">
        <v>283</v>
      </c>
      <c r="Y5319" t="s">
        <v>66</v>
      </c>
      <c r="Z5319" t="s">
        <v>201</v>
      </c>
    </row>
    <row r="5320" spans="1:26" hidden="1" x14ac:dyDescent="0.25">
      <c r="A5320" t="s">
        <v>21190</v>
      </c>
      <c r="B5320" t="s">
        <v>21191</v>
      </c>
      <c r="C5320" s="1" t="str">
        <f t="shared" si="866"/>
        <v>21:0389</v>
      </c>
      <c r="D5320" s="1" t="str">
        <f t="shared" si="876"/>
        <v>21:0130</v>
      </c>
      <c r="E5320" t="s">
        <v>21192</v>
      </c>
      <c r="F5320" t="s">
        <v>21193</v>
      </c>
      <c r="H5320">
        <v>67.380061400000002</v>
      </c>
      <c r="I5320">
        <v>-85.191487699999996</v>
      </c>
      <c r="J5320" s="1" t="str">
        <f t="shared" si="877"/>
        <v>NGR lake sediment grab sample</v>
      </c>
      <c r="K5320" s="1" t="str">
        <f t="shared" si="878"/>
        <v>&lt;177 micron (NGR)</v>
      </c>
      <c r="L5320">
        <v>39</v>
      </c>
      <c r="M5320" t="s">
        <v>106</v>
      </c>
      <c r="N5320">
        <v>768</v>
      </c>
      <c r="O5320" t="s">
        <v>888</v>
      </c>
      <c r="P5320" t="s">
        <v>49</v>
      </c>
      <c r="Q5320" t="s">
        <v>64</v>
      </c>
      <c r="R5320" t="s">
        <v>708</v>
      </c>
      <c r="S5320" t="s">
        <v>290</v>
      </c>
      <c r="T5320" t="s">
        <v>122</v>
      </c>
      <c r="U5320" t="s">
        <v>1785</v>
      </c>
      <c r="V5320" t="s">
        <v>1802</v>
      </c>
      <c r="W5320" t="s">
        <v>66</v>
      </c>
      <c r="X5320" t="s">
        <v>283</v>
      </c>
      <c r="Y5320" t="s">
        <v>66</v>
      </c>
      <c r="Z5320" t="s">
        <v>992</v>
      </c>
    </row>
    <row r="5321" spans="1:26" hidden="1" x14ac:dyDescent="0.25">
      <c r="A5321" t="s">
        <v>21194</v>
      </c>
      <c r="B5321" t="s">
        <v>21195</v>
      </c>
      <c r="C5321" s="1" t="str">
        <f t="shared" ref="C5321:C5384" si="879">HYPERLINK("http://geochem.nrcan.gc.ca/cdogs/content/bdl/bdl210389_e.htm", "21:0389")</f>
        <v>21:0389</v>
      </c>
      <c r="D5321" s="1" t="str">
        <f t="shared" si="876"/>
        <v>21:0130</v>
      </c>
      <c r="E5321" t="s">
        <v>21196</v>
      </c>
      <c r="F5321" t="s">
        <v>21197</v>
      </c>
      <c r="H5321">
        <v>67.362597800000003</v>
      </c>
      <c r="I5321">
        <v>-85.065415299999998</v>
      </c>
      <c r="J5321" s="1" t="str">
        <f t="shared" si="877"/>
        <v>NGR lake sediment grab sample</v>
      </c>
      <c r="K5321" s="1" t="str">
        <f t="shared" si="878"/>
        <v>&lt;177 micron (NGR)</v>
      </c>
      <c r="L5321">
        <v>39</v>
      </c>
      <c r="M5321" t="s">
        <v>118</v>
      </c>
      <c r="N5321">
        <v>769</v>
      </c>
      <c r="O5321" t="s">
        <v>100</v>
      </c>
      <c r="P5321" t="s">
        <v>771</v>
      </c>
      <c r="Q5321" t="s">
        <v>77</v>
      </c>
      <c r="R5321" t="s">
        <v>121</v>
      </c>
      <c r="S5321" t="s">
        <v>77</v>
      </c>
      <c r="T5321" t="s">
        <v>122</v>
      </c>
      <c r="U5321" t="s">
        <v>1501</v>
      </c>
      <c r="V5321" t="s">
        <v>393</v>
      </c>
      <c r="W5321" t="s">
        <v>53</v>
      </c>
      <c r="X5321" t="s">
        <v>48</v>
      </c>
      <c r="Y5321" t="s">
        <v>309</v>
      </c>
      <c r="Z5321" t="s">
        <v>4754</v>
      </c>
    </row>
    <row r="5322" spans="1:26" hidden="1" x14ac:dyDescent="0.25">
      <c r="A5322" t="s">
        <v>21198</v>
      </c>
      <c r="B5322" t="s">
        <v>21199</v>
      </c>
      <c r="C5322" s="1" t="str">
        <f t="shared" si="879"/>
        <v>21:0389</v>
      </c>
      <c r="D5322" s="1" t="str">
        <f t="shared" si="876"/>
        <v>21:0130</v>
      </c>
      <c r="E5322" t="s">
        <v>21200</v>
      </c>
      <c r="F5322" t="s">
        <v>21201</v>
      </c>
      <c r="H5322">
        <v>67.332425700000002</v>
      </c>
      <c r="I5322">
        <v>-85.040638200000004</v>
      </c>
      <c r="J5322" s="1" t="str">
        <f t="shared" si="877"/>
        <v>NGR lake sediment grab sample</v>
      </c>
      <c r="K5322" s="1" t="str">
        <f t="shared" si="878"/>
        <v>&lt;177 micron (NGR)</v>
      </c>
      <c r="L5322">
        <v>39</v>
      </c>
      <c r="M5322" t="s">
        <v>131</v>
      </c>
      <c r="N5322">
        <v>770</v>
      </c>
      <c r="O5322" t="s">
        <v>1058</v>
      </c>
      <c r="P5322" t="s">
        <v>108</v>
      </c>
      <c r="Q5322" t="s">
        <v>156</v>
      </c>
      <c r="R5322" t="s">
        <v>349</v>
      </c>
      <c r="S5322" t="s">
        <v>97</v>
      </c>
      <c r="T5322" t="s">
        <v>36</v>
      </c>
      <c r="U5322" t="s">
        <v>673</v>
      </c>
      <c r="V5322" t="s">
        <v>564</v>
      </c>
      <c r="W5322" t="s">
        <v>53</v>
      </c>
      <c r="X5322" t="s">
        <v>283</v>
      </c>
      <c r="Y5322" t="s">
        <v>125</v>
      </c>
      <c r="Z5322" t="s">
        <v>39</v>
      </c>
    </row>
    <row r="5323" spans="1:26" hidden="1" x14ac:dyDescent="0.25">
      <c r="A5323" t="s">
        <v>21202</v>
      </c>
      <c r="B5323" t="s">
        <v>21203</v>
      </c>
      <c r="C5323" s="1" t="str">
        <f t="shared" si="879"/>
        <v>21:0389</v>
      </c>
      <c r="D5323" s="1" t="str">
        <f t="shared" si="876"/>
        <v>21:0130</v>
      </c>
      <c r="E5323" t="s">
        <v>21204</v>
      </c>
      <c r="F5323" t="s">
        <v>21205</v>
      </c>
      <c r="H5323">
        <v>67.2823286</v>
      </c>
      <c r="I5323">
        <v>-85.080939400000005</v>
      </c>
      <c r="J5323" s="1" t="str">
        <f t="shared" si="877"/>
        <v>NGR lake sediment grab sample</v>
      </c>
      <c r="K5323" s="1" t="str">
        <f t="shared" si="878"/>
        <v>&lt;177 micron (NGR)</v>
      </c>
      <c r="L5323">
        <v>39</v>
      </c>
      <c r="M5323" t="s">
        <v>143</v>
      </c>
      <c r="N5323">
        <v>771</v>
      </c>
      <c r="O5323" t="s">
        <v>1819</v>
      </c>
      <c r="P5323" t="s">
        <v>120</v>
      </c>
      <c r="Q5323" t="s">
        <v>77</v>
      </c>
      <c r="R5323" t="s">
        <v>51</v>
      </c>
      <c r="S5323" t="s">
        <v>34</v>
      </c>
      <c r="T5323" t="s">
        <v>36</v>
      </c>
      <c r="U5323" t="s">
        <v>973</v>
      </c>
      <c r="V5323" t="s">
        <v>80</v>
      </c>
      <c r="W5323" t="s">
        <v>78</v>
      </c>
      <c r="X5323" t="s">
        <v>283</v>
      </c>
      <c r="Y5323" t="s">
        <v>66</v>
      </c>
      <c r="Z5323" t="s">
        <v>710</v>
      </c>
    </row>
    <row r="5324" spans="1:26" hidden="1" x14ac:dyDescent="0.25">
      <c r="A5324" t="s">
        <v>21206</v>
      </c>
      <c r="B5324" t="s">
        <v>21207</v>
      </c>
      <c r="C5324" s="1" t="str">
        <f t="shared" si="879"/>
        <v>21:0389</v>
      </c>
      <c r="D5324" s="1" t="str">
        <f t="shared" si="876"/>
        <v>21:0130</v>
      </c>
      <c r="E5324" t="s">
        <v>21208</v>
      </c>
      <c r="F5324" t="s">
        <v>21209</v>
      </c>
      <c r="H5324">
        <v>67.170395600000006</v>
      </c>
      <c r="I5324">
        <v>-84.840951000000004</v>
      </c>
      <c r="J5324" s="1" t="str">
        <f t="shared" si="877"/>
        <v>NGR lake sediment grab sample</v>
      </c>
      <c r="K5324" s="1" t="str">
        <f t="shared" si="878"/>
        <v>&lt;177 micron (NGR)</v>
      </c>
      <c r="L5324">
        <v>39</v>
      </c>
      <c r="M5324" t="s">
        <v>177</v>
      </c>
      <c r="N5324">
        <v>772</v>
      </c>
      <c r="O5324" t="s">
        <v>348</v>
      </c>
      <c r="P5324" t="s">
        <v>108</v>
      </c>
      <c r="Q5324" t="s">
        <v>156</v>
      </c>
      <c r="R5324" t="s">
        <v>391</v>
      </c>
      <c r="S5324" t="s">
        <v>156</v>
      </c>
      <c r="T5324" t="s">
        <v>36</v>
      </c>
      <c r="U5324" t="s">
        <v>355</v>
      </c>
      <c r="V5324" t="s">
        <v>5774</v>
      </c>
      <c r="W5324" t="s">
        <v>66</v>
      </c>
      <c r="X5324" t="s">
        <v>77</v>
      </c>
      <c r="Y5324" t="s">
        <v>380</v>
      </c>
      <c r="Z5324" t="s">
        <v>1223</v>
      </c>
    </row>
    <row r="5325" spans="1:26" hidden="1" x14ac:dyDescent="0.25">
      <c r="A5325" t="s">
        <v>21210</v>
      </c>
      <c r="B5325" t="s">
        <v>21211</v>
      </c>
      <c r="C5325" s="1" t="str">
        <f t="shared" si="879"/>
        <v>21:0389</v>
      </c>
      <c r="D5325" s="1" t="str">
        <f t="shared" si="876"/>
        <v>21:0130</v>
      </c>
      <c r="E5325" t="s">
        <v>21212</v>
      </c>
      <c r="F5325" t="s">
        <v>21213</v>
      </c>
      <c r="H5325">
        <v>67.163108199999996</v>
      </c>
      <c r="I5325">
        <v>-84.778031299999995</v>
      </c>
      <c r="J5325" s="1" t="str">
        <f t="shared" si="877"/>
        <v>NGR lake sediment grab sample</v>
      </c>
      <c r="K5325" s="1" t="str">
        <f t="shared" si="878"/>
        <v>&lt;177 micron (NGR)</v>
      </c>
      <c r="L5325">
        <v>39</v>
      </c>
      <c r="M5325" t="s">
        <v>187</v>
      </c>
      <c r="N5325">
        <v>773</v>
      </c>
      <c r="O5325" t="s">
        <v>771</v>
      </c>
      <c r="P5325" t="s">
        <v>75</v>
      </c>
      <c r="Q5325" t="s">
        <v>146</v>
      </c>
      <c r="R5325" t="s">
        <v>349</v>
      </c>
      <c r="S5325" t="s">
        <v>78</v>
      </c>
      <c r="T5325" t="s">
        <v>36</v>
      </c>
      <c r="U5325" t="s">
        <v>465</v>
      </c>
      <c r="V5325" t="s">
        <v>216</v>
      </c>
      <c r="W5325" t="s">
        <v>53</v>
      </c>
      <c r="X5325" t="s">
        <v>77</v>
      </c>
      <c r="Y5325" t="s">
        <v>66</v>
      </c>
      <c r="Z5325" t="s">
        <v>6924</v>
      </c>
    </row>
    <row r="5326" spans="1:26" hidden="1" x14ac:dyDescent="0.25">
      <c r="A5326" t="s">
        <v>21214</v>
      </c>
      <c r="B5326" t="s">
        <v>21215</v>
      </c>
      <c r="C5326" s="1" t="str">
        <f t="shared" si="879"/>
        <v>21:0389</v>
      </c>
      <c r="D5326" s="1" t="str">
        <f t="shared" si="876"/>
        <v>21:0130</v>
      </c>
      <c r="E5326" t="s">
        <v>21216</v>
      </c>
      <c r="F5326" t="s">
        <v>21217</v>
      </c>
      <c r="H5326">
        <v>67.139765699999998</v>
      </c>
      <c r="I5326">
        <v>-84.767138299999999</v>
      </c>
      <c r="J5326" s="1" t="str">
        <f t="shared" si="877"/>
        <v>NGR lake sediment grab sample</v>
      </c>
      <c r="K5326" s="1" t="str">
        <f t="shared" si="878"/>
        <v>&lt;177 micron (NGR)</v>
      </c>
      <c r="L5326">
        <v>39</v>
      </c>
      <c r="M5326" t="s">
        <v>196</v>
      </c>
      <c r="N5326">
        <v>774</v>
      </c>
      <c r="O5326" t="s">
        <v>1709</v>
      </c>
      <c r="P5326" t="s">
        <v>798</v>
      </c>
      <c r="Q5326" t="s">
        <v>64</v>
      </c>
      <c r="R5326" t="s">
        <v>400</v>
      </c>
      <c r="S5326" t="s">
        <v>64</v>
      </c>
      <c r="T5326" t="s">
        <v>36</v>
      </c>
      <c r="U5326" t="s">
        <v>1785</v>
      </c>
      <c r="V5326" t="s">
        <v>2145</v>
      </c>
      <c r="W5326" t="s">
        <v>39</v>
      </c>
      <c r="X5326" t="s">
        <v>890</v>
      </c>
      <c r="Y5326" t="s">
        <v>66</v>
      </c>
      <c r="Z5326" t="s">
        <v>1108</v>
      </c>
    </row>
    <row r="5327" spans="1:26" hidden="1" x14ac:dyDescent="0.25">
      <c r="A5327" t="s">
        <v>21218</v>
      </c>
      <c r="B5327" t="s">
        <v>21219</v>
      </c>
      <c r="C5327" s="1" t="str">
        <f t="shared" si="879"/>
        <v>21:0389</v>
      </c>
      <c r="D5327" s="1" t="str">
        <f t="shared" si="876"/>
        <v>21:0130</v>
      </c>
      <c r="E5327" t="s">
        <v>21220</v>
      </c>
      <c r="F5327" t="s">
        <v>21221</v>
      </c>
      <c r="H5327">
        <v>67.141782300000003</v>
      </c>
      <c r="I5327">
        <v>-84.675667899999993</v>
      </c>
      <c r="J5327" s="1" t="str">
        <f t="shared" si="877"/>
        <v>NGR lake sediment grab sample</v>
      </c>
      <c r="K5327" s="1" t="str">
        <f t="shared" si="878"/>
        <v>&lt;177 micron (NGR)</v>
      </c>
      <c r="L5327">
        <v>39</v>
      </c>
      <c r="M5327" t="s">
        <v>206</v>
      </c>
      <c r="N5327">
        <v>775</v>
      </c>
      <c r="O5327" t="s">
        <v>67</v>
      </c>
      <c r="P5327" t="s">
        <v>546</v>
      </c>
      <c r="Q5327" t="s">
        <v>76</v>
      </c>
      <c r="R5327" t="s">
        <v>890</v>
      </c>
      <c r="S5327" t="s">
        <v>76</v>
      </c>
      <c r="T5327" t="s">
        <v>36</v>
      </c>
      <c r="U5327" t="s">
        <v>390</v>
      </c>
      <c r="V5327" t="s">
        <v>164</v>
      </c>
      <c r="W5327" t="s">
        <v>596</v>
      </c>
      <c r="X5327" t="s">
        <v>77</v>
      </c>
      <c r="Y5327" t="s">
        <v>66</v>
      </c>
      <c r="Z5327" t="s">
        <v>4295</v>
      </c>
    </row>
    <row r="5328" spans="1:26" hidden="1" x14ac:dyDescent="0.25">
      <c r="A5328" t="s">
        <v>21222</v>
      </c>
      <c r="B5328" t="s">
        <v>21223</v>
      </c>
      <c r="C5328" s="1" t="str">
        <f t="shared" si="879"/>
        <v>21:0389</v>
      </c>
      <c r="D5328" s="1" t="str">
        <f t="shared" si="876"/>
        <v>21:0130</v>
      </c>
      <c r="E5328" t="s">
        <v>21224</v>
      </c>
      <c r="F5328" t="s">
        <v>21225</v>
      </c>
      <c r="H5328">
        <v>67.111329999999995</v>
      </c>
      <c r="I5328">
        <v>-84.7023595</v>
      </c>
      <c r="J5328" s="1" t="str">
        <f t="shared" si="877"/>
        <v>NGR lake sediment grab sample</v>
      </c>
      <c r="K5328" s="1" t="str">
        <f t="shared" si="878"/>
        <v>&lt;177 micron (NGR)</v>
      </c>
      <c r="L5328">
        <v>39</v>
      </c>
      <c r="M5328" t="s">
        <v>214</v>
      </c>
      <c r="N5328">
        <v>776</v>
      </c>
      <c r="O5328" t="s">
        <v>3158</v>
      </c>
      <c r="P5328" t="s">
        <v>108</v>
      </c>
      <c r="Q5328" t="s">
        <v>76</v>
      </c>
      <c r="R5328" t="s">
        <v>35</v>
      </c>
      <c r="S5328" t="s">
        <v>290</v>
      </c>
      <c r="T5328" t="s">
        <v>36</v>
      </c>
      <c r="U5328" t="s">
        <v>980</v>
      </c>
      <c r="V5328" t="s">
        <v>5080</v>
      </c>
      <c r="W5328" t="s">
        <v>80</v>
      </c>
      <c r="X5328" t="s">
        <v>82</v>
      </c>
      <c r="Y5328" t="s">
        <v>875</v>
      </c>
      <c r="Z5328" t="s">
        <v>953</v>
      </c>
    </row>
    <row r="5329" spans="1:26" hidden="1" x14ac:dyDescent="0.25">
      <c r="A5329" t="s">
        <v>21226</v>
      </c>
      <c r="B5329" t="s">
        <v>21227</v>
      </c>
      <c r="C5329" s="1" t="str">
        <f t="shared" si="879"/>
        <v>21:0389</v>
      </c>
      <c r="D5329" s="1" t="str">
        <f t="shared" si="876"/>
        <v>21:0130</v>
      </c>
      <c r="E5329" t="s">
        <v>21228</v>
      </c>
      <c r="F5329" t="s">
        <v>21229</v>
      </c>
      <c r="H5329">
        <v>67.113733699999997</v>
      </c>
      <c r="I5329">
        <v>-84.6279878</v>
      </c>
      <c r="J5329" s="1" t="str">
        <f t="shared" si="877"/>
        <v>NGR lake sediment grab sample</v>
      </c>
      <c r="K5329" s="1" t="str">
        <f t="shared" si="878"/>
        <v>&lt;177 micron (NGR)</v>
      </c>
      <c r="L5329">
        <v>39</v>
      </c>
      <c r="M5329" t="s">
        <v>234</v>
      </c>
      <c r="N5329">
        <v>777</v>
      </c>
      <c r="O5329" t="s">
        <v>3605</v>
      </c>
      <c r="P5329" t="s">
        <v>455</v>
      </c>
      <c r="Q5329" t="s">
        <v>290</v>
      </c>
      <c r="R5329" t="s">
        <v>679</v>
      </c>
      <c r="S5329" t="s">
        <v>134</v>
      </c>
      <c r="T5329" t="s">
        <v>36</v>
      </c>
      <c r="U5329" t="s">
        <v>655</v>
      </c>
      <c r="V5329" t="s">
        <v>548</v>
      </c>
      <c r="W5329" t="s">
        <v>146</v>
      </c>
      <c r="X5329" t="s">
        <v>82</v>
      </c>
      <c r="Y5329" t="s">
        <v>380</v>
      </c>
      <c r="Z5329" t="s">
        <v>554</v>
      </c>
    </row>
    <row r="5330" spans="1:26" hidden="1" x14ac:dyDescent="0.25">
      <c r="A5330" t="s">
        <v>21230</v>
      </c>
      <c r="B5330" t="s">
        <v>21231</v>
      </c>
      <c r="C5330" s="1" t="str">
        <f t="shared" si="879"/>
        <v>21:0389</v>
      </c>
      <c r="D5330" s="1" t="str">
        <f t="shared" si="876"/>
        <v>21:0130</v>
      </c>
      <c r="E5330" t="s">
        <v>21232</v>
      </c>
      <c r="F5330" t="s">
        <v>21233</v>
      </c>
      <c r="H5330">
        <v>67.115168100000005</v>
      </c>
      <c r="I5330">
        <v>-84.413434199999998</v>
      </c>
      <c r="J5330" s="1" t="str">
        <f t="shared" si="877"/>
        <v>NGR lake sediment grab sample</v>
      </c>
      <c r="K5330" s="1" t="str">
        <f t="shared" si="878"/>
        <v>&lt;177 micron (NGR)</v>
      </c>
      <c r="L5330">
        <v>40</v>
      </c>
      <c r="M5330" t="s">
        <v>242</v>
      </c>
      <c r="N5330">
        <v>778</v>
      </c>
      <c r="O5330" t="s">
        <v>40</v>
      </c>
      <c r="P5330" t="s">
        <v>798</v>
      </c>
      <c r="Q5330" t="s">
        <v>109</v>
      </c>
      <c r="R5330" t="s">
        <v>224</v>
      </c>
      <c r="S5330" t="s">
        <v>110</v>
      </c>
      <c r="T5330" t="s">
        <v>36</v>
      </c>
      <c r="U5330" t="s">
        <v>660</v>
      </c>
      <c r="V5330" t="s">
        <v>12009</v>
      </c>
      <c r="W5330" t="s">
        <v>76</v>
      </c>
      <c r="X5330" t="s">
        <v>77</v>
      </c>
      <c r="Y5330" t="s">
        <v>110</v>
      </c>
      <c r="Z5330" t="s">
        <v>6290</v>
      </c>
    </row>
    <row r="5331" spans="1:26" hidden="1" x14ac:dyDescent="0.25">
      <c r="A5331" t="s">
        <v>21234</v>
      </c>
      <c r="B5331" t="s">
        <v>21235</v>
      </c>
      <c r="C5331" s="1" t="str">
        <f t="shared" si="879"/>
        <v>21:0389</v>
      </c>
      <c r="D5331" s="1" t="str">
        <f t="shared" si="876"/>
        <v>21:0130</v>
      </c>
      <c r="E5331" t="s">
        <v>21236</v>
      </c>
      <c r="F5331" t="s">
        <v>21237</v>
      </c>
      <c r="H5331">
        <v>67.135440599999995</v>
      </c>
      <c r="I5331">
        <v>-84.509714299999999</v>
      </c>
      <c r="J5331" s="1" t="str">
        <f t="shared" si="877"/>
        <v>NGR lake sediment grab sample</v>
      </c>
      <c r="K5331" s="1" t="str">
        <f t="shared" si="878"/>
        <v>&lt;177 micron (NGR)</v>
      </c>
      <c r="L5331">
        <v>40</v>
      </c>
      <c r="M5331" t="s">
        <v>47</v>
      </c>
      <c r="N5331">
        <v>779</v>
      </c>
      <c r="O5331" t="s">
        <v>465</v>
      </c>
      <c r="P5331" t="s">
        <v>488</v>
      </c>
      <c r="Q5331" t="s">
        <v>181</v>
      </c>
      <c r="R5331" t="s">
        <v>841</v>
      </c>
      <c r="S5331" t="s">
        <v>75</v>
      </c>
      <c r="T5331" t="s">
        <v>122</v>
      </c>
      <c r="U5331" t="s">
        <v>515</v>
      </c>
      <c r="V5331" t="s">
        <v>478</v>
      </c>
      <c r="W5331" t="s">
        <v>290</v>
      </c>
      <c r="X5331" t="s">
        <v>890</v>
      </c>
      <c r="Y5331" t="s">
        <v>66</v>
      </c>
      <c r="Z5331" t="s">
        <v>1377</v>
      </c>
    </row>
    <row r="5332" spans="1:26" hidden="1" x14ac:dyDescent="0.25">
      <c r="A5332" t="s">
        <v>21238</v>
      </c>
      <c r="B5332" t="s">
        <v>21239</v>
      </c>
      <c r="C5332" s="1" t="str">
        <f t="shared" si="879"/>
        <v>21:0389</v>
      </c>
      <c r="D5332" s="1" t="str">
        <f t="shared" si="876"/>
        <v>21:0130</v>
      </c>
      <c r="E5332" t="s">
        <v>21240</v>
      </c>
      <c r="F5332" t="s">
        <v>21241</v>
      </c>
      <c r="H5332">
        <v>67.132577900000001</v>
      </c>
      <c r="I5332">
        <v>-84.445515299999997</v>
      </c>
      <c r="J5332" s="1" t="str">
        <f t="shared" si="877"/>
        <v>NGR lake sediment grab sample</v>
      </c>
      <c r="K5332" s="1" t="str">
        <f t="shared" si="878"/>
        <v>&lt;177 micron (NGR)</v>
      </c>
      <c r="L5332">
        <v>40</v>
      </c>
      <c r="M5332" t="s">
        <v>60</v>
      </c>
      <c r="N5332">
        <v>780</v>
      </c>
      <c r="O5332" t="s">
        <v>541</v>
      </c>
      <c r="P5332" t="s">
        <v>798</v>
      </c>
      <c r="Q5332" t="s">
        <v>290</v>
      </c>
      <c r="R5332" t="s">
        <v>236</v>
      </c>
      <c r="S5332" t="s">
        <v>271</v>
      </c>
      <c r="T5332" t="s">
        <v>36</v>
      </c>
      <c r="U5332" t="s">
        <v>1192</v>
      </c>
      <c r="V5332" t="s">
        <v>1172</v>
      </c>
      <c r="W5332" t="s">
        <v>63</v>
      </c>
      <c r="X5332" t="s">
        <v>77</v>
      </c>
      <c r="Y5332" t="s">
        <v>2590</v>
      </c>
      <c r="Z5332" t="s">
        <v>11653</v>
      </c>
    </row>
    <row r="5333" spans="1:26" hidden="1" x14ac:dyDescent="0.25">
      <c r="A5333" t="s">
        <v>21242</v>
      </c>
      <c r="B5333" t="s">
        <v>21243</v>
      </c>
      <c r="C5333" s="1" t="str">
        <f t="shared" si="879"/>
        <v>21:0389</v>
      </c>
      <c r="D5333" s="1" t="str">
        <f t="shared" si="876"/>
        <v>21:0130</v>
      </c>
      <c r="E5333" t="s">
        <v>21232</v>
      </c>
      <c r="F5333" t="s">
        <v>21244</v>
      </c>
      <c r="H5333">
        <v>67.115168100000005</v>
      </c>
      <c r="I5333">
        <v>-84.413434199999998</v>
      </c>
      <c r="J5333" s="1" t="str">
        <f t="shared" si="877"/>
        <v>NGR lake sediment grab sample</v>
      </c>
      <c r="K5333" s="1" t="str">
        <f t="shared" si="878"/>
        <v>&lt;177 micron (NGR)</v>
      </c>
      <c r="L5333">
        <v>40</v>
      </c>
      <c r="M5333" t="s">
        <v>366</v>
      </c>
      <c r="N5333">
        <v>781</v>
      </c>
      <c r="O5333" t="s">
        <v>509</v>
      </c>
      <c r="P5333" t="s">
        <v>74</v>
      </c>
      <c r="Q5333" t="s">
        <v>109</v>
      </c>
      <c r="R5333" t="s">
        <v>224</v>
      </c>
      <c r="S5333" t="s">
        <v>135</v>
      </c>
      <c r="T5333" t="s">
        <v>36</v>
      </c>
      <c r="U5333" t="s">
        <v>3477</v>
      </c>
      <c r="V5333" t="s">
        <v>3466</v>
      </c>
      <c r="W5333" t="s">
        <v>76</v>
      </c>
      <c r="X5333" t="s">
        <v>76</v>
      </c>
      <c r="Y5333" t="s">
        <v>135</v>
      </c>
      <c r="Z5333" t="s">
        <v>3876</v>
      </c>
    </row>
    <row r="5334" spans="1:26" hidden="1" x14ac:dyDescent="0.25">
      <c r="A5334" t="s">
        <v>21245</v>
      </c>
      <c r="B5334" t="s">
        <v>21246</v>
      </c>
      <c r="C5334" s="1" t="str">
        <f t="shared" si="879"/>
        <v>21:0389</v>
      </c>
      <c r="D5334" s="1" t="str">
        <f t="shared" si="876"/>
        <v>21:0130</v>
      </c>
      <c r="E5334" t="s">
        <v>21247</v>
      </c>
      <c r="F5334" t="s">
        <v>21248</v>
      </c>
      <c r="H5334">
        <v>67.111332200000007</v>
      </c>
      <c r="I5334">
        <v>-84.373128100000002</v>
      </c>
      <c r="J5334" s="1" t="str">
        <f t="shared" si="877"/>
        <v>NGR lake sediment grab sample</v>
      </c>
      <c r="K5334" s="1" t="str">
        <f t="shared" si="878"/>
        <v>&lt;177 micron (NGR)</v>
      </c>
      <c r="L5334">
        <v>40</v>
      </c>
      <c r="M5334" t="s">
        <v>251</v>
      </c>
      <c r="N5334">
        <v>782</v>
      </c>
      <c r="O5334" t="s">
        <v>515</v>
      </c>
      <c r="P5334" t="s">
        <v>289</v>
      </c>
      <c r="Q5334" t="s">
        <v>64</v>
      </c>
      <c r="R5334" t="s">
        <v>74</v>
      </c>
      <c r="S5334" t="s">
        <v>50</v>
      </c>
      <c r="T5334" t="s">
        <v>262</v>
      </c>
      <c r="U5334" t="s">
        <v>2645</v>
      </c>
      <c r="V5334" t="s">
        <v>940</v>
      </c>
      <c r="W5334" t="s">
        <v>146</v>
      </c>
      <c r="X5334" t="s">
        <v>890</v>
      </c>
      <c r="Y5334" t="s">
        <v>290</v>
      </c>
      <c r="Z5334" t="s">
        <v>198</v>
      </c>
    </row>
    <row r="5335" spans="1:26" hidden="1" x14ac:dyDescent="0.25">
      <c r="A5335" t="s">
        <v>21249</v>
      </c>
      <c r="B5335" t="s">
        <v>21250</v>
      </c>
      <c r="C5335" s="1" t="str">
        <f t="shared" si="879"/>
        <v>21:0389</v>
      </c>
      <c r="D5335" s="1" t="str">
        <f t="shared" si="876"/>
        <v>21:0130</v>
      </c>
      <c r="E5335" t="s">
        <v>21251</v>
      </c>
      <c r="F5335" t="s">
        <v>21252</v>
      </c>
      <c r="H5335">
        <v>67.113932300000002</v>
      </c>
      <c r="I5335">
        <v>-84.3301874</v>
      </c>
      <c r="J5335" s="1" t="str">
        <f t="shared" si="877"/>
        <v>NGR lake sediment grab sample</v>
      </c>
      <c r="K5335" s="1" t="str">
        <f t="shared" si="878"/>
        <v>&lt;177 micron (NGR)</v>
      </c>
      <c r="L5335">
        <v>40</v>
      </c>
      <c r="M5335" t="s">
        <v>259</v>
      </c>
      <c r="N5335">
        <v>783</v>
      </c>
      <c r="O5335" t="s">
        <v>541</v>
      </c>
      <c r="P5335" t="s">
        <v>88</v>
      </c>
      <c r="Q5335" t="s">
        <v>80</v>
      </c>
      <c r="R5335" t="s">
        <v>1785</v>
      </c>
      <c r="S5335" t="s">
        <v>1937</v>
      </c>
      <c r="T5335" t="s">
        <v>36</v>
      </c>
      <c r="U5335" t="s">
        <v>964</v>
      </c>
      <c r="V5335" t="s">
        <v>393</v>
      </c>
      <c r="W5335" t="s">
        <v>181</v>
      </c>
      <c r="X5335" t="s">
        <v>283</v>
      </c>
      <c r="Y5335" t="s">
        <v>146</v>
      </c>
      <c r="Z5335" t="s">
        <v>1108</v>
      </c>
    </row>
    <row r="5336" spans="1:26" hidden="1" x14ac:dyDescent="0.25">
      <c r="A5336" t="s">
        <v>21253</v>
      </c>
      <c r="B5336" t="s">
        <v>21254</v>
      </c>
      <c r="C5336" s="1" t="str">
        <f t="shared" si="879"/>
        <v>21:0389</v>
      </c>
      <c r="D5336" s="1" t="str">
        <f t="shared" si="876"/>
        <v>21:0130</v>
      </c>
      <c r="E5336" t="s">
        <v>21251</v>
      </c>
      <c r="F5336" t="s">
        <v>21255</v>
      </c>
      <c r="H5336">
        <v>67.113932300000002</v>
      </c>
      <c r="I5336">
        <v>-84.3301874</v>
      </c>
      <c r="J5336" s="1" t="str">
        <f t="shared" si="877"/>
        <v>NGR lake sediment grab sample</v>
      </c>
      <c r="K5336" s="1" t="str">
        <f t="shared" si="878"/>
        <v>&lt;177 micron (NGR)</v>
      </c>
      <c r="L5336">
        <v>40</v>
      </c>
      <c r="M5336" t="s">
        <v>268</v>
      </c>
      <c r="N5336">
        <v>784</v>
      </c>
      <c r="O5336" t="s">
        <v>40</v>
      </c>
      <c r="P5336" t="s">
        <v>603</v>
      </c>
      <c r="Q5336" t="s">
        <v>78</v>
      </c>
      <c r="R5336" t="s">
        <v>199</v>
      </c>
      <c r="S5336" t="s">
        <v>570</v>
      </c>
      <c r="T5336" t="s">
        <v>36</v>
      </c>
      <c r="U5336" t="s">
        <v>390</v>
      </c>
      <c r="V5336" t="s">
        <v>5080</v>
      </c>
      <c r="W5336" t="s">
        <v>39</v>
      </c>
      <c r="X5336" t="s">
        <v>82</v>
      </c>
      <c r="Y5336" t="s">
        <v>39</v>
      </c>
      <c r="Z5336" t="s">
        <v>3417</v>
      </c>
    </row>
    <row r="5337" spans="1:26" hidden="1" x14ac:dyDescent="0.25">
      <c r="A5337" t="s">
        <v>21256</v>
      </c>
      <c r="B5337" t="s">
        <v>21257</v>
      </c>
      <c r="C5337" s="1" t="str">
        <f t="shared" si="879"/>
        <v>21:0389</v>
      </c>
      <c r="D5337" s="1" t="str">
        <f>HYPERLINK("http://geochem.nrcan.gc.ca/cdogs/content/svy/svy_e.htm", "")</f>
        <v/>
      </c>
      <c r="G5337" s="1" t="str">
        <f>HYPERLINK("http://geochem.nrcan.gc.ca/cdogs/content/cr_/cr_00007_e.htm", "7")</f>
        <v>7</v>
      </c>
      <c r="J5337" t="s">
        <v>220</v>
      </c>
      <c r="K5337" t="s">
        <v>221</v>
      </c>
      <c r="L5337">
        <v>40</v>
      </c>
      <c r="M5337" t="s">
        <v>222</v>
      </c>
      <c r="N5337">
        <v>785</v>
      </c>
      <c r="O5337" t="s">
        <v>133</v>
      </c>
      <c r="P5337" t="s">
        <v>223</v>
      </c>
      <c r="Q5337" t="s">
        <v>109</v>
      </c>
      <c r="R5337" t="s">
        <v>146</v>
      </c>
      <c r="S5337" t="s">
        <v>78</v>
      </c>
      <c r="T5337" t="s">
        <v>225</v>
      </c>
      <c r="U5337" t="s">
        <v>226</v>
      </c>
      <c r="V5337" t="s">
        <v>227</v>
      </c>
      <c r="W5337" t="s">
        <v>53</v>
      </c>
      <c r="X5337" t="s">
        <v>100</v>
      </c>
      <c r="Y5337" t="s">
        <v>244</v>
      </c>
      <c r="Z5337" t="s">
        <v>229</v>
      </c>
    </row>
    <row r="5338" spans="1:26" hidden="1" x14ac:dyDescent="0.25">
      <c r="A5338" t="s">
        <v>21258</v>
      </c>
      <c r="B5338" t="s">
        <v>21259</v>
      </c>
      <c r="C5338" s="1" t="str">
        <f t="shared" si="879"/>
        <v>21:0389</v>
      </c>
      <c r="D5338" s="1" t="str">
        <f t="shared" ref="D5338:D5364" si="880">HYPERLINK("http://geochem.nrcan.gc.ca/cdogs/content/svy/svy210130_e.htm", "21:0130")</f>
        <v>21:0130</v>
      </c>
      <c r="E5338" t="s">
        <v>21260</v>
      </c>
      <c r="F5338" t="s">
        <v>21261</v>
      </c>
      <c r="H5338">
        <v>67.152048300000004</v>
      </c>
      <c r="I5338">
        <v>-84.340985900000007</v>
      </c>
      <c r="J5338" s="1" t="str">
        <f t="shared" ref="J5338:J5364" si="881">HYPERLINK("http://geochem.nrcan.gc.ca/cdogs/content/kwd/kwd020027_e.htm", "NGR lake sediment grab sample")</f>
        <v>NGR lake sediment grab sample</v>
      </c>
      <c r="K5338" s="1" t="str">
        <f t="shared" ref="K5338:K5364" si="882">HYPERLINK("http://geochem.nrcan.gc.ca/cdogs/content/kwd/kwd080006_e.htm", "&lt;177 micron (NGR)")</f>
        <v>&lt;177 micron (NGR)</v>
      </c>
      <c r="L5338">
        <v>40</v>
      </c>
      <c r="M5338" t="s">
        <v>73</v>
      </c>
      <c r="N5338">
        <v>786</v>
      </c>
      <c r="O5338" t="s">
        <v>163</v>
      </c>
      <c r="P5338" t="s">
        <v>516</v>
      </c>
      <c r="Q5338" t="s">
        <v>181</v>
      </c>
      <c r="R5338" t="s">
        <v>62</v>
      </c>
      <c r="S5338" t="s">
        <v>64</v>
      </c>
      <c r="T5338" t="s">
        <v>122</v>
      </c>
      <c r="U5338" t="s">
        <v>1480</v>
      </c>
      <c r="V5338" t="s">
        <v>80</v>
      </c>
      <c r="W5338" t="s">
        <v>63</v>
      </c>
      <c r="X5338" t="s">
        <v>283</v>
      </c>
      <c r="Y5338" t="s">
        <v>78</v>
      </c>
      <c r="Z5338" t="s">
        <v>181</v>
      </c>
    </row>
    <row r="5339" spans="1:26" hidden="1" x14ac:dyDescent="0.25">
      <c r="A5339" t="s">
        <v>21262</v>
      </c>
      <c r="B5339" t="s">
        <v>21263</v>
      </c>
      <c r="C5339" s="1" t="str">
        <f t="shared" si="879"/>
        <v>21:0389</v>
      </c>
      <c r="D5339" s="1" t="str">
        <f t="shared" si="880"/>
        <v>21:0130</v>
      </c>
      <c r="E5339" t="s">
        <v>21264</v>
      </c>
      <c r="F5339" t="s">
        <v>21265</v>
      </c>
      <c r="H5339">
        <v>67.114416500000004</v>
      </c>
      <c r="I5339">
        <v>-84.247694899999999</v>
      </c>
      <c r="J5339" s="1" t="str">
        <f t="shared" si="881"/>
        <v>NGR lake sediment grab sample</v>
      </c>
      <c r="K5339" s="1" t="str">
        <f t="shared" si="882"/>
        <v>&lt;177 micron (NGR)</v>
      </c>
      <c r="L5339">
        <v>40</v>
      </c>
      <c r="M5339" t="s">
        <v>87</v>
      </c>
      <c r="N5339">
        <v>787</v>
      </c>
      <c r="O5339" t="s">
        <v>615</v>
      </c>
      <c r="P5339" t="s">
        <v>300</v>
      </c>
      <c r="Q5339" t="s">
        <v>290</v>
      </c>
      <c r="R5339" t="s">
        <v>394</v>
      </c>
      <c r="S5339" t="s">
        <v>76</v>
      </c>
      <c r="T5339" t="s">
        <v>36</v>
      </c>
      <c r="U5339" t="s">
        <v>119</v>
      </c>
      <c r="V5339" t="s">
        <v>227</v>
      </c>
      <c r="W5339" t="s">
        <v>39</v>
      </c>
      <c r="X5339" t="s">
        <v>890</v>
      </c>
      <c r="Y5339" t="s">
        <v>33</v>
      </c>
      <c r="Z5339" t="s">
        <v>3055</v>
      </c>
    </row>
    <row r="5340" spans="1:26" hidden="1" x14ac:dyDescent="0.25">
      <c r="A5340" t="s">
        <v>21266</v>
      </c>
      <c r="B5340" t="s">
        <v>21267</v>
      </c>
      <c r="C5340" s="1" t="str">
        <f t="shared" si="879"/>
        <v>21:0389</v>
      </c>
      <c r="D5340" s="1" t="str">
        <f t="shared" si="880"/>
        <v>21:0130</v>
      </c>
      <c r="E5340" t="s">
        <v>21268</v>
      </c>
      <c r="F5340" t="s">
        <v>21269</v>
      </c>
      <c r="H5340">
        <v>67.105336600000001</v>
      </c>
      <c r="I5340">
        <v>-84.193863399999998</v>
      </c>
      <c r="J5340" s="1" t="str">
        <f t="shared" si="881"/>
        <v>NGR lake sediment grab sample</v>
      </c>
      <c r="K5340" s="1" t="str">
        <f t="shared" si="882"/>
        <v>&lt;177 micron (NGR)</v>
      </c>
      <c r="L5340">
        <v>40</v>
      </c>
      <c r="M5340" t="s">
        <v>96</v>
      </c>
      <c r="N5340">
        <v>788</v>
      </c>
      <c r="O5340" t="s">
        <v>465</v>
      </c>
      <c r="P5340" t="s">
        <v>1058</v>
      </c>
      <c r="Q5340" t="s">
        <v>34</v>
      </c>
      <c r="R5340" t="s">
        <v>570</v>
      </c>
      <c r="S5340" t="s">
        <v>50</v>
      </c>
      <c r="T5340" t="s">
        <v>36</v>
      </c>
      <c r="U5340" t="s">
        <v>471</v>
      </c>
      <c r="V5340" t="s">
        <v>992</v>
      </c>
      <c r="W5340" t="s">
        <v>78</v>
      </c>
      <c r="X5340" t="s">
        <v>79</v>
      </c>
      <c r="Y5340" t="s">
        <v>146</v>
      </c>
      <c r="Z5340" t="s">
        <v>290</v>
      </c>
    </row>
    <row r="5341" spans="1:26" hidden="1" x14ac:dyDescent="0.25">
      <c r="A5341" t="s">
        <v>21270</v>
      </c>
      <c r="B5341" t="s">
        <v>21271</v>
      </c>
      <c r="C5341" s="1" t="str">
        <f t="shared" si="879"/>
        <v>21:0389</v>
      </c>
      <c r="D5341" s="1" t="str">
        <f t="shared" si="880"/>
        <v>21:0130</v>
      </c>
      <c r="E5341" t="s">
        <v>21272</v>
      </c>
      <c r="F5341" t="s">
        <v>21273</v>
      </c>
      <c r="H5341">
        <v>67.127442900000005</v>
      </c>
      <c r="I5341">
        <v>-84.116952900000001</v>
      </c>
      <c r="J5341" s="1" t="str">
        <f t="shared" si="881"/>
        <v>NGR lake sediment grab sample</v>
      </c>
      <c r="K5341" s="1" t="str">
        <f t="shared" si="882"/>
        <v>&lt;177 micron (NGR)</v>
      </c>
      <c r="L5341">
        <v>40</v>
      </c>
      <c r="M5341" t="s">
        <v>106</v>
      </c>
      <c r="N5341">
        <v>789</v>
      </c>
      <c r="O5341" t="s">
        <v>1024</v>
      </c>
      <c r="P5341" t="s">
        <v>1177</v>
      </c>
      <c r="Q5341" t="s">
        <v>596</v>
      </c>
      <c r="R5341" t="s">
        <v>165</v>
      </c>
      <c r="S5341" t="s">
        <v>97</v>
      </c>
      <c r="T5341" t="s">
        <v>36</v>
      </c>
      <c r="U5341" t="s">
        <v>1480</v>
      </c>
      <c r="V5341" t="s">
        <v>6252</v>
      </c>
      <c r="W5341" t="s">
        <v>78</v>
      </c>
      <c r="X5341" t="s">
        <v>82</v>
      </c>
      <c r="Y5341" t="s">
        <v>76</v>
      </c>
      <c r="Z5341" t="s">
        <v>4675</v>
      </c>
    </row>
    <row r="5342" spans="1:26" hidden="1" x14ac:dyDescent="0.25">
      <c r="A5342" t="s">
        <v>21274</v>
      </c>
      <c r="B5342" t="s">
        <v>21275</v>
      </c>
      <c r="C5342" s="1" t="str">
        <f t="shared" si="879"/>
        <v>21:0389</v>
      </c>
      <c r="D5342" s="1" t="str">
        <f t="shared" si="880"/>
        <v>21:0130</v>
      </c>
      <c r="E5342" t="s">
        <v>21276</v>
      </c>
      <c r="F5342" t="s">
        <v>21277</v>
      </c>
      <c r="H5342">
        <v>67.122612000000004</v>
      </c>
      <c r="I5342">
        <v>-84.010964799999996</v>
      </c>
      <c r="J5342" s="1" t="str">
        <f t="shared" si="881"/>
        <v>NGR lake sediment grab sample</v>
      </c>
      <c r="K5342" s="1" t="str">
        <f t="shared" si="882"/>
        <v>&lt;177 micron (NGR)</v>
      </c>
      <c r="L5342">
        <v>40</v>
      </c>
      <c r="M5342" t="s">
        <v>118</v>
      </c>
      <c r="N5342">
        <v>790</v>
      </c>
      <c r="O5342" t="s">
        <v>298</v>
      </c>
      <c r="P5342" t="s">
        <v>145</v>
      </c>
      <c r="Q5342" t="s">
        <v>50</v>
      </c>
      <c r="R5342" t="s">
        <v>32</v>
      </c>
      <c r="S5342" t="s">
        <v>109</v>
      </c>
      <c r="T5342" t="s">
        <v>36</v>
      </c>
      <c r="U5342" t="s">
        <v>991</v>
      </c>
      <c r="V5342" t="s">
        <v>504</v>
      </c>
      <c r="W5342" t="s">
        <v>63</v>
      </c>
      <c r="X5342" t="s">
        <v>77</v>
      </c>
      <c r="Y5342" t="s">
        <v>1041</v>
      </c>
      <c r="Z5342" t="s">
        <v>63</v>
      </c>
    </row>
    <row r="5343" spans="1:26" hidden="1" x14ac:dyDescent="0.25">
      <c r="A5343" t="s">
        <v>21278</v>
      </c>
      <c r="B5343" t="s">
        <v>21279</v>
      </c>
      <c r="C5343" s="1" t="str">
        <f t="shared" si="879"/>
        <v>21:0389</v>
      </c>
      <c r="D5343" s="1" t="str">
        <f t="shared" si="880"/>
        <v>21:0130</v>
      </c>
      <c r="E5343" t="s">
        <v>21280</v>
      </c>
      <c r="F5343" t="s">
        <v>21281</v>
      </c>
      <c r="H5343">
        <v>67.797429500000007</v>
      </c>
      <c r="I5343">
        <v>-84.0125362</v>
      </c>
      <c r="J5343" s="1" t="str">
        <f t="shared" si="881"/>
        <v>NGR lake sediment grab sample</v>
      </c>
      <c r="K5343" s="1" t="str">
        <f t="shared" si="882"/>
        <v>&lt;177 micron (NGR)</v>
      </c>
      <c r="L5343">
        <v>40</v>
      </c>
      <c r="M5343" t="s">
        <v>131</v>
      </c>
      <c r="N5343">
        <v>791</v>
      </c>
      <c r="O5343" t="s">
        <v>417</v>
      </c>
      <c r="P5343" t="s">
        <v>61</v>
      </c>
      <c r="Q5343" t="s">
        <v>135</v>
      </c>
      <c r="R5343" t="s">
        <v>798</v>
      </c>
      <c r="S5343" t="s">
        <v>34</v>
      </c>
      <c r="T5343" t="s">
        <v>36</v>
      </c>
      <c r="U5343" t="s">
        <v>226</v>
      </c>
      <c r="V5343" t="s">
        <v>1475</v>
      </c>
      <c r="W5343" t="s">
        <v>66</v>
      </c>
      <c r="X5343" t="s">
        <v>283</v>
      </c>
      <c r="Y5343" t="s">
        <v>41</v>
      </c>
      <c r="Z5343" t="s">
        <v>4295</v>
      </c>
    </row>
    <row r="5344" spans="1:26" hidden="1" x14ac:dyDescent="0.25">
      <c r="A5344" t="s">
        <v>21282</v>
      </c>
      <c r="B5344" t="s">
        <v>21283</v>
      </c>
      <c r="C5344" s="1" t="str">
        <f t="shared" si="879"/>
        <v>21:0389</v>
      </c>
      <c r="D5344" s="1" t="str">
        <f t="shared" si="880"/>
        <v>21:0130</v>
      </c>
      <c r="E5344" t="s">
        <v>21284</v>
      </c>
      <c r="F5344" t="s">
        <v>21285</v>
      </c>
      <c r="H5344">
        <v>67.816899199999995</v>
      </c>
      <c r="I5344">
        <v>-84.016769600000003</v>
      </c>
      <c r="J5344" s="1" t="str">
        <f t="shared" si="881"/>
        <v>NGR lake sediment grab sample</v>
      </c>
      <c r="K5344" s="1" t="str">
        <f t="shared" si="882"/>
        <v>&lt;177 micron (NGR)</v>
      </c>
      <c r="L5344">
        <v>40</v>
      </c>
      <c r="M5344" t="s">
        <v>143</v>
      </c>
      <c r="N5344">
        <v>792</v>
      </c>
      <c r="O5344" t="s">
        <v>528</v>
      </c>
      <c r="P5344" t="s">
        <v>562</v>
      </c>
      <c r="Q5344" t="s">
        <v>321</v>
      </c>
      <c r="R5344" t="s">
        <v>81</v>
      </c>
      <c r="S5344" t="s">
        <v>244</v>
      </c>
      <c r="T5344" t="s">
        <v>36</v>
      </c>
      <c r="U5344" t="s">
        <v>2448</v>
      </c>
      <c r="V5344" t="s">
        <v>39</v>
      </c>
      <c r="W5344" t="s">
        <v>66</v>
      </c>
      <c r="X5344" t="s">
        <v>79</v>
      </c>
      <c r="Y5344" t="s">
        <v>125</v>
      </c>
      <c r="Z5344" t="s">
        <v>5481</v>
      </c>
    </row>
    <row r="5345" spans="1:26" hidden="1" x14ac:dyDescent="0.25">
      <c r="A5345" t="s">
        <v>21286</v>
      </c>
      <c r="B5345" t="s">
        <v>21287</v>
      </c>
      <c r="C5345" s="1" t="str">
        <f t="shared" si="879"/>
        <v>21:0389</v>
      </c>
      <c r="D5345" s="1" t="str">
        <f t="shared" si="880"/>
        <v>21:0130</v>
      </c>
      <c r="E5345" t="s">
        <v>21288</v>
      </c>
      <c r="F5345" t="s">
        <v>21289</v>
      </c>
      <c r="H5345">
        <v>67.818426000000002</v>
      </c>
      <c r="I5345">
        <v>-84.065441699999994</v>
      </c>
      <c r="J5345" s="1" t="str">
        <f t="shared" si="881"/>
        <v>NGR lake sediment grab sample</v>
      </c>
      <c r="K5345" s="1" t="str">
        <f t="shared" si="882"/>
        <v>&lt;177 micron (NGR)</v>
      </c>
      <c r="L5345">
        <v>40</v>
      </c>
      <c r="M5345" t="s">
        <v>177</v>
      </c>
      <c r="N5345">
        <v>793</v>
      </c>
      <c r="O5345" t="s">
        <v>509</v>
      </c>
      <c r="P5345" t="s">
        <v>615</v>
      </c>
      <c r="Q5345" t="s">
        <v>283</v>
      </c>
      <c r="R5345" t="s">
        <v>343</v>
      </c>
      <c r="S5345" t="s">
        <v>75</v>
      </c>
      <c r="T5345" t="s">
        <v>36</v>
      </c>
      <c r="U5345" t="s">
        <v>1192</v>
      </c>
      <c r="V5345" t="s">
        <v>13356</v>
      </c>
      <c r="W5345" t="s">
        <v>63</v>
      </c>
      <c r="X5345" t="s">
        <v>82</v>
      </c>
      <c r="Y5345" t="s">
        <v>41</v>
      </c>
      <c r="Z5345" t="s">
        <v>4687</v>
      </c>
    </row>
    <row r="5346" spans="1:26" hidden="1" x14ac:dyDescent="0.25">
      <c r="A5346" t="s">
        <v>21290</v>
      </c>
      <c r="B5346" t="s">
        <v>21291</v>
      </c>
      <c r="C5346" s="1" t="str">
        <f t="shared" si="879"/>
        <v>21:0389</v>
      </c>
      <c r="D5346" s="1" t="str">
        <f t="shared" si="880"/>
        <v>21:0130</v>
      </c>
      <c r="E5346" t="s">
        <v>21292</v>
      </c>
      <c r="F5346" t="s">
        <v>21293</v>
      </c>
      <c r="H5346">
        <v>67.874640400000004</v>
      </c>
      <c r="I5346">
        <v>-84.148660399999997</v>
      </c>
      <c r="J5346" s="1" t="str">
        <f t="shared" si="881"/>
        <v>NGR lake sediment grab sample</v>
      </c>
      <c r="K5346" s="1" t="str">
        <f t="shared" si="882"/>
        <v>&lt;177 micron (NGR)</v>
      </c>
      <c r="L5346">
        <v>40</v>
      </c>
      <c r="M5346" t="s">
        <v>187</v>
      </c>
      <c r="N5346">
        <v>794</v>
      </c>
      <c r="O5346" t="s">
        <v>463</v>
      </c>
      <c r="P5346" t="s">
        <v>289</v>
      </c>
      <c r="Q5346" t="s">
        <v>510</v>
      </c>
      <c r="R5346" t="s">
        <v>1828</v>
      </c>
      <c r="S5346" t="s">
        <v>349</v>
      </c>
      <c r="T5346" t="s">
        <v>36</v>
      </c>
      <c r="U5346" t="s">
        <v>12585</v>
      </c>
      <c r="V5346" t="s">
        <v>11779</v>
      </c>
      <c r="W5346" t="s">
        <v>63</v>
      </c>
      <c r="X5346" t="s">
        <v>890</v>
      </c>
      <c r="Y5346" t="s">
        <v>125</v>
      </c>
      <c r="Z5346" t="s">
        <v>76</v>
      </c>
    </row>
    <row r="5347" spans="1:26" hidden="1" x14ac:dyDescent="0.25">
      <c r="A5347" t="s">
        <v>21294</v>
      </c>
      <c r="B5347" t="s">
        <v>21295</v>
      </c>
      <c r="C5347" s="1" t="str">
        <f t="shared" si="879"/>
        <v>21:0389</v>
      </c>
      <c r="D5347" s="1" t="str">
        <f t="shared" si="880"/>
        <v>21:0130</v>
      </c>
      <c r="E5347" t="s">
        <v>21296</v>
      </c>
      <c r="F5347" t="s">
        <v>21297</v>
      </c>
      <c r="H5347">
        <v>67.887756600000003</v>
      </c>
      <c r="I5347">
        <v>-84.166829300000003</v>
      </c>
      <c r="J5347" s="1" t="str">
        <f t="shared" si="881"/>
        <v>NGR lake sediment grab sample</v>
      </c>
      <c r="K5347" s="1" t="str">
        <f t="shared" si="882"/>
        <v>&lt;177 micron (NGR)</v>
      </c>
      <c r="L5347">
        <v>40</v>
      </c>
      <c r="M5347" t="s">
        <v>196</v>
      </c>
      <c r="N5347">
        <v>795</v>
      </c>
      <c r="O5347" t="s">
        <v>509</v>
      </c>
      <c r="P5347" t="s">
        <v>223</v>
      </c>
      <c r="Q5347" t="s">
        <v>49</v>
      </c>
      <c r="R5347" t="s">
        <v>890</v>
      </c>
      <c r="S5347" t="s">
        <v>110</v>
      </c>
      <c r="T5347" t="s">
        <v>36</v>
      </c>
      <c r="U5347" t="s">
        <v>2504</v>
      </c>
      <c r="V5347" t="s">
        <v>2553</v>
      </c>
      <c r="W5347" t="s">
        <v>63</v>
      </c>
      <c r="X5347" t="s">
        <v>890</v>
      </c>
      <c r="Y5347" t="s">
        <v>309</v>
      </c>
      <c r="Z5347" t="s">
        <v>290</v>
      </c>
    </row>
    <row r="5348" spans="1:26" hidden="1" x14ac:dyDescent="0.25">
      <c r="A5348" t="s">
        <v>21298</v>
      </c>
      <c r="B5348" t="s">
        <v>21299</v>
      </c>
      <c r="C5348" s="1" t="str">
        <f t="shared" si="879"/>
        <v>21:0389</v>
      </c>
      <c r="D5348" s="1" t="str">
        <f t="shared" si="880"/>
        <v>21:0130</v>
      </c>
      <c r="E5348" t="s">
        <v>21300</v>
      </c>
      <c r="F5348" t="s">
        <v>21301</v>
      </c>
      <c r="H5348">
        <v>67.895868800000002</v>
      </c>
      <c r="I5348">
        <v>-84.152137400000001</v>
      </c>
      <c r="J5348" s="1" t="str">
        <f t="shared" si="881"/>
        <v>NGR lake sediment grab sample</v>
      </c>
      <c r="K5348" s="1" t="str">
        <f t="shared" si="882"/>
        <v>&lt;177 micron (NGR)</v>
      </c>
      <c r="L5348">
        <v>40</v>
      </c>
      <c r="M5348" t="s">
        <v>206</v>
      </c>
      <c r="N5348">
        <v>796</v>
      </c>
      <c r="O5348" t="s">
        <v>132</v>
      </c>
      <c r="P5348" t="s">
        <v>297</v>
      </c>
      <c r="Q5348" t="s">
        <v>423</v>
      </c>
      <c r="R5348" t="s">
        <v>108</v>
      </c>
      <c r="S5348" t="s">
        <v>134</v>
      </c>
      <c r="T5348" t="s">
        <v>36</v>
      </c>
      <c r="U5348" t="s">
        <v>3605</v>
      </c>
      <c r="V5348" t="s">
        <v>10398</v>
      </c>
      <c r="W5348" t="s">
        <v>63</v>
      </c>
      <c r="X5348" t="s">
        <v>890</v>
      </c>
      <c r="Y5348" t="s">
        <v>41</v>
      </c>
      <c r="Z5348" t="s">
        <v>4754</v>
      </c>
    </row>
    <row r="5349" spans="1:26" hidden="1" x14ac:dyDescent="0.25">
      <c r="A5349" t="s">
        <v>21302</v>
      </c>
      <c r="B5349" t="s">
        <v>21303</v>
      </c>
      <c r="C5349" s="1" t="str">
        <f t="shared" si="879"/>
        <v>21:0389</v>
      </c>
      <c r="D5349" s="1" t="str">
        <f t="shared" si="880"/>
        <v>21:0130</v>
      </c>
      <c r="E5349" t="s">
        <v>21304</v>
      </c>
      <c r="F5349" t="s">
        <v>21305</v>
      </c>
      <c r="H5349">
        <v>67.884759500000001</v>
      </c>
      <c r="I5349">
        <v>-84.022491200000005</v>
      </c>
      <c r="J5349" s="1" t="str">
        <f t="shared" si="881"/>
        <v>NGR lake sediment grab sample</v>
      </c>
      <c r="K5349" s="1" t="str">
        <f t="shared" si="882"/>
        <v>&lt;177 micron (NGR)</v>
      </c>
      <c r="L5349">
        <v>40</v>
      </c>
      <c r="M5349" t="s">
        <v>214</v>
      </c>
      <c r="N5349">
        <v>797</v>
      </c>
      <c r="O5349" t="s">
        <v>155</v>
      </c>
      <c r="P5349" t="s">
        <v>224</v>
      </c>
      <c r="Q5349" t="s">
        <v>334</v>
      </c>
      <c r="R5349" t="s">
        <v>708</v>
      </c>
      <c r="S5349" t="s">
        <v>110</v>
      </c>
      <c r="T5349" t="s">
        <v>36</v>
      </c>
      <c r="U5349" t="s">
        <v>456</v>
      </c>
      <c r="V5349" t="s">
        <v>895</v>
      </c>
      <c r="W5349" t="s">
        <v>63</v>
      </c>
      <c r="X5349" t="s">
        <v>890</v>
      </c>
      <c r="Y5349" t="s">
        <v>41</v>
      </c>
      <c r="Z5349" t="s">
        <v>109</v>
      </c>
    </row>
    <row r="5350" spans="1:26" hidden="1" x14ac:dyDescent="0.25">
      <c r="A5350" t="s">
        <v>21306</v>
      </c>
      <c r="B5350" t="s">
        <v>21307</v>
      </c>
      <c r="C5350" s="1" t="str">
        <f t="shared" si="879"/>
        <v>21:0389</v>
      </c>
      <c r="D5350" s="1" t="str">
        <f t="shared" si="880"/>
        <v>21:0130</v>
      </c>
      <c r="E5350" t="s">
        <v>21308</v>
      </c>
      <c r="F5350" t="s">
        <v>21309</v>
      </c>
      <c r="H5350">
        <v>67.987837400000004</v>
      </c>
      <c r="I5350">
        <v>-84.220850299999995</v>
      </c>
      <c r="J5350" s="1" t="str">
        <f t="shared" si="881"/>
        <v>NGR lake sediment grab sample</v>
      </c>
      <c r="K5350" s="1" t="str">
        <f t="shared" si="882"/>
        <v>&lt;177 micron (NGR)</v>
      </c>
      <c r="L5350">
        <v>41</v>
      </c>
      <c r="M5350" t="s">
        <v>30</v>
      </c>
      <c r="N5350">
        <v>798</v>
      </c>
      <c r="O5350" t="s">
        <v>3158</v>
      </c>
      <c r="P5350" t="s">
        <v>609</v>
      </c>
      <c r="Q5350" t="s">
        <v>711</v>
      </c>
      <c r="R5350" t="s">
        <v>343</v>
      </c>
      <c r="S5350" t="s">
        <v>321</v>
      </c>
      <c r="T5350" t="s">
        <v>36</v>
      </c>
      <c r="U5350" t="s">
        <v>1205</v>
      </c>
      <c r="V5350" t="s">
        <v>2240</v>
      </c>
      <c r="W5350" t="s">
        <v>66</v>
      </c>
      <c r="X5350" t="s">
        <v>890</v>
      </c>
      <c r="Y5350" t="s">
        <v>66</v>
      </c>
      <c r="Z5350" t="s">
        <v>97</v>
      </c>
    </row>
    <row r="5351" spans="1:26" hidden="1" x14ac:dyDescent="0.25">
      <c r="A5351" t="s">
        <v>21310</v>
      </c>
      <c r="B5351" t="s">
        <v>21311</v>
      </c>
      <c r="C5351" s="1" t="str">
        <f t="shared" si="879"/>
        <v>21:0389</v>
      </c>
      <c r="D5351" s="1" t="str">
        <f t="shared" si="880"/>
        <v>21:0130</v>
      </c>
      <c r="E5351" t="s">
        <v>21312</v>
      </c>
      <c r="F5351" t="s">
        <v>21313</v>
      </c>
      <c r="H5351">
        <v>67.913476000000003</v>
      </c>
      <c r="I5351">
        <v>-84.0074836</v>
      </c>
      <c r="J5351" s="1" t="str">
        <f t="shared" si="881"/>
        <v>NGR lake sediment grab sample</v>
      </c>
      <c r="K5351" s="1" t="str">
        <f t="shared" si="882"/>
        <v>&lt;177 micron (NGR)</v>
      </c>
      <c r="L5351">
        <v>41</v>
      </c>
      <c r="M5351" t="s">
        <v>47</v>
      </c>
      <c r="N5351">
        <v>799</v>
      </c>
      <c r="O5351" t="s">
        <v>509</v>
      </c>
      <c r="P5351" t="s">
        <v>1048</v>
      </c>
      <c r="Q5351" t="s">
        <v>278</v>
      </c>
      <c r="R5351" t="s">
        <v>82</v>
      </c>
      <c r="S5351" t="s">
        <v>277</v>
      </c>
      <c r="T5351" t="s">
        <v>36</v>
      </c>
      <c r="U5351" t="s">
        <v>1017</v>
      </c>
      <c r="V5351" t="s">
        <v>19196</v>
      </c>
      <c r="W5351" t="s">
        <v>80</v>
      </c>
      <c r="X5351" t="s">
        <v>890</v>
      </c>
      <c r="Y5351" t="s">
        <v>41</v>
      </c>
      <c r="Z5351" t="s">
        <v>9383</v>
      </c>
    </row>
    <row r="5352" spans="1:26" hidden="1" x14ac:dyDescent="0.25">
      <c r="A5352" t="s">
        <v>21314</v>
      </c>
      <c r="B5352" t="s">
        <v>21315</v>
      </c>
      <c r="C5352" s="1" t="str">
        <f t="shared" si="879"/>
        <v>21:0389</v>
      </c>
      <c r="D5352" s="1" t="str">
        <f t="shared" si="880"/>
        <v>21:0130</v>
      </c>
      <c r="E5352" t="s">
        <v>21316</v>
      </c>
      <c r="F5352" t="s">
        <v>21317</v>
      </c>
      <c r="H5352">
        <v>67.915017500000005</v>
      </c>
      <c r="I5352">
        <v>-84.1454509</v>
      </c>
      <c r="J5352" s="1" t="str">
        <f t="shared" si="881"/>
        <v>NGR lake sediment grab sample</v>
      </c>
      <c r="K5352" s="1" t="str">
        <f t="shared" si="882"/>
        <v>&lt;177 micron (NGR)</v>
      </c>
      <c r="L5352">
        <v>41</v>
      </c>
      <c r="M5352" t="s">
        <v>60</v>
      </c>
      <c r="N5352">
        <v>800</v>
      </c>
      <c r="O5352" t="s">
        <v>577</v>
      </c>
      <c r="P5352" t="s">
        <v>1058</v>
      </c>
      <c r="Q5352" t="s">
        <v>570</v>
      </c>
      <c r="R5352" t="s">
        <v>165</v>
      </c>
      <c r="S5352" t="s">
        <v>135</v>
      </c>
      <c r="T5352" t="s">
        <v>36</v>
      </c>
      <c r="U5352" t="s">
        <v>179</v>
      </c>
      <c r="V5352" t="s">
        <v>2544</v>
      </c>
      <c r="W5352" t="s">
        <v>80</v>
      </c>
      <c r="X5352" t="s">
        <v>890</v>
      </c>
      <c r="Y5352" t="s">
        <v>125</v>
      </c>
      <c r="Z5352" t="s">
        <v>4754</v>
      </c>
    </row>
    <row r="5353" spans="1:26" hidden="1" x14ac:dyDescent="0.25">
      <c r="A5353" t="s">
        <v>21318</v>
      </c>
      <c r="B5353" t="s">
        <v>21319</v>
      </c>
      <c r="C5353" s="1" t="str">
        <f t="shared" si="879"/>
        <v>21:0389</v>
      </c>
      <c r="D5353" s="1" t="str">
        <f t="shared" si="880"/>
        <v>21:0130</v>
      </c>
      <c r="E5353" t="s">
        <v>21320</v>
      </c>
      <c r="F5353" t="s">
        <v>21321</v>
      </c>
      <c r="H5353">
        <v>67.970981899999998</v>
      </c>
      <c r="I5353">
        <v>-84.1465484</v>
      </c>
      <c r="J5353" s="1" t="str">
        <f t="shared" si="881"/>
        <v>NGR lake sediment grab sample</v>
      </c>
      <c r="K5353" s="1" t="str">
        <f t="shared" si="882"/>
        <v>&lt;177 micron (NGR)</v>
      </c>
      <c r="L5353">
        <v>41</v>
      </c>
      <c r="M5353" t="s">
        <v>73</v>
      </c>
      <c r="N5353">
        <v>801</v>
      </c>
      <c r="O5353" t="s">
        <v>1709</v>
      </c>
      <c r="P5353" t="s">
        <v>197</v>
      </c>
      <c r="Q5353" t="s">
        <v>283</v>
      </c>
      <c r="R5353" t="s">
        <v>18763</v>
      </c>
      <c r="S5353" t="s">
        <v>198</v>
      </c>
      <c r="T5353" t="s">
        <v>36</v>
      </c>
      <c r="U5353" t="s">
        <v>269</v>
      </c>
      <c r="V5353" t="s">
        <v>1589</v>
      </c>
      <c r="W5353" t="s">
        <v>66</v>
      </c>
      <c r="X5353" t="s">
        <v>890</v>
      </c>
      <c r="Y5353" t="s">
        <v>125</v>
      </c>
      <c r="Z5353" t="s">
        <v>1558</v>
      </c>
    </row>
    <row r="5354" spans="1:26" hidden="1" x14ac:dyDescent="0.25">
      <c r="A5354" t="s">
        <v>21322</v>
      </c>
      <c r="B5354" t="s">
        <v>21323</v>
      </c>
      <c r="C5354" s="1" t="str">
        <f t="shared" si="879"/>
        <v>21:0389</v>
      </c>
      <c r="D5354" s="1" t="str">
        <f t="shared" si="880"/>
        <v>21:0130</v>
      </c>
      <c r="E5354" t="s">
        <v>21324</v>
      </c>
      <c r="F5354" t="s">
        <v>21325</v>
      </c>
      <c r="H5354">
        <v>67.993319</v>
      </c>
      <c r="I5354">
        <v>-84.236131900000004</v>
      </c>
      <c r="J5354" s="1" t="str">
        <f t="shared" si="881"/>
        <v>NGR lake sediment grab sample</v>
      </c>
      <c r="K5354" s="1" t="str">
        <f t="shared" si="882"/>
        <v>&lt;177 micron (NGR)</v>
      </c>
      <c r="L5354">
        <v>41</v>
      </c>
      <c r="M5354" t="s">
        <v>154</v>
      </c>
      <c r="N5354">
        <v>802</v>
      </c>
      <c r="O5354" t="s">
        <v>465</v>
      </c>
      <c r="P5354" t="s">
        <v>112</v>
      </c>
      <c r="Q5354" t="s">
        <v>546</v>
      </c>
      <c r="R5354" t="s">
        <v>208</v>
      </c>
      <c r="S5354" t="s">
        <v>278</v>
      </c>
      <c r="T5354" t="s">
        <v>36</v>
      </c>
      <c r="U5354" t="s">
        <v>1192</v>
      </c>
      <c r="V5354" t="s">
        <v>4630</v>
      </c>
      <c r="W5354" t="s">
        <v>63</v>
      </c>
      <c r="X5354" t="s">
        <v>890</v>
      </c>
      <c r="Y5354" t="s">
        <v>2590</v>
      </c>
      <c r="Z5354" t="s">
        <v>2697</v>
      </c>
    </row>
    <row r="5355" spans="1:26" hidden="1" x14ac:dyDescent="0.25">
      <c r="A5355" t="s">
        <v>21326</v>
      </c>
      <c r="B5355" t="s">
        <v>21327</v>
      </c>
      <c r="C5355" s="1" t="str">
        <f t="shared" si="879"/>
        <v>21:0389</v>
      </c>
      <c r="D5355" s="1" t="str">
        <f t="shared" si="880"/>
        <v>21:0130</v>
      </c>
      <c r="E5355" t="s">
        <v>21308</v>
      </c>
      <c r="F5355" t="s">
        <v>21328</v>
      </c>
      <c r="H5355">
        <v>67.987837400000004</v>
      </c>
      <c r="I5355">
        <v>-84.220850299999995</v>
      </c>
      <c r="J5355" s="1" t="str">
        <f t="shared" si="881"/>
        <v>NGR lake sediment grab sample</v>
      </c>
      <c r="K5355" s="1" t="str">
        <f t="shared" si="882"/>
        <v>&lt;177 micron (NGR)</v>
      </c>
      <c r="L5355">
        <v>41</v>
      </c>
      <c r="M5355" t="s">
        <v>169</v>
      </c>
      <c r="N5355">
        <v>803</v>
      </c>
      <c r="O5355" t="s">
        <v>91</v>
      </c>
      <c r="P5355" t="s">
        <v>1709</v>
      </c>
      <c r="Q5355" t="s">
        <v>321</v>
      </c>
      <c r="R5355" t="s">
        <v>455</v>
      </c>
      <c r="S5355" t="s">
        <v>283</v>
      </c>
      <c r="T5355" t="s">
        <v>36</v>
      </c>
      <c r="U5355" t="s">
        <v>3176</v>
      </c>
      <c r="V5355" t="s">
        <v>19010</v>
      </c>
      <c r="W5355" t="s">
        <v>80</v>
      </c>
      <c r="X5355" t="s">
        <v>890</v>
      </c>
      <c r="Y5355" t="s">
        <v>309</v>
      </c>
      <c r="Z5355" t="s">
        <v>156</v>
      </c>
    </row>
    <row r="5356" spans="1:26" hidden="1" x14ac:dyDescent="0.25">
      <c r="A5356" t="s">
        <v>21329</v>
      </c>
      <c r="B5356" t="s">
        <v>21330</v>
      </c>
      <c r="C5356" s="1" t="str">
        <f t="shared" si="879"/>
        <v>21:0389</v>
      </c>
      <c r="D5356" s="1" t="str">
        <f t="shared" si="880"/>
        <v>21:0130</v>
      </c>
      <c r="E5356" t="s">
        <v>21308</v>
      </c>
      <c r="F5356" t="s">
        <v>21331</v>
      </c>
      <c r="H5356">
        <v>67.987837400000004</v>
      </c>
      <c r="I5356">
        <v>-84.220850299999995</v>
      </c>
      <c r="J5356" s="1" t="str">
        <f t="shared" si="881"/>
        <v>NGR lake sediment grab sample</v>
      </c>
      <c r="K5356" s="1" t="str">
        <f t="shared" si="882"/>
        <v>&lt;177 micron (NGR)</v>
      </c>
      <c r="L5356">
        <v>41</v>
      </c>
      <c r="M5356" t="s">
        <v>162</v>
      </c>
      <c r="N5356">
        <v>804</v>
      </c>
      <c r="O5356" t="s">
        <v>1709</v>
      </c>
      <c r="P5356" t="s">
        <v>609</v>
      </c>
      <c r="Q5356" t="s">
        <v>32</v>
      </c>
      <c r="R5356" t="s">
        <v>615</v>
      </c>
      <c r="S5356" t="s">
        <v>335</v>
      </c>
      <c r="T5356" t="s">
        <v>36</v>
      </c>
      <c r="U5356" t="s">
        <v>37</v>
      </c>
      <c r="V5356" t="s">
        <v>13873</v>
      </c>
      <c r="W5356" t="s">
        <v>66</v>
      </c>
      <c r="X5356" t="s">
        <v>82</v>
      </c>
      <c r="Y5356" t="s">
        <v>875</v>
      </c>
      <c r="Z5356" t="s">
        <v>201</v>
      </c>
    </row>
    <row r="5357" spans="1:26" hidden="1" x14ac:dyDescent="0.25">
      <c r="A5357" t="s">
        <v>21332</v>
      </c>
      <c r="B5357" t="s">
        <v>21333</v>
      </c>
      <c r="C5357" s="1" t="str">
        <f t="shared" si="879"/>
        <v>21:0389</v>
      </c>
      <c r="D5357" s="1" t="str">
        <f t="shared" si="880"/>
        <v>21:0130</v>
      </c>
      <c r="E5357" t="s">
        <v>21334</v>
      </c>
      <c r="F5357" t="s">
        <v>21335</v>
      </c>
      <c r="H5357">
        <v>67.942014999999998</v>
      </c>
      <c r="I5357">
        <v>-84.167947699999999</v>
      </c>
      <c r="J5357" s="1" t="str">
        <f t="shared" si="881"/>
        <v>NGR lake sediment grab sample</v>
      </c>
      <c r="K5357" s="1" t="str">
        <f t="shared" si="882"/>
        <v>&lt;177 micron (NGR)</v>
      </c>
      <c r="L5357">
        <v>41</v>
      </c>
      <c r="M5357" t="s">
        <v>87</v>
      </c>
      <c r="N5357">
        <v>805</v>
      </c>
      <c r="O5357" t="s">
        <v>107</v>
      </c>
      <c r="P5357" t="s">
        <v>1047</v>
      </c>
      <c r="Q5357" t="s">
        <v>165</v>
      </c>
      <c r="R5357" t="s">
        <v>958</v>
      </c>
      <c r="S5357" t="s">
        <v>349</v>
      </c>
      <c r="T5357" t="s">
        <v>36</v>
      </c>
      <c r="U5357" t="s">
        <v>7950</v>
      </c>
      <c r="V5357" t="s">
        <v>13356</v>
      </c>
      <c r="W5357" t="s">
        <v>33</v>
      </c>
      <c r="X5357" t="s">
        <v>48</v>
      </c>
      <c r="Y5357" t="s">
        <v>309</v>
      </c>
      <c r="Z5357" t="s">
        <v>76</v>
      </c>
    </row>
    <row r="5358" spans="1:26" hidden="1" x14ac:dyDescent="0.25">
      <c r="A5358" t="s">
        <v>21336</v>
      </c>
      <c r="B5358" t="s">
        <v>21337</v>
      </c>
      <c r="C5358" s="1" t="str">
        <f t="shared" si="879"/>
        <v>21:0389</v>
      </c>
      <c r="D5358" s="1" t="str">
        <f t="shared" si="880"/>
        <v>21:0130</v>
      </c>
      <c r="E5358" t="s">
        <v>21338</v>
      </c>
      <c r="F5358" t="s">
        <v>21339</v>
      </c>
      <c r="H5358">
        <v>67.912522699999997</v>
      </c>
      <c r="I5358">
        <v>-84.213945600000002</v>
      </c>
      <c r="J5358" s="1" t="str">
        <f t="shared" si="881"/>
        <v>NGR lake sediment grab sample</v>
      </c>
      <c r="K5358" s="1" t="str">
        <f t="shared" si="882"/>
        <v>&lt;177 micron (NGR)</v>
      </c>
      <c r="L5358">
        <v>41</v>
      </c>
      <c r="M5358" t="s">
        <v>96</v>
      </c>
      <c r="N5358">
        <v>806</v>
      </c>
      <c r="O5358" t="s">
        <v>509</v>
      </c>
      <c r="P5358" t="s">
        <v>1047</v>
      </c>
      <c r="Q5358" t="s">
        <v>570</v>
      </c>
      <c r="R5358" t="s">
        <v>108</v>
      </c>
      <c r="S5358" t="s">
        <v>198</v>
      </c>
      <c r="T5358" t="s">
        <v>122</v>
      </c>
      <c r="U5358" t="s">
        <v>868</v>
      </c>
      <c r="V5358" t="s">
        <v>3557</v>
      </c>
      <c r="W5358" t="s">
        <v>33</v>
      </c>
      <c r="X5358" t="s">
        <v>79</v>
      </c>
      <c r="Y5358" t="s">
        <v>41</v>
      </c>
      <c r="Z5358" t="s">
        <v>3084</v>
      </c>
    </row>
    <row r="5359" spans="1:26" hidden="1" x14ac:dyDescent="0.25">
      <c r="A5359" t="s">
        <v>21340</v>
      </c>
      <c r="B5359" t="s">
        <v>21341</v>
      </c>
      <c r="C5359" s="1" t="str">
        <f t="shared" si="879"/>
        <v>21:0389</v>
      </c>
      <c r="D5359" s="1" t="str">
        <f t="shared" si="880"/>
        <v>21:0130</v>
      </c>
      <c r="E5359" t="s">
        <v>21342</v>
      </c>
      <c r="F5359" t="s">
        <v>21343</v>
      </c>
      <c r="H5359">
        <v>67.899144899999996</v>
      </c>
      <c r="I5359">
        <v>-84.277973200000005</v>
      </c>
      <c r="J5359" s="1" t="str">
        <f t="shared" si="881"/>
        <v>NGR lake sediment grab sample</v>
      </c>
      <c r="K5359" s="1" t="str">
        <f t="shared" si="882"/>
        <v>&lt;177 micron (NGR)</v>
      </c>
      <c r="L5359">
        <v>41</v>
      </c>
      <c r="M5359" t="s">
        <v>106</v>
      </c>
      <c r="N5359">
        <v>807</v>
      </c>
      <c r="O5359" t="s">
        <v>88</v>
      </c>
      <c r="P5359" t="s">
        <v>223</v>
      </c>
      <c r="Q5359" t="s">
        <v>335</v>
      </c>
      <c r="R5359" t="s">
        <v>489</v>
      </c>
      <c r="S5359" t="s">
        <v>110</v>
      </c>
      <c r="T5359" t="s">
        <v>36</v>
      </c>
      <c r="U5359" t="s">
        <v>3149</v>
      </c>
      <c r="V5359" t="s">
        <v>5525</v>
      </c>
      <c r="W5359" t="s">
        <v>66</v>
      </c>
      <c r="X5359" t="s">
        <v>890</v>
      </c>
      <c r="Y5359" t="s">
        <v>125</v>
      </c>
      <c r="Z5359" t="s">
        <v>39</v>
      </c>
    </row>
    <row r="5360" spans="1:26" hidden="1" x14ac:dyDescent="0.25">
      <c r="A5360" t="s">
        <v>21344</v>
      </c>
      <c r="B5360" t="s">
        <v>21345</v>
      </c>
      <c r="C5360" s="1" t="str">
        <f t="shared" si="879"/>
        <v>21:0389</v>
      </c>
      <c r="D5360" s="1" t="str">
        <f t="shared" si="880"/>
        <v>21:0130</v>
      </c>
      <c r="E5360" t="s">
        <v>21346</v>
      </c>
      <c r="F5360" t="s">
        <v>21347</v>
      </c>
      <c r="H5360">
        <v>67.860396899999998</v>
      </c>
      <c r="I5360">
        <v>-84.308600999999996</v>
      </c>
      <c r="J5360" s="1" t="str">
        <f t="shared" si="881"/>
        <v>NGR lake sediment grab sample</v>
      </c>
      <c r="K5360" s="1" t="str">
        <f t="shared" si="882"/>
        <v>&lt;177 micron (NGR)</v>
      </c>
      <c r="L5360">
        <v>41</v>
      </c>
      <c r="M5360" t="s">
        <v>118</v>
      </c>
      <c r="N5360">
        <v>808</v>
      </c>
      <c r="O5360" t="s">
        <v>470</v>
      </c>
      <c r="P5360" t="s">
        <v>771</v>
      </c>
      <c r="Q5360" t="s">
        <v>546</v>
      </c>
      <c r="R5360" t="s">
        <v>6616</v>
      </c>
      <c r="S5360" t="s">
        <v>277</v>
      </c>
      <c r="T5360" t="s">
        <v>36</v>
      </c>
      <c r="U5360" t="s">
        <v>2898</v>
      </c>
      <c r="V5360" t="s">
        <v>5730</v>
      </c>
      <c r="W5360" t="s">
        <v>33</v>
      </c>
      <c r="X5360" t="s">
        <v>48</v>
      </c>
      <c r="Y5360" t="s">
        <v>41</v>
      </c>
      <c r="Z5360" t="s">
        <v>859</v>
      </c>
    </row>
    <row r="5361" spans="1:26" hidden="1" x14ac:dyDescent="0.25">
      <c r="A5361" t="s">
        <v>21348</v>
      </c>
      <c r="B5361" t="s">
        <v>21349</v>
      </c>
      <c r="C5361" s="1" t="str">
        <f t="shared" si="879"/>
        <v>21:0389</v>
      </c>
      <c r="D5361" s="1" t="str">
        <f t="shared" si="880"/>
        <v>21:0130</v>
      </c>
      <c r="E5361" t="s">
        <v>21350</v>
      </c>
      <c r="F5361" t="s">
        <v>21351</v>
      </c>
      <c r="H5361">
        <v>67.847612400000003</v>
      </c>
      <c r="I5361">
        <v>-84.166377400000002</v>
      </c>
      <c r="J5361" s="1" t="str">
        <f t="shared" si="881"/>
        <v>NGR lake sediment grab sample</v>
      </c>
      <c r="K5361" s="1" t="str">
        <f t="shared" si="882"/>
        <v>&lt;177 micron (NGR)</v>
      </c>
      <c r="L5361">
        <v>41</v>
      </c>
      <c r="M5361" t="s">
        <v>131</v>
      </c>
      <c r="N5361">
        <v>809</v>
      </c>
      <c r="O5361" t="s">
        <v>132</v>
      </c>
      <c r="P5361" t="s">
        <v>342</v>
      </c>
      <c r="Q5361" t="s">
        <v>35</v>
      </c>
      <c r="R5361" t="s">
        <v>81</v>
      </c>
      <c r="S5361" t="s">
        <v>145</v>
      </c>
      <c r="T5361" t="s">
        <v>36</v>
      </c>
      <c r="U5361" t="s">
        <v>1192</v>
      </c>
      <c r="V5361" t="s">
        <v>16665</v>
      </c>
      <c r="W5361" t="s">
        <v>63</v>
      </c>
      <c r="X5361" t="s">
        <v>82</v>
      </c>
      <c r="Y5361" t="s">
        <v>125</v>
      </c>
      <c r="Z5361" t="s">
        <v>290</v>
      </c>
    </row>
    <row r="5362" spans="1:26" hidden="1" x14ac:dyDescent="0.25">
      <c r="A5362" t="s">
        <v>21352</v>
      </c>
      <c r="B5362" t="s">
        <v>21353</v>
      </c>
      <c r="C5362" s="1" t="str">
        <f t="shared" si="879"/>
        <v>21:0389</v>
      </c>
      <c r="D5362" s="1" t="str">
        <f t="shared" si="880"/>
        <v>21:0130</v>
      </c>
      <c r="E5362" t="s">
        <v>21354</v>
      </c>
      <c r="F5362" t="s">
        <v>21355</v>
      </c>
      <c r="H5362">
        <v>67.818870200000006</v>
      </c>
      <c r="I5362">
        <v>-84.186278299999998</v>
      </c>
      <c r="J5362" s="1" t="str">
        <f t="shared" si="881"/>
        <v>NGR lake sediment grab sample</v>
      </c>
      <c r="K5362" s="1" t="str">
        <f t="shared" si="882"/>
        <v>&lt;177 micron (NGR)</v>
      </c>
      <c r="L5362">
        <v>41</v>
      </c>
      <c r="M5362" t="s">
        <v>143</v>
      </c>
      <c r="N5362">
        <v>810</v>
      </c>
      <c r="O5362" t="s">
        <v>1709</v>
      </c>
      <c r="P5362" t="s">
        <v>615</v>
      </c>
      <c r="Q5362" t="s">
        <v>668</v>
      </c>
      <c r="R5362" t="s">
        <v>300</v>
      </c>
      <c r="S5362" t="s">
        <v>668</v>
      </c>
      <c r="T5362" t="s">
        <v>36</v>
      </c>
      <c r="U5362" t="s">
        <v>8030</v>
      </c>
      <c r="V5362" t="s">
        <v>181</v>
      </c>
      <c r="W5362" t="s">
        <v>63</v>
      </c>
      <c r="X5362" t="s">
        <v>890</v>
      </c>
      <c r="Y5362" t="s">
        <v>41</v>
      </c>
      <c r="Z5362" t="s">
        <v>4687</v>
      </c>
    </row>
    <row r="5363" spans="1:26" hidden="1" x14ac:dyDescent="0.25">
      <c r="A5363" t="s">
        <v>21356</v>
      </c>
      <c r="B5363" t="s">
        <v>21357</v>
      </c>
      <c r="C5363" s="1" t="str">
        <f t="shared" si="879"/>
        <v>21:0389</v>
      </c>
      <c r="D5363" s="1" t="str">
        <f t="shared" si="880"/>
        <v>21:0130</v>
      </c>
      <c r="E5363" t="s">
        <v>21358</v>
      </c>
      <c r="F5363" t="s">
        <v>21359</v>
      </c>
      <c r="H5363">
        <v>67.799502099999998</v>
      </c>
      <c r="I5363">
        <v>-84.190175199999999</v>
      </c>
      <c r="J5363" s="1" t="str">
        <f t="shared" si="881"/>
        <v>NGR lake sediment grab sample</v>
      </c>
      <c r="K5363" s="1" t="str">
        <f t="shared" si="882"/>
        <v>&lt;177 micron (NGR)</v>
      </c>
      <c r="L5363">
        <v>41</v>
      </c>
      <c r="M5363" t="s">
        <v>177</v>
      </c>
      <c r="N5363">
        <v>811</v>
      </c>
      <c r="O5363" t="s">
        <v>91</v>
      </c>
      <c r="P5363" t="s">
        <v>888</v>
      </c>
      <c r="Q5363" t="s">
        <v>75</v>
      </c>
      <c r="R5363" t="s">
        <v>188</v>
      </c>
      <c r="S5363" t="s">
        <v>334</v>
      </c>
      <c r="T5363" t="s">
        <v>36</v>
      </c>
      <c r="U5363" t="s">
        <v>5050</v>
      </c>
      <c r="V5363" t="s">
        <v>4982</v>
      </c>
      <c r="W5363" t="s">
        <v>66</v>
      </c>
      <c r="X5363" t="s">
        <v>82</v>
      </c>
      <c r="Y5363" t="s">
        <v>309</v>
      </c>
      <c r="Z5363" t="s">
        <v>2787</v>
      </c>
    </row>
    <row r="5364" spans="1:26" hidden="1" x14ac:dyDescent="0.25">
      <c r="A5364" t="s">
        <v>21360</v>
      </c>
      <c r="B5364" t="s">
        <v>21361</v>
      </c>
      <c r="C5364" s="1" t="str">
        <f t="shared" si="879"/>
        <v>21:0389</v>
      </c>
      <c r="D5364" s="1" t="str">
        <f t="shared" si="880"/>
        <v>21:0130</v>
      </c>
      <c r="E5364" t="s">
        <v>21362</v>
      </c>
      <c r="F5364" t="s">
        <v>21363</v>
      </c>
      <c r="H5364">
        <v>67.828576900000002</v>
      </c>
      <c r="I5364">
        <v>-84.406509200000002</v>
      </c>
      <c r="J5364" s="1" t="str">
        <f t="shared" si="881"/>
        <v>NGR lake sediment grab sample</v>
      </c>
      <c r="K5364" s="1" t="str">
        <f t="shared" si="882"/>
        <v>&lt;177 micron (NGR)</v>
      </c>
      <c r="L5364">
        <v>41</v>
      </c>
      <c r="M5364" t="s">
        <v>187</v>
      </c>
      <c r="N5364">
        <v>812</v>
      </c>
      <c r="O5364" t="s">
        <v>463</v>
      </c>
      <c r="P5364" t="s">
        <v>74</v>
      </c>
      <c r="Q5364" t="s">
        <v>32</v>
      </c>
      <c r="R5364" t="s">
        <v>19874</v>
      </c>
      <c r="S5364" t="s">
        <v>334</v>
      </c>
      <c r="T5364" t="s">
        <v>36</v>
      </c>
      <c r="U5364" t="s">
        <v>1017</v>
      </c>
      <c r="V5364" t="s">
        <v>7848</v>
      </c>
      <c r="W5364" t="s">
        <v>66</v>
      </c>
      <c r="X5364" t="s">
        <v>890</v>
      </c>
      <c r="Y5364" t="s">
        <v>125</v>
      </c>
      <c r="Z5364" t="s">
        <v>2697</v>
      </c>
    </row>
    <row r="5365" spans="1:26" hidden="1" x14ac:dyDescent="0.25">
      <c r="A5365" t="s">
        <v>21364</v>
      </c>
      <c r="B5365" t="s">
        <v>21365</v>
      </c>
      <c r="C5365" s="1" t="str">
        <f t="shared" si="879"/>
        <v>21:0389</v>
      </c>
      <c r="D5365" s="1" t="str">
        <f>HYPERLINK("http://geochem.nrcan.gc.ca/cdogs/content/svy/svy_e.htm", "")</f>
        <v/>
      </c>
      <c r="G5365" s="1" t="str">
        <f>HYPERLINK("http://geochem.nrcan.gc.ca/cdogs/content/cr_/cr_00023_e.htm", "23")</f>
        <v>23</v>
      </c>
      <c r="J5365" t="s">
        <v>220</v>
      </c>
      <c r="K5365" t="s">
        <v>221</v>
      </c>
      <c r="L5365">
        <v>41</v>
      </c>
      <c r="M5365" t="s">
        <v>222</v>
      </c>
      <c r="N5365">
        <v>813</v>
      </c>
      <c r="O5365" t="s">
        <v>615</v>
      </c>
      <c r="P5365" t="s">
        <v>145</v>
      </c>
      <c r="Q5365" t="s">
        <v>271</v>
      </c>
      <c r="R5365" t="s">
        <v>109</v>
      </c>
      <c r="S5365" t="s">
        <v>109</v>
      </c>
      <c r="T5365" t="s">
        <v>36</v>
      </c>
      <c r="U5365" t="s">
        <v>964</v>
      </c>
      <c r="V5365" t="s">
        <v>5519</v>
      </c>
      <c r="W5365" t="s">
        <v>39</v>
      </c>
      <c r="X5365" t="s">
        <v>336</v>
      </c>
      <c r="Y5365" t="s">
        <v>181</v>
      </c>
      <c r="Z5365" t="s">
        <v>2782</v>
      </c>
    </row>
    <row r="5366" spans="1:26" hidden="1" x14ac:dyDescent="0.25">
      <c r="A5366" t="s">
        <v>21366</v>
      </c>
      <c r="B5366" t="s">
        <v>21367</v>
      </c>
      <c r="C5366" s="1" t="str">
        <f t="shared" si="879"/>
        <v>21:0389</v>
      </c>
      <c r="D5366" s="1" t="str">
        <f t="shared" ref="D5366:D5382" si="883">HYPERLINK("http://geochem.nrcan.gc.ca/cdogs/content/svy/svy210130_e.htm", "21:0130")</f>
        <v>21:0130</v>
      </c>
      <c r="E5366" t="s">
        <v>21368</v>
      </c>
      <c r="F5366" t="s">
        <v>21369</v>
      </c>
      <c r="H5366">
        <v>67.871276800000004</v>
      </c>
      <c r="I5366">
        <v>-84.559817199999998</v>
      </c>
      <c r="J5366" s="1" t="str">
        <f t="shared" ref="J5366:J5382" si="884">HYPERLINK("http://geochem.nrcan.gc.ca/cdogs/content/kwd/kwd020027_e.htm", "NGR lake sediment grab sample")</f>
        <v>NGR lake sediment grab sample</v>
      </c>
      <c r="K5366" s="1" t="str">
        <f t="shared" ref="K5366:K5382" si="885">HYPERLINK("http://geochem.nrcan.gc.ca/cdogs/content/kwd/kwd080006_e.htm", "&lt;177 micron (NGR)")</f>
        <v>&lt;177 micron (NGR)</v>
      </c>
      <c r="L5366">
        <v>41</v>
      </c>
      <c r="M5366" t="s">
        <v>196</v>
      </c>
      <c r="N5366">
        <v>814</v>
      </c>
      <c r="O5366" t="s">
        <v>463</v>
      </c>
      <c r="P5366" t="s">
        <v>1819</v>
      </c>
      <c r="Q5366" t="s">
        <v>79</v>
      </c>
      <c r="R5366" t="s">
        <v>320</v>
      </c>
      <c r="S5366" t="s">
        <v>546</v>
      </c>
      <c r="T5366" t="s">
        <v>36</v>
      </c>
      <c r="U5366" t="s">
        <v>1538</v>
      </c>
      <c r="V5366" t="s">
        <v>9930</v>
      </c>
      <c r="W5366" t="s">
        <v>78</v>
      </c>
      <c r="X5366" t="s">
        <v>890</v>
      </c>
      <c r="Y5366" t="s">
        <v>309</v>
      </c>
      <c r="Z5366" t="s">
        <v>15879</v>
      </c>
    </row>
    <row r="5367" spans="1:26" hidden="1" x14ac:dyDescent="0.25">
      <c r="A5367" t="s">
        <v>21370</v>
      </c>
      <c r="B5367" t="s">
        <v>21371</v>
      </c>
      <c r="C5367" s="1" t="str">
        <f t="shared" si="879"/>
        <v>21:0389</v>
      </c>
      <c r="D5367" s="1" t="str">
        <f t="shared" si="883"/>
        <v>21:0130</v>
      </c>
      <c r="E5367" t="s">
        <v>21372</v>
      </c>
      <c r="F5367" t="s">
        <v>21373</v>
      </c>
      <c r="H5367">
        <v>67.9083799</v>
      </c>
      <c r="I5367">
        <v>-84.513202300000003</v>
      </c>
      <c r="J5367" s="1" t="str">
        <f t="shared" si="884"/>
        <v>NGR lake sediment grab sample</v>
      </c>
      <c r="K5367" s="1" t="str">
        <f t="shared" si="885"/>
        <v>&lt;177 micron (NGR)</v>
      </c>
      <c r="L5367">
        <v>41</v>
      </c>
      <c r="M5367" t="s">
        <v>206</v>
      </c>
      <c r="N5367">
        <v>815</v>
      </c>
      <c r="O5367" t="s">
        <v>144</v>
      </c>
      <c r="P5367" t="s">
        <v>306</v>
      </c>
      <c r="Q5367" t="s">
        <v>423</v>
      </c>
      <c r="R5367" t="s">
        <v>488</v>
      </c>
      <c r="S5367" t="s">
        <v>711</v>
      </c>
      <c r="T5367" t="s">
        <v>36</v>
      </c>
      <c r="U5367" t="s">
        <v>12061</v>
      </c>
      <c r="V5367" t="s">
        <v>7452</v>
      </c>
      <c r="W5367" t="s">
        <v>80</v>
      </c>
      <c r="X5367" t="s">
        <v>890</v>
      </c>
      <c r="Y5367" t="s">
        <v>63</v>
      </c>
      <c r="Z5367" t="s">
        <v>1137</v>
      </c>
    </row>
    <row r="5368" spans="1:26" hidden="1" x14ac:dyDescent="0.25">
      <c r="A5368" t="s">
        <v>21374</v>
      </c>
      <c r="B5368" t="s">
        <v>21375</v>
      </c>
      <c r="C5368" s="1" t="str">
        <f t="shared" si="879"/>
        <v>21:0389</v>
      </c>
      <c r="D5368" s="1" t="str">
        <f t="shared" si="883"/>
        <v>21:0130</v>
      </c>
      <c r="E5368" t="s">
        <v>21376</v>
      </c>
      <c r="F5368" t="s">
        <v>21377</v>
      </c>
      <c r="H5368">
        <v>67.912609700000004</v>
      </c>
      <c r="I5368">
        <v>-84.482155399999996</v>
      </c>
      <c r="J5368" s="1" t="str">
        <f t="shared" si="884"/>
        <v>NGR lake sediment grab sample</v>
      </c>
      <c r="K5368" s="1" t="str">
        <f t="shared" si="885"/>
        <v>&lt;177 micron (NGR)</v>
      </c>
      <c r="L5368">
        <v>41</v>
      </c>
      <c r="M5368" t="s">
        <v>214</v>
      </c>
      <c r="N5368">
        <v>816</v>
      </c>
      <c r="O5368" t="s">
        <v>497</v>
      </c>
      <c r="P5368" t="s">
        <v>348</v>
      </c>
      <c r="Q5368" t="s">
        <v>546</v>
      </c>
      <c r="R5368" t="s">
        <v>81</v>
      </c>
      <c r="S5368" t="s">
        <v>334</v>
      </c>
      <c r="T5368" t="s">
        <v>36</v>
      </c>
      <c r="U5368" t="s">
        <v>3189</v>
      </c>
      <c r="V5368" t="s">
        <v>181</v>
      </c>
      <c r="W5368" t="s">
        <v>63</v>
      </c>
      <c r="X5368" t="s">
        <v>890</v>
      </c>
      <c r="Y5368" t="s">
        <v>66</v>
      </c>
      <c r="Z5368" t="s">
        <v>34</v>
      </c>
    </row>
    <row r="5369" spans="1:26" hidden="1" x14ac:dyDescent="0.25">
      <c r="A5369" t="s">
        <v>21378</v>
      </c>
      <c r="B5369" t="s">
        <v>21379</v>
      </c>
      <c r="C5369" s="1" t="str">
        <f t="shared" si="879"/>
        <v>21:0389</v>
      </c>
      <c r="D5369" s="1" t="str">
        <f t="shared" si="883"/>
        <v>21:0130</v>
      </c>
      <c r="E5369" t="s">
        <v>21380</v>
      </c>
      <c r="F5369" t="s">
        <v>21381</v>
      </c>
      <c r="H5369">
        <v>67.932690399999998</v>
      </c>
      <c r="I5369">
        <v>-84.429595599999999</v>
      </c>
      <c r="J5369" s="1" t="str">
        <f t="shared" si="884"/>
        <v>NGR lake sediment grab sample</v>
      </c>
      <c r="K5369" s="1" t="str">
        <f t="shared" si="885"/>
        <v>&lt;177 micron (NGR)</v>
      </c>
      <c r="L5369">
        <v>41</v>
      </c>
      <c r="M5369" t="s">
        <v>234</v>
      </c>
      <c r="N5369">
        <v>817</v>
      </c>
      <c r="O5369" t="s">
        <v>207</v>
      </c>
      <c r="P5369" t="s">
        <v>223</v>
      </c>
      <c r="Q5369" t="s">
        <v>349</v>
      </c>
      <c r="R5369" t="s">
        <v>223</v>
      </c>
      <c r="S5369" t="s">
        <v>135</v>
      </c>
      <c r="T5369" t="s">
        <v>36</v>
      </c>
      <c r="U5369" t="s">
        <v>5138</v>
      </c>
      <c r="V5369" t="s">
        <v>5774</v>
      </c>
      <c r="W5369" t="s">
        <v>66</v>
      </c>
      <c r="X5369" t="s">
        <v>283</v>
      </c>
      <c r="Y5369" t="s">
        <v>66</v>
      </c>
      <c r="Z5369" t="s">
        <v>2661</v>
      </c>
    </row>
    <row r="5370" spans="1:26" hidden="1" x14ac:dyDescent="0.25">
      <c r="A5370" t="s">
        <v>21382</v>
      </c>
      <c r="B5370" t="s">
        <v>21383</v>
      </c>
      <c r="C5370" s="1" t="str">
        <f t="shared" si="879"/>
        <v>21:0389</v>
      </c>
      <c r="D5370" s="1" t="str">
        <f t="shared" si="883"/>
        <v>21:0130</v>
      </c>
      <c r="E5370" t="s">
        <v>21384</v>
      </c>
      <c r="F5370" t="s">
        <v>21385</v>
      </c>
      <c r="H5370">
        <v>67.829531799999998</v>
      </c>
      <c r="I5370">
        <v>-84.6756125</v>
      </c>
      <c r="J5370" s="1" t="str">
        <f t="shared" si="884"/>
        <v>NGR lake sediment grab sample</v>
      </c>
      <c r="K5370" s="1" t="str">
        <f t="shared" si="885"/>
        <v>&lt;177 micron (NGR)</v>
      </c>
      <c r="L5370">
        <v>42</v>
      </c>
      <c r="M5370" t="s">
        <v>242</v>
      </c>
      <c r="N5370">
        <v>818</v>
      </c>
      <c r="O5370" t="s">
        <v>100</v>
      </c>
      <c r="P5370" t="s">
        <v>1254</v>
      </c>
      <c r="Q5370" t="s">
        <v>277</v>
      </c>
      <c r="R5370" t="s">
        <v>120</v>
      </c>
      <c r="S5370" t="s">
        <v>271</v>
      </c>
      <c r="T5370" t="s">
        <v>36</v>
      </c>
      <c r="U5370" t="s">
        <v>2056</v>
      </c>
      <c r="V5370" t="s">
        <v>8127</v>
      </c>
      <c r="W5370" t="s">
        <v>53</v>
      </c>
      <c r="X5370" t="s">
        <v>283</v>
      </c>
      <c r="Y5370" t="s">
        <v>125</v>
      </c>
      <c r="Z5370" t="s">
        <v>3853</v>
      </c>
    </row>
    <row r="5371" spans="1:26" hidden="1" x14ac:dyDescent="0.25">
      <c r="A5371" t="s">
        <v>21386</v>
      </c>
      <c r="B5371" t="s">
        <v>21387</v>
      </c>
      <c r="C5371" s="1" t="str">
        <f t="shared" si="879"/>
        <v>21:0389</v>
      </c>
      <c r="D5371" s="1" t="str">
        <f t="shared" si="883"/>
        <v>21:0130</v>
      </c>
      <c r="E5371" t="s">
        <v>21388</v>
      </c>
      <c r="F5371" t="s">
        <v>21389</v>
      </c>
      <c r="H5371">
        <v>67.938238900000002</v>
      </c>
      <c r="I5371">
        <v>-84.534546500000005</v>
      </c>
      <c r="J5371" s="1" t="str">
        <f t="shared" si="884"/>
        <v>NGR lake sediment grab sample</v>
      </c>
      <c r="K5371" s="1" t="str">
        <f t="shared" si="885"/>
        <v>&lt;177 micron (NGR)</v>
      </c>
      <c r="L5371">
        <v>42</v>
      </c>
      <c r="M5371" t="s">
        <v>251</v>
      </c>
      <c r="N5371">
        <v>819</v>
      </c>
      <c r="O5371" t="s">
        <v>3158</v>
      </c>
      <c r="P5371" t="s">
        <v>300</v>
      </c>
      <c r="Q5371" t="s">
        <v>668</v>
      </c>
      <c r="R5371" t="s">
        <v>343</v>
      </c>
      <c r="S5371" t="s">
        <v>283</v>
      </c>
      <c r="T5371" t="s">
        <v>36</v>
      </c>
      <c r="U5371" t="s">
        <v>7950</v>
      </c>
      <c r="V5371" t="s">
        <v>13356</v>
      </c>
      <c r="W5371" t="s">
        <v>66</v>
      </c>
      <c r="X5371" t="s">
        <v>890</v>
      </c>
      <c r="Y5371" t="s">
        <v>875</v>
      </c>
      <c r="Z5371" t="s">
        <v>2127</v>
      </c>
    </row>
    <row r="5372" spans="1:26" hidden="1" x14ac:dyDescent="0.25">
      <c r="A5372" t="s">
        <v>21390</v>
      </c>
      <c r="B5372" t="s">
        <v>21391</v>
      </c>
      <c r="C5372" s="1" t="str">
        <f t="shared" si="879"/>
        <v>21:0389</v>
      </c>
      <c r="D5372" s="1" t="str">
        <f t="shared" si="883"/>
        <v>21:0130</v>
      </c>
      <c r="E5372" t="s">
        <v>21392</v>
      </c>
      <c r="F5372" t="s">
        <v>21393</v>
      </c>
      <c r="H5372">
        <v>67.942261599999995</v>
      </c>
      <c r="I5372">
        <v>-84.577525699999995</v>
      </c>
      <c r="J5372" s="1" t="str">
        <f t="shared" si="884"/>
        <v>NGR lake sediment grab sample</v>
      </c>
      <c r="K5372" s="1" t="str">
        <f t="shared" si="885"/>
        <v>&lt;177 micron (NGR)</v>
      </c>
      <c r="L5372">
        <v>42</v>
      </c>
      <c r="M5372" t="s">
        <v>259</v>
      </c>
      <c r="N5372">
        <v>820</v>
      </c>
      <c r="O5372" t="s">
        <v>112</v>
      </c>
      <c r="P5372" t="s">
        <v>342</v>
      </c>
      <c r="Q5372" t="s">
        <v>134</v>
      </c>
      <c r="R5372" t="s">
        <v>759</v>
      </c>
      <c r="S5372" t="s">
        <v>145</v>
      </c>
      <c r="T5372" t="s">
        <v>36</v>
      </c>
      <c r="U5372" t="s">
        <v>1896</v>
      </c>
      <c r="V5372" t="s">
        <v>1259</v>
      </c>
      <c r="W5372" t="s">
        <v>66</v>
      </c>
      <c r="X5372" t="s">
        <v>890</v>
      </c>
      <c r="Y5372" t="s">
        <v>66</v>
      </c>
      <c r="Z5372" t="s">
        <v>2127</v>
      </c>
    </row>
    <row r="5373" spans="1:26" hidden="1" x14ac:dyDescent="0.25">
      <c r="A5373" t="s">
        <v>21394</v>
      </c>
      <c r="B5373" t="s">
        <v>21395</v>
      </c>
      <c r="C5373" s="1" t="str">
        <f t="shared" si="879"/>
        <v>21:0389</v>
      </c>
      <c r="D5373" s="1" t="str">
        <f t="shared" si="883"/>
        <v>21:0130</v>
      </c>
      <c r="E5373" t="s">
        <v>21392</v>
      </c>
      <c r="F5373" t="s">
        <v>21396</v>
      </c>
      <c r="H5373">
        <v>67.942261599999995</v>
      </c>
      <c r="I5373">
        <v>-84.577525699999995</v>
      </c>
      <c r="J5373" s="1" t="str">
        <f t="shared" si="884"/>
        <v>NGR lake sediment grab sample</v>
      </c>
      <c r="K5373" s="1" t="str">
        <f t="shared" si="885"/>
        <v>&lt;177 micron (NGR)</v>
      </c>
      <c r="L5373">
        <v>42</v>
      </c>
      <c r="M5373" t="s">
        <v>268</v>
      </c>
      <c r="N5373">
        <v>821</v>
      </c>
      <c r="O5373" t="s">
        <v>3158</v>
      </c>
      <c r="P5373" t="s">
        <v>81</v>
      </c>
      <c r="Q5373" t="s">
        <v>271</v>
      </c>
      <c r="R5373" t="s">
        <v>1047</v>
      </c>
      <c r="S5373" t="s">
        <v>708</v>
      </c>
      <c r="T5373" t="s">
        <v>36</v>
      </c>
      <c r="U5373" t="s">
        <v>1538</v>
      </c>
      <c r="V5373" t="s">
        <v>15524</v>
      </c>
      <c r="W5373" t="s">
        <v>53</v>
      </c>
      <c r="X5373" t="s">
        <v>82</v>
      </c>
      <c r="Y5373" t="s">
        <v>66</v>
      </c>
      <c r="Z5373" t="s">
        <v>15879</v>
      </c>
    </row>
    <row r="5374" spans="1:26" hidden="1" x14ac:dyDescent="0.25">
      <c r="A5374" t="s">
        <v>21397</v>
      </c>
      <c r="B5374" t="s">
        <v>21398</v>
      </c>
      <c r="C5374" s="1" t="str">
        <f t="shared" si="879"/>
        <v>21:0389</v>
      </c>
      <c r="D5374" s="1" t="str">
        <f t="shared" si="883"/>
        <v>21:0130</v>
      </c>
      <c r="E5374" t="s">
        <v>21399</v>
      </c>
      <c r="F5374" t="s">
        <v>21400</v>
      </c>
      <c r="H5374">
        <v>67.979298299999996</v>
      </c>
      <c r="I5374">
        <v>-84.607421799999997</v>
      </c>
      <c r="J5374" s="1" t="str">
        <f t="shared" si="884"/>
        <v>NGR lake sediment grab sample</v>
      </c>
      <c r="K5374" s="1" t="str">
        <f t="shared" si="885"/>
        <v>&lt;177 micron (NGR)</v>
      </c>
      <c r="L5374">
        <v>42</v>
      </c>
      <c r="M5374" t="s">
        <v>47</v>
      </c>
      <c r="N5374">
        <v>822</v>
      </c>
      <c r="O5374" t="s">
        <v>1709</v>
      </c>
      <c r="P5374" t="s">
        <v>207</v>
      </c>
      <c r="Q5374" t="s">
        <v>321</v>
      </c>
      <c r="R5374" t="s">
        <v>455</v>
      </c>
      <c r="S5374" t="s">
        <v>75</v>
      </c>
      <c r="T5374" t="s">
        <v>36</v>
      </c>
      <c r="U5374" t="s">
        <v>4243</v>
      </c>
      <c r="V5374" t="s">
        <v>7319</v>
      </c>
      <c r="W5374" t="s">
        <v>80</v>
      </c>
      <c r="X5374" t="s">
        <v>48</v>
      </c>
      <c r="Y5374" t="s">
        <v>66</v>
      </c>
      <c r="Z5374" t="s">
        <v>3162</v>
      </c>
    </row>
    <row r="5375" spans="1:26" hidden="1" x14ac:dyDescent="0.25">
      <c r="A5375" t="s">
        <v>21401</v>
      </c>
      <c r="B5375" t="s">
        <v>21402</v>
      </c>
      <c r="C5375" s="1" t="str">
        <f t="shared" si="879"/>
        <v>21:0389</v>
      </c>
      <c r="D5375" s="1" t="str">
        <f t="shared" si="883"/>
        <v>21:0130</v>
      </c>
      <c r="E5375" t="s">
        <v>21403</v>
      </c>
      <c r="F5375" t="s">
        <v>21404</v>
      </c>
      <c r="H5375">
        <v>67.989459299999993</v>
      </c>
      <c r="I5375">
        <v>-84.590917700000006</v>
      </c>
      <c r="J5375" s="1" t="str">
        <f t="shared" si="884"/>
        <v>NGR lake sediment grab sample</v>
      </c>
      <c r="K5375" s="1" t="str">
        <f t="shared" si="885"/>
        <v>&lt;177 micron (NGR)</v>
      </c>
      <c r="L5375">
        <v>42</v>
      </c>
      <c r="M5375" t="s">
        <v>60</v>
      </c>
      <c r="N5375">
        <v>823</v>
      </c>
      <c r="O5375" t="s">
        <v>465</v>
      </c>
      <c r="P5375" t="s">
        <v>88</v>
      </c>
      <c r="Q5375" t="s">
        <v>277</v>
      </c>
      <c r="R5375" t="s">
        <v>81</v>
      </c>
      <c r="S5375" t="s">
        <v>32</v>
      </c>
      <c r="T5375" t="s">
        <v>36</v>
      </c>
      <c r="U5375" t="s">
        <v>1282</v>
      </c>
      <c r="V5375" t="s">
        <v>2787</v>
      </c>
      <c r="W5375" t="s">
        <v>39</v>
      </c>
      <c r="X5375" t="s">
        <v>343</v>
      </c>
      <c r="Y5375" t="s">
        <v>66</v>
      </c>
      <c r="Z5375" t="s">
        <v>4687</v>
      </c>
    </row>
    <row r="5376" spans="1:26" hidden="1" x14ac:dyDescent="0.25">
      <c r="A5376" t="s">
        <v>21405</v>
      </c>
      <c r="B5376" t="s">
        <v>21406</v>
      </c>
      <c r="C5376" s="1" t="str">
        <f t="shared" si="879"/>
        <v>21:0389</v>
      </c>
      <c r="D5376" s="1" t="str">
        <f t="shared" si="883"/>
        <v>21:0130</v>
      </c>
      <c r="E5376" t="s">
        <v>21407</v>
      </c>
      <c r="F5376" t="s">
        <v>21408</v>
      </c>
      <c r="H5376">
        <v>67.979628099999999</v>
      </c>
      <c r="I5376">
        <v>-84.7609791</v>
      </c>
      <c r="J5376" s="1" t="str">
        <f t="shared" si="884"/>
        <v>NGR lake sediment grab sample</v>
      </c>
      <c r="K5376" s="1" t="str">
        <f t="shared" si="885"/>
        <v>&lt;177 micron (NGR)</v>
      </c>
      <c r="L5376">
        <v>42</v>
      </c>
      <c r="M5376" t="s">
        <v>73</v>
      </c>
      <c r="N5376">
        <v>824</v>
      </c>
      <c r="O5376" t="s">
        <v>639</v>
      </c>
      <c r="P5376" t="s">
        <v>132</v>
      </c>
      <c r="Q5376" t="s">
        <v>406</v>
      </c>
      <c r="R5376" t="s">
        <v>188</v>
      </c>
      <c r="S5376" t="s">
        <v>406</v>
      </c>
      <c r="T5376" t="s">
        <v>122</v>
      </c>
      <c r="U5376" t="s">
        <v>1210</v>
      </c>
      <c r="V5376" t="s">
        <v>3853</v>
      </c>
      <c r="W5376" t="s">
        <v>63</v>
      </c>
      <c r="X5376" t="s">
        <v>336</v>
      </c>
      <c r="Y5376" t="s">
        <v>125</v>
      </c>
      <c r="Z5376" t="s">
        <v>4244</v>
      </c>
    </row>
    <row r="5377" spans="1:26" hidden="1" x14ac:dyDescent="0.25">
      <c r="A5377" t="s">
        <v>21409</v>
      </c>
      <c r="B5377" t="s">
        <v>21410</v>
      </c>
      <c r="C5377" s="1" t="str">
        <f t="shared" si="879"/>
        <v>21:0389</v>
      </c>
      <c r="D5377" s="1" t="str">
        <f t="shared" si="883"/>
        <v>21:0130</v>
      </c>
      <c r="E5377" t="s">
        <v>21411</v>
      </c>
      <c r="F5377" t="s">
        <v>21412</v>
      </c>
      <c r="H5377">
        <v>67.952312300000003</v>
      </c>
      <c r="I5377">
        <v>-84.716682000000006</v>
      </c>
      <c r="J5377" s="1" t="str">
        <f t="shared" si="884"/>
        <v>NGR lake sediment grab sample</v>
      </c>
      <c r="K5377" s="1" t="str">
        <f t="shared" si="885"/>
        <v>&lt;177 micron (NGR)</v>
      </c>
      <c r="L5377">
        <v>42</v>
      </c>
      <c r="M5377" t="s">
        <v>87</v>
      </c>
      <c r="N5377">
        <v>825</v>
      </c>
      <c r="O5377" t="s">
        <v>465</v>
      </c>
      <c r="P5377" t="s">
        <v>417</v>
      </c>
      <c r="Q5377" t="s">
        <v>62</v>
      </c>
      <c r="R5377" t="s">
        <v>348</v>
      </c>
      <c r="S5377" t="s">
        <v>394</v>
      </c>
      <c r="T5377" t="s">
        <v>36</v>
      </c>
      <c r="U5377" t="s">
        <v>12585</v>
      </c>
      <c r="V5377" t="s">
        <v>661</v>
      </c>
      <c r="W5377" t="s">
        <v>78</v>
      </c>
      <c r="X5377" t="s">
        <v>82</v>
      </c>
      <c r="Y5377" t="s">
        <v>125</v>
      </c>
      <c r="Z5377" t="s">
        <v>2127</v>
      </c>
    </row>
    <row r="5378" spans="1:26" hidden="1" x14ac:dyDescent="0.25">
      <c r="A5378" t="s">
        <v>21413</v>
      </c>
      <c r="B5378" t="s">
        <v>21414</v>
      </c>
      <c r="C5378" s="1" t="str">
        <f t="shared" si="879"/>
        <v>21:0389</v>
      </c>
      <c r="D5378" s="1" t="str">
        <f t="shared" si="883"/>
        <v>21:0130</v>
      </c>
      <c r="E5378" t="s">
        <v>21415</v>
      </c>
      <c r="F5378" t="s">
        <v>21416</v>
      </c>
      <c r="H5378">
        <v>67.942204799999999</v>
      </c>
      <c r="I5378">
        <v>-84.679333999999997</v>
      </c>
      <c r="J5378" s="1" t="str">
        <f t="shared" si="884"/>
        <v>NGR lake sediment grab sample</v>
      </c>
      <c r="K5378" s="1" t="str">
        <f t="shared" si="885"/>
        <v>&lt;177 micron (NGR)</v>
      </c>
      <c r="L5378">
        <v>42</v>
      </c>
      <c r="M5378" t="s">
        <v>96</v>
      </c>
      <c r="N5378">
        <v>826</v>
      </c>
      <c r="O5378" t="s">
        <v>208</v>
      </c>
      <c r="P5378" t="s">
        <v>300</v>
      </c>
      <c r="Q5378" t="s">
        <v>668</v>
      </c>
      <c r="R5378" t="s">
        <v>253</v>
      </c>
      <c r="S5378" t="s">
        <v>668</v>
      </c>
      <c r="T5378" t="s">
        <v>36</v>
      </c>
      <c r="U5378" t="s">
        <v>1192</v>
      </c>
      <c r="V5378" t="s">
        <v>10398</v>
      </c>
      <c r="W5378" t="s">
        <v>66</v>
      </c>
      <c r="X5378" t="s">
        <v>48</v>
      </c>
      <c r="Y5378" t="s">
        <v>125</v>
      </c>
      <c r="Z5378" t="s">
        <v>3876</v>
      </c>
    </row>
    <row r="5379" spans="1:26" hidden="1" x14ac:dyDescent="0.25">
      <c r="A5379" t="s">
        <v>21417</v>
      </c>
      <c r="B5379" t="s">
        <v>21418</v>
      </c>
      <c r="C5379" s="1" t="str">
        <f t="shared" si="879"/>
        <v>21:0389</v>
      </c>
      <c r="D5379" s="1" t="str">
        <f t="shared" si="883"/>
        <v>21:0130</v>
      </c>
      <c r="E5379" t="s">
        <v>21419</v>
      </c>
      <c r="F5379" t="s">
        <v>21420</v>
      </c>
      <c r="H5379">
        <v>67.906393899999998</v>
      </c>
      <c r="I5379">
        <v>-84.656374999999997</v>
      </c>
      <c r="J5379" s="1" t="str">
        <f t="shared" si="884"/>
        <v>NGR lake sediment grab sample</v>
      </c>
      <c r="K5379" s="1" t="str">
        <f t="shared" si="885"/>
        <v>&lt;177 micron (NGR)</v>
      </c>
      <c r="L5379">
        <v>42</v>
      </c>
      <c r="M5379" t="s">
        <v>106</v>
      </c>
      <c r="N5379">
        <v>827</v>
      </c>
      <c r="O5379" t="s">
        <v>132</v>
      </c>
      <c r="P5379" t="s">
        <v>342</v>
      </c>
      <c r="Q5379" t="s">
        <v>708</v>
      </c>
      <c r="R5379" t="s">
        <v>300</v>
      </c>
      <c r="S5379" t="s">
        <v>668</v>
      </c>
      <c r="T5379" t="s">
        <v>36</v>
      </c>
      <c r="U5379" t="s">
        <v>1192</v>
      </c>
      <c r="V5379" t="s">
        <v>11938</v>
      </c>
      <c r="W5379" t="s">
        <v>66</v>
      </c>
      <c r="X5379" t="s">
        <v>79</v>
      </c>
      <c r="Y5379" t="s">
        <v>125</v>
      </c>
      <c r="Z5379" t="s">
        <v>1007</v>
      </c>
    </row>
    <row r="5380" spans="1:26" hidden="1" x14ac:dyDescent="0.25">
      <c r="A5380" t="s">
        <v>21421</v>
      </c>
      <c r="B5380" t="s">
        <v>21422</v>
      </c>
      <c r="C5380" s="1" t="str">
        <f t="shared" si="879"/>
        <v>21:0389</v>
      </c>
      <c r="D5380" s="1" t="str">
        <f t="shared" si="883"/>
        <v>21:0130</v>
      </c>
      <c r="E5380" t="s">
        <v>21423</v>
      </c>
      <c r="F5380" t="s">
        <v>21424</v>
      </c>
      <c r="H5380">
        <v>67.887376599999996</v>
      </c>
      <c r="I5380">
        <v>-84.611556800000002</v>
      </c>
      <c r="J5380" s="1" t="str">
        <f t="shared" si="884"/>
        <v>NGR lake sediment grab sample</v>
      </c>
      <c r="K5380" s="1" t="str">
        <f t="shared" si="885"/>
        <v>&lt;177 micron (NGR)</v>
      </c>
      <c r="L5380">
        <v>42</v>
      </c>
      <c r="M5380" t="s">
        <v>118</v>
      </c>
      <c r="N5380">
        <v>828</v>
      </c>
      <c r="O5380" t="s">
        <v>119</v>
      </c>
      <c r="P5380" t="s">
        <v>609</v>
      </c>
      <c r="Q5380" t="s">
        <v>711</v>
      </c>
      <c r="R5380" t="s">
        <v>1048</v>
      </c>
      <c r="S5380" t="s">
        <v>321</v>
      </c>
      <c r="T5380" t="s">
        <v>36</v>
      </c>
      <c r="U5380" t="s">
        <v>456</v>
      </c>
      <c r="V5380" t="s">
        <v>793</v>
      </c>
      <c r="W5380" t="s">
        <v>78</v>
      </c>
      <c r="X5380" t="s">
        <v>890</v>
      </c>
      <c r="Y5380" t="s">
        <v>125</v>
      </c>
      <c r="Z5380" t="s">
        <v>2661</v>
      </c>
    </row>
    <row r="5381" spans="1:26" hidden="1" x14ac:dyDescent="0.25">
      <c r="A5381" t="s">
        <v>21425</v>
      </c>
      <c r="B5381" t="s">
        <v>21426</v>
      </c>
      <c r="C5381" s="1" t="str">
        <f t="shared" si="879"/>
        <v>21:0389</v>
      </c>
      <c r="D5381" s="1" t="str">
        <f t="shared" si="883"/>
        <v>21:0130</v>
      </c>
      <c r="E5381" t="s">
        <v>21427</v>
      </c>
      <c r="F5381" t="s">
        <v>21428</v>
      </c>
      <c r="H5381">
        <v>67.843826000000007</v>
      </c>
      <c r="I5381">
        <v>-84.632846299999997</v>
      </c>
      <c r="J5381" s="1" t="str">
        <f t="shared" si="884"/>
        <v>NGR lake sediment grab sample</v>
      </c>
      <c r="K5381" s="1" t="str">
        <f t="shared" si="885"/>
        <v>&lt;177 micron (NGR)</v>
      </c>
      <c r="L5381">
        <v>42</v>
      </c>
      <c r="M5381" t="s">
        <v>131</v>
      </c>
      <c r="N5381">
        <v>829</v>
      </c>
      <c r="O5381" t="s">
        <v>107</v>
      </c>
      <c r="P5381" t="s">
        <v>67</v>
      </c>
      <c r="Q5381" t="s">
        <v>32</v>
      </c>
      <c r="R5381" t="s">
        <v>1254</v>
      </c>
      <c r="S5381" t="s">
        <v>271</v>
      </c>
      <c r="T5381" t="s">
        <v>36</v>
      </c>
      <c r="U5381" t="s">
        <v>10516</v>
      </c>
      <c r="V5381" t="s">
        <v>10471</v>
      </c>
      <c r="W5381" t="s">
        <v>39</v>
      </c>
      <c r="X5381" t="s">
        <v>48</v>
      </c>
      <c r="Y5381" t="s">
        <v>41</v>
      </c>
      <c r="Z5381" t="s">
        <v>64</v>
      </c>
    </row>
    <row r="5382" spans="1:26" hidden="1" x14ac:dyDescent="0.25">
      <c r="A5382" t="s">
        <v>21429</v>
      </c>
      <c r="B5382" t="s">
        <v>21430</v>
      </c>
      <c r="C5382" s="1" t="str">
        <f t="shared" si="879"/>
        <v>21:0389</v>
      </c>
      <c r="D5382" s="1" t="str">
        <f t="shared" si="883"/>
        <v>21:0130</v>
      </c>
      <c r="E5382" t="s">
        <v>21431</v>
      </c>
      <c r="F5382" t="s">
        <v>21432</v>
      </c>
      <c r="H5382">
        <v>67.8330658</v>
      </c>
      <c r="I5382">
        <v>-84.608795400000005</v>
      </c>
      <c r="J5382" s="1" t="str">
        <f t="shared" si="884"/>
        <v>NGR lake sediment grab sample</v>
      </c>
      <c r="K5382" s="1" t="str">
        <f t="shared" si="885"/>
        <v>&lt;177 micron (NGR)</v>
      </c>
      <c r="L5382">
        <v>42</v>
      </c>
      <c r="M5382" t="s">
        <v>143</v>
      </c>
      <c r="N5382">
        <v>830</v>
      </c>
      <c r="O5382" t="s">
        <v>667</v>
      </c>
      <c r="P5382" t="s">
        <v>289</v>
      </c>
      <c r="Q5382" t="s">
        <v>165</v>
      </c>
      <c r="R5382" t="s">
        <v>197</v>
      </c>
      <c r="S5382" t="s">
        <v>708</v>
      </c>
      <c r="T5382" t="s">
        <v>36</v>
      </c>
      <c r="U5382" t="s">
        <v>1192</v>
      </c>
      <c r="V5382" t="s">
        <v>181</v>
      </c>
      <c r="W5382" t="s">
        <v>63</v>
      </c>
      <c r="X5382" t="s">
        <v>48</v>
      </c>
      <c r="Y5382" t="s">
        <v>41</v>
      </c>
      <c r="Z5382" t="s">
        <v>3876</v>
      </c>
    </row>
    <row r="5383" spans="1:26" hidden="1" x14ac:dyDescent="0.25">
      <c r="A5383" t="s">
        <v>21433</v>
      </c>
      <c r="B5383" t="s">
        <v>21434</v>
      </c>
      <c r="C5383" s="1" t="str">
        <f t="shared" si="879"/>
        <v>21:0389</v>
      </c>
      <c r="D5383" s="1" t="str">
        <f>HYPERLINK("http://geochem.nrcan.gc.ca/cdogs/content/svy/svy_e.htm", "")</f>
        <v/>
      </c>
      <c r="G5383" s="1" t="str">
        <f>HYPERLINK("http://geochem.nrcan.gc.ca/cdogs/content/cr_/cr_00023_e.htm", "23")</f>
        <v>23</v>
      </c>
      <c r="J5383" t="s">
        <v>220</v>
      </c>
      <c r="K5383" t="s">
        <v>221</v>
      </c>
      <c r="L5383">
        <v>42</v>
      </c>
      <c r="M5383" t="s">
        <v>222</v>
      </c>
      <c r="N5383">
        <v>831</v>
      </c>
      <c r="O5383" t="s">
        <v>615</v>
      </c>
      <c r="P5383" t="s">
        <v>32</v>
      </c>
      <c r="Q5383" t="s">
        <v>349</v>
      </c>
      <c r="R5383" t="s">
        <v>109</v>
      </c>
      <c r="S5383" t="s">
        <v>109</v>
      </c>
      <c r="T5383" t="s">
        <v>36</v>
      </c>
      <c r="U5383" t="s">
        <v>3807</v>
      </c>
      <c r="V5383" t="s">
        <v>63</v>
      </c>
      <c r="W5383" t="s">
        <v>33</v>
      </c>
      <c r="X5383" t="s">
        <v>343</v>
      </c>
      <c r="Y5383" t="s">
        <v>4630</v>
      </c>
      <c r="Z5383" t="s">
        <v>1797</v>
      </c>
    </row>
    <row r="5384" spans="1:26" hidden="1" x14ac:dyDescent="0.25">
      <c r="A5384" t="s">
        <v>21435</v>
      </c>
      <c r="B5384" t="s">
        <v>21436</v>
      </c>
      <c r="C5384" s="1" t="str">
        <f t="shared" si="879"/>
        <v>21:0389</v>
      </c>
      <c r="D5384" s="1" t="str">
        <f t="shared" ref="D5384:D5395" si="886">HYPERLINK("http://geochem.nrcan.gc.ca/cdogs/content/svy/svy210130_e.htm", "21:0130")</f>
        <v>21:0130</v>
      </c>
      <c r="E5384" t="s">
        <v>21437</v>
      </c>
      <c r="F5384" t="s">
        <v>21438</v>
      </c>
      <c r="H5384">
        <v>67.786376599999997</v>
      </c>
      <c r="I5384">
        <v>-84.468015100000002</v>
      </c>
      <c r="J5384" s="1" t="str">
        <f t="shared" ref="J5384:J5395" si="887">HYPERLINK("http://geochem.nrcan.gc.ca/cdogs/content/kwd/kwd020027_e.htm", "NGR lake sediment grab sample")</f>
        <v>NGR lake sediment grab sample</v>
      </c>
      <c r="K5384" s="1" t="str">
        <f t="shared" ref="K5384:K5395" si="888">HYPERLINK("http://geochem.nrcan.gc.ca/cdogs/content/kwd/kwd080006_e.htm", "&lt;177 micron (NGR)")</f>
        <v>&lt;177 micron (NGR)</v>
      </c>
      <c r="L5384">
        <v>42</v>
      </c>
      <c r="M5384" t="s">
        <v>177</v>
      </c>
      <c r="N5384">
        <v>832</v>
      </c>
      <c r="O5384" t="s">
        <v>631</v>
      </c>
      <c r="P5384" t="s">
        <v>1047</v>
      </c>
      <c r="Q5384" t="s">
        <v>244</v>
      </c>
      <c r="R5384" t="s">
        <v>297</v>
      </c>
      <c r="S5384" t="s">
        <v>283</v>
      </c>
      <c r="T5384" t="s">
        <v>36</v>
      </c>
      <c r="U5384" t="s">
        <v>3789</v>
      </c>
      <c r="V5384" t="s">
        <v>10384</v>
      </c>
      <c r="W5384" t="s">
        <v>66</v>
      </c>
      <c r="X5384" t="s">
        <v>82</v>
      </c>
      <c r="Y5384" t="s">
        <v>125</v>
      </c>
      <c r="Z5384" t="s">
        <v>201</v>
      </c>
    </row>
    <row r="5385" spans="1:26" hidden="1" x14ac:dyDescent="0.25">
      <c r="A5385" t="s">
        <v>21439</v>
      </c>
      <c r="B5385" t="s">
        <v>21440</v>
      </c>
      <c r="C5385" s="1" t="str">
        <f t="shared" ref="C5385:C5448" si="889">HYPERLINK("http://geochem.nrcan.gc.ca/cdogs/content/bdl/bdl210389_e.htm", "21:0389")</f>
        <v>21:0389</v>
      </c>
      <c r="D5385" s="1" t="str">
        <f t="shared" si="886"/>
        <v>21:0130</v>
      </c>
      <c r="E5385" t="s">
        <v>21384</v>
      </c>
      <c r="F5385" t="s">
        <v>21441</v>
      </c>
      <c r="H5385">
        <v>67.829531799999998</v>
      </c>
      <c r="I5385">
        <v>-84.6756125</v>
      </c>
      <c r="J5385" s="1" t="str">
        <f t="shared" si="887"/>
        <v>NGR lake sediment grab sample</v>
      </c>
      <c r="K5385" s="1" t="str">
        <f t="shared" si="888"/>
        <v>&lt;177 micron (NGR)</v>
      </c>
      <c r="L5385">
        <v>42</v>
      </c>
      <c r="M5385" t="s">
        <v>366</v>
      </c>
      <c r="N5385">
        <v>833</v>
      </c>
      <c r="O5385" t="s">
        <v>3263</v>
      </c>
      <c r="P5385" t="s">
        <v>61</v>
      </c>
      <c r="Q5385" t="s">
        <v>277</v>
      </c>
      <c r="R5385" t="s">
        <v>223</v>
      </c>
      <c r="S5385" t="s">
        <v>596</v>
      </c>
      <c r="T5385" t="s">
        <v>36</v>
      </c>
      <c r="U5385" t="s">
        <v>1166</v>
      </c>
      <c r="V5385" t="s">
        <v>6924</v>
      </c>
      <c r="W5385" t="s">
        <v>53</v>
      </c>
      <c r="X5385" t="s">
        <v>82</v>
      </c>
      <c r="Y5385" t="s">
        <v>41</v>
      </c>
      <c r="Z5385" t="s">
        <v>4754</v>
      </c>
    </row>
    <row r="5386" spans="1:26" hidden="1" x14ac:dyDescent="0.25">
      <c r="A5386" t="s">
        <v>21442</v>
      </c>
      <c r="B5386" t="s">
        <v>21443</v>
      </c>
      <c r="C5386" s="1" t="str">
        <f t="shared" si="889"/>
        <v>21:0389</v>
      </c>
      <c r="D5386" s="1" t="str">
        <f t="shared" si="886"/>
        <v>21:0130</v>
      </c>
      <c r="E5386" t="s">
        <v>21444</v>
      </c>
      <c r="F5386" t="s">
        <v>21445</v>
      </c>
      <c r="H5386">
        <v>67.851165300000005</v>
      </c>
      <c r="I5386">
        <v>-84.749888600000006</v>
      </c>
      <c r="J5386" s="1" t="str">
        <f t="shared" si="887"/>
        <v>NGR lake sediment grab sample</v>
      </c>
      <c r="K5386" s="1" t="str">
        <f t="shared" si="888"/>
        <v>&lt;177 micron (NGR)</v>
      </c>
      <c r="L5386">
        <v>42</v>
      </c>
      <c r="M5386" t="s">
        <v>187</v>
      </c>
      <c r="N5386">
        <v>834</v>
      </c>
      <c r="O5386" t="s">
        <v>100</v>
      </c>
      <c r="P5386" t="s">
        <v>348</v>
      </c>
      <c r="Q5386" t="s">
        <v>77</v>
      </c>
      <c r="R5386" t="s">
        <v>224</v>
      </c>
      <c r="S5386" t="s">
        <v>135</v>
      </c>
      <c r="T5386" t="s">
        <v>36</v>
      </c>
      <c r="U5386" t="s">
        <v>2579</v>
      </c>
      <c r="V5386" t="s">
        <v>393</v>
      </c>
      <c r="W5386" t="s">
        <v>66</v>
      </c>
      <c r="X5386" t="s">
        <v>79</v>
      </c>
      <c r="Y5386" t="s">
        <v>125</v>
      </c>
      <c r="Z5386" t="s">
        <v>109</v>
      </c>
    </row>
    <row r="5387" spans="1:26" hidden="1" x14ac:dyDescent="0.25">
      <c r="A5387" t="s">
        <v>21446</v>
      </c>
      <c r="B5387" t="s">
        <v>21447</v>
      </c>
      <c r="C5387" s="1" t="str">
        <f t="shared" si="889"/>
        <v>21:0389</v>
      </c>
      <c r="D5387" s="1" t="str">
        <f t="shared" si="886"/>
        <v>21:0130</v>
      </c>
      <c r="E5387" t="s">
        <v>21448</v>
      </c>
      <c r="F5387" t="s">
        <v>21449</v>
      </c>
      <c r="H5387">
        <v>67.893816099999995</v>
      </c>
      <c r="I5387">
        <v>-84.749650599999995</v>
      </c>
      <c r="J5387" s="1" t="str">
        <f t="shared" si="887"/>
        <v>NGR lake sediment grab sample</v>
      </c>
      <c r="K5387" s="1" t="str">
        <f t="shared" si="888"/>
        <v>&lt;177 micron (NGR)</v>
      </c>
      <c r="L5387">
        <v>42</v>
      </c>
      <c r="M5387" t="s">
        <v>196</v>
      </c>
      <c r="N5387">
        <v>835</v>
      </c>
      <c r="O5387" t="s">
        <v>132</v>
      </c>
      <c r="P5387" t="s">
        <v>759</v>
      </c>
      <c r="Q5387" t="s">
        <v>394</v>
      </c>
      <c r="R5387" t="s">
        <v>253</v>
      </c>
      <c r="S5387" t="s">
        <v>321</v>
      </c>
      <c r="T5387" t="s">
        <v>36</v>
      </c>
      <c r="U5387" t="s">
        <v>8030</v>
      </c>
      <c r="V5387" t="s">
        <v>1127</v>
      </c>
      <c r="W5387" t="s">
        <v>63</v>
      </c>
      <c r="X5387" t="s">
        <v>890</v>
      </c>
      <c r="Y5387" t="s">
        <v>125</v>
      </c>
      <c r="Z5387" t="s">
        <v>399</v>
      </c>
    </row>
    <row r="5388" spans="1:26" hidden="1" x14ac:dyDescent="0.25">
      <c r="A5388" t="s">
        <v>21450</v>
      </c>
      <c r="B5388" t="s">
        <v>21451</v>
      </c>
      <c r="C5388" s="1" t="str">
        <f t="shared" si="889"/>
        <v>21:0389</v>
      </c>
      <c r="D5388" s="1" t="str">
        <f t="shared" si="886"/>
        <v>21:0130</v>
      </c>
      <c r="E5388" t="s">
        <v>21452</v>
      </c>
      <c r="F5388" t="s">
        <v>21453</v>
      </c>
      <c r="H5388">
        <v>67.905247200000005</v>
      </c>
      <c r="I5388">
        <v>-84.700945200000007</v>
      </c>
      <c r="J5388" s="1" t="str">
        <f t="shared" si="887"/>
        <v>NGR lake sediment grab sample</v>
      </c>
      <c r="K5388" s="1" t="str">
        <f t="shared" si="888"/>
        <v>&lt;177 micron (NGR)</v>
      </c>
      <c r="L5388">
        <v>42</v>
      </c>
      <c r="M5388" t="s">
        <v>206</v>
      </c>
      <c r="N5388">
        <v>836</v>
      </c>
      <c r="O5388" t="s">
        <v>91</v>
      </c>
      <c r="P5388" t="s">
        <v>455</v>
      </c>
      <c r="Q5388" t="s">
        <v>668</v>
      </c>
      <c r="R5388" t="s">
        <v>798</v>
      </c>
      <c r="S5388" t="s">
        <v>668</v>
      </c>
      <c r="T5388" t="s">
        <v>36</v>
      </c>
      <c r="U5388" t="s">
        <v>1192</v>
      </c>
      <c r="V5388" t="s">
        <v>39</v>
      </c>
      <c r="W5388" t="s">
        <v>66</v>
      </c>
      <c r="X5388" t="s">
        <v>890</v>
      </c>
      <c r="Y5388" t="s">
        <v>125</v>
      </c>
      <c r="Z5388" t="s">
        <v>4550</v>
      </c>
    </row>
    <row r="5389" spans="1:26" hidden="1" x14ac:dyDescent="0.25">
      <c r="A5389" t="s">
        <v>21454</v>
      </c>
      <c r="B5389" t="s">
        <v>21455</v>
      </c>
      <c r="C5389" s="1" t="str">
        <f t="shared" si="889"/>
        <v>21:0389</v>
      </c>
      <c r="D5389" s="1" t="str">
        <f t="shared" si="886"/>
        <v>21:0130</v>
      </c>
      <c r="E5389" t="s">
        <v>21456</v>
      </c>
      <c r="F5389" t="s">
        <v>21457</v>
      </c>
      <c r="H5389">
        <v>67.930021199999999</v>
      </c>
      <c r="I5389">
        <v>-84.809686099999993</v>
      </c>
      <c r="J5389" s="1" t="str">
        <f t="shared" si="887"/>
        <v>NGR lake sediment grab sample</v>
      </c>
      <c r="K5389" s="1" t="str">
        <f t="shared" si="888"/>
        <v>&lt;177 micron (NGR)</v>
      </c>
      <c r="L5389">
        <v>42</v>
      </c>
      <c r="M5389" t="s">
        <v>214</v>
      </c>
      <c r="N5389">
        <v>837</v>
      </c>
      <c r="O5389" t="s">
        <v>119</v>
      </c>
      <c r="P5389" t="s">
        <v>515</v>
      </c>
      <c r="Q5389" t="s">
        <v>145</v>
      </c>
      <c r="R5389" t="s">
        <v>54</v>
      </c>
      <c r="S5389" t="s">
        <v>121</v>
      </c>
      <c r="T5389" t="s">
        <v>36</v>
      </c>
      <c r="U5389" t="s">
        <v>5050</v>
      </c>
      <c r="V5389" t="s">
        <v>18851</v>
      </c>
      <c r="W5389" t="s">
        <v>39</v>
      </c>
      <c r="X5389" t="s">
        <v>81</v>
      </c>
      <c r="Y5389" t="s">
        <v>125</v>
      </c>
      <c r="Z5389" t="s">
        <v>97</v>
      </c>
    </row>
    <row r="5390" spans="1:26" hidden="1" x14ac:dyDescent="0.25">
      <c r="A5390" t="s">
        <v>21458</v>
      </c>
      <c r="B5390" t="s">
        <v>21459</v>
      </c>
      <c r="C5390" s="1" t="str">
        <f t="shared" si="889"/>
        <v>21:0389</v>
      </c>
      <c r="D5390" s="1" t="str">
        <f t="shared" si="886"/>
        <v>21:0130</v>
      </c>
      <c r="E5390" t="s">
        <v>21460</v>
      </c>
      <c r="F5390" t="s">
        <v>21461</v>
      </c>
      <c r="H5390">
        <v>67.639263999999997</v>
      </c>
      <c r="I5390">
        <v>-84.117488100000003</v>
      </c>
      <c r="J5390" s="1" t="str">
        <f t="shared" si="887"/>
        <v>NGR lake sediment grab sample</v>
      </c>
      <c r="K5390" s="1" t="str">
        <f t="shared" si="888"/>
        <v>&lt;177 micron (NGR)</v>
      </c>
      <c r="L5390">
        <v>43</v>
      </c>
      <c r="M5390" t="s">
        <v>242</v>
      </c>
      <c r="N5390">
        <v>838</v>
      </c>
      <c r="O5390" t="s">
        <v>119</v>
      </c>
      <c r="P5390" t="s">
        <v>348</v>
      </c>
      <c r="Q5390" t="s">
        <v>109</v>
      </c>
      <c r="R5390" t="s">
        <v>120</v>
      </c>
      <c r="S5390" t="s">
        <v>335</v>
      </c>
      <c r="T5390" t="s">
        <v>36</v>
      </c>
      <c r="U5390" t="s">
        <v>456</v>
      </c>
      <c r="V5390" t="s">
        <v>78</v>
      </c>
      <c r="W5390" t="s">
        <v>66</v>
      </c>
      <c r="X5390" t="s">
        <v>890</v>
      </c>
      <c r="Y5390" t="s">
        <v>125</v>
      </c>
      <c r="Z5390" t="s">
        <v>76</v>
      </c>
    </row>
    <row r="5391" spans="1:26" hidden="1" x14ac:dyDescent="0.25">
      <c r="A5391" t="s">
        <v>21462</v>
      </c>
      <c r="B5391" t="s">
        <v>21463</v>
      </c>
      <c r="C5391" s="1" t="str">
        <f t="shared" si="889"/>
        <v>21:0389</v>
      </c>
      <c r="D5391" s="1" t="str">
        <f t="shared" si="886"/>
        <v>21:0130</v>
      </c>
      <c r="E5391" t="s">
        <v>21464</v>
      </c>
      <c r="F5391" t="s">
        <v>21465</v>
      </c>
      <c r="H5391">
        <v>67.971474799999996</v>
      </c>
      <c r="I5391">
        <v>-84.8099548</v>
      </c>
      <c r="J5391" s="1" t="str">
        <f t="shared" si="887"/>
        <v>NGR lake sediment grab sample</v>
      </c>
      <c r="K5391" s="1" t="str">
        <f t="shared" si="888"/>
        <v>&lt;177 micron (NGR)</v>
      </c>
      <c r="L5391">
        <v>43</v>
      </c>
      <c r="M5391" t="s">
        <v>47</v>
      </c>
      <c r="N5391">
        <v>839</v>
      </c>
      <c r="O5391" t="s">
        <v>470</v>
      </c>
      <c r="P5391" t="s">
        <v>1177</v>
      </c>
      <c r="Q5391" t="s">
        <v>321</v>
      </c>
      <c r="R5391" t="s">
        <v>679</v>
      </c>
      <c r="S5391" t="s">
        <v>711</v>
      </c>
      <c r="T5391" t="s">
        <v>36</v>
      </c>
      <c r="U5391" t="s">
        <v>19764</v>
      </c>
      <c r="V5391" t="s">
        <v>15524</v>
      </c>
      <c r="W5391" t="s">
        <v>63</v>
      </c>
      <c r="X5391" t="s">
        <v>890</v>
      </c>
      <c r="Y5391" t="s">
        <v>125</v>
      </c>
      <c r="Z5391" t="s">
        <v>4295</v>
      </c>
    </row>
    <row r="5392" spans="1:26" hidden="1" x14ac:dyDescent="0.25">
      <c r="A5392" t="s">
        <v>21466</v>
      </c>
      <c r="B5392" t="s">
        <v>21467</v>
      </c>
      <c r="C5392" s="1" t="str">
        <f t="shared" si="889"/>
        <v>21:0389</v>
      </c>
      <c r="D5392" s="1" t="str">
        <f t="shared" si="886"/>
        <v>21:0130</v>
      </c>
      <c r="E5392" t="s">
        <v>21468</v>
      </c>
      <c r="F5392" t="s">
        <v>21469</v>
      </c>
      <c r="H5392">
        <v>67.995840000000001</v>
      </c>
      <c r="I5392">
        <v>-84.802650499999999</v>
      </c>
      <c r="J5392" s="1" t="str">
        <f t="shared" si="887"/>
        <v>NGR lake sediment grab sample</v>
      </c>
      <c r="K5392" s="1" t="str">
        <f t="shared" si="888"/>
        <v>&lt;177 micron (NGR)</v>
      </c>
      <c r="L5392">
        <v>43</v>
      </c>
      <c r="M5392" t="s">
        <v>60</v>
      </c>
      <c r="N5392">
        <v>840</v>
      </c>
      <c r="O5392" t="s">
        <v>1177</v>
      </c>
      <c r="P5392" t="s">
        <v>759</v>
      </c>
      <c r="Q5392" t="s">
        <v>708</v>
      </c>
      <c r="R5392" t="s">
        <v>1058</v>
      </c>
      <c r="S5392" t="s">
        <v>668</v>
      </c>
      <c r="T5392" t="s">
        <v>36</v>
      </c>
      <c r="U5392" t="s">
        <v>374</v>
      </c>
      <c r="V5392" t="s">
        <v>4726</v>
      </c>
      <c r="W5392" t="s">
        <v>63</v>
      </c>
      <c r="X5392" t="s">
        <v>82</v>
      </c>
      <c r="Y5392" t="s">
        <v>309</v>
      </c>
      <c r="Z5392" t="s">
        <v>953</v>
      </c>
    </row>
    <row r="5393" spans="1:26" hidden="1" x14ac:dyDescent="0.25">
      <c r="A5393" t="s">
        <v>21470</v>
      </c>
      <c r="B5393" t="s">
        <v>21471</v>
      </c>
      <c r="C5393" s="1" t="str">
        <f t="shared" si="889"/>
        <v>21:0389</v>
      </c>
      <c r="D5393" s="1" t="str">
        <f t="shared" si="886"/>
        <v>21:0130</v>
      </c>
      <c r="E5393" t="s">
        <v>21460</v>
      </c>
      <c r="F5393" t="s">
        <v>21472</v>
      </c>
      <c r="H5393">
        <v>67.639263999999997</v>
      </c>
      <c r="I5393">
        <v>-84.117488100000003</v>
      </c>
      <c r="J5393" s="1" t="str">
        <f t="shared" si="887"/>
        <v>NGR lake sediment grab sample</v>
      </c>
      <c r="K5393" s="1" t="str">
        <f t="shared" si="888"/>
        <v>&lt;177 micron (NGR)</v>
      </c>
      <c r="L5393">
        <v>43</v>
      </c>
      <c r="M5393" t="s">
        <v>366</v>
      </c>
      <c r="N5393">
        <v>841</v>
      </c>
      <c r="O5393" t="s">
        <v>119</v>
      </c>
      <c r="P5393" t="s">
        <v>1090</v>
      </c>
      <c r="Q5393" t="s">
        <v>64</v>
      </c>
      <c r="R5393" t="s">
        <v>223</v>
      </c>
      <c r="S5393" t="s">
        <v>334</v>
      </c>
      <c r="T5393" t="s">
        <v>36</v>
      </c>
      <c r="U5393" t="s">
        <v>456</v>
      </c>
      <c r="V5393" t="s">
        <v>13356</v>
      </c>
      <c r="W5393" t="s">
        <v>53</v>
      </c>
      <c r="X5393" t="s">
        <v>890</v>
      </c>
      <c r="Y5393" t="s">
        <v>125</v>
      </c>
      <c r="Z5393" t="s">
        <v>3876</v>
      </c>
    </row>
    <row r="5394" spans="1:26" hidden="1" x14ac:dyDescent="0.25">
      <c r="A5394" t="s">
        <v>21473</v>
      </c>
      <c r="B5394" t="s">
        <v>21474</v>
      </c>
      <c r="C5394" s="1" t="str">
        <f t="shared" si="889"/>
        <v>21:0389</v>
      </c>
      <c r="D5394" s="1" t="str">
        <f t="shared" si="886"/>
        <v>21:0130</v>
      </c>
      <c r="E5394" t="s">
        <v>21475</v>
      </c>
      <c r="F5394" t="s">
        <v>21476</v>
      </c>
      <c r="H5394">
        <v>67.641141500000003</v>
      </c>
      <c r="I5394">
        <v>-84.197652599999998</v>
      </c>
      <c r="J5394" s="1" t="str">
        <f t="shared" si="887"/>
        <v>NGR lake sediment grab sample</v>
      </c>
      <c r="K5394" s="1" t="str">
        <f t="shared" si="888"/>
        <v>&lt;177 micron (NGR)</v>
      </c>
      <c r="L5394">
        <v>43</v>
      </c>
      <c r="M5394" t="s">
        <v>73</v>
      </c>
      <c r="N5394">
        <v>842</v>
      </c>
      <c r="O5394" t="s">
        <v>655</v>
      </c>
      <c r="P5394" t="s">
        <v>841</v>
      </c>
      <c r="Q5394" t="s">
        <v>334</v>
      </c>
      <c r="R5394" t="s">
        <v>120</v>
      </c>
      <c r="S5394" t="s">
        <v>32</v>
      </c>
      <c r="T5394" t="s">
        <v>36</v>
      </c>
      <c r="U5394" t="s">
        <v>1538</v>
      </c>
      <c r="V5394" t="s">
        <v>5107</v>
      </c>
      <c r="W5394" t="s">
        <v>66</v>
      </c>
      <c r="X5394" t="s">
        <v>82</v>
      </c>
      <c r="Y5394" t="s">
        <v>309</v>
      </c>
      <c r="Z5394" t="s">
        <v>1007</v>
      </c>
    </row>
    <row r="5395" spans="1:26" hidden="1" x14ac:dyDescent="0.25">
      <c r="A5395" t="s">
        <v>21477</v>
      </c>
      <c r="B5395" t="s">
        <v>21478</v>
      </c>
      <c r="C5395" s="1" t="str">
        <f t="shared" si="889"/>
        <v>21:0389</v>
      </c>
      <c r="D5395" s="1" t="str">
        <f t="shared" si="886"/>
        <v>21:0130</v>
      </c>
      <c r="E5395" t="s">
        <v>21479</v>
      </c>
      <c r="F5395" t="s">
        <v>21480</v>
      </c>
      <c r="H5395">
        <v>67.660361499999993</v>
      </c>
      <c r="I5395">
        <v>-84.424689900000004</v>
      </c>
      <c r="J5395" s="1" t="str">
        <f t="shared" si="887"/>
        <v>NGR lake sediment grab sample</v>
      </c>
      <c r="K5395" s="1" t="str">
        <f t="shared" si="888"/>
        <v>&lt;177 micron (NGR)</v>
      </c>
      <c r="L5395">
        <v>43</v>
      </c>
      <c r="M5395" t="s">
        <v>87</v>
      </c>
      <c r="N5395">
        <v>843</v>
      </c>
      <c r="O5395" t="s">
        <v>667</v>
      </c>
      <c r="P5395" t="s">
        <v>615</v>
      </c>
      <c r="Q5395" t="s">
        <v>277</v>
      </c>
      <c r="R5395" t="s">
        <v>108</v>
      </c>
      <c r="S5395" t="s">
        <v>335</v>
      </c>
      <c r="T5395" t="s">
        <v>36</v>
      </c>
      <c r="U5395" t="s">
        <v>1017</v>
      </c>
      <c r="V5395" t="s">
        <v>5107</v>
      </c>
      <c r="W5395" t="s">
        <v>53</v>
      </c>
      <c r="X5395" t="s">
        <v>82</v>
      </c>
      <c r="Y5395" t="s">
        <v>309</v>
      </c>
      <c r="Z5395" t="s">
        <v>3940</v>
      </c>
    </row>
    <row r="5396" spans="1:26" hidden="1" x14ac:dyDescent="0.25">
      <c r="A5396" t="s">
        <v>21481</v>
      </c>
      <c r="B5396" t="s">
        <v>21482</v>
      </c>
      <c r="C5396" s="1" t="str">
        <f t="shared" si="889"/>
        <v>21:0389</v>
      </c>
      <c r="D5396" s="1" t="str">
        <f>HYPERLINK("http://geochem.nrcan.gc.ca/cdogs/content/svy/svy_e.htm", "")</f>
        <v/>
      </c>
      <c r="G5396" s="1" t="str">
        <f>HYPERLINK("http://geochem.nrcan.gc.ca/cdogs/content/cr_/cr_00023_e.htm", "23")</f>
        <v>23</v>
      </c>
      <c r="J5396" t="s">
        <v>220</v>
      </c>
      <c r="K5396" t="s">
        <v>221</v>
      </c>
      <c r="L5396">
        <v>43</v>
      </c>
      <c r="M5396" t="s">
        <v>222</v>
      </c>
      <c r="N5396">
        <v>844</v>
      </c>
      <c r="O5396" t="s">
        <v>348</v>
      </c>
      <c r="P5396" t="s">
        <v>145</v>
      </c>
      <c r="Q5396" t="s">
        <v>277</v>
      </c>
      <c r="R5396" t="s">
        <v>109</v>
      </c>
      <c r="S5396" t="s">
        <v>109</v>
      </c>
      <c r="T5396" t="s">
        <v>36</v>
      </c>
      <c r="U5396" t="s">
        <v>1282</v>
      </c>
      <c r="V5396" t="s">
        <v>368</v>
      </c>
      <c r="W5396" t="s">
        <v>33</v>
      </c>
      <c r="X5396" t="s">
        <v>336</v>
      </c>
      <c r="Y5396" t="s">
        <v>39</v>
      </c>
      <c r="Z5396" t="s">
        <v>1108</v>
      </c>
    </row>
    <row r="5397" spans="1:26" hidden="1" x14ac:dyDescent="0.25">
      <c r="A5397" t="s">
        <v>21483</v>
      </c>
      <c r="B5397" t="s">
        <v>21484</v>
      </c>
      <c r="C5397" s="1" t="str">
        <f t="shared" si="889"/>
        <v>21:0389</v>
      </c>
      <c r="D5397" s="1" t="str">
        <f t="shared" ref="D5397:D5423" si="890">HYPERLINK("http://geochem.nrcan.gc.ca/cdogs/content/svy/svy210130_e.htm", "21:0130")</f>
        <v>21:0130</v>
      </c>
      <c r="E5397" t="s">
        <v>21485</v>
      </c>
      <c r="F5397" t="s">
        <v>21486</v>
      </c>
      <c r="H5397">
        <v>67.671784700000003</v>
      </c>
      <c r="I5397">
        <v>-84.525756099999995</v>
      </c>
      <c r="J5397" s="1" t="str">
        <f t="shared" ref="J5397:J5423" si="891">HYPERLINK("http://geochem.nrcan.gc.ca/cdogs/content/kwd/kwd020027_e.htm", "NGR lake sediment grab sample")</f>
        <v>NGR lake sediment grab sample</v>
      </c>
      <c r="K5397" s="1" t="str">
        <f t="shared" ref="K5397:K5423" si="892">HYPERLINK("http://geochem.nrcan.gc.ca/cdogs/content/kwd/kwd080006_e.htm", "&lt;177 micron (NGR)")</f>
        <v>&lt;177 micron (NGR)</v>
      </c>
      <c r="L5397">
        <v>43</v>
      </c>
      <c r="M5397" t="s">
        <v>96</v>
      </c>
      <c r="N5397">
        <v>845</v>
      </c>
      <c r="O5397" t="s">
        <v>91</v>
      </c>
      <c r="P5397" t="s">
        <v>74</v>
      </c>
      <c r="Q5397" t="s">
        <v>596</v>
      </c>
      <c r="R5397" t="s">
        <v>489</v>
      </c>
      <c r="S5397" t="s">
        <v>277</v>
      </c>
      <c r="T5397" t="s">
        <v>36</v>
      </c>
      <c r="U5397" t="s">
        <v>495</v>
      </c>
      <c r="V5397" t="s">
        <v>5500</v>
      </c>
      <c r="W5397" t="s">
        <v>53</v>
      </c>
      <c r="X5397" t="s">
        <v>283</v>
      </c>
      <c r="Y5397" t="s">
        <v>309</v>
      </c>
      <c r="Z5397" t="s">
        <v>4679</v>
      </c>
    </row>
    <row r="5398" spans="1:26" hidden="1" x14ac:dyDescent="0.25">
      <c r="A5398" t="s">
        <v>21487</v>
      </c>
      <c r="B5398" t="s">
        <v>21488</v>
      </c>
      <c r="C5398" s="1" t="str">
        <f t="shared" si="889"/>
        <v>21:0389</v>
      </c>
      <c r="D5398" s="1" t="str">
        <f t="shared" si="890"/>
        <v>21:0130</v>
      </c>
      <c r="E5398" t="s">
        <v>21489</v>
      </c>
      <c r="F5398" t="s">
        <v>21490</v>
      </c>
      <c r="H5398">
        <v>67.652434999999997</v>
      </c>
      <c r="I5398">
        <v>-84.574102999999994</v>
      </c>
      <c r="J5398" s="1" t="str">
        <f t="shared" si="891"/>
        <v>NGR lake sediment grab sample</v>
      </c>
      <c r="K5398" s="1" t="str">
        <f t="shared" si="892"/>
        <v>&lt;177 micron (NGR)</v>
      </c>
      <c r="L5398">
        <v>43</v>
      </c>
      <c r="M5398" t="s">
        <v>251</v>
      </c>
      <c r="N5398">
        <v>846</v>
      </c>
      <c r="O5398" t="s">
        <v>465</v>
      </c>
      <c r="P5398" t="s">
        <v>54</v>
      </c>
      <c r="Q5398" t="s">
        <v>77</v>
      </c>
      <c r="R5398" t="s">
        <v>223</v>
      </c>
      <c r="S5398" t="s">
        <v>335</v>
      </c>
      <c r="T5398" t="s">
        <v>36</v>
      </c>
      <c r="U5398" t="s">
        <v>1192</v>
      </c>
      <c r="V5398" t="s">
        <v>1041</v>
      </c>
      <c r="W5398" t="s">
        <v>53</v>
      </c>
      <c r="X5398" t="s">
        <v>82</v>
      </c>
      <c r="Y5398" t="s">
        <v>125</v>
      </c>
      <c r="Z5398" t="s">
        <v>229</v>
      </c>
    </row>
    <row r="5399" spans="1:26" hidden="1" x14ac:dyDescent="0.25">
      <c r="A5399" t="s">
        <v>21491</v>
      </c>
      <c r="B5399" t="s">
        <v>21492</v>
      </c>
      <c r="C5399" s="1" t="str">
        <f t="shared" si="889"/>
        <v>21:0389</v>
      </c>
      <c r="D5399" s="1" t="str">
        <f t="shared" si="890"/>
        <v>21:0130</v>
      </c>
      <c r="E5399" t="s">
        <v>21493</v>
      </c>
      <c r="F5399" t="s">
        <v>21494</v>
      </c>
      <c r="H5399">
        <v>67.6521671</v>
      </c>
      <c r="I5399">
        <v>-84.617920699999999</v>
      </c>
      <c r="J5399" s="1" t="str">
        <f t="shared" si="891"/>
        <v>NGR lake sediment grab sample</v>
      </c>
      <c r="K5399" s="1" t="str">
        <f t="shared" si="892"/>
        <v>&lt;177 micron (NGR)</v>
      </c>
      <c r="L5399">
        <v>43</v>
      </c>
      <c r="M5399" t="s">
        <v>259</v>
      </c>
      <c r="N5399">
        <v>847</v>
      </c>
      <c r="O5399" t="s">
        <v>583</v>
      </c>
      <c r="P5399" t="s">
        <v>100</v>
      </c>
      <c r="Q5399" t="s">
        <v>244</v>
      </c>
      <c r="R5399" t="s">
        <v>253</v>
      </c>
      <c r="S5399" t="s">
        <v>334</v>
      </c>
      <c r="T5399" t="s">
        <v>36</v>
      </c>
      <c r="U5399" t="s">
        <v>1896</v>
      </c>
      <c r="V5399" t="s">
        <v>9979</v>
      </c>
      <c r="W5399" t="s">
        <v>66</v>
      </c>
      <c r="X5399" t="s">
        <v>890</v>
      </c>
      <c r="Y5399" t="s">
        <v>41</v>
      </c>
      <c r="Z5399" t="s">
        <v>181</v>
      </c>
    </row>
    <row r="5400" spans="1:26" hidden="1" x14ac:dyDescent="0.25">
      <c r="A5400" t="s">
        <v>21495</v>
      </c>
      <c r="B5400" t="s">
        <v>21496</v>
      </c>
      <c r="C5400" s="1" t="str">
        <f t="shared" si="889"/>
        <v>21:0389</v>
      </c>
      <c r="D5400" s="1" t="str">
        <f t="shared" si="890"/>
        <v>21:0130</v>
      </c>
      <c r="E5400" t="s">
        <v>21493</v>
      </c>
      <c r="F5400" t="s">
        <v>21497</v>
      </c>
      <c r="H5400">
        <v>67.6521671</v>
      </c>
      <c r="I5400">
        <v>-84.617920699999999</v>
      </c>
      <c r="J5400" s="1" t="str">
        <f t="shared" si="891"/>
        <v>NGR lake sediment grab sample</v>
      </c>
      <c r="K5400" s="1" t="str">
        <f t="shared" si="892"/>
        <v>&lt;177 micron (NGR)</v>
      </c>
      <c r="L5400">
        <v>43</v>
      </c>
      <c r="M5400" t="s">
        <v>268</v>
      </c>
      <c r="N5400">
        <v>848</v>
      </c>
      <c r="O5400" t="s">
        <v>515</v>
      </c>
      <c r="P5400" t="s">
        <v>100</v>
      </c>
      <c r="Q5400" t="s">
        <v>277</v>
      </c>
      <c r="R5400" t="s">
        <v>298</v>
      </c>
      <c r="S5400" t="s">
        <v>145</v>
      </c>
      <c r="T5400" t="s">
        <v>122</v>
      </c>
      <c r="U5400" t="s">
        <v>1166</v>
      </c>
      <c r="V5400" t="s">
        <v>78</v>
      </c>
      <c r="W5400" t="s">
        <v>66</v>
      </c>
      <c r="X5400" t="s">
        <v>48</v>
      </c>
      <c r="Y5400" t="s">
        <v>41</v>
      </c>
      <c r="Z5400" t="s">
        <v>4754</v>
      </c>
    </row>
    <row r="5401" spans="1:26" hidden="1" x14ac:dyDescent="0.25">
      <c r="A5401" t="s">
        <v>21498</v>
      </c>
      <c r="B5401" t="s">
        <v>21499</v>
      </c>
      <c r="C5401" s="1" t="str">
        <f t="shared" si="889"/>
        <v>21:0389</v>
      </c>
      <c r="D5401" s="1" t="str">
        <f t="shared" si="890"/>
        <v>21:0130</v>
      </c>
      <c r="E5401" t="s">
        <v>21500</v>
      </c>
      <c r="F5401" t="s">
        <v>21501</v>
      </c>
      <c r="H5401">
        <v>67.662153799999999</v>
      </c>
      <c r="I5401">
        <v>-84.689970200000005</v>
      </c>
      <c r="J5401" s="1" t="str">
        <f t="shared" si="891"/>
        <v>NGR lake sediment grab sample</v>
      </c>
      <c r="K5401" s="1" t="str">
        <f t="shared" si="892"/>
        <v>&lt;177 micron (NGR)</v>
      </c>
      <c r="L5401">
        <v>43</v>
      </c>
      <c r="M5401" t="s">
        <v>106</v>
      </c>
      <c r="N5401">
        <v>849</v>
      </c>
      <c r="O5401" t="s">
        <v>465</v>
      </c>
      <c r="P5401" t="s">
        <v>417</v>
      </c>
      <c r="Q5401" t="s">
        <v>135</v>
      </c>
      <c r="R5401" t="s">
        <v>236</v>
      </c>
      <c r="S5401" t="s">
        <v>334</v>
      </c>
      <c r="T5401" t="s">
        <v>36</v>
      </c>
      <c r="U5401" t="s">
        <v>1538</v>
      </c>
      <c r="V5401" t="s">
        <v>181</v>
      </c>
      <c r="W5401" t="s">
        <v>53</v>
      </c>
      <c r="X5401" t="s">
        <v>336</v>
      </c>
      <c r="Y5401" t="s">
        <v>41</v>
      </c>
      <c r="Z5401" t="s">
        <v>201</v>
      </c>
    </row>
    <row r="5402" spans="1:26" hidden="1" x14ac:dyDescent="0.25">
      <c r="A5402" t="s">
        <v>21502</v>
      </c>
      <c r="B5402" t="s">
        <v>21503</v>
      </c>
      <c r="C5402" s="1" t="str">
        <f t="shared" si="889"/>
        <v>21:0389</v>
      </c>
      <c r="D5402" s="1" t="str">
        <f t="shared" si="890"/>
        <v>21:0130</v>
      </c>
      <c r="E5402" t="s">
        <v>21504</v>
      </c>
      <c r="F5402" t="s">
        <v>21505</v>
      </c>
      <c r="H5402">
        <v>67.644584800000004</v>
      </c>
      <c r="I5402">
        <v>-84.7929563</v>
      </c>
      <c r="J5402" s="1" t="str">
        <f t="shared" si="891"/>
        <v>NGR lake sediment grab sample</v>
      </c>
      <c r="K5402" s="1" t="str">
        <f t="shared" si="892"/>
        <v>&lt;177 micron (NGR)</v>
      </c>
      <c r="L5402">
        <v>43</v>
      </c>
      <c r="M5402" t="s">
        <v>118</v>
      </c>
      <c r="N5402">
        <v>850</v>
      </c>
      <c r="O5402" t="s">
        <v>470</v>
      </c>
      <c r="P5402" t="s">
        <v>615</v>
      </c>
      <c r="Q5402" t="s">
        <v>156</v>
      </c>
      <c r="R5402" t="s">
        <v>1254</v>
      </c>
      <c r="S5402" t="s">
        <v>145</v>
      </c>
      <c r="T5402" t="s">
        <v>36</v>
      </c>
      <c r="U5402" t="s">
        <v>3503</v>
      </c>
      <c r="V5402" t="s">
        <v>7446</v>
      </c>
      <c r="W5402" t="s">
        <v>53</v>
      </c>
      <c r="X5402" t="s">
        <v>283</v>
      </c>
      <c r="Y5402" t="s">
        <v>41</v>
      </c>
      <c r="Z5402" t="s">
        <v>2661</v>
      </c>
    </row>
    <row r="5403" spans="1:26" hidden="1" x14ac:dyDescent="0.25">
      <c r="A5403" t="s">
        <v>21506</v>
      </c>
      <c r="B5403" t="s">
        <v>21507</v>
      </c>
      <c r="C5403" s="1" t="str">
        <f t="shared" si="889"/>
        <v>21:0389</v>
      </c>
      <c r="D5403" s="1" t="str">
        <f t="shared" si="890"/>
        <v>21:0130</v>
      </c>
      <c r="E5403" t="s">
        <v>21508</v>
      </c>
      <c r="F5403" t="s">
        <v>21509</v>
      </c>
      <c r="H5403">
        <v>67.643109800000005</v>
      </c>
      <c r="I5403">
        <v>-84.837475699999999</v>
      </c>
      <c r="J5403" s="1" t="str">
        <f t="shared" si="891"/>
        <v>NGR lake sediment grab sample</v>
      </c>
      <c r="K5403" s="1" t="str">
        <f t="shared" si="892"/>
        <v>&lt;177 micron (NGR)</v>
      </c>
      <c r="L5403">
        <v>43</v>
      </c>
      <c r="M5403" t="s">
        <v>131</v>
      </c>
      <c r="N5403">
        <v>851</v>
      </c>
      <c r="O5403" t="s">
        <v>112</v>
      </c>
      <c r="P5403" t="s">
        <v>666</v>
      </c>
      <c r="Q5403" t="s">
        <v>181</v>
      </c>
      <c r="R5403" t="s">
        <v>79</v>
      </c>
      <c r="S5403" t="s">
        <v>668</v>
      </c>
      <c r="T5403" t="s">
        <v>36</v>
      </c>
      <c r="U5403" t="s">
        <v>1017</v>
      </c>
      <c r="V5403" t="s">
        <v>1041</v>
      </c>
      <c r="W5403" t="s">
        <v>66</v>
      </c>
      <c r="X5403" t="s">
        <v>283</v>
      </c>
      <c r="Y5403" t="s">
        <v>41</v>
      </c>
      <c r="Z5403" t="s">
        <v>181</v>
      </c>
    </row>
    <row r="5404" spans="1:26" hidden="1" x14ac:dyDescent="0.25">
      <c r="A5404" t="s">
        <v>21510</v>
      </c>
      <c r="B5404" t="s">
        <v>21511</v>
      </c>
      <c r="C5404" s="1" t="str">
        <f t="shared" si="889"/>
        <v>21:0389</v>
      </c>
      <c r="D5404" s="1" t="str">
        <f t="shared" si="890"/>
        <v>21:0130</v>
      </c>
      <c r="E5404" t="s">
        <v>21512</v>
      </c>
      <c r="F5404" t="s">
        <v>21513</v>
      </c>
      <c r="H5404">
        <v>67.658602000000002</v>
      </c>
      <c r="I5404">
        <v>-84.932300900000001</v>
      </c>
      <c r="J5404" s="1" t="str">
        <f t="shared" si="891"/>
        <v>NGR lake sediment grab sample</v>
      </c>
      <c r="K5404" s="1" t="str">
        <f t="shared" si="892"/>
        <v>&lt;177 micron (NGR)</v>
      </c>
      <c r="L5404">
        <v>43</v>
      </c>
      <c r="M5404" t="s">
        <v>143</v>
      </c>
      <c r="N5404">
        <v>852</v>
      </c>
      <c r="O5404" t="s">
        <v>509</v>
      </c>
      <c r="P5404" t="s">
        <v>771</v>
      </c>
      <c r="Q5404" t="s">
        <v>156</v>
      </c>
      <c r="R5404" t="s">
        <v>253</v>
      </c>
      <c r="S5404" t="s">
        <v>394</v>
      </c>
      <c r="T5404" t="s">
        <v>36</v>
      </c>
      <c r="U5404" t="s">
        <v>456</v>
      </c>
      <c r="V5404" t="s">
        <v>661</v>
      </c>
      <c r="W5404" t="s">
        <v>66</v>
      </c>
      <c r="X5404" t="s">
        <v>48</v>
      </c>
      <c r="Y5404" t="s">
        <v>41</v>
      </c>
      <c r="Z5404" t="s">
        <v>3412</v>
      </c>
    </row>
    <row r="5405" spans="1:26" hidden="1" x14ac:dyDescent="0.25">
      <c r="A5405" t="s">
        <v>21514</v>
      </c>
      <c r="B5405" t="s">
        <v>21515</v>
      </c>
      <c r="C5405" s="1" t="str">
        <f t="shared" si="889"/>
        <v>21:0389</v>
      </c>
      <c r="D5405" s="1" t="str">
        <f t="shared" si="890"/>
        <v>21:0130</v>
      </c>
      <c r="E5405" t="s">
        <v>21516</v>
      </c>
      <c r="F5405" t="s">
        <v>21517</v>
      </c>
      <c r="H5405">
        <v>67.660331999999997</v>
      </c>
      <c r="I5405">
        <v>-85.015757899999997</v>
      </c>
      <c r="J5405" s="1" t="str">
        <f t="shared" si="891"/>
        <v>NGR lake sediment grab sample</v>
      </c>
      <c r="K5405" s="1" t="str">
        <f t="shared" si="892"/>
        <v>&lt;177 micron (NGR)</v>
      </c>
      <c r="L5405">
        <v>43</v>
      </c>
      <c r="M5405" t="s">
        <v>177</v>
      </c>
      <c r="N5405">
        <v>853</v>
      </c>
      <c r="O5405" t="s">
        <v>516</v>
      </c>
      <c r="P5405" t="s">
        <v>283</v>
      </c>
      <c r="Q5405" t="s">
        <v>33</v>
      </c>
      <c r="R5405" t="s">
        <v>77</v>
      </c>
      <c r="S5405" t="s">
        <v>181</v>
      </c>
      <c r="T5405" t="s">
        <v>36</v>
      </c>
      <c r="U5405" t="s">
        <v>144</v>
      </c>
      <c r="V5405" t="s">
        <v>1018</v>
      </c>
      <c r="W5405" t="s">
        <v>66</v>
      </c>
      <c r="X5405" t="s">
        <v>77</v>
      </c>
      <c r="Y5405" t="s">
        <v>41</v>
      </c>
      <c r="Z5405" t="s">
        <v>66</v>
      </c>
    </row>
    <row r="5406" spans="1:26" hidden="1" x14ac:dyDescent="0.25">
      <c r="A5406" t="s">
        <v>21518</v>
      </c>
      <c r="B5406" t="s">
        <v>21519</v>
      </c>
      <c r="C5406" s="1" t="str">
        <f t="shared" si="889"/>
        <v>21:0389</v>
      </c>
      <c r="D5406" s="1" t="str">
        <f t="shared" si="890"/>
        <v>21:0130</v>
      </c>
      <c r="E5406" t="s">
        <v>21520</v>
      </c>
      <c r="F5406" t="s">
        <v>21521</v>
      </c>
      <c r="H5406">
        <v>67.656674800000005</v>
      </c>
      <c r="I5406">
        <v>-85.077375399999994</v>
      </c>
      <c r="J5406" s="1" t="str">
        <f t="shared" si="891"/>
        <v>NGR lake sediment grab sample</v>
      </c>
      <c r="K5406" s="1" t="str">
        <f t="shared" si="892"/>
        <v>&lt;177 micron (NGR)</v>
      </c>
      <c r="L5406">
        <v>43</v>
      </c>
      <c r="M5406" t="s">
        <v>187</v>
      </c>
      <c r="N5406">
        <v>854</v>
      </c>
      <c r="O5406" t="s">
        <v>666</v>
      </c>
      <c r="P5406" t="s">
        <v>455</v>
      </c>
      <c r="Q5406" t="s">
        <v>76</v>
      </c>
      <c r="R5406" t="s">
        <v>79</v>
      </c>
      <c r="S5406" t="s">
        <v>64</v>
      </c>
      <c r="T5406" t="s">
        <v>36</v>
      </c>
      <c r="U5406" t="s">
        <v>4834</v>
      </c>
      <c r="V5406" t="s">
        <v>548</v>
      </c>
      <c r="W5406" t="s">
        <v>53</v>
      </c>
      <c r="X5406" t="s">
        <v>82</v>
      </c>
      <c r="Y5406" t="s">
        <v>41</v>
      </c>
      <c r="Z5406" t="s">
        <v>34</v>
      </c>
    </row>
    <row r="5407" spans="1:26" hidden="1" x14ac:dyDescent="0.25">
      <c r="A5407" t="s">
        <v>21522</v>
      </c>
      <c r="B5407" t="s">
        <v>21523</v>
      </c>
      <c r="C5407" s="1" t="str">
        <f t="shared" si="889"/>
        <v>21:0389</v>
      </c>
      <c r="D5407" s="1" t="str">
        <f t="shared" si="890"/>
        <v>21:0130</v>
      </c>
      <c r="E5407" t="s">
        <v>21524</v>
      </c>
      <c r="F5407" t="s">
        <v>21525</v>
      </c>
      <c r="H5407">
        <v>67.628439400000005</v>
      </c>
      <c r="I5407">
        <v>-85.200683600000005</v>
      </c>
      <c r="J5407" s="1" t="str">
        <f t="shared" si="891"/>
        <v>NGR lake sediment grab sample</v>
      </c>
      <c r="K5407" s="1" t="str">
        <f t="shared" si="892"/>
        <v>&lt;177 micron (NGR)</v>
      </c>
      <c r="L5407">
        <v>43</v>
      </c>
      <c r="M5407" t="s">
        <v>196</v>
      </c>
      <c r="N5407">
        <v>855</v>
      </c>
      <c r="O5407" t="s">
        <v>298</v>
      </c>
      <c r="P5407" t="s">
        <v>35</v>
      </c>
      <c r="Q5407" t="s">
        <v>146</v>
      </c>
      <c r="R5407" t="s">
        <v>75</v>
      </c>
      <c r="S5407" t="s">
        <v>97</v>
      </c>
      <c r="T5407" t="s">
        <v>36</v>
      </c>
      <c r="U5407" t="s">
        <v>3698</v>
      </c>
      <c r="V5407" t="s">
        <v>5774</v>
      </c>
      <c r="W5407" t="s">
        <v>63</v>
      </c>
      <c r="X5407" t="s">
        <v>77</v>
      </c>
      <c r="Y5407" t="s">
        <v>125</v>
      </c>
      <c r="Z5407" t="s">
        <v>522</v>
      </c>
    </row>
    <row r="5408" spans="1:26" hidden="1" x14ac:dyDescent="0.25">
      <c r="A5408" t="s">
        <v>21526</v>
      </c>
      <c r="B5408" t="s">
        <v>21527</v>
      </c>
      <c r="C5408" s="1" t="str">
        <f t="shared" si="889"/>
        <v>21:0389</v>
      </c>
      <c r="D5408" s="1" t="str">
        <f t="shared" si="890"/>
        <v>21:0130</v>
      </c>
      <c r="E5408" t="s">
        <v>21528</v>
      </c>
      <c r="F5408" t="s">
        <v>21529</v>
      </c>
      <c r="H5408">
        <v>67.637908899999999</v>
      </c>
      <c r="I5408">
        <v>-85.307135200000005</v>
      </c>
      <c r="J5408" s="1" t="str">
        <f t="shared" si="891"/>
        <v>NGR lake sediment grab sample</v>
      </c>
      <c r="K5408" s="1" t="str">
        <f t="shared" si="892"/>
        <v>&lt;177 micron (NGR)</v>
      </c>
      <c r="L5408">
        <v>43</v>
      </c>
      <c r="M5408" t="s">
        <v>206</v>
      </c>
      <c r="N5408">
        <v>856</v>
      </c>
      <c r="O5408" t="s">
        <v>54</v>
      </c>
      <c r="P5408" t="s">
        <v>300</v>
      </c>
      <c r="Q5408" t="s">
        <v>156</v>
      </c>
      <c r="R5408" t="s">
        <v>321</v>
      </c>
      <c r="S5408" t="s">
        <v>78</v>
      </c>
      <c r="T5408" t="s">
        <v>36</v>
      </c>
      <c r="U5408" t="s">
        <v>291</v>
      </c>
      <c r="V5408" t="s">
        <v>66</v>
      </c>
      <c r="W5408" t="s">
        <v>181</v>
      </c>
      <c r="X5408" t="s">
        <v>82</v>
      </c>
      <c r="Y5408" t="s">
        <v>41</v>
      </c>
      <c r="Z5408" t="s">
        <v>4675</v>
      </c>
    </row>
    <row r="5409" spans="1:26" hidden="1" x14ac:dyDescent="0.25">
      <c r="A5409" t="s">
        <v>21530</v>
      </c>
      <c r="B5409" t="s">
        <v>21531</v>
      </c>
      <c r="C5409" s="1" t="str">
        <f t="shared" si="889"/>
        <v>21:0389</v>
      </c>
      <c r="D5409" s="1" t="str">
        <f t="shared" si="890"/>
        <v>21:0130</v>
      </c>
      <c r="E5409" t="s">
        <v>21532</v>
      </c>
      <c r="F5409" t="s">
        <v>21533</v>
      </c>
      <c r="H5409">
        <v>67.647702300000006</v>
      </c>
      <c r="I5409">
        <v>-85.350388199999998</v>
      </c>
      <c r="J5409" s="1" t="str">
        <f t="shared" si="891"/>
        <v>NGR lake sediment grab sample</v>
      </c>
      <c r="K5409" s="1" t="str">
        <f t="shared" si="892"/>
        <v>&lt;177 micron (NGR)</v>
      </c>
      <c r="L5409">
        <v>43</v>
      </c>
      <c r="M5409" t="s">
        <v>214</v>
      </c>
      <c r="N5409">
        <v>857</v>
      </c>
      <c r="O5409" t="s">
        <v>289</v>
      </c>
      <c r="P5409" t="s">
        <v>771</v>
      </c>
      <c r="Q5409" t="s">
        <v>64</v>
      </c>
      <c r="R5409" t="s">
        <v>82</v>
      </c>
      <c r="S5409" t="s">
        <v>76</v>
      </c>
      <c r="T5409" t="s">
        <v>36</v>
      </c>
      <c r="U5409" t="s">
        <v>909</v>
      </c>
      <c r="V5409" t="s">
        <v>375</v>
      </c>
      <c r="W5409" t="s">
        <v>80</v>
      </c>
      <c r="X5409" t="s">
        <v>283</v>
      </c>
      <c r="Y5409" t="s">
        <v>41</v>
      </c>
      <c r="Z5409" t="s">
        <v>156</v>
      </c>
    </row>
    <row r="5410" spans="1:26" hidden="1" x14ac:dyDescent="0.25">
      <c r="A5410" t="s">
        <v>21534</v>
      </c>
      <c r="B5410" t="s">
        <v>21535</v>
      </c>
      <c r="C5410" s="1" t="str">
        <f t="shared" si="889"/>
        <v>21:0389</v>
      </c>
      <c r="D5410" s="1" t="str">
        <f t="shared" si="890"/>
        <v>21:0130</v>
      </c>
      <c r="E5410" t="s">
        <v>21536</v>
      </c>
      <c r="F5410" t="s">
        <v>21537</v>
      </c>
      <c r="H5410">
        <v>67.966068800000002</v>
      </c>
      <c r="I5410">
        <v>-85.202058500000007</v>
      </c>
      <c r="J5410" s="1" t="str">
        <f t="shared" si="891"/>
        <v>NGR lake sediment grab sample</v>
      </c>
      <c r="K5410" s="1" t="str">
        <f t="shared" si="892"/>
        <v>&lt;177 micron (NGR)</v>
      </c>
      <c r="L5410">
        <v>44</v>
      </c>
      <c r="M5410" t="s">
        <v>242</v>
      </c>
      <c r="N5410">
        <v>858</v>
      </c>
      <c r="O5410" t="s">
        <v>405</v>
      </c>
      <c r="P5410" t="s">
        <v>54</v>
      </c>
      <c r="Q5410" t="s">
        <v>110</v>
      </c>
      <c r="R5410" t="s">
        <v>79</v>
      </c>
      <c r="S5410" t="s">
        <v>596</v>
      </c>
      <c r="T5410" t="s">
        <v>36</v>
      </c>
      <c r="U5410" t="s">
        <v>374</v>
      </c>
      <c r="V5410" t="s">
        <v>33</v>
      </c>
      <c r="W5410" t="s">
        <v>33</v>
      </c>
      <c r="X5410" t="s">
        <v>283</v>
      </c>
      <c r="Y5410" t="s">
        <v>41</v>
      </c>
      <c r="Z5410" t="s">
        <v>1259</v>
      </c>
    </row>
    <row r="5411" spans="1:26" hidden="1" x14ac:dyDescent="0.25">
      <c r="A5411" t="s">
        <v>21538</v>
      </c>
      <c r="B5411" t="s">
        <v>21539</v>
      </c>
      <c r="C5411" s="1" t="str">
        <f t="shared" si="889"/>
        <v>21:0389</v>
      </c>
      <c r="D5411" s="1" t="str">
        <f t="shared" si="890"/>
        <v>21:0130</v>
      </c>
      <c r="E5411" t="s">
        <v>21540</v>
      </c>
      <c r="F5411" t="s">
        <v>21541</v>
      </c>
      <c r="H5411">
        <v>67.6697451</v>
      </c>
      <c r="I5411">
        <v>-85.263939399999998</v>
      </c>
      <c r="J5411" s="1" t="str">
        <f t="shared" si="891"/>
        <v>NGR lake sediment grab sample</v>
      </c>
      <c r="K5411" s="1" t="str">
        <f t="shared" si="892"/>
        <v>&lt;177 micron (NGR)</v>
      </c>
      <c r="L5411">
        <v>44</v>
      </c>
      <c r="M5411" t="s">
        <v>47</v>
      </c>
      <c r="N5411">
        <v>859</v>
      </c>
      <c r="O5411" t="s">
        <v>197</v>
      </c>
      <c r="P5411" t="s">
        <v>1254</v>
      </c>
      <c r="Q5411" t="s">
        <v>97</v>
      </c>
      <c r="R5411" t="s">
        <v>145</v>
      </c>
      <c r="S5411" t="s">
        <v>290</v>
      </c>
      <c r="T5411" t="s">
        <v>36</v>
      </c>
      <c r="U5411" t="s">
        <v>535</v>
      </c>
      <c r="V5411" t="s">
        <v>80</v>
      </c>
      <c r="W5411" t="s">
        <v>63</v>
      </c>
      <c r="X5411" t="s">
        <v>283</v>
      </c>
      <c r="Y5411" t="s">
        <v>41</v>
      </c>
      <c r="Z5411" t="s">
        <v>3412</v>
      </c>
    </row>
    <row r="5412" spans="1:26" hidden="1" x14ac:dyDescent="0.25">
      <c r="A5412" t="s">
        <v>21542</v>
      </c>
      <c r="B5412" t="s">
        <v>21543</v>
      </c>
      <c r="C5412" s="1" t="str">
        <f t="shared" si="889"/>
        <v>21:0389</v>
      </c>
      <c r="D5412" s="1" t="str">
        <f t="shared" si="890"/>
        <v>21:0130</v>
      </c>
      <c r="E5412" t="s">
        <v>21544</v>
      </c>
      <c r="F5412" t="s">
        <v>21545</v>
      </c>
      <c r="H5412">
        <v>67.6795513</v>
      </c>
      <c r="I5412">
        <v>-85.204306299999999</v>
      </c>
      <c r="J5412" s="1" t="str">
        <f t="shared" si="891"/>
        <v>NGR lake sediment grab sample</v>
      </c>
      <c r="K5412" s="1" t="str">
        <f t="shared" si="892"/>
        <v>&lt;177 micron (NGR)</v>
      </c>
      <c r="L5412">
        <v>44</v>
      </c>
      <c r="M5412" t="s">
        <v>251</v>
      </c>
      <c r="N5412">
        <v>860</v>
      </c>
      <c r="O5412" t="s">
        <v>81</v>
      </c>
      <c r="P5412" t="s">
        <v>298</v>
      </c>
      <c r="Q5412" t="s">
        <v>76</v>
      </c>
      <c r="R5412" t="s">
        <v>516</v>
      </c>
      <c r="S5412" t="s">
        <v>50</v>
      </c>
      <c r="T5412" t="s">
        <v>36</v>
      </c>
      <c r="U5412" t="s">
        <v>973</v>
      </c>
      <c r="V5412" t="s">
        <v>5080</v>
      </c>
      <c r="W5412" t="s">
        <v>80</v>
      </c>
      <c r="X5412" t="s">
        <v>82</v>
      </c>
      <c r="Y5412" t="s">
        <v>41</v>
      </c>
      <c r="Z5412" t="s">
        <v>2257</v>
      </c>
    </row>
    <row r="5413" spans="1:26" hidden="1" x14ac:dyDescent="0.25">
      <c r="A5413" t="s">
        <v>21546</v>
      </c>
      <c r="B5413" t="s">
        <v>21547</v>
      </c>
      <c r="C5413" s="1" t="str">
        <f t="shared" si="889"/>
        <v>21:0389</v>
      </c>
      <c r="D5413" s="1" t="str">
        <f t="shared" si="890"/>
        <v>21:0130</v>
      </c>
      <c r="E5413" t="s">
        <v>21548</v>
      </c>
      <c r="F5413" t="s">
        <v>21549</v>
      </c>
      <c r="H5413">
        <v>67.678172000000004</v>
      </c>
      <c r="I5413">
        <v>-85.173069699999999</v>
      </c>
      <c r="J5413" s="1" t="str">
        <f t="shared" si="891"/>
        <v>NGR lake sediment grab sample</v>
      </c>
      <c r="K5413" s="1" t="str">
        <f t="shared" si="892"/>
        <v>&lt;177 micron (NGR)</v>
      </c>
      <c r="L5413">
        <v>44</v>
      </c>
      <c r="M5413" t="s">
        <v>259</v>
      </c>
      <c r="N5413">
        <v>861</v>
      </c>
      <c r="O5413" t="s">
        <v>62</v>
      </c>
      <c r="P5413" t="s">
        <v>82</v>
      </c>
      <c r="Q5413" t="s">
        <v>33</v>
      </c>
      <c r="R5413" t="s">
        <v>77</v>
      </c>
      <c r="S5413" t="s">
        <v>78</v>
      </c>
      <c r="T5413" t="s">
        <v>36</v>
      </c>
      <c r="U5413" t="s">
        <v>112</v>
      </c>
      <c r="V5413" t="s">
        <v>190</v>
      </c>
      <c r="W5413" t="s">
        <v>80</v>
      </c>
      <c r="X5413" t="s">
        <v>283</v>
      </c>
      <c r="Y5413" t="s">
        <v>41</v>
      </c>
      <c r="Z5413" t="s">
        <v>78</v>
      </c>
    </row>
    <row r="5414" spans="1:26" hidden="1" x14ac:dyDescent="0.25">
      <c r="A5414" t="s">
        <v>21550</v>
      </c>
      <c r="B5414" t="s">
        <v>21551</v>
      </c>
      <c r="C5414" s="1" t="str">
        <f t="shared" si="889"/>
        <v>21:0389</v>
      </c>
      <c r="D5414" s="1" t="str">
        <f t="shared" si="890"/>
        <v>21:0130</v>
      </c>
      <c r="E5414" t="s">
        <v>21548</v>
      </c>
      <c r="F5414" t="s">
        <v>21552</v>
      </c>
      <c r="H5414">
        <v>67.678172000000004</v>
      </c>
      <c r="I5414">
        <v>-85.173069699999999</v>
      </c>
      <c r="J5414" s="1" t="str">
        <f t="shared" si="891"/>
        <v>NGR lake sediment grab sample</v>
      </c>
      <c r="K5414" s="1" t="str">
        <f t="shared" si="892"/>
        <v>&lt;177 micron (NGR)</v>
      </c>
      <c r="L5414">
        <v>44</v>
      </c>
      <c r="M5414" t="s">
        <v>268</v>
      </c>
      <c r="N5414">
        <v>862</v>
      </c>
      <c r="O5414" t="s">
        <v>82</v>
      </c>
      <c r="P5414" t="s">
        <v>244</v>
      </c>
      <c r="Q5414" t="s">
        <v>80</v>
      </c>
      <c r="R5414" t="s">
        <v>198</v>
      </c>
      <c r="S5414" t="s">
        <v>78</v>
      </c>
      <c r="T5414" t="s">
        <v>36</v>
      </c>
      <c r="U5414" t="s">
        <v>667</v>
      </c>
      <c r="V5414" t="s">
        <v>2451</v>
      </c>
      <c r="W5414" t="s">
        <v>63</v>
      </c>
      <c r="X5414" t="s">
        <v>76</v>
      </c>
      <c r="Y5414" t="s">
        <v>41</v>
      </c>
      <c r="Z5414" t="s">
        <v>496</v>
      </c>
    </row>
    <row r="5415" spans="1:26" hidden="1" x14ac:dyDescent="0.25">
      <c r="A5415" t="s">
        <v>21553</v>
      </c>
      <c r="B5415" t="s">
        <v>21554</v>
      </c>
      <c r="C5415" s="1" t="str">
        <f t="shared" si="889"/>
        <v>21:0389</v>
      </c>
      <c r="D5415" s="1" t="str">
        <f t="shared" si="890"/>
        <v>21:0130</v>
      </c>
      <c r="E5415" t="s">
        <v>21555</v>
      </c>
      <c r="F5415" t="s">
        <v>21556</v>
      </c>
      <c r="H5415">
        <v>67.695562300000006</v>
      </c>
      <c r="I5415">
        <v>-85.184425599999997</v>
      </c>
      <c r="J5415" s="1" t="str">
        <f t="shared" si="891"/>
        <v>NGR lake sediment grab sample</v>
      </c>
      <c r="K5415" s="1" t="str">
        <f t="shared" si="892"/>
        <v>&lt;177 micron (NGR)</v>
      </c>
      <c r="L5415">
        <v>44</v>
      </c>
      <c r="M5415" t="s">
        <v>60</v>
      </c>
      <c r="N5415">
        <v>863</v>
      </c>
      <c r="O5415" t="s">
        <v>771</v>
      </c>
      <c r="P5415" t="s">
        <v>224</v>
      </c>
      <c r="Q5415" t="s">
        <v>146</v>
      </c>
      <c r="R5415" t="s">
        <v>145</v>
      </c>
      <c r="S5415" t="s">
        <v>97</v>
      </c>
      <c r="T5415" t="s">
        <v>36</v>
      </c>
      <c r="U5415" t="s">
        <v>1024</v>
      </c>
      <c r="V5415" t="s">
        <v>1018</v>
      </c>
      <c r="W5415" t="s">
        <v>33</v>
      </c>
      <c r="X5415" t="s">
        <v>283</v>
      </c>
      <c r="Y5415" t="s">
        <v>41</v>
      </c>
      <c r="Z5415" t="s">
        <v>1223</v>
      </c>
    </row>
    <row r="5416" spans="1:26" hidden="1" x14ac:dyDescent="0.25">
      <c r="A5416" t="s">
        <v>21557</v>
      </c>
      <c r="B5416" t="s">
        <v>21558</v>
      </c>
      <c r="C5416" s="1" t="str">
        <f t="shared" si="889"/>
        <v>21:0389</v>
      </c>
      <c r="D5416" s="1" t="str">
        <f t="shared" si="890"/>
        <v>21:0130</v>
      </c>
      <c r="E5416" t="s">
        <v>21559</v>
      </c>
      <c r="F5416" t="s">
        <v>21560</v>
      </c>
      <c r="H5416">
        <v>67.758364299999997</v>
      </c>
      <c r="I5416">
        <v>-85.375568200000004</v>
      </c>
      <c r="J5416" s="1" t="str">
        <f t="shared" si="891"/>
        <v>NGR lake sediment grab sample</v>
      </c>
      <c r="K5416" s="1" t="str">
        <f t="shared" si="892"/>
        <v>&lt;177 micron (NGR)</v>
      </c>
      <c r="L5416">
        <v>44</v>
      </c>
      <c r="M5416" t="s">
        <v>73</v>
      </c>
      <c r="N5416">
        <v>864</v>
      </c>
      <c r="O5416" t="s">
        <v>120</v>
      </c>
      <c r="P5416" t="s">
        <v>35</v>
      </c>
      <c r="Q5416" t="s">
        <v>181</v>
      </c>
      <c r="R5416" t="s">
        <v>77</v>
      </c>
      <c r="S5416" t="s">
        <v>76</v>
      </c>
      <c r="T5416" t="s">
        <v>36</v>
      </c>
      <c r="U5416" t="s">
        <v>463</v>
      </c>
      <c r="V5416" t="s">
        <v>529</v>
      </c>
      <c r="W5416" t="s">
        <v>66</v>
      </c>
      <c r="X5416" t="s">
        <v>82</v>
      </c>
      <c r="Y5416" t="s">
        <v>41</v>
      </c>
      <c r="Z5416" t="s">
        <v>2127</v>
      </c>
    </row>
    <row r="5417" spans="1:26" hidden="1" x14ac:dyDescent="0.25">
      <c r="A5417" t="s">
        <v>21561</v>
      </c>
      <c r="B5417" t="s">
        <v>21562</v>
      </c>
      <c r="C5417" s="1" t="str">
        <f t="shared" si="889"/>
        <v>21:0389</v>
      </c>
      <c r="D5417" s="1" t="str">
        <f t="shared" si="890"/>
        <v>21:0130</v>
      </c>
      <c r="E5417" t="s">
        <v>21563</v>
      </c>
      <c r="F5417" t="s">
        <v>21564</v>
      </c>
      <c r="H5417">
        <v>67.788337799999994</v>
      </c>
      <c r="I5417">
        <v>-85.415644999999998</v>
      </c>
      <c r="J5417" s="1" t="str">
        <f t="shared" si="891"/>
        <v>NGR lake sediment grab sample</v>
      </c>
      <c r="K5417" s="1" t="str">
        <f t="shared" si="892"/>
        <v>&lt;177 micron (NGR)</v>
      </c>
      <c r="L5417">
        <v>44</v>
      </c>
      <c r="M5417" t="s">
        <v>87</v>
      </c>
      <c r="N5417">
        <v>865</v>
      </c>
      <c r="O5417" t="s">
        <v>77</v>
      </c>
      <c r="P5417" t="s">
        <v>50</v>
      </c>
      <c r="Q5417" t="s">
        <v>63</v>
      </c>
      <c r="R5417" t="s">
        <v>39</v>
      </c>
      <c r="S5417" t="s">
        <v>80</v>
      </c>
      <c r="T5417" t="s">
        <v>36</v>
      </c>
      <c r="U5417" t="s">
        <v>963</v>
      </c>
      <c r="V5417" t="s">
        <v>408</v>
      </c>
      <c r="W5417" t="s">
        <v>66</v>
      </c>
      <c r="X5417" t="s">
        <v>283</v>
      </c>
      <c r="Y5417" t="s">
        <v>41</v>
      </c>
      <c r="Z5417" t="s">
        <v>6924</v>
      </c>
    </row>
    <row r="5418" spans="1:26" hidden="1" x14ac:dyDescent="0.25">
      <c r="A5418" t="s">
        <v>21565</v>
      </c>
      <c r="B5418" t="s">
        <v>21566</v>
      </c>
      <c r="C5418" s="1" t="str">
        <f t="shared" si="889"/>
        <v>21:0389</v>
      </c>
      <c r="D5418" s="1" t="str">
        <f t="shared" si="890"/>
        <v>21:0130</v>
      </c>
      <c r="E5418" t="s">
        <v>21567</v>
      </c>
      <c r="F5418" t="s">
        <v>21568</v>
      </c>
      <c r="H5418">
        <v>67.838221700000005</v>
      </c>
      <c r="I5418">
        <v>-85.327340399999997</v>
      </c>
      <c r="J5418" s="1" t="str">
        <f t="shared" si="891"/>
        <v>NGR lake sediment grab sample</v>
      </c>
      <c r="K5418" s="1" t="str">
        <f t="shared" si="892"/>
        <v>&lt;177 micron (NGR)</v>
      </c>
      <c r="L5418">
        <v>44</v>
      </c>
      <c r="M5418" t="s">
        <v>96</v>
      </c>
      <c r="N5418">
        <v>866</v>
      </c>
      <c r="O5418" t="s">
        <v>306</v>
      </c>
      <c r="P5418" t="s">
        <v>771</v>
      </c>
      <c r="Q5418" t="s">
        <v>271</v>
      </c>
      <c r="R5418" t="s">
        <v>798</v>
      </c>
      <c r="S5418" t="s">
        <v>668</v>
      </c>
      <c r="T5418" t="s">
        <v>36</v>
      </c>
      <c r="U5418" t="s">
        <v>660</v>
      </c>
      <c r="V5418" t="s">
        <v>39</v>
      </c>
      <c r="W5418" t="s">
        <v>39</v>
      </c>
      <c r="X5418" t="s">
        <v>890</v>
      </c>
      <c r="Y5418" t="s">
        <v>41</v>
      </c>
      <c r="Z5418" t="s">
        <v>66</v>
      </c>
    </row>
    <row r="5419" spans="1:26" hidden="1" x14ac:dyDescent="0.25">
      <c r="A5419" t="s">
        <v>21569</v>
      </c>
      <c r="B5419" t="s">
        <v>21570</v>
      </c>
      <c r="C5419" s="1" t="str">
        <f t="shared" si="889"/>
        <v>21:0389</v>
      </c>
      <c r="D5419" s="1" t="str">
        <f t="shared" si="890"/>
        <v>21:0130</v>
      </c>
      <c r="E5419" t="s">
        <v>21571</v>
      </c>
      <c r="F5419" t="s">
        <v>21572</v>
      </c>
      <c r="H5419">
        <v>67.859228700000003</v>
      </c>
      <c r="I5419">
        <v>-85.334752800000004</v>
      </c>
      <c r="J5419" s="1" t="str">
        <f t="shared" si="891"/>
        <v>NGR lake sediment grab sample</v>
      </c>
      <c r="K5419" s="1" t="str">
        <f t="shared" si="892"/>
        <v>&lt;177 micron (NGR)</v>
      </c>
      <c r="L5419">
        <v>44</v>
      </c>
      <c r="M5419" t="s">
        <v>106</v>
      </c>
      <c r="N5419">
        <v>867</v>
      </c>
      <c r="O5419" t="s">
        <v>289</v>
      </c>
      <c r="P5419" t="s">
        <v>79</v>
      </c>
      <c r="Q5419" t="s">
        <v>110</v>
      </c>
      <c r="R5419" t="s">
        <v>890</v>
      </c>
      <c r="S5419" t="s">
        <v>198</v>
      </c>
      <c r="T5419" t="s">
        <v>36</v>
      </c>
      <c r="U5419" t="s">
        <v>5810</v>
      </c>
      <c r="V5419" t="s">
        <v>3144</v>
      </c>
      <c r="W5419" t="s">
        <v>33</v>
      </c>
      <c r="X5419" t="s">
        <v>82</v>
      </c>
      <c r="Y5419" t="s">
        <v>41</v>
      </c>
      <c r="Z5419" t="s">
        <v>2127</v>
      </c>
    </row>
    <row r="5420" spans="1:26" hidden="1" x14ac:dyDescent="0.25">
      <c r="A5420" t="s">
        <v>21573</v>
      </c>
      <c r="B5420" t="s">
        <v>21574</v>
      </c>
      <c r="C5420" s="1" t="str">
        <f t="shared" si="889"/>
        <v>21:0389</v>
      </c>
      <c r="D5420" s="1" t="str">
        <f t="shared" si="890"/>
        <v>21:0130</v>
      </c>
      <c r="E5420" t="s">
        <v>21575</v>
      </c>
      <c r="F5420" t="s">
        <v>21576</v>
      </c>
      <c r="H5420">
        <v>67.876912000000004</v>
      </c>
      <c r="I5420">
        <v>-85.210342600000004</v>
      </c>
      <c r="J5420" s="1" t="str">
        <f t="shared" si="891"/>
        <v>NGR lake sediment grab sample</v>
      </c>
      <c r="K5420" s="1" t="str">
        <f t="shared" si="892"/>
        <v>&lt;177 micron (NGR)</v>
      </c>
      <c r="L5420">
        <v>44</v>
      </c>
      <c r="M5420" t="s">
        <v>118</v>
      </c>
      <c r="N5420">
        <v>868</v>
      </c>
      <c r="O5420" t="s">
        <v>48</v>
      </c>
      <c r="P5420" t="s">
        <v>890</v>
      </c>
      <c r="Q5420" t="s">
        <v>97</v>
      </c>
      <c r="R5420" t="s">
        <v>596</v>
      </c>
      <c r="S5420" t="s">
        <v>76</v>
      </c>
      <c r="T5420" t="s">
        <v>36</v>
      </c>
      <c r="U5420" t="s">
        <v>639</v>
      </c>
      <c r="V5420" t="s">
        <v>522</v>
      </c>
      <c r="W5420" t="s">
        <v>39</v>
      </c>
      <c r="X5420" t="s">
        <v>82</v>
      </c>
      <c r="Y5420" t="s">
        <v>41</v>
      </c>
      <c r="Z5420" t="s">
        <v>181</v>
      </c>
    </row>
    <row r="5421" spans="1:26" hidden="1" x14ac:dyDescent="0.25">
      <c r="A5421" t="s">
        <v>21577</v>
      </c>
      <c r="B5421" t="s">
        <v>21578</v>
      </c>
      <c r="C5421" s="1" t="str">
        <f t="shared" si="889"/>
        <v>21:0389</v>
      </c>
      <c r="D5421" s="1" t="str">
        <f t="shared" si="890"/>
        <v>21:0130</v>
      </c>
      <c r="E5421" t="s">
        <v>21579</v>
      </c>
      <c r="F5421" t="s">
        <v>21580</v>
      </c>
      <c r="H5421">
        <v>67.887521399999997</v>
      </c>
      <c r="I5421">
        <v>-85.068291700000003</v>
      </c>
      <c r="J5421" s="1" t="str">
        <f t="shared" si="891"/>
        <v>NGR lake sediment grab sample</v>
      </c>
      <c r="K5421" s="1" t="str">
        <f t="shared" si="892"/>
        <v>&lt;177 micron (NGR)</v>
      </c>
      <c r="L5421">
        <v>44</v>
      </c>
      <c r="M5421" t="s">
        <v>131</v>
      </c>
      <c r="N5421">
        <v>869</v>
      </c>
      <c r="O5421" t="s">
        <v>1177</v>
      </c>
      <c r="P5421" t="s">
        <v>3263</v>
      </c>
      <c r="Q5421" t="s">
        <v>546</v>
      </c>
      <c r="R5421" t="s">
        <v>61</v>
      </c>
      <c r="S5421" t="s">
        <v>271</v>
      </c>
      <c r="T5421" t="s">
        <v>225</v>
      </c>
      <c r="U5421" t="s">
        <v>179</v>
      </c>
      <c r="V5421" t="s">
        <v>5873</v>
      </c>
      <c r="W5421" t="s">
        <v>64</v>
      </c>
      <c r="X5421" t="s">
        <v>300</v>
      </c>
      <c r="Y5421" t="s">
        <v>41</v>
      </c>
      <c r="Z5421" t="s">
        <v>13108</v>
      </c>
    </row>
    <row r="5422" spans="1:26" hidden="1" x14ac:dyDescent="0.25">
      <c r="A5422" t="s">
        <v>21581</v>
      </c>
      <c r="B5422" t="s">
        <v>21582</v>
      </c>
      <c r="C5422" s="1" t="str">
        <f t="shared" si="889"/>
        <v>21:0389</v>
      </c>
      <c r="D5422" s="1" t="str">
        <f t="shared" si="890"/>
        <v>21:0130</v>
      </c>
      <c r="E5422" t="s">
        <v>21583</v>
      </c>
      <c r="F5422" t="s">
        <v>21584</v>
      </c>
      <c r="H5422">
        <v>67.909644599999993</v>
      </c>
      <c r="I5422">
        <v>-85.130765199999999</v>
      </c>
      <c r="J5422" s="1" t="str">
        <f t="shared" si="891"/>
        <v>NGR lake sediment grab sample</v>
      </c>
      <c r="K5422" s="1" t="str">
        <f t="shared" si="892"/>
        <v>&lt;177 micron (NGR)</v>
      </c>
      <c r="L5422">
        <v>44</v>
      </c>
      <c r="M5422" t="s">
        <v>143</v>
      </c>
      <c r="N5422">
        <v>870</v>
      </c>
      <c r="O5422" t="s">
        <v>107</v>
      </c>
      <c r="P5422" t="s">
        <v>91</v>
      </c>
      <c r="Q5422" t="s">
        <v>165</v>
      </c>
      <c r="R5422" t="s">
        <v>759</v>
      </c>
      <c r="S5422" t="s">
        <v>394</v>
      </c>
      <c r="T5422" t="s">
        <v>122</v>
      </c>
      <c r="U5422" t="s">
        <v>1210</v>
      </c>
      <c r="V5422" t="s">
        <v>895</v>
      </c>
      <c r="W5422" t="s">
        <v>78</v>
      </c>
      <c r="X5422" t="s">
        <v>82</v>
      </c>
      <c r="Y5422" t="s">
        <v>41</v>
      </c>
      <c r="Z5422" t="s">
        <v>4196</v>
      </c>
    </row>
    <row r="5423" spans="1:26" hidden="1" x14ac:dyDescent="0.25">
      <c r="A5423" t="s">
        <v>21585</v>
      </c>
      <c r="B5423" t="s">
        <v>21586</v>
      </c>
      <c r="C5423" s="1" t="str">
        <f t="shared" si="889"/>
        <v>21:0389</v>
      </c>
      <c r="D5423" s="1" t="str">
        <f t="shared" si="890"/>
        <v>21:0130</v>
      </c>
      <c r="E5423" t="s">
        <v>21587</v>
      </c>
      <c r="F5423" t="s">
        <v>21588</v>
      </c>
      <c r="H5423">
        <v>67.937967900000004</v>
      </c>
      <c r="I5423">
        <v>-85.069945399999995</v>
      </c>
      <c r="J5423" s="1" t="str">
        <f t="shared" si="891"/>
        <v>NGR lake sediment grab sample</v>
      </c>
      <c r="K5423" s="1" t="str">
        <f t="shared" si="892"/>
        <v>&lt;177 micron (NGR)</v>
      </c>
      <c r="L5423">
        <v>44</v>
      </c>
      <c r="M5423" t="s">
        <v>177</v>
      </c>
      <c r="N5423">
        <v>871</v>
      </c>
      <c r="O5423" t="s">
        <v>243</v>
      </c>
      <c r="P5423" t="s">
        <v>81</v>
      </c>
      <c r="Q5423" t="s">
        <v>50</v>
      </c>
      <c r="R5423" t="s">
        <v>455</v>
      </c>
      <c r="S5423" t="s">
        <v>668</v>
      </c>
      <c r="T5423" t="s">
        <v>36</v>
      </c>
      <c r="U5423" t="s">
        <v>464</v>
      </c>
      <c r="V5423" t="s">
        <v>10398</v>
      </c>
      <c r="W5423" t="s">
        <v>33</v>
      </c>
      <c r="X5423" t="s">
        <v>77</v>
      </c>
      <c r="Y5423" t="s">
        <v>41</v>
      </c>
      <c r="Z5423" t="s">
        <v>11653</v>
      </c>
    </row>
    <row r="5424" spans="1:26" hidden="1" x14ac:dyDescent="0.25">
      <c r="A5424" t="s">
        <v>21589</v>
      </c>
      <c r="B5424" t="s">
        <v>21590</v>
      </c>
      <c r="C5424" s="1" t="str">
        <f t="shared" si="889"/>
        <v>21:0389</v>
      </c>
      <c r="D5424" s="1" t="str">
        <f>HYPERLINK("http://geochem.nrcan.gc.ca/cdogs/content/svy/svy_e.htm", "")</f>
        <v/>
      </c>
      <c r="G5424" s="1" t="str">
        <f>HYPERLINK("http://geochem.nrcan.gc.ca/cdogs/content/cr_/cr_00007_e.htm", "7")</f>
        <v>7</v>
      </c>
      <c r="J5424" t="s">
        <v>220</v>
      </c>
      <c r="K5424" t="s">
        <v>221</v>
      </c>
      <c r="L5424">
        <v>44</v>
      </c>
      <c r="M5424" t="s">
        <v>222</v>
      </c>
      <c r="N5424">
        <v>872</v>
      </c>
      <c r="O5424" t="s">
        <v>489</v>
      </c>
      <c r="P5424" t="s">
        <v>48</v>
      </c>
      <c r="Q5424" t="s">
        <v>290</v>
      </c>
      <c r="R5424" t="s">
        <v>76</v>
      </c>
      <c r="S5424" t="s">
        <v>33</v>
      </c>
      <c r="T5424" t="s">
        <v>225</v>
      </c>
      <c r="U5424" t="s">
        <v>868</v>
      </c>
      <c r="V5424" t="s">
        <v>457</v>
      </c>
      <c r="W5424" t="s">
        <v>66</v>
      </c>
      <c r="X5424" t="s">
        <v>208</v>
      </c>
      <c r="Y5424" t="s">
        <v>21591</v>
      </c>
      <c r="Z5424" t="s">
        <v>3084</v>
      </c>
    </row>
    <row r="5425" spans="1:26" hidden="1" x14ac:dyDescent="0.25">
      <c r="A5425" t="s">
        <v>21592</v>
      </c>
      <c r="B5425" t="s">
        <v>21593</v>
      </c>
      <c r="C5425" s="1" t="str">
        <f t="shared" si="889"/>
        <v>21:0389</v>
      </c>
      <c r="D5425" s="1" t="str">
        <f t="shared" ref="D5425:D5435" si="893">HYPERLINK("http://geochem.nrcan.gc.ca/cdogs/content/svy/svy210130_e.htm", "21:0130")</f>
        <v>21:0130</v>
      </c>
      <c r="E5425" t="s">
        <v>21594</v>
      </c>
      <c r="F5425" t="s">
        <v>21595</v>
      </c>
      <c r="H5425">
        <v>67.959923000000003</v>
      </c>
      <c r="I5425">
        <v>-85.088281300000006</v>
      </c>
      <c r="J5425" s="1" t="str">
        <f t="shared" ref="J5425:J5435" si="894">HYPERLINK("http://geochem.nrcan.gc.ca/cdogs/content/kwd/kwd020027_e.htm", "NGR lake sediment grab sample")</f>
        <v>NGR lake sediment grab sample</v>
      </c>
      <c r="K5425" s="1" t="str">
        <f t="shared" ref="K5425:K5435" si="895">HYPERLINK("http://geochem.nrcan.gc.ca/cdogs/content/kwd/kwd080006_e.htm", "&lt;177 micron (NGR)")</f>
        <v>&lt;177 micron (NGR)</v>
      </c>
      <c r="L5425">
        <v>44</v>
      </c>
      <c r="M5425" t="s">
        <v>187</v>
      </c>
      <c r="N5425">
        <v>873</v>
      </c>
      <c r="O5425" t="s">
        <v>465</v>
      </c>
      <c r="P5425" t="s">
        <v>631</v>
      </c>
      <c r="Q5425" t="s">
        <v>394</v>
      </c>
      <c r="R5425" t="s">
        <v>343</v>
      </c>
      <c r="S5425" t="s">
        <v>334</v>
      </c>
      <c r="T5425" t="s">
        <v>36</v>
      </c>
      <c r="U5425" t="s">
        <v>456</v>
      </c>
      <c r="V5425" t="s">
        <v>10547</v>
      </c>
      <c r="W5425" t="s">
        <v>80</v>
      </c>
      <c r="X5425" t="s">
        <v>890</v>
      </c>
      <c r="Y5425" t="s">
        <v>41</v>
      </c>
      <c r="Z5425" t="s">
        <v>78</v>
      </c>
    </row>
    <row r="5426" spans="1:26" hidden="1" x14ac:dyDescent="0.25">
      <c r="A5426" t="s">
        <v>21596</v>
      </c>
      <c r="B5426" t="s">
        <v>21597</v>
      </c>
      <c r="C5426" s="1" t="str">
        <f t="shared" si="889"/>
        <v>21:0389</v>
      </c>
      <c r="D5426" s="1" t="str">
        <f t="shared" si="893"/>
        <v>21:0130</v>
      </c>
      <c r="E5426" t="s">
        <v>21598</v>
      </c>
      <c r="F5426" t="s">
        <v>21599</v>
      </c>
      <c r="H5426">
        <v>67.992524500000002</v>
      </c>
      <c r="I5426">
        <v>-85.270450699999998</v>
      </c>
      <c r="J5426" s="1" t="str">
        <f t="shared" si="894"/>
        <v>NGR lake sediment grab sample</v>
      </c>
      <c r="K5426" s="1" t="str">
        <f t="shared" si="895"/>
        <v>&lt;177 micron (NGR)</v>
      </c>
      <c r="L5426">
        <v>44</v>
      </c>
      <c r="M5426" t="s">
        <v>196</v>
      </c>
      <c r="N5426">
        <v>874</v>
      </c>
      <c r="O5426" t="s">
        <v>297</v>
      </c>
      <c r="P5426" t="s">
        <v>236</v>
      </c>
      <c r="Q5426" t="s">
        <v>76</v>
      </c>
      <c r="R5426" t="s">
        <v>145</v>
      </c>
      <c r="S5426" t="s">
        <v>34</v>
      </c>
      <c r="T5426" t="s">
        <v>36</v>
      </c>
      <c r="U5426" t="s">
        <v>12585</v>
      </c>
      <c r="V5426" t="s">
        <v>2544</v>
      </c>
      <c r="W5426" t="s">
        <v>63</v>
      </c>
      <c r="X5426" t="s">
        <v>890</v>
      </c>
      <c r="Y5426" t="s">
        <v>41</v>
      </c>
      <c r="Z5426" t="s">
        <v>6700</v>
      </c>
    </row>
    <row r="5427" spans="1:26" hidden="1" x14ac:dyDescent="0.25">
      <c r="A5427" t="s">
        <v>21600</v>
      </c>
      <c r="B5427" t="s">
        <v>21601</v>
      </c>
      <c r="C5427" s="1" t="str">
        <f t="shared" si="889"/>
        <v>21:0389</v>
      </c>
      <c r="D5427" s="1" t="str">
        <f t="shared" si="893"/>
        <v>21:0130</v>
      </c>
      <c r="E5427" t="s">
        <v>21602</v>
      </c>
      <c r="F5427" t="s">
        <v>21603</v>
      </c>
      <c r="H5427">
        <v>67.971288400000006</v>
      </c>
      <c r="I5427">
        <v>-85.326926999999998</v>
      </c>
      <c r="J5427" s="1" t="str">
        <f t="shared" si="894"/>
        <v>NGR lake sediment grab sample</v>
      </c>
      <c r="K5427" s="1" t="str">
        <f t="shared" si="895"/>
        <v>&lt;177 micron (NGR)</v>
      </c>
      <c r="L5427">
        <v>44</v>
      </c>
      <c r="M5427" t="s">
        <v>206</v>
      </c>
      <c r="N5427">
        <v>875</v>
      </c>
      <c r="O5427" t="s">
        <v>54</v>
      </c>
      <c r="P5427" t="s">
        <v>1090</v>
      </c>
      <c r="Q5427" t="s">
        <v>76</v>
      </c>
      <c r="R5427" t="s">
        <v>133</v>
      </c>
      <c r="S5427" t="s">
        <v>50</v>
      </c>
      <c r="T5427" t="s">
        <v>36</v>
      </c>
      <c r="U5427" t="s">
        <v>1829</v>
      </c>
      <c r="V5427" t="s">
        <v>171</v>
      </c>
      <c r="W5427" t="s">
        <v>39</v>
      </c>
      <c r="X5427" t="s">
        <v>890</v>
      </c>
      <c r="Y5427" t="s">
        <v>41</v>
      </c>
      <c r="Z5427" t="s">
        <v>5520</v>
      </c>
    </row>
    <row r="5428" spans="1:26" hidden="1" x14ac:dyDescent="0.25">
      <c r="A5428" t="s">
        <v>21604</v>
      </c>
      <c r="B5428" t="s">
        <v>21605</v>
      </c>
      <c r="C5428" s="1" t="str">
        <f t="shared" si="889"/>
        <v>21:0389</v>
      </c>
      <c r="D5428" s="1" t="str">
        <f t="shared" si="893"/>
        <v>21:0130</v>
      </c>
      <c r="E5428" t="s">
        <v>21606</v>
      </c>
      <c r="F5428" t="s">
        <v>21607</v>
      </c>
      <c r="H5428">
        <v>67.962235800000002</v>
      </c>
      <c r="I5428">
        <v>-85.236707899999999</v>
      </c>
      <c r="J5428" s="1" t="str">
        <f t="shared" si="894"/>
        <v>NGR lake sediment grab sample</v>
      </c>
      <c r="K5428" s="1" t="str">
        <f t="shared" si="895"/>
        <v>&lt;177 micron (NGR)</v>
      </c>
      <c r="L5428">
        <v>44</v>
      </c>
      <c r="M5428" t="s">
        <v>214</v>
      </c>
      <c r="N5428">
        <v>876</v>
      </c>
      <c r="O5428" t="s">
        <v>679</v>
      </c>
      <c r="P5428" t="s">
        <v>343</v>
      </c>
      <c r="Q5428" t="s">
        <v>76</v>
      </c>
      <c r="R5428" t="s">
        <v>133</v>
      </c>
      <c r="S5428" t="s">
        <v>64</v>
      </c>
      <c r="T5428" t="s">
        <v>122</v>
      </c>
      <c r="U5428" t="s">
        <v>825</v>
      </c>
      <c r="V5428" t="s">
        <v>171</v>
      </c>
      <c r="W5428" t="s">
        <v>80</v>
      </c>
      <c r="X5428" t="s">
        <v>48</v>
      </c>
      <c r="Y5428" t="s">
        <v>41</v>
      </c>
      <c r="Z5428" t="s">
        <v>5520</v>
      </c>
    </row>
    <row r="5429" spans="1:26" hidden="1" x14ac:dyDescent="0.25">
      <c r="A5429" t="s">
        <v>21608</v>
      </c>
      <c r="B5429" t="s">
        <v>21609</v>
      </c>
      <c r="C5429" s="1" t="str">
        <f t="shared" si="889"/>
        <v>21:0389</v>
      </c>
      <c r="D5429" s="1" t="str">
        <f t="shared" si="893"/>
        <v>21:0130</v>
      </c>
      <c r="E5429" t="s">
        <v>21536</v>
      </c>
      <c r="F5429" t="s">
        <v>21610</v>
      </c>
      <c r="H5429">
        <v>67.966068800000002</v>
      </c>
      <c r="I5429">
        <v>-85.202058500000007</v>
      </c>
      <c r="J5429" s="1" t="str">
        <f t="shared" si="894"/>
        <v>NGR lake sediment grab sample</v>
      </c>
      <c r="K5429" s="1" t="str">
        <f t="shared" si="895"/>
        <v>&lt;177 micron (NGR)</v>
      </c>
      <c r="L5429">
        <v>44</v>
      </c>
      <c r="M5429" t="s">
        <v>366</v>
      </c>
      <c r="N5429">
        <v>877</v>
      </c>
      <c r="O5429" t="s">
        <v>208</v>
      </c>
      <c r="P5429" t="s">
        <v>207</v>
      </c>
      <c r="Q5429" t="s">
        <v>110</v>
      </c>
      <c r="R5429" t="s">
        <v>798</v>
      </c>
      <c r="S5429" t="s">
        <v>277</v>
      </c>
      <c r="T5429" t="s">
        <v>36</v>
      </c>
      <c r="U5429" t="s">
        <v>589</v>
      </c>
      <c r="V5429" t="s">
        <v>5525</v>
      </c>
      <c r="W5429" t="s">
        <v>63</v>
      </c>
      <c r="X5429" t="s">
        <v>890</v>
      </c>
      <c r="Y5429" t="s">
        <v>41</v>
      </c>
      <c r="Z5429" t="s">
        <v>2240</v>
      </c>
    </row>
    <row r="5430" spans="1:26" hidden="1" x14ac:dyDescent="0.25">
      <c r="A5430" t="s">
        <v>21611</v>
      </c>
      <c r="B5430" t="s">
        <v>21612</v>
      </c>
      <c r="C5430" s="1" t="str">
        <f t="shared" si="889"/>
        <v>21:0389</v>
      </c>
      <c r="D5430" s="1" t="str">
        <f t="shared" si="893"/>
        <v>21:0130</v>
      </c>
      <c r="E5430" t="s">
        <v>21613</v>
      </c>
      <c r="F5430" t="s">
        <v>21614</v>
      </c>
      <c r="H5430">
        <v>67.838907599999999</v>
      </c>
      <c r="I5430">
        <v>-85.566206899999997</v>
      </c>
      <c r="J5430" s="1" t="str">
        <f t="shared" si="894"/>
        <v>NGR lake sediment grab sample</v>
      </c>
      <c r="K5430" s="1" t="str">
        <f t="shared" si="895"/>
        <v>&lt;177 micron (NGR)</v>
      </c>
      <c r="L5430">
        <v>45</v>
      </c>
      <c r="M5430" t="s">
        <v>242</v>
      </c>
      <c r="N5430">
        <v>878</v>
      </c>
      <c r="O5430" t="s">
        <v>516</v>
      </c>
      <c r="P5430" t="s">
        <v>890</v>
      </c>
      <c r="Q5430" t="s">
        <v>181</v>
      </c>
      <c r="R5430" t="s">
        <v>50</v>
      </c>
      <c r="S5430" t="s">
        <v>78</v>
      </c>
      <c r="T5430" t="s">
        <v>36</v>
      </c>
      <c r="U5430" t="s">
        <v>178</v>
      </c>
      <c r="V5430" t="s">
        <v>730</v>
      </c>
      <c r="W5430" t="s">
        <v>53</v>
      </c>
      <c r="X5430" t="s">
        <v>82</v>
      </c>
      <c r="Y5430" t="s">
        <v>41</v>
      </c>
      <c r="Z5430" t="s">
        <v>80</v>
      </c>
    </row>
    <row r="5431" spans="1:26" hidden="1" x14ac:dyDescent="0.25">
      <c r="A5431" t="s">
        <v>21615</v>
      </c>
      <c r="B5431" t="s">
        <v>21616</v>
      </c>
      <c r="C5431" s="1" t="str">
        <f t="shared" si="889"/>
        <v>21:0389</v>
      </c>
      <c r="D5431" s="1" t="str">
        <f t="shared" si="893"/>
        <v>21:0130</v>
      </c>
      <c r="E5431" t="s">
        <v>21617</v>
      </c>
      <c r="F5431" t="s">
        <v>21618</v>
      </c>
      <c r="H5431">
        <v>67.928920700000006</v>
      </c>
      <c r="I5431">
        <v>-85.183033100000003</v>
      </c>
      <c r="J5431" s="1" t="str">
        <f t="shared" si="894"/>
        <v>NGR lake sediment grab sample</v>
      </c>
      <c r="K5431" s="1" t="str">
        <f t="shared" si="895"/>
        <v>&lt;177 micron (NGR)</v>
      </c>
      <c r="L5431">
        <v>45</v>
      </c>
      <c r="M5431" t="s">
        <v>47</v>
      </c>
      <c r="N5431">
        <v>879</v>
      </c>
      <c r="O5431" t="s">
        <v>21619</v>
      </c>
      <c r="P5431" t="s">
        <v>3158</v>
      </c>
      <c r="Q5431" t="s">
        <v>271</v>
      </c>
      <c r="R5431" t="s">
        <v>343</v>
      </c>
      <c r="S5431" t="s">
        <v>334</v>
      </c>
      <c r="T5431" t="s">
        <v>36</v>
      </c>
      <c r="U5431" t="s">
        <v>660</v>
      </c>
      <c r="V5431" t="s">
        <v>661</v>
      </c>
      <c r="W5431" t="s">
        <v>39</v>
      </c>
      <c r="X5431" t="s">
        <v>890</v>
      </c>
      <c r="Y5431" t="s">
        <v>41</v>
      </c>
      <c r="Z5431" t="s">
        <v>146</v>
      </c>
    </row>
    <row r="5432" spans="1:26" hidden="1" x14ac:dyDescent="0.25">
      <c r="A5432" t="s">
        <v>21620</v>
      </c>
      <c r="B5432" t="s">
        <v>21621</v>
      </c>
      <c r="C5432" s="1" t="str">
        <f t="shared" si="889"/>
        <v>21:0389</v>
      </c>
      <c r="D5432" s="1" t="str">
        <f t="shared" si="893"/>
        <v>21:0130</v>
      </c>
      <c r="E5432" t="s">
        <v>21622</v>
      </c>
      <c r="F5432" t="s">
        <v>21623</v>
      </c>
      <c r="H5432">
        <v>67.923590899999994</v>
      </c>
      <c r="I5432">
        <v>-85.220726299999995</v>
      </c>
      <c r="J5432" s="1" t="str">
        <f t="shared" si="894"/>
        <v>NGR lake sediment grab sample</v>
      </c>
      <c r="K5432" s="1" t="str">
        <f t="shared" si="895"/>
        <v>&lt;177 micron (NGR)</v>
      </c>
      <c r="L5432">
        <v>45</v>
      </c>
      <c r="M5432" t="s">
        <v>251</v>
      </c>
      <c r="N5432">
        <v>880</v>
      </c>
      <c r="O5432" t="s">
        <v>465</v>
      </c>
      <c r="P5432" t="s">
        <v>497</v>
      </c>
      <c r="Q5432" t="s">
        <v>546</v>
      </c>
      <c r="R5432" t="s">
        <v>320</v>
      </c>
      <c r="S5432" t="s">
        <v>82</v>
      </c>
      <c r="T5432" t="s">
        <v>36</v>
      </c>
      <c r="U5432" t="s">
        <v>1192</v>
      </c>
      <c r="V5432" t="s">
        <v>19607</v>
      </c>
      <c r="W5432" t="s">
        <v>39</v>
      </c>
      <c r="X5432" t="s">
        <v>283</v>
      </c>
      <c r="Y5432" t="s">
        <v>41</v>
      </c>
      <c r="Z5432" t="s">
        <v>2240</v>
      </c>
    </row>
    <row r="5433" spans="1:26" hidden="1" x14ac:dyDescent="0.25">
      <c r="A5433" t="s">
        <v>21624</v>
      </c>
      <c r="B5433" t="s">
        <v>21625</v>
      </c>
      <c r="C5433" s="1" t="str">
        <f t="shared" si="889"/>
        <v>21:0389</v>
      </c>
      <c r="D5433" s="1" t="str">
        <f t="shared" si="893"/>
        <v>21:0130</v>
      </c>
      <c r="E5433" t="s">
        <v>21626</v>
      </c>
      <c r="F5433" t="s">
        <v>21627</v>
      </c>
      <c r="H5433">
        <v>67.932952599999993</v>
      </c>
      <c r="I5433">
        <v>-85.270661700000005</v>
      </c>
      <c r="J5433" s="1" t="str">
        <f t="shared" si="894"/>
        <v>NGR lake sediment grab sample</v>
      </c>
      <c r="K5433" s="1" t="str">
        <f t="shared" si="895"/>
        <v>&lt;177 micron (NGR)</v>
      </c>
      <c r="L5433">
        <v>45</v>
      </c>
      <c r="M5433" t="s">
        <v>259</v>
      </c>
      <c r="N5433">
        <v>881</v>
      </c>
      <c r="O5433" t="s">
        <v>361</v>
      </c>
      <c r="P5433" t="s">
        <v>390</v>
      </c>
      <c r="Q5433" t="s">
        <v>121</v>
      </c>
      <c r="R5433" t="s">
        <v>588</v>
      </c>
      <c r="S5433" t="s">
        <v>489</v>
      </c>
      <c r="T5433" t="s">
        <v>36</v>
      </c>
      <c r="U5433" t="s">
        <v>3540</v>
      </c>
      <c r="V5433" t="s">
        <v>4117</v>
      </c>
      <c r="W5433" t="s">
        <v>76</v>
      </c>
      <c r="X5433" t="s">
        <v>77</v>
      </c>
      <c r="Y5433" t="s">
        <v>41</v>
      </c>
      <c r="Z5433" t="s">
        <v>1259</v>
      </c>
    </row>
    <row r="5434" spans="1:26" hidden="1" x14ac:dyDescent="0.25">
      <c r="A5434" t="s">
        <v>21628</v>
      </c>
      <c r="B5434" t="s">
        <v>21629</v>
      </c>
      <c r="C5434" s="1" t="str">
        <f t="shared" si="889"/>
        <v>21:0389</v>
      </c>
      <c r="D5434" s="1" t="str">
        <f t="shared" si="893"/>
        <v>21:0130</v>
      </c>
      <c r="E5434" t="s">
        <v>21626</v>
      </c>
      <c r="F5434" t="s">
        <v>21630</v>
      </c>
      <c r="H5434">
        <v>67.932952599999993</v>
      </c>
      <c r="I5434">
        <v>-85.270661700000005</v>
      </c>
      <c r="J5434" s="1" t="str">
        <f t="shared" si="894"/>
        <v>NGR lake sediment grab sample</v>
      </c>
      <c r="K5434" s="1" t="str">
        <f t="shared" si="895"/>
        <v>&lt;177 micron (NGR)</v>
      </c>
      <c r="L5434">
        <v>45</v>
      </c>
      <c r="M5434" t="s">
        <v>268</v>
      </c>
      <c r="N5434">
        <v>882</v>
      </c>
      <c r="O5434" t="s">
        <v>3263</v>
      </c>
      <c r="P5434" t="s">
        <v>3263</v>
      </c>
      <c r="Q5434" t="s">
        <v>271</v>
      </c>
      <c r="R5434" t="s">
        <v>336</v>
      </c>
      <c r="S5434" t="s">
        <v>391</v>
      </c>
      <c r="T5434" t="s">
        <v>36</v>
      </c>
      <c r="U5434" t="s">
        <v>3698</v>
      </c>
      <c r="V5434" t="s">
        <v>5873</v>
      </c>
      <c r="W5434" t="s">
        <v>33</v>
      </c>
      <c r="X5434" t="s">
        <v>77</v>
      </c>
      <c r="Y5434" t="s">
        <v>41</v>
      </c>
      <c r="Z5434" t="s">
        <v>2257</v>
      </c>
    </row>
    <row r="5435" spans="1:26" hidden="1" x14ac:dyDescent="0.25">
      <c r="A5435" t="s">
        <v>21631</v>
      </c>
      <c r="B5435" t="s">
        <v>21632</v>
      </c>
      <c r="C5435" s="1" t="str">
        <f t="shared" si="889"/>
        <v>21:0389</v>
      </c>
      <c r="D5435" s="1" t="str">
        <f t="shared" si="893"/>
        <v>21:0130</v>
      </c>
      <c r="E5435" t="s">
        <v>21633</v>
      </c>
      <c r="F5435" t="s">
        <v>21634</v>
      </c>
      <c r="H5435">
        <v>67.897562500000006</v>
      </c>
      <c r="I5435">
        <v>-85.219904499999998</v>
      </c>
      <c r="J5435" s="1" t="str">
        <f t="shared" si="894"/>
        <v>NGR lake sediment grab sample</v>
      </c>
      <c r="K5435" s="1" t="str">
        <f t="shared" si="895"/>
        <v>&lt;177 micron (NGR)</v>
      </c>
      <c r="L5435">
        <v>45</v>
      </c>
      <c r="M5435" t="s">
        <v>60</v>
      </c>
      <c r="N5435">
        <v>883</v>
      </c>
      <c r="O5435" t="s">
        <v>306</v>
      </c>
      <c r="P5435" t="s">
        <v>155</v>
      </c>
      <c r="Q5435" t="s">
        <v>391</v>
      </c>
      <c r="R5435" t="s">
        <v>133</v>
      </c>
      <c r="S5435" t="s">
        <v>596</v>
      </c>
      <c r="T5435" t="s">
        <v>437</v>
      </c>
      <c r="U5435" t="s">
        <v>2164</v>
      </c>
      <c r="V5435" t="s">
        <v>2723</v>
      </c>
      <c r="W5435" t="s">
        <v>181</v>
      </c>
      <c r="X5435" t="s">
        <v>79</v>
      </c>
      <c r="Y5435" t="s">
        <v>41</v>
      </c>
      <c r="Z5435" t="s">
        <v>4881</v>
      </c>
    </row>
    <row r="5436" spans="1:26" hidden="1" x14ac:dyDescent="0.25">
      <c r="A5436" t="s">
        <v>21635</v>
      </c>
      <c r="B5436" t="s">
        <v>21636</v>
      </c>
      <c r="C5436" s="1" t="str">
        <f t="shared" si="889"/>
        <v>21:0389</v>
      </c>
      <c r="D5436" s="1" t="str">
        <f>HYPERLINK("http://geochem.nrcan.gc.ca/cdogs/content/svy/svy_e.htm", "")</f>
        <v/>
      </c>
      <c r="G5436" s="1" t="str">
        <f>HYPERLINK("http://geochem.nrcan.gc.ca/cdogs/content/cr_/cr_00021_e.htm", "21")</f>
        <v>21</v>
      </c>
      <c r="J5436" t="s">
        <v>220</v>
      </c>
      <c r="K5436" t="s">
        <v>221</v>
      </c>
      <c r="L5436">
        <v>45</v>
      </c>
      <c r="M5436" t="s">
        <v>222</v>
      </c>
      <c r="N5436">
        <v>884</v>
      </c>
      <c r="O5436" t="s">
        <v>224</v>
      </c>
      <c r="P5436" t="s">
        <v>77</v>
      </c>
      <c r="Q5436" t="s">
        <v>64</v>
      </c>
      <c r="R5436" t="s">
        <v>181</v>
      </c>
      <c r="S5436" t="s">
        <v>39</v>
      </c>
      <c r="T5436" t="s">
        <v>36</v>
      </c>
      <c r="U5436" t="s">
        <v>1416</v>
      </c>
      <c r="V5436" t="s">
        <v>457</v>
      </c>
      <c r="W5436" t="s">
        <v>76</v>
      </c>
      <c r="X5436" t="s">
        <v>890</v>
      </c>
      <c r="Y5436" t="s">
        <v>3466</v>
      </c>
      <c r="Z5436" t="s">
        <v>3487</v>
      </c>
    </row>
    <row r="5437" spans="1:26" hidden="1" x14ac:dyDescent="0.25">
      <c r="A5437" t="s">
        <v>21637</v>
      </c>
      <c r="B5437" t="s">
        <v>21638</v>
      </c>
      <c r="C5437" s="1" t="str">
        <f t="shared" si="889"/>
        <v>21:0389</v>
      </c>
      <c r="D5437" s="1" t="str">
        <f t="shared" ref="D5437:D5454" si="896">HYPERLINK("http://geochem.nrcan.gc.ca/cdogs/content/svy/svy210130_e.htm", "21:0130")</f>
        <v>21:0130</v>
      </c>
      <c r="E5437" t="s">
        <v>21639</v>
      </c>
      <c r="F5437" t="s">
        <v>21640</v>
      </c>
      <c r="H5437">
        <v>67.887619000000001</v>
      </c>
      <c r="I5437">
        <v>-85.300934999999996</v>
      </c>
      <c r="J5437" s="1" t="str">
        <f t="shared" ref="J5437:J5454" si="897">HYPERLINK("http://geochem.nrcan.gc.ca/cdogs/content/kwd/kwd020027_e.htm", "NGR lake sediment grab sample")</f>
        <v>NGR lake sediment grab sample</v>
      </c>
      <c r="K5437" s="1" t="str">
        <f t="shared" ref="K5437:K5454" si="898">HYPERLINK("http://geochem.nrcan.gc.ca/cdogs/content/kwd/kwd080006_e.htm", "&lt;177 micron (NGR)")</f>
        <v>&lt;177 micron (NGR)</v>
      </c>
      <c r="L5437">
        <v>45</v>
      </c>
      <c r="M5437" t="s">
        <v>73</v>
      </c>
      <c r="N5437">
        <v>885</v>
      </c>
      <c r="O5437" t="s">
        <v>759</v>
      </c>
      <c r="P5437" t="s">
        <v>81</v>
      </c>
      <c r="Q5437" t="s">
        <v>34</v>
      </c>
      <c r="R5437" t="s">
        <v>82</v>
      </c>
      <c r="S5437" t="s">
        <v>77</v>
      </c>
      <c r="T5437" t="s">
        <v>122</v>
      </c>
      <c r="U5437" t="s">
        <v>11903</v>
      </c>
      <c r="V5437" t="s">
        <v>10734</v>
      </c>
      <c r="W5437" t="s">
        <v>33</v>
      </c>
      <c r="X5437" t="s">
        <v>82</v>
      </c>
      <c r="Y5437" t="s">
        <v>41</v>
      </c>
      <c r="Z5437" t="s">
        <v>6290</v>
      </c>
    </row>
    <row r="5438" spans="1:26" hidden="1" x14ac:dyDescent="0.25">
      <c r="A5438" t="s">
        <v>21641</v>
      </c>
      <c r="B5438" t="s">
        <v>21642</v>
      </c>
      <c r="C5438" s="1" t="str">
        <f t="shared" si="889"/>
        <v>21:0389</v>
      </c>
      <c r="D5438" s="1" t="str">
        <f t="shared" si="896"/>
        <v>21:0130</v>
      </c>
      <c r="E5438" t="s">
        <v>21643</v>
      </c>
      <c r="F5438" t="s">
        <v>21644</v>
      </c>
      <c r="H5438">
        <v>67.854015000000004</v>
      </c>
      <c r="I5438">
        <v>-85.415181500000003</v>
      </c>
      <c r="J5438" s="1" t="str">
        <f t="shared" si="897"/>
        <v>NGR lake sediment grab sample</v>
      </c>
      <c r="K5438" s="1" t="str">
        <f t="shared" si="898"/>
        <v>&lt;177 micron (NGR)</v>
      </c>
      <c r="L5438">
        <v>45</v>
      </c>
      <c r="M5438" t="s">
        <v>87</v>
      </c>
      <c r="N5438">
        <v>886</v>
      </c>
      <c r="O5438" t="s">
        <v>67</v>
      </c>
      <c r="P5438" t="s">
        <v>197</v>
      </c>
      <c r="Q5438" t="s">
        <v>135</v>
      </c>
      <c r="R5438" t="s">
        <v>108</v>
      </c>
      <c r="S5438" t="s">
        <v>77</v>
      </c>
      <c r="T5438" t="s">
        <v>36</v>
      </c>
      <c r="U5438" t="s">
        <v>261</v>
      </c>
      <c r="V5438" t="s">
        <v>80</v>
      </c>
      <c r="W5438" t="s">
        <v>63</v>
      </c>
      <c r="X5438" t="s">
        <v>82</v>
      </c>
      <c r="Y5438" t="s">
        <v>41</v>
      </c>
      <c r="Z5438" t="s">
        <v>6290</v>
      </c>
    </row>
    <row r="5439" spans="1:26" hidden="1" x14ac:dyDescent="0.25">
      <c r="A5439" t="s">
        <v>21645</v>
      </c>
      <c r="B5439" t="s">
        <v>21646</v>
      </c>
      <c r="C5439" s="1" t="str">
        <f t="shared" si="889"/>
        <v>21:0389</v>
      </c>
      <c r="D5439" s="1" t="str">
        <f t="shared" si="896"/>
        <v>21:0130</v>
      </c>
      <c r="E5439" t="s">
        <v>21647</v>
      </c>
      <c r="F5439" t="s">
        <v>21648</v>
      </c>
      <c r="H5439">
        <v>67.834053499999996</v>
      </c>
      <c r="I5439">
        <v>-85.412449800000005</v>
      </c>
      <c r="J5439" s="1" t="str">
        <f t="shared" si="897"/>
        <v>NGR lake sediment grab sample</v>
      </c>
      <c r="K5439" s="1" t="str">
        <f t="shared" si="898"/>
        <v>&lt;177 micron (NGR)</v>
      </c>
      <c r="L5439">
        <v>45</v>
      </c>
      <c r="M5439" t="s">
        <v>96</v>
      </c>
      <c r="N5439">
        <v>887</v>
      </c>
      <c r="O5439" t="s">
        <v>223</v>
      </c>
      <c r="P5439" t="s">
        <v>48</v>
      </c>
      <c r="Q5439" t="s">
        <v>76</v>
      </c>
      <c r="R5439" t="s">
        <v>75</v>
      </c>
      <c r="S5439" t="s">
        <v>181</v>
      </c>
      <c r="T5439" t="s">
        <v>36</v>
      </c>
      <c r="U5439" t="s">
        <v>31</v>
      </c>
      <c r="V5439" t="s">
        <v>1802</v>
      </c>
      <c r="W5439" t="s">
        <v>63</v>
      </c>
      <c r="X5439" t="s">
        <v>82</v>
      </c>
      <c r="Y5439" t="s">
        <v>41</v>
      </c>
      <c r="Z5439" t="s">
        <v>4550</v>
      </c>
    </row>
    <row r="5440" spans="1:26" hidden="1" x14ac:dyDescent="0.25">
      <c r="A5440" t="s">
        <v>21649</v>
      </c>
      <c r="B5440" t="s">
        <v>21650</v>
      </c>
      <c r="C5440" s="1" t="str">
        <f t="shared" si="889"/>
        <v>21:0389</v>
      </c>
      <c r="D5440" s="1" t="str">
        <f t="shared" si="896"/>
        <v>21:0130</v>
      </c>
      <c r="E5440" t="s">
        <v>21651</v>
      </c>
      <c r="F5440" t="s">
        <v>21652</v>
      </c>
      <c r="H5440">
        <v>67.837676500000001</v>
      </c>
      <c r="I5440">
        <v>-85.460221899999993</v>
      </c>
      <c r="J5440" s="1" t="str">
        <f t="shared" si="897"/>
        <v>NGR lake sediment grab sample</v>
      </c>
      <c r="K5440" s="1" t="str">
        <f t="shared" si="898"/>
        <v>&lt;177 micron (NGR)</v>
      </c>
      <c r="L5440">
        <v>45</v>
      </c>
      <c r="M5440" t="s">
        <v>106</v>
      </c>
      <c r="N5440">
        <v>888</v>
      </c>
      <c r="O5440" t="s">
        <v>283</v>
      </c>
      <c r="P5440" t="s">
        <v>283</v>
      </c>
      <c r="Q5440" t="s">
        <v>33</v>
      </c>
      <c r="R5440" t="s">
        <v>76</v>
      </c>
      <c r="S5440" t="s">
        <v>39</v>
      </c>
      <c r="T5440" t="s">
        <v>122</v>
      </c>
      <c r="U5440" t="s">
        <v>361</v>
      </c>
      <c r="V5440" t="s">
        <v>730</v>
      </c>
      <c r="W5440" t="s">
        <v>53</v>
      </c>
      <c r="X5440" t="s">
        <v>283</v>
      </c>
      <c r="Y5440" t="s">
        <v>41</v>
      </c>
      <c r="Z5440" t="s">
        <v>164</v>
      </c>
    </row>
    <row r="5441" spans="1:26" hidden="1" x14ac:dyDescent="0.25">
      <c r="A5441" t="s">
        <v>21653</v>
      </c>
      <c r="B5441" t="s">
        <v>21654</v>
      </c>
      <c r="C5441" s="1" t="str">
        <f t="shared" si="889"/>
        <v>21:0389</v>
      </c>
      <c r="D5441" s="1" t="str">
        <f t="shared" si="896"/>
        <v>21:0130</v>
      </c>
      <c r="E5441" t="s">
        <v>21655</v>
      </c>
      <c r="F5441" t="s">
        <v>21656</v>
      </c>
      <c r="H5441">
        <v>67.796007299999999</v>
      </c>
      <c r="I5441">
        <v>-85.4962862</v>
      </c>
      <c r="J5441" s="1" t="str">
        <f t="shared" si="897"/>
        <v>NGR lake sediment grab sample</v>
      </c>
      <c r="K5441" s="1" t="str">
        <f t="shared" si="898"/>
        <v>&lt;177 micron (NGR)</v>
      </c>
      <c r="L5441">
        <v>45</v>
      </c>
      <c r="M5441" t="s">
        <v>118</v>
      </c>
      <c r="N5441">
        <v>889</v>
      </c>
      <c r="O5441" t="s">
        <v>596</v>
      </c>
      <c r="P5441" t="s">
        <v>596</v>
      </c>
      <c r="Q5441" t="s">
        <v>80</v>
      </c>
      <c r="R5441" t="s">
        <v>181</v>
      </c>
      <c r="S5441" t="s">
        <v>33</v>
      </c>
      <c r="T5441" t="s">
        <v>36</v>
      </c>
      <c r="U5441" t="s">
        <v>889</v>
      </c>
      <c r="V5441" t="s">
        <v>227</v>
      </c>
      <c r="W5441" t="s">
        <v>53</v>
      </c>
      <c r="X5441" t="s">
        <v>77</v>
      </c>
      <c r="Y5441" t="s">
        <v>41</v>
      </c>
      <c r="Z5441" t="s">
        <v>137</v>
      </c>
    </row>
    <row r="5442" spans="1:26" hidden="1" x14ac:dyDescent="0.25">
      <c r="A5442" t="s">
        <v>21657</v>
      </c>
      <c r="B5442" t="s">
        <v>21658</v>
      </c>
      <c r="C5442" s="1" t="str">
        <f t="shared" si="889"/>
        <v>21:0389</v>
      </c>
      <c r="D5442" s="1" t="str">
        <f t="shared" si="896"/>
        <v>21:0130</v>
      </c>
      <c r="E5442" t="s">
        <v>21659</v>
      </c>
      <c r="F5442" t="s">
        <v>21660</v>
      </c>
      <c r="H5442">
        <v>67.760015199999998</v>
      </c>
      <c r="I5442">
        <v>-85.440008800000001</v>
      </c>
      <c r="J5442" s="1" t="str">
        <f t="shared" si="897"/>
        <v>NGR lake sediment grab sample</v>
      </c>
      <c r="K5442" s="1" t="str">
        <f t="shared" si="898"/>
        <v>&lt;177 micron (NGR)</v>
      </c>
      <c r="L5442">
        <v>45</v>
      </c>
      <c r="M5442" t="s">
        <v>131</v>
      </c>
      <c r="N5442">
        <v>890</v>
      </c>
      <c r="O5442" t="s">
        <v>596</v>
      </c>
      <c r="P5442" t="s">
        <v>77</v>
      </c>
      <c r="Q5442" t="s">
        <v>66</v>
      </c>
      <c r="R5442" t="s">
        <v>181</v>
      </c>
      <c r="S5442" t="s">
        <v>63</v>
      </c>
      <c r="T5442" t="s">
        <v>36</v>
      </c>
      <c r="U5442" t="s">
        <v>81</v>
      </c>
      <c r="V5442" t="s">
        <v>1216</v>
      </c>
      <c r="W5442" t="s">
        <v>53</v>
      </c>
      <c r="X5442" t="s">
        <v>77</v>
      </c>
      <c r="Y5442" t="s">
        <v>41</v>
      </c>
      <c r="Z5442" t="s">
        <v>496</v>
      </c>
    </row>
    <row r="5443" spans="1:26" hidden="1" x14ac:dyDescent="0.25">
      <c r="A5443" t="s">
        <v>21661</v>
      </c>
      <c r="B5443" t="s">
        <v>21662</v>
      </c>
      <c r="C5443" s="1" t="str">
        <f t="shared" si="889"/>
        <v>21:0389</v>
      </c>
      <c r="D5443" s="1" t="str">
        <f t="shared" si="896"/>
        <v>21:0130</v>
      </c>
      <c r="E5443" t="s">
        <v>21663</v>
      </c>
      <c r="F5443" t="s">
        <v>21664</v>
      </c>
      <c r="H5443">
        <v>67.734441000000004</v>
      </c>
      <c r="I5443">
        <v>-85.369748599999994</v>
      </c>
      <c r="J5443" s="1" t="str">
        <f t="shared" si="897"/>
        <v>NGR lake sediment grab sample</v>
      </c>
      <c r="K5443" s="1" t="str">
        <f t="shared" si="898"/>
        <v>&lt;177 micron (NGR)</v>
      </c>
      <c r="L5443">
        <v>45</v>
      </c>
      <c r="M5443" t="s">
        <v>143</v>
      </c>
      <c r="N5443">
        <v>891</v>
      </c>
      <c r="O5443" t="s">
        <v>334</v>
      </c>
      <c r="P5443" t="s">
        <v>145</v>
      </c>
      <c r="Q5443" t="s">
        <v>80</v>
      </c>
      <c r="R5443" t="s">
        <v>76</v>
      </c>
      <c r="S5443" t="s">
        <v>63</v>
      </c>
      <c r="T5443" t="s">
        <v>36</v>
      </c>
      <c r="U5443" t="s">
        <v>343</v>
      </c>
      <c r="V5443" t="s">
        <v>564</v>
      </c>
      <c r="W5443" t="s">
        <v>66</v>
      </c>
      <c r="X5443" t="s">
        <v>77</v>
      </c>
      <c r="Y5443" t="s">
        <v>41</v>
      </c>
      <c r="Z5443" t="s">
        <v>4679</v>
      </c>
    </row>
    <row r="5444" spans="1:26" hidden="1" x14ac:dyDescent="0.25">
      <c r="A5444" t="s">
        <v>21665</v>
      </c>
      <c r="B5444" t="s">
        <v>21666</v>
      </c>
      <c r="C5444" s="1" t="str">
        <f t="shared" si="889"/>
        <v>21:0389</v>
      </c>
      <c r="D5444" s="1" t="str">
        <f t="shared" si="896"/>
        <v>21:0130</v>
      </c>
      <c r="E5444" t="s">
        <v>21667</v>
      </c>
      <c r="F5444" t="s">
        <v>21668</v>
      </c>
      <c r="H5444">
        <v>67.713411899999997</v>
      </c>
      <c r="I5444">
        <v>-85.406162800000004</v>
      </c>
      <c r="J5444" s="1" t="str">
        <f t="shared" si="897"/>
        <v>NGR lake sediment grab sample</v>
      </c>
      <c r="K5444" s="1" t="str">
        <f t="shared" si="898"/>
        <v>&lt;177 micron (NGR)</v>
      </c>
      <c r="L5444">
        <v>45</v>
      </c>
      <c r="M5444" t="s">
        <v>177</v>
      </c>
      <c r="N5444">
        <v>892</v>
      </c>
      <c r="O5444" t="s">
        <v>516</v>
      </c>
      <c r="P5444" t="s">
        <v>321</v>
      </c>
      <c r="Q5444" t="s">
        <v>80</v>
      </c>
      <c r="R5444" t="s">
        <v>109</v>
      </c>
      <c r="S5444" t="s">
        <v>146</v>
      </c>
      <c r="T5444" t="s">
        <v>122</v>
      </c>
      <c r="U5444" t="s">
        <v>5797</v>
      </c>
      <c r="V5444" t="s">
        <v>368</v>
      </c>
      <c r="W5444" t="s">
        <v>53</v>
      </c>
      <c r="X5444" t="s">
        <v>76</v>
      </c>
      <c r="Y5444" t="s">
        <v>41</v>
      </c>
      <c r="Z5444" t="s">
        <v>80</v>
      </c>
    </row>
    <row r="5445" spans="1:26" hidden="1" x14ac:dyDescent="0.25">
      <c r="A5445" t="s">
        <v>21669</v>
      </c>
      <c r="B5445" t="s">
        <v>21670</v>
      </c>
      <c r="C5445" s="1" t="str">
        <f t="shared" si="889"/>
        <v>21:0389</v>
      </c>
      <c r="D5445" s="1" t="str">
        <f t="shared" si="896"/>
        <v>21:0130</v>
      </c>
      <c r="E5445" t="s">
        <v>21671</v>
      </c>
      <c r="F5445" t="s">
        <v>21672</v>
      </c>
      <c r="H5445">
        <v>67.721941299999997</v>
      </c>
      <c r="I5445">
        <v>-85.447738999999999</v>
      </c>
      <c r="J5445" s="1" t="str">
        <f t="shared" si="897"/>
        <v>NGR lake sediment grab sample</v>
      </c>
      <c r="K5445" s="1" t="str">
        <f t="shared" si="898"/>
        <v>&lt;177 micron (NGR)</v>
      </c>
      <c r="L5445">
        <v>45</v>
      </c>
      <c r="M5445" t="s">
        <v>187</v>
      </c>
      <c r="N5445">
        <v>893</v>
      </c>
      <c r="O5445" t="s">
        <v>342</v>
      </c>
      <c r="P5445" t="s">
        <v>342</v>
      </c>
      <c r="Q5445" t="s">
        <v>97</v>
      </c>
      <c r="R5445" t="s">
        <v>32</v>
      </c>
      <c r="S5445" t="s">
        <v>290</v>
      </c>
      <c r="T5445" t="s">
        <v>122</v>
      </c>
      <c r="U5445" t="s">
        <v>2645</v>
      </c>
      <c r="V5445" t="s">
        <v>2309</v>
      </c>
      <c r="W5445" t="s">
        <v>63</v>
      </c>
      <c r="X5445" t="s">
        <v>890</v>
      </c>
      <c r="Y5445" t="s">
        <v>41</v>
      </c>
      <c r="Z5445" t="s">
        <v>3412</v>
      </c>
    </row>
    <row r="5446" spans="1:26" hidden="1" x14ac:dyDescent="0.25">
      <c r="A5446" t="s">
        <v>21673</v>
      </c>
      <c r="B5446" t="s">
        <v>21674</v>
      </c>
      <c r="C5446" s="1" t="str">
        <f t="shared" si="889"/>
        <v>21:0389</v>
      </c>
      <c r="D5446" s="1" t="str">
        <f t="shared" si="896"/>
        <v>21:0130</v>
      </c>
      <c r="E5446" t="s">
        <v>21675</v>
      </c>
      <c r="F5446" t="s">
        <v>21676</v>
      </c>
      <c r="H5446">
        <v>67.798153799999994</v>
      </c>
      <c r="I5446">
        <v>-85.573684999999998</v>
      </c>
      <c r="J5446" s="1" t="str">
        <f t="shared" si="897"/>
        <v>NGR lake sediment grab sample</v>
      </c>
      <c r="K5446" s="1" t="str">
        <f t="shared" si="898"/>
        <v>&lt;177 micron (NGR)</v>
      </c>
      <c r="L5446">
        <v>45</v>
      </c>
      <c r="M5446" t="s">
        <v>196</v>
      </c>
      <c r="N5446">
        <v>894</v>
      </c>
      <c r="O5446" t="s">
        <v>320</v>
      </c>
      <c r="P5446" t="s">
        <v>77</v>
      </c>
      <c r="Q5446" t="s">
        <v>80</v>
      </c>
      <c r="R5446" t="s">
        <v>39</v>
      </c>
      <c r="S5446" t="s">
        <v>66</v>
      </c>
      <c r="T5446" t="s">
        <v>36</v>
      </c>
      <c r="U5446" t="s">
        <v>336</v>
      </c>
      <c r="V5446" t="s">
        <v>685</v>
      </c>
      <c r="W5446" t="s">
        <v>53</v>
      </c>
      <c r="X5446" t="s">
        <v>890</v>
      </c>
      <c r="Y5446" t="s">
        <v>41</v>
      </c>
      <c r="Z5446" t="s">
        <v>496</v>
      </c>
    </row>
    <row r="5447" spans="1:26" hidden="1" x14ac:dyDescent="0.25">
      <c r="A5447" t="s">
        <v>21677</v>
      </c>
      <c r="B5447" t="s">
        <v>21678</v>
      </c>
      <c r="C5447" s="1" t="str">
        <f t="shared" si="889"/>
        <v>21:0389</v>
      </c>
      <c r="D5447" s="1" t="str">
        <f t="shared" si="896"/>
        <v>21:0130</v>
      </c>
      <c r="E5447" t="s">
        <v>21613</v>
      </c>
      <c r="F5447" t="s">
        <v>21679</v>
      </c>
      <c r="H5447">
        <v>67.838907599999999</v>
      </c>
      <c r="I5447">
        <v>-85.566206899999997</v>
      </c>
      <c r="J5447" s="1" t="str">
        <f t="shared" si="897"/>
        <v>NGR lake sediment grab sample</v>
      </c>
      <c r="K5447" s="1" t="str">
        <f t="shared" si="898"/>
        <v>&lt;177 micron (NGR)</v>
      </c>
      <c r="L5447">
        <v>45</v>
      </c>
      <c r="M5447" t="s">
        <v>366</v>
      </c>
      <c r="N5447">
        <v>895</v>
      </c>
      <c r="O5447" t="s">
        <v>516</v>
      </c>
      <c r="P5447" t="s">
        <v>62</v>
      </c>
      <c r="Q5447" t="s">
        <v>78</v>
      </c>
      <c r="R5447" t="s">
        <v>50</v>
      </c>
      <c r="S5447" t="s">
        <v>78</v>
      </c>
      <c r="T5447" t="s">
        <v>36</v>
      </c>
      <c r="U5447" t="s">
        <v>497</v>
      </c>
      <c r="V5447" t="s">
        <v>457</v>
      </c>
      <c r="W5447" t="s">
        <v>53</v>
      </c>
      <c r="X5447" t="s">
        <v>82</v>
      </c>
      <c r="Y5447" t="s">
        <v>41</v>
      </c>
      <c r="Z5447" t="s">
        <v>992</v>
      </c>
    </row>
    <row r="5448" spans="1:26" hidden="1" x14ac:dyDescent="0.25">
      <c r="A5448" t="s">
        <v>21680</v>
      </c>
      <c r="B5448" t="s">
        <v>21681</v>
      </c>
      <c r="C5448" s="1" t="str">
        <f t="shared" si="889"/>
        <v>21:0389</v>
      </c>
      <c r="D5448" s="1" t="str">
        <f t="shared" si="896"/>
        <v>21:0130</v>
      </c>
      <c r="E5448" t="s">
        <v>21682</v>
      </c>
      <c r="F5448" t="s">
        <v>21683</v>
      </c>
      <c r="H5448">
        <v>67.870452200000003</v>
      </c>
      <c r="I5448">
        <v>-85.4865377</v>
      </c>
      <c r="J5448" s="1" t="str">
        <f t="shared" si="897"/>
        <v>NGR lake sediment grab sample</v>
      </c>
      <c r="K5448" s="1" t="str">
        <f t="shared" si="898"/>
        <v>&lt;177 micron (NGR)</v>
      </c>
      <c r="L5448">
        <v>45</v>
      </c>
      <c r="M5448" t="s">
        <v>206</v>
      </c>
      <c r="N5448">
        <v>896</v>
      </c>
      <c r="O5448" t="s">
        <v>297</v>
      </c>
      <c r="P5448" t="s">
        <v>108</v>
      </c>
      <c r="Q5448" t="s">
        <v>290</v>
      </c>
      <c r="R5448" t="s">
        <v>32</v>
      </c>
      <c r="S5448" t="s">
        <v>109</v>
      </c>
      <c r="T5448" t="s">
        <v>36</v>
      </c>
      <c r="U5448" t="s">
        <v>374</v>
      </c>
      <c r="V5448" t="s">
        <v>548</v>
      </c>
      <c r="W5448" t="s">
        <v>66</v>
      </c>
      <c r="X5448" t="s">
        <v>82</v>
      </c>
      <c r="Y5448" t="s">
        <v>41</v>
      </c>
      <c r="Z5448" t="s">
        <v>13108</v>
      </c>
    </row>
    <row r="5449" spans="1:26" hidden="1" x14ac:dyDescent="0.25">
      <c r="A5449" t="s">
        <v>21684</v>
      </c>
      <c r="B5449" t="s">
        <v>21685</v>
      </c>
      <c r="C5449" s="1" t="str">
        <f t="shared" ref="C5449:C5512" si="899">HYPERLINK("http://geochem.nrcan.gc.ca/cdogs/content/bdl/bdl210389_e.htm", "21:0389")</f>
        <v>21:0389</v>
      </c>
      <c r="D5449" s="1" t="str">
        <f t="shared" si="896"/>
        <v>21:0130</v>
      </c>
      <c r="E5449" t="s">
        <v>21686</v>
      </c>
      <c r="F5449" t="s">
        <v>21687</v>
      </c>
      <c r="H5449">
        <v>67.897067500000006</v>
      </c>
      <c r="I5449">
        <v>-85.490119800000002</v>
      </c>
      <c r="J5449" s="1" t="str">
        <f t="shared" si="897"/>
        <v>NGR lake sediment grab sample</v>
      </c>
      <c r="K5449" s="1" t="str">
        <f t="shared" si="898"/>
        <v>&lt;177 micron (NGR)</v>
      </c>
      <c r="L5449">
        <v>45</v>
      </c>
      <c r="M5449" t="s">
        <v>214</v>
      </c>
      <c r="N5449">
        <v>897</v>
      </c>
      <c r="O5449" t="s">
        <v>488</v>
      </c>
      <c r="P5449" t="s">
        <v>81</v>
      </c>
      <c r="Q5449" t="s">
        <v>596</v>
      </c>
      <c r="R5449" t="s">
        <v>35</v>
      </c>
      <c r="S5449" t="s">
        <v>135</v>
      </c>
      <c r="T5449" t="s">
        <v>36</v>
      </c>
      <c r="U5449" t="s">
        <v>848</v>
      </c>
      <c r="V5449" t="s">
        <v>8127</v>
      </c>
      <c r="W5449" t="s">
        <v>66</v>
      </c>
      <c r="X5449" t="s">
        <v>283</v>
      </c>
      <c r="Y5449" t="s">
        <v>41</v>
      </c>
      <c r="Z5449" t="s">
        <v>3876</v>
      </c>
    </row>
    <row r="5450" spans="1:26" hidden="1" x14ac:dyDescent="0.25">
      <c r="A5450" t="s">
        <v>21688</v>
      </c>
      <c r="B5450" t="s">
        <v>21689</v>
      </c>
      <c r="C5450" s="1" t="str">
        <f t="shared" si="899"/>
        <v>21:0389</v>
      </c>
      <c r="D5450" s="1" t="str">
        <f t="shared" si="896"/>
        <v>21:0130</v>
      </c>
      <c r="E5450" t="s">
        <v>21690</v>
      </c>
      <c r="F5450" t="s">
        <v>21691</v>
      </c>
      <c r="H5450">
        <v>67.996023300000004</v>
      </c>
      <c r="I5450">
        <v>-85.455494000000002</v>
      </c>
      <c r="J5450" s="1" t="str">
        <f t="shared" si="897"/>
        <v>NGR lake sediment grab sample</v>
      </c>
      <c r="K5450" s="1" t="str">
        <f t="shared" si="898"/>
        <v>&lt;177 micron (NGR)</v>
      </c>
      <c r="L5450">
        <v>46</v>
      </c>
      <c r="M5450" t="s">
        <v>242</v>
      </c>
      <c r="N5450">
        <v>898</v>
      </c>
      <c r="O5450" t="s">
        <v>61</v>
      </c>
      <c r="P5450" t="s">
        <v>62</v>
      </c>
      <c r="Q5450" t="s">
        <v>39</v>
      </c>
      <c r="R5450" t="s">
        <v>321</v>
      </c>
      <c r="S5450" t="s">
        <v>156</v>
      </c>
      <c r="T5450" t="s">
        <v>36</v>
      </c>
      <c r="U5450" t="s">
        <v>260</v>
      </c>
      <c r="V5450" t="s">
        <v>911</v>
      </c>
      <c r="W5450" t="s">
        <v>66</v>
      </c>
      <c r="X5450" t="s">
        <v>77</v>
      </c>
      <c r="Y5450" t="s">
        <v>41</v>
      </c>
      <c r="Z5450" t="s">
        <v>496</v>
      </c>
    </row>
    <row r="5451" spans="1:26" hidden="1" x14ac:dyDescent="0.25">
      <c r="A5451" t="s">
        <v>21692</v>
      </c>
      <c r="B5451" t="s">
        <v>21693</v>
      </c>
      <c r="C5451" s="1" t="str">
        <f t="shared" si="899"/>
        <v>21:0389</v>
      </c>
      <c r="D5451" s="1" t="str">
        <f t="shared" si="896"/>
        <v>21:0130</v>
      </c>
      <c r="E5451" t="s">
        <v>21694</v>
      </c>
      <c r="F5451" t="s">
        <v>21695</v>
      </c>
      <c r="H5451">
        <v>67.901888600000007</v>
      </c>
      <c r="I5451">
        <v>-85.447208099999997</v>
      </c>
      <c r="J5451" s="1" t="str">
        <f t="shared" si="897"/>
        <v>NGR lake sediment grab sample</v>
      </c>
      <c r="K5451" s="1" t="str">
        <f t="shared" si="898"/>
        <v>&lt;177 micron (NGR)</v>
      </c>
      <c r="L5451">
        <v>46</v>
      </c>
      <c r="M5451" t="s">
        <v>47</v>
      </c>
      <c r="N5451">
        <v>899</v>
      </c>
      <c r="O5451" t="s">
        <v>702</v>
      </c>
      <c r="P5451" t="s">
        <v>336</v>
      </c>
      <c r="Q5451" t="s">
        <v>134</v>
      </c>
      <c r="R5451" t="s">
        <v>35</v>
      </c>
      <c r="S5451" t="s">
        <v>34</v>
      </c>
      <c r="T5451" t="s">
        <v>36</v>
      </c>
      <c r="U5451" t="s">
        <v>2562</v>
      </c>
      <c r="V5451" t="s">
        <v>80</v>
      </c>
      <c r="W5451" t="s">
        <v>63</v>
      </c>
      <c r="X5451" t="s">
        <v>82</v>
      </c>
      <c r="Y5451" t="s">
        <v>41</v>
      </c>
      <c r="Z5451" t="s">
        <v>4881</v>
      </c>
    </row>
    <row r="5452" spans="1:26" hidden="1" x14ac:dyDescent="0.25">
      <c r="A5452" t="s">
        <v>21696</v>
      </c>
      <c r="B5452" t="s">
        <v>21697</v>
      </c>
      <c r="C5452" s="1" t="str">
        <f t="shared" si="899"/>
        <v>21:0389</v>
      </c>
      <c r="D5452" s="1" t="str">
        <f t="shared" si="896"/>
        <v>21:0130</v>
      </c>
      <c r="E5452" t="s">
        <v>21698</v>
      </c>
      <c r="F5452" t="s">
        <v>21699</v>
      </c>
      <c r="H5452">
        <v>67.919463300000004</v>
      </c>
      <c r="I5452">
        <v>-85.404094499999999</v>
      </c>
      <c r="J5452" s="1" t="str">
        <f t="shared" si="897"/>
        <v>NGR lake sediment grab sample</v>
      </c>
      <c r="K5452" s="1" t="str">
        <f t="shared" si="898"/>
        <v>&lt;177 micron (NGR)</v>
      </c>
      <c r="L5452">
        <v>46</v>
      </c>
      <c r="M5452" t="s">
        <v>60</v>
      </c>
      <c r="N5452">
        <v>900</v>
      </c>
      <c r="O5452" t="s">
        <v>336</v>
      </c>
      <c r="P5452" t="s">
        <v>228</v>
      </c>
      <c r="Q5452" t="s">
        <v>146</v>
      </c>
      <c r="R5452" t="s">
        <v>32</v>
      </c>
      <c r="S5452" t="s">
        <v>64</v>
      </c>
      <c r="T5452" t="s">
        <v>36</v>
      </c>
      <c r="U5452" t="s">
        <v>1842</v>
      </c>
      <c r="V5452" t="s">
        <v>911</v>
      </c>
      <c r="W5452" t="s">
        <v>78</v>
      </c>
      <c r="X5452" t="s">
        <v>760</v>
      </c>
      <c r="Y5452" t="s">
        <v>41</v>
      </c>
      <c r="Z5452" t="s">
        <v>760</v>
      </c>
    </row>
    <row r="5453" spans="1:26" hidden="1" x14ac:dyDescent="0.25">
      <c r="A5453" t="s">
        <v>21700</v>
      </c>
      <c r="B5453" t="s">
        <v>21701</v>
      </c>
      <c r="C5453" s="1" t="str">
        <f t="shared" si="899"/>
        <v>21:0389</v>
      </c>
      <c r="D5453" s="1" t="str">
        <f t="shared" si="896"/>
        <v>21:0130</v>
      </c>
      <c r="E5453" t="s">
        <v>21702</v>
      </c>
      <c r="F5453" t="s">
        <v>21703</v>
      </c>
      <c r="H5453">
        <v>67.929376000000005</v>
      </c>
      <c r="I5453">
        <v>-85.362051600000001</v>
      </c>
      <c r="J5453" s="1" t="str">
        <f t="shared" si="897"/>
        <v>NGR lake sediment grab sample</v>
      </c>
      <c r="K5453" s="1" t="str">
        <f t="shared" si="898"/>
        <v>&lt;177 micron (NGR)</v>
      </c>
      <c r="L5453">
        <v>46</v>
      </c>
      <c r="M5453" t="s">
        <v>251</v>
      </c>
      <c r="N5453">
        <v>901</v>
      </c>
      <c r="O5453" t="s">
        <v>88</v>
      </c>
      <c r="P5453" t="s">
        <v>3158</v>
      </c>
      <c r="Q5453" t="s">
        <v>596</v>
      </c>
      <c r="R5453" t="s">
        <v>108</v>
      </c>
      <c r="S5453" t="s">
        <v>244</v>
      </c>
      <c r="T5453" t="s">
        <v>36</v>
      </c>
      <c r="U5453" t="s">
        <v>2300</v>
      </c>
      <c r="V5453" t="s">
        <v>10398</v>
      </c>
      <c r="W5453" t="s">
        <v>181</v>
      </c>
      <c r="X5453" t="s">
        <v>760</v>
      </c>
      <c r="Y5453" t="s">
        <v>760</v>
      </c>
      <c r="Z5453" t="s">
        <v>760</v>
      </c>
    </row>
    <row r="5454" spans="1:26" hidden="1" x14ac:dyDescent="0.25">
      <c r="A5454" t="s">
        <v>21704</v>
      </c>
      <c r="B5454" t="s">
        <v>21705</v>
      </c>
      <c r="C5454" s="1" t="str">
        <f t="shared" si="899"/>
        <v>21:0389</v>
      </c>
      <c r="D5454" s="1" t="str">
        <f t="shared" si="896"/>
        <v>21:0130</v>
      </c>
      <c r="E5454" t="s">
        <v>21706</v>
      </c>
      <c r="F5454" t="s">
        <v>21707</v>
      </c>
      <c r="H5454">
        <v>67.944786100000002</v>
      </c>
      <c r="I5454">
        <v>-85.309429600000001</v>
      </c>
      <c r="J5454" s="1" t="str">
        <f t="shared" si="897"/>
        <v>NGR lake sediment grab sample</v>
      </c>
      <c r="K5454" s="1" t="str">
        <f t="shared" si="898"/>
        <v>&lt;177 micron (NGR)</v>
      </c>
      <c r="L5454">
        <v>46</v>
      </c>
      <c r="M5454" t="s">
        <v>259</v>
      </c>
      <c r="N5454">
        <v>902</v>
      </c>
      <c r="O5454" t="s">
        <v>61</v>
      </c>
      <c r="P5454" t="s">
        <v>48</v>
      </c>
      <c r="Q5454" t="s">
        <v>146</v>
      </c>
      <c r="R5454" t="s">
        <v>321</v>
      </c>
      <c r="S5454" t="s">
        <v>109</v>
      </c>
      <c r="T5454" t="s">
        <v>36</v>
      </c>
      <c r="U5454" t="s">
        <v>926</v>
      </c>
      <c r="V5454" t="s">
        <v>164</v>
      </c>
      <c r="W5454" t="s">
        <v>66</v>
      </c>
      <c r="X5454" t="s">
        <v>77</v>
      </c>
      <c r="Y5454" t="s">
        <v>41</v>
      </c>
      <c r="Z5454" t="s">
        <v>992</v>
      </c>
    </row>
    <row r="5455" spans="1:26" hidden="1" x14ac:dyDescent="0.25">
      <c r="A5455" t="s">
        <v>21708</v>
      </c>
      <c r="B5455" t="s">
        <v>21709</v>
      </c>
      <c r="C5455" s="1" t="str">
        <f t="shared" si="899"/>
        <v>21:0389</v>
      </c>
      <c r="D5455" s="1" t="str">
        <f>HYPERLINK("http://geochem.nrcan.gc.ca/cdogs/content/svy/svy_e.htm", "")</f>
        <v/>
      </c>
      <c r="G5455" s="1" t="str">
        <f>HYPERLINK("http://geochem.nrcan.gc.ca/cdogs/content/cr_/cr_00021_e.htm", "21")</f>
        <v>21</v>
      </c>
      <c r="J5455" t="s">
        <v>220</v>
      </c>
      <c r="K5455" t="s">
        <v>221</v>
      </c>
      <c r="L5455">
        <v>46</v>
      </c>
      <c r="M5455" t="s">
        <v>222</v>
      </c>
      <c r="N5455">
        <v>903</v>
      </c>
      <c r="O5455" t="s">
        <v>48</v>
      </c>
      <c r="P5455" t="s">
        <v>77</v>
      </c>
      <c r="Q5455" t="s">
        <v>109</v>
      </c>
      <c r="R5455" t="s">
        <v>181</v>
      </c>
      <c r="S5455" t="s">
        <v>80</v>
      </c>
      <c r="T5455" t="s">
        <v>36</v>
      </c>
      <c r="U5455" t="s">
        <v>781</v>
      </c>
      <c r="V5455" t="s">
        <v>309</v>
      </c>
      <c r="W5455" t="s">
        <v>76</v>
      </c>
      <c r="X5455" t="s">
        <v>890</v>
      </c>
      <c r="Y5455" t="s">
        <v>1607</v>
      </c>
      <c r="Z5455" t="s">
        <v>3487</v>
      </c>
    </row>
    <row r="5456" spans="1:26" hidden="1" x14ac:dyDescent="0.25">
      <c r="A5456" t="s">
        <v>21710</v>
      </c>
      <c r="B5456" t="s">
        <v>21711</v>
      </c>
      <c r="C5456" s="1" t="str">
        <f t="shared" si="899"/>
        <v>21:0389</v>
      </c>
      <c r="D5456" s="1" t="str">
        <f t="shared" ref="D5456:D5470" si="900">HYPERLINK("http://geochem.nrcan.gc.ca/cdogs/content/svy/svy210130_e.htm", "21:0130")</f>
        <v>21:0130</v>
      </c>
      <c r="E5456" t="s">
        <v>21706</v>
      </c>
      <c r="F5456" t="s">
        <v>21712</v>
      </c>
      <c r="H5456">
        <v>67.944786100000002</v>
      </c>
      <c r="I5456">
        <v>-85.309429600000001</v>
      </c>
      <c r="J5456" s="1" t="str">
        <f t="shared" ref="J5456:J5470" si="901">HYPERLINK("http://geochem.nrcan.gc.ca/cdogs/content/kwd/kwd020027_e.htm", "NGR lake sediment grab sample")</f>
        <v>NGR lake sediment grab sample</v>
      </c>
      <c r="K5456" s="1" t="str">
        <f t="shared" ref="K5456:K5470" si="902">HYPERLINK("http://geochem.nrcan.gc.ca/cdogs/content/kwd/kwd080006_e.htm", "&lt;177 micron (NGR)")</f>
        <v>&lt;177 micron (NGR)</v>
      </c>
      <c r="L5456">
        <v>46</v>
      </c>
      <c r="M5456" t="s">
        <v>268</v>
      </c>
      <c r="N5456">
        <v>904</v>
      </c>
      <c r="O5456" t="s">
        <v>81</v>
      </c>
      <c r="P5456" t="s">
        <v>300</v>
      </c>
      <c r="Q5456" t="s">
        <v>97</v>
      </c>
      <c r="R5456" t="s">
        <v>516</v>
      </c>
      <c r="S5456" t="s">
        <v>34</v>
      </c>
      <c r="T5456" t="s">
        <v>36</v>
      </c>
      <c r="U5456" t="s">
        <v>868</v>
      </c>
      <c r="V5456" t="s">
        <v>1172</v>
      </c>
      <c r="W5456" t="s">
        <v>80</v>
      </c>
      <c r="X5456" t="s">
        <v>48</v>
      </c>
      <c r="Y5456" t="s">
        <v>41</v>
      </c>
      <c r="Z5456" t="s">
        <v>3853</v>
      </c>
    </row>
    <row r="5457" spans="1:26" hidden="1" x14ac:dyDescent="0.25">
      <c r="A5457" t="s">
        <v>21713</v>
      </c>
      <c r="B5457" t="s">
        <v>21714</v>
      </c>
      <c r="C5457" s="1" t="str">
        <f t="shared" si="899"/>
        <v>21:0389</v>
      </c>
      <c r="D5457" s="1" t="str">
        <f t="shared" si="900"/>
        <v>21:0130</v>
      </c>
      <c r="E5457" t="s">
        <v>21715</v>
      </c>
      <c r="F5457" t="s">
        <v>21716</v>
      </c>
      <c r="H5457">
        <v>67.960211000000001</v>
      </c>
      <c r="I5457">
        <v>-85.413235999999998</v>
      </c>
      <c r="J5457" s="1" t="str">
        <f t="shared" si="901"/>
        <v>NGR lake sediment grab sample</v>
      </c>
      <c r="K5457" s="1" t="str">
        <f t="shared" si="902"/>
        <v>&lt;177 micron (NGR)</v>
      </c>
      <c r="L5457">
        <v>46</v>
      </c>
      <c r="M5457" t="s">
        <v>73</v>
      </c>
      <c r="N5457">
        <v>905</v>
      </c>
      <c r="O5457" t="s">
        <v>405</v>
      </c>
      <c r="P5457" t="s">
        <v>207</v>
      </c>
      <c r="Q5457" t="s">
        <v>156</v>
      </c>
      <c r="R5457" t="s">
        <v>62</v>
      </c>
      <c r="S5457" t="s">
        <v>135</v>
      </c>
      <c r="T5457" t="s">
        <v>36</v>
      </c>
      <c r="U5457" t="s">
        <v>6285</v>
      </c>
      <c r="V5457" t="s">
        <v>3808</v>
      </c>
      <c r="W5457" t="s">
        <v>33</v>
      </c>
      <c r="X5457" t="s">
        <v>760</v>
      </c>
      <c r="Y5457" t="s">
        <v>41</v>
      </c>
      <c r="Z5457" t="s">
        <v>742</v>
      </c>
    </row>
    <row r="5458" spans="1:26" hidden="1" x14ac:dyDescent="0.25">
      <c r="A5458" t="s">
        <v>21717</v>
      </c>
      <c r="B5458" t="s">
        <v>21718</v>
      </c>
      <c r="C5458" s="1" t="str">
        <f t="shared" si="899"/>
        <v>21:0389</v>
      </c>
      <c r="D5458" s="1" t="str">
        <f t="shared" si="900"/>
        <v>21:0130</v>
      </c>
      <c r="E5458" t="s">
        <v>21719</v>
      </c>
      <c r="F5458" t="s">
        <v>21720</v>
      </c>
      <c r="H5458">
        <v>67.976920699999994</v>
      </c>
      <c r="I5458">
        <v>-85.375999899999997</v>
      </c>
      <c r="J5458" s="1" t="str">
        <f t="shared" si="901"/>
        <v>NGR lake sediment grab sample</v>
      </c>
      <c r="K5458" s="1" t="str">
        <f t="shared" si="902"/>
        <v>&lt;177 micron (NGR)</v>
      </c>
      <c r="L5458">
        <v>46</v>
      </c>
      <c r="M5458" t="s">
        <v>87</v>
      </c>
      <c r="N5458">
        <v>906</v>
      </c>
      <c r="O5458" t="s">
        <v>666</v>
      </c>
      <c r="P5458" t="s">
        <v>228</v>
      </c>
      <c r="Q5458" t="s">
        <v>34</v>
      </c>
      <c r="R5458" t="s">
        <v>224</v>
      </c>
      <c r="S5458" t="s">
        <v>134</v>
      </c>
      <c r="T5458" t="s">
        <v>36</v>
      </c>
      <c r="U5458" t="s">
        <v>4294</v>
      </c>
      <c r="V5458" t="s">
        <v>5774</v>
      </c>
      <c r="W5458" t="s">
        <v>33</v>
      </c>
      <c r="X5458" t="s">
        <v>760</v>
      </c>
      <c r="Y5458" t="s">
        <v>41</v>
      </c>
      <c r="Z5458" t="s">
        <v>953</v>
      </c>
    </row>
    <row r="5459" spans="1:26" hidden="1" x14ac:dyDescent="0.25">
      <c r="A5459" t="s">
        <v>21721</v>
      </c>
      <c r="B5459" t="s">
        <v>21722</v>
      </c>
      <c r="C5459" s="1" t="str">
        <f t="shared" si="899"/>
        <v>21:0389</v>
      </c>
      <c r="D5459" s="1" t="str">
        <f t="shared" si="900"/>
        <v>21:0130</v>
      </c>
      <c r="E5459" t="s">
        <v>21690</v>
      </c>
      <c r="F5459" t="s">
        <v>21723</v>
      </c>
      <c r="H5459">
        <v>67.996023300000004</v>
      </c>
      <c r="I5459">
        <v>-85.455494000000002</v>
      </c>
      <c r="J5459" s="1" t="str">
        <f t="shared" si="901"/>
        <v>NGR lake sediment grab sample</v>
      </c>
      <c r="K5459" s="1" t="str">
        <f t="shared" si="902"/>
        <v>&lt;177 micron (NGR)</v>
      </c>
      <c r="L5459">
        <v>46</v>
      </c>
      <c r="M5459" t="s">
        <v>366</v>
      </c>
      <c r="N5459">
        <v>907</v>
      </c>
      <c r="O5459" t="s">
        <v>336</v>
      </c>
      <c r="P5459" t="s">
        <v>108</v>
      </c>
      <c r="Q5459" t="s">
        <v>181</v>
      </c>
      <c r="R5459" t="s">
        <v>321</v>
      </c>
      <c r="S5459" t="s">
        <v>156</v>
      </c>
      <c r="T5459" t="s">
        <v>36</v>
      </c>
      <c r="U5459" t="s">
        <v>260</v>
      </c>
      <c r="V5459" t="s">
        <v>38</v>
      </c>
      <c r="W5459" t="s">
        <v>66</v>
      </c>
      <c r="X5459" t="s">
        <v>283</v>
      </c>
      <c r="Y5459" t="s">
        <v>41</v>
      </c>
      <c r="Z5459" t="s">
        <v>63</v>
      </c>
    </row>
    <row r="5460" spans="1:26" hidden="1" x14ac:dyDescent="0.25">
      <c r="A5460" t="s">
        <v>21724</v>
      </c>
      <c r="B5460" t="s">
        <v>21725</v>
      </c>
      <c r="C5460" s="1" t="str">
        <f t="shared" si="899"/>
        <v>21:0389</v>
      </c>
      <c r="D5460" s="1" t="str">
        <f t="shared" si="900"/>
        <v>21:0130</v>
      </c>
      <c r="E5460" t="s">
        <v>21726</v>
      </c>
      <c r="F5460" t="s">
        <v>21727</v>
      </c>
      <c r="H5460">
        <v>67.982739800000004</v>
      </c>
      <c r="I5460">
        <v>-85.501469200000003</v>
      </c>
      <c r="J5460" s="1" t="str">
        <f t="shared" si="901"/>
        <v>NGR lake sediment grab sample</v>
      </c>
      <c r="K5460" s="1" t="str">
        <f t="shared" si="902"/>
        <v>&lt;177 micron (NGR)</v>
      </c>
      <c r="L5460">
        <v>46</v>
      </c>
      <c r="M5460" t="s">
        <v>96</v>
      </c>
      <c r="N5460">
        <v>908</v>
      </c>
      <c r="O5460" t="s">
        <v>81</v>
      </c>
      <c r="P5460" t="s">
        <v>81</v>
      </c>
      <c r="Q5460" t="s">
        <v>97</v>
      </c>
      <c r="R5460" t="s">
        <v>334</v>
      </c>
      <c r="S5460" t="s">
        <v>290</v>
      </c>
      <c r="T5460" t="s">
        <v>122</v>
      </c>
      <c r="U5460" t="s">
        <v>1846</v>
      </c>
      <c r="V5460" t="s">
        <v>1193</v>
      </c>
      <c r="W5460" t="s">
        <v>33</v>
      </c>
      <c r="X5460" t="s">
        <v>82</v>
      </c>
      <c r="Y5460" t="s">
        <v>41</v>
      </c>
      <c r="Z5460" t="s">
        <v>50</v>
      </c>
    </row>
    <row r="5461" spans="1:26" hidden="1" x14ac:dyDescent="0.25">
      <c r="A5461" t="s">
        <v>21728</v>
      </c>
      <c r="B5461" t="s">
        <v>21729</v>
      </c>
      <c r="C5461" s="1" t="str">
        <f t="shared" si="899"/>
        <v>21:0389</v>
      </c>
      <c r="D5461" s="1" t="str">
        <f t="shared" si="900"/>
        <v>21:0130</v>
      </c>
      <c r="E5461" t="s">
        <v>21730</v>
      </c>
      <c r="F5461" t="s">
        <v>21731</v>
      </c>
      <c r="H5461">
        <v>67.965741699999995</v>
      </c>
      <c r="I5461">
        <v>-85.525573199999997</v>
      </c>
      <c r="J5461" s="1" t="str">
        <f t="shared" si="901"/>
        <v>NGR lake sediment grab sample</v>
      </c>
      <c r="K5461" s="1" t="str">
        <f t="shared" si="902"/>
        <v>&lt;177 micron (NGR)</v>
      </c>
      <c r="L5461">
        <v>46</v>
      </c>
      <c r="M5461" t="s">
        <v>106</v>
      </c>
      <c r="N5461">
        <v>909</v>
      </c>
      <c r="O5461" t="s">
        <v>188</v>
      </c>
      <c r="P5461" t="s">
        <v>81</v>
      </c>
      <c r="Q5461" t="s">
        <v>50</v>
      </c>
      <c r="R5461" t="s">
        <v>35</v>
      </c>
      <c r="S5461" t="s">
        <v>134</v>
      </c>
      <c r="T5461" t="s">
        <v>36</v>
      </c>
      <c r="U5461" t="s">
        <v>2300</v>
      </c>
      <c r="V5461" t="s">
        <v>380</v>
      </c>
      <c r="W5461" t="s">
        <v>33</v>
      </c>
      <c r="X5461" t="s">
        <v>82</v>
      </c>
      <c r="Y5461" t="s">
        <v>41</v>
      </c>
      <c r="Z5461" t="s">
        <v>2697</v>
      </c>
    </row>
    <row r="5462" spans="1:26" hidden="1" x14ac:dyDescent="0.25">
      <c r="A5462" t="s">
        <v>21732</v>
      </c>
      <c r="B5462" t="s">
        <v>21733</v>
      </c>
      <c r="C5462" s="1" t="str">
        <f t="shared" si="899"/>
        <v>21:0389</v>
      </c>
      <c r="D5462" s="1" t="str">
        <f t="shared" si="900"/>
        <v>21:0130</v>
      </c>
      <c r="E5462" t="s">
        <v>21734</v>
      </c>
      <c r="F5462" t="s">
        <v>21735</v>
      </c>
      <c r="H5462">
        <v>67.932175400000006</v>
      </c>
      <c r="I5462">
        <v>-85.477796299999994</v>
      </c>
      <c r="J5462" s="1" t="str">
        <f t="shared" si="901"/>
        <v>NGR lake sediment grab sample</v>
      </c>
      <c r="K5462" s="1" t="str">
        <f t="shared" si="902"/>
        <v>&lt;177 micron (NGR)</v>
      </c>
      <c r="L5462">
        <v>46</v>
      </c>
      <c r="M5462" t="s">
        <v>118</v>
      </c>
      <c r="N5462">
        <v>910</v>
      </c>
      <c r="O5462" t="s">
        <v>489</v>
      </c>
      <c r="P5462" t="s">
        <v>133</v>
      </c>
      <c r="Q5462" t="s">
        <v>78</v>
      </c>
      <c r="R5462" t="s">
        <v>596</v>
      </c>
      <c r="S5462" t="s">
        <v>76</v>
      </c>
      <c r="T5462" t="s">
        <v>36</v>
      </c>
      <c r="U5462" t="s">
        <v>655</v>
      </c>
      <c r="V5462" t="s">
        <v>408</v>
      </c>
      <c r="W5462" t="s">
        <v>66</v>
      </c>
      <c r="X5462" t="s">
        <v>82</v>
      </c>
      <c r="Y5462" t="s">
        <v>41</v>
      </c>
      <c r="Z5462" t="s">
        <v>63</v>
      </c>
    </row>
    <row r="5463" spans="1:26" hidden="1" x14ac:dyDescent="0.25">
      <c r="A5463" t="s">
        <v>21736</v>
      </c>
      <c r="B5463" t="s">
        <v>21737</v>
      </c>
      <c r="C5463" s="1" t="str">
        <f t="shared" si="899"/>
        <v>21:0389</v>
      </c>
      <c r="D5463" s="1" t="str">
        <f t="shared" si="900"/>
        <v>21:0130</v>
      </c>
      <c r="E5463" t="s">
        <v>21738</v>
      </c>
      <c r="F5463" t="s">
        <v>21739</v>
      </c>
      <c r="H5463">
        <v>67.887660999999994</v>
      </c>
      <c r="I5463">
        <v>-85.635039899999995</v>
      </c>
      <c r="J5463" s="1" t="str">
        <f t="shared" si="901"/>
        <v>NGR lake sediment grab sample</v>
      </c>
      <c r="K5463" s="1" t="str">
        <f t="shared" si="902"/>
        <v>&lt;177 micron (NGR)</v>
      </c>
      <c r="L5463">
        <v>46</v>
      </c>
      <c r="M5463" t="s">
        <v>131</v>
      </c>
      <c r="N5463">
        <v>911</v>
      </c>
      <c r="O5463" t="s">
        <v>546</v>
      </c>
      <c r="P5463" t="s">
        <v>32</v>
      </c>
      <c r="Q5463" t="s">
        <v>321</v>
      </c>
      <c r="R5463" t="s">
        <v>109</v>
      </c>
      <c r="S5463" t="s">
        <v>33</v>
      </c>
      <c r="T5463" t="s">
        <v>36</v>
      </c>
      <c r="U5463" t="s">
        <v>300</v>
      </c>
      <c r="V5463" t="s">
        <v>99</v>
      </c>
      <c r="W5463" t="s">
        <v>66</v>
      </c>
      <c r="X5463" t="s">
        <v>283</v>
      </c>
      <c r="Y5463" t="s">
        <v>41</v>
      </c>
      <c r="Z5463" t="s">
        <v>13108</v>
      </c>
    </row>
    <row r="5464" spans="1:26" hidden="1" x14ac:dyDescent="0.25">
      <c r="A5464" t="s">
        <v>21740</v>
      </c>
      <c r="B5464" t="s">
        <v>21741</v>
      </c>
      <c r="C5464" s="1" t="str">
        <f t="shared" si="899"/>
        <v>21:0389</v>
      </c>
      <c r="D5464" s="1" t="str">
        <f t="shared" si="900"/>
        <v>21:0130</v>
      </c>
      <c r="E5464" t="s">
        <v>21742</v>
      </c>
      <c r="F5464" t="s">
        <v>21743</v>
      </c>
      <c r="H5464">
        <v>67.874137399999995</v>
      </c>
      <c r="I5464">
        <v>-85.605730500000007</v>
      </c>
      <c r="J5464" s="1" t="str">
        <f t="shared" si="901"/>
        <v>NGR lake sediment grab sample</v>
      </c>
      <c r="K5464" s="1" t="str">
        <f t="shared" si="902"/>
        <v>&lt;177 micron (NGR)</v>
      </c>
      <c r="L5464">
        <v>46</v>
      </c>
      <c r="M5464" t="s">
        <v>143</v>
      </c>
      <c r="N5464">
        <v>912</v>
      </c>
      <c r="O5464" t="s">
        <v>546</v>
      </c>
      <c r="P5464" t="s">
        <v>516</v>
      </c>
      <c r="Q5464" t="s">
        <v>181</v>
      </c>
      <c r="R5464" t="s">
        <v>50</v>
      </c>
      <c r="S5464" t="s">
        <v>76</v>
      </c>
      <c r="T5464" t="s">
        <v>36</v>
      </c>
      <c r="U5464" t="s">
        <v>355</v>
      </c>
      <c r="V5464" t="s">
        <v>853</v>
      </c>
      <c r="W5464" t="s">
        <v>53</v>
      </c>
      <c r="X5464" t="s">
        <v>77</v>
      </c>
      <c r="Y5464" t="s">
        <v>41</v>
      </c>
      <c r="Z5464" t="s">
        <v>895</v>
      </c>
    </row>
    <row r="5465" spans="1:26" hidden="1" x14ac:dyDescent="0.25">
      <c r="A5465" t="s">
        <v>21744</v>
      </c>
      <c r="B5465" t="s">
        <v>21745</v>
      </c>
      <c r="C5465" s="1" t="str">
        <f t="shared" si="899"/>
        <v>21:0389</v>
      </c>
      <c r="D5465" s="1" t="str">
        <f t="shared" si="900"/>
        <v>21:0130</v>
      </c>
      <c r="E5465" t="s">
        <v>21746</v>
      </c>
      <c r="F5465" t="s">
        <v>21747</v>
      </c>
      <c r="H5465">
        <v>67.850567799999993</v>
      </c>
      <c r="I5465">
        <v>-85.609658300000007</v>
      </c>
      <c r="J5465" s="1" t="str">
        <f t="shared" si="901"/>
        <v>NGR lake sediment grab sample</v>
      </c>
      <c r="K5465" s="1" t="str">
        <f t="shared" si="902"/>
        <v>&lt;177 micron (NGR)</v>
      </c>
      <c r="L5465">
        <v>46</v>
      </c>
      <c r="M5465" t="s">
        <v>177</v>
      </c>
      <c r="N5465">
        <v>913</v>
      </c>
      <c r="O5465" t="s">
        <v>516</v>
      </c>
      <c r="P5465" t="s">
        <v>1058</v>
      </c>
      <c r="Q5465" t="s">
        <v>39</v>
      </c>
      <c r="R5465" t="s">
        <v>50</v>
      </c>
      <c r="S5465" t="s">
        <v>66</v>
      </c>
      <c r="T5465" t="s">
        <v>122</v>
      </c>
      <c r="U5465" t="s">
        <v>300</v>
      </c>
      <c r="V5465" t="s">
        <v>292</v>
      </c>
      <c r="W5465" t="s">
        <v>66</v>
      </c>
      <c r="X5465" t="s">
        <v>82</v>
      </c>
      <c r="Y5465" t="s">
        <v>41</v>
      </c>
      <c r="Z5465" t="s">
        <v>2782</v>
      </c>
    </row>
    <row r="5466" spans="1:26" hidden="1" x14ac:dyDescent="0.25">
      <c r="A5466" t="s">
        <v>21748</v>
      </c>
      <c r="B5466" t="s">
        <v>21749</v>
      </c>
      <c r="C5466" s="1" t="str">
        <f t="shared" si="899"/>
        <v>21:0389</v>
      </c>
      <c r="D5466" s="1" t="str">
        <f t="shared" si="900"/>
        <v>21:0130</v>
      </c>
      <c r="E5466" t="s">
        <v>21750</v>
      </c>
      <c r="F5466" t="s">
        <v>21751</v>
      </c>
      <c r="H5466">
        <v>67.852694099999994</v>
      </c>
      <c r="I5466">
        <v>-85.643932000000007</v>
      </c>
      <c r="J5466" s="1" t="str">
        <f t="shared" si="901"/>
        <v>NGR lake sediment grab sample</v>
      </c>
      <c r="K5466" s="1" t="str">
        <f t="shared" si="902"/>
        <v>&lt;177 micron (NGR)</v>
      </c>
      <c r="L5466">
        <v>46</v>
      </c>
      <c r="M5466" t="s">
        <v>187</v>
      </c>
      <c r="N5466">
        <v>914</v>
      </c>
      <c r="O5466" t="s">
        <v>283</v>
      </c>
      <c r="P5466" t="s">
        <v>489</v>
      </c>
      <c r="Q5466" t="s">
        <v>39</v>
      </c>
      <c r="R5466" t="s">
        <v>109</v>
      </c>
      <c r="S5466" t="s">
        <v>39</v>
      </c>
      <c r="T5466" t="s">
        <v>36</v>
      </c>
      <c r="U5466" t="s">
        <v>67</v>
      </c>
      <c r="V5466" t="s">
        <v>125</v>
      </c>
      <c r="W5466" t="s">
        <v>53</v>
      </c>
      <c r="X5466" t="s">
        <v>283</v>
      </c>
      <c r="Y5466" t="s">
        <v>41</v>
      </c>
      <c r="Z5466" t="s">
        <v>1223</v>
      </c>
    </row>
    <row r="5467" spans="1:26" hidden="1" x14ac:dyDescent="0.25">
      <c r="A5467" t="s">
        <v>21752</v>
      </c>
      <c r="B5467" t="s">
        <v>21753</v>
      </c>
      <c r="C5467" s="1" t="str">
        <f t="shared" si="899"/>
        <v>21:0389</v>
      </c>
      <c r="D5467" s="1" t="str">
        <f t="shared" si="900"/>
        <v>21:0130</v>
      </c>
      <c r="E5467" t="s">
        <v>21754</v>
      </c>
      <c r="F5467" t="s">
        <v>21755</v>
      </c>
      <c r="H5467">
        <v>67.821944400000007</v>
      </c>
      <c r="I5467">
        <v>-85.652981199999999</v>
      </c>
      <c r="J5467" s="1" t="str">
        <f t="shared" si="901"/>
        <v>NGR lake sediment grab sample</v>
      </c>
      <c r="K5467" s="1" t="str">
        <f t="shared" si="902"/>
        <v>&lt;177 micron (NGR)</v>
      </c>
      <c r="L5467">
        <v>46</v>
      </c>
      <c r="M5467" t="s">
        <v>196</v>
      </c>
      <c r="N5467">
        <v>915</v>
      </c>
      <c r="O5467" t="s">
        <v>145</v>
      </c>
      <c r="P5467" t="s">
        <v>546</v>
      </c>
      <c r="Q5467" t="s">
        <v>39</v>
      </c>
      <c r="R5467" t="s">
        <v>76</v>
      </c>
      <c r="S5467" t="s">
        <v>76</v>
      </c>
      <c r="T5467" t="s">
        <v>36</v>
      </c>
      <c r="U5467" t="s">
        <v>2898</v>
      </c>
      <c r="V5467" t="s">
        <v>875</v>
      </c>
      <c r="W5467" t="s">
        <v>53</v>
      </c>
      <c r="X5467" t="s">
        <v>82</v>
      </c>
      <c r="Y5467" t="s">
        <v>41</v>
      </c>
      <c r="Z5467" t="s">
        <v>2257</v>
      </c>
    </row>
    <row r="5468" spans="1:26" hidden="1" x14ac:dyDescent="0.25">
      <c r="A5468" t="s">
        <v>21756</v>
      </c>
      <c r="B5468" t="s">
        <v>21757</v>
      </c>
      <c r="C5468" s="1" t="str">
        <f t="shared" si="899"/>
        <v>21:0389</v>
      </c>
      <c r="D5468" s="1" t="str">
        <f t="shared" si="900"/>
        <v>21:0130</v>
      </c>
      <c r="E5468" t="s">
        <v>21758</v>
      </c>
      <c r="F5468" t="s">
        <v>21759</v>
      </c>
      <c r="H5468">
        <v>67.799988499999998</v>
      </c>
      <c r="I5468">
        <v>-85.644923300000002</v>
      </c>
      <c r="J5468" s="1" t="str">
        <f t="shared" si="901"/>
        <v>NGR lake sediment grab sample</v>
      </c>
      <c r="K5468" s="1" t="str">
        <f t="shared" si="902"/>
        <v>&lt;177 micron (NGR)</v>
      </c>
      <c r="L5468">
        <v>46</v>
      </c>
      <c r="M5468" t="s">
        <v>206</v>
      </c>
      <c r="N5468">
        <v>916</v>
      </c>
      <c r="O5468" t="s">
        <v>321</v>
      </c>
      <c r="P5468" t="s">
        <v>77</v>
      </c>
      <c r="Q5468" t="s">
        <v>63</v>
      </c>
      <c r="R5468" t="s">
        <v>39</v>
      </c>
      <c r="S5468" t="s">
        <v>63</v>
      </c>
      <c r="T5468" t="s">
        <v>36</v>
      </c>
      <c r="U5468" t="s">
        <v>635</v>
      </c>
      <c r="V5468" t="s">
        <v>2451</v>
      </c>
      <c r="W5468" t="s">
        <v>53</v>
      </c>
      <c r="X5468" t="s">
        <v>77</v>
      </c>
      <c r="Y5468" t="s">
        <v>41</v>
      </c>
      <c r="Z5468" t="s">
        <v>4679</v>
      </c>
    </row>
    <row r="5469" spans="1:26" hidden="1" x14ac:dyDescent="0.25">
      <c r="A5469" t="s">
        <v>21760</v>
      </c>
      <c r="B5469" t="s">
        <v>21761</v>
      </c>
      <c r="C5469" s="1" t="str">
        <f t="shared" si="899"/>
        <v>21:0389</v>
      </c>
      <c r="D5469" s="1" t="str">
        <f t="shared" si="900"/>
        <v>21:0130</v>
      </c>
      <c r="E5469" t="s">
        <v>21762</v>
      </c>
      <c r="F5469" t="s">
        <v>21763</v>
      </c>
      <c r="H5469">
        <v>67.766215599999995</v>
      </c>
      <c r="I5469">
        <v>-85.6388228</v>
      </c>
      <c r="J5469" s="1" t="str">
        <f t="shared" si="901"/>
        <v>NGR lake sediment grab sample</v>
      </c>
      <c r="K5469" s="1" t="str">
        <f t="shared" si="902"/>
        <v>&lt;177 micron (NGR)</v>
      </c>
      <c r="L5469">
        <v>46</v>
      </c>
      <c r="M5469" t="s">
        <v>214</v>
      </c>
      <c r="N5469">
        <v>917</v>
      </c>
      <c r="O5469" t="s">
        <v>82</v>
      </c>
      <c r="P5469" t="s">
        <v>489</v>
      </c>
      <c r="Q5469" t="s">
        <v>39</v>
      </c>
      <c r="R5469" t="s">
        <v>109</v>
      </c>
      <c r="S5469" t="s">
        <v>34</v>
      </c>
      <c r="T5469" t="s">
        <v>36</v>
      </c>
      <c r="U5469" t="s">
        <v>7302</v>
      </c>
      <c r="V5469" t="s">
        <v>548</v>
      </c>
      <c r="W5469" t="s">
        <v>80</v>
      </c>
      <c r="X5469" t="s">
        <v>283</v>
      </c>
      <c r="Y5469" t="s">
        <v>125</v>
      </c>
      <c r="Z5469" t="s">
        <v>63</v>
      </c>
    </row>
    <row r="5470" spans="1:26" hidden="1" x14ac:dyDescent="0.25">
      <c r="A5470" t="s">
        <v>21764</v>
      </c>
      <c r="B5470" t="s">
        <v>21765</v>
      </c>
      <c r="C5470" s="1" t="str">
        <f t="shared" si="899"/>
        <v>21:0389</v>
      </c>
      <c r="D5470" s="1" t="str">
        <f t="shared" si="900"/>
        <v>21:0130</v>
      </c>
      <c r="E5470" t="s">
        <v>21766</v>
      </c>
      <c r="F5470" t="s">
        <v>21767</v>
      </c>
      <c r="H5470">
        <v>67.627377899999999</v>
      </c>
      <c r="I5470">
        <v>-85.486621099999994</v>
      </c>
      <c r="J5470" s="1" t="str">
        <f t="shared" si="901"/>
        <v>NGR lake sediment grab sample</v>
      </c>
      <c r="K5470" s="1" t="str">
        <f t="shared" si="902"/>
        <v>&lt;177 micron (NGR)</v>
      </c>
      <c r="L5470">
        <v>47</v>
      </c>
      <c r="M5470" t="s">
        <v>242</v>
      </c>
      <c r="N5470">
        <v>918</v>
      </c>
      <c r="O5470" t="s">
        <v>35</v>
      </c>
      <c r="P5470" t="s">
        <v>596</v>
      </c>
      <c r="Q5470" t="s">
        <v>78</v>
      </c>
      <c r="R5470" t="s">
        <v>109</v>
      </c>
      <c r="S5470" t="s">
        <v>33</v>
      </c>
      <c r="T5470" t="s">
        <v>36</v>
      </c>
      <c r="U5470" t="s">
        <v>463</v>
      </c>
      <c r="V5470" t="s">
        <v>1802</v>
      </c>
      <c r="W5470" t="s">
        <v>63</v>
      </c>
      <c r="X5470" t="s">
        <v>77</v>
      </c>
      <c r="Y5470" t="s">
        <v>41</v>
      </c>
      <c r="Z5470" t="s">
        <v>1006</v>
      </c>
    </row>
    <row r="5471" spans="1:26" hidden="1" x14ac:dyDescent="0.25">
      <c r="A5471" t="s">
        <v>21768</v>
      </c>
      <c r="B5471" t="s">
        <v>21769</v>
      </c>
      <c r="C5471" s="1" t="str">
        <f t="shared" si="899"/>
        <v>21:0389</v>
      </c>
      <c r="D5471" s="1" t="str">
        <f>HYPERLINK("http://geochem.nrcan.gc.ca/cdogs/content/svy/svy_e.htm", "")</f>
        <v/>
      </c>
      <c r="G5471" s="1" t="str">
        <f>HYPERLINK("http://geochem.nrcan.gc.ca/cdogs/content/cr_/cr_00023_e.htm", "23")</f>
        <v>23</v>
      </c>
      <c r="J5471" t="s">
        <v>220</v>
      </c>
      <c r="K5471" t="s">
        <v>221</v>
      </c>
      <c r="L5471">
        <v>47</v>
      </c>
      <c r="M5471" t="s">
        <v>222</v>
      </c>
      <c r="N5471">
        <v>919</v>
      </c>
      <c r="O5471" t="s">
        <v>615</v>
      </c>
      <c r="P5471" t="s">
        <v>334</v>
      </c>
      <c r="Q5471" t="s">
        <v>244</v>
      </c>
      <c r="R5471" t="s">
        <v>109</v>
      </c>
      <c r="S5471" t="s">
        <v>290</v>
      </c>
      <c r="T5471" t="s">
        <v>36</v>
      </c>
      <c r="U5471" t="s">
        <v>964</v>
      </c>
      <c r="V5471" t="s">
        <v>1193</v>
      </c>
      <c r="W5471" t="s">
        <v>39</v>
      </c>
      <c r="X5471" t="s">
        <v>336</v>
      </c>
      <c r="Y5471" t="s">
        <v>146</v>
      </c>
      <c r="Z5471" t="s">
        <v>77</v>
      </c>
    </row>
    <row r="5472" spans="1:26" hidden="1" x14ac:dyDescent="0.25">
      <c r="A5472" t="s">
        <v>21770</v>
      </c>
      <c r="B5472" t="s">
        <v>21771</v>
      </c>
      <c r="C5472" s="1" t="str">
        <f t="shared" si="899"/>
        <v>21:0389</v>
      </c>
      <c r="D5472" s="1" t="str">
        <f t="shared" ref="D5472:D5502" si="903">HYPERLINK("http://geochem.nrcan.gc.ca/cdogs/content/svy/svy210130_e.htm", "21:0130")</f>
        <v>21:0130</v>
      </c>
      <c r="E5472" t="s">
        <v>21772</v>
      </c>
      <c r="F5472" t="s">
        <v>21773</v>
      </c>
      <c r="H5472">
        <v>67.747555599999998</v>
      </c>
      <c r="I5472">
        <v>-85.590181000000001</v>
      </c>
      <c r="J5472" s="1" t="str">
        <f t="shared" ref="J5472:J5502" si="904">HYPERLINK("http://geochem.nrcan.gc.ca/cdogs/content/kwd/kwd020027_e.htm", "NGR lake sediment grab sample")</f>
        <v>NGR lake sediment grab sample</v>
      </c>
      <c r="K5472" s="1" t="str">
        <f t="shared" ref="K5472:K5502" si="905">HYPERLINK("http://geochem.nrcan.gc.ca/cdogs/content/kwd/kwd080006_e.htm", "&lt;177 micron (NGR)")</f>
        <v>&lt;177 micron (NGR)</v>
      </c>
      <c r="L5472">
        <v>47</v>
      </c>
      <c r="M5472" t="s">
        <v>47</v>
      </c>
      <c r="N5472">
        <v>920</v>
      </c>
      <c r="O5472" t="s">
        <v>82</v>
      </c>
      <c r="P5472" t="s">
        <v>108</v>
      </c>
      <c r="Q5472" t="s">
        <v>39</v>
      </c>
      <c r="R5472" t="s">
        <v>156</v>
      </c>
      <c r="S5472" t="s">
        <v>97</v>
      </c>
      <c r="T5472" t="s">
        <v>36</v>
      </c>
      <c r="U5472" t="s">
        <v>390</v>
      </c>
      <c r="V5472" t="s">
        <v>63</v>
      </c>
      <c r="W5472" t="s">
        <v>66</v>
      </c>
      <c r="X5472" t="s">
        <v>890</v>
      </c>
      <c r="Y5472" t="s">
        <v>125</v>
      </c>
      <c r="Z5472" t="s">
        <v>4550</v>
      </c>
    </row>
    <row r="5473" spans="1:26" hidden="1" x14ac:dyDescent="0.25">
      <c r="A5473" t="s">
        <v>21774</v>
      </c>
      <c r="B5473" t="s">
        <v>21775</v>
      </c>
      <c r="C5473" s="1" t="str">
        <f t="shared" si="899"/>
        <v>21:0389</v>
      </c>
      <c r="D5473" s="1" t="str">
        <f t="shared" si="903"/>
        <v>21:0130</v>
      </c>
      <c r="E5473" t="s">
        <v>21776</v>
      </c>
      <c r="F5473" t="s">
        <v>21777</v>
      </c>
      <c r="H5473">
        <v>67.673993499999995</v>
      </c>
      <c r="I5473">
        <v>-85.479756100000003</v>
      </c>
      <c r="J5473" s="1" t="str">
        <f t="shared" si="904"/>
        <v>NGR lake sediment grab sample</v>
      </c>
      <c r="K5473" s="1" t="str">
        <f t="shared" si="905"/>
        <v>&lt;177 micron (NGR)</v>
      </c>
      <c r="L5473">
        <v>47</v>
      </c>
      <c r="M5473" t="s">
        <v>60</v>
      </c>
      <c r="N5473">
        <v>921</v>
      </c>
      <c r="O5473" t="s">
        <v>1254</v>
      </c>
      <c r="P5473" t="s">
        <v>35</v>
      </c>
      <c r="Q5473" t="s">
        <v>146</v>
      </c>
      <c r="R5473" t="s">
        <v>77</v>
      </c>
      <c r="S5473" t="s">
        <v>33</v>
      </c>
      <c r="T5473" t="s">
        <v>36</v>
      </c>
      <c r="U5473" t="s">
        <v>559</v>
      </c>
      <c r="V5473" t="s">
        <v>685</v>
      </c>
      <c r="W5473" t="s">
        <v>53</v>
      </c>
      <c r="X5473" t="s">
        <v>77</v>
      </c>
      <c r="Y5473" t="s">
        <v>41</v>
      </c>
      <c r="Z5473" t="s">
        <v>146</v>
      </c>
    </row>
    <row r="5474" spans="1:26" hidden="1" x14ac:dyDescent="0.25">
      <c r="A5474" t="s">
        <v>21778</v>
      </c>
      <c r="B5474" t="s">
        <v>21779</v>
      </c>
      <c r="C5474" s="1" t="str">
        <f t="shared" si="899"/>
        <v>21:0389</v>
      </c>
      <c r="D5474" s="1" t="str">
        <f t="shared" si="903"/>
        <v>21:0130</v>
      </c>
      <c r="E5474" t="s">
        <v>21780</v>
      </c>
      <c r="F5474" t="s">
        <v>21781</v>
      </c>
      <c r="H5474">
        <v>67.642802799999998</v>
      </c>
      <c r="I5474">
        <v>-85.487869799999999</v>
      </c>
      <c r="J5474" s="1" t="str">
        <f t="shared" si="904"/>
        <v>NGR lake sediment grab sample</v>
      </c>
      <c r="K5474" s="1" t="str">
        <f t="shared" si="905"/>
        <v>&lt;177 micron (NGR)</v>
      </c>
      <c r="L5474">
        <v>47</v>
      </c>
      <c r="M5474" t="s">
        <v>251</v>
      </c>
      <c r="N5474">
        <v>922</v>
      </c>
      <c r="O5474" t="s">
        <v>133</v>
      </c>
      <c r="P5474" t="s">
        <v>546</v>
      </c>
      <c r="Q5474" t="s">
        <v>146</v>
      </c>
      <c r="R5474" t="s">
        <v>198</v>
      </c>
      <c r="S5474" t="s">
        <v>33</v>
      </c>
      <c r="T5474" t="s">
        <v>36</v>
      </c>
      <c r="U5474" t="s">
        <v>54</v>
      </c>
      <c r="V5474" t="s">
        <v>517</v>
      </c>
      <c r="W5474" t="s">
        <v>53</v>
      </c>
      <c r="X5474" t="s">
        <v>283</v>
      </c>
      <c r="Y5474" t="s">
        <v>41</v>
      </c>
      <c r="Z5474" t="s">
        <v>2391</v>
      </c>
    </row>
    <row r="5475" spans="1:26" hidden="1" x14ac:dyDescent="0.25">
      <c r="A5475" t="s">
        <v>21782</v>
      </c>
      <c r="B5475" t="s">
        <v>21783</v>
      </c>
      <c r="C5475" s="1" t="str">
        <f t="shared" si="899"/>
        <v>21:0389</v>
      </c>
      <c r="D5475" s="1" t="str">
        <f t="shared" si="903"/>
        <v>21:0130</v>
      </c>
      <c r="E5475" t="s">
        <v>21784</v>
      </c>
      <c r="F5475" t="s">
        <v>21785</v>
      </c>
      <c r="H5475">
        <v>67.625187600000004</v>
      </c>
      <c r="I5475">
        <v>-85.422317500000005</v>
      </c>
      <c r="J5475" s="1" t="str">
        <f t="shared" si="904"/>
        <v>NGR lake sediment grab sample</v>
      </c>
      <c r="K5475" s="1" t="str">
        <f t="shared" si="905"/>
        <v>&lt;177 micron (NGR)</v>
      </c>
      <c r="L5475">
        <v>47</v>
      </c>
      <c r="M5475" t="s">
        <v>259</v>
      </c>
      <c r="N5475">
        <v>923</v>
      </c>
      <c r="O5475" t="s">
        <v>1177</v>
      </c>
      <c r="P5475" t="s">
        <v>1058</v>
      </c>
      <c r="Q5475" t="s">
        <v>271</v>
      </c>
      <c r="R5475" t="s">
        <v>62</v>
      </c>
      <c r="S5475" t="s">
        <v>50</v>
      </c>
      <c r="T5475" t="s">
        <v>36</v>
      </c>
      <c r="U5475" t="s">
        <v>2247</v>
      </c>
      <c r="V5475" t="s">
        <v>1589</v>
      </c>
      <c r="W5475" t="s">
        <v>63</v>
      </c>
      <c r="X5475" t="s">
        <v>890</v>
      </c>
      <c r="Y5475" t="s">
        <v>41</v>
      </c>
      <c r="Z5475" t="s">
        <v>865</v>
      </c>
    </row>
    <row r="5476" spans="1:26" hidden="1" x14ac:dyDescent="0.25">
      <c r="A5476" t="s">
        <v>21786</v>
      </c>
      <c r="B5476" t="s">
        <v>21787</v>
      </c>
      <c r="C5476" s="1" t="str">
        <f t="shared" si="899"/>
        <v>21:0389</v>
      </c>
      <c r="D5476" s="1" t="str">
        <f t="shared" si="903"/>
        <v>21:0130</v>
      </c>
      <c r="E5476" t="s">
        <v>21784</v>
      </c>
      <c r="F5476" t="s">
        <v>21788</v>
      </c>
      <c r="H5476">
        <v>67.625187600000004</v>
      </c>
      <c r="I5476">
        <v>-85.422317500000005</v>
      </c>
      <c r="J5476" s="1" t="str">
        <f t="shared" si="904"/>
        <v>NGR lake sediment grab sample</v>
      </c>
      <c r="K5476" s="1" t="str">
        <f t="shared" si="905"/>
        <v>&lt;177 micron (NGR)</v>
      </c>
      <c r="L5476">
        <v>47</v>
      </c>
      <c r="M5476" t="s">
        <v>268</v>
      </c>
      <c r="N5476">
        <v>924</v>
      </c>
      <c r="O5476" t="s">
        <v>841</v>
      </c>
      <c r="P5476" t="s">
        <v>798</v>
      </c>
      <c r="Q5476" t="s">
        <v>198</v>
      </c>
      <c r="R5476" t="s">
        <v>516</v>
      </c>
      <c r="S5476" t="s">
        <v>64</v>
      </c>
      <c r="T5476" t="s">
        <v>122</v>
      </c>
      <c r="U5476" t="s">
        <v>471</v>
      </c>
      <c r="V5476" t="s">
        <v>2145</v>
      </c>
      <c r="W5476" t="s">
        <v>76</v>
      </c>
      <c r="X5476" t="s">
        <v>82</v>
      </c>
      <c r="Y5476" t="s">
        <v>41</v>
      </c>
      <c r="Z5476" t="s">
        <v>3940</v>
      </c>
    </row>
    <row r="5477" spans="1:26" hidden="1" x14ac:dyDescent="0.25">
      <c r="A5477" t="s">
        <v>21789</v>
      </c>
      <c r="B5477" t="s">
        <v>21790</v>
      </c>
      <c r="C5477" s="1" t="str">
        <f t="shared" si="899"/>
        <v>21:0389</v>
      </c>
      <c r="D5477" s="1" t="str">
        <f t="shared" si="903"/>
        <v>21:0130</v>
      </c>
      <c r="E5477" t="s">
        <v>21766</v>
      </c>
      <c r="F5477" t="s">
        <v>21791</v>
      </c>
      <c r="H5477">
        <v>67.627377899999999</v>
      </c>
      <c r="I5477">
        <v>-85.486621099999994</v>
      </c>
      <c r="J5477" s="1" t="str">
        <f t="shared" si="904"/>
        <v>NGR lake sediment grab sample</v>
      </c>
      <c r="K5477" s="1" t="str">
        <f t="shared" si="905"/>
        <v>&lt;177 micron (NGR)</v>
      </c>
      <c r="L5477">
        <v>47</v>
      </c>
      <c r="M5477" t="s">
        <v>366</v>
      </c>
      <c r="N5477">
        <v>925</v>
      </c>
      <c r="O5477" t="s">
        <v>35</v>
      </c>
      <c r="P5477" t="s">
        <v>244</v>
      </c>
      <c r="Q5477" t="s">
        <v>181</v>
      </c>
      <c r="R5477" t="s">
        <v>109</v>
      </c>
      <c r="S5477" t="s">
        <v>39</v>
      </c>
      <c r="T5477" t="s">
        <v>36</v>
      </c>
      <c r="U5477" t="s">
        <v>655</v>
      </c>
      <c r="V5477" t="s">
        <v>38</v>
      </c>
      <c r="W5477" t="s">
        <v>66</v>
      </c>
      <c r="X5477" t="s">
        <v>76</v>
      </c>
      <c r="Y5477" t="s">
        <v>41</v>
      </c>
      <c r="Z5477" t="s">
        <v>710</v>
      </c>
    </row>
    <row r="5478" spans="1:26" hidden="1" x14ac:dyDescent="0.25">
      <c r="A5478" t="s">
        <v>21792</v>
      </c>
      <c r="B5478" t="s">
        <v>21793</v>
      </c>
      <c r="C5478" s="1" t="str">
        <f t="shared" si="899"/>
        <v>21:0389</v>
      </c>
      <c r="D5478" s="1" t="str">
        <f t="shared" si="903"/>
        <v>21:0130</v>
      </c>
      <c r="E5478" t="s">
        <v>21794</v>
      </c>
      <c r="F5478" t="s">
        <v>21795</v>
      </c>
      <c r="H5478">
        <v>67.597332699999995</v>
      </c>
      <c r="I5478">
        <v>-85.710260199999993</v>
      </c>
      <c r="J5478" s="1" t="str">
        <f t="shared" si="904"/>
        <v>NGR lake sediment grab sample</v>
      </c>
      <c r="K5478" s="1" t="str">
        <f t="shared" si="905"/>
        <v>&lt;177 micron (NGR)</v>
      </c>
      <c r="L5478">
        <v>47</v>
      </c>
      <c r="M5478" t="s">
        <v>73</v>
      </c>
      <c r="N5478">
        <v>926</v>
      </c>
      <c r="O5478" t="s">
        <v>32</v>
      </c>
      <c r="P5478" t="s">
        <v>596</v>
      </c>
      <c r="Q5478" t="s">
        <v>39</v>
      </c>
      <c r="R5478" t="s">
        <v>76</v>
      </c>
      <c r="S5478" t="s">
        <v>66</v>
      </c>
      <c r="T5478" t="s">
        <v>36</v>
      </c>
      <c r="U5478" t="s">
        <v>336</v>
      </c>
      <c r="V5478" t="s">
        <v>200</v>
      </c>
      <c r="W5478" t="s">
        <v>53</v>
      </c>
      <c r="X5478" t="s">
        <v>77</v>
      </c>
      <c r="Y5478" t="s">
        <v>41</v>
      </c>
      <c r="Z5478" t="s">
        <v>2240</v>
      </c>
    </row>
    <row r="5479" spans="1:26" hidden="1" x14ac:dyDescent="0.25">
      <c r="A5479" t="s">
        <v>21796</v>
      </c>
      <c r="B5479" t="s">
        <v>21797</v>
      </c>
      <c r="C5479" s="1" t="str">
        <f t="shared" si="899"/>
        <v>21:0389</v>
      </c>
      <c r="D5479" s="1" t="str">
        <f t="shared" si="903"/>
        <v>21:0130</v>
      </c>
      <c r="E5479" t="s">
        <v>21798</v>
      </c>
      <c r="F5479" t="s">
        <v>21799</v>
      </c>
      <c r="H5479">
        <v>67.592100299999998</v>
      </c>
      <c r="I5479">
        <v>-85.743154799999999</v>
      </c>
      <c r="J5479" s="1" t="str">
        <f t="shared" si="904"/>
        <v>NGR lake sediment grab sample</v>
      </c>
      <c r="K5479" s="1" t="str">
        <f t="shared" si="905"/>
        <v>&lt;177 micron (NGR)</v>
      </c>
      <c r="L5479">
        <v>47</v>
      </c>
      <c r="M5479" t="s">
        <v>87</v>
      </c>
      <c r="N5479">
        <v>927</v>
      </c>
      <c r="O5479" t="s">
        <v>35</v>
      </c>
      <c r="P5479" t="s">
        <v>145</v>
      </c>
      <c r="Q5479" t="s">
        <v>97</v>
      </c>
      <c r="R5479" t="s">
        <v>109</v>
      </c>
      <c r="S5479" t="s">
        <v>181</v>
      </c>
      <c r="T5479" t="s">
        <v>36</v>
      </c>
      <c r="U5479" t="s">
        <v>933</v>
      </c>
      <c r="V5479" t="s">
        <v>66</v>
      </c>
      <c r="W5479" t="s">
        <v>66</v>
      </c>
      <c r="X5479" t="s">
        <v>77</v>
      </c>
      <c r="Y5479" t="s">
        <v>125</v>
      </c>
      <c r="Z5479" t="s">
        <v>496</v>
      </c>
    </row>
    <row r="5480" spans="1:26" hidden="1" x14ac:dyDescent="0.25">
      <c r="A5480" t="s">
        <v>21800</v>
      </c>
      <c r="B5480" t="s">
        <v>21801</v>
      </c>
      <c r="C5480" s="1" t="str">
        <f t="shared" si="899"/>
        <v>21:0389</v>
      </c>
      <c r="D5480" s="1" t="str">
        <f t="shared" si="903"/>
        <v>21:0130</v>
      </c>
      <c r="E5480" t="s">
        <v>21802</v>
      </c>
      <c r="F5480" t="s">
        <v>21803</v>
      </c>
      <c r="H5480">
        <v>67.580348700000002</v>
      </c>
      <c r="I5480">
        <v>-85.837091700000002</v>
      </c>
      <c r="J5480" s="1" t="str">
        <f t="shared" si="904"/>
        <v>NGR lake sediment grab sample</v>
      </c>
      <c r="K5480" s="1" t="str">
        <f t="shared" si="905"/>
        <v>&lt;177 micron (NGR)</v>
      </c>
      <c r="L5480">
        <v>47</v>
      </c>
      <c r="M5480" t="s">
        <v>96</v>
      </c>
      <c r="N5480">
        <v>928</v>
      </c>
      <c r="O5480" t="s">
        <v>236</v>
      </c>
      <c r="P5480" t="s">
        <v>61</v>
      </c>
      <c r="Q5480" t="s">
        <v>146</v>
      </c>
      <c r="R5480" t="s">
        <v>134</v>
      </c>
      <c r="S5480" t="s">
        <v>63</v>
      </c>
      <c r="T5480" t="s">
        <v>122</v>
      </c>
      <c r="U5480" t="s">
        <v>343</v>
      </c>
      <c r="V5480" t="s">
        <v>457</v>
      </c>
      <c r="W5480" t="s">
        <v>63</v>
      </c>
      <c r="X5480" t="s">
        <v>890</v>
      </c>
      <c r="Y5480" t="s">
        <v>41</v>
      </c>
      <c r="Z5480" t="s">
        <v>7612</v>
      </c>
    </row>
    <row r="5481" spans="1:26" hidden="1" x14ac:dyDescent="0.25">
      <c r="A5481" t="s">
        <v>21804</v>
      </c>
      <c r="B5481" t="s">
        <v>21805</v>
      </c>
      <c r="C5481" s="1" t="str">
        <f t="shared" si="899"/>
        <v>21:0389</v>
      </c>
      <c r="D5481" s="1" t="str">
        <f t="shared" si="903"/>
        <v>21:0130</v>
      </c>
      <c r="E5481" t="s">
        <v>21806</v>
      </c>
      <c r="F5481" t="s">
        <v>21807</v>
      </c>
      <c r="H5481">
        <v>67.5666236</v>
      </c>
      <c r="I5481">
        <v>-85.951664699999995</v>
      </c>
      <c r="J5481" s="1" t="str">
        <f t="shared" si="904"/>
        <v>NGR lake sediment grab sample</v>
      </c>
      <c r="K5481" s="1" t="str">
        <f t="shared" si="905"/>
        <v>&lt;177 micron (NGR)</v>
      </c>
      <c r="L5481">
        <v>47</v>
      </c>
      <c r="M5481" t="s">
        <v>106</v>
      </c>
      <c r="N5481">
        <v>929</v>
      </c>
      <c r="O5481" t="s">
        <v>334</v>
      </c>
      <c r="P5481" t="s">
        <v>77</v>
      </c>
      <c r="Q5481" t="s">
        <v>78</v>
      </c>
      <c r="R5481" t="s">
        <v>156</v>
      </c>
      <c r="S5481" t="s">
        <v>39</v>
      </c>
      <c r="T5481" t="s">
        <v>36</v>
      </c>
      <c r="U5481" t="s">
        <v>284</v>
      </c>
      <c r="V5481" t="s">
        <v>227</v>
      </c>
      <c r="W5481" t="s">
        <v>53</v>
      </c>
      <c r="X5481" t="s">
        <v>77</v>
      </c>
      <c r="Y5481" t="s">
        <v>125</v>
      </c>
      <c r="Z5481" t="s">
        <v>496</v>
      </c>
    </row>
    <row r="5482" spans="1:26" hidden="1" x14ac:dyDescent="0.25">
      <c r="A5482" t="s">
        <v>21808</v>
      </c>
      <c r="B5482" t="s">
        <v>21809</v>
      </c>
      <c r="C5482" s="1" t="str">
        <f t="shared" si="899"/>
        <v>21:0389</v>
      </c>
      <c r="D5482" s="1" t="str">
        <f t="shared" si="903"/>
        <v>21:0130</v>
      </c>
      <c r="E5482" t="s">
        <v>21810</v>
      </c>
      <c r="F5482" t="s">
        <v>21811</v>
      </c>
      <c r="H5482">
        <v>67.543945300000004</v>
      </c>
      <c r="I5482">
        <v>-85.989713399999999</v>
      </c>
      <c r="J5482" s="1" t="str">
        <f t="shared" si="904"/>
        <v>NGR lake sediment grab sample</v>
      </c>
      <c r="K5482" s="1" t="str">
        <f t="shared" si="905"/>
        <v>&lt;177 micron (NGR)</v>
      </c>
      <c r="L5482">
        <v>47</v>
      </c>
      <c r="M5482" t="s">
        <v>118</v>
      </c>
      <c r="N5482">
        <v>930</v>
      </c>
      <c r="O5482" t="s">
        <v>223</v>
      </c>
      <c r="P5482" t="s">
        <v>890</v>
      </c>
      <c r="Q5482" t="s">
        <v>181</v>
      </c>
      <c r="R5482" t="s">
        <v>32</v>
      </c>
      <c r="S5482" t="s">
        <v>78</v>
      </c>
      <c r="T5482" t="s">
        <v>122</v>
      </c>
      <c r="U5482" t="s">
        <v>291</v>
      </c>
      <c r="V5482" t="s">
        <v>137</v>
      </c>
      <c r="W5482" t="s">
        <v>63</v>
      </c>
      <c r="X5482" t="s">
        <v>283</v>
      </c>
      <c r="Y5482" t="s">
        <v>125</v>
      </c>
      <c r="Z5482" t="s">
        <v>15879</v>
      </c>
    </row>
    <row r="5483" spans="1:26" hidden="1" x14ac:dyDescent="0.25">
      <c r="A5483" t="s">
        <v>21812</v>
      </c>
      <c r="B5483" t="s">
        <v>21813</v>
      </c>
      <c r="C5483" s="1" t="str">
        <f t="shared" si="899"/>
        <v>21:0389</v>
      </c>
      <c r="D5483" s="1" t="str">
        <f t="shared" si="903"/>
        <v>21:0130</v>
      </c>
      <c r="E5483" t="s">
        <v>21814</v>
      </c>
      <c r="F5483" t="s">
        <v>21815</v>
      </c>
      <c r="H5483">
        <v>67.580046800000005</v>
      </c>
      <c r="I5483">
        <v>-85.983190699999994</v>
      </c>
      <c r="J5483" s="1" t="str">
        <f t="shared" si="904"/>
        <v>NGR lake sediment grab sample</v>
      </c>
      <c r="K5483" s="1" t="str">
        <f t="shared" si="905"/>
        <v>&lt;177 micron (NGR)</v>
      </c>
      <c r="L5483">
        <v>47</v>
      </c>
      <c r="M5483" t="s">
        <v>131</v>
      </c>
      <c r="N5483">
        <v>931</v>
      </c>
      <c r="O5483" t="s">
        <v>120</v>
      </c>
      <c r="P5483" t="s">
        <v>334</v>
      </c>
      <c r="Q5483" t="s">
        <v>97</v>
      </c>
      <c r="R5483" t="s">
        <v>134</v>
      </c>
      <c r="S5483" t="s">
        <v>78</v>
      </c>
      <c r="T5483" t="s">
        <v>36</v>
      </c>
      <c r="U5483" t="s">
        <v>465</v>
      </c>
      <c r="V5483" t="s">
        <v>190</v>
      </c>
      <c r="W5483" t="s">
        <v>66</v>
      </c>
      <c r="X5483" t="s">
        <v>283</v>
      </c>
      <c r="Y5483" t="s">
        <v>41</v>
      </c>
      <c r="Z5483" t="s">
        <v>39</v>
      </c>
    </row>
    <row r="5484" spans="1:26" hidden="1" x14ac:dyDescent="0.25">
      <c r="A5484" t="s">
        <v>21816</v>
      </c>
      <c r="B5484" t="s">
        <v>21817</v>
      </c>
      <c r="C5484" s="1" t="str">
        <f t="shared" si="899"/>
        <v>21:0389</v>
      </c>
      <c r="D5484" s="1" t="str">
        <f t="shared" si="903"/>
        <v>21:0130</v>
      </c>
      <c r="E5484" t="s">
        <v>21818</v>
      </c>
      <c r="F5484" t="s">
        <v>21819</v>
      </c>
      <c r="H5484">
        <v>67.594721300000003</v>
      </c>
      <c r="I5484">
        <v>-85.942260300000001</v>
      </c>
      <c r="J5484" s="1" t="str">
        <f t="shared" si="904"/>
        <v>NGR lake sediment grab sample</v>
      </c>
      <c r="K5484" s="1" t="str">
        <f t="shared" si="905"/>
        <v>&lt;177 micron (NGR)</v>
      </c>
      <c r="L5484">
        <v>47</v>
      </c>
      <c r="M5484" t="s">
        <v>143</v>
      </c>
      <c r="N5484">
        <v>932</v>
      </c>
      <c r="O5484" t="s">
        <v>35</v>
      </c>
      <c r="P5484" t="s">
        <v>134</v>
      </c>
      <c r="Q5484" t="s">
        <v>78</v>
      </c>
      <c r="R5484" t="s">
        <v>156</v>
      </c>
      <c r="S5484" t="s">
        <v>39</v>
      </c>
      <c r="T5484" t="s">
        <v>36</v>
      </c>
      <c r="U5484" t="s">
        <v>228</v>
      </c>
      <c r="V5484" t="s">
        <v>137</v>
      </c>
      <c r="W5484" t="s">
        <v>53</v>
      </c>
      <c r="X5484" t="s">
        <v>77</v>
      </c>
      <c r="Y5484" t="s">
        <v>309</v>
      </c>
      <c r="Z5484" t="s">
        <v>164</v>
      </c>
    </row>
    <row r="5485" spans="1:26" hidden="1" x14ac:dyDescent="0.25">
      <c r="A5485" t="s">
        <v>21820</v>
      </c>
      <c r="B5485" t="s">
        <v>21821</v>
      </c>
      <c r="C5485" s="1" t="str">
        <f t="shared" si="899"/>
        <v>21:0389</v>
      </c>
      <c r="D5485" s="1" t="str">
        <f t="shared" si="903"/>
        <v>21:0130</v>
      </c>
      <c r="E5485" t="s">
        <v>21822</v>
      </c>
      <c r="F5485" t="s">
        <v>21823</v>
      </c>
      <c r="H5485">
        <v>67.617595899999998</v>
      </c>
      <c r="I5485">
        <v>-85.806215100000003</v>
      </c>
      <c r="J5485" s="1" t="str">
        <f t="shared" si="904"/>
        <v>NGR lake sediment grab sample</v>
      </c>
      <c r="K5485" s="1" t="str">
        <f t="shared" si="905"/>
        <v>&lt;177 micron (NGR)</v>
      </c>
      <c r="L5485">
        <v>47</v>
      </c>
      <c r="M5485" t="s">
        <v>177</v>
      </c>
      <c r="N5485">
        <v>933</v>
      </c>
      <c r="O5485" t="s">
        <v>298</v>
      </c>
      <c r="P5485" t="s">
        <v>1254</v>
      </c>
      <c r="Q5485" t="s">
        <v>290</v>
      </c>
      <c r="R5485" t="s">
        <v>134</v>
      </c>
      <c r="S5485" t="s">
        <v>33</v>
      </c>
      <c r="T5485" t="s">
        <v>36</v>
      </c>
      <c r="U5485" t="s">
        <v>208</v>
      </c>
      <c r="V5485" t="s">
        <v>148</v>
      </c>
      <c r="W5485" t="s">
        <v>80</v>
      </c>
      <c r="X5485" t="s">
        <v>82</v>
      </c>
      <c r="Y5485" t="s">
        <v>41</v>
      </c>
      <c r="Z5485" t="s">
        <v>820</v>
      </c>
    </row>
    <row r="5486" spans="1:26" hidden="1" x14ac:dyDescent="0.25">
      <c r="A5486" t="s">
        <v>21824</v>
      </c>
      <c r="B5486" t="s">
        <v>21825</v>
      </c>
      <c r="C5486" s="1" t="str">
        <f t="shared" si="899"/>
        <v>21:0389</v>
      </c>
      <c r="D5486" s="1" t="str">
        <f t="shared" si="903"/>
        <v>21:0130</v>
      </c>
      <c r="E5486" t="s">
        <v>21826</v>
      </c>
      <c r="F5486" t="s">
        <v>21827</v>
      </c>
      <c r="H5486">
        <v>67.624670499999993</v>
      </c>
      <c r="I5486">
        <v>-85.720844299999996</v>
      </c>
      <c r="J5486" s="1" t="str">
        <f t="shared" si="904"/>
        <v>NGR lake sediment grab sample</v>
      </c>
      <c r="K5486" s="1" t="str">
        <f t="shared" si="905"/>
        <v>&lt;177 micron (NGR)</v>
      </c>
      <c r="L5486">
        <v>47</v>
      </c>
      <c r="M5486" t="s">
        <v>187</v>
      </c>
      <c r="N5486">
        <v>934</v>
      </c>
      <c r="O5486" t="s">
        <v>75</v>
      </c>
      <c r="P5486" t="s">
        <v>50</v>
      </c>
      <c r="Q5486" t="s">
        <v>33</v>
      </c>
      <c r="R5486" t="s">
        <v>156</v>
      </c>
      <c r="S5486" t="s">
        <v>33</v>
      </c>
      <c r="T5486" t="s">
        <v>122</v>
      </c>
      <c r="U5486" t="s">
        <v>79</v>
      </c>
      <c r="V5486" t="s">
        <v>157</v>
      </c>
      <c r="W5486" t="s">
        <v>66</v>
      </c>
      <c r="X5486" t="s">
        <v>76</v>
      </c>
      <c r="Y5486" t="s">
        <v>41</v>
      </c>
      <c r="Z5486" t="s">
        <v>710</v>
      </c>
    </row>
    <row r="5487" spans="1:26" hidden="1" x14ac:dyDescent="0.25">
      <c r="A5487" t="s">
        <v>21828</v>
      </c>
      <c r="B5487" t="s">
        <v>21829</v>
      </c>
      <c r="C5487" s="1" t="str">
        <f t="shared" si="899"/>
        <v>21:0389</v>
      </c>
      <c r="D5487" s="1" t="str">
        <f t="shared" si="903"/>
        <v>21:0130</v>
      </c>
      <c r="E5487" t="s">
        <v>21830</v>
      </c>
      <c r="F5487" t="s">
        <v>21831</v>
      </c>
      <c r="H5487">
        <v>67.664827000000002</v>
      </c>
      <c r="I5487">
        <v>-85.559969300000006</v>
      </c>
      <c r="J5487" s="1" t="str">
        <f t="shared" si="904"/>
        <v>NGR lake sediment grab sample</v>
      </c>
      <c r="K5487" s="1" t="str">
        <f t="shared" si="905"/>
        <v>&lt;177 micron (NGR)</v>
      </c>
      <c r="L5487">
        <v>47</v>
      </c>
      <c r="M5487" t="s">
        <v>196</v>
      </c>
      <c r="N5487">
        <v>935</v>
      </c>
      <c r="O5487" t="s">
        <v>799</v>
      </c>
      <c r="P5487" t="s">
        <v>67</v>
      </c>
      <c r="Q5487" t="s">
        <v>197</v>
      </c>
      <c r="R5487" t="s">
        <v>890</v>
      </c>
      <c r="S5487" t="s">
        <v>156</v>
      </c>
      <c r="T5487" t="s">
        <v>262</v>
      </c>
      <c r="U5487" t="s">
        <v>938</v>
      </c>
      <c r="V5487" t="s">
        <v>1193</v>
      </c>
      <c r="W5487" t="s">
        <v>80</v>
      </c>
      <c r="X5487" t="s">
        <v>48</v>
      </c>
      <c r="Y5487" t="s">
        <v>41</v>
      </c>
      <c r="Z5487" t="s">
        <v>2692</v>
      </c>
    </row>
    <row r="5488" spans="1:26" hidden="1" x14ac:dyDescent="0.25">
      <c r="A5488" t="s">
        <v>21832</v>
      </c>
      <c r="B5488" t="s">
        <v>21833</v>
      </c>
      <c r="C5488" s="1" t="str">
        <f t="shared" si="899"/>
        <v>21:0389</v>
      </c>
      <c r="D5488" s="1" t="str">
        <f t="shared" si="903"/>
        <v>21:0130</v>
      </c>
      <c r="E5488" t="s">
        <v>21834</v>
      </c>
      <c r="F5488" t="s">
        <v>21835</v>
      </c>
      <c r="H5488">
        <v>67.699834499999994</v>
      </c>
      <c r="I5488">
        <v>-85.447686599999997</v>
      </c>
      <c r="J5488" s="1" t="str">
        <f t="shared" si="904"/>
        <v>NGR lake sediment grab sample</v>
      </c>
      <c r="K5488" s="1" t="str">
        <f t="shared" si="905"/>
        <v>&lt;177 micron (NGR)</v>
      </c>
      <c r="L5488">
        <v>47</v>
      </c>
      <c r="M5488" t="s">
        <v>206</v>
      </c>
      <c r="N5488">
        <v>936</v>
      </c>
      <c r="O5488" t="s">
        <v>62</v>
      </c>
      <c r="P5488" t="s">
        <v>596</v>
      </c>
      <c r="Q5488" t="s">
        <v>78</v>
      </c>
      <c r="R5488" t="s">
        <v>50</v>
      </c>
      <c r="S5488" t="s">
        <v>39</v>
      </c>
      <c r="T5488" t="s">
        <v>36</v>
      </c>
      <c r="U5488" t="s">
        <v>465</v>
      </c>
      <c r="V5488" t="s">
        <v>1703</v>
      </c>
      <c r="W5488" t="s">
        <v>53</v>
      </c>
      <c r="X5488" t="s">
        <v>76</v>
      </c>
      <c r="Y5488" t="s">
        <v>41</v>
      </c>
      <c r="Z5488" t="s">
        <v>63</v>
      </c>
    </row>
    <row r="5489" spans="1:26" hidden="1" x14ac:dyDescent="0.25">
      <c r="A5489" t="s">
        <v>21836</v>
      </c>
      <c r="B5489" t="s">
        <v>21837</v>
      </c>
      <c r="C5489" s="1" t="str">
        <f t="shared" si="899"/>
        <v>21:0389</v>
      </c>
      <c r="D5489" s="1" t="str">
        <f t="shared" si="903"/>
        <v>21:0130</v>
      </c>
      <c r="E5489" t="s">
        <v>21838</v>
      </c>
      <c r="F5489" t="s">
        <v>21839</v>
      </c>
      <c r="H5489">
        <v>68.210522800000007</v>
      </c>
      <c r="I5489">
        <v>-84.283994699999994</v>
      </c>
      <c r="J5489" s="1" t="str">
        <f t="shared" si="904"/>
        <v>NGR lake sediment grab sample</v>
      </c>
      <c r="K5489" s="1" t="str">
        <f t="shared" si="905"/>
        <v>&lt;177 micron (NGR)</v>
      </c>
      <c r="L5489">
        <v>48</v>
      </c>
      <c r="M5489" t="s">
        <v>242</v>
      </c>
      <c r="N5489">
        <v>937</v>
      </c>
      <c r="O5489" t="s">
        <v>603</v>
      </c>
      <c r="P5489" t="s">
        <v>679</v>
      </c>
      <c r="Q5489" t="s">
        <v>34</v>
      </c>
      <c r="R5489" t="s">
        <v>510</v>
      </c>
      <c r="S5489" t="s">
        <v>391</v>
      </c>
      <c r="T5489" t="s">
        <v>36</v>
      </c>
      <c r="U5489" t="s">
        <v>910</v>
      </c>
      <c r="V5489" t="s">
        <v>7446</v>
      </c>
      <c r="W5489" t="s">
        <v>66</v>
      </c>
      <c r="X5489" t="s">
        <v>48</v>
      </c>
      <c r="Y5489" t="s">
        <v>41</v>
      </c>
      <c r="Z5489" t="s">
        <v>146</v>
      </c>
    </row>
    <row r="5490" spans="1:26" hidden="1" x14ac:dyDescent="0.25">
      <c r="A5490" t="s">
        <v>21840</v>
      </c>
      <c r="B5490" t="s">
        <v>21841</v>
      </c>
      <c r="C5490" s="1" t="str">
        <f t="shared" si="899"/>
        <v>21:0389</v>
      </c>
      <c r="D5490" s="1" t="str">
        <f t="shared" si="903"/>
        <v>21:0130</v>
      </c>
      <c r="E5490" t="s">
        <v>21842</v>
      </c>
      <c r="F5490" t="s">
        <v>21843</v>
      </c>
      <c r="H5490">
        <v>68.033709500000001</v>
      </c>
      <c r="I5490">
        <v>-84.339017600000005</v>
      </c>
      <c r="J5490" s="1" t="str">
        <f t="shared" si="904"/>
        <v>NGR lake sediment grab sample</v>
      </c>
      <c r="K5490" s="1" t="str">
        <f t="shared" si="905"/>
        <v>&lt;177 micron (NGR)</v>
      </c>
      <c r="L5490">
        <v>48</v>
      </c>
      <c r="M5490" t="s">
        <v>47</v>
      </c>
      <c r="N5490">
        <v>938</v>
      </c>
      <c r="O5490" t="s">
        <v>1177</v>
      </c>
      <c r="P5490" t="s">
        <v>615</v>
      </c>
      <c r="Q5490" t="s">
        <v>349</v>
      </c>
      <c r="R5490" t="s">
        <v>455</v>
      </c>
      <c r="S5490" t="s">
        <v>321</v>
      </c>
      <c r="T5490" t="s">
        <v>36</v>
      </c>
      <c r="U5490" t="s">
        <v>495</v>
      </c>
      <c r="V5490" t="s">
        <v>76</v>
      </c>
      <c r="W5490" t="s">
        <v>33</v>
      </c>
      <c r="X5490" t="s">
        <v>336</v>
      </c>
      <c r="Y5490" t="s">
        <v>41</v>
      </c>
      <c r="Z5490" t="s">
        <v>1137</v>
      </c>
    </row>
    <row r="5491" spans="1:26" hidden="1" x14ac:dyDescent="0.25">
      <c r="A5491" t="s">
        <v>21844</v>
      </c>
      <c r="B5491" t="s">
        <v>21845</v>
      </c>
      <c r="C5491" s="1" t="str">
        <f t="shared" si="899"/>
        <v>21:0389</v>
      </c>
      <c r="D5491" s="1" t="str">
        <f t="shared" si="903"/>
        <v>21:0130</v>
      </c>
      <c r="E5491" t="s">
        <v>21846</v>
      </c>
      <c r="F5491" t="s">
        <v>21847</v>
      </c>
      <c r="H5491">
        <v>68.055600600000005</v>
      </c>
      <c r="I5491">
        <v>-84.317874000000003</v>
      </c>
      <c r="J5491" s="1" t="str">
        <f t="shared" si="904"/>
        <v>NGR lake sediment grab sample</v>
      </c>
      <c r="K5491" s="1" t="str">
        <f t="shared" si="905"/>
        <v>&lt;177 micron (NGR)</v>
      </c>
      <c r="L5491">
        <v>48</v>
      </c>
      <c r="M5491" t="s">
        <v>60</v>
      </c>
      <c r="N5491">
        <v>939</v>
      </c>
      <c r="O5491" t="s">
        <v>107</v>
      </c>
      <c r="P5491" t="s">
        <v>320</v>
      </c>
      <c r="Q5491" t="s">
        <v>75</v>
      </c>
      <c r="R5491" t="s">
        <v>5695</v>
      </c>
      <c r="S5491" t="s">
        <v>668</v>
      </c>
      <c r="T5491" t="s">
        <v>36</v>
      </c>
      <c r="U5491" t="s">
        <v>1538</v>
      </c>
      <c r="V5491" t="s">
        <v>9909</v>
      </c>
      <c r="W5491" t="s">
        <v>80</v>
      </c>
      <c r="X5491" t="s">
        <v>336</v>
      </c>
      <c r="Y5491" t="s">
        <v>125</v>
      </c>
      <c r="Z5491" t="s">
        <v>3876</v>
      </c>
    </row>
    <row r="5492" spans="1:26" hidden="1" x14ac:dyDescent="0.25">
      <c r="A5492" t="s">
        <v>21848</v>
      </c>
      <c r="B5492" t="s">
        <v>21849</v>
      </c>
      <c r="C5492" s="1" t="str">
        <f t="shared" si="899"/>
        <v>21:0389</v>
      </c>
      <c r="D5492" s="1" t="str">
        <f t="shared" si="903"/>
        <v>21:0130</v>
      </c>
      <c r="E5492" t="s">
        <v>21850</v>
      </c>
      <c r="F5492" t="s">
        <v>21851</v>
      </c>
      <c r="H5492">
        <v>68.084276099999997</v>
      </c>
      <c r="I5492">
        <v>-84.314370400000001</v>
      </c>
      <c r="J5492" s="1" t="str">
        <f t="shared" si="904"/>
        <v>NGR lake sediment grab sample</v>
      </c>
      <c r="K5492" s="1" t="str">
        <f t="shared" si="905"/>
        <v>&lt;177 micron (NGR)</v>
      </c>
      <c r="L5492">
        <v>48</v>
      </c>
      <c r="M5492" t="s">
        <v>73</v>
      </c>
      <c r="N5492">
        <v>940</v>
      </c>
      <c r="O5492" t="s">
        <v>31</v>
      </c>
      <c r="P5492" t="s">
        <v>528</v>
      </c>
      <c r="Q5492" t="s">
        <v>394</v>
      </c>
      <c r="R5492" t="s">
        <v>1692</v>
      </c>
      <c r="S5492" t="s">
        <v>406</v>
      </c>
      <c r="T5492" t="s">
        <v>36</v>
      </c>
      <c r="U5492" t="s">
        <v>464</v>
      </c>
      <c r="V5492" t="s">
        <v>76</v>
      </c>
      <c r="W5492" t="s">
        <v>80</v>
      </c>
      <c r="X5492" t="s">
        <v>79</v>
      </c>
      <c r="Y5492" t="s">
        <v>125</v>
      </c>
      <c r="Z5492" t="s">
        <v>4550</v>
      </c>
    </row>
    <row r="5493" spans="1:26" hidden="1" x14ac:dyDescent="0.25">
      <c r="A5493" t="s">
        <v>21852</v>
      </c>
      <c r="B5493" t="s">
        <v>21853</v>
      </c>
      <c r="C5493" s="1" t="str">
        <f t="shared" si="899"/>
        <v>21:0389</v>
      </c>
      <c r="D5493" s="1" t="str">
        <f t="shared" si="903"/>
        <v>21:0130</v>
      </c>
      <c r="E5493" t="s">
        <v>21854</v>
      </c>
      <c r="F5493" t="s">
        <v>21855</v>
      </c>
      <c r="H5493">
        <v>68.101274599999996</v>
      </c>
      <c r="I5493">
        <v>-84.347035500000004</v>
      </c>
      <c r="J5493" s="1" t="str">
        <f t="shared" si="904"/>
        <v>NGR lake sediment grab sample</v>
      </c>
      <c r="K5493" s="1" t="str">
        <f t="shared" si="905"/>
        <v>&lt;177 micron (NGR)</v>
      </c>
      <c r="L5493">
        <v>48</v>
      </c>
      <c r="M5493" t="s">
        <v>251</v>
      </c>
      <c r="N5493">
        <v>941</v>
      </c>
      <c r="O5493" t="s">
        <v>235</v>
      </c>
      <c r="P5493" t="s">
        <v>463</v>
      </c>
      <c r="Q5493" t="s">
        <v>321</v>
      </c>
      <c r="R5493" t="s">
        <v>1692</v>
      </c>
      <c r="S5493" t="s">
        <v>711</v>
      </c>
      <c r="T5493" t="s">
        <v>36</v>
      </c>
      <c r="U5493" t="s">
        <v>19764</v>
      </c>
      <c r="V5493" t="s">
        <v>201</v>
      </c>
      <c r="W5493" t="s">
        <v>80</v>
      </c>
      <c r="X5493" t="s">
        <v>79</v>
      </c>
      <c r="Y5493" t="s">
        <v>41</v>
      </c>
      <c r="Z5493" t="s">
        <v>4754</v>
      </c>
    </row>
    <row r="5494" spans="1:26" hidden="1" x14ac:dyDescent="0.25">
      <c r="A5494" t="s">
        <v>21856</v>
      </c>
      <c r="B5494" t="s">
        <v>21857</v>
      </c>
      <c r="C5494" s="1" t="str">
        <f t="shared" si="899"/>
        <v>21:0389</v>
      </c>
      <c r="D5494" s="1" t="str">
        <f t="shared" si="903"/>
        <v>21:0130</v>
      </c>
      <c r="E5494" t="s">
        <v>21858</v>
      </c>
      <c r="F5494" t="s">
        <v>21859</v>
      </c>
      <c r="H5494">
        <v>68.103824299999999</v>
      </c>
      <c r="I5494">
        <v>-84.310407999999995</v>
      </c>
      <c r="J5494" s="1" t="str">
        <f t="shared" si="904"/>
        <v>NGR lake sediment grab sample</v>
      </c>
      <c r="K5494" s="1" t="str">
        <f t="shared" si="905"/>
        <v>&lt;177 micron (NGR)</v>
      </c>
      <c r="L5494">
        <v>48</v>
      </c>
      <c r="M5494" t="s">
        <v>259</v>
      </c>
      <c r="N5494">
        <v>942</v>
      </c>
      <c r="O5494" t="s">
        <v>463</v>
      </c>
      <c r="P5494" t="s">
        <v>107</v>
      </c>
      <c r="Q5494" t="s">
        <v>145</v>
      </c>
      <c r="R5494" t="s">
        <v>81</v>
      </c>
      <c r="S5494" t="s">
        <v>711</v>
      </c>
      <c r="T5494" t="s">
        <v>36</v>
      </c>
      <c r="U5494" t="s">
        <v>1538</v>
      </c>
      <c r="V5494" t="s">
        <v>4550</v>
      </c>
      <c r="W5494" t="s">
        <v>63</v>
      </c>
      <c r="X5494" t="s">
        <v>48</v>
      </c>
      <c r="Y5494" t="s">
        <v>125</v>
      </c>
      <c r="Z5494" t="s">
        <v>15879</v>
      </c>
    </row>
    <row r="5495" spans="1:26" hidden="1" x14ac:dyDescent="0.25">
      <c r="A5495" t="s">
        <v>21860</v>
      </c>
      <c r="B5495" t="s">
        <v>21861</v>
      </c>
      <c r="C5495" s="1" t="str">
        <f t="shared" si="899"/>
        <v>21:0389</v>
      </c>
      <c r="D5495" s="1" t="str">
        <f t="shared" si="903"/>
        <v>21:0130</v>
      </c>
      <c r="E5495" t="s">
        <v>21858</v>
      </c>
      <c r="F5495" t="s">
        <v>21862</v>
      </c>
      <c r="H5495">
        <v>68.103824299999999</v>
      </c>
      <c r="I5495">
        <v>-84.310407999999995</v>
      </c>
      <c r="J5495" s="1" t="str">
        <f t="shared" si="904"/>
        <v>NGR lake sediment grab sample</v>
      </c>
      <c r="K5495" s="1" t="str">
        <f t="shared" si="905"/>
        <v>&lt;177 micron (NGR)</v>
      </c>
      <c r="L5495">
        <v>48</v>
      </c>
      <c r="M5495" t="s">
        <v>268</v>
      </c>
      <c r="N5495">
        <v>943</v>
      </c>
      <c r="O5495" t="s">
        <v>31</v>
      </c>
      <c r="P5495" t="s">
        <v>509</v>
      </c>
      <c r="Q5495" t="s">
        <v>668</v>
      </c>
      <c r="R5495" t="s">
        <v>1692</v>
      </c>
      <c r="S5495" t="s">
        <v>708</v>
      </c>
      <c r="T5495" t="s">
        <v>36</v>
      </c>
      <c r="U5495" t="s">
        <v>1017</v>
      </c>
      <c r="V5495" t="s">
        <v>16865</v>
      </c>
      <c r="W5495" t="s">
        <v>66</v>
      </c>
      <c r="X5495" t="s">
        <v>48</v>
      </c>
      <c r="Y5495" t="s">
        <v>41</v>
      </c>
      <c r="Z5495" t="s">
        <v>4754</v>
      </c>
    </row>
    <row r="5496" spans="1:26" hidden="1" x14ac:dyDescent="0.25">
      <c r="A5496" t="s">
        <v>21863</v>
      </c>
      <c r="B5496" t="s">
        <v>21864</v>
      </c>
      <c r="C5496" s="1" t="str">
        <f t="shared" si="899"/>
        <v>21:0389</v>
      </c>
      <c r="D5496" s="1" t="str">
        <f t="shared" si="903"/>
        <v>21:0130</v>
      </c>
      <c r="E5496" t="s">
        <v>21865</v>
      </c>
      <c r="F5496" t="s">
        <v>21866</v>
      </c>
      <c r="H5496">
        <v>68.138406700000004</v>
      </c>
      <c r="I5496">
        <v>-84.362137899999993</v>
      </c>
      <c r="J5496" s="1" t="str">
        <f t="shared" si="904"/>
        <v>NGR lake sediment grab sample</v>
      </c>
      <c r="K5496" s="1" t="str">
        <f t="shared" si="905"/>
        <v>&lt;177 micron (NGR)</v>
      </c>
      <c r="L5496">
        <v>48</v>
      </c>
      <c r="M5496" t="s">
        <v>87</v>
      </c>
      <c r="N5496">
        <v>944</v>
      </c>
      <c r="O5496" t="s">
        <v>235</v>
      </c>
      <c r="P5496" t="s">
        <v>107</v>
      </c>
      <c r="Q5496" t="s">
        <v>406</v>
      </c>
      <c r="R5496" t="s">
        <v>1692</v>
      </c>
      <c r="S5496" t="s">
        <v>708</v>
      </c>
      <c r="T5496" t="s">
        <v>36</v>
      </c>
      <c r="U5496" t="s">
        <v>1538</v>
      </c>
      <c r="V5496" t="s">
        <v>3876</v>
      </c>
      <c r="W5496" t="s">
        <v>63</v>
      </c>
      <c r="X5496" t="s">
        <v>760</v>
      </c>
      <c r="Y5496" t="s">
        <v>41</v>
      </c>
      <c r="Z5496" t="s">
        <v>1137</v>
      </c>
    </row>
    <row r="5497" spans="1:26" hidden="1" x14ac:dyDescent="0.25">
      <c r="A5497" t="s">
        <v>21867</v>
      </c>
      <c r="B5497" t="s">
        <v>21868</v>
      </c>
      <c r="C5497" s="1" t="str">
        <f t="shared" si="899"/>
        <v>21:0389</v>
      </c>
      <c r="D5497" s="1" t="str">
        <f t="shared" si="903"/>
        <v>21:0130</v>
      </c>
      <c r="E5497" t="s">
        <v>21869</v>
      </c>
      <c r="F5497" t="s">
        <v>21870</v>
      </c>
      <c r="H5497">
        <v>68.185732599999994</v>
      </c>
      <c r="I5497">
        <v>-84.232534400000006</v>
      </c>
      <c r="J5497" s="1" t="str">
        <f t="shared" si="904"/>
        <v>NGR lake sediment grab sample</v>
      </c>
      <c r="K5497" s="1" t="str">
        <f t="shared" si="905"/>
        <v>&lt;177 micron (NGR)</v>
      </c>
      <c r="L5497">
        <v>48</v>
      </c>
      <c r="M5497" t="s">
        <v>96</v>
      </c>
      <c r="N5497">
        <v>945</v>
      </c>
      <c r="O5497" t="s">
        <v>639</v>
      </c>
      <c r="P5497" t="s">
        <v>562</v>
      </c>
      <c r="Q5497" t="s">
        <v>145</v>
      </c>
      <c r="R5497" t="s">
        <v>297</v>
      </c>
      <c r="S5497" t="s">
        <v>394</v>
      </c>
      <c r="T5497" t="s">
        <v>36</v>
      </c>
      <c r="U5497" t="s">
        <v>5050</v>
      </c>
      <c r="V5497" t="s">
        <v>146</v>
      </c>
      <c r="W5497" t="s">
        <v>53</v>
      </c>
      <c r="X5497" t="s">
        <v>48</v>
      </c>
      <c r="Y5497" t="s">
        <v>41</v>
      </c>
      <c r="Z5497" t="s">
        <v>3876</v>
      </c>
    </row>
    <row r="5498" spans="1:26" hidden="1" x14ac:dyDescent="0.25">
      <c r="A5498" t="s">
        <v>21871</v>
      </c>
      <c r="B5498" t="s">
        <v>21872</v>
      </c>
      <c r="C5498" s="1" t="str">
        <f t="shared" si="899"/>
        <v>21:0389</v>
      </c>
      <c r="D5498" s="1" t="str">
        <f t="shared" si="903"/>
        <v>21:0130</v>
      </c>
      <c r="E5498" t="s">
        <v>21838</v>
      </c>
      <c r="F5498" t="s">
        <v>21873</v>
      </c>
      <c r="H5498">
        <v>68.210522800000007</v>
      </c>
      <c r="I5498">
        <v>-84.283994699999994</v>
      </c>
      <c r="J5498" s="1" t="str">
        <f t="shared" si="904"/>
        <v>NGR lake sediment grab sample</v>
      </c>
      <c r="K5498" s="1" t="str">
        <f t="shared" si="905"/>
        <v>&lt;177 micron (NGR)</v>
      </c>
      <c r="L5498">
        <v>48</v>
      </c>
      <c r="M5498" t="s">
        <v>366</v>
      </c>
      <c r="N5498">
        <v>946</v>
      </c>
      <c r="O5498" t="s">
        <v>841</v>
      </c>
      <c r="P5498" t="s">
        <v>679</v>
      </c>
      <c r="Q5498" t="s">
        <v>50</v>
      </c>
      <c r="R5498" t="s">
        <v>1048</v>
      </c>
      <c r="S5498" t="s">
        <v>283</v>
      </c>
      <c r="T5498" t="s">
        <v>36</v>
      </c>
      <c r="U5498" t="s">
        <v>910</v>
      </c>
      <c r="V5498" t="s">
        <v>8712</v>
      </c>
      <c r="W5498" t="s">
        <v>53</v>
      </c>
      <c r="X5498" t="s">
        <v>890</v>
      </c>
      <c r="Y5498" t="s">
        <v>41</v>
      </c>
      <c r="Z5498" t="s">
        <v>201</v>
      </c>
    </row>
    <row r="5499" spans="1:26" hidden="1" x14ac:dyDescent="0.25">
      <c r="A5499" t="s">
        <v>21874</v>
      </c>
      <c r="B5499" t="s">
        <v>21875</v>
      </c>
      <c r="C5499" s="1" t="str">
        <f t="shared" si="899"/>
        <v>21:0389</v>
      </c>
      <c r="D5499" s="1" t="str">
        <f t="shared" si="903"/>
        <v>21:0130</v>
      </c>
      <c r="E5499" t="s">
        <v>21876</v>
      </c>
      <c r="F5499" t="s">
        <v>21877</v>
      </c>
      <c r="H5499">
        <v>68.371576500000003</v>
      </c>
      <c r="I5499">
        <v>-84.103315300000006</v>
      </c>
      <c r="J5499" s="1" t="str">
        <f t="shared" si="904"/>
        <v>NGR lake sediment grab sample</v>
      </c>
      <c r="K5499" s="1" t="str">
        <f t="shared" si="905"/>
        <v>&lt;177 micron (NGR)</v>
      </c>
      <c r="L5499">
        <v>48</v>
      </c>
      <c r="M5499" t="s">
        <v>106</v>
      </c>
      <c r="N5499">
        <v>947</v>
      </c>
      <c r="O5499" t="s">
        <v>306</v>
      </c>
      <c r="P5499" t="s">
        <v>516</v>
      </c>
      <c r="Q5499" t="s">
        <v>110</v>
      </c>
      <c r="R5499" t="s">
        <v>349</v>
      </c>
      <c r="S5499" t="s">
        <v>156</v>
      </c>
      <c r="T5499" t="s">
        <v>36</v>
      </c>
      <c r="U5499" t="s">
        <v>938</v>
      </c>
      <c r="V5499" t="s">
        <v>1607</v>
      </c>
      <c r="W5499" t="s">
        <v>66</v>
      </c>
      <c r="X5499" t="s">
        <v>82</v>
      </c>
      <c r="Y5499" t="s">
        <v>41</v>
      </c>
      <c r="Z5499" t="s">
        <v>9383</v>
      </c>
    </row>
    <row r="5500" spans="1:26" hidden="1" x14ac:dyDescent="0.25">
      <c r="A5500" t="s">
        <v>21878</v>
      </c>
      <c r="B5500" t="s">
        <v>21879</v>
      </c>
      <c r="C5500" s="1" t="str">
        <f t="shared" si="899"/>
        <v>21:0389</v>
      </c>
      <c r="D5500" s="1" t="str">
        <f t="shared" si="903"/>
        <v>21:0130</v>
      </c>
      <c r="E5500" t="s">
        <v>21880</v>
      </c>
      <c r="F5500" t="s">
        <v>21881</v>
      </c>
      <c r="H5500">
        <v>68.3840261</v>
      </c>
      <c r="I5500">
        <v>-84.1713065</v>
      </c>
      <c r="J5500" s="1" t="str">
        <f t="shared" si="904"/>
        <v>NGR lake sediment grab sample</v>
      </c>
      <c r="K5500" s="1" t="str">
        <f t="shared" si="905"/>
        <v>&lt;177 micron (NGR)</v>
      </c>
      <c r="L5500">
        <v>48</v>
      </c>
      <c r="M5500" t="s">
        <v>118</v>
      </c>
      <c r="N5500">
        <v>948</v>
      </c>
      <c r="O5500" t="s">
        <v>107</v>
      </c>
      <c r="P5500" t="s">
        <v>224</v>
      </c>
      <c r="Q5500" t="s">
        <v>596</v>
      </c>
      <c r="R5500" t="s">
        <v>406</v>
      </c>
      <c r="S5500" t="s">
        <v>145</v>
      </c>
      <c r="T5500" t="s">
        <v>36</v>
      </c>
      <c r="U5500" t="s">
        <v>8210</v>
      </c>
      <c r="V5500" t="s">
        <v>64</v>
      </c>
      <c r="W5500" t="s">
        <v>80</v>
      </c>
      <c r="X5500" t="s">
        <v>760</v>
      </c>
      <c r="Y5500" t="s">
        <v>41</v>
      </c>
      <c r="Z5500" t="s">
        <v>760</v>
      </c>
    </row>
    <row r="5501" spans="1:26" hidden="1" x14ac:dyDescent="0.25">
      <c r="A5501" t="s">
        <v>21882</v>
      </c>
      <c r="B5501" t="s">
        <v>21883</v>
      </c>
      <c r="C5501" s="1" t="str">
        <f t="shared" si="899"/>
        <v>21:0389</v>
      </c>
      <c r="D5501" s="1" t="str">
        <f t="shared" si="903"/>
        <v>21:0130</v>
      </c>
      <c r="E5501" t="s">
        <v>21884</v>
      </c>
      <c r="F5501" t="s">
        <v>21885</v>
      </c>
      <c r="H5501">
        <v>68.401947199999995</v>
      </c>
      <c r="I5501">
        <v>-84.279681800000006</v>
      </c>
      <c r="J5501" s="1" t="str">
        <f t="shared" si="904"/>
        <v>NGR lake sediment grab sample</v>
      </c>
      <c r="K5501" s="1" t="str">
        <f t="shared" si="905"/>
        <v>&lt;177 micron (NGR)</v>
      </c>
      <c r="L5501">
        <v>48</v>
      </c>
      <c r="M5501" t="s">
        <v>131</v>
      </c>
      <c r="N5501">
        <v>949</v>
      </c>
      <c r="O5501" t="s">
        <v>21886</v>
      </c>
      <c r="P5501" t="s">
        <v>207</v>
      </c>
      <c r="Q5501" t="s">
        <v>145</v>
      </c>
      <c r="R5501" t="s">
        <v>489</v>
      </c>
      <c r="S5501" t="s">
        <v>75</v>
      </c>
      <c r="T5501" t="s">
        <v>36</v>
      </c>
      <c r="U5501" t="s">
        <v>980</v>
      </c>
      <c r="V5501" t="s">
        <v>3940</v>
      </c>
      <c r="W5501" t="s">
        <v>39</v>
      </c>
      <c r="X5501" t="s">
        <v>760</v>
      </c>
      <c r="Y5501" t="s">
        <v>760</v>
      </c>
      <c r="Z5501" t="s">
        <v>760</v>
      </c>
    </row>
    <row r="5502" spans="1:26" hidden="1" x14ac:dyDescent="0.25">
      <c r="A5502" t="s">
        <v>21887</v>
      </c>
      <c r="B5502" t="s">
        <v>21888</v>
      </c>
      <c r="C5502" s="1" t="str">
        <f t="shared" si="899"/>
        <v>21:0389</v>
      </c>
      <c r="D5502" s="1" t="str">
        <f t="shared" si="903"/>
        <v>21:0130</v>
      </c>
      <c r="E5502" t="s">
        <v>21889</v>
      </c>
      <c r="F5502" t="s">
        <v>21890</v>
      </c>
      <c r="H5502">
        <v>68.406520299999997</v>
      </c>
      <c r="I5502">
        <v>-84.337930999999998</v>
      </c>
      <c r="J5502" s="1" t="str">
        <f t="shared" si="904"/>
        <v>NGR lake sediment grab sample</v>
      </c>
      <c r="K5502" s="1" t="str">
        <f t="shared" si="905"/>
        <v>&lt;177 micron (NGR)</v>
      </c>
      <c r="L5502">
        <v>48</v>
      </c>
      <c r="M5502" t="s">
        <v>143</v>
      </c>
      <c r="N5502">
        <v>950</v>
      </c>
      <c r="O5502" t="s">
        <v>3263</v>
      </c>
      <c r="P5502" t="s">
        <v>343</v>
      </c>
      <c r="Q5502" t="s">
        <v>134</v>
      </c>
      <c r="R5502" t="s">
        <v>224</v>
      </c>
      <c r="S5502" t="s">
        <v>75</v>
      </c>
      <c r="T5502" t="s">
        <v>36</v>
      </c>
      <c r="U5502" t="s">
        <v>939</v>
      </c>
      <c r="V5502" t="s">
        <v>16665</v>
      </c>
      <c r="W5502" t="s">
        <v>181</v>
      </c>
      <c r="X5502" t="s">
        <v>82</v>
      </c>
      <c r="Y5502" t="s">
        <v>41</v>
      </c>
      <c r="Z5502" t="s">
        <v>859</v>
      </c>
    </row>
    <row r="5503" spans="1:26" hidden="1" x14ac:dyDescent="0.25">
      <c r="A5503" t="s">
        <v>21891</v>
      </c>
      <c r="B5503" t="s">
        <v>21892</v>
      </c>
      <c r="C5503" s="1" t="str">
        <f t="shared" si="899"/>
        <v>21:0389</v>
      </c>
      <c r="D5503" s="1" t="str">
        <f>HYPERLINK("http://geochem.nrcan.gc.ca/cdogs/content/svy/svy_e.htm", "")</f>
        <v/>
      </c>
      <c r="G5503" s="1" t="str">
        <f>HYPERLINK("http://geochem.nrcan.gc.ca/cdogs/content/cr_/cr_00021_e.htm", "21")</f>
        <v>21</v>
      </c>
      <c r="J5503" t="s">
        <v>220</v>
      </c>
      <c r="K5503" t="s">
        <v>221</v>
      </c>
      <c r="L5503">
        <v>48</v>
      </c>
      <c r="M5503" t="s">
        <v>222</v>
      </c>
      <c r="N5503">
        <v>951</v>
      </c>
      <c r="O5503" t="s">
        <v>48</v>
      </c>
      <c r="P5503" t="s">
        <v>77</v>
      </c>
      <c r="Q5503" t="s">
        <v>277</v>
      </c>
      <c r="R5503" t="s">
        <v>181</v>
      </c>
      <c r="S5503" t="s">
        <v>33</v>
      </c>
      <c r="T5503" t="s">
        <v>36</v>
      </c>
      <c r="U5503" t="s">
        <v>1964</v>
      </c>
      <c r="V5503" t="s">
        <v>730</v>
      </c>
      <c r="W5503" t="s">
        <v>146</v>
      </c>
      <c r="X5503" t="s">
        <v>890</v>
      </c>
      <c r="Y5503" t="s">
        <v>39</v>
      </c>
      <c r="Z5503" t="s">
        <v>596</v>
      </c>
    </row>
    <row r="5504" spans="1:26" hidden="1" x14ac:dyDescent="0.25">
      <c r="A5504" t="s">
        <v>21893</v>
      </c>
      <c r="B5504" t="s">
        <v>21894</v>
      </c>
      <c r="C5504" s="1" t="str">
        <f t="shared" si="899"/>
        <v>21:0389</v>
      </c>
      <c r="D5504" s="1" t="str">
        <f t="shared" ref="D5504:D5515" si="906">HYPERLINK("http://geochem.nrcan.gc.ca/cdogs/content/svy/svy210130_e.htm", "21:0130")</f>
        <v>21:0130</v>
      </c>
      <c r="E5504" t="s">
        <v>21895</v>
      </c>
      <c r="F5504" t="s">
        <v>21896</v>
      </c>
      <c r="H5504">
        <v>68.3572609</v>
      </c>
      <c r="I5504">
        <v>-84.493173299999995</v>
      </c>
      <c r="J5504" s="1" t="str">
        <f t="shared" ref="J5504:J5515" si="907">HYPERLINK("http://geochem.nrcan.gc.ca/cdogs/content/kwd/kwd020027_e.htm", "NGR lake sediment grab sample")</f>
        <v>NGR lake sediment grab sample</v>
      </c>
      <c r="K5504" s="1" t="str">
        <f t="shared" ref="K5504:K5515" si="908">HYPERLINK("http://geochem.nrcan.gc.ca/cdogs/content/kwd/kwd080006_e.htm", "&lt;177 micron (NGR)")</f>
        <v>&lt;177 micron (NGR)</v>
      </c>
      <c r="L5504">
        <v>48</v>
      </c>
      <c r="M5504" t="s">
        <v>177</v>
      </c>
      <c r="N5504">
        <v>952</v>
      </c>
      <c r="O5504" t="s">
        <v>197</v>
      </c>
      <c r="P5504" t="s">
        <v>82</v>
      </c>
      <c r="Q5504" t="s">
        <v>78</v>
      </c>
      <c r="R5504" t="s">
        <v>335</v>
      </c>
      <c r="S5504" t="s">
        <v>156</v>
      </c>
      <c r="T5504" t="s">
        <v>36</v>
      </c>
      <c r="U5504" t="s">
        <v>390</v>
      </c>
      <c r="V5504" t="s">
        <v>63</v>
      </c>
      <c r="W5504" t="s">
        <v>53</v>
      </c>
      <c r="X5504" t="s">
        <v>82</v>
      </c>
      <c r="Y5504" t="s">
        <v>41</v>
      </c>
      <c r="Z5504" t="s">
        <v>2723</v>
      </c>
    </row>
    <row r="5505" spans="1:26" hidden="1" x14ac:dyDescent="0.25">
      <c r="A5505" t="s">
        <v>21897</v>
      </c>
      <c r="B5505" t="s">
        <v>21898</v>
      </c>
      <c r="C5505" s="1" t="str">
        <f t="shared" si="899"/>
        <v>21:0389</v>
      </c>
      <c r="D5505" s="1" t="str">
        <f t="shared" si="906"/>
        <v>21:0130</v>
      </c>
      <c r="E5505" t="s">
        <v>21899</v>
      </c>
      <c r="F5505" t="s">
        <v>21900</v>
      </c>
      <c r="H5505">
        <v>68.3272367</v>
      </c>
      <c r="I5505">
        <v>-84.521170400000003</v>
      </c>
      <c r="J5505" s="1" t="str">
        <f t="shared" si="907"/>
        <v>NGR lake sediment grab sample</v>
      </c>
      <c r="K5505" s="1" t="str">
        <f t="shared" si="908"/>
        <v>&lt;177 micron (NGR)</v>
      </c>
      <c r="L5505">
        <v>48</v>
      </c>
      <c r="M5505" t="s">
        <v>187</v>
      </c>
      <c r="N5505">
        <v>953</v>
      </c>
      <c r="O5505" t="s">
        <v>497</v>
      </c>
      <c r="P5505" t="s">
        <v>888</v>
      </c>
      <c r="Q5505" t="s">
        <v>110</v>
      </c>
      <c r="R5505" t="s">
        <v>253</v>
      </c>
      <c r="S5505" t="s">
        <v>145</v>
      </c>
      <c r="T5505" t="s">
        <v>36</v>
      </c>
      <c r="U5505" t="s">
        <v>1192</v>
      </c>
      <c r="V5505" t="s">
        <v>8635</v>
      </c>
      <c r="W5505" t="s">
        <v>66</v>
      </c>
      <c r="X5505" t="s">
        <v>82</v>
      </c>
      <c r="Y5505" t="s">
        <v>41</v>
      </c>
      <c r="Z5505" t="s">
        <v>2391</v>
      </c>
    </row>
    <row r="5506" spans="1:26" hidden="1" x14ac:dyDescent="0.25">
      <c r="A5506" t="s">
        <v>21901</v>
      </c>
      <c r="B5506" t="s">
        <v>21902</v>
      </c>
      <c r="C5506" s="1" t="str">
        <f t="shared" si="899"/>
        <v>21:0389</v>
      </c>
      <c r="D5506" s="1" t="str">
        <f t="shared" si="906"/>
        <v>21:0130</v>
      </c>
      <c r="E5506" t="s">
        <v>21903</v>
      </c>
      <c r="F5506" t="s">
        <v>21904</v>
      </c>
      <c r="H5506">
        <v>68.306718200000006</v>
      </c>
      <c r="I5506">
        <v>-84.4904595</v>
      </c>
      <c r="J5506" s="1" t="str">
        <f t="shared" si="907"/>
        <v>NGR lake sediment grab sample</v>
      </c>
      <c r="K5506" s="1" t="str">
        <f t="shared" si="908"/>
        <v>&lt;177 micron (NGR)</v>
      </c>
      <c r="L5506">
        <v>48</v>
      </c>
      <c r="M5506" t="s">
        <v>196</v>
      </c>
      <c r="N5506">
        <v>954</v>
      </c>
      <c r="O5506" t="s">
        <v>144</v>
      </c>
      <c r="P5506" t="s">
        <v>702</v>
      </c>
      <c r="Q5506" t="s">
        <v>97</v>
      </c>
      <c r="R5506" t="s">
        <v>759</v>
      </c>
      <c r="S5506" t="s">
        <v>394</v>
      </c>
      <c r="T5506" t="s">
        <v>36</v>
      </c>
      <c r="U5506" t="s">
        <v>456</v>
      </c>
      <c r="V5506" t="s">
        <v>10547</v>
      </c>
      <c r="W5506" t="s">
        <v>66</v>
      </c>
      <c r="X5506" t="s">
        <v>82</v>
      </c>
      <c r="Y5506" t="s">
        <v>41</v>
      </c>
      <c r="Z5506" t="s">
        <v>865</v>
      </c>
    </row>
    <row r="5507" spans="1:26" hidden="1" x14ac:dyDescent="0.25">
      <c r="A5507" t="s">
        <v>21905</v>
      </c>
      <c r="B5507" t="s">
        <v>21906</v>
      </c>
      <c r="C5507" s="1" t="str">
        <f t="shared" si="899"/>
        <v>21:0389</v>
      </c>
      <c r="D5507" s="1" t="str">
        <f t="shared" si="906"/>
        <v>21:0130</v>
      </c>
      <c r="E5507" t="s">
        <v>21907</v>
      </c>
      <c r="F5507" t="s">
        <v>21908</v>
      </c>
      <c r="H5507">
        <v>68.275801700000002</v>
      </c>
      <c r="I5507">
        <v>-84.489424299999996</v>
      </c>
      <c r="J5507" s="1" t="str">
        <f t="shared" si="907"/>
        <v>NGR lake sediment grab sample</v>
      </c>
      <c r="K5507" s="1" t="str">
        <f t="shared" si="908"/>
        <v>&lt;177 micron (NGR)</v>
      </c>
      <c r="L5507">
        <v>48</v>
      </c>
      <c r="M5507" t="s">
        <v>206</v>
      </c>
      <c r="N5507">
        <v>955</v>
      </c>
      <c r="O5507" t="s">
        <v>673</v>
      </c>
      <c r="P5507" t="s">
        <v>528</v>
      </c>
      <c r="Q5507" t="s">
        <v>156</v>
      </c>
      <c r="R5507" t="s">
        <v>771</v>
      </c>
      <c r="S5507" t="s">
        <v>394</v>
      </c>
      <c r="T5507" t="s">
        <v>36</v>
      </c>
      <c r="U5507" t="s">
        <v>367</v>
      </c>
      <c r="V5507" t="s">
        <v>895</v>
      </c>
      <c r="W5507" t="s">
        <v>66</v>
      </c>
      <c r="X5507" t="s">
        <v>48</v>
      </c>
      <c r="Y5507" t="s">
        <v>41</v>
      </c>
      <c r="Z5507" t="s">
        <v>5028</v>
      </c>
    </row>
    <row r="5508" spans="1:26" hidden="1" x14ac:dyDescent="0.25">
      <c r="A5508" t="s">
        <v>21909</v>
      </c>
      <c r="B5508" t="s">
        <v>21910</v>
      </c>
      <c r="C5508" s="1" t="str">
        <f t="shared" si="899"/>
        <v>21:0389</v>
      </c>
      <c r="D5508" s="1" t="str">
        <f t="shared" si="906"/>
        <v>21:0130</v>
      </c>
      <c r="E5508" t="s">
        <v>21911</v>
      </c>
      <c r="F5508" t="s">
        <v>21912</v>
      </c>
      <c r="H5508">
        <v>68.243600200000003</v>
      </c>
      <c r="I5508">
        <v>-84.467002300000004</v>
      </c>
      <c r="J5508" s="1" t="str">
        <f t="shared" si="907"/>
        <v>NGR lake sediment grab sample</v>
      </c>
      <c r="K5508" s="1" t="str">
        <f t="shared" si="908"/>
        <v>&lt;177 micron (NGR)</v>
      </c>
      <c r="L5508">
        <v>48</v>
      </c>
      <c r="M5508" t="s">
        <v>214</v>
      </c>
      <c r="N5508">
        <v>956</v>
      </c>
      <c r="O5508" t="s">
        <v>463</v>
      </c>
      <c r="P5508" t="s">
        <v>673</v>
      </c>
      <c r="Q5508" t="s">
        <v>50</v>
      </c>
      <c r="R5508" t="s">
        <v>666</v>
      </c>
      <c r="S5508" t="s">
        <v>278</v>
      </c>
      <c r="T5508" t="s">
        <v>122</v>
      </c>
      <c r="U5508" t="s">
        <v>831</v>
      </c>
      <c r="V5508" t="s">
        <v>13496</v>
      </c>
      <c r="W5508" t="s">
        <v>80</v>
      </c>
      <c r="X5508" t="s">
        <v>82</v>
      </c>
      <c r="Y5508" t="s">
        <v>41</v>
      </c>
      <c r="Z5508" t="s">
        <v>97</v>
      </c>
    </row>
    <row r="5509" spans="1:26" hidden="1" x14ac:dyDescent="0.25">
      <c r="A5509" t="s">
        <v>21913</v>
      </c>
      <c r="B5509" t="s">
        <v>21914</v>
      </c>
      <c r="C5509" s="1" t="str">
        <f t="shared" si="899"/>
        <v>21:0389</v>
      </c>
      <c r="D5509" s="1" t="str">
        <f t="shared" si="906"/>
        <v>21:0130</v>
      </c>
      <c r="E5509" t="s">
        <v>21915</v>
      </c>
      <c r="F5509" t="s">
        <v>21916</v>
      </c>
      <c r="H5509">
        <v>68.252992699999993</v>
      </c>
      <c r="I5509">
        <v>-84.340861599999997</v>
      </c>
      <c r="J5509" s="1" t="str">
        <f t="shared" si="907"/>
        <v>NGR lake sediment grab sample</v>
      </c>
      <c r="K5509" s="1" t="str">
        <f t="shared" si="908"/>
        <v>&lt;177 micron (NGR)</v>
      </c>
      <c r="L5509">
        <v>49</v>
      </c>
      <c r="M5509" t="s">
        <v>30</v>
      </c>
      <c r="N5509">
        <v>957</v>
      </c>
      <c r="O5509" t="s">
        <v>163</v>
      </c>
      <c r="P5509" t="s">
        <v>679</v>
      </c>
      <c r="Q5509" t="s">
        <v>135</v>
      </c>
      <c r="R5509" t="s">
        <v>253</v>
      </c>
      <c r="S5509" t="s">
        <v>321</v>
      </c>
      <c r="T5509" t="s">
        <v>36</v>
      </c>
      <c r="U5509" t="s">
        <v>456</v>
      </c>
      <c r="V5509" t="s">
        <v>3876</v>
      </c>
      <c r="W5509" t="s">
        <v>63</v>
      </c>
      <c r="X5509" t="s">
        <v>48</v>
      </c>
      <c r="Y5509" t="s">
        <v>41</v>
      </c>
      <c r="Z5509" t="s">
        <v>4881</v>
      </c>
    </row>
    <row r="5510" spans="1:26" hidden="1" x14ac:dyDescent="0.25">
      <c r="A5510" t="s">
        <v>21917</v>
      </c>
      <c r="B5510" t="s">
        <v>21918</v>
      </c>
      <c r="C5510" s="1" t="str">
        <f t="shared" si="899"/>
        <v>21:0389</v>
      </c>
      <c r="D5510" s="1" t="str">
        <f t="shared" si="906"/>
        <v>21:0130</v>
      </c>
      <c r="E5510" t="s">
        <v>21919</v>
      </c>
      <c r="F5510" t="s">
        <v>21920</v>
      </c>
      <c r="H5510">
        <v>68.234858500000001</v>
      </c>
      <c r="I5510">
        <v>-84.366016000000002</v>
      </c>
      <c r="J5510" s="1" t="str">
        <f t="shared" si="907"/>
        <v>NGR lake sediment grab sample</v>
      </c>
      <c r="K5510" s="1" t="str">
        <f t="shared" si="908"/>
        <v>&lt;177 micron (NGR)</v>
      </c>
      <c r="L5510">
        <v>49</v>
      </c>
      <c r="M5510" t="s">
        <v>154</v>
      </c>
      <c r="N5510">
        <v>958</v>
      </c>
      <c r="O5510" t="s">
        <v>235</v>
      </c>
      <c r="P5510" t="s">
        <v>119</v>
      </c>
      <c r="Q5510" t="s">
        <v>110</v>
      </c>
      <c r="R5510" t="s">
        <v>488</v>
      </c>
      <c r="S5510" t="s">
        <v>546</v>
      </c>
      <c r="T5510" t="s">
        <v>36</v>
      </c>
      <c r="U5510" t="s">
        <v>1192</v>
      </c>
      <c r="V5510" t="s">
        <v>76</v>
      </c>
      <c r="W5510" t="s">
        <v>63</v>
      </c>
      <c r="X5510" t="s">
        <v>79</v>
      </c>
      <c r="Y5510" t="s">
        <v>41</v>
      </c>
      <c r="Z5510" t="s">
        <v>156</v>
      </c>
    </row>
    <row r="5511" spans="1:26" hidden="1" x14ac:dyDescent="0.25">
      <c r="A5511" t="s">
        <v>21921</v>
      </c>
      <c r="B5511" t="s">
        <v>21922</v>
      </c>
      <c r="C5511" s="1" t="str">
        <f t="shared" si="899"/>
        <v>21:0389</v>
      </c>
      <c r="D5511" s="1" t="str">
        <f t="shared" si="906"/>
        <v>21:0130</v>
      </c>
      <c r="E5511" t="s">
        <v>21915</v>
      </c>
      <c r="F5511" t="s">
        <v>21923</v>
      </c>
      <c r="H5511">
        <v>68.252992699999993</v>
      </c>
      <c r="I5511">
        <v>-84.340861599999997</v>
      </c>
      <c r="J5511" s="1" t="str">
        <f t="shared" si="907"/>
        <v>NGR lake sediment grab sample</v>
      </c>
      <c r="K5511" s="1" t="str">
        <f t="shared" si="908"/>
        <v>&lt;177 micron (NGR)</v>
      </c>
      <c r="L5511">
        <v>49</v>
      </c>
      <c r="M5511" t="s">
        <v>169</v>
      </c>
      <c r="N5511">
        <v>959</v>
      </c>
      <c r="O5511" t="s">
        <v>465</v>
      </c>
      <c r="P5511" t="s">
        <v>679</v>
      </c>
      <c r="Q5511" t="s">
        <v>135</v>
      </c>
      <c r="R5511" t="s">
        <v>253</v>
      </c>
      <c r="S5511" t="s">
        <v>334</v>
      </c>
      <c r="T5511" t="s">
        <v>36</v>
      </c>
      <c r="U5511" t="s">
        <v>3477</v>
      </c>
      <c r="V5511" t="s">
        <v>9930</v>
      </c>
      <c r="W5511" t="s">
        <v>80</v>
      </c>
      <c r="X5511" t="s">
        <v>48</v>
      </c>
      <c r="Y5511" t="s">
        <v>41</v>
      </c>
      <c r="Z5511" t="s">
        <v>4295</v>
      </c>
    </row>
    <row r="5512" spans="1:26" hidden="1" x14ac:dyDescent="0.25">
      <c r="A5512" t="s">
        <v>21924</v>
      </c>
      <c r="B5512" t="s">
        <v>21925</v>
      </c>
      <c r="C5512" s="1" t="str">
        <f t="shared" si="899"/>
        <v>21:0389</v>
      </c>
      <c r="D5512" s="1" t="str">
        <f t="shared" si="906"/>
        <v>21:0130</v>
      </c>
      <c r="E5512" t="s">
        <v>21915</v>
      </c>
      <c r="F5512" t="s">
        <v>21926</v>
      </c>
      <c r="H5512">
        <v>68.252992699999993</v>
      </c>
      <c r="I5512">
        <v>-84.340861599999997</v>
      </c>
      <c r="J5512" s="1" t="str">
        <f t="shared" si="907"/>
        <v>NGR lake sediment grab sample</v>
      </c>
      <c r="K5512" s="1" t="str">
        <f t="shared" si="908"/>
        <v>&lt;177 micron (NGR)</v>
      </c>
      <c r="L5512">
        <v>49</v>
      </c>
      <c r="M5512" t="s">
        <v>162</v>
      </c>
      <c r="N5512">
        <v>960</v>
      </c>
      <c r="O5512" t="s">
        <v>119</v>
      </c>
      <c r="P5512" t="s">
        <v>67</v>
      </c>
      <c r="Q5512" t="s">
        <v>77</v>
      </c>
      <c r="R5512" t="s">
        <v>297</v>
      </c>
      <c r="S5512" t="s">
        <v>668</v>
      </c>
      <c r="T5512" t="s">
        <v>36</v>
      </c>
      <c r="U5512" t="s">
        <v>456</v>
      </c>
      <c r="V5512" t="s">
        <v>18851</v>
      </c>
      <c r="W5512" t="s">
        <v>63</v>
      </c>
      <c r="X5512" t="s">
        <v>890</v>
      </c>
      <c r="Y5512" t="s">
        <v>41</v>
      </c>
      <c r="Z5512" t="s">
        <v>4881</v>
      </c>
    </row>
    <row r="5513" spans="1:26" hidden="1" x14ac:dyDescent="0.25">
      <c r="A5513" t="s">
        <v>21927</v>
      </c>
      <c r="B5513" t="s">
        <v>21928</v>
      </c>
      <c r="C5513" s="1" t="str">
        <f t="shared" ref="C5513:C5576" si="909">HYPERLINK("http://geochem.nrcan.gc.ca/cdogs/content/bdl/bdl210389_e.htm", "21:0389")</f>
        <v>21:0389</v>
      </c>
      <c r="D5513" s="1" t="str">
        <f t="shared" si="906"/>
        <v>21:0130</v>
      </c>
      <c r="E5513" t="s">
        <v>21929</v>
      </c>
      <c r="F5513" t="s">
        <v>21930</v>
      </c>
      <c r="H5513">
        <v>68.265818999999993</v>
      </c>
      <c r="I5513">
        <v>-84.432236399999994</v>
      </c>
      <c r="J5513" s="1" t="str">
        <f t="shared" si="907"/>
        <v>NGR lake sediment grab sample</v>
      </c>
      <c r="K5513" s="1" t="str">
        <f t="shared" si="908"/>
        <v>&lt;177 micron (NGR)</v>
      </c>
      <c r="L5513">
        <v>49</v>
      </c>
      <c r="M5513" t="s">
        <v>47</v>
      </c>
      <c r="N5513">
        <v>961</v>
      </c>
      <c r="O5513" t="s">
        <v>463</v>
      </c>
      <c r="P5513" t="s">
        <v>497</v>
      </c>
      <c r="Q5513" t="s">
        <v>156</v>
      </c>
      <c r="R5513" t="s">
        <v>289</v>
      </c>
      <c r="S5513" t="s">
        <v>82</v>
      </c>
      <c r="T5513" t="s">
        <v>36</v>
      </c>
      <c r="U5513" t="s">
        <v>270</v>
      </c>
      <c r="V5513" t="s">
        <v>8678</v>
      </c>
      <c r="W5513" t="s">
        <v>66</v>
      </c>
      <c r="X5513" t="s">
        <v>300</v>
      </c>
      <c r="Y5513" t="s">
        <v>41</v>
      </c>
      <c r="Z5513" t="s">
        <v>554</v>
      </c>
    </row>
    <row r="5514" spans="1:26" hidden="1" x14ac:dyDescent="0.25">
      <c r="A5514" t="s">
        <v>21931</v>
      </c>
      <c r="B5514" t="s">
        <v>21932</v>
      </c>
      <c r="C5514" s="1" t="str">
        <f t="shared" si="909"/>
        <v>21:0389</v>
      </c>
      <c r="D5514" s="1" t="str">
        <f t="shared" si="906"/>
        <v>21:0130</v>
      </c>
      <c r="E5514" t="s">
        <v>21933</v>
      </c>
      <c r="F5514" t="s">
        <v>21934</v>
      </c>
      <c r="H5514">
        <v>68.317181399999996</v>
      </c>
      <c r="I5514">
        <v>-84.473726499999998</v>
      </c>
      <c r="J5514" s="1" t="str">
        <f t="shared" si="907"/>
        <v>NGR lake sediment grab sample</v>
      </c>
      <c r="K5514" s="1" t="str">
        <f t="shared" si="908"/>
        <v>&lt;177 micron (NGR)</v>
      </c>
      <c r="L5514">
        <v>49</v>
      </c>
      <c r="M5514" t="s">
        <v>60</v>
      </c>
      <c r="N5514">
        <v>962</v>
      </c>
      <c r="O5514" t="s">
        <v>509</v>
      </c>
      <c r="P5514" t="s">
        <v>759</v>
      </c>
      <c r="Q5514" t="s">
        <v>76</v>
      </c>
      <c r="R5514" t="s">
        <v>19874</v>
      </c>
      <c r="S5514" t="s">
        <v>244</v>
      </c>
      <c r="T5514" t="s">
        <v>36</v>
      </c>
      <c r="U5514" t="s">
        <v>2314</v>
      </c>
      <c r="V5514" t="s">
        <v>19010</v>
      </c>
      <c r="W5514" t="s">
        <v>66</v>
      </c>
      <c r="X5514" t="s">
        <v>283</v>
      </c>
      <c r="Y5514" t="s">
        <v>41</v>
      </c>
      <c r="Z5514" t="s">
        <v>4881</v>
      </c>
    </row>
    <row r="5515" spans="1:26" hidden="1" x14ac:dyDescent="0.25">
      <c r="A5515" t="s">
        <v>21935</v>
      </c>
      <c r="B5515" t="s">
        <v>21936</v>
      </c>
      <c r="C5515" s="1" t="str">
        <f t="shared" si="909"/>
        <v>21:0389</v>
      </c>
      <c r="D5515" s="1" t="str">
        <f t="shared" si="906"/>
        <v>21:0130</v>
      </c>
      <c r="E5515" t="s">
        <v>21937</v>
      </c>
      <c r="F5515" t="s">
        <v>21938</v>
      </c>
      <c r="H5515">
        <v>68.350161600000007</v>
      </c>
      <c r="I5515">
        <v>-84.419583599999996</v>
      </c>
      <c r="J5515" s="1" t="str">
        <f t="shared" si="907"/>
        <v>NGR lake sediment grab sample</v>
      </c>
      <c r="K5515" s="1" t="str">
        <f t="shared" si="908"/>
        <v>&lt;177 micron (NGR)</v>
      </c>
      <c r="L5515">
        <v>49</v>
      </c>
      <c r="M5515" t="s">
        <v>73</v>
      </c>
      <c r="N5515">
        <v>963</v>
      </c>
      <c r="O5515" t="s">
        <v>252</v>
      </c>
      <c r="P5515" t="s">
        <v>297</v>
      </c>
      <c r="Q5515" t="s">
        <v>75</v>
      </c>
      <c r="R5515" t="s">
        <v>1085</v>
      </c>
      <c r="S5515" t="s">
        <v>77</v>
      </c>
      <c r="T5515" t="s">
        <v>36</v>
      </c>
      <c r="U5515" t="s">
        <v>781</v>
      </c>
      <c r="V5515" t="s">
        <v>710</v>
      </c>
      <c r="W5515" t="s">
        <v>66</v>
      </c>
      <c r="X5515" t="s">
        <v>300</v>
      </c>
      <c r="Y5515" t="s">
        <v>41</v>
      </c>
      <c r="Z5515" t="s">
        <v>198</v>
      </c>
    </row>
    <row r="5516" spans="1:26" hidden="1" x14ac:dyDescent="0.25">
      <c r="A5516" t="s">
        <v>21939</v>
      </c>
      <c r="B5516" t="s">
        <v>21940</v>
      </c>
      <c r="C5516" s="1" t="str">
        <f t="shared" si="909"/>
        <v>21:0389</v>
      </c>
      <c r="D5516" s="1" t="str">
        <f>HYPERLINK("http://geochem.nrcan.gc.ca/cdogs/content/svy/svy_e.htm", "")</f>
        <v/>
      </c>
      <c r="G5516" s="1" t="str">
        <f>HYPERLINK("http://geochem.nrcan.gc.ca/cdogs/content/cr_/cr_00022_e.htm", "22")</f>
        <v>22</v>
      </c>
      <c r="J5516" t="s">
        <v>220</v>
      </c>
      <c r="K5516" t="s">
        <v>221</v>
      </c>
      <c r="L5516">
        <v>49</v>
      </c>
      <c r="M5516" t="s">
        <v>222</v>
      </c>
      <c r="N5516">
        <v>964</v>
      </c>
      <c r="O5516" t="s">
        <v>1058</v>
      </c>
      <c r="P5516" t="s">
        <v>77</v>
      </c>
      <c r="Q5516" t="s">
        <v>77</v>
      </c>
      <c r="R5516" t="s">
        <v>146</v>
      </c>
      <c r="S5516" t="s">
        <v>33</v>
      </c>
      <c r="T5516" t="s">
        <v>36</v>
      </c>
      <c r="U5516" t="s">
        <v>1192</v>
      </c>
      <c r="V5516" t="s">
        <v>590</v>
      </c>
      <c r="W5516" t="s">
        <v>78</v>
      </c>
      <c r="X5516" t="s">
        <v>48</v>
      </c>
      <c r="Y5516" t="s">
        <v>33</v>
      </c>
      <c r="Z5516" t="s">
        <v>77</v>
      </c>
    </row>
    <row r="5517" spans="1:26" hidden="1" x14ac:dyDescent="0.25">
      <c r="A5517" t="s">
        <v>21941</v>
      </c>
      <c r="B5517" t="s">
        <v>21942</v>
      </c>
      <c r="C5517" s="1" t="str">
        <f t="shared" si="909"/>
        <v>21:0389</v>
      </c>
      <c r="D5517" s="1" t="str">
        <f t="shared" ref="D5517:D5544" si="910">HYPERLINK("http://geochem.nrcan.gc.ca/cdogs/content/svy/svy210130_e.htm", "21:0130")</f>
        <v>21:0130</v>
      </c>
      <c r="E5517" t="s">
        <v>21943</v>
      </c>
      <c r="F5517" t="s">
        <v>21944</v>
      </c>
      <c r="H5517">
        <v>68.376383000000004</v>
      </c>
      <c r="I5517">
        <v>-84.335306399999993</v>
      </c>
      <c r="J5517" s="1" t="str">
        <f t="shared" ref="J5517:J5544" si="911">HYPERLINK("http://geochem.nrcan.gc.ca/cdogs/content/kwd/kwd020027_e.htm", "NGR lake sediment grab sample")</f>
        <v>NGR lake sediment grab sample</v>
      </c>
      <c r="K5517" s="1" t="str">
        <f t="shared" ref="K5517:K5544" si="912">HYPERLINK("http://geochem.nrcan.gc.ca/cdogs/content/kwd/kwd080006_e.htm", "&lt;177 micron (NGR)")</f>
        <v>&lt;177 micron (NGR)</v>
      </c>
      <c r="L5517">
        <v>49</v>
      </c>
      <c r="M5517" t="s">
        <v>87</v>
      </c>
      <c r="N5517">
        <v>965</v>
      </c>
      <c r="O5517" t="s">
        <v>588</v>
      </c>
      <c r="P5517" t="s">
        <v>253</v>
      </c>
      <c r="Q5517" t="s">
        <v>64</v>
      </c>
      <c r="R5517" t="s">
        <v>298</v>
      </c>
      <c r="S5517" t="s">
        <v>277</v>
      </c>
      <c r="T5517" t="s">
        <v>36</v>
      </c>
      <c r="U5517" t="s">
        <v>456</v>
      </c>
      <c r="V5517" t="s">
        <v>8712</v>
      </c>
      <c r="W5517" t="s">
        <v>66</v>
      </c>
      <c r="X5517" t="s">
        <v>82</v>
      </c>
      <c r="Y5517" t="s">
        <v>41</v>
      </c>
      <c r="Z5517" t="s">
        <v>80</v>
      </c>
    </row>
    <row r="5518" spans="1:26" hidden="1" x14ac:dyDescent="0.25">
      <c r="A5518" t="s">
        <v>21945</v>
      </c>
      <c r="B5518" t="s">
        <v>21946</v>
      </c>
      <c r="C5518" s="1" t="str">
        <f t="shared" si="909"/>
        <v>21:0389</v>
      </c>
      <c r="D5518" s="1" t="str">
        <f t="shared" si="910"/>
        <v>21:0130</v>
      </c>
      <c r="E5518" t="s">
        <v>21947</v>
      </c>
      <c r="F5518" t="s">
        <v>21948</v>
      </c>
      <c r="H5518">
        <v>68.369235700000004</v>
      </c>
      <c r="I5518">
        <v>-84.238494399999993</v>
      </c>
      <c r="J5518" s="1" t="str">
        <f t="shared" si="911"/>
        <v>NGR lake sediment grab sample</v>
      </c>
      <c r="K5518" s="1" t="str">
        <f t="shared" si="912"/>
        <v>&lt;177 micron (NGR)</v>
      </c>
      <c r="L5518">
        <v>49</v>
      </c>
      <c r="M5518" t="s">
        <v>96</v>
      </c>
      <c r="N5518">
        <v>966</v>
      </c>
      <c r="O5518" t="s">
        <v>515</v>
      </c>
      <c r="P5518" t="s">
        <v>300</v>
      </c>
      <c r="Q5518" t="s">
        <v>77</v>
      </c>
      <c r="R5518" t="s">
        <v>35</v>
      </c>
      <c r="S5518" t="s">
        <v>277</v>
      </c>
      <c r="T5518" t="s">
        <v>36</v>
      </c>
      <c r="U5518" t="s">
        <v>4294</v>
      </c>
      <c r="V5518" t="s">
        <v>16223</v>
      </c>
      <c r="W5518" t="s">
        <v>53</v>
      </c>
      <c r="X5518" t="s">
        <v>890</v>
      </c>
      <c r="Y5518" t="s">
        <v>41</v>
      </c>
      <c r="Z5518" t="s">
        <v>2757</v>
      </c>
    </row>
    <row r="5519" spans="1:26" hidden="1" x14ac:dyDescent="0.25">
      <c r="A5519" t="s">
        <v>21949</v>
      </c>
      <c r="B5519" t="s">
        <v>21950</v>
      </c>
      <c r="C5519" s="1" t="str">
        <f t="shared" si="909"/>
        <v>21:0389</v>
      </c>
      <c r="D5519" s="1" t="str">
        <f t="shared" si="910"/>
        <v>21:0130</v>
      </c>
      <c r="E5519" t="s">
        <v>21951</v>
      </c>
      <c r="F5519" t="s">
        <v>21952</v>
      </c>
      <c r="H5519">
        <v>68.349627299999995</v>
      </c>
      <c r="I5519">
        <v>-84.194131799999994</v>
      </c>
      <c r="J5519" s="1" t="str">
        <f t="shared" si="911"/>
        <v>NGR lake sediment grab sample</v>
      </c>
      <c r="K5519" s="1" t="str">
        <f t="shared" si="912"/>
        <v>&lt;177 micron (NGR)</v>
      </c>
      <c r="L5519">
        <v>49</v>
      </c>
      <c r="M5519" t="s">
        <v>106</v>
      </c>
      <c r="N5519">
        <v>967</v>
      </c>
      <c r="O5519" t="s">
        <v>119</v>
      </c>
      <c r="P5519" t="s">
        <v>300</v>
      </c>
      <c r="Q5519" t="s">
        <v>110</v>
      </c>
      <c r="R5519" t="s">
        <v>890</v>
      </c>
      <c r="S5519" t="s">
        <v>321</v>
      </c>
      <c r="T5519" t="s">
        <v>36</v>
      </c>
      <c r="U5519" t="s">
        <v>660</v>
      </c>
      <c r="V5519" t="s">
        <v>76</v>
      </c>
      <c r="W5519" t="s">
        <v>63</v>
      </c>
      <c r="X5519" t="s">
        <v>82</v>
      </c>
      <c r="Y5519" t="s">
        <v>41</v>
      </c>
      <c r="Z5519" t="s">
        <v>49</v>
      </c>
    </row>
    <row r="5520" spans="1:26" hidden="1" x14ac:dyDescent="0.25">
      <c r="A5520" t="s">
        <v>21953</v>
      </c>
      <c r="B5520" t="s">
        <v>21954</v>
      </c>
      <c r="C5520" s="1" t="str">
        <f t="shared" si="909"/>
        <v>21:0389</v>
      </c>
      <c r="D5520" s="1" t="str">
        <f t="shared" si="910"/>
        <v>21:0130</v>
      </c>
      <c r="E5520" t="s">
        <v>21955</v>
      </c>
      <c r="F5520" t="s">
        <v>21956</v>
      </c>
      <c r="H5520">
        <v>68.361856099999997</v>
      </c>
      <c r="I5520">
        <v>-84.128341000000006</v>
      </c>
      <c r="J5520" s="1" t="str">
        <f t="shared" si="911"/>
        <v>NGR lake sediment grab sample</v>
      </c>
      <c r="K5520" s="1" t="str">
        <f t="shared" si="912"/>
        <v>&lt;177 micron (NGR)</v>
      </c>
      <c r="L5520">
        <v>49</v>
      </c>
      <c r="M5520" t="s">
        <v>118</v>
      </c>
      <c r="N5520">
        <v>968</v>
      </c>
      <c r="O5520" t="s">
        <v>577</v>
      </c>
      <c r="P5520" t="s">
        <v>48</v>
      </c>
      <c r="Q5520" t="s">
        <v>198</v>
      </c>
      <c r="R5520" t="s">
        <v>145</v>
      </c>
      <c r="S5520" t="s">
        <v>77</v>
      </c>
      <c r="T5520" t="s">
        <v>36</v>
      </c>
      <c r="U5520" t="s">
        <v>2854</v>
      </c>
      <c r="V5520" t="s">
        <v>5525</v>
      </c>
      <c r="W5520" t="s">
        <v>63</v>
      </c>
      <c r="X5520" t="s">
        <v>890</v>
      </c>
      <c r="Y5520" t="s">
        <v>41</v>
      </c>
      <c r="Z5520" t="s">
        <v>5520</v>
      </c>
    </row>
    <row r="5521" spans="1:26" hidden="1" x14ac:dyDescent="0.25">
      <c r="A5521" t="s">
        <v>21957</v>
      </c>
      <c r="B5521" t="s">
        <v>21958</v>
      </c>
      <c r="C5521" s="1" t="str">
        <f t="shared" si="909"/>
        <v>21:0389</v>
      </c>
      <c r="D5521" s="1" t="str">
        <f t="shared" si="910"/>
        <v>21:0130</v>
      </c>
      <c r="E5521" t="s">
        <v>21959</v>
      </c>
      <c r="F5521" t="s">
        <v>21960</v>
      </c>
      <c r="H5521">
        <v>68.205698400000003</v>
      </c>
      <c r="I5521">
        <v>-84.422140600000006</v>
      </c>
      <c r="J5521" s="1" t="str">
        <f t="shared" si="911"/>
        <v>NGR lake sediment grab sample</v>
      </c>
      <c r="K5521" s="1" t="str">
        <f t="shared" si="912"/>
        <v>&lt;177 micron (NGR)</v>
      </c>
      <c r="L5521">
        <v>49</v>
      </c>
      <c r="M5521" t="s">
        <v>131</v>
      </c>
      <c r="N5521">
        <v>969</v>
      </c>
      <c r="O5521" t="s">
        <v>465</v>
      </c>
      <c r="P5521" t="s">
        <v>163</v>
      </c>
      <c r="Q5521" t="s">
        <v>156</v>
      </c>
      <c r="R5521" t="s">
        <v>455</v>
      </c>
      <c r="S5521" t="s">
        <v>394</v>
      </c>
      <c r="T5521" t="s">
        <v>36</v>
      </c>
      <c r="U5521" t="s">
        <v>3268</v>
      </c>
      <c r="V5521" t="s">
        <v>6700</v>
      </c>
      <c r="W5521" t="s">
        <v>63</v>
      </c>
      <c r="X5521" t="s">
        <v>82</v>
      </c>
      <c r="Y5521" t="s">
        <v>41</v>
      </c>
      <c r="Z5521" t="s">
        <v>3940</v>
      </c>
    </row>
    <row r="5522" spans="1:26" hidden="1" x14ac:dyDescent="0.25">
      <c r="A5522" t="s">
        <v>21961</v>
      </c>
      <c r="B5522" t="s">
        <v>21962</v>
      </c>
      <c r="C5522" s="1" t="str">
        <f t="shared" si="909"/>
        <v>21:0389</v>
      </c>
      <c r="D5522" s="1" t="str">
        <f t="shared" si="910"/>
        <v>21:0130</v>
      </c>
      <c r="E5522" t="s">
        <v>21963</v>
      </c>
      <c r="F5522" t="s">
        <v>21964</v>
      </c>
      <c r="H5522">
        <v>68.178364400000007</v>
      </c>
      <c r="I5522">
        <v>-84.435198299999996</v>
      </c>
      <c r="J5522" s="1" t="str">
        <f t="shared" si="911"/>
        <v>NGR lake sediment grab sample</v>
      </c>
      <c r="K5522" s="1" t="str">
        <f t="shared" si="912"/>
        <v>&lt;177 micron (NGR)</v>
      </c>
      <c r="L5522">
        <v>49</v>
      </c>
      <c r="M5522" t="s">
        <v>143</v>
      </c>
      <c r="N5522">
        <v>970</v>
      </c>
      <c r="O5522" t="s">
        <v>144</v>
      </c>
      <c r="P5522" t="s">
        <v>31</v>
      </c>
      <c r="Q5522" t="s">
        <v>135</v>
      </c>
      <c r="R5522" t="s">
        <v>342</v>
      </c>
      <c r="S5522" t="s">
        <v>82</v>
      </c>
      <c r="T5522" t="s">
        <v>36</v>
      </c>
      <c r="U5522" t="s">
        <v>1192</v>
      </c>
      <c r="V5522" t="s">
        <v>7848</v>
      </c>
      <c r="W5522" t="s">
        <v>63</v>
      </c>
      <c r="X5522" t="s">
        <v>890</v>
      </c>
      <c r="Y5522" t="s">
        <v>41</v>
      </c>
      <c r="Z5522" t="s">
        <v>2787</v>
      </c>
    </row>
    <row r="5523" spans="1:26" hidden="1" x14ac:dyDescent="0.25">
      <c r="A5523" t="s">
        <v>21965</v>
      </c>
      <c r="B5523" t="s">
        <v>21966</v>
      </c>
      <c r="C5523" s="1" t="str">
        <f t="shared" si="909"/>
        <v>21:0389</v>
      </c>
      <c r="D5523" s="1" t="str">
        <f t="shared" si="910"/>
        <v>21:0130</v>
      </c>
      <c r="E5523" t="s">
        <v>21967</v>
      </c>
      <c r="F5523" t="s">
        <v>21968</v>
      </c>
      <c r="H5523">
        <v>68.153543999999997</v>
      </c>
      <c r="I5523">
        <v>-84.415342199999998</v>
      </c>
      <c r="J5523" s="1" t="str">
        <f t="shared" si="911"/>
        <v>NGR lake sediment grab sample</v>
      </c>
      <c r="K5523" s="1" t="str">
        <f t="shared" si="912"/>
        <v>&lt;177 micron (NGR)</v>
      </c>
      <c r="L5523">
        <v>49</v>
      </c>
      <c r="M5523" t="s">
        <v>177</v>
      </c>
      <c r="N5523">
        <v>971</v>
      </c>
      <c r="O5523" t="s">
        <v>31</v>
      </c>
      <c r="P5523" t="s">
        <v>119</v>
      </c>
      <c r="Q5523" t="s">
        <v>75</v>
      </c>
      <c r="R5523" t="s">
        <v>343</v>
      </c>
      <c r="S5523" t="s">
        <v>82</v>
      </c>
      <c r="T5523" t="s">
        <v>36</v>
      </c>
      <c r="U5523" t="s">
        <v>456</v>
      </c>
      <c r="V5523" t="s">
        <v>1007</v>
      </c>
      <c r="W5523" t="s">
        <v>63</v>
      </c>
      <c r="X5523" t="s">
        <v>82</v>
      </c>
      <c r="Y5523" t="s">
        <v>41</v>
      </c>
      <c r="Z5523" t="s">
        <v>3162</v>
      </c>
    </row>
    <row r="5524" spans="1:26" hidden="1" x14ac:dyDescent="0.25">
      <c r="A5524" t="s">
        <v>21969</v>
      </c>
      <c r="B5524" t="s">
        <v>21970</v>
      </c>
      <c r="C5524" s="1" t="str">
        <f t="shared" si="909"/>
        <v>21:0389</v>
      </c>
      <c r="D5524" s="1" t="str">
        <f t="shared" si="910"/>
        <v>21:0130</v>
      </c>
      <c r="E5524" t="s">
        <v>21971</v>
      </c>
      <c r="F5524" t="s">
        <v>21972</v>
      </c>
      <c r="H5524">
        <v>68.084824900000001</v>
      </c>
      <c r="I5524">
        <v>-84.380978999999996</v>
      </c>
      <c r="J5524" s="1" t="str">
        <f t="shared" si="911"/>
        <v>NGR lake sediment grab sample</v>
      </c>
      <c r="K5524" s="1" t="str">
        <f t="shared" si="912"/>
        <v>&lt;177 micron (NGR)</v>
      </c>
      <c r="L5524">
        <v>49</v>
      </c>
      <c r="M5524" t="s">
        <v>187</v>
      </c>
      <c r="N5524">
        <v>972</v>
      </c>
      <c r="O5524" t="s">
        <v>667</v>
      </c>
      <c r="P5524" t="s">
        <v>199</v>
      </c>
      <c r="Q5524" t="s">
        <v>321</v>
      </c>
      <c r="R5524" t="s">
        <v>320</v>
      </c>
      <c r="S5524" t="s">
        <v>516</v>
      </c>
      <c r="T5524" t="s">
        <v>36</v>
      </c>
      <c r="U5524" t="s">
        <v>3982</v>
      </c>
      <c r="V5524" t="s">
        <v>76</v>
      </c>
      <c r="W5524" t="s">
        <v>78</v>
      </c>
      <c r="X5524" t="s">
        <v>48</v>
      </c>
      <c r="Y5524" t="s">
        <v>41</v>
      </c>
      <c r="Z5524" t="s">
        <v>4881</v>
      </c>
    </row>
    <row r="5525" spans="1:26" hidden="1" x14ac:dyDescent="0.25">
      <c r="A5525" t="s">
        <v>21973</v>
      </c>
      <c r="B5525" t="s">
        <v>21974</v>
      </c>
      <c r="C5525" s="1" t="str">
        <f t="shared" si="909"/>
        <v>21:0389</v>
      </c>
      <c r="D5525" s="1" t="str">
        <f t="shared" si="910"/>
        <v>21:0130</v>
      </c>
      <c r="E5525" t="s">
        <v>21975</v>
      </c>
      <c r="F5525" t="s">
        <v>21976</v>
      </c>
      <c r="H5525">
        <v>68.057710599999993</v>
      </c>
      <c r="I5525">
        <v>-84.385590899999997</v>
      </c>
      <c r="J5525" s="1" t="str">
        <f t="shared" si="911"/>
        <v>NGR lake sediment grab sample</v>
      </c>
      <c r="K5525" s="1" t="str">
        <f t="shared" si="912"/>
        <v>&lt;177 micron (NGR)</v>
      </c>
      <c r="L5525">
        <v>49</v>
      </c>
      <c r="M5525" t="s">
        <v>196</v>
      </c>
      <c r="N5525">
        <v>973</v>
      </c>
      <c r="O5525" t="s">
        <v>243</v>
      </c>
      <c r="P5525" t="s">
        <v>253</v>
      </c>
      <c r="Q5525" t="s">
        <v>110</v>
      </c>
      <c r="R5525" t="s">
        <v>120</v>
      </c>
      <c r="S5525" t="s">
        <v>244</v>
      </c>
      <c r="T5525" t="s">
        <v>36</v>
      </c>
      <c r="U5525" t="s">
        <v>9262</v>
      </c>
      <c r="V5525" t="s">
        <v>19010</v>
      </c>
      <c r="W5525" t="s">
        <v>66</v>
      </c>
      <c r="X5525" t="s">
        <v>82</v>
      </c>
      <c r="Y5525" t="s">
        <v>41</v>
      </c>
      <c r="Z5525" t="s">
        <v>1127</v>
      </c>
    </row>
    <row r="5526" spans="1:26" hidden="1" x14ac:dyDescent="0.25">
      <c r="A5526" t="s">
        <v>21977</v>
      </c>
      <c r="B5526" t="s">
        <v>21978</v>
      </c>
      <c r="C5526" s="1" t="str">
        <f t="shared" si="909"/>
        <v>21:0389</v>
      </c>
      <c r="D5526" s="1" t="str">
        <f t="shared" si="910"/>
        <v>21:0130</v>
      </c>
      <c r="E5526" t="s">
        <v>21979</v>
      </c>
      <c r="F5526" t="s">
        <v>21980</v>
      </c>
      <c r="H5526">
        <v>68.010995500000007</v>
      </c>
      <c r="I5526">
        <v>-84.4280136</v>
      </c>
      <c r="J5526" s="1" t="str">
        <f t="shared" si="911"/>
        <v>NGR lake sediment grab sample</v>
      </c>
      <c r="K5526" s="1" t="str">
        <f t="shared" si="912"/>
        <v>&lt;177 micron (NGR)</v>
      </c>
      <c r="L5526">
        <v>49</v>
      </c>
      <c r="M5526" t="s">
        <v>206</v>
      </c>
      <c r="N5526">
        <v>974</v>
      </c>
      <c r="O5526" t="s">
        <v>3158</v>
      </c>
      <c r="P5526" t="s">
        <v>197</v>
      </c>
      <c r="Q5526" t="s">
        <v>277</v>
      </c>
      <c r="R5526" t="s">
        <v>243</v>
      </c>
      <c r="S5526" t="s">
        <v>334</v>
      </c>
      <c r="T5526" t="s">
        <v>36</v>
      </c>
      <c r="U5526" t="s">
        <v>215</v>
      </c>
      <c r="V5526" t="s">
        <v>9148</v>
      </c>
      <c r="W5526" t="s">
        <v>63</v>
      </c>
      <c r="X5526" t="s">
        <v>82</v>
      </c>
      <c r="Y5526" t="s">
        <v>41</v>
      </c>
      <c r="Z5526" t="s">
        <v>146</v>
      </c>
    </row>
    <row r="5527" spans="1:26" hidden="1" x14ac:dyDescent="0.25">
      <c r="A5527" t="s">
        <v>21981</v>
      </c>
      <c r="B5527" t="s">
        <v>21982</v>
      </c>
      <c r="C5527" s="1" t="str">
        <f t="shared" si="909"/>
        <v>21:0389</v>
      </c>
      <c r="D5527" s="1" t="str">
        <f t="shared" si="910"/>
        <v>21:0130</v>
      </c>
      <c r="E5527" t="s">
        <v>21983</v>
      </c>
      <c r="F5527" t="s">
        <v>21984</v>
      </c>
      <c r="H5527">
        <v>68.045831800000002</v>
      </c>
      <c r="I5527">
        <v>-84.926689100000004</v>
      </c>
      <c r="J5527" s="1" t="str">
        <f t="shared" si="911"/>
        <v>NGR lake sediment grab sample</v>
      </c>
      <c r="K5527" s="1" t="str">
        <f t="shared" si="912"/>
        <v>&lt;177 micron (NGR)</v>
      </c>
      <c r="L5527">
        <v>49</v>
      </c>
      <c r="M5527" t="s">
        <v>214</v>
      </c>
      <c r="N5527">
        <v>975</v>
      </c>
      <c r="O5527" t="s">
        <v>67</v>
      </c>
      <c r="P5527" t="s">
        <v>577</v>
      </c>
      <c r="Q5527" t="s">
        <v>34</v>
      </c>
      <c r="R5527" t="s">
        <v>32</v>
      </c>
      <c r="S5527" t="s">
        <v>50</v>
      </c>
      <c r="T5527" t="s">
        <v>1095</v>
      </c>
      <c r="U5527" t="s">
        <v>703</v>
      </c>
      <c r="V5527" t="s">
        <v>5080</v>
      </c>
      <c r="W5527" t="s">
        <v>76</v>
      </c>
      <c r="X5527" t="s">
        <v>79</v>
      </c>
      <c r="Y5527" t="s">
        <v>41</v>
      </c>
      <c r="Z5527" t="s">
        <v>109</v>
      </c>
    </row>
    <row r="5528" spans="1:26" hidden="1" x14ac:dyDescent="0.25">
      <c r="A5528" t="s">
        <v>21985</v>
      </c>
      <c r="B5528" t="s">
        <v>21986</v>
      </c>
      <c r="C5528" s="1" t="str">
        <f t="shared" si="909"/>
        <v>21:0389</v>
      </c>
      <c r="D5528" s="1" t="str">
        <f t="shared" si="910"/>
        <v>21:0130</v>
      </c>
      <c r="E5528" t="s">
        <v>21987</v>
      </c>
      <c r="F5528" t="s">
        <v>21988</v>
      </c>
      <c r="H5528">
        <v>68.057440799999995</v>
      </c>
      <c r="I5528">
        <v>-85.004406200000005</v>
      </c>
      <c r="J5528" s="1" t="str">
        <f t="shared" si="911"/>
        <v>NGR lake sediment grab sample</v>
      </c>
      <c r="K5528" s="1" t="str">
        <f t="shared" si="912"/>
        <v>&lt;177 micron (NGR)</v>
      </c>
      <c r="L5528">
        <v>49</v>
      </c>
      <c r="M5528" t="s">
        <v>234</v>
      </c>
      <c r="N5528">
        <v>976</v>
      </c>
      <c r="O5528" t="s">
        <v>197</v>
      </c>
      <c r="P5528" t="s">
        <v>1058</v>
      </c>
      <c r="Q5528" t="s">
        <v>156</v>
      </c>
      <c r="R5528" t="s">
        <v>244</v>
      </c>
      <c r="S5528" t="s">
        <v>64</v>
      </c>
      <c r="T5528" t="s">
        <v>36</v>
      </c>
      <c r="U5528" t="s">
        <v>367</v>
      </c>
      <c r="V5528" t="s">
        <v>1475</v>
      </c>
      <c r="W5528" t="s">
        <v>146</v>
      </c>
      <c r="X5528" t="s">
        <v>82</v>
      </c>
      <c r="Y5528" t="s">
        <v>41</v>
      </c>
      <c r="Z5528" t="s">
        <v>4881</v>
      </c>
    </row>
    <row r="5529" spans="1:26" hidden="1" x14ac:dyDescent="0.25">
      <c r="A5529" t="s">
        <v>21989</v>
      </c>
      <c r="B5529" t="s">
        <v>21990</v>
      </c>
      <c r="C5529" s="1" t="str">
        <f t="shared" si="909"/>
        <v>21:0389</v>
      </c>
      <c r="D5529" s="1" t="str">
        <f t="shared" si="910"/>
        <v>21:0130</v>
      </c>
      <c r="E5529" t="s">
        <v>21991</v>
      </c>
      <c r="F5529" t="s">
        <v>21992</v>
      </c>
      <c r="H5529">
        <v>68.164370899999994</v>
      </c>
      <c r="I5529">
        <v>-85.2789444</v>
      </c>
      <c r="J5529" s="1" t="str">
        <f t="shared" si="911"/>
        <v>NGR lake sediment grab sample</v>
      </c>
      <c r="K5529" s="1" t="str">
        <f t="shared" si="912"/>
        <v>&lt;177 micron (NGR)</v>
      </c>
      <c r="L5529">
        <v>50</v>
      </c>
      <c r="M5529" t="s">
        <v>242</v>
      </c>
      <c r="N5529">
        <v>977</v>
      </c>
      <c r="O5529" t="s">
        <v>289</v>
      </c>
      <c r="P5529" t="s">
        <v>1048</v>
      </c>
      <c r="Q5529" t="s">
        <v>146</v>
      </c>
      <c r="R5529" t="s">
        <v>145</v>
      </c>
      <c r="S5529" t="s">
        <v>97</v>
      </c>
      <c r="T5529" t="s">
        <v>225</v>
      </c>
      <c r="U5529" t="s">
        <v>521</v>
      </c>
      <c r="V5529" t="s">
        <v>1223</v>
      </c>
      <c r="W5529" t="s">
        <v>63</v>
      </c>
      <c r="X5529" t="s">
        <v>48</v>
      </c>
      <c r="Y5529" t="s">
        <v>41</v>
      </c>
      <c r="Z5529" t="s">
        <v>244</v>
      </c>
    </row>
    <row r="5530" spans="1:26" hidden="1" x14ac:dyDescent="0.25">
      <c r="A5530" t="s">
        <v>21993</v>
      </c>
      <c r="B5530" t="s">
        <v>21994</v>
      </c>
      <c r="C5530" s="1" t="str">
        <f t="shared" si="909"/>
        <v>21:0389</v>
      </c>
      <c r="D5530" s="1" t="str">
        <f t="shared" si="910"/>
        <v>21:0130</v>
      </c>
      <c r="E5530" t="s">
        <v>21995</v>
      </c>
      <c r="F5530" t="s">
        <v>21996</v>
      </c>
      <c r="H5530">
        <v>68.094405300000005</v>
      </c>
      <c r="I5530">
        <v>-85.100825</v>
      </c>
      <c r="J5530" s="1" t="str">
        <f t="shared" si="911"/>
        <v>NGR lake sediment grab sample</v>
      </c>
      <c r="K5530" s="1" t="str">
        <f t="shared" si="912"/>
        <v>&lt;177 micron (NGR)</v>
      </c>
      <c r="L5530">
        <v>50</v>
      </c>
      <c r="M5530" t="s">
        <v>251</v>
      </c>
      <c r="N5530">
        <v>978</v>
      </c>
      <c r="O5530" t="s">
        <v>465</v>
      </c>
      <c r="P5530" t="s">
        <v>54</v>
      </c>
      <c r="Q5530" t="s">
        <v>290</v>
      </c>
      <c r="R5530" t="s">
        <v>82</v>
      </c>
      <c r="S5530" t="s">
        <v>668</v>
      </c>
      <c r="T5530" t="s">
        <v>36</v>
      </c>
      <c r="U5530" t="s">
        <v>5050</v>
      </c>
      <c r="V5530" t="s">
        <v>2240</v>
      </c>
      <c r="W5530" t="s">
        <v>80</v>
      </c>
      <c r="X5530" t="s">
        <v>82</v>
      </c>
      <c r="Y5530" t="s">
        <v>41</v>
      </c>
      <c r="Z5530" t="s">
        <v>201</v>
      </c>
    </row>
    <row r="5531" spans="1:26" hidden="1" x14ac:dyDescent="0.25">
      <c r="A5531" t="s">
        <v>21997</v>
      </c>
      <c r="B5531" t="s">
        <v>21998</v>
      </c>
      <c r="C5531" s="1" t="str">
        <f t="shared" si="909"/>
        <v>21:0389</v>
      </c>
      <c r="D5531" s="1" t="str">
        <f t="shared" si="910"/>
        <v>21:0130</v>
      </c>
      <c r="E5531" t="s">
        <v>21999</v>
      </c>
      <c r="F5531" t="s">
        <v>22000</v>
      </c>
      <c r="H5531">
        <v>68.103766199999995</v>
      </c>
      <c r="I5531">
        <v>-85.097144999999998</v>
      </c>
      <c r="J5531" s="1" t="str">
        <f t="shared" si="911"/>
        <v>NGR lake sediment grab sample</v>
      </c>
      <c r="K5531" s="1" t="str">
        <f t="shared" si="912"/>
        <v>&lt;177 micron (NGR)</v>
      </c>
      <c r="L5531">
        <v>50</v>
      </c>
      <c r="M5531" t="s">
        <v>259</v>
      </c>
      <c r="N5531">
        <v>979</v>
      </c>
      <c r="O5531" t="s">
        <v>488</v>
      </c>
      <c r="P5531" t="s">
        <v>48</v>
      </c>
      <c r="Q5531" t="s">
        <v>33</v>
      </c>
      <c r="R5531" t="s">
        <v>134</v>
      </c>
      <c r="S5531" t="s">
        <v>198</v>
      </c>
      <c r="T5531" t="s">
        <v>36</v>
      </c>
      <c r="U5531" t="s">
        <v>4924</v>
      </c>
      <c r="V5531" t="s">
        <v>4679</v>
      </c>
      <c r="W5531" t="s">
        <v>66</v>
      </c>
      <c r="X5531" t="s">
        <v>82</v>
      </c>
      <c r="Y5531" t="s">
        <v>41</v>
      </c>
      <c r="Z5531" t="s">
        <v>1980</v>
      </c>
    </row>
    <row r="5532" spans="1:26" hidden="1" x14ac:dyDescent="0.25">
      <c r="A5532" t="s">
        <v>22001</v>
      </c>
      <c r="B5532" t="s">
        <v>22002</v>
      </c>
      <c r="C5532" s="1" t="str">
        <f t="shared" si="909"/>
        <v>21:0389</v>
      </c>
      <c r="D5532" s="1" t="str">
        <f t="shared" si="910"/>
        <v>21:0130</v>
      </c>
      <c r="E5532" t="s">
        <v>21999</v>
      </c>
      <c r="F5532" t="s">
        <v>22003</v>
      </c>
      <c r="H5532">
        <v>68.103766199999995</v>
      </c>
      <c r="I5532">
        <v>-85.097144999999998</v>
      </c>
      <c r="J5532" s="1" t="str">
        <f t="shared" si="911"/>
        <v>NGR lake sediment grab sample</v>
      </c>
      <c r="K5532" s="1" t="str">
        <f t="shared" si="912"/>
        <v>&lt;177 micron (NGR)</v>
      </c>
      <c r="L5532">
        <v>50</v>
      </c>
      <c r="M5532" t="s">
        <v>268</v>
      </c>
      <c r="N5532">
        <v>980</v>
      </c>
      <c r="O5532" t="s">
        <v>405</v>
      </c>
      <c r="P5532" t="s">
        <v>74</v>
      </c>
      <c r="Q5532" t="s">
        <v>146</v>
      </c>
      <c r="R5532" t="s">
        <v>244</v>
      </c>
      <c r="S5532" t="s">
        <v>596</v>
      </c>
      <c r="T5532" t="s">
        <v>36</v>
      </c>
      <c r="U5532" t="s">
        <v>3982</v>
      </c>
      <c r="V5532" t="s">
        <v>4726</v>
      </c>
      <c r="W5532" t="s">
        <v>63</v>
      </c>
      <c r="X5532" t="s">
        <v>82</v>
      </c>
      <c r="Y5532" t="s">
        <v>41</v>
      </c>
      <c r="Z5532" t="s">
        <v>4244</v>
      </c>
    </row>
    <row r="5533" spans="1:26" hidden="1" x14ac:dyDescent="0.25">
      <c r="A5533" t="s">
        <v>22004</v>
      </c>
      <c r="B5533" t="s">
        <v>22005</v>
      </c>
      <c r="C5533" s="1" t="str">
        <f t="shared" si="909"/>
        <v>21:0389</v>
      </c>
      <c r="D5533" s="1" t="str">
        <f t="shared" si="910"/>
        <v>21:0130</v>
      </c>
      <c r="E5533" t="s">
        <v>22006</v>
      </c>
      <c r="F5533" t="s">
        <v>22007</v>
      </c>
      <c r="H5533">
        <v>68.123412299999998</v>
      </c>
      <c r="I5533">
        <v>-85.198628900000003</v>
      </c>
      <c r="J5533" s="1" t="str">
        <f t="shared" si="911"/>
        <v>NGR lake sediment grab sample</v>
      </c>
      <c r="K5533" s="1" t="str">
        <f t="shared" si="912"/>
        <v>&lt;177 micron (NGR)</v>
      </c>
      <c r="L5533">
        <v>50</v>
      </c>
      <c r="M5533" t="s">
        <v>47</v>
      </c>
      <c r="N5533">
        <v>981</v>
      </c>
      <c r="O5533" t="s">
        <v>528</v>
      </c>
      <c r="P5533" t="s">
        <v>615</v>
      </c>
      <c r="Q5533" t="s">
        <v>109</v>
      </c>
      <c r="R5533" t="s">
        <v>890</v>
      </c>
      <c r="S5533" t="s">
        <v>244</v>
      </c>
      <c r="T5533" t="s">
        <v>36</v>
      </c>
      <c r="U5533" t="s">
        <v>407</v>
      </c>
      <c r="V5533" t="s">
        <v>10384</v>
      </c>
      <c r="W5533" t="s">
        <v>63</v>
      </c>
      <c r="X5533" t="s">
        <v>890</v>
      </c>
      <c r="Y5533" t="s">
        <v>41</v>
      </c>
      <c r="Z5533" t="s">
        <v>15879</v>
      </c>
    </row>
    <row r="5534" spans="1:26" hidden="1" x14ac:dyDescent="0.25">
      <c r="A5534" t="s">
        <v>22008</v>
      </c>
      <c r="B5534" t="s">
        <v>22009</v>
      </c>
      <c r="C5534" s="1" t="str">
        <f t="shared" si="909"/>
        <v>21:0389</v>
      </c>
      <c r="D5534" s="1" t="str">
        <f t="shared" si="910"/>
        <v>21:0130</v>
      </c>
      <c r="E5534" t="s">
        <v>21991</v>
      </c>
      <c r="F5534" t="s">
        <v>22010</v>
      </c>
      <c r="H5534">
        <v>68.164370899999994</v>
      </c>
      <c r="I5534">
        <v>-85.2789444</v>
      </c>
      <c r="J5534" s="1" t="str">
        <f t="shared" si="911"/>
        <v>NGR lake sediment grab sample</v>
      </c>
      <c r="K5534" s="1" t="str">
        <f t="shared" si="912"/>
        <v>&lt;177 micron (NGR)</v>
      </c>
      <c r="L5534">
        <v>50</v>
      </c>
      <c r="M5534" t="s">
        <v>366</v>
      </c>
      <c r="N5534">
        <v>982</v>
      </c>
      <c r="O5534" t="s">
        <v>342</v>
      </c>
      <c r="P5534" t="s">
        <v>1058</v>
      </c>
      <c r="Q5534" t="s">
        <v>78</v>
      </c>
      <c r="R5534" t="s">
        <v>145</v>
      </c>
      <c r="S5534" t="s">
        <v>76</v>
      </c>
      <c r="T5534" t="s">
        <v>1095</v>
      </c>
      <c r="U5534" t="s">
        <v>938</v>
      </c>
      <c r="V5534" t="s">
        <v>180</v>
      </c>
      <c r="W5534" t="s">
        <v>63</v>
      </c>
      <c r="X5534" t="s">
        <v>48</v>
      </c>
      <c r="Y5534" t="s">
        <v>41</v>
      </c>
      <c r="Z5534" t="s">
        <v>349</v>
      </c>
    </row>
    <row r="5535" spans="1:26" hidden="1" x14ac:dyDescent="0.25">
      <c r="A5535" t="s">
        <v>22011</v>
      </c>
      <c r="B5535" t="s">
        <v>22012</v>
      </c>
      <c r="C5535" s="1" t="str">
        <f t="shared" si="909"/>
        <v>21:0389</v>
      </c>
      <c r="D5535" s="1" t="str">
        <f t="shared" si="910"/>
        <v>21:0130</v>
      </c>
      <c r="E5535" t="s">
        <v>22013</v>
      </c>
      <c r="F5535" t="s">
        <v>22014</v>
      </c>
      <c r="H5535">
        <v>68.190508699999995</v>
      </c>
      <c r="I5535">
        <v>-85.379927499999994</v>
      </c>
      <c r="J5535" s="1" t="str">
        <f t="shared" si="911"/>
        <v>NGR lake sediment grab sample</v>
      </c>
      <c r="K5535" s="1" t="str">
        <f t="shared" si="912"/>
        <v>&lt;177 micron (NGR)</v>
      </c>
      <c r="L5535">
        <v>50</v>
      </c>
      <c r="M5535" t="s">
        <v>60</v>
      </c>
      <c r="N5535">
        <v>983</v>
      </c>
      <c r="O5535" t="s">
        <v>1048</v>
      </c>
      <c r="P5535" t="s">
        <v>455</v>
      </c>
      <c r="Q5535" t="s">
        <v>97</v>
      </c>
      <c r="R5535" t="s">
        <v>546</v>
      </c>
      <c r="S5535" t="s">
        <v>198</v>
      </c>
      <c r="T5535" t="s">
        <v>36</v>
      </c>
      <c r="U5535" t="s">
        <v>261</v>
      </c>
      <c r="V5535" t="s">
        <v>1589</v>
      </c>
      <c r="W5535" t="s">
        <v>39</v>
      </c>
      <c r="X5535" t="s">
        <v>890</v>
      </c>
      <c r="Y5535" t="s">
        <v>41</v>
      </c>
      <c r="Z5535" t="s">
        <v>156</v>
      </c>
    </row>
    <row r="5536" spans="1:26" hidden="1" x14ac:dyDescent="0.25">
      <c r="A5536" t="s">
        <v>22015</v>
      </c>
      <c r="B5536" t="s">
        <v>22016</v>
      </c>
      <c r="C5536" s="1" t="str">
        <f t="shared" si="909"/>
        <v>21:0389</v>
      </c>
      <c r="D5536" s="1" t="str">
        <f t="shared" si="910"/>
        <v>21:0130</v>
      </c>
      <c r="E5536" t="s">
        <v>22017</v>
      </c>
      <c r="F5536" t="s">
        <v>22018</v>
      </c>
      <c r="H5536">
        <v>68.213276500000006</v>
      </c>
      <c r="I5536">
        <v>-85.437796599999999</v>
      </c>
      <c r="J5536" s="1" t="str">
        <f t="shared" si="911"/>
        <v>NGR lake sediment grab sample</v>
      </c>
      <c r="K5536" s="1" t="str">
        <f t="shared" si="912"/>
        <v>&lt;177 micron (NGR)</v>
      </c>
      <c r="L5536">
        <v>50</v>
      </c>
      <c r="M5536" t="s">
        <v>73</v>
      </c>
      <c r="N5536">
        <v>984</v>
      </c>
      <c r="O5536" t="s">
        <v>1058</v>
      </c>
      <c r="P5536" t="s">
        <v>1785</v>
      </c>
      <c r="Q5536" t="s">
        <v>78</v>
      </c>
      <c r="R5536" t="s">
        <v>223</v>
      </c>
      <c r="S5536" t="s">
        <v>349</v>
      </c>
      <c r="T5536" t="s">
        <v>437</v>
      </c>
      <c r="U5536" t="s">
        <v>361</v>
      </c>
      <c r="V5536" t="s">
        <v>911</v>
      </c>
      <c r="W5536" t="s">
        <v>343</v>
      </c>
      <c r="X5536" t="s">
        <v>48</v>
      </c>
      <c r="Y5536" t="s">
        <v>41</v>
      </c>
      <c r="Z5536" t="s">
        <v>1127</v>
      </c>
    </row>
    <row r="5537" spans="1:26" hidden="1" x14ac:dyDescent="0.25">
      <c r="A5537" t="s">
        <v>22019</v>
      </c>
      <c r="B5537" t="s">
        <v>22020</v>
      </c>
      <c r="C5537" s="1" t="str">
        <f t="shared" si="909"/>
        <v>21:0389</v>
      </c>
      <c r="D5537" s="1" t="str">
        <f t="shared" si="910"/>
        <v>21:0130</v>
      </c>
      <c r="E5537" t="s">
        <v>22021</v>
      </c>
      <c r="F5537" t="s">
        <v>22022</v>
      </c>
      <c r="H5537">
        <v>68.248666900000003</v>
      </c>
      <c r="I5537">
        <v>-85.5870946</v>
      </c>
      <c r="J5537" s="1" t="str">
        <f t="shared" si="911"/>
        <v>NGR lake sediment grab sample</v>
      </c>
      <c r="K5537" s="1" t="str">
        <f t="shared" si="912"/>
        <v>&lt;177 micron (NGR)</v>
      </c>
      <c r="L5537">
        <v>50</v>
      </c>
      <c r="M5537" t="s">
        <v>87</v>
      </c>
      <c r="N5537">
        <v>985</v>
      </c>
      <c r="O5537" t="s">
        <v>61</v>
      </c>
      <c r="P5537" t="s">
        <v>583</v>
      </c>
      <c r="Q5537" t="s">
        <v>39</v>
      </c>
      <c r="R5537" t="s">
        <v>61</v>
      </c>
      <c r="S5537" t="s">
        <v>97</v>
      </c>
      <c r="T5537" t="s">
        <v>308</v>
      </c>
      <c r="U5537" t="s">
        <v>583</v>
      </c>
      <c r="V5537" t="s">
        <v>216</v>
      </c>
      <c r="W5537" t="s">
        <v>80</v>
      </c>
      <c r="X5537" t="s">
        <v>79</v>
      </c>
      <c r="Y5537" t="s">
        <v>41</v>
      </c>
      <c r="Z5537" t="s">
        <v>2127</v>
      </c>
    </row>
    <row r="5538" spans="1:26" hidden="1" x14ac:dyDescent="0.25">
      <c r="A5538" t="s">
        <v>22023</v>
      </c>
      <c r="B5538" t="s">
        <v>22024</v>
      </c>
      <c r="C5538" s="1" t="str">
        <f t="shared" si="909"/>
        <v>21:0389</v>
      </c>
      <c r="D5538" s="1" t="str">
        <f t="shared" si="910"/>
        <v>21:0130</v>
      </c>
      <c r="E5538" t="s">
        <v>22025</v>
      </c>
      <c r="F5538" t="s">
        <v>22026</v>
      </c>
      <c r="H5538">
        <v>68.275040200000007</v>
      </c>
      <c r="I5538">
        <v>-85.655243799999994</v>
      </c>
      <c r="J5538" s="1" t="str">
        <f t="shared" si="911"/>
        <v>NGR lake sediment grab sample</v>
      </c>
      <c r="K5538" s="1" t="str">
        <f t="shared" si="912"/>
        <v>&lt;177 micron (NGR)</v>
      </c>
      <c r="L5538">
        <v>50</v>
      </c>
      <c r="M5538" t="s">
        <v>96</v>
      </c>
      <c r="N5538">
        <v>986</v>
      </c>
      <c r="O5538" t="s">
        <v>297</v>
      </c>
      <c r="P5538" t="s">
        <v>81</v>
      </c>
      <c r="Q5538" t="s">
        <v>156</v>
      </c>
      <c r="R5538" t="s">
        <v>890</v>
      </c>
      <c r="S5538" t="s">
        <v>198</v>
      </c>
      <c r="T5538" t="s">
        <v>36</v>
      </c>
      <c r="U5538" t="s">
        <v>7302</v>
      </c>
      <c r="V5538" t="s">
        <v>5080</v>
      </c>
      <c r="W5538" t="s">
        <v>53</v>
      </c>
      <c r="X5538" t="s">
        <v>890</v>
      </c>
      <c r="Y5538" t="s">
        <v>41</v>
      </c>
      <c r="Z5538" t="s">
        <v>2309</v>
      </c>
    </row>
    <row r="5539" spans="1:26" hidden="1" x14ac:dyDescent="0.25">
      <c r="A5539" t="s">
        <v>22027</v>
      </c>
      <c r="B5539" t="s">
        <v>22028</v>
      </c>
      <c r="C5539" s="1" t="str">
        <f t="shared" si="909"/>
        <v>21:0389</v>
      </c>
      <c r="D5539" s="1" t="str">
        <f t="shared" si="910"/>
        <v>21:0130</v>
      </c>
      <c r="E5539" t="s">
        <v>22029</v>
      </c>
      <c r="F5539" t="s">
        <v>22030</v>
      </c>
      <c r="H5539">
        <v>68.312812500000007</v>
      </c>
      <c r="I5539">
        <v>-85.729240500000003</v>
      </c>
      <c r="J5539" s="1" t="str">
        <f t="shared" si="911"/>
        <v>NGR lake sediment grab sample</v>
      </c>
      <c r="K5539" s="1" t="str">
        <f t="shared" si="912"/>
        <v>&lt;177 micron (NGR)</v>
      </c>
      <c r="L5539">
        <v>50</v>
      </c>
      <c r="M5539" t="s">
        <v>106</v>
      </c>
      <c r="N5539">
        <v>987</v>
      </c>
      <c r="O5539" t="s">
        <v>81</v>
      </c>
      <c r="P5539" t="s">
        <v>289</v>
      </c>
      <c r="Q5539" t="s">
        <v>109</v>
      </c>
      <c r="R5539" t="s">
        <v>223</v>
      </c>
      <c r="S5539" t="s">
        <v>50</v>
      </c>
      <c r="T5539" t="s">
        <v>36</v>
      </c>
      <c r="U5539" t="s">
        <v>1588</v>
      </c>
      <c r="V5539" t="s">
        <v>1006</v>
      </c>
      <c r="W5539" t="s">
        <v>33</v>
      </c>
      <c r="X5539" t="s">
        <v>79</v>
      </c>
      <c r="Y5539" t="s">
        <v>41</v>
      </c>
      <c r="Z5539" t="s">
        <v>4244</v>
      </c>
    </row>
    <row r="5540" spans="1:26" hidden="1" x14ac:dyDescent="0.25">
      <c r="A5540" t="s">
        <v>22031</v>
      </c>
      <c r="B5540" t="s">
        <v>22032</v>
      </c>
      <c r="C5540" s="1" t="str">
        <f t="shared" si="909"/>
        <v>21:0389</v>
      </c>
      <c r="D5540" s="1" t="str">
        <f t="shared" si="910"/>
        <v>21:0130</v>
      </c>
      <c r="E5540" t="s">
        <v>22033</v>
      </c>
      <c r="F5540" t="s">
        <v>22034</v>
      </c>
      <c r="H5540">
        <v>68.237657900000002</v>
      </c>
      <c r="I5540">
        <v>-85.705833400000003</v>
      </c>
      <c r="J5540" s="1" t="str">
        <f t="shared" si="911"/>
        <v>NGR lake sediment grab sample</v>
      </c>
      <c r="K5540" s="1" t="str">
        <f t="shared" si="912"/>
        <v>&lt;177 micron (NGR)</v>
      </c>
      <c r="L5540">
        <v>50</v>
      </c>
      <c r="M5540" t="s">
        <v>118</v>
      </c>
      <c r="N5540">
        <v>988</v>
      </c>
      <c r="O5540" t="s">
        <v>417</v>
      </c>
      <c r="P5540" t="s">
        <v>515</v>
      </c>
      <c r="Q5540" t="s">
        <v>34</v>
      </c>
      <c r="R5540" t="s">
        <v>759</v>
      </c>
      <c r="S5540" t="s">
        <v>283</v>
      </c>
      <c r="T5540" t="s">
        <v>122</v>
      </c>
      <c r="U5540" t="s">
        <v>1017</v>
      </c>
      <c r="V5540" t="s">
        <v>2723</v>
      </c>
      <c r="W5540" t="s">
        <v>33</v>
      </c>
      <c r="X5540" t="s">
        <v>336</v>
      </c>
      <c r="Y5540" t="s">
        <v>41</v>
      </c>
      <c r="Z5540" t="s">
        <v>63</v>
      </c>
    </row>
    <row r="5541" spans="1:26" hidden="1" x14ac:dyDescent="0.25">
      <c r="A5541" t="s">
        <v>22035</v>
      </c>
      <c r="B5541" t="s">
        <v>22036</v>
      </c>
      <c r="C5541" s="1" t="str">
        <f t="shared" si="909"/>
        <v>21:0389</v>
      </c>
      <c r="D5541" s="1" t="str">
        <f t="shared" si="910"/>
        <v>21:0130</v>
      </c>
      <c r="E5541" t="s">
        <v>22037</v>
      </c>
      <c r="F5541" t="s">
        <v>22038</v>
      </c>
      <c r="H5541">
        <v>68.210526799999997</v>
      </c>
      <c r="I5541">
        <v>-85.7273079</v>
      </c>
      <c r="J5541" s="1" t="str">
        <f t="shared" si="911"/>
        <v>NGR lake sediment grab sample</v>
      </c>
      <c r="K5541" s="1" t="str">
        <f t="shared" si="912"/>
        <v>&lt;177 micron (NGR)</v>
      </c>
      <c r="L5541">
        <v>50</v>
      </c>
      <c r="M5541" t="s">
        <v>131</v>
      </c>
      <c r="N5541">
        <v>989</v>
      </c>
      <c r="O5541" t="s">
        <v>289</v>
      </c>
      <c r="P5541" t="s">
        <v>155</v>
      </c>
      <c r="Q5541" t="s">
        <v>76</v>
      </c>
      <c r="R5541" t="s">
        <v>62</v>
      </c>
      <c r="S5541" t="s">
        <v>50</v>
      </c>
      <c r="T5541" t="s">
        <v>36</v>
      </c>
      <c r="U5541" t="s">
        <v>254</v>
      </c>
      <c r="V5541" t="s">
        <v>1475</v>
      </c>
      <c r="W5541" t="s">
        <v>53</v>
      </c>
      <c r="X5541" t="s">
        <v>890</v>
      </c>
      <c r="Y5541" t="s">
        <v>41</v>
      </c>
      <c r="Z5541" t="s">
        <v>13108</v>
      </c>
    </row>
    <row r="5542" spans="1:26" hidden="1" x14ac:dyDescent="0.25">
      <c r="A5542" t="s">
        <v>22039</v>
      </c>
      <c r="B5542" t="s">
        <v>22040</v>
      </c>
      <c r="C5542" s="1" t="str">
        <f t="shared" si="909"/>
        <v>21:0389</v>
      </c>
      <c r="D5542" s="1" t="str">
        <f t="shared" si="910"/>
        <v>21:0130</v>
      </c>
      <c r="E5542" t="s">
        <v>22041</v>
      </c>
      <c r="F5542" t="s">
        <v>22042</v>
      </c>
      <c r="H5542">
        <v>68.183993599999994</v>
      </c>
      <c r="I5542">
        <v>-85.706592799999996</v>
      </c>
      <c r="J5542" s="1" t="str">
        <f t="shared" si="911"/>
        <v>NGR lake sediment grab sample</v>
      </c>
      <c r="K5542" s="1" t="str">
        <f t="shared" si="912"/>
        <v>&lt;177 micron (NGR)</v>
      </c>
      <c r="L5542">
        <v>50</v>
      </c>
      <c r="M5542" t="s">
        <v>143</v>
      </c>
      <c r="N5542">
        <v>990</v>
      </c>
      <c r="O5542" t="s">
        <v>1058</v>
      </c>
      <c r="P5542" t="s">
        <v>223</v>
      </c>
      <c r="Q5542" t="s">
        <v>146</v>
      </c>
      <c r="R5542" t="s">
        <v>82</v>
      </c>
      <c r="S5542" t="s">
        <v>290</v>
      </c>
      <c r="T5542" t="s">
        <v>122</v>
      </c>
      <c r="U5542" t="s">
        <v>15600</v>
      </c>
      <c r="V5542" t="s">
        <v>6252</v>
      </c>
      <c r="W5542" t="s">
        <v>53</v>
      </c>
      <c r="X5542" t="s">
        <v>48</v>
      </c>
      <c r="Y5542" t="s">
        <v>41</v>
      </c>
      <c r="Z5542" t="s">
        <v>11653</v>
      </c>
    </row>
    <row r="5543" spans="1:26" hidden="1" x14ac:dyDescent="0.25">
      <c r="A5543" t="s">
        <v>22043</v>
      </c>
      <c r="B5543" t="s">
        <v>22044</v>
      </c>
      <c r="C5543" s="1" t="str">
        <f t="shared" si="909"/>
        <v>21:0389</v>
      </c>
      <c r="D5543" s="1" t="str">
        <f t="shared" si="910"/>
        <v>21:0130</v>
      </c>
      <c r="E5543" t="s">
        <v>22045</v>
      </c>
      <c r="F5543" t="s">
        <v>22046</v>
      </c>
      <c r="H5543">
        <v>68.168033300000005</v>
      </c>
      <c r="I5543">
        <v>-85.805597000000006</v>
      </c>
      <c r="J5543" s="1" t="str">
        <f t="shared" si="911"/>
        <v>NGR lake sediment grab sample</v>
      </c>
      <c r="K5543" s="1" t="str">
        <f t="shared" si="912"/>
        <v>&lt;177 micron (NGR)</v>
      </c>
      <c r="L5543">
        <v>50</v>
      </c>
      <c r="M5543" t="s">
        <v>177</v>
      </c>
      <c r="N5543">
        <v>991</v>
      </c>
      <c r="O5543" t="s">
        <v>289</v>
      </c>
      <c r="P5543" t="s">
        <v>321</v>
      </c>
      <c r="Q5543" t="s">
        <v>181</v>
      </c>
      <c r="R5543" t="s">
        <v>334</v>
      </c>
      <c r="S5543" t="s">
        <v>198</v>
      </c>
      <c r="T5543" t="s">
        <v>36</v>
      </c>
      <c r="U5543" t="s">
        <v>1538</v>
      </c>
      <c r="V5543" t="s">
        <v>5774</v>
      </c>
      <c r="W5543" t="s">
        <v>53</v>
      </c>
      <c r="X5543" t="s">
        <v>76</v>
      </c>
      <c r="Y5543" t="s">
        <v>41</v>
      </c>
      <c r="Z5543" t="s">
        <v>522</v>
      </c>
    </row>
    <row r="5544" spans="1:26" hidden="1" x14ac:dyDescent="0.25">
      <c r="A5544" t="s">
        <v>22047</v>
      </c>
      <c r="B5544" t="s">
        <v>22048</v>
      </c>
      <c r="C5544" s="1" t="str">
        <f t="shared" si="909"/>
        <v>21:0389</v>
      </c>
      <c r="D5544" s="1" t="str">
        <f t="shared" si="910"/>
        <v>21:0130</v>
      </c>
      <c r="E5544" t="s">
        <v>22049</v>
      </c>
      <c r="F5544" t="s">
        <v>22050</v>
      </c>
      <c r="H5544">
        <v>68.136448799999997</v>
      </c>
      <c r="I5544">
        <v>-85.755616500000002</v>
      </c>
      <c r="J5544" s="1" t="str">
        <f t="shared" si="911"/>
        <v>NGR lake sediment grab sample</v>
      </c>
      <c r="K5544" s="1" t="str">
        <f t="shared" si="912"/>
        <v>&lt;177 micron (NGR)</v>
      </c>
      <c r="L5544">
        <v>50</v>
      </c>
      <c r="M5544" t="s">
        <v>187</v>
      </c>
      <c r="N5544">
        <v>992</v>
      </c>
      <c r="O5544" t="s">
        <v>79</v>
      </c>
      <c r="P5544" t="s">
        <v>334</v>
      </c>
      <c r="Q5544" t="s">
        <v>33</v>
      </c>
      <c r="R5544" t="s">
        <v>77</v>
      </c>
      <c r="S5544" t="s">
        <v>76</v>
      </c>
      <c r="T5544" t="s">
        <v>36</v>
      </c>
      <c r="U5544" t="s">
        <v>1588</v>
      </c>
      <c r="V5544" t="s">
        <v>180</v>
      </c>
      <c r="W5544" t="s">
        <v>53</v>
      </c>
      <c r="X5544" t="s">
        <v>82</v>
      </c>
      <c r="Y5544" t="s">
        <v>41</v>
      </c>
      <c r="Z5544" t="s">
        <v>33</v>
      </c>
    </row>
    <row r="5545" spans="1:26" hidden="1" x14ac:dyDescent="0.25">
      <c r="A5545" t="s">
        <v>22051</v>
      </c>
      <c r="B5545" t="s">
        <v>22052</v>
      </c>
      <c r="C5545" s="1" t="str">
        <f t="shared" si="909"/>
        <v>21:0389</v>
      </c>
      <c r="D5545" s="1" t="str">
        <f>HYPERLINK("http://geochem.nrcan.gc.ca/cdogs/content/svy/svy_e.htm", "")</f>
        <v/>
      </c>
      <c r="G5545" s="1" t="str">
        <f>HYPERLINK("http://geochem.nrcan.gc.ca/cdogs/content/cr_/cr_00021_e.htm", "21")</f>
        <v>21</v>
      </c>
      <c r="J5545" t="s">
        <v>220</v>
      </c>
      <c r="K5545" t="s">
        <v>221</v>
      </c>
      <c r="L5545">
        <v>50</v>
      </c>
      <c r="M5545" t="s">
        <v>222</v>
      </c>
      <c r="N5545">
        <v>993</v>
      </c>
      <c r="O5545" t="s">
        <v>108</v>
      </c>
      <c r="P5545" t="s">
        <v>77</v>
      </c>
      <c r="Q5545" t="s">
        <v>34</v>
      </c>
      <c r="R5545" t="s">
        <v>181</v>
      </c>
      <c r="S5545" t="s">
        <v>33</v>
      </c>
      <c r="T5545" t="s">
        <v>36</v>
      </c>
      <c r="U5545" t="s">
        <v>825</v>
      </c>
      <c r="V5545" t="s">
        <v>309</v>
      </c>
      <c r="W5545" t="s">
        <v>76</v>
      </c>
      <c r="X5545" t="s">
        <v>48</v>
      </c>
      <c r="Y5545" t="s">
        <v>3466</v>
      </c>
      <c r="Z5545" t="s">
        <v>3417</v>
      </c>
    </row>
    <row r="5546" spans="1:26" hidden="1" x14ac:dyDescent="0.25">
      <c r="A5546" t="s">
        <v>22053</v>
      </c>
      <c r="B5546" t="s">
        <v>22054</v>
      </c>
      <c r="C5546" s="1" t="str">
        <f t="shared" si="909"/>
        <v>21:0389</v>
      </c>
      <c r="D5546" s="1" t="str">
        <f t="shared" ref="D5546:D5560" si="913">HYPERLINK("http://geochem.nrcan.gc.ca/cdogs/content/svy/svy210130_e.htm", "21:0130")</f>
        <v>21:0130</v>
      </c>
      <c r="E5546" t="s">
        <v>22055</v>
      </c>
      <c r="F5546" t="s">
        <v>22056</v>
      </c>
      <c r="H5546">
        <v>68.140165300000007</v>
      </c>
      <c r="I5546">
        <v>-85.689681300000004</v>
      </c>
      <c r="J5546" s="1" t="str">
        <f t="shared" ref="J5546:J5560" si="914">HYPERLINK("http://geochem.nrcan.gc.ca/cdogs/content/kwd/kwd020027_e.htm", "NGR lake sediment grab sample")</f>
        <v>NGR lake sediment grab sample</v>
      </c>
      <c r="K5546" s="1" t="str">
        <f t="shared" ref="K5546:K5560" si="915">HYPERLINK("http://geochem.nrcan.gc.ca/cdogs/content/kwd/kwd080006_e.htm", "&lt;177 micron (NGR)")</f>
        <v>&lt;177 micron (NGR)</v>
      </c>
      <c r="L5546">
        <v>50</v>
      </c>
      <c r="M5546" t="s">
        <v>196</v>
      </c>
      <c r="N5546">
        <v>994</v>
      </c>
      <c r="O5546" t="s">
        <v>488</v>
      </c>
      <c r="P5546" t="s">
        <v>455</v>
      </c>
      <c r="Q5546" t="s">
        <v>244</v>
      </c>
      <c r="R5546" t="s">
        <v>77</v>
      </c>
      <c r="S5546" t="s">
        <v>76</v>
      </c>
      <c r="T5546" t="s">
        <v>125</v>
      </c>
      <c r="U5546" t="s">
        <v>521</v>
      </c>
      <c r="V5546" t="s">
        <v>38</v>
      </c>
      <c r="W5546" t="s">
        <v>66</v>
      </c>
      <c r="X5546" t="s">
        <v>81</v>
      </c>
      <c r="Y5546" t="s">
        <v>125</v>
      </c>
      <c r="Z5546" t="s">
        <v>4196</v>
      </c>
    </row>
    <row r="5547" spans="1:26" hidden="1" x14ac:dyDescent="0.25">
      <c r="A5547" t="s">
        <v>22057</v>
      </c>
      <c r="B5547" t="s">
        <v>22058</v>
      </c>
      <c r="C5547" s="1" t="str">
        <f t="shared" si="909"/>
        <v>21:0389</v>
      </c>
      <c r="D5547" s="1" t="str">
        <f t="shared" si="913"/>
        <v>21:0130</v>
      </c>
      <c r="E5547" t="s">
        <v>22059</v>
      </c>
      <c r="F5547" t="s">
        <v>22060</v>
      </c>
      <c r="H5547">
        <v>68.129410300000004</v>
      </c>
      <c r="I5547">
        <v>-85.669531000000006</v>
      </c>
      <c r="J5547" s="1" t="str">
        <f t="shared" si="914"/>
        <v>NGR lake sediment grab sample</v>
      </c>
      <c r="K5547" s="1" t="str">
        <f t="shared" si="915"/>
        <v>&lt;177 micron (NGR)</v>
      </c>
      <c r="L5547">
        <v>50</v>
      </c>
      <c r="M5547" t="s">
        <v>206</v>
      </c>
      <c r="N5547">
        <v>995</v>
      </c>
      <c r="O5547" t="s">
        <v>108</v>
      </c>
      <c r="P5547" t="s">
        <v>334</v>
      </c>
      <c r="Q5547" t="s">
        <v>39</v>
      </c>
      <c r="R5547" t="s">
        <v>76</v>
      </c>
      <c r="S5547" t="s">
        <v>39</v>
      </c>
      <c r="T5547" t="s">
        <v>36</v>
      </c>
      <c r="U5547" t="s">
        <v>235</v>
      </c>
      <c r="V5547" t="s">
        <v>2451</v>
      </c>
      <c r="W5547" t="s">
        <v>53</v>
      </c>
      <c r="X5547" t="s">
        <v>82</v>
      </c>
      <c r="Y5547" t="s">
        <v>41</v>
      </c>
      <c r="Z5547" t="s">
        <v>2309</v>
      </c>
    </row>
    <row r="5548" spans="1:26" hidden="1" x14ac:dyDescent="0.25">
      <c r="A5548" t="s">
        <v>22061</v>
      </c>
      <c r="B5548" t="s">
        <v>22062</v>
      </c>
      <c r="C5548" s="1" t="str">
        <f t="shared" si="909"/>
        <v>21:0389</v>
      </c>
      <c r="D5548" s="1" t="str">
        <f t="shared" si="913"/>
        <v>21:0130</v>
      </c>
      <c r="E5548" t="s">
        <v>22063</v>
      </c>
      <c r="F5548" t="s">
        <v>22064</v>
      </c>
      <c r="H5548">
        <v>68.094695299999998</v>
      </c>
      <c r="I5548">
        <v>-85.718546200000006</v>
      </c>
      <c r="J5548" s="1" t="str">
        <f t="shared" si="914"/>
        <v>NGR lake sediment grab sample</v>
      </c>
      <c r="K5548" s="1" t="str">
        <f t="shared" si="915"/>
        <v>&lt;177 micron (NGR)</v>
      </c>
      <c r="L5548">
        <v>50</v>
      </c>
      <c r="M5548" t="s">
        <v>214</v>
      </c>
      <c r="N5548">
        <v>996</v>
      </c>
      <c r="O5548" t="s">
        <v>1254</v>
      </c>
      <c r="P5548" t="s">
        <v>596</v>
      </c>
      <c r="Q5548" t="s">
        <v>181</v>
      </c>
      <c r="R5548" t="s">
        <v>244</v>
      </c>
      <c r="S5548" t="s">
        <v>156</v>
      </c>
      <c r="T5548" t="s">
        <v>36</v>
      </c>
      <c r="U5548" t="s">
        <v>10516</v>
      </c>
      <c r="V5548" t="s">
        <v>164</v>
      </c>
      <c r="W5548" t="s">
        <v>53</v>
      </c>
      <c r="X5548" t="s">
        <v>76</v>
      </c>
      <c r="Y5548" t="s">
        <v>41</v>
      </c>
      <c r="Z5548" t="s">
        <v>496</v>
      </c>
    </row>
    <row r="5549" spans="1:26" hidden="1" x14ac:dyDescent="0.25">
      <c r="A5549" t="s">
        <v>22065</v>
      </c>
      <c r="B5549" t="s">
        <v>22066</v>
      </c>
      <c r="C5549" s="1" t="str">
        <f t="shared" si="909"/>
        <v>21:0389</v>
      </c>
      <c r="D5549" s="1" t="str">
        <f t="shared" si="913"/>
        <v>21:0130</v>
      </c>
      <c r="E5549" t="s">
        <v>22067</v>
      </c>
      <c r="F5549" t="s">
        <v>22068</v>
      </c>
      <c r="H5549">
        <v>68.093890099999996</v>
      </c>
      <c r="I5549">
        <v>-85.868841399999994</v>
      </c>
      <c r="J5549" s="1" t="str">
        <f t="shared" si="914"/>
        <v>NGR lake sediment grab sample</v>
      </c>
      <c r="K5549" s="1" t="str">
        <f t="shared" si="915"/>
        <v>&lt;177 micron (NGR)</v>
      </c>
      <c r="L5549">
        <v>51</v>
      </c>
      <c r="M5549" t="s">
        <v>242</v>
      </c>
      <c r="N5549">
        <v>997</v>
      </c>
      <c r="O5549" t="s">
        <v>1058</v>
      </c>
      <c r="P5549" t="s">
        <v>145</v>
      </c>
      <c r="Q5549" t="s">
        <v>78</v>
      </c>
      <c r="R5549" t="s">
        <v>244</v>
      </c>
      <c r="S5549" t="s">
        <v>156</v>
      </c>
      <c r="T5549" t="s">
        <v>36</v>
      </c>
      <c r="U5549" t="s">
        <v>269</v>
      </c>
      <c r="V5549" t="s">
        <v>1589</v>
      </c>
      <c r="W5549" t="s">
        <v>63</v>
      </c>
      <c r="X5549" t="s">
        <v>283</v>
      </c>
      <c r="Y5549" t="s">
        <v>41</v>
      </c>
      <c r="Z5549" t="s">
        <v>11653</v>
      </c>
    </row>
    <row r="5550" spans="1:26" hidden="1" x14ac:dyDescent="0.25">
      <c r="A5550" t="s">
        <v>22069</v>
      </c>
      <c r="B5550" t="s">
        <v>22070</v>
      </c>
      <c r="C5550" s="1" t="str">
        <f t="shared" si="909"/>
        <v>21:0389</v>
      </c>
      <c r="D5550" s="1" t="str">
        <f t="shared" si="913"/>
        <v>21:0130</v>
      </c>
      <c r="E5550" t="s">
        <v>22071</v>
      </c>
      <c r="F5550" t="s">
        <v>22072</v>
      </c>
      <c r="H5550">
        <v>68.083642800000007</v>
      </c>
      <c r="I5550">
        <v>-85.772823599999995</v>
      </c>
      <c r="J5550" s="1" t="str">
        <f t="shared" si="914"/>
        <v>NGR lake sediment grab sample</v>
      </c>
      <c r="K5550" s="1" t="str">
        <f t="shared" si="915"/>
        <v>&lt;177 micron (NGR)</v>
      </c>
      <c r="L5550">
        <v>51</v>
      </c>
      <c r="M5550" t="s">
        <v>47</v>
      </c>
      <c r="N5550">
        <v>998</v>
      </c>
      <c r="O5550" t="s">
        <v>79</v>
      </c>
      <c r="P5550" t="s">
        <v>244</v>
      </c>
      <c r="Q5550" t="s">
        <v>78</v>
      </c>
      <c r="R5550" t="s">
        <v>596</v>
      </c>
      <c r="S5550" t="s">
        <v>156</v>
      </c>
      <c r="T5550" t="s">
        <v>36</v>
      </c>
      <c r="U5550" t="s">
        <v>2579</v>
      </c>
      <c r="V5550" t="s">
        <v>63</v>
      </c>
      <c r="W5550" t="s">
        <v>53</v>
      </c>
      <c r="X5550" t="s">
        <v>283</v>
      </c>
      <c r="Y5550" t="s">
        <v>41</v>
      </c>
      <c r="Z5550" t="s">
        <v>137</v>
      </c>
    </row>
    <row r="5551" spans="1:26" hidden="1" x14ac:dyDescent="0.25">
      <c r="A5551" t="s">
        <v>22073</v>
      </c>
      <c r="B5551" t="s">
        <v>22074</v>
      </c>
      <c r="C5551" s="1" t="str">
        <f t="shared" si="909"/>
        <v>21:0389</v>
      </c>
      <c r="D5551" s="1" t="str">
        <f t="shared" si="913"/>
        <v>21:0130</v>
      </c>
      <c r="E5551" t="s">
        <v>22075</v>
      </c>
      <c r="F5551" t="s">
        <v>22076</v>
      </c>
      <c r="H5551">
        <v>68.098475500000006</v>
      </c>
      <c r="I5551">
        <v>-85.783158</v>
      </c>
      <c r="J5551" s="1" t="str">
        <f t="shared" si="914"/>
        <v>NGR lake sediment grab sample</v>
      </c>
      <c r="K5551" s="1" t="str">
        <f t="shared" si="915"/>
        <v>&lt;177 micron (NGR)</v>
      </c>
      <c r="L5551">
        <v>51</v>
      </c>
      <c r="M5551" t="s">
        <v>60</v>
      </c>
      <c r="N5551">
        <v>999</v>
      </c>
      <c r="O5551" t="s">
        <v>798</v>
      </c>
      <c r="P5551" t="s">
        <v>244</v>
      </c>
      <c r="Q5551" t="s">
        <v>78</v>
      </c>
      <c r="R5551" t="s">
        <v>244</v>
      </c>
      <c r="S5551" t="s">
        <v>290</v>
      </c>
      <c r="T5551" t="s">
        <v>36</v>
      </c>
      <c r="U5551" t="s">
        <v>2854</v>
      </c>
      <c r="V5551" t="s">
        <v>63</v>
      </c>
      <c r="W5551" t="s">
        <v>53</v>
      </c>
      <c r="X5551" t="s">
        <v>77</v>
      </c>
      <c r="Y5551" t="s">
        <v>41</v>
      </c>
      <c r="Z5551" t="s">
        <v>496</v>
      </c>
    </row>
    <row r="5552" spans="1:26" hidden="1" x14ac:dyDescent="0.25">
      <c r="A5552" t="s">
        <v>22077</v>
      </c>
      <c r="B5552" t="s">
        <v>22078</v>
      </c>
      <c r="C5552" s="1" t="str">
        <f t="shared" si="909"/>
        <v>21:0389</v>
      </c>
      <c r="D5552" s="1" t="str">
        <f t="shared" si="913"/>
        <v>21:0130</v>
      </c>
      <c r="E5552" t="s">
        <v>22067</v>
      </c>
      <c r="F5552" t="s">
        <v>22079</v>
      </c>
      <c r="H5552">
        <v>68.093890099999996</v>
      </c>
      <c r="I5552">
        <v>-85.868841399999994</v>
      </c>
      <c r="J5552" s="1" t="str">
        <f t="shared" si="914"/>
        <v>NGR lake sediment grab sample</v>
      </c>
      <c r="K5552" s="1" t="str">
        <f t="shared" si="915"/>
        <v>&lt;177 micron (NGR)</v>
      </c>
      <c r="L5552">
        <v>51</v>
      </c>
      <c r="M5552" t="s">
        <v>366</v>
      </c>
      <c r="N5552">
        <v>1000</v>
      </c>
      <c r="O5552" t="s">
        <v>1058</v>
      </c>
      <c r="P5552" t="s">
        <v>334</v>
      </c>
      <c r="Q5552" t="s">
        <v>78</v>
      </c>
      <c r="R5552" t="s">
        <v>244</v>
      </c>
      <c r="S5552" t="s">
        <v>97</v>
      </c>
      <c r="T5552" t="s">
        <v>36</v>
      </c>
      <c r="U5552" t="s">
        <v>269</v>
      </c>
      <c r="V5552" t="s">
        <v>1589</v>
      </c>
      <c r="W5552" t="s">
        <v>33</v>
      </c>
      <c r="X5552" t="s">
        <v>82</v>
      </c>
      <c r="Y5552" t="s">
        <v>41</v>
      </c>
      <c r="Z5552" t="s">
        <v>4726</v>
      </c>
    </row>
    <row r="5553" spans="1:26" hidden="1" x14ac:dyDescent="0.25">
      <c r="A5553" t="s">
        <v>22080</v>
      </c>
      <c r="B5553" t="s">
        <v>22081</v>
      </c>
      <c r="C5553" s="1" t="str">
        <f t="shared" si="909"/>
        <v>21:0389</v>
      </c>
      <c r="D5553" s="1" t="str">
        <f t="shared" si="913"/>
        <v>21:0130</v>
      </c>
      <c r="E5553" t="s">
        <v>22082</v>
      </c>
      <c r="F5553" t="s">
        <v>22083</v>
      </c>
      <c r="H5553">
        <v>68.331907799999996</v>
      </c>
      <c r="I5553">
        <v>-85.284985500000005</v>
      </c>
      <c r="J5553" s="1" t="str">
        <f t="shared" si="914"/>
        <v>NGR lake sediment grab sample</v>
      </c>
      <c r="K5553" s="1" t="str">
        <f t="shared" si="915"/>
        <v>&lt;177 micron (NGR)</v>
      </c>
      <c r="L5553">
        <v>51</v>
      </c>
      <c r="M5553" t="s">
        <v>73</v>
      </c>
      <c r="N5553">
        <v>1001</v>
      </c>
      <c r="O5553" t="s">
        <v>49</v>
      </c>
      <c r="P5553" t="s">
        <v>62</v>
      </c>
      <c r="Q5553" t="s">
        <v>78</v>
      </c>
      <c r="R5553" t="s">
        <v>134</v>
      </c>
      <c r="S5553" t="s">
        <v>39</v>
      </c>
      <c r="T5553" t="s">
        <v>36</v>
      </c>
      <c r="U5553" t="s">
        <v>559</v>
      </c>
      <c r="V5553" t="s">
        <v>1121</v>
      </c>
      <c r="W5553" t="s">
        <v>63</v>
      </c>
      <c r="X5553" t="s">
        <v>283</v>
      </c>
      <c r="Y5553" t="s">
        <v>41</v>
      </c>
      <c r="Z5553" t="s">
        <v>4679</v>
      </c>
    </row>
    <row r="5554" spans="1:26" hidden="1" x14ac:dyDescent="0.25">
      <c r="A5554" t="s">
        <v>22084</v>
      </c>
      <c r="B5554" t="s">
        <v>22085</v>
      </c>
      <c r="C5554" s="1" t="str">
        <f t="shared" si="909"/>
        <v>21:0389</v>
      </c>
      <c r="D5554" s="1" t="str">
        <f t="shared" si="913"/>
        <v>21:0130</v>
      </c>
      <c r="E5554" t="s">
        <v>22086</v>
      </c>
      <c r="F5554" t="s">
        <v>22087</v>
      </c>
      <c r="H5554">
        <v>68.341159200000007</v>
      </c>
      <c r="I5554">
        <v>-85.162129800000002</v>
      </c>
      <c r="J5554" s="1" t="str">
        <f t="shared" si="914"/>
        <v>NGR lake sediment grab sample</v>
      </c>
      <c r="K5554" s="1" t="str">
        <f t="shared" si="915"/>
        <v>&lt;177 micron (NGR)</v>
      </c>
      <c r="L5554">
        <v>51</v>
      </c>
      <c r="M5554" t="s">
        <v>251</v>
      </c>
      <c r="N5554">
        <v>1002</v>
      </c>
      <c r="O5554" t="s">
        <v>516</v>
      </c>
      <c r="P5554" t="s">
        <v>321</v>
      </c>
      <c r="Q5554" t="s">
        <v>33</v>
      </c>
      <c r="R5554" t="s">
        <v>596</v>
      </c>
      <c r="S5554" t="s">
        <v>76</v>
      </c>
      <c r="T5554" t="s">
        <v>36</v>
      </c>
      <c r="U5554" t="s">
        <v>199</v>
      </c>
      <c r="V5554" t="s">
        <v>408</v>
      </c>
      <c r="W5554" t="s">
        <v>63</v>
      </c>
      <c r="X5554" t="s">
        <v>283</v>
      </c>
      <c r="Y5554" t="s">
        <v>41</v>
      </c>
      <c r="Z5554" t="s">
        <v>496</v>
      </c>
    </row>
    <row r="5555" spans="1:26" hidden="1" x14ac:dyDescent="0.25">
      <c r="A5555" t="s">
        <v>22088</v>
      </c>
      <c r="B5555" t="s">
        <v>22089</v>
      </c>
      <c r="C5555" s="1" t="str">
        <f t="shared" si="909"/>
        <v>21:0389</v>
      </c>
      <c r="D5555" s="1" t="str">
        <f t="shared" si="913"/>
        <v>21:0130</v>
      </c>
      <c r="E5555" t="s">
        <v>22090</v>
      </c>
      <c r="F5555" t="s">
        <v>22091</v>
      </c>
      <c r="H5555">
        <v>68.353092899999993</v>
      </c>
      <c r="I5555">
        <v>-85.117936900000004</v>
      </c>
      <c r="J5555" s="1" t="str">
        <f t="shared" si="914"/>
        <v>NGR lake sediment grab sample</v>
      </c>
      <c r="K5555" s="1" t="str">
        <f t="shared" si="915"/>
        <v>&lt;177 micron (NGR)</v>
      </c>
      <c r="L5555">
        <v>51</v>
      </c>
      <c r="M5555" t="s">
        <v>259</v>
      </c>
      <c r="N5555">
        <v>1003</v>
      </c>
      <c r="O5555" t="s">
        <v>133</v>
      </c>
      <c r="P5555" t="s">
        <v>588</v>
      </c>
      <c r="Q5555" t="s">
        <v>33</v>
      </c>
      <c r="R5555" t="s">
        <v>546</v>
      </c>
      <c r="S5555" t="s">
        <v>156</v>
      </c>
      <c r="T5555" t="s">
        <v>36</v>
      </c>
      <c r="U5555" t="s">
        <v>299</v>
      </c>
      <c r="V5555" t="s">
        <v>457</v>
      </c>
      <c r="W5555" t="s">
        <v>78</v>
      </c>
      <c r="X5555" t="s">
        <v>890</v>
      </c>
      <c r="Y5555" t="s">
        <v>41</v>
      </c>
      <c r="Z5555" t="s">
        <v>1259</v>
      </c>
    </row>
    <row r="5556" spans="1:26" hidden="1" x14ac:dyDescent="0.25">
      <c r="A5556" t="s">
        <v>22092</v>
      </c>
      <c r="B5556" t="s">
        <v>22093</v>
      </c>
      <c r="C5556" s="1" t="str">
        <f t="shared" si="909"/>
        <v>21:0389</v>
      </c>
      <c r="D5556" s="1" t="str">
        <f t="shared" si="913"/>
        <v>21:0130</v>
      </c>
      <c r="E5556" t="s">
        <v>22090</v>
      </c>
      <c r="F5556" t="s">
        <v>22094</v>
      </c>
      <c r="H5556">
        <v>68.353092899999993</v>
      </c>
      <c r="I5556">
        <v>-85.117936900000004</v>
      </c>
      <c r="J5556" s="1" t="str">
        <f t="shared" si="914"/>
        <v>NGR lake sediment grab sample</v>
      </c>
      <c r="K5556" s="1" t="str">
        <f t="shared" si="915"/>
        <v>&lt;177 micron (NGR)</v>
      </c>
      <c r="L5556">
        <v>51</v>
      </c>
      <c r="M5556" t="s">
        <v>268</v>
      </c>
      <c r="N5556">
        <v>1004</v>
      </c>
      <c r="O5556" t="s">
        <v>236</v>
      </c>
      <c r="P5556" t="s">
        <v>40</v>
      </c>
      <c r="Q5556" t="s">
        <v>33</v>
      </c>
      <c r="R5556" t="s">
        <v>82</v>
      </c>
      <c r="S5556" t="s">
        <v>97</v>
      </c>
      <c r="T5556" t="s">
        <v>36</v>
      </c>
      <c r="U5556" t="s">
        <v>307</v>
      </c>
      <c r="V5556" t="s">
        <v>685</v>
      </c>
      <c r="W5556" t="s">
        <v>181</v>
      </c>
      <c r="X5556" t="s">
        <v>48</v>
      </c>
      <c r="Y5556" t="s">
        <v>41</v>
      </c>
      <c r="Z5556" t="s">
        <v>2787</v>
      </c>
    </row>
    <row r="5557" spans="1:26" hidden="1" x14ac:dyDescent="0.25">
      <c r="A5557" t="s">
        <v>22095</v>
      </c>
      <c r="B5557" t="s">
        <v>22096</v>
      </c>
      <c r="C5557" s="1" t="str">
        <f t="shared" si="909"/>
        <v>21:0389</v>
      </c>
      <c r="D5557" s="1" t="str">
        <f t="shared" si="913"/>
        <v>21:0130</v>
      </c>
      <c r="E5557" t="s">
        <v>22097</v>
      </c>
      <c r="F5557" t="s">
        <v>22098</v>
      </c>
      <c r="H5557">
        <v>68.370112700000007</v>
      </c>
      <c r="I5557">
        <v>-85.080853000000005</v>
      </c>
      <c r="J5557" s="1" t="str">
        <f t="shared" si="914"/>
        <v>NGR lake sediment grab sample</v>
      </c>
      <c r="K5557" s="1" t="str">
        <f t="shared" si="915"/>
        <v>&lt;177 micron (NGR)</v>
      </c>
      <c r="L5557">
        <v>51</v>
      </c>
      <c r="M5557" t="s">
        <v>87</v>
      </c>
      <c r="N5557">
        <v>1005</v>
      </c>
      <c r="O5557" t="s">
        <v>82</v>
      </c>
      <c r="P5557" t="s">
        <v>134</v>
      </c>
      <c r="Q5557" t="s">
        <v>66</v>
      </c>
      <c r="R5557" t="s">
        <v>77</v>
      </c>
      <c r="S5557" t="s">
        <v>146</v>
      </c>
      <c r="T5557" t="s">
        <v>36</v>
      </c>
      <c r="U5557" t="s">
        <v>938</v>
      </c>
      <c r="V5557" t="s">
        <v>137</v>
      </c>
      <c r="W5557" t="s">
        <v>53</v>
      </c>
      <c r="X5557" t="s">
        <v>283</v>
      </c>
      <c r="Y5557" t="s">
        <v>41</v>
      </c>
      <c r="Z5557" t="s">
        <v>496</v>
      </c>
    </row>
    <row r="5558" spans="1:26" hidden="1" x14ac:dyDescent="0.25">
      <c r="A5558" t="s">
        <v>22099</v>
      </c>
      <c r="B5558" t="s">
        <v>22100</v>
      </c>
      <c r="C5558" s="1" t="str">
        <f t="shared" si="909"/>
        <v>21:0389</v>
      </c>
      <c r="D5558" s="1" t="str">
        <f t="shared" si="913"/>
        <v>21:0130</v>
      </c>
      <c r="E5558" t="s">
        <v>22101</v>
      </c>
      <c r="F5558" t="s">
        <v>22102</v>
      </c>
      <c r="H5558">
        <v>68.339699699999997</v>
      </c>
      <c r="I5558">
        <v>-85.037929000000005</v>
      </c>
      <c r="J5558" s="1" t="str">
        <f t="shared" si="914"/>
        <v>NGR lake sediment grab sample</v>
      </c>
      <c r="K5558" s="1" t="str">
        <f t="shared" si="915"/>
        <v>&lt;177 micron (NGR)</v>
      </c>
      <c r="L5558">
        <v>51</v>
      </c>
      <c r="M5558" t="s">
        <v>96</v>
      </c>
      <c r="N5558">
        <v>1006</v>
      </c>
      <c r="O5558" t="s">
        <v>1254</v>
      </c>
      <c r="P5558" t="s">
        <v>516</v>
      </c>
      <c r="Q5558" t="s">
        <v>33</v>
      </c>
      <c r="R5558" t="s">
        <v>32</v>
      </c>
      <c r="S5558" t="s">
        <v>109</v>
      </c>
      <c r="T5558" t="s">
        <v>36</v>
      </c>
      <c r="U5558" t="s">
        <v>991</v>
      </c>
      <c r="V5558" t="s">
        <v>1802</v>
      </c>
      <c r="W5558" t="s">
        <v>66</v>
      </c>
      <c r="X5558" t="s">
        <v>82</v>
      </c>
      <c r="Y5558" t="s">
        <v>41</v>
      </c>
      <c r="Z5558" t="s">
        <v>399</v>
      </c>
    </row>
    <row r="5559" spans="1:26" hidden="1" x14ac:dyDescent="0.25">
      <c r="A5559" t="s">
        <v>22103</v>
      </c>
      <c r="B5559" t="s">
        <v>22104</v>
      </c>
      <c r="C5559" s="1" t="str">
        <f t="shared" si="909"/>
        <v>21:0389</v>
      </c>
      <c r="D5559" s="1" t="str">
        <f t="shared" si="913"/>
        <v>21:0130</v>
      </c>
      <c r="E5559" t="s">
        <v>22105</v>
      </c>
      <c r="F5559" t="s">
        <v>22106</v>
      </c>
      <c r="H5559">
        <v>68.318184000000002</v>
      </c>
      <c r="I5559">
        <v>-84.958764400000007</v>
      </c>
      <c r="J5559" s="1" t="str">
        <f t="shared" si="914"/>
        <v>NGR lake sediment grab sample</v>
      </c>
      <c r="K5559" s="1" t="str">
        <f t="shared" si="915"/>
        <v>&lt;177 micron (NGR)</v>
      </c>
      <c r="L5559">
        <v>51</v>
      </c>
      <c r="M5559" t="s">
        <v>106</v>
      </c>
      <c r="N5559">
        <v>1007</v>
      </c>
      <c r="O5559" t="s">
        <v>1058</v>
      </c>
      <c r="P5559" t="s">
        <v>489</v>
      </c>
      <c r="Q5559" t="s">
        <v>33</v>
      </c>
      <c r="R5559" t="s">
        <v>62</v>
      </c>
      <c r="S5559" t="s">
        <v>198</v>
      </c>
      <c r="T5559" t="s">
        <v>36</v>
      </c>
      <c r="U5559" t="s">
        <v>2956</v>
      </c>
      <c r="V5559" t="s">
        <v>171</v>
      </c>
      <c r="W5559" t="s">
        <v>66</v>
      </c>
      <c r="X5559" t="s">
        <v>283</v>
      </c>
      <c r="Y5559" t="s">
        <v>41</v>
      </c>
      <c r="Z5559" t="s">
        <v>2309</v>
      </c>
    </row>
    <row r="5560" spans="1:26" hidden="1" x14ac:dyDescent="0.25">
      <c r="A5560" t="s">
        <v>22107</v>
      </c>
      <c r="B5560" t="s">
        <v>22108</v>
      </c>
      <c r="C5560" s="1" t="str">
        <f t="shared" si="909"/>
        <v>21:0389</v>
      </c>
      <c r="D5560" s="1" t="str">
        <f t="shared" si="913"/>
        <v>21:0130</v>
      </c>
      <c r="E5560" t="s">
        <v>22109</v>
      </c>
      <c r="F5560" t="s">
        <v>22110</v>
      </c>
      <c r="H5560">
        <v>68.347843800000007</v>
      </c>
      <c r="I5560">
        <v>-84.850535899999997</v>
      </c>
      <c r="J5560" s="1" t="str">
        <f t="shared" si="914"/>
        <v>NGR lake sediment grab sample</v>
      </c>
      <c r="K5560" s="1" t="str">
        <f t="shared" si="915"/>
        <v>&lt;177 micron (NGR)</v>
      </c>
      <c r="L5560">
        <v>51</v>
      </c>
      <c r="M5560" t="s">
        <v>118</v>
      </c>
      <c r="N5560">
        <v>1008</v>
      </c>
      <c r="O5560" t="s">
        <v>771</v>
      </c>
      <c r="P5560" t="s">
        <v>133</v>
      </c>
      <c r="Q5560" t="s">
        <v>76</v>
      </c>
      <c r="R5560" t="s">
        <v>35</v>
      </c>
      <c r="S5560" t="s">
        <v>156</v>
      </c>
      <c r="T5560" t="s">
        <v>36</v>
      </c>
      <c r="U5560" t="s">
        <v>673</v>
      </c>
      <c r="V5560" t="s">
        <v>180</v>
      </c>
      <c r="W5560" t="s">
        <v>63</v>
      </c>
      <c r="X5560" t="s">
        <v>890</v>
      </c>
      <c r="Y5560" t="s">
        <v>41</v>
      </c>
      <c r="Z5560" t="s">
        <v>2020</v>
      </c>
    </row>
    <row r="5561" spans="1:26" hidden="1" x14ac:dyDescent="0.25">
      <c r="A5561" t="s">
        <v>22111</v>
      </c>
      <c r="B5561" t="s">
        <v>22112</v>
      </c>
      <c r="C5561" s="1" t="str">
        <f t="shared" si="909"/>
        <v>21:0389</v>
      </c>
      <c r="D5561" s="1" t="str">
        <f>HYPERLINK("http://geochem.nrcan.gc.ca/cdogs/content/svy/svy_e.htm", "")</f>
        <v/>
      </c>
      <c r="G5561" s="1" t="str">
        <f>HYPERLINK("http://geochem.nrcan.gc.ca/cdogs/content/cr_/cr_00023_e.htm", "23")</f>
        <v>23</v>
      </c>
      <c r="J5561" t="s">
        <v>220</v>
      </c>
      <c r="K5561" t="s">
        <v>221</v>
      </c>
      <c r="L5561">
        <v>51</v>
      </c>
      <c r="M5561" t="s">
        <v>222</v>
      </c>
      <c r="N5561">
        <v>1009</v>
      </c>
      <c r="O5561" t="s">
        <v>289</v>
      </c>
      <c r="P5561" t="s">
        <v>334</v>
      </c>
      <c r="Q5561" t="s">
        <v>277</v>
      </c>
      <c r="R5561" t="s">
        <v>109</v>
      </c>
      <c r="S5561" t="s">
        <v>109</v>
      </c>
      <c r="T5561" t="s">
        <v>36</v>
      </c>
      <c r="U5561" t="s">
        <v>3807</v>
      </c>
      <c r="V5561" t="s">
        <v>522</v>
      </c>
      <c r="W5561" t="s">
        <v>78</v>
      </c>
      <c r="X5561" t="s">
        <v>336</v>
      </c>
      <c r="Y5561" t="s">
        <v>5107</v>
      </c>
      <c r="Z5561" t="s">
        <v>198</v>
      </c>
    </row>
    <row r="5562" spans="1:26" hidden="1" x14ac:dyDescent="0.25">
      <c r="A5562" t="s">
        <v>22113</v>
      </c>
      <c r="B5562" t="s">
        <v>22114</v>
      </c>
      <c r="C5562" s="1" t="str">
        <f t="shared" si="909"/>
        <v>21:0389</v>
      </c>
      <c r="D5562" s="1" t="str">
        <f t="shared" ref="D5562:D5573" si="916">HYPERLINK("http://geochem.nrcan.gc.ca/cdogs/content/svy/svy210130_e.htm", "21:0130")</f>
        <v>21:0130</v>
      </c>
      <c r="E5562" t="s">
        <v>22115</v>
      </c>
      <c r="F5562" t="s">
        <v>22116</v>
      </c>
      <c r="H5562">
        <v>68.361516899999998</v>
      </c>
      <c r="I5562">
        <v>-84.779759400000003</v>
      </c>
      <c r="J5562" s="1" t="str">
        <f t="shared" ref="J5562:J5573" si="917">HYPERLINK("http://geochem.nrcan.gc.ca/cdogs/content/kwd/kwd020027_e.htm", "NGR lake sediment grab sample")</f>
        <v>NGR lake sediment grab sample</v>
      </c>
      <c r="K5562" s="1" t="str">
        <f t="shared" ref="K5562:K5573" si="918">HYPERLINK("http://geochem.nrcan.gc.ca/cdogs/content/kwd/kwd080006_e.htm", "&lt;177 micron (NGR)")</f>
        <v>&lt;177 micron (NGR)</v>
      </c>
      <c r="L5562">
        <v>51</v>
      </c>
      <c r="M5562" t="s">
        <v>131</v>
      </c>
      <c r="N5562">
        <v>1010</v>
      </c>
      <c r="O5562" t="s">
        <v>119</v>
      </c>
      <c r="P5562" t="s">
        <v>609</v>
      </c>
      <c r="Q5562" t="s">
        <v>135</v>
      </c>
      <c r="R5562" t="s">
        <v>488</v>
      </c>
      <c r="S5562" t="s">
        <v>278</v>
      </c>
      <c r="T5562" t="s">
        <v>36</v>
      </c>
      <c r="U5562" t="s">
        <v>1171</v>
      </c>
      <c r="V5562" t="s">
        <v>8694</v>
      </c>
      <c r="W5562" t="s">
        <v>80</v>
      </c>
      <c r="X5562" t="s">
        <v>283</v>
      </c>
      <c r="Y5562" t="s">
        <v>125</v>
      </c>
      <c r="Z5562" t="s">
        <v>3876</v>
      </c>
    </row>
    <row r="5563" spans="1:26" hidden="1" x14ac:dyDescent="0.25">
      <c r="A5563" t="s">
        <v>22117</v>
      </c>
      <c r="B5563" t="s">
        <v>22118</v>
      </c>
      <c r="C5563" s="1" t="str">
        <f t="shared" si="909"/>
        <v>21:0389</v>
      </c>
      <c r="D5563" s="1" t="str">
        <f t="shared" si="916"/>
        <v>21:0130</v>
      </c>
      <c r="E5563" t="s">
        <v>22119</v>
      </c>
      <c r="F5563" t="s">
        <v>22120</v>
      </c>
      <c r="H5563">
        <v>68.338172799999995</v>
      </c>
      <c r="I5563">
        <v>-84.773414000000002</v>
      </c>
      <c r="J5563" s="1" t="str">
        <f t="shared" si="917"/>
        <v>NGR lake sediment grab sample</v>
      </c>
      <c r="K5563" s="1" t="str">
        <f t="shared" si="918"/>
        <v>&lt;177 micron (NGR)</v>
      </c>
      <c r="L5563">
        <v>51</v>
      </c>
      <c r="M5563" t="s">
        <v>143</v>
      </c>
      <c r="N5563">
        <v>1011</v>
      </c>
      <c r="O5563" t="s">
        <v>163</v>
      </c>
      <c r="P5563" t="s">
        <v>888</v>
      </c>
      <c r="Q5563" t="s">
        <v>50</v>
      </c>
      <c r="R5563" t="s">
        <v>298</v>
      </c>
      <c r="S5563" t="s">
        <v>668</v>
      </c>
      <c r="T5563" t="s">
        <v>36</v>
      </c>
      <c r="U5563" t="s">
        <v>456</v>
      </c>
      <c r="V5563" t="s">
        <v>11950</v>
      </c>
      <c r="W5563" t="s">
        <v>66</v>
      </c>
      <c r="X5563" t="s">
        <v>82</v>
      </c>
      <c r="Y5563" t="s">
        <v>125</v>
      </c>
      <c r="Z5563" t="s">
        <v>2240</v>
      </c>
    </row>
    <row r="5564" spans="1:26" hidden="1" x14ac:dyDescent="0.25">
      <c r="A5564" t="s">
        <v>22121</v>
      </c>
      <c r="B5564" t="s">
        <v>22122</v>
      </c>
      <c r="C5564" s="1" t="str">
        <f t="shared" si="909"/>
        <v>21:0389</v>
      </c>
      <c r="D5564" s="1" t="str">
        <f t="shared" si="916"/>
        <v>21:0130</v>
      </c>
      <c r="E5564" t="s">
        <v>22123</v>
      </c>
      <c r="F5564" t="s">
        <v>22124</v>
      </c>
      <c r="H5564">
        <v>68.322671</v>
      </c>
      <c r="I5564">
        <v>-84.843372599999995</v>
      </c>
      <c r="J5564" s="1" t="str">
        <f t="shared" si="917"/>
        <v>NGR lake sediment grab sample</v>
      </c>
      <c r="K5564" s="1" t="str">
        <f t="shared" si="918"/>
        <v>&lt;177 micron (NGR)</v>
      </c>
      <c r="L5564">
        <v>51</v>
      </c>
      <c r="M5564" t="s">
        <v>177</v>
      </c>
      <c r="N5564">
        <v>1012</v>
      </c>
      <c r="O5564" t="s">
        <v>1819</v>
      </c>
      <c r="P5564" t="s">
        <v>417</v>
      </c>
      <c r="Q5564" t="s">
        <v>290</v>
      </c>
      <c r="R5564" t="s">
        <v>120</v>
      </c>
      <c r="S5564" t="s">
        <v>75</v>
      </c>
      <c r="T5564" t="s">
        <v>36</v>
      </c>
      <c r="U5564" t="s">
        <v>864</v>
      </c>
      <c r="V5564" t="s">
        <v>18944</v>
      </c>
      <c r="W5564" t="s">
        <v>66</v>
      </c>
      <c r="X5564" t="s">
        <v>890</v>
      </c>
      <c r="Y5564" t="s">
        <v>125</v>
      </c>
      <c r="Z5564" t="s">
        <v>181</v>
      </c>
    </row>
    <row r="5565" spans="1:26" hidden="1" x14ac:dyDescent="0.25">
      <c r="A5565" t="s">
        <v>22125</v>
      </c>
      <c r="B5565" t="s">
        <v>22126</v>
      </c>
      <c r="C5565" s="1" t="str">
        <f t="shared" si="909"/>
        <v>21:0389</v>
      </c>
      <c r="D5565" s="1" t="str">
        <f t="shared" si="916"/>
        <v>21:0130</v>
      </c>
      <c r="E5565" t="s">
        <v>22127</v>
      </c>
      <c r="F5565" t="s">
        <v>22128</v>
      </c>
      <c r="H5565">
        <v>68.2951908</v>
      </c>
      <c r="I5565">
        <v>-84.802578199999999</v>
      </c>
      <c r="J5565" s="1" t="str">
        <f t="shared" si="917"/>
        <v>NGR lake sediment grab sample</v>
      </c>
      <c r="K5565" s="1" t="str">
        <f t="shared" si="918"/>
        <v>&lt;177 micron (NGR)</v>
      </c>
      <c r="L5565">
        <v>51</v>
      </c>
      <c r="M5565" t="s">
        <v>187</v>
      </c>
      <c r="N5565">
        <v>1013</v>
      </c>
      <c r="O5565" t="s">
        <v>223</v>
      </c>
      <c r="P5565" t="s">
        <v>74</v>
      </c>
      <c r="Q5565" t="s">
        <v>33</v>
      </c>
      <c r="R5565" t="s">
        <v>321</v>
      </c>
      <c r="S5565" t="s">
        <v>146</v>
      </c>
      <c r="T5565" t="s">
        <v>36</v>
      </c>
      <c r="U5565" t="s">
        <v>307</v>
      </c>
      <c r="V5565" t="s">
        <v>408</v>
      </c>
      <c r="W5565" t="s">
        <v>66</v>
      </c>
      <c r="X5565" t="s">
        <v>48</v>
      </c>
      <c r="Y5565" t="s">
        <v>41</v>
      </c>
      <c r="Z5565" t="s">
        <v>4881</v>
      </c>
    </row>
    <row r="5566" spans="1:26" hidden="1" x14ac:dyDescent="0.25">
      <c r="A5566" t="s">
        <v>22129</v>
      </c>
      <c r="B5566" t="s">
        <v>22130</v>
      </c>
      <c r="C5566" s="1" t="str">
        <f t="shared" si="909"/>
        <v>21:0389</v>
      </c>
      <c r="D5566" s="1" t="str">
        <f t="shared" si="916"/>
        <v>21:0130</v>
      </c>
      <c r="E5566" t="s">
        <v>22131</v>
      </c>
      <c r="F5566" t="s">
        <v>22132</v>
      </c>
      <c r="H5566">
        <v>68.250632499999995</v>
      </c>
      <c r="I5566">
        <v>-84.7947633</v>
      </c>
      <c r="J5566" s="1" t="str">
        <f t="shared" si="917"/>
        <v>NGR lake sediment grab sample</v>
      </c>
      <c r="K5566" s="1" t="str">
        <f t="shared" si="918"/>
        <v>&lt;177 micron (NGR)</v>
      </c>
      <c r="L5566">
        <v>51</v>
      </c>
      <c r="M5566" t="s">
        <v>196</v>
      </c>
      <c r="N5566">
        <v>1014</v>
      </c>
      <c r="O5566" t="s">
        <v>61</v>
      </c>
      <c r="P5566" t="s">
        <v>666</v>
      </c>
      <c r="Q5566" t="s">
        <v>80</v>
      </c>
      <c r="R5566" t="s">
        <v>334</v>
      </c>
      <c r="S5566" t="s">
        <v>39</v>
      </c>
      <c r="T5566" t="s">
        <v>36</v>
      </c>
      <c r="U5566" t="s">
        <v>89</v>
      </c>
      <c r="V5566" t="s">
        <v>148</v>
      </c>
      <c r="W5566" t="s">
        <v>63</v>
      </c>
      <c r="X5566" t="s">
        <v>48</v>
      </c>
      <c r="Y5566" t="s">
        <v>41</v>
      </c>
      <c r="Z5566" t="s">
        <v>3838</v>
      </c>
    </row>
    <row r="5567" spans="1:26" hidden="1" x14ac:dyDescent="0.25">
      <c r="A5567" t="s">
        <v>22133</v>
      </c>
      <c r="B5567" t="s">
        <v>22134</v>
      </c>
      <c r="C5567" s="1" t="str">
        <f t="shared" si="909"/>
        <v>21:0389</v>
      </c>
      <c r="D5567" s="1" t="str">
        <f t="shared" si="916"/>
        <v>21:0130</v>
      </c>
      <c r="E5567" t="s">
        <v>22135</v>
      </c>
      <c r="F5567" t="s">
        <v>22136</v>
      </c>
      <c r="H5567">
        <v>68.207589600000006</v>
      </c>
      <c r="I5567">
        <v>-84.738339100000005</v>
      </c>
      <c r="J5567" s="1" t="str">
        <f t="shared" si="917"/>
        <v>NGR lake sediment grab sample</v>
      </c>
      <c r="K5567" s="1" t="str">
        <f t="shared" si="918"/>
        <v>&lt;177 micron (NGR)</v>
      </c>
      <c r="L5567">
        <v>51</v>
      </c>
      <c r="M5567" t="s">
        <v>206</v>
      </c>
      <c r="N5567">
        <v>1015</v>
      </c>
      <c r="O5567" t="s">
        <v>609</v>
      </c>
      <c r="P5567" t="s">
        <v>417</v>
      </c>
      <c r="Q5567" t="s">
        <v>290</v>
      </c>
      <c r="R5567" t="s">
        <v>120</v>
      </c>
      <c r="S5567" t="s">
        <v>277</v>
      </c>
      <c r="T5567" t="s">
        <v>36</v>
      </c>
      <c r="U5567" t="s">
        <v>1017</v>
      </c>
      <c r="V5567" t="s">
        <v>7446</v>
      </c>
      <c r="W5567" t="s">
        <v>63</v>
      </c>
      <c r="X5567" t="s">
        <v>890</v>
      </c>
      <c r="Y5567" t="s">
        <v>41</v>
      </c>
      <c r="Z5567" t="s">
        <v>4117</v>
      </c>
    </row>
    <row r="5568" spans="1:26" hidden="1" x14ac:dyDescent="0.25">
      <c r="A5568" t="s">
        <v>22137</v>
      </c>
      <c r="B5568" t="s">
        <v>22138</v>
      </c>
      <c r="C5568" s="1" t="str">
        <f t="shared" si="909"/>
        <v>21:0389</v>
      </c>
      <c r="D5568" s="1" t="str">
        <f t="shared" si="916"/>
        <v>21:0130</v>
      </c>
      <c r="E5568" t="s">
        <v>22139</v>
      </c>
      <c r="F5568" t="s">
        <v>22140</v>
      </c>
      <c r="H5568">
        <v>68.208228000000005</v>
      </c>
      <c r="I5568">
        <v>-84.820941199999993</v>
      </c>
      <c r="J5568" s="1" t="str">
        <f t="shared" si="917"/>
        <v>NGR lake sediment grab sample</v>
      </c>
      <c r="K5568" s="1" t="str">
        <f t="shared" si="918"/>
        <v>&lt;177 micron (NGR)</v>
      </c>
      <c r="L5568">
        <v>51</v>
      </c>
      <c r="M5568" t="s">
        <v>214</v>
      </c>
      <c r="N5568">
        <v>1016</v>
      </c>
      <c r="O5568" t="s">
        <v>306</v>
      </c>
      <c r="P5568" t="s">
        <v>509</v>
      </c>
      <c r="Q5568" t="s">
        <v>198</v>
      </c>
      <c r="R5568" t="s">
        <v>79</v>
      </c>
      <c r="S5568" t="s">
        <v>134</v>
      </c>
      <c r="T5568" t="s">
        <v>36</v>
      </c>
      <c r="U5568" t="s">
        <v>269</v>
      </c>
      <c r="V5568" t="s">
        <v>393</v>
      </c>
      <c r="W5568" t="s">
        <v>97</v>
      </c>
      <c r="X5568" t="s">
        <v>48</v>
      </c>
      <c r="Y5568" t="s">
        <v>41</v>
      </c>
      <c r="Z5568" t="s">
        <v>738</v>
      </c>
    </row>
    <row r="5569" spans="1:26" hidden="1" x14ac:dyDescent="0.25">
      <c r="A5569" t="s">
        <v>22141</v>
      </c>
      <c r="B5569" t="s">
        <v>22142</v>
      </c>
      <c r="C5569" s="1" t="str">
        <f t="shared" si="909"/>
        <v>21:0389</v>
      </c>
      <c r="D5569" s="1" t="str">
        <f t="shared" si="916"/>
        <v>21:0130</v>
      </c>
      <c r="E5569" t="s">
        <v>22143</v>
      </c>
      <c r="F5569" t="s">
        <v>22144</v>
      </c>
      <c r="H5569">
        <v>68.273820200000003</v>
      </c>
      <c r="I5569">
        <v>-85.037655900000004</v>
      </c>
      <c r="J5569" s="1" t="str">
        <f t="shared" si="917"/>
        <v>NGR lake sediment grab sample</v>
      </c>
      <c r="K5569" s="1" t="str">
        <f t="shared" si="918"/>
        <v>&lt;177 micron (NGR)</v>
      </c>
      <c r="L5569">
        <v>52</v>
      </c>
      <c r="M5569" t="s">
        <v>2150</v>
      </c>
      <c r="N5569">
        <v>1017</v>
      </c>
      <c r="O5569" t="s">
        <v>35</v>
      </c>
      <c r="P5569" t="s">
        <v>244</v>
      </c>
      <c r="Q5569" t="s">
        <v>80</v>
      </c>
      <c r="R5569" t="s">
        <v>596</v>
      </c>
      <c r="S5569" t="s">
        <v>146</v>
      </c>
      <c r="T5569" t="s">
        <v>36</v>
      </c>
      <c r="U5569" t="s">
        <v>390</v>
      </c>
      <c r="V5569" t="s">
        <v>1223</v>
      </c>
      <c r="W5569" t="s">
        <v>66</v>
      </c>
      <c r="X5569" t="s">
        <v>283</v>
      </c>
      <c r="Y5569" t="s">
        <v>41</v>
      </c>
      <c r="Z5569" t="s">
        <v>496</v>
      </c>
    </row>
    <row r="5570" spans="1:26" hidden="1" x14ac:dyDescent="0.25">
      <c r="A5570" t="s">
        <v>22145</v>
      </c>
      <c r="B5570" t="s">
        <v>22146</v>
      </c>
      <c r="C5570" s="1" t="str">
        <f t="shared" si="909"/>
        <v>21:0389</v>
      </c>
      <c r="D5570" s="1" t="str">
        <f t="shared" si="916"/>
        <v>21:0130</v>
      </c>
      <c r="E5570" t="s">
        <v>22147</v>
      </c>
      <c r="F5570" t="s">
        <v>22148</v>
      </c>
      <c r="H5570">
        <v>68.225187399999996</v>
      </c>
      <c r="I5570">
        <v>-84.941175299999998</v>
      </c>
      <c r="J5570" s="1" t="str">
        <f t="shared" si="917"/>
        <v>NGR lake sediment grab sample</v>
      </c>
      <c r="K5570" s="1" t="str">
        <f t="shared" si="918"/>
        <v>&lt;177 micron (NGR)</v>
      </c>
      <c r="L5570">
        <v>52</v>
      </c>
      <c r="M5570" t="s">
        <v>47</v>
      </c>
      <c r="N5570">
        <v>1018</v>
      </c>
      <c r="O5570" t="s">
        <v>615</v>
      </c>
      <c r="P5570" t="s">
        <v>155</v>
      </c>
      <c r="Q5570" t="s">
        <v>109</v>
      </c>
      <c r="R5570" t="s">
        <v>120</v>
      </c>
      <c r="S5570" t="s">
        <v>596</v>
      </c>
      <c r="T5570" t="s">
        <v>36</v>
      </c>
      <c r="U5570" t="s">
        <v>3176</v>
      </c>
      <c r="V5570" t="s">
        <v>2723</v>
      </c>
      <c r="W5570" t="s">
        <v>76</v>
      </c>
      <c r="X5570" t="s">
        <v>300</v>
      </c>
      <c r="Y5570" t="s">
        <v>41</v>
      </c>
      <c r="Z5570" t="s">
        <v>4117</v>
      </c>
    </row>
    <row r="5571" spans="1:26" hidden="1" x14ac:dyDescent="0.25">
      <c r="A5571" t="s">
        <v>22149</v>
      </c>
      <c r="B5571" t="s">
        <v>22150</v>
      </c>
      <c r="C5571" s="1" t="str">
        <f t="shared" si="909"/>
        <v>21:0389</v>
      </c>
      <c r="D5571" s="1" t="str">
        <f t="shared" si="916"/>
        <v>21:0130</v>
      </c>
      <c r="E5571" t="s">
        <v>22151</v>
      </c>
      <c r="F5571" t="s">
        <v>22152</v>
      </c>
      <c r="H5571">
        <v>68.237807700000005</v>
      </c>
      <c r="I5571">
        <v>-84.852194900000001</v>
      </c>
      <c r="J5571" s="1" t="str">
        <f t="shared" si="917"/>
        <v>NGR lake sediment grab sample</v>
      </c>
      <c r="K5571" s="1" t="str">
        <f t="shared" si="918"/>
        <v>&lt;177 micron (NGR)</v>
      </c>
      <c r="L5571">
        <v>52</v>
      </c>
      <c r="M5571" t="s">
        <v>60</v>
      </c>
      <c r="N5571">
        <v>1019</v>
      </c>
      <c r="O5571" t="s">
        <v>48</v>
      </c>
      <c r="P5571" t="s">
        <v>62</v>
      </c>
      <c r="Q5571" t="s">
        <v>33</v>
      </c>
      <c r="R5571" t="s">
        <v>62</v>
      </c>
      <c r="S5571" t="s">
        <v>77</v>
      </c>
      <c r="T5571" t="s">
        <v>36</v>
      </c>
      <c r="U5571" t="s">
        <v>31</v>
      </c>
      <c r="V5571" t="s">
        <v>190</v>
      </c>
      <c r="W5571" t="s">
        <v>66</v>
      </c>
      <c r="X5571" t="s">
        <v>82</v>
      </c>
      <c r="Y5571" t="s">
        <v>41</v>
      </c>
      <c r="Z5571" t="s">
        <v>2723</v>
      </c>
    </row>
    <row r="5572" spans="1:26" hidden="1" x14ac:dyDescent="0.25">
      <c r="A5572" t="s">
        <v>22153</v>
      </c>
      <c r="B5572" t="s">
        <v>22154</v>
      </c>
      <c r="C5572" s="1" t="str">
        <f t="shared" si="909"/>
        <v>21:0389</v>
      </c>
      <c r="D5572" s="1" t="str">
        <f t="shared" si="916"/>
        <v>21:0130</v>
      </c>
      <c r="E5572" t="s">
        <v>22155</v>
      </c>
      <c r="F5572" t="s">
        <v>22156</v>
      </c>
      <c r="H5572">
        <v>68.258482599999994</v>
      </c>
      <c r="I5572">
        <v>-84.819806</v>
      </c>
      <c r="J5572" s="1" t="str">
        <f t="shared" si="917"/>
        <v>NGR lake sediment grab sample</v>
      </c>
      <c r="K5572" s="1" t="str">
        <f t="shared" si="918"/>
        <v>&lt;177 micron (NGR)</v>
      </c>
      <c r="L5572">
        <v>52</v>
      </c>
      <c r="M5572" t="s">
        <v>73</v>
      </c>
      <c r="N5572">
        <v>1020</v>
      </c>
      <c r="O5572" t="s">
        <v>516</v>
      </c>
      <c r="P5572" t="s">
        <v>596</v>
      </c>
      <c r="Q5572" t="s">
        <v>63</v>
      </c>
      <c r="R5572" t="s">
        <v>244</v>
      </c>
      <c r="S5572" t="s">
        <v>146</v>
      </c>
      <c r="T5572" t="s">
        <v>36</v>
      </c>
      <c r="U5572" t="s">
        <v>470</v>
      </c>
      <c r="V5572" t="s">
        <v>730</v>
      </c>
      <c r="W5572" t="s">
        <v>66</v>
      </c>
      <c r="X5572" t="s">
        <v>283</v>
      </c>
      <c r="Y5572" t="s">
        <v>41</v>
      </c>
      <c r="Z5572" t="s">
        <v>80</v>
      </c>
    </row>
    <row r="5573" spans="1:26" hidden="1" x14ac:dyDescent="0.25">
      <c r="A5573" t="s">
        <v>22157</v>
      </c>
      <c r="B5573" t="s">
        <v>22158</v>
      </c>
      <c r="C5573" s="1" t="str">
        <f t="shared" si="909"/>
        <v>21:0389</v>
      </c>
      <c r="D5573" s="1" t="str">
        <f t="shared" si="916"/>
        <v>21:0130</v>
      </c>
      <c r="E5573" t="s">
        <v>22159</v>
      </c>
      <c r="F5573" t="s">
        <v>22160</v>
      </c>
      <c r="H5573">
        <v>68.286475499999995</v>
      </c>
      <c r="I5573">
        <v>-84.878511900000007</v>
      </c>
      <c r="J5573" s="1" t="str">
        <f t="shared" si="917"/>
        <v>NGR lake sediment grab sample</v>
      </c>
      <c r="K5573" s="1" t="str">
        <f t="shared" si="918"/>
        <v>&lt;177 micron (NGR)</v>
      </c>
      <c r="L5573">
        <v>52</v>
      </c>
      <c r="M5573" t="s">
        <v>87</v>
      </c>
      <c r="N5573">
        <v>1021</v>
      </c>
      <c r="O5573" t="s">
        <v>133</v>
      </c>
      <c r="P5573" t="s">
        <v>120</v>
      </c>
      <c r="Q5573" t="s">
        <v>78</v>
      </c>
      <c r="R5573" t="s">
        <v>334</v>
      </c>
      <c r="S5573" t="s">
        <v>78</v>
      </c>
      <c r="T5573" t="s">
        <v>36</v>
      </c>
      <c r="U5573" t="s">
        <v>299</v>
      </c>
      <c r="V5573" t="s">
        <v>216</v>
      </c>
      <c r="W5573" t="s">
        <v>80</v>
      </c>
      <c r="X5573" t="s">
        <v>336</v>
      </c>
      <c r="Y5573" t="s">
        <v>41</v>
      </c>
      <c r="Z5573" t="s">
        <v>201</v>
      </c>
    </row>
    <row r="5574" spans="1:26" hidden="1" x14ac:dyDescent="0.25">
      <c r="A5574" t="s">
        <v>22161</v>
      </c>
      <c r="B5574" t="s">
        <v>22162</v>
      </c>
      <c r="C5574" s="1" t="str">
        <f t="shared" si="909"/>
        <v>21:0389</v>
      </c>
      <c r="D5574" s="1" t="str">
        <f>HYPERLINK("http://geochem.nrcan.gc.ca/cdogs/content/svy/svy_e.htm", "")</f>
        <v/>
      </c>
      <c r="G5574" s="1" t="str">
        <f>HYPERLINK("http://geochem.nrcan.gc.ca/cdogs/content/cr_/cr_00007_e.htm", "7")</f>
        <v>7</v>
      </c>
      <c r="J5574" t="s">
        <v>220</v>
      </c>
      <c r="K5574" t="s">
        <v>221</v>
      </c>
      <c r="L5574">
        <v>52</v>
      </c>
      <c r="M5574" t="s">
        <v>222</v>
      </c>
      <c r="N5574">
        <v>1022</v>
      </c>
      <c r="O5574" t="s">
        <v>48</v>
      </c>
      <c r="P5574" t="s">
        <v>48</v>
      </c>
      <c r="Q5574" t="s">
        <v>50</v>
      </c>
      <c r="R5574" t="s">
        <v>181</v>
      </c>
      <c r="S5574" t="s">
        <v>33</v>
      </c>
      <c r="T5574" t="s">
        <v>225</v>
      </c>
      <c r="U5574" t="s">
        <v>136</v>
      </c>
      <c r="V5574" t="s">
        <v>457</v>
      </c>
      <c r="W5574" t="s">
        <v>53</v>
      </c>
      <c r="X5574" t="s">
        <v>40</v>
      </c>
      <c r="Y5574" t="s">
        <v>77</v>
      </c>
      <c r="Z5574" t="s">
        <v>229</v>
      </c>
    </row>
    <row r="5575" spans="1:26" hidden="1" x14ac:dyDescent="0.25">
      <c r="A5575" t="s">
        <v>22163</v>
      </c>
      <c r="B5575" t="s">
        <v>22164</v>
      </c>
      <c r="C5575" s="1" t="str">
        <f t="shared" si="909"/>
        <v>21:0389</v>
      </c>
      <c r="D5575" s="1" t="str">
        <f t="shared" ref="D5575:D5602" si="919">HYPERLINK("http://geochem.nrcan.gc.ca/cdogs/content/svy/svy210130_e.htm", "21:0130")</f>
        <v>21:0130</v>
      </c>
      <c r="E5575" t="s">
        <v>22165</v>
      </c>
      <c r="F5575" t="s">
        <v>22166</v>
      </c>
      <c r="H5575">
        <v>68.270205300000001</v>
      </c>
      <c r="I5575">
        <v>-84.954310699999994</v>
      </c>
      <c r="J5575" s="1" t="str">
        <f t="shared" ref="J5575:J5602" si="920">HYPERLINK("http://geochem.nrcan.gc.ca/cdogs/content/kwd/kwd020027_e.htm", "NGR lake sediment grab sample")</f>
        <v>NGR lake sediment grab sample</v>
      </c>
      <c r="K5575" s="1" t="str">
        <f t="shared" ref="K5575:K5602" si="921">HYPERLINK("http://geochem.nrcan.gc.ca/cdogs/content/kwd/kwd080006_e.htm", "&lt;177 micron (NGR)")</f>
        <v>&lt;177 micron (NGR)</v>
      </c>
      <c r="L5575">
        <v>52</v>
      </c>
      <c r="M5575" t="s">
        <v>96</v>
      </c>
      <c r="N5575">
        <v>1023</v>
      </c>
      <c r="O5575" t="s">
        <v>890</v>
      </c>
      <c r="P5575" t="s">
        <v>321</v>
      </c>
      <c r="Q5575" t="s">
        <v>63</v>
      </c>
      <c r="R5575" t="s">
        <v>75</v>
      </c>
      <c r="S5575" t="s">
        <v>76</v>
      </c>
      <c r="T5575" t="s">
        <v>36</v>
      </c>
      <c r="U5575" t="s">
        <v>639</v>
      </c>
      <c r="V5575" t="s">
        <v>590</v>
      </c>
      <c r="W5575" t="s">
        <v>63</v>
      </c>
      <c r="X5575" t="s">
        <v>890</v>
      </c>
      <c r="Y5575" t="s">
        <v>41</v>
      </c>
      <c r="Z5575" t="s">
        <v>685</v>
      </c>
    </row>
    <row r="5576" spans="1:26" hidden="1" x14ac:dyDescent="0.25">
      <c r="A5576" t="s">
        <v>22167</v>
      </c>
      <c r="B5576" t="s">
        <v>22168</v>
      </c>
      <c r="C5576" s="1" t="str">
        <f t="shared" si="909"/>
        <v>21:0389</v>
      </c>
      <c r="D5576" s="1" t="str">
        <f t="shared" si="919"/>
        <v>21:0130</v>
      </c>
      <c r="E5576" t="s">
        <v>22143</v>
      </c>
      <c r="F5576" t="s">
        <v>22169</v>
      </c>
      <c r="H5576">
        <v>68.273820200000003</v>
      </c>
      <c r="I5576">
        <v>-85.037655900000004</v>
      </c>
      <c r="J5576" s="1" t="str">
        <f t="shared" si="920"/>
        <v>NGR lake sediment grab sample</v>
      </c>
      <c r="K5576" s="1" t="str">
        <f t="shared" si="921"/>
        <v>&lt;177 micron (NGR)</v>
      </c>
      <c r="L5576">
        <v>52</v>
      </c>
      <c r="M5576" t="s">
        <v>2173</v>
      </c>
      <c r="N5576">
        <v>1024</v>
      </c>
      <c r="O5576" t="s">
        <v>546</v>
      </c>
      <c r="P5576" t="s">
        <v>596</v>
      </c>
      <c r="Q5576" t="s">
        <v>66</v>
      </c>
      <c r="R5576" t="s">
        <v>77</v>
      </c>
      <c r="S5576" t="s">
        <v>146</v>
      </c>
      <c r="T5576" t="s">
        <v>36</v>
      </c>
      <c r="U5576" t="s">
        <v>673</v>
      </c>
      <c r="V5576" t="s">
        <v>2909</v>
      </c>
      <c r="W5576" t="s">
        <v>66</v>
      </c>
      <c r="X5576" t="s">
        <v>890</v>
      </c>
      <c r="Y5576" t="s">
        <v>41</v>
      </c>
      <c r="Z5576" t="s">
        <v>125</v>
      </c>
    </row>
    <row r="5577" spans="1:26" hidden="1" x14ac:dyDescent="0.25">
      <c r="A5577" t="s">
        <v>22170</v>
      </c>
      <c r="B5577" t="s">
        <v>22171</v>
      </c>
      <c r="C5577" s="1" t="str">
        <f t="shared" ref="C5577:C5640" si="922">HYPERLINK("http://geochem.nrcan.gc.ca/cdogs/content/bdl/bdl210389_e.htm", "21:0389")</f>
        <v>21:0389</v>
      </c>
      <c r="D5577" s="1" t="str">
        <f t="shared" si="919"/>
        <v>21:0130</v>
      </c>
      <c r="E5577" t="s">
        <v>22172</v>
      </c>
      <c r="F5577" t="s">
        <v>22173</v>
      </c>
      <c r="H5577">
        <v>68.271744499999997</v>
      </c>
      <c r="I5577">
        <v>-85.075026800000003</v>
      </c>
      <c r="J5577" s="1" t="str">
        <f t="shared" si="920"/>
        <v>NGR lake sediment grab sample</v>
      </c>
      <c r="K5577" s="1" t="str">
        <f t="shared" si="921"/>
        <v>&lt;177 micron (NGR)</v>
      </c>
      <c r="L5577">
        <v>52</v>
      </c>
      <c r="M5577" t="s">
        <v>2178</v>
      </c>
      <c r="N5577">
        <v>1025</v>
      </c>
      <c r="O5577" t="s">
        <v>145</v>
      </c>
      <c r="P5577" t="s">
        <v>596</v>
      </c>
      <c r="Q5577" t="s">
        <v>63</v>
      </c>
      <c r="R5577" t="s">
        <v>198</v>
      </c>
      <c r="S5577" t="s">
        <v>146</v>
      </c>
      <c r="T5577" t="s">
        <v>36</v>
      </c>
      <c r="U5577" t="s">
        <v>559</v>
      </c>
      <c r="V5577" t="s">
        <v>517</v>
      </c>
      <c r="W5577" t="s">
        <v>63</v>
      </c>
      <c r="X5577" t="s">
        <v>77</v>
      </c>
      <c r="Y5577" t="s">
        <v>41</v>
      </c>
      <c r="Z5577" t="s">
        <v>2057</v>
      </c>
    </row>
    <row r="5578" spans="1:26" hidden="1" x14ac:dyDescent="0.25">
      <c r="A5578" t="s">
        <v>22174</v>
      </c>
      <c r="B5578" t="s">
        <v>22175</v>
      </c>
      <c r="C5578" s="1" t="str">
        <f t="shared" si="922"/>
        <v>21:0389</v>
      </c>
      <c r="D5578" s="1" t="str">
        <f t="shared" si="919"/>
        <v>21:0130</v>
      </c>
      <c r="E5578" t="s">
        <v>22172</v>
      </c>
      <c r="F5578" t="s">
        <v>22176</v>
      </c>
      <c r="H5578">
        <v>68.271744499999997</v>
      </c>
      <c r="I5578">
        <v>-85.075026800000003</v>
      </c>
      <c r="J5578" s="1" t="str">
        <f t="shared" si="920"/>
        <v>NGR lake sediment grab sample</v>
      </c>
      <c r="K5578" s="1" t="str">
        <f t="shared" si="921"/>
        <v>&lt;177 micron (NGR)</v>
      </c>
      <c r="L5578">
        <v>52</v>
      </c>
      <c r="M5578" t="s">
        <v>2182</v>
      </c>
      <c r="N5578">
        <v>1026</v>
      </c>
      <c r="O5578" t="s">
        <v>82</v>
      </c>
      <c r="P5578" t="s">
        <v>283</v>
      </c>
      <c r="Q5578" t="s">
        <v>63</v>
      </c>
      <c r="R5578" t="s">
        <v>134</v>
      </c>
      <c r="S5578" t="s">
        <v>146</v>
      </c>
      <c r="T5578" t="s">
        <v>36</v>
      </c>
      <c r="U5578" t="s">
        <v>112</v>
      </c>
      <c r="V5578" t="s">
        <v>685</v>
      </c>
      <c r="W5578" t="s">
        <v>33</v>
      </c>
      <c r="X5578" t="s">
        <v>283</v>
      </c>
      <c r="Y5578" t="s">
        <v>41</v>
      </c>
      <c r="Z5578" t="s">
        <v>6924</v>
      </c>
    </row>
    <row r="5579" spans="1:26" hidden="1" x14ac:dyDescent="0.25">
      <c r="A5579" t="s">
        <v>22177</v>
      </c>
      <c r="B5579" t="s">
        <v>22178</v>
      </c>
      <c r="C5579" s="1" t="str">
        <f t="shared" si="922"/>
        <v>21:0389</v>
      </c>
      <c r="D5579" s="1" t="str">
        <f t="shared" si="919"/>
        <v>21:0130</v>
      </c>
      <c r="E5579" t="s">
        <v>22179</v>
      </c>
      <c r="F5579" t="s">
        <v>22180</v>
      </c>
      <c r="H5579">
        <v>68.299944199999999</v>
      </c>
      <c r="I5579">
        <v>-85.124528400000003</v>
      </c>
      <c r="J5579" s="1" t="str">
        <f t="shared" si="920"/>
        <v>NGR lake sediment grab sample</v>
      </c>
      <c r="K5579" s="1" t="str">
        <f t="shared" si="921"/>
        <v>&lt;177 micron (NGR)</v>
      </c>
      <c r="L5579">
        <v>52</v>
      </c>
      <c r="M5579" t="s">
        <v>106</v>
      </c>
      <c r="N5579">
        <v>1027</v>
      </c>
      <c r="O5579" t="s">
        <v>133</v>
      </c>
      <c r="P5579" t="s">
        <v>489</v>
      </c>
      <c r="Q5579" t="s">
        <v>146</v>
      </c>
      <c r="R5579" t="s">
        <v>134</v>
      </c>
      <c r="S5579" t="s">
        <v>76</v>
      </c>
      <c r="T5579" t="s">
        <v>36</v>
      </c>
      <c r="U5579" t="s">
        <v>163</v>
      </c>
      <c r="V5579" t="s">
        <v>408</v>
      </c>
      <c r="W5579" t="s">
        <v>39</v>
      </c>
      <c r="X5579" t="s">
        <v>890</v>
      </c>
      <c r="Y5579" t="s">
        <v>41</v>
      </c>
      <c r="Z5579" t="s">
        <v>78</v>
      </c>
    </row>
    <row r="5580" spans="1:26" hidden="1" x14ac:dyDescent="0.25">
      <c r="A5580" t="s">
        <v>22181</v>
      </c>
      <c r="B5580" t="s">
        <v>22182</v>
      </c>
      <c r="C5580" s="1" t="str">
        <f t="shared" si="922"/>
        <v>21:0389</v>
      </c>
      <c r="D5580" s="1" t="str">
        <f t="shared" si="919"/>
        <v>21:0130</v>
      </c>
      <c r="E5580" t="s">
        <v>22183</v>
      </c>
      <c r="F5580" t="s">
        <v>22184</v>
      </c>
      <c r="H5580">
        <v>68.299568100000002</v>
      </c>
      <c r="I5580">
        <v>-85.061891000000003</v>
      </c>
      <c r="J5580" s="1" t="str">
        <f t="shared" si="920"/>
        <v>NGR lake sediment grab sample</v>
      </c>
      <c r="K5580" s="1" t="str">
        <f t="shared" si="921"/>
        <v>&lt;177 micron (NGR)</v>
      </c>
      <c r="L5580">
        <v>52</v>
      </c>
      <c r="M5580" t="s">
        <v>118</v>
      </c>
      <c r="N5580">
        <v>1028</v>
      </c>
      <c r="O5580" t="s">
        <v>35</v>
      </c>
      <c r="P5580" t="s">
        <v>334</v>
      </c>
      <c r="Q5580" t="s">
        <v>33</v>
      </c>
      <c r="R5580" t="s">
        <v>134</v>
      </c>
      <c r="S5580" t="s">
        <v>146</v>
      </c>
      <c r="T5580" t="s">
        <v>36</v>
      </c>
      <c r="U5580" t="s">
        <v>655</v>
      </c>
      <c r="V5580" t="s">
        <v>190</v>
      </c>
      <c r="W5580" t="s">
        <v>66</v>
      </c>
      <c r="X5580" t="s">
        <v>82</v>
      </c>
      <c r="Y5580" t="s">
        <v>41</v>
      </c>
      <c r="Z5580" t="s">
        <v>992</v>
      </c>
    </row>
    <row r="5581" spans="1:26" hidden="1" x14ac:dyDescent="0.25">
      <c r="A5581" t="s">
        <v>22185</v>
      </c>
      <c r="B5581" t="s">
        <v>22186</v>
      </c>
      <c r="C5581" s="1" t="str">
        <f t="shared" si="922"/>
        <v>21:0389</v>
      </c>
      <c r="D5581" s="1" t="str">
        <f t="shared" si="919"/>
        <v>21:0130</v>
      </c>
      <c r="E5581" t="s">
        <v>22187</v>
      </c>
      <c r="F5581" t="s">
        <v>22188</v>
      </c>
      <c r="H5581">
        <v>68.330785300000002</v>
      </c>
      <c r="I5581">
        <v>-85.120872599999998</v>
      </c>
      <c r="J5581" s="1" t="str">
        <f t="shared" si="920"/>
        <v>NGR lake sediment grab sample</v>
      </c>
      <c r="K5581" s="1" t="str">
        <f t="shared" si="921"/>
        <v>&lt;177 micron (NGR)</v>
      </c>
      <c r="L5581">
        <v>52</v>
      </c>
      <c r="M5581" t="s">
        <v>131</v>
      </c>
      <c r="N5581">
        <v>1029</v>
      </c>
      <c r="O5581" t="s">
        <v>489</v>
      </c>
      <c r="P5581" t="s">
        <v>334</v>
      </c>
      <c r="Q5581" t="s">
        <v>33</v>
      </c>
      <c r="R5581" t="s">
        <v>283</v>
      </c>
      <c r="S5581" t="s">
        <v>156</v>
      </c>
      <c r="T5581" t="s">
        <v>36</v>
      </c>
      <c r="U5581" t="s">
        <v>535</v>
      </c>
      <c r="V5581" t="s">
        <v>66</v>
      </c>
      <c r="W5581" t="s">
        <v>66</v>
      </c>
      <c r="X5581" t="s">
        <v>283</v>
      </c>
      <c r="Y5581" t="s">
        <v>41</v>
      </c>
      <c r="Z5581" t="s">
        <v>137</v>
      </c>
    </row>
    <row r="5582" spans="1:26" hidden="1" x14ac:dyDescent="0.25">
      <c r="A5582" t="s">
        <v>22189</v>
      </c>
      <c r="B5582" t="s">
        <v>22190</v>
      </c>
      <c r="C5582" s="1" t="str">
        <f t="shared" si="922"/>
        <v>21:0389</v>
      </c>
      <c r="D5582" s="1" t="str">
        <f t="shared" si="919"/>
        <v>21:0130</v>
      </c>
      <c r="E5582" t="s">
        <v>22191</v>
      </c>
      <c r="F5582" t="s">
        <v>22192</v>
      </c>
      <c r="H5582">
        <v>68.313397300000005</v>
      </c>
      <c r="I5582">
        <v>-85.198885500000003</v>
      </c>
      <c r="J5582" s="1" t="str">
        <f t="shared" si="920"/>
        <v>NGR lake sediment grab sample</v>
      </c>
      <c r="K5582" s="1" t="str">
        <f t="shared" si="921"/>
        <v>&lt;177 micron (NGR)</v>
      </c>
      <c r="L5582">
        <v>52</v>
      </c>
      <c r="M5582" t="s">
        <v>143</v>
      </c>
      <c r="N5582">
        <v>1030</v>
      </c>
      <c r="O5582" t="s">
        <v>133</v>
      </c>
      <c r="P5582" t="s">
        <v>489</v>
      </c>
      <c r="Q5582" t="s">
        <v>78</v>
      </c>
      <c r="R5582" t="s">
        <v>244</v>
      </c>
      <c r="S5582" t="s">
        <v>76</v>
      </c>
      <c r="T5582" t="s">
        <v>36</v>
      </c>
      <c r="U5582" t="s">
        <v>235</v>
      </c>
      <c r="V5582" t="s">
        <v>1216</v>
      </c>
      <c r="W5582" t="s">
        <v>181</v>
      </c>
      <c r="X5582" t="s">
        <v>890</v>
      </c>
      <c r="Y5582" t="s">
        <v>125</v>
      </c>
      <c r="Z5582" t="s">
        <v>2723</v>
      </c>
    </row>
    <row r="5583" spans="1:26" hidden="1" x14ac:dyDescent="0.25">
      <c r="A5583" t="s">
        <v>22193</v>
      </c>
      <c r="B5583" t="s">
        <v>22194</v>
      </c>
      <c r="C5583" s="1" t="str">
        <f t="shared" si="922"/>
        <v>21:0389</v>
      </c>
      <c r="D5583" s="1" t="str">
        <f t="shared" si="919"/>
        <v>21:0130</v>
      </c>
      <c r="E5583" t="s">
        <v>22195</v>
      </c>
      <c r="F5583" t="s">
        <v>22196</v>
      </c>
      <c r="H5583">
        <v>68.2331152</v>
      </c>
      <c r="I5583">
        <v>-85.614155999999994</v>
      </c>
      <c r="J5583" s="1" t="str">
        <f t="shared" si="920"/>
        <v>NGR lake sediment grab sample</v>
      </c>
      <c r="K5583" s="1" t="str">
        <f t="shared" si="921"/>
        <v>&lt;177 micron (NGR)</v>
      </c>
      <c r="L5583">
        <v>52</v>
      </c>
      <c r="M5583" t="s">
        <v>177</v>
      </c>
      <c r="N5583">
        <v>1031</v>
      </c>
      <c r="O5583" t="s">
        <v>562</v>
      </c>
      <c r="P5583" t="s">
        <v>1177</v>
      </c>
      <c r="Q5583" t="s">
        <v>50</v>
      </c>
      <c r="R5583" t="s">
        <v>841</v>
      </c>
      <c r="S5583" t="s">
        <v>244</v>
      </c>
      <c r="T5583" t="s">
        <v>36</v>
      </c>
      <c r="U5583" t="s">
        <v>6852</v>
      </c>
      <c r="V5583" t="s">
        <v>927</v>
      </c>
      <c r="W5583" t="s">
        <v>66</v>
      </c>
      <c r="X5583" t="s">
        <v>48</v>
      </c>
      <c r="Y5583" t="s">
        <v>41</v>
      </c>
      <c r="Z5583" t="s">
        <v>181</v>
      </c>
    </row>
    <row r="5584" spans="1:26" hidden="1" x14ac:dyDescent="0.25">
      <c r="A5584" t="s">
        <v>22197</v>
      </c>
      <c r="B5584" t="s">
        <v>22198</v>
      </c>
      <c r="C5584" s="1" t="str">
        <f t="shared" si="922"/>
        <v>21:0389</v>
      </c>
      <c r="D5584" s="1" t="str">
        <f t="shared" si="919"/>
        <v>21:0130</v>
      </c>
      <c r="E5584" t="s">
        <v>22199</v>
      </c>
      <c r="F5584" t="s">
        <v>22200</v>
      </c>
      <c r="H5584">
        <v>68.2146963</v>
      </c>
      <c r="I5584">
        <v>-85.612830900000006</v>
      </c>
      <c r="J5584" s="1" t="str">
        <f t="shared" si="920"/>
        <v>NGR lake sediment grab sample</v>
      </c>
      <c r="K5584" s="1" t="str">
        <f t="shared" si="921"/>
        <v>&lt;177 micron (NGR)</v>
      </c>
      <c r="L5584">
        <v>52</v>
      </c>
      <c r="M5584" t="s">
        <v>187</v>
      </c>
      <c r="N5584">
        <v>1032</v>
      </c>
      <c r="O5584" t="s">
        <v>120</v>
      </c>
      <c r="P5584" t="s">
        <v>759</v>
      </c>
      <c r="Q5584" t="s">
        <v>146</v>
      </c>
      <c r="R5584" t="s">
        <v>62</v>
      </c>
      <c r="S5584" t="s">
        <v>64</v>
      </c>
      <c r="T5584" t="s">
        <v>36</v>
      </c>
      <c r="U5584" t="s">
        <v>226</v>
      </c>
      <c r="V5584" t="s">
        <v>38</v>
      </c>
      <c r="W5584" t="s">
        <v>53</v>
      </c>
      <c r="X5584" t="s">
        <v>82</v>
      </c>
      <c r="Y5584" t="s">
        <v>41</v>
      </c>
      <c r="Z5584" t="s">
        <v>125</v>
      </c>
    </row>
    <row r="5585" spans="1:26" hidden="1" x14ac:dyDescent="0.25">
      <c r="A5585" t="s">
        <v>22201</v>
      </c>
      <c r="B5585" t="s">
        <v>22202</v>
      </c>
      <c r="C5585" s="1" t="str">
        <f t="shared" si="922"/>
        <v>21:0389</v>
      </c>
      <c r="D5585" s="1" t="str">
        <f t="shared" si="919"/>
        <v>21:0130</v>
      </c>
      <c r="E5585" t="s">
        <v>22203</v>
      </c>
      <c r="F5585" t="s">
        <v>22204</v>
      </c>
      <c r="H5585">
        <v>68.205399900000003</v>
      </c>
      <c r="I5585">
        <v>-85.583823100000004</v>
      </c>
      <c r="J5585" s="1" t="str">
        <f t="shared" si="920"/>
        <v>NGR lake sediment grab sample</v>
      </c>
      <c r="K5585" s="1" t="str">
        <f t="shared" si="921"/>
        <v>&lt;177 micron (NGR)</v>
      </c>
      <c r="L5585">
        <v>52</v>
      </c>
      <c r="M5585" t="s">
        <v>196</v>
      </c>
      <c r="N5585">
        <v>1033</v>
      </c>
      <c r="O5585" t="s">
        <v>197</v>
      </c>
      <c r="P5585" t="s">
        <v>1090</v>
      </c>
      <c r="Q5585" t="s">
        <v>156</v>
      </c>
      <c r="R5585" t="s">
        <v>489</v>
      </c>
      <c r="S5585" t="s">
        <v>50</v>
      </c>
      <c r="T5585" t="s">
        <v>36</v>
      </c>
      <c r="U5585" t="s">
        <v>799</v>
      </c>
      <c r="V5585" t="s">
        <v>6252</v>
      </c>
      <c r="W5585" t="s">
        <v>53</v>
      </c>
      <c r="X5585" t="s">
        <v>79</v>
      </c>
      <c r="Y5585" t="s">
        <v>41</v>
      </c>
      <c r="Z5585" t="s">
        <v>80</v>
      </c>
    </row>
    <row r="5586" spans="1:26" hidden="1" x14ac:dyDescent="0.25">
      <c r="A5586" t="s">
        <v>22205</v>
      </c>
      <c r="B5586" t="s">
        <v>22206</v>
      </c>
      <c r="C5586" s="1" t="str">
        <f t="shared" si="922"/>
        <v>21:0389</v>
      </c>
      <c r="D5586" s="1" t="str">
        <f t="shared" si="919"/>
        <v>21:0130</v>
      </c>
      <c r="E5586" t="s">
        <v>22207</v>
      </c>
      <c r="F5586" t="s">
        <v>22208</v>
      </c>
      <c r="H5586">
        <v>68.185671499999998</v>
      </c>
      <c r="I5586">
        <v>-85.616587199999998</v>
      </c>
      <c r="J5586" s="1" t="str">
        <f t="shared" si="920"/>
        <v>NGR lake sediment grab sample</v>
      </c>
      <c r="K5586" s="1" t="str">
        <f t="shared" si="921"/>
        <v>&lt;177 micron (NGR)</v>
      </c>
      <c r="L5586">
        <v>52</v>
      </c>
      <c r="M5586" t="s">
        <v>206</v>
      </c>
      <c r="N5586">
        <v>1034</v>
      </c>
      <c r="O5586" t="s">
        <v>253</v>
      </c>
      <c r="P5586" t="s">
        <v>343</v>
      </c>
      <c r="Q5586" t="s">
        <v>97</v>
      </c>
      <c r="R5586" t="s">
        <v>336</v>
      </c>
      <c r="S5586" t="s">
        <v>77</v>
      </c>
      <c r="T5586" t="s">
        <v>36</v>
      </c>
      <c r="U5586" t="s">
        <v>270</v>
      </c>
      <c r="V5586" t="s">
        <v>1802</v>
      </c>
      <c r="W5586" t="s">
        <v>66</v>
      </c>
      <c r="X5586" t="s">
        <v>48</v>
      </c>
      <c r="Y5586" t="s">
        <v>66</v>
      </c>
      <c r="Z5586" t="s">
        <v>6924</v>
      </c>
    </row>
    <row r="5587" spans="1:26" hidden="1" x14ac:dyDescent="0.25">
      <c r="A5587" t="s">
        <v>22209</v>
      </c>
      <c r="B5587" t="s">
        <v>22210</v>
      </c>
      <c r="C5587" s="1" t="str">
        <f t="shared" si="922"/>
        <v>21:0389</v>
      </c>
      <c r="D5587" s="1" t="str">
        <f t="shared" si="919"/>
        <v>21:0130</v>
      </c>
      <c r="E5587" t="s">
        <v>22211</v>
      </c>
      <c r="F5587" t="s">
        <v>22212</v>
      </c>
      <c r="H5587">
        <v>68.159656499999997</v>
      </c>
      <c r="I5587">
        <v>-85.654747099999994</v>
      </c>
      <c r="J5587" s="1" t="str">
        <f t="shared" si="920"/>
        <v>NGR lake sediment grab sample</v>
      </c>
      <c r="K5587" s="1" t="str">
        <f t="shared" si="921"/>
        <v>&lt;177 micron (NGR)</v>
      </c>
      <c r="L5587">
        <v>52</v>
      </c>
      <c r="M5587" t="s">
        <v>214</v>
      </c>
      <c r="N5587">
        <v>1035</v>
      </c>
      <c r="O5587" t="s">
        <v>798</v>
      </c>
      <c r="P5587" t="s">
        <v>48</v>
      </c>
      <c r="Q5587" t="s">
        <v>76</v>
      </c>
      <c r="R5587" t="s">
        <v>198</v>
      </c>
      <c r="S5587" t="s">
        <v>181</v>
      </c>
      <c r="T5587" t="s">
        <v>36</v>
      </c>
      <c r="U5587" t="s">
        <v>963</v>
      </c>
      <c r="V5587" t="s">
        <v>180</v>
      </c>
      <c r="W5587" t="s">
        <v>80</v>
      </c>
      <c r="X5587" t="s">
        <v>890</v>
      </c>
      <c r="Y5587" t="s">
        <v>41</v>
      </c>
      <c r="Z5587" t="s">
        <v>2787</v>
      </c>
    </row>
    <row r="5588" spans="1:26" hidden="1" x14ac:dyDescent="0.25">
      <c r="A5588" t="s">
        <v>22213</v>
      </c>
      <c r="B5588" t="s">
        <v>22214</v>
      </c>
      <c r="C5588" s="1" t="str">
        <f t="shared" si="922"/>
        <v>21:0389</v>
      </c>
      <c r="D5588" s="1" t="str">
        <f t="shared" si="919"/>
        <v>21:0130</v>
      </c>
      <c r="E5588" t="s">
        <v>22215</v>
      </c>
      <c r="F5588" t="s">
        <v>22216</v>
      </c>
      <c r="H5588">
        <v>68.136691900000002</v>
      </c>
      <c r="I5588">
        <v>-85.604900200000003</v>
      </c>
      <c r="J5588" s="1" t="str">
        <f t="shared" si="920"/>
        <v>NGR lake sediment grab sample</v>
      </c>
      <c r="K5588" s="1" t="str">
        <f t="shared" si="921"/>
        <v>&lt;177 micron (NGR)</v>
      </c>
      <c r="L5588">
        <v>52</v>
      </c>
      <c r="M5588" t="s">
        <v>234</v>
      </c>
      <c r="N5588">
        <v>1036</v>
      </c>
      <c r="O5588" t="s">
        <v>798</v>
      </c>
      <c r="P5588" t="s">
        <v>49</v>
      </c>
      <c r="Q5588" t="s">
        <v>78</v>
      </c>
      <c r="R5588" t="s">
        <v>198</v>
      </c>
      <c r="S5588" t="s">
        <v>97</v>
      </c>
      <c r="T5588" t="s">
        <v>36</v>
      </c>
      <c r="U5588" t="s">
        <v>2898</v>
      </c>
      <c r="V5588" t="s">
        <v>911</v>
      </c>
      <c r="W5588" t="s">
        <v>66</v>
      </c>
      <c r="X5588" t="s">
        <v>82</v>
      </c>
      <c r="Y5588" t="s">
        <v>41</v>
      </c>
      <c r="Z5588" t="s">
        <v>76</v>
      </c>
    </row>
    <row r="5589" spans="1:26" hidden="1" x14ac:dyDescent="0.25">
      <c r="A5589" t="s">
        <v>22217</v>
      </c>
      <c r="B5589" t="s">
        <v>22218</v>
      </c>
      <c r="C5589" s="1" t="str">
        <f t="shared" si="922"/>
        <v>21:0389</v>
      </c>
      <c r="D5589" s="1" t="str">
        <f t="shared" si="919"/>
        <v>21:0130</v>
      </c>
      <c r="E5589" t="s">
        <v>22219</v>
      </c>
      <c r="F5589" t="s">
        <v>22220</v>
      </c>
      <c r="H5589">
        <v>68.108630399999996</v>
      </c>
      <c r="I5589">
        <v>-85.560831800000003</v>
      </c>
      <c r="J5589" s="1" t="str">
        <f t="shared" si="920"/>
        <v>NGR lake sediment grab sample</v>
      </c>
      <c r="K5589" s="1" t="str">
        <f t="shared" si="921"/>
        <v>&lt;177 micron (NGR)</v>
      </c>
      <c r="L5589">
        <v>53</v>
      </c>
      <c r="M5589" t="s">
        <v>2150</v>
      </c>
      <c r="N5589">
        <v>1037</v>
      </c>
      <c r="O5589" t="s">
        <v>197</v>
      </c>
      <c r="P5589" t="s">
        <v>253</v>
      </c>
      <c r="Q5589" t="s">
        <v>97</v>
      </c>
      <c r="R5589" t="s">
        <v>198</v>
      </c>
      <c r="S5589" t="s">
        <v>78</v>
      </c>
      <c r="T5589" t="s">
        <v>225</v>
      </c>
      <c r="U5589" t="s">
        <v>144</v>
      </c>
      <c r="V5589" t="s">
        <v>216</v>
      </c>
      <c r="W5589" t="s">
        <v>39</v>
      </c>
      <c r="X5589" t="s">
        <v>79</v>
      </c>
      <c r="Y5589" t="s">
        <v>41</v>
      </c>
      <c r="Z5589" t="s">
        <v>3417</v>
      </c>
    </row>
    <row r="5590" spans="1:26" hidden="1" x14ac:dyDescent="0.25">
      <c r="A5590" t="s">
        <v>22221</v>
      </c>
      <c r="B5590" t="s">
        <v>22222</v>
      </c>
      <c r="C5590" s="1" t="str">
        <f t="shared" si="922"/>
        <v>21:0389</v>
      </c>
      <c r="D5590" s="1" t="str">
        <f t="shared" si="919"/>
        <v>21:0130</v>
      </c>
      <c r="E5590" t="s">
        <v>22223</v>
      </c>
      <c r="F5590" t="s">
        <v>22224</v>
      </c>
      <c r="H5590">
        <v>68.119948899999997</v>
      </c>
      <c r="I5590">
        <v>-85.585472600000003</v>
      </c>
      <c r="J5590" s="1" t="str">
        <f t="shared" si="920"/>
        <v>NGR lake sediment grab sample</v>
      </c>
      <c r="K5590" s="1" t="str">
        <f t="shared" si="921"/>
        <v>&lt;177 micron (NGR)</v>
      </c>
      <c r="L5590">
        <v>53</v>
      </c>
      <c r="M5590" t="s">
        <v>47</v>
      </c>
      <c r="N5590">
        <v>1038</v>
      </c>
      <c r="O5590" t="s">
        <v>489</v>
      </c>
      <c r="P5590" t="s">
        <v>283</v>
      </c>
      <c r="Q5590" t="s">
        <v>39</v>
      </c>
      <c r="R5590" t="s">
        <v>109</v>
      </c>
      <c r="S5590" t="s">
        <v>181</v>
      </c>
      <c r="T5590" t="s">
        <v>36</v>
      </c>
      <c r="U5590" t="s">
        <v>4778</v>
      </c>
      <c r="V5590" t="s">
        <v>408</v>
      </c>
      <c r="W5590" t="s">
        <v>66</v>
      </c>
      <c r="X5590" t="s">
        <v>890</v>
      </c>
      <c r="Y5590" t="s">
        <v>41</v>
      </c>
      <c r="Z5590" t="s">
        <v>6924</v>
      </c>
    </row>
    <row r="5591" spans="1:26" hidden="1" x14ac:dyDescent="0.25">
      <c r="A5591" t="s">
        <v>22225</v>
      </c>
      <c r="B5591" t="s">
        <v>22226</v>
      </c>
      <c r="C5591" s="1" t="str">
        <f t="shared" si="922"/>
        <v>21:0389</v>
      </c>
      <c r="D5591" s="1" t="str">
        <f t="shared" si="919"/>
        <v>21:0130</v>
      </c>
      <c r="E5591" t="s">
        <v>22219</v>
      </c>
      <c r="F5591" t="s">
        <v>22227</v>
      </c>
      <c r="H5591">
        <v>68.108630399999996</v>
      </c>
      <c r="I5591">
        <v>-85.560831800000003</v>
      </c>
      <c r="J5591" s="1" t="str">
        <f t="shared" si="920"/>
        <v>NGR lake sediment grab sample</v>
      </c>
      <c r="K5591" s="1" t="str">
        <f t="shared" si="921"/>
        <v>&lt;177 micron (NGR)</v>
      </c>
      <c r="L5591">
        <v>53</v>
      </c>
      <c r="M5591" t="s">
        <v>2173</v>
      </c>
      <c r="N5591">
        <v>1039</v>
      </c>
      <c r="O5591" t="s">
        <v>300</v>
      </c>
      <c r="P5591" t="s">
        <v>297</v>
      </c>
      <c r="Q5591" t="s">
        <v>146</v>
      </c>
      <c r="R5591" t="s">
        <v>198</v>
      </c>
      <c r="S5591" t="s">
        <v>39</v>
      </c>
      <c r="T5591" t="s">
        <v>225</v>
      </c>
      <c r="U5591" t="s">
        <v>163</v>
      </c>
      <c r="V5591" t="s">
        <v>2451</v>
      </c>
      <c r="W5591" t="s">
        <v>33</v>
      </c>
      <c r="X5591" t="s">
        <v>79</v>
      </c>
      <c r="Y5591" t="s">
        <v>41</v>
      </c>
      <c r="Z5591" t="s">
        <v>1283</v>
      </c>
    </row>
    <row r="5592" spans="1:26" hidden="1" x14ac:dyDescent="0.25">
      <c r="A5592" t="s">
        <v>22228</v>
      </c>
      <c r="B5592" t="s">
        <v>22229</v>
      </c>
      <c r="C5592" s="1" t="str">
        <f t="shared" si="922"/>
        <v>21:0389</v>
      </c>
      <c r="D5592" s="1" t="str">
        <f t="shared" si="919"/>
        <v>21:0130</v>
      </c>
      <c r="E5592" t="s">
        <v>22230</v>
      </c>
      <c r="F5592" t="s">
        <v>22231</v>
      </c>
      <c r="H5592">
        <v>68.115690299999997</v>
      </c>
      <c r="I5592">
        <v>-85.528169899999995</v>
      </c>
      <c r="J5592" s="1" t="str">
        <f t="shared" si="920"/>
        <v>NGR lake sediment grab sample</v>
      </c>
      <c r="K5592" s="1" t="str">
        <f t="shared" si="921"/>
        <v>&lt;177 micron (NGR)</v>
      </c>
      <c r="L5592">
        <v>53</v>
      </c>
      <c r="M5592" t="s">
        <v>2178</v>
      </c>
      <c r="N5592">
        <v>1040</v>
      </c>
      <c r="O5592" t="s">
        <v>297</v>
      </c>
      <c r="P5592" t="s">
        <v>771</v>
      </c>
      <c r="Q5592" t="s">
        <v>76</v>
      </c>
      <c r="R5592" t="s">
        <v>198</v>
      </c>
      <c r="S5592" t="s">
        <v>64</v>
      </c>
      <c r="T5592" t="s">
        <v>36</v>
      </c>
      <c r="U5592" t="s">
        <v>3622</v>
      </c>
      <c r="V5592" t="s">
        <v>6252</v>
      </c>
      <c r="W5592" t="s">
        <v>33</v>
      </c>
      <c r="X5592" t="s">
        <v>48</v>
      </c>
      <c r="Y5592" t="s">
        <v>41</v>
      </c>
      <c r="Z5592" t="s">
        <v>146</v>
      </c>
    </row>
    <row r="5593" spans="1:26" hidden="1" x14ac:dyDescent="0.25">
      <c r="A5593" t="s">
        <v>22232</v>
      </c>
      <c r="B5593" t="s">
        <v>22233</v>
      </c>
      <c r="C5593" s="1" t="str">
        <f t="shared" si="922"/>
        <v>21:0389</v>
      </c>
      <c r="D5593" s="1" t="str">
        <f t="shared" si="919"/>
        <v>21:0130</v>
      </c>
      <c r="E5593" t="s">
        <v>22230</v>
      </c>
      <c r="F5593" t="s">
        <v>22234</v>
      </c>
      <c r="H5593">
        <v>68.115690299999997</v>
      </c>
      <c r="I5593">
        <v>-85.528169899999995</v>
      </c>
      <c r="J5593" s="1" t="str">
        <f t="shared" si="920"/>
        <v>NGR lake sediment grab sample</v>
      </c>
      <c r="K5593" s="1" t="str">
        <f t="shared" si="921"/>
        <v>&lt;177 micron (NGR)</v>
      </c>
      <c r="L5593">
        <v>53</v>
      </c>
      <c r="M5593" t="s">
        <v>2182</v>
      </c>
      <c r="N5593">
        <v>1041</v>
      </c>
      <c r="O5593" t="s">
        <v>61</v>
      </c>
      <c r="P5593" t="s">
        <v>455</v>
      </c>
      <c r="Q5593" t="s">
        <v>76</v>
      </c>
      <c r="R5593" t="s">
        <v>50</v>
      </c>
      <c r="S5593" t="s">
        <v>290</v>
      </c>
      <c r="T5593" t="s">
        <v>36</v>
      </c>
      <c r="U5593" t="s">
        <v>1829</v>
      </c>
      <c r="V5593" t="s">
        <v>522</v>
      </c>
      <c r="W5593" t="s">
        <v>33</v>
      </c>
      <c r="X5593" t="s">
        <v>79</v>
      </c>
      <c r="Y5593" t="s">
        <v>41</v>
      </c>
      <c r="Z5593" t="s">
        <v>146</v>
      </c>
    </row>
    <row r="5594" spans="1:26" hidden="1" x14ac:dyDescent="0.25">
      <c r="A5594" t="s">
        <v>22235</v>
      </c>
      <c r="B5594" t="s">
        <v>22236</v>
      </c>
      <c r="C5594" s="1" t="str">
        <f t="shared" si="922"/>
        <v>21:0389</v>
      </c>
      <c r="D5594" s="1" t="str">
        <f t="shared" si="919"/>
        <v>21:0130</v>
      </c>
      <c r="E5594" t="s">
        <v>22237</v>
      </c>
      <c r="F5594" t="s">
        <v>22238</v>
      </c>
      <c r="H5594">
        <v>68.081596099999999</v>
      </c>
      <c r="I5594">
        <v>-85.531737800000002</v>
      </c>
      <c r="J5594" s="1" t="str">
        <f t="shared" si="920"/>
        <v>NGR lake sediment grab sample</v>
      </c>
      <c r="K5594" s="1" t="str">
        <f t="shared" si="921"/>
        <v>&lt;177 micron (NGR)</v>
      </c>
      <c r="L5594">
        <v>53</v>
      </c>
      <c r="M5594" t="s">
        <v>60</v>
      </c>
      <c r="N5594">
        <v>1042</v>
      </c>
      <c r="O5594" t="s">
        <v>890</v>
      </c>
      <c r="P5594" t="s">
        <v>32</v>
      </c>
      <c r="Q5594" t="s">
        <v>39</v>
      </c>
      <c r="R5594" t="s">
        <v>50</v>
      </c>
      <c r="S5594" t="s">
        <v>181</v>
      </c>
      <c r="T5594" t="s">
        <v>36</v>
      </c>
      <c r="U5594" t="s">
        <v>235</v>
      </c>
      <c r="V5594" t="s">
        <v>590</v>
      </c>
      <c r="W5594" t="s">
        <v>63</v>
      </c>
      <c r="X5594" t="s">
        <v>82</v>
      </c>
      <c r="Y5594" t="s">
        <v>41</v>
      </c>
      <c r="Z5594" t="s">
        <v>992</v>
      </c>
    </row>
    <row r="5595" spans="1:26" hidden="1" x14ac:dyDescent="0.25">
      <c r="A5595" t="s">
        <v>22239</v>
      </c>
      <c r="B5595" t="s">
        <v>22240</v>
      </c>
      <c r="C5595" s="1" t="str">
        <f t="shared" si="922"/>
        <v>21:0389</v>
      </c>
      <c r="D5595" s="1" t="str">
        <f t="shared" si="919"/>
        <v>21:0130</v>
      </c>
      <c r="E5595" t="s">
        <v>22241</v>
      </c>
      <c r="F5595" t="s">
        <v>22242</v>
      </c>
      <c r="H5595">
        <v>68.080775399999993</v>
      </c>
      <c r="I5595">
        <v>-85.595221300000006</v>
      </c>
      <c r="J5595" s="1" t="str">
        <f t="shared" si="920"/>
        <v>NGR lake sediment grab sample</v>
      </c>
      <c r="K5595" s="1" t="str">
        <f t="shared" si="921"/>
        <v>&lt;177 micron (NGR)</v>
      </c>
      <c r="L5595">
        <v>53</v>
      </c>
      <c r="M5595" t="s">
        <v>73</v>
      </c>
      <c r="N5595">
        <v>1043</v>
      </c>
      <c r="O5595" t="s">
        <v>798</v>
      </c>
      <c r="P5595" t="s">
        <v>49</v>
      </c>
      <c r="Q5595" t="s">
        <v>146</v>
      </c>
      <c r="R5595" t="s">
        <v>596</v>
      </c>
      <c r="S5595" t="s">
        <v>97</v>
      </c>
      <c r="T5595" t="s">
        <v>36</v>
      </c>
      <c r="U5595" t="s">
        <v>2854</v>
      </c>
      <c r="V5595" t="s">
        <v>375</v>
      </c>
      <c r="W5595" t="s">
        <v>63</v>
      </c>
      <c r="X5595" t="s">
        <v>283</v>
      </c>
      <c r="Y5595" t="s">
        <v>41</v>
      </c>
      <c r="Z5595" t="s">
        <v>63</v>
      </c>
    </row>
    <row r="5596" spans="1:26" hidden="1" x14ac:dyDescent="0.25">
      <c r="A5596" t="s">
        <v>22243</v>
      </c>
      <c r="B5596" t="s">
        <v>22244</v>
      </c>
      <c r="C5596" s="1" t="str">
        <f t="shared" si="922"/>
        <v>21:0389</v>
      </c>
      <c r="D5596" s="1" t="str">
        <f t="shared" si="919"/>
        <v>21:0130</v>
      </c>
      <c r="E5596" t="s">
        <v>22245</v>
      </c>
      <c r="F5596" t="s">
        <v>22246</v>
      </c>
      <c r="H5596">
        <v>68.066572600000001</v>
      </c>
      <c r="I5596">
        <v>-85.593950000000007</v>
      </c>
      <c r="J5596" s="1" t="str">
        <f t="shared" si="920"/>
        <v>NGR lake sediment grab sample</v>
      </c>
      <c r="K5596" s="1" t="str">
        <f t="shared" si="921"/>
        <v>&lt;177 micron (NGR)</v>
      </c>
      <c r="L5596">
        <v>53</v>
      </c>
      <c r="M5596" t="s">
        <v>87</v>
      </c>
      <c r="N5596">
        <v>1044</v>
      </c>
      <c r="O5596" t="s">
        <v>236</v>
      </c>
      <c r="P5596" t="s">
        <v>61</v>
      </c>
      <c r="Q5596" t="s">
        <v>64</v>
      </c>
      <c r="R5596" t="s">
        <v>77</v>
      </c>
      <c r="S5596" t="s">
        <v>97</v>
      </c>
      <c r="T5596" t="s">
        <v>36</v>
      </c>
      <c r="U5596" t="s">
        <v>842</v>
      </c>
      <c r="V5596" t="s">
        <v>1703</v>
      </c>
      <c r="W5596" t="s">
        <v>33</v>
      </c>
      <c r="X5596" t="s">
        <v>283</v>
      </c>
      <c r="Y5596" t="s">
        <v>41</v>
      </c>
      <c r="Z5596" t="s">
        <v>39</v>
      </c>
    </row>
    <row r="5597" spans="1:26" hidden="1" x14ac:dyDescent="0.25">
      <c r="A5597" t="s">
        <v>22247</v>
      </c>
      <c r="B5597" t="s">
        <v>22248</v>
      </c>
      <c r="C5597" s="1" t="str">
        <f t="shared" si="922"/>
        <v>21:0389</v>
      </c>
      <c r="D5597" s="1" t="str">
        <f t="shared" si="919"/>
        <v>21:0130</v>
      </c>
      <c r="E5597" t="s">
        <v>22249</v>
      </c>
      <c r="F5597" t="s">
        <v>22250</v>
      </c>
      <c r="H5597">
        <v>68.052010699999997</v>
      </c>
      <c r="I5597">
        <v>-85.718204200000002</v>
      </c>
      <c r="J5597" s="1" t="str">
        <f t="shared" si="920"/>
        <v>NGR lake sediment grab sample</v>
      </c>
      <c r="K5597" s="1" t="str">
        <f t="shared" si="921"/>
        <v>&lt;177 micron (NGR)</v>
      </c>
      <c r="L5597">
        <v>53</v>
      </c>
      <c r="M5597" t="s">
        <v>96</v>
      </c>
      <c r="N5597">
        <v>1045</v>
      </c>
      <c r="O5597" t="s">
        <v>133</v>
      </c>
      <c r="P5597" t="s">
        <v>32</v>
      </c>
      <c r="Q5597" t="s">
        <v>146</v>
      </c>
      <c r="R5597" t="s">
        <v>77</v>
      </c>
      <c r="S5597" t="s">
        <v>76</v>
      </c>
      <c r="T5597" t="s">
        <v>36</v>
      </c>
      <c r="U5597" t="s">
        <v>2474</v>
      </c>
      <c r="V5597" t="s">
        <v>564</v>
      </c>
      <c r="W5597" t="s">
        <v>80</v>
      </c>
      <c r="X5597" t="s">
        <v>77</v>
      </c>
      <c r="Y5597" t="s">
        <v>309</v>
      </c>
      <c r="Z5597" t="s">
        <v>710</v>
      </c>
    </row>
    <row r="5598" spans="1:26" hidden="1" x14ac:dyDescent="0.25">
      <c r="A5598" t="s">
        <v>22251</v>
      </c>
      <c r="B5598" t="s">
        <v>22252</v>
      </c>
      <c r="C5598" s="1" t="str">
        <f t="shared" si="922"/>
        <v>21:0389</v>
      </c>
      <c r="D5598" s="1" t="str">
        <f t="shared" si="919"/>
        <v>21:0130</v>
      </c>
      <c r="E5598" t="s">
        <v>22253</v>
      </c>
      <c r="F5598" t="s">
        <v>22254</v>
      </c>
      <c r="H5598">
        <v>68.059073499999997</v>
      </c>
      <c r="I5598">
        <v>-85.739566800000006</v>
      </c>
      <c r="J5598" s="1" t="str">
        <f t="shared" si="920"/>
        <v>NGR lake sediment grab sample</v>
      </c>
      <c r="K5598" s="1" t="str">
        <f t="shared" si="921"/>
        <v>&lt;177 micron (NGR)</v>
      </c>
      <c r="L5598">
        <v>53</v>
      </c>
      <c r="M5598" t="s">
        <v>106</v>
      </c>
      <c r="N5598">
        <v>1046</v>
      </c>
      <c r="O5598" t="s">
        <v>297</v>
      </c>
      <c r="P5598" t="s">
        <v>321</v>
      </c>
      <c r="Q5598" t="s">
        <v>76</v>
      </c>
      <c r="R5598" t="s">
        <v>283</v>
      </c>
      <c r="S5598" t="s">
        <v>290</v>
      </c>
      <c r="T5598" t="s">
        <v>36</v>
      </c>
      <c r="U5598" t="s">
        <v>1964</v>
      </c>
      <c r="V5598" t="s">
        <v>548</v>
      </c>
      <c r="W5598" t="s">
        <v>63</v>
      </c>
      <c r="X5598" t="s">
        <v>890</v>
      </c>
      <c r="Y5598" t="s">
        <v>41</v>
      </c>
      <c r="Z5598" t="s">
        <v>710</v>
      </c>
    </row>
    <row r="5599" spans="1:26" hidden="1" x14ac:dyDescent="0.25">
      <c r="A5599" t="s">
        <v>22255</v>
      </c>
      <c r="B5599" t="s">
        <v>22256</v>
      </c>
      <c r="C5599" s="1" t="str">
        <f t="shared" si="922"/>
        <v>21:0389</v>
      </c>
      <c r="D5599" s="1" t="str">
        <f t="shared" si="919"/>
        <v>21:0130</v>
      </c>
      <c r="E5599" t="s">
        <v>22257</v>
      </c>
      <c r="F5599" t="s">
        <v>22258</v>
      </c>
      <c r="H5599">
        <v>68.029983200000004</v>
      </c>
      <c r="I5599">
        <v>-85.880231199999997</v>
      </c>
      <c r="J5599" s="1" t="str">
        <f t="shared" si="920"/>
        <v>NGR lake sediment grab sample</v>
      </c>
      <c r="K5599" s="1" t="str">
        <f t="shared" si="921"/>
        <v>&lt;177 micron (NGR)</v>
      </c>
      <c r="L5599">
        <v>53</v>
      </c>
      <c r="M5599" t="s">
        <v>118</v>
      </c>
      <c r="N5599">
        <v>1047</v>
      </c>
      <c r="O5599" t="s">
        <v>1254</v>
      </c>
      <c r="P5599" t="s">
        <v>334</v>
      </c>
      <c r="Q5599" t="s">
        <v>78</v>
      </c>
      <c r="R5599" t="s">
        <v>77</v>
      </c>
      <c r="S5599" t="s">
        <v>181</v>
      </c>
      <c r="T5599" t="s">
        <v>36</v>
      </c>
      <c r="U5599" t="s">
        <v>497</v>
      </c>
      <c r="V5599" t="s">
        <v>408</v>
      </c>
      <c r="W5599" t="s">
        <v>66</v>
      </c>
      <c r="X5599" t="s">
        <v>890</v>
      </c>
      <c r="Y5599" t="s">
        <v>309</v>
      </c>
      <c r="Z5599" t="s">
        <v>3166</v>
      </c>
    </row>
    <row r="5600" spans="1:26" hidden="1" x14ac:dyDescent="0.25">
      <c r="A5600" t="s">
        <v>22259</v>
      </c>
      <c r="B5600" t="s">
        <v>22260</v>
      </c>
      <c r="C5600" s="1" t="str">
        <f t="shared" si="922"/>
        <v>21:0389</v>
      </c>
      <c r="D5600" s="1" t="str">
        <f t="shared" si="919"/>
        <v>21:0130</v>
      </c>
      <c r="E5600" t="s">
        <v>22261</v>
      </c>
      <c r="F5600" t="s">
        <v>22262</v>
      </c>
      <c r="H5600">
        <v>68.012058600000003</v>
      </c>
      <c r="I5600">
        <v>-85.866808599999999</v>
      </c>
      <c r="J5600" s="1" t="str">
        <f t="shared" si="920"/>
        <v>NGR lake sediment grab sample</v>
      </c>
      <c r="K5600" s="1" t="str">
        <f t="shared" si="921"/>
        <v>&lt;177 micron (NGR)</v>
      </c>
      <c r="L5600">
        <v>53</v>
      </c>
      <c r="M5600" t="s">
        <v>131</v>
      </c>
      <c r="N5600">
        <v>1048</v>
      </c>
      <c r="O5600" t="s">
        <v>890</v>
      </c>
      <c r="P5600" t="s">
        <v>156</v>
      </c>
      <c r="Q5600" t="s">
        <v>78</v>
      </c>
      <c r="R5600" t="s">
        <v>77</v>
      </c>
      <c r="S5600" t="s">
        <v>181</v>
      </c>
      <c r="T5600" t="s">
        <v>36</v>
      </c>
      <c r="U5600" t="s">
        <v>963</v>
      </c>
      <c r="V5600" t="s">
        <v>408</v>
      </c>
      <c r="W5600" t="s">
        <v>66</v>
      </c>
      <c r="X5600" t="s">
        <v>77</v>
      </c>
      <c r="Y5600" t="s">
        <v>1607</v>
      </c>
      <c r="Z5600" t="s">
        <v>496</v>
      </c>
    </row>
    <row r="5601" spans="1:26" hidden="1" x14ac:dyDescent="0.25">
      <c r="A5601" t="s">
        <v>22263</v>
      </c>
      <c r="B5601" t="s">
        <v>22264</v>
      </c>
      <c r="C5601" s="1" t="str">
        <f t="shared" si="922"/>
        <v>21:0389</v>
      </c>
      <c r="D5601" s="1" t="str">
        <f t="shared" si="919"/>
        <v>21:0130</v>
      </c>
      <c r="E5601" t="s">
        <v>22265</v>
      </c>
      <c r="F5601" t="s">
        <v>22266</v>
      </c>
      <c r="H5601">
        <v>68.002256700000004</v>
      </c>
      <c r="I5601">
        <v>-85.738758899999993</v>
      </c>
      <c r="J5601" s="1" t="str">
        <f t="shared" si="920"/>
        <v>NGR lake sediment grab sample</v>
      </c>
      <c r="K5601" s="1" t="str">
        <f t="shared" si="921"/>
        <v>&lt;177 micron (NGR)</v>
      </c>
      <c r="L5601">
        <v>53</v>
      </c>
      <c r="M5601" t="s">
        <v>143</v>
      </c>
      <c r="N5601">
        <v>1049</v>
      </c>
      <c r="O5601" t="s">
        <v>145</v>
      </c>
      <c r="P5601" t="s">
        <v>283</v>
      </c>
      <c r="Q5601" t="s">
        <v>39</v>
      </c>
      <c r="R5601" t="s">
        <v>76</v>
      </c>
      <c r="S5601" t="s">
        <v>78</v>
      </c>
      <c r="T5601" t="s">
        <v>36</v>
      </c>
      <c r="U5601" t="s">
        <v>31</v>
      </c>
      <c r="V5601" t="s">
        <v>730</v>
      </c>
      <c r="W5601" t="s">
        <v>66</v>
      </c>
      <c r="X5601" t="s">
        <v>283</v>
      </c>
      <c r="Y5601" t="s">
        <v>41</v>
      </c>
      <c r="Z5601" t="s">
        <v>1006</v>
      </c>
    </row>
    <row r="5602" spans="1:26" hidden="1" x14ac:dyDescent="0.25">
      <c r="A5602" t="s">
        <v>22267</v>
      </c>
      <c r="B5602" t="s">
        <v>22268</v>
      </c>
      <c r="C5602" s="1" t="str">
        <f t="shared" si="922"/>
        <v>21:0389</v>
      </c>
      <c r="D5602" s="1" t="str">
        <f t="shared" si="919"/>
        <v>21:0130</v>
      </c>
      <c r="E5602" t="s">
        <v>22269</v>
      </c>
      <c r="F5602" t="s">
        <v>22270</v>
      </c>
      <c r="H5602">
        <v>68.020631800000004</v>
      </c>
      <c r="I5602">
        <v>-85.712495399999995</v>
      </c>
      <c r="J5602" s="1" t="str">
        <f t="shared" si="920"/>
        <v>NGR lake sediment grab sample</v>
      </c>
      <c r="K5602" s="1" t="str">
        <f t="shared" si="921"/>
        <v>&lt;177 micron (NGR)</v>
      </c>
      <c r="L5602">
        <v>53</v>
      </c>
      <c r="M5602" t="s">
        <v>177</v>
      </c>
      <c r="N5602">
        <v>1050</v>
      </c>
      <c r="O5602" t="s">
        <v>62</v>
      </c>
      <c r="P5602" t="s">
        <v>334</v>
      </c>
      <c r="Q5602" t="s">
        <v>78</v>
      </c>
      <c r="R5602" t="s">
        <v>198</v>
      </c>
      <c r="S5602" t="s">
        <v>146</v>
      </c>
      <c r="T5602" t="s">
        <v>36</v>
      </c>
      <c r="U5602" t="s">
        <v>1024</v>
      </c>
      <c r="V5602" t="s">
        <v>522</v>
      </c>
      <c r="W5602" t="s">
        <v>80</v>
      </c>
      <c r="X5602" t="s">
        <v>890</v>
      </c>
      <c r="Y5602" t="s">
        <v>41</v>
      </c>
      <c r="Z5602" t="s">
        <v>78</v>
      </c>
    </row>
    <row r="5603" spans="1:26" hidden="1" x14ac:dyDescent="0.25">
      <c r="A5603" t="s">
        <v>22271</v>
      </c>
      <c r="B5603" t="s">
        <v>22272</v>
      </c>
      <c r="C5603" s="1" t="str">
        <f t="shared" si="922"/>
        <v>21:0389</v>
      </c>
      <c r="D5603" s="1" t="str">
        <f>HYPERLINK("http://geochem.nrcan.gc.ca/cdogs/content/svy/svy_e.htm", "")</f>
        <v/>
      </c>
      <c r="G5603" s="1" t="str">
        <f>HYPERLINK("http://geochem.nrcan.gc.ca/cdogs/content/cr_/cr_00007_e.htm", "7")</f>
        <v>7</v>
      </c>
      <c r="J5603" t="s">
        <v>220</v>
      </c>
      <c r="K5603" t="s">
        <v>221</v>
      </c>
      <c r="L5603">
        <v>53</v>
      </c>
      <c r="M5603" t="s">
        <v>222</v>
      </c>
      <c r="N5603">
        <v>1051</v>
      </c>
      <c r="O5603" t="s">
        <v>48</v>
      </c>
      <c r="P5603" t="s">
        <v>48</v>
      </c>
      <c r="Q5603" t="s">
        <v>109</v>
      </c>
      <c r="R5603" t="s">
        <v>181</v>
      </c>
      <c r="S5603" t="s">
        <v>33</v>
      </c>
      <c r="T5603" t="s">
        <v>65</v>
      </c>
      <c r="U5603" t="s">
        <v>1470</v>
      </c>
      <c r="V5603" t="s">
        <v>148</v>
      </c>
      <c r="W5603" t="s">
        <v>53</v>
      </c>
      <c r="X5603" t="s">
        <v>760</v>
      </c>
      <c r="Y5603" t="s">
        <v>77</v>
      </c>
      <c r="Z5603" t="s">
        <v>760</v>
      </c>
    </row>
    <row r="5604" spans="1:26" hidden="1" x14ac:dyDescent="0.25">
      <c r="A5604" t="s">
        <v>22273</v>
      </c>
      <c r="B5604" t="s">
        <v>22274</v>
      </c>
      <c r="C5604" s="1" t="str">
        <f t="shared" si="922"/>
        <v>21:0389</v>
      </c>
      <c r="D5604" s="1" t="str">
        <f t="shared" ref="D5604:D5615" si="923">HYPERLINK("http://geochem.nrcan.gc.ca/cdogs/content/svy/svy210130_e.htm", "21:0130")</f>
        <v>21:0130</v>
      </c>
      <c r="E5604" t="s">
        <v>22275</v>
      </c>
      <c r="F5604" t="s">
        <v>22276</v>
      </c>
      <c r="H5604">
        <v>68.019760500000004</v>
      </c>
      <c r="I5604">
        <v>-85.589539099999996</v>
      </c>
      <c r="J5604" s="1" t="str">
        <f t="shared" ref="J5604:J5615" si="924">HYPERLINK("http://geochem.nrcan.gc.ca/cdogs/content/kwd/kwd020027_e.htm", "NGR lake sediment grab sample")</f>
        <v>NGR lake sediment grab sample</v>
      </c>
      <c r="K5604" s="1" t="str">
        <f t="shared" ref="K5604:K5615" si="925">HYPERLINK("http://geochem.nrcan.gc.ca/cdogs/content/kwd/kwd080006_e.htm", "&lt;177 micron (NGR)")</f>
        <v>&lt;177 micron (NGR)</v>
      </c>
      <c r="L5604">
        <v>53</v>
      </c>
      <c r="M5604" t="s">
        <v>187</v>
      </c>
      <c r="N5604">
        <v>1052</v>
      </c>
      <c r="O5604" t="s">
        <v>82</v>
      </c>
      <c r="P5604" t="s">
        <v>334</v>
      </c>
      <c r="Q5604" t="s">
        <v>33</v>
      </c>
      <c r="R5604" t="s">
        <v>181</v>
      </c>
      <c r="S5604" t="s">
        <v>78</v>
      </c>
      <c r="T5604" t="s">
        <v>36</v>
      </c>
      <c r="U5604" t="s">
        <v>1617</v>
      </c>
      <c r="V5604" t="s">
        <v>2057</v>
      </c>
      <c r="W5604" t="s">
        <v>66</v>
      </c>
      <c r="X5604" t="s">
        <v>82</v>
      </c>
      <c r="Y5604" t="s">
        <v>41</v>
      </c>
      <c r="Z5604" t="s">
        <v>2257</v>
      </c>
    </row>
    <row r="5605" spans="1:26" hidden="1" x14ac:dyDescent="0.25">
      <c r="A5605" t="s">
        <v>22277</v>
      </c>
      <c r="B5605" t="s">
        <v>22278</v>
      </c>
      <c r="C5605" s="1" t="str">
        <f t="shared" si="922"/>
        <v>21:0389</v>
      </c>
      <c r="D5605" s="1" t="str">
        <f t="shared" si="923"/>
        <v>21:0130</v>
      </c>
      <c r="E5605" t="s">
        <v>22279</v>
      </c>
      <c r="F5605" t="s">
        <v>22280</v>
      </c>
      <c r="H5605">
        <v>68.015292900000006</v>
      </c>
      <c r="I5605">
        <v>-85.534005100000002</v>
      </c>
      <c r="J5605" s="1" t="str">
        <f t="shared" si="924"/>
        <v>NGR lake sediment grab sample</v>
      </c>
      <c r="K5605" s="1" t="str">
        <f t="shared" si="925"/>
        <v>&lt;177 micron (NGR)</v>
      </c>
      <c r="L5605">
        <v>53</v>
      </c>
      <c r="M5605" t="s">
        <v>196</v>
      </c>
      <c r="N5605">
        <v>1053</v>
      </c>
      <c r="O5605" t="s">
        <v>300</v>
      </c>
      <c r="P5605" t="s">
        <v>1058</v>
      </c>
      <c r="Q5605" t="s">
        <v>97</v>
      </c>
      <c r="R5605" t="s">
        <v>198</v>
      </c>
      <c r="S5605" t="s">
        <v>146</v>
      </c>
      <c r="T5605" t="s">
        <v>225</v>
      </c>
      <c r="U5605" t="s">
        <v>503</v>
      </c>
      <c r="V5605" t="s">
        <v>5519</v>
      </c>
      <c r="W5605" t="s">
        <v>78</v>
      </c>
      <c r="X5605" t="s">
        <v>81</v>
      </c>
      <c r="Y5605" t="s">
        <v>41</v>
      </c>
      <c r="Z5605" t="s">
        <v>4244</v>
      </c>
    </row>
    <row r="5606" spans="1:26" hidden="1" x14ac:dyDescent="0.25">
      <c r="A5606" t="s">
        <v>22281</v>
      </c>
      <c r="B5606" t="s">
        <v>22282</v>
      </c>
      <c r="C5606" s="1" t="str">
        <f t="shared" si="922"/>
        <v>21:0389</v>
      </c>
      <c r="D5606" s="1" t="str">
        <f t="shared" si="923"/>
        <v>21:0130</v>
      </c>
      <c r="E5606" t="s">
        <v>22283</v>
      </c>
      <c r="F5606" t="s">
        <v>22284</v>
      </c>
      <c r="H5606">
        <v>68.018149899999997</v>
      </c>
      <c r="I5606">
        <v>-85.422673700000004</v>
      </c>
      <c r="J5606" s="1" t="str">
        <f t="shared" si="924"/>
        <v>NGR lake sediment grab sample</v>
      </c>
      <c r="K5606" s="1" t="str">
        <f t="shared" si="925"/>
        <v>&lt;177 micron (NGR)</v>
      </c>
      <c r="L5606">
        <v>53</v>
      </c>
      <c r="M5606" t="s">
        <v>206</v>
      </c>
      <c r="N5606">
        <v>1054</v>
      </c>
      <c r="O5606" t="s">
        <v>79</v>
      </c>
      <c r="P5606" t="s">
        <v>120</v>
      </c>
      <c r="Q5606" t="s">
        <v>33</v>
      </c>
      <c r="R5606" t="s">
        <v>109</v>
      </c>
      <c r="S5606" t="s">
        <v>39</v>
      </c>
      <c r="T5606" t="s">
        <v>36</v>
      </c>
      <c r="U5606" t="s">
        <v>178</v>
      </c>
      <c r="V5606" t="s">
        <v>597</v>
      </c>
      <c r="W5606" t="s">
        <v>156</v>
      </c>
      <c r="X5606" t="s">
        <v>890</v>
      </c>
      <c r="Y5606" t="s">
        <v>41</v>
      </c>
      <c r="Z5606" t="s">
        <v>1122</v>
      </c>
    </row>
    <row r="5607" spans="1:26" hidden="1" x14ac:dyDescent="0.25">
      <c r="A5607" t="s">
        <v>22285</v>
      </c>
      <c r="B5607" t="s">
        <v>22286</v>
      </c>
      <c r="C5607" s="1" t="str">
        <f t="shared" si="922"/>
        <v>21:0389</v>
      </c>
      <c r="D5607" s="1" t="str">
        <f t="shared" si="923"/>
        <v>21:0130</v>
      </c>
      <c r="E5607" t="s">
        <v>22287</v>
      </c>
      <c r="F5607" t="s">
        <v>22288</v>
      </c>
      <c r="H5607">
        <v>68.012076199999996</v>
      </c>
      <c r="I5607">
        <v>-85.342221600000002</v>
      </c>
      <c r="J5607" s="1" t="str">
        <f t="shared" si="924"/>
        <v>NGR lake sediment grab sample</v>
      </c>
      <c r="K5607" s="1" t="str">
        <f t="shared" si="925"/>
        <v>&lt;177 micron (NGR)</v>
      </c>
      <c r="L5607">
        <v>53</v>
      </c>
      <c r="M5607" t="s">
        <v>214</v>
      </c>
      <c r="N5607">
        <v>1055</v>
      </c>
      <c r="O5607" t="s">
        <v>79</v>
      </c>
      <c r="P5607" t="s">
        <v>62</v>
      </c>
      <c r="Q5607" t="s">
        <v>39</v>
      </c>
      <c r="R5607" t="s">
        <v>50</v>
      </c>
      <c r="S5607" t="s">
        <v>97</v>
      </c>
      <c r="T5607" t="s">
        <v>36</v>
      </c>
      <c r="U5607" t="s">
        <v>991</v>
      </c>
      <c r="V5607" t="s">
        <v>597</v>
      </c>
      <c r="W5607" t="s">
        <v>80</v>
      </c>
      <c r="X5607" t="s">
        <v>82</v>
      </c>
      <c r="Y5607" t="s">
        <v>41</v>
      </c>
      <c r="Z5607" t="s">
        <v>2257</v>
      </c>
    </row>
    <row r="5608" spans="1:26" hidden="1" x14ac:dyDescent="0.25">
      <c r="A5608" t="s">
        <v>22289</v>
      </c>
      <c r="B5608" t="s">
        <v>22290</v>
      </c>
      <c r="C5608" s="1" t="str">
        <f t="shared" si="922"/>
        <v>21:0389</v>
      </c>
      <c r="D5608" s="1" t="str">
        <f t="shared" si="923"/>
        <v>21:0130</v>
      </c>
      <c r="E5608" t="s">
        <v>22291</v>
      </c>
      <c r="F5608" t="s">
        <v>22292</v>
      </c>
      <c r="H5608">
        <v>68.051322400000004</v>
      </c>
      <c r="I5608">
        <v>-85.364201300000005</v>
      </c>
      <c r="J5608" s="1" t="str">
        <f t="shared" si="924"/>
        <v>NGR lake sediment grab sample</v>
      </c>
      <c r="K5608" s="1" t="str">
        <f t="shared" si="925"/>
        <v>&lt;177 micron (NGR)</v>
      </c>
      <c r="L5608">
        <v>53</v>
      </c>
      <c r="M5608" t="s">
        <v>234</v>
      </c>
      <c r="N5608">
        <v>1056</v>
      </c>
      <c r="O5608" t="s">
        <v>223</v>
      </c>
      <c r="P5608" t="s">
        <v>48</v>
      </c>
      <c r="Q5608" t="s">
        <v>78</v>
      </c>
      <c r="R5608" t="s">
        <v>109</v>
      </c>
      <c r="S5608" t="s">
        <v>80</v>
      </c>
      <c r="T5608" t="s">
        <v>225</v>
      </c>
      <c r="U5608" t="s">
        <v>208</v>
      </c>
      <c r="V5608" t="s">
        <v>99</v>
      </c>
      <c r="W5608" t="s">
        <v>39</v>
      </c>
      <c r="X5608" t="s">
        <v>79</v>
      </c>
      <c r="Y5608" t="s">
        <v>41</v>
      </c>
      <c r="Z5608" t="s">
        <v>277</v>
      </c>
    </row>
    <row r="5609" spans="1:26" hidden="1" x14ac:dyDescent="0.25">
      <c r="A5609" t="s">
        <v>22293</v>
      </c>
      <c r="B5609" t="s">
        <v>22294</v>
      </c>
      <c r="C5609" s="1" t="str">
        <f t="shared" si="922"/>
        <v>21:0389</v>
      </c>
      <c r="D5609" s="1" t="str">
        <f t="shared" si="923"/>
        <v>21:0130</v>
      </c>
      <c r="E5609" t="s">
        <v>22295</v>
      </c>
      <c r="F5609" t="s">
        <v>22296</v>
      </c>
      <c r="H5609">
        <v>68.096733799999996</v>
      </c>
      <c r="I5609">
        <v>-85.3812341</v>
      </c>
      <c r="J5609" s="1" t="str">
        <f t="shared" si="924"/>
        <v>NGR lake sediment grab sample</v>
      </c>
      <c r="K5609" s="1" t="str">
        <f t="shared" si="925"/>
        <v>&lt;177 micron (NGR)</v>
      </c>
      <c r="L5609">
        <v>54</v>
      </c>
      <c r="M5609" t="s">
        <v>242</v>
      </c>
      <c r="N5609">
        <v>1057</v>
      </c>
      <c r="O5609" t="s">
        <v>1058</v>
      </c>
      <c r="P5609" t="s">
        <v>88</v>
      </c>
      <c r="Q5609" t="s">
        <v>50</v>
      </c>
      <c r="R5609" t="s">
        <v>75</v>
      </c>
      <c r="S5609" t="s">
        <v>76</v>
      </c>
      <c r="T5609" t="s">
        <v>125</v>
      </c>
      <c r="U5609" t="s">
        <v>673</v>
      </c>
      <c r="V5609" t="s">
        <v>597</v>
      </c>
      <c r="W5609" t="s">
        <v>76</v>
      </c>
      <c r="X5609" t="s">
        <v>343</v>
      </c>
      <c r="Y5609" t="s">
        <v>41</v>
      </c>
      <c r="Z5609" t="s">
        <v>229</v>
      </c>
    </row>
    <row r="5610" spans="1:26" hidden="1" x14ac:dyDescent="0.25">
      <c r="A5610" t="s">
        <v>22297</v>
      </c>
      <c r="B5610" t="s">
        <v>22298</v>
      </c>
      <c r="C5610" s="1" t="str">
        <f t="shared" si="922"/>
        <v>21:0389</v>
      </c>
      <c r="D5610" s="1" t="str">
        <f t="shared" si="923"/>
        <v>21:0130</v>
      </c>
      <c r="E5610" t="s">
        <v>22299</v>
      </c>
      <c r="F5610" t="s">
        <v>22300</v>
      </c>
      <c r="H5610">
        <v>68.048371799999998</v>
      </c>
      <c r="I5610">
        <v>-85.418621099999996</v>
      </c>
      <c r="J5610" s="1" t="str">
        <f t="shared" si="924"/>
        <v>NGR lake sediment grab sample</v>
      </c>
      <c r="K5610" s="1" t="str">
        <f t="shared" si="925"/>
        <v>&lt;177 micron (NGR)</v>
      </c>
      <c r="L5610">
        <v>54</v>
      </c>
      <c r="M5610" t="s">
        <v>251</v>
      </c>
      <c r="N5610">
        <v>1058</v>
      </c>
      <c r="O5610" t="s">
        <v>516</v>
      </c>
      <c r="P5610" t="s">
        <v>35</v>
      </c>
      <c r="Q5610" t="s">
        <v>39</v>
      </c>
      <c r="R5610" t="s">
        <v>50</v>
      </c>
      <c r="S5610" t="s">
        <v>181</v>
      </c>
      <c r="T5610" t="s">
        <v>36</v>
      </c>
      <c r="U5610" t="s">
        <v>963</v>
      </c>
      <c r="V5610" t="s">
        <v>1018</v>
      </c>
      <c r="W5610" t="s">
        <v>63</v>
      </c>
      <c r="X5610" t="s">
        <v>82</v>
      </c>
      <c r="Y5610" t="s">
        <v>41</v>
      </c>
      <c r="Z5610" t="s">
        <v>1127</v>
      </c>
    </row>
    <row r="5611" spans="1:26" hidden="1" x14ac:dyDescent="0.25">
      <c r="A5611" t="s">
        <v>22301</v>
      </c>
      <c r="B5611" t="s">
        <v>22302</v>
      </c>
      <c r="C5611" s="1" t="str">
        <f t="shared" si="922"/>
        <v>21:0389</v>
      </c>
      <c r="D5611" s="1" t="str">
        <f t="shared" si="923"/>
        <v>21:0130</v>
      </c>
      <c r="E5611" t="s">
        <v>22303</v>
      </c>
      <c r="F5611" t="s">
        <v>22304</v>
      </c>
      <c r="H5611">
        <v>68.071035600000002</v>
      </c>
      <c r="I5611">
        <v>-85.435788299999999</v>
      </c>
      <c r="J5611" s="1" t="str">
        <f t="shared" si="924"/>
        <v>NGR lake sediment grab sample</v>
      </c>
      <c r="K5611" s="1" t="str">
        <f t="shared" si="925"/>
        <v>&lt;177 micron (NGR)</v>
      </c>
      <c r="L5611">
        <v>54</v>
      </c>
      <c r="M5611" t="s">
        <v>259</v>
      </c>
      <c r="N5611">
        <v>1059</v>
      </c>
      <c r="O5611" t="s">
        <v>334</v>
      </c>
      <c r="P5611" t="s">
        <v>321</v>
      </c>
      <c r="Q5611" t="s">
        <v>78</v>
      </c>
      <c r="R5611" t="s">
        <v>76</v>
      </c>
      <c r="S5611" t="s">
        <v>78</v>
      </c>
      <c r="T5611" t="s">
        <v>36</v>
      </c>
      <c r="U5611" t="s">
        <v>559</v>
      </c>
      <c r="V5611" t="s">
        <v>730</v>
      </c>
      <c r="W5611" t="s">
        <v>63</v>
      </c>
      <c r="X5611" t="s">
        <v>82</v>
      </c>
      <c r="Y5611" t="s">
        <v>41</v>
      </c>
      <c r="Z5611" t="s">
        <v>76</v>
      </c>
    </row>
    <row r="5612" spans="1:26" hidden="1" x14ac:dyDescent="0.25">
      <c r="A5612" t="s">
        <v>22305</v>
      </c>
      <c r="B5612" t="s">
        <v>22306</v>
      </c>
      <c r="C5612" s="1" t="str">
        <f t="shared" si="922"/>
        <v>21:0389</v>
      </c>
      <c r="D5612" s="1" t="str">
        <f t="shared" si="923"/>
        <v>21:0130</v>
      </c>
      <c r="E5612" t="s">
        <v>22303</v>
      </c>
      <c r="F5612" t="s">
        <v>22307</v>
      </c>
      <c r="H5612">
        <v>68.071035600000002</v>
      </c>
      <c r="I5612">
        <v>-85.435788299999999</v>
      </c>
      <c r="J5612" s="1" t="str">
        <f t="shared" si="924"/>
        <v>NGR lake sediment grab sample</v>
      </c>
      <c r="K5612" s="1" t="str">
        <f t="shared" si="925"/>
        <v>&lt;177 micron (NGR)</v>
      </c>
      <c r="L5612">
        <v>54</v>
      </c>
      <c r="M5612" t="s">
        <v>268</v>
      </c>
      <c r="N5612">
        <v>1060</v>
      </c>
      <c r="O5612" t="s">
        <v>546</v>
      </c>
      <c r="P5612" t="s">
        <v>546</v>
      </c>
      <c r="Q5612" t="s">
        <v>39</v>
      </c>
      <c r="R5612" t="s">
        <v>156</v>
      </c>
      <c r="S5612" t="s">
        <v>39</v>
      </c>
      <c r="T5612" t="s">
        <v>36</v>
      </c>
      <c r="U5612" t="s">
        <v>299</v>
      </c>
      <c r="V5612" t="s">
        <v>457</v>
      </c>
      <c r="W5612" t="s">
        <v>80</v>
      </c>
      <c r="X5612" t="s">
        <v>283</v>
      </c>
      <c r="Y5612" t="s">
        <v>41</v>
      </c>
      <c r="Z5612" t="s">
        <v>496</v>
      </c>
    </row>
    <row r="5613" spans="1:26" hidden="1" x14ac:dyDescent="0.25">
      <c r="A5613" t="s">
        <v>22308</v>
      </c>
      <c r="B5613" t="s">
        <v>22309</v>
      </c>
      <c r="C5613" s="1" t="str">
        <f t="shared" si="922"/>
        <v>21:0389</v>
      </c>
      <c r="D5613" s="1" t="str">
        <f t="shared" si="923"/>
        <v>21:0130</v>
      </c>
      <c r="E5613" t="s">
        <v>22310</v>
      </c>
      <c r="F5613" t="s">
        <v>22311</v>
      </c>
      <c r="H5613">
        <v>68.048535900000005</v>
      </c>
      <c r="I5613">
        <v>-85.536595700000007</v>
      </c>
      <c r="J5613" s="1" t="str">
        <f t="shared" si="924"/>
        <v>NGR lake sediment grab sample</v>
      </c>
      <c r="K5613" s="1" t="str">
        <f t="shared" si="925"/>
        <v>&lt;177 micron (NGR)</v>
      </c>
      <c r="L5613">
        <v>54</v>
      </c>
      <c r="M5613" t="s">
        <v>47</v>
      </c>
      <c r="N5613">
        <v>1061</v>
      </c>
      <c r="O5613" t="s">
        <v>79</v>
      </c>
      <c r="P5613" t="s">
        <v>1048</v>
      </c>
      <c r="Q5613" t="s">
        <v>134</v>
      </c>
      <c r="R5613" t="s">
        <v>50</v>
      </c>
      <c r="S5613" t="s">
        <v>50</v>
      </c>
      <c r="T5613" t="s">
        <v>36</v>
      </c>
      <c r="U5613" t="s">
        <v>179</v>
      </c>
      <c r="V5613" t="s">
        <v>5476</v>
      </c>
      <c r="W5613" t="s">
        <v>156</v>
      </c>
      <c r="X5613" t="s">
        <v>48</v>
      </c>
      <c r="Y5613" t="s">
        <v>41</v>
      </c>
      <c r="Z5613" t="s">
        <v>1442</v>
      </c>
    </row>
    <row r="5614" spans="1:26" hidden="1" x14ac:dyDescent="0.25">
      <c r="A5614" t="s">
        <v>22312</v>
      </c>
      <c r="B5614" t="s">
        <v>22313</v>
      </c>
      <c r="C5614" s="1" t="str">
        <f t="shared" si="922"/>
        <v>21:0389</v>
      </c>
      <c r="D5614" s="1" t="str">
        <f t="shared" si="923"/>
        <v>21:0130</v>
      </c>
      <c r="E5614" t="s">
        <v>22314</v>
      </c>
      <c r="F5614" t="s">
        <v>22315</v>
      </c>
      <c r="H5614">
        <v>68.100889699999996</v>
      </c>
      <c r="I5614">
        <v>-85.441211899999999</v>
      </c>
      <c r="J5614" s="1" t="str">
        <f t="shared" si="924"/>
        <v>NGR lake sediment grab sample</v>
      </c>
      <c r="K5614" s="1" t="str">
        <f t="shared" si="925"/>
        <v>&lt;177 micron (NGR)</v>
      </c>
      <c r="L5614">
        <v>54</v>
      </c>
      <c r="M5614" t="s">
        <v>60</v>
      </c>
      <c r="N5614">
        <v>1062</v>
      </c>
      <c r="O5614" t="s">
        <v>771</v>
      </c>
      <c r="P5614" t="s">
        <v>300</v>
      </c>
      <c r="Q5614" t="s">
        <v>97</v>
      </c>
      <c r="R5614" t="s">
        <v>50</v>
      </c>
      <c r="S5614" t="s">
        <v>97</v>
      </c>
      <c r="T5614" t="s">
        <v>122</v>
      </c>
      <c r="U5614" t="s">
        <v>583</v>
      </c>
      <c r="V5614" t="s">
        <v>5519</v>
      </c>
      <c r="W5614" t="s">
        <v>290</v>
      </c>
      <c r="X5614" t="s">
        <v>890</v>
      </c>
      <c r="Y5614" t="s">
        <v>41</v>
      </c>
      <c r="Z5614" t="s">
        <v>135</v>
      </c>
    </row>
    <row r="5615" spans="1:26" hidden="1" x14ac:dyDescent="0.25">
      <c r="A5615" t="s">
        <v>22316</v>
      </c>
      <c r="B5615" t="s">
        <v>22317</v>
      </c>
      <c r="C5615" s="1" t="str">
        <f t="shared" si="922"/>
        <v>21:0389</v>
      </c>
      <c r="D5615" s="1" t="str">
        <f t="shared" si="923"/>
        <v>21:0130</v>
      </c>
      <c r="E5615" t="s">
        <v>22295</v>
      </c>
      <c r="F5615" t="s">
        <v>22318</v>
      </c>
      <c r="H5615">
        <v>68.096733799999996</v>
      </c>
      <c r="I5615">
        <v>-85.3812341</v>
      </c>
      <c r="J5615" s="1" t="str">
        <f t="shared" si="924"/>
        <v>NGR lake sediment grab sample</v>
      </c>
      <c r="K5615" s="1" t="str">
        <f t="shared" si="925"/>
        <v>&lt;177 micron (NGR)</v>
      </c>
      <c r="L5615">
        <v>54</v>
      </c>
      <c r="M5615" t="s">
        <v>366</v>
      </c>
      <c r="N5615">
        <v>1063</v>
      </c>
      <c r="O5615" t="s">
        <v>1058</v>
      </c>
      <c r="P5615" t="s">
        <v>588</v>
      </c>
      <c r="Q5615" t="s">
        <v>50</v>
      </c>
      <c r="R5615" t="s">
        <v>283</v>
      </c>
      <c r="S5615" t="s">
        <v>146</v>
      </c>
      <c r="T5615" t="s">
        <v>99</v>
      </c>
      <c r="U5615" t="s">
        <v>673</v>
      </c>
      <c r="V5615" t="s">
        <v>597</v>
      </c>
      <c r="W5615" t="s">
        <v>76</v>
      </c>
      <c r="X5615" t="s">
        <v>343</v>
      </c>
      <c r="Y5615" t="s">
        <v>41</v>
      </c>
      <c r="Z5615" t="s">
        <v>3084</v>
      </c>
    </row>
    <row r="5616" spans="1:26" hidden="1" x14ac:dyDescent="0.25">
      <c r="A5616" t="s">
        <v>22319</v>
      </c>
      <c r="B5616" t="s">
        <v>22320</v>
      </c>
      <c r="C5616" s="1" t="str">
        <f t="shared" si="922"/>
        <v>21:0389</v>
      </c>
      <c r="D5616" s="1" t="str">
        <f>HYPERLINK("http://geochem.nrcan.gc.ca/cdogs/content/svy/svy_e.htm", "")</f>
        <v/>
      </c>
      <c r="G5616" s="1" t="str">
        <f>HYPERLINK("http://geochem.nrcan.gc.ca/cdogs/content/cr_/cr_00022_e.htm", "22")</f>
        <v>22</v>
      </c>
      <c r="J5616" t="s">
        <v>220</v>
      </c>
      <c r="K5616" t="s">
        <v>221</v>
      </c>
      <c r="L5616">
        <v>54</v>
      </c>
      <c r="M5616" t="s">
        <v>222</v>
      </c>
      <c r="N5616">
        <v>1064</v>
      </c>
      <c r="O5616" t="s">
        <v>1058</v>
      </c>
      <c r="P5616" t="s">
        <v>77</v>
      </c>
      <c r="Q5616" t="s">
        <v>135</v>
      </c>
      <c r="R5616" t="s">
        <v>181</v>
      </c>
      <c r="S5616" t="s">
        <v>78</v>
      </c>
      <c r="T5616" t="s">
        <v>36</v>
      </c>
      <c r="U5616" t="s">
        <v>456</v>
      </c>
      <c r="V5616" t="s">
        <v>2451</v>
      </c>
      <c r="W5616" t="s">
        <v>181</v>
      </c>
      <c r="X5616" t="s">
        <v>79</v>
      </c>
      <c r="Y5616" t="s">
        <v>66</v>
      </c>
      <c r="Z5616" t="s">
        <v>110</v>
      </c>
    </row>
    <row r="5617" spans="1:26" hidden="1" x14ac:dyDescent="0.25">
      <c r="A5617" t="s">
        <v>22321</v>
      </c>
      <c r="B5617" t="s">
        <v>22322</v>
      </c>
      <c r="C5617" s="1" t="str">
        <f t="shared" si="922"/>
        <v>21:0389</v>
      </c>
      <c r="D5617" s="1" t="str">
        <f t="shared" ref="D5617:D5631" si="926">HYPERLINK("http://geochem.nrcan.gc.ca/cdogs/content/svy/svy210130_e.htm", "21:0130")</f>
        <v>21:0130</v>
      </c>
      <c r="E5617" t="s">
        <v>22323</v>
      </c>
      <c r="F5617" t="s">
        <v>22324</v>
      </c>
      <c r="H5617">
        <v>68.1261923</v>
      </c>
      <c r="I5617">
        <v>-85.459802800000006</v>
      </c>
      <c r="J5617" s="1" t="str">
        <f t="shared" ref="J5617:J5631" si="927">HYPERLINK("http://geochem.nrcan.gc.ca/cdogs/content/kwd/kwd020027_e.htm", "NGR lake sediment grab sample")</f>
        <v>NGR lake sediment grab sample</v>
      </c>
      <c r="K5617" s="1" t="str">
        <f t="shared" ref="K5617:K5631" si="928">HYPERLINK("http://geochem.nrcan.gc.ca/cdogs/content/kwd/kwd080006_e.htm", "&lt;177 micron (NGR)")</f>
        <v>&lt;177 micron (NGR)</v>
      </c>
      <c r="L5617">
        <v>54</v>
      </c>
      <c r="M5617" t="s">
        <v>73</v>
      </c>
      <c r="N5617">
        <v>1065</v>
      </c>
      <c r="O5617" t="s">
        <v>1058</v>
      </c>
      <c r="P5617" t="s">
        <v>1254</v>
      </c>
      <c r="Q5617" t="s">
        <v>39</v>
      </c>
      <c r="R5617" t="s">
        <v>77</v>
      </c>
      <c r="S5617" t="s">
        <v>34</v>
      </c>
      <c r="T5617" t="s">
        <v>36</v>
      </c>
      <c r="U5617" t="s">
        <v>1480</v>
      </c>
      <c r="V5617" t="s">
        <v>1223</v>
      </c>
      <c r="W5617" t="s">
        <v>33</v>
      </c>
      <c r="X5617" t="s">
        <v>283</v>
      </c>
      <c r="Y5617" t="s">
        <v>41</v>
      </c>
      <c r="Z5617" t="s">
        <v>181</v>
      </c>
    </row>
    <row r="5618" spans="1:26" hidden="1" x14ac:dyDescent="0.25">
      <c r="A5618" t="s">
        <v>22325</v>
      </c>
      <c r="B5618" t="s">
        <v>22326</v>
      </c>
      <c r="C5618" s="1" t="str">
        <f t="shared" si="922"/>
        <v>21:0389</v>
      </c>
      <c r="D5618" s="1" t="str">
        <f t="shared" si="926"/>
        <v>21:0130</v>
      </c>
      <c r="E5618" t="s">
        <v>22327</v>
      </c>
      <c r="F5618" t="s">
        <v>22328</v>
      </c>
      <c r="H5618">
        <v>68.164925800000006</v>
      </c>
      <c r="I5618">
        <v>-85.509377099999995</v>
      </c>
      <c r="J5618" s="1" t="str">
        <f t="shared" si="927"/>
        <v>NGR lake sediment grab sample</v>
      </c>
      <c r="K5618" s="1" t="str">
        <f t="shared" si="928"/>
        <v>&lt;177 micron (NGR)</v>
      </c>
      <c r="L5618">
        <v>54</v>
      </c>
      <c r="M5618" t="s">
        <v>87</v>
      </c>
      <c r="N5618">
        <v>1066</v>
      </c>
      <c r="O5618" t="s">
        <v>61</v>
      </c>
      <c r="P5618" t="s">
        <v>35</v>
      </c>
      <c r="Q5618" t="s">
        <v>181</v>
      </c>
      <c r="R5618" t="s">
        <v>244</v>
      </c>
      <c r="S5618" t="s">
        <v>290</v>
      </c>
      <c r="T5618" t="s">
        <v>36</v>
      </c>
      <c r="U5618" t="s">
        <v>261</v>
      </c>
      <c r="V5618" t="s">
        <v>911</v>
      </c>
      <c r="W5618" t="s">
        <v>66</v>
      </c>
      <c r="X5618" t="s">
        <v>77</v>
      </c>
      <c r="Y5618" t="s">
        <v>41</v>
      </c>
      <c r="Z5618" t="s">
        <v>496</v>
      </c>
    </row>
    <row r="5619" spans="1:26" hidden="1" x14ac:dyDescent="0.25">
      <c r="A5619" t="s">
        <v>22329</v>
      </c>
      <c r="B5619" t="s">
        <v>22330</v>
      </c>
      <c r="C5619" s="1" t="str">
        <f t="shared" si="922"/>
        <v>21:0389</v>
      </c>
      <c r="D5619" s="1" t="str">
        <f t="shared" si="926"/>
        <v>21:0130</v>
      </c>
      <c r="E5619" t="s">
        <v>22331</v>
      </c>
      <c r="F5619" t="s">
        <v>22332</v>
      </c>
      <c r="H5619">
        <v>68.181608600000004</v>
      </c>
      <c r="I5619">
        <v>-85.540269699999996</v>
      </c>
      <c r="J5619" s="1" t="str">
        <f t="shared" si="927"/>
        <v>NGR lake sediment grab sample</v>
      </c>
      <c r="K5619" s="1" t="str">
        <f t="shared" si="928"/>
        <v>&lt;177 micron (NGR)</v>
      </c>
      <c r="L5619">
        <v>54</v>
      </c>
      <c r="M5619" t="s">
        <v>96</v>
      </c>
      <c r="N5619">
        <v>1067</v>
      </c>
      <c r="O5619" t="s">
        <v>48</v>
      </c>
      <c r="P5619" t="s">
        <v>321</v>
      </c>
      <c r="Q5619" t="s">
        <v>78</v>
      </c>
      <c r="R5619" t="s">
        <v>50</v>
      </c>
      <c r="S5619" t="s">
        <v>146</v>
      </c>
      <c r="T5619" t="s">
        <v>36</v>
      </c>
      <c r="U5619" t="s">
        <v>1829</v>
      </c>
      <c r="V5619" t="s">
        <v>2909</v>
      </c>
      <c r="W5619" t="s">
        <v>66</v>
      </c>
      <c r="X5619" t="s">
        <v>283</v>
      </c>
      <c r="Y5619" t="s">
        <v>41</v>
      </c>
      <c r="Z5619" t="s">
        <v>1223</v>
      </c>
    </row>
    <row r="5620" spans="1:26" hidden="1" x14ac:dyDescent="0.25">
      <c r="A5620" t="s">
        <v>22333</v>
      </c>
      <c r="B5620" t="s">
        <v>22334</v>
      </c>
      <c r="C5620" s="1" t="str">
        <f t="shared" si="922"/>
        <v>21:0389</v>
      </c>
      <c r="D5620" s="1" t="str">
        <f t="shared" si="926"/>
        <v>21:0130</v>
      </c>
      <c r="E5620" t="s">
        <v>22335</v>
      </c>
      <c r="F5620" t="s">
        <v>22336</v>
      </c>
      <c r="H5620">
        <v>68.178390399999998</v>
      </c>
      <c r="I5620">
        <v>-85.436216400000006</v>
      </c>
      <c r="J5620" s="1" t="str">
        <f t="shared" si="927"/>
        <v>NGR lake sediment grab sample</v>
      </c>
      <c r="K5620" s="1" t="str">
        <f t="shared" si="928"/>
        <v>&lt;177 micron (NGR)</v>
      </c>
      <c r="L5620">
        <v>54</v>
      </c>
      <c r="M5620" t="s">
        <v>106</v>
      </c>
      <c r="N5620">
        <v>1068</v>
      </c>
      <c r="O5620" t="s">
        <v>120</v>
      </c>
      <c r="P5620" t="s">
        <v>283</v>
      </c>
      <c r="Q5620" t="s">
        <v>39</v>
      </c>
      <c r="R5620" t="s">
        <v>50</v>
      </c>
      <c r="S5620" t="s">
        <v>181</v>
      </c>
      <c r="T5620" t="s">
        <v>122</v>
      </c>
      <c r="U5620" t="s">
        <v>361</v>
      </c>
      <c r="V5620" t="s">
        <v>1216</v>
      </c>
      <c r="W5620" t="s">
        <v>66</v>
      </c>
      <c r="X5620" t="s">
        <v>48</v>
      </c>
      <c r="Y5620" t="s">
        <v>41</v>
      </c>
      <c r="Z5620" t="s">
        <v>5520</v>
      </c>
    </row>
    <row r="5621" spans="1:26" hidden="1" x14ac:dyDescent="0.25">
      <c r="A5621" t="s">
        <v>22337</v>
      </c>
      <c r="B5621" t="s">
        <v>22338</v>
      </c>
      <c r="C5621" s="1" t="str">
        <f t="shared" si="922"/>
        <v>21:0389</v>
      </c>
      <c r="D5621" s="1" t="str">
        <f t="shared" si="926"/>
        <v>21:0130</v>
      </c>
      <c r="E5621" t="s">
        <v>22339</v>
      </c>
      <c r="F5621" t="s">
        <v>22340</v>
      </c>
      <c r="H5621">
        <v>68.144535500000003</v>
      </c>
      <c r="I5621">
        <v>-85.423254400000005</v>
      </c>
      <c r="J5621" s="1" t="str">
        <f t="shared" si="927"/>
        <v>NGR lake sediment grab sample</v>
      </c>
      <c r="K5621" s="1" t="str">
        <f t="shared" si="928"/>
        <v>&lt;177 micron (NGR)</v>
      </c>
      <c r="L5621">
        <v>54</v>
      </c>
      <c r="M5621" t="s">
        <v>118</v>
      </c>
      <c r="N5621">
        <v>1069</v>
      </c>
      <c r="O5621" t="s">
        <v>298</v>
      </c>
      <c r="P5621" t="s">
        <v>223</v>
      </c>
      <c r="Q5621" t="s">
        <v>181</v>
      </c>
      <c r="R5621" t="s">
        <v>75</v>
      </c>
      <c r="S5621" t="s">
        <v>290</v>
      </c>
      <c r="T5621" t="s">
        <v>36</v>
      </c>
      <c r="U5621" t="s">
        <v>889</v>
      </c>
      <c r="V5621" t="s">
        <v>1802</v>
      </c>
      <c r="W5621" t="s">
        <v>63</v>
      </c>
      <c r="X5621" t="s">
        <v>82</v>
      </c>
      <c r="Y5621" t="s">
        <v>41</v>
      </c>
      <c r="Z5621" t="s">
        <v>710</v>
      </c>
    </row>
    <row r="5622" spans="1:26" hidden="1" x14ac:dyDescent="0.25">
      <c r="A5622" t="s">
        <v>22341</v>
      </c>
      <c r="B5622" t="s">
        <v>22342</v>
      </c>
      <c r="C5622" s="1" t="str">
        <f t="shared" si="922"/>
        <v>21:0389</v>
      </c>
      <c r="D5622" s="1" t="str">
        <f t="shared" si="926"/>
        <v>21:0130</v>
      </c>
      <c r="E5622" t="s">
        <v>22343</v>
      </c>
      <c r="F5622" t="s">
        <v>22344</v>
      </c>
      <c r="H5622">
        <v>68.155176699999998</v>
      </c>
      <c r="I5622">
        <v>-85.373264800000001</v>
      </c>
      <c r="J5622" s="1" t="str">
        <f t="shared" si="927"/>
        <v>NGR lake sediment grab sample</v>
      </c>
      <c r="K5622" s="1" t="str">
        <f t="shared" si="928"/>
        <v>&lt;177 micron (NGR)</v>
      </c>
      <c r="L5622">
        <v>54</v>
      </c>
      <c r="M5622" t="s">
        <v>131</v>
      </c>
      <c r="N5622">
        <v>1070</v>
      </c>
      <c r="O5622" t="s">
        <v>1058</v>
      </c>
      <c r="P5622" t="s">
        <v>62</v>
      </c>
      <c r="Q5622" t="s">
        <v>78</v>
      </c>
      <c r="R5622" t="s">
        <v>32</v>
      </c>
      <c r="S5622" t="s">
        <v>50</v>
      </c>
      <c r="T5622" t="s">
        <v>36</v>
      </c>
      <c r="U5622" t="s">
        <v>1575</v>
      </c>
      <c r="V5622" t="s">
        <v>478</v>
      </c>
      <c r="W5622" t="s">
        <v>63</v>
      </c>
      <c r="X5622" t="s">
        <v>283</v>
      </c>
      <c r="Y5622" t="s">
        <v>41</v>
      </c>
      <c r="Z5622" t="s">
        <v>33</v>
      </c>
    </row>
    <row r="5623" spans="1:26" hidden="1" x14ac:dyDescent="0.25">
      <c r="A5623" t="s">
        <v>22345</v>
      </c>
      <c r="B5623" t="s">
        <v>22346</v>
      </c>
      <c r="C5623" s="1" t="str">
        <f t="shared" si="922"/>
        <v>21:0389</v>
      </c>
      <c r="D5623" s="1" t="str">
        <f t="shared" si="926"/>
        <v>21:0130</v>
      </c>
      <c r="E5623" t="s">
        <v>22347</v>
      </c>
      <c r="F5623" t="s">
        <v>22348</v>
      </c>
      <c r="H5623">
        <v>68.132956199999995</v>
      </c>
      <c r="I5623">
        <v>-85.288032799999996</v>
      </c>
      <c r="J5623" s="1" t="str">
        <f t="shared" si="927"/>
        <v>NGR lake sediment grab sample</v>
      </c>
      <c r="K5623" s="1" t="str">
        <f t="shared" si="928"/>
        <v>&lt;177 micron (NGR)</v>
      </c>
      <c r="L5623">
        <v>54</v>
      </c>
      <c r="M5623" t="s">
        <v>143</v>
      </c>
      <c r="N5623">
        <v>1071</v>
      </c>
      <c r="O5623" t="s">
        <v>297</v>
      </c>
      <c r="P5623" t="s">
        <v>890</v>
      </c>
      <c r="Q5623" t="s">
        <v>39</v>
      </c>
      <c r="R5623" t="s">
        <v>334</v>
      </c>
      <c r="S5623" t="s">
        <v>198</v>
      </c>
      <c r="T5623" t="s">
        <v>36</v>
      </c>
      <c r="U5623" t="s">
        <v>2164</v>
      </c>
      <c r="V5623" t="s">
        <v>992</v>
      </c>
      <c r="W5623" t="s">
        <v>80</v>
      </c>
      <c r="X5623" t="s">
        <v>82</v>
      </c>
      <c r="Y5623" t="s">
        <v>41</v>
      </c>
      <c r="Z5623" t="s">
        <v>2309</v>
      </c>
    </row>
    <row r="5624" spans="1:26" hidden="1" x14ac:dyDescent="0.25">
      <c r="A5624" t="s">
        <v>22349</v>
      </c>
      <c r="B5624" t="s">
        <v>22350</v>
      </c>
      <c r="C5624" s="1" t="str">
        <f t="shared" si="922"/>
        <v>21:0389</v>
      </c>
      <c r="D5624" s="1" t="str">
        <f t="shared" si="926"/>
        <v>21:0130</v>
      </c>
      <c r="E5624" t="s">
        <v>22351</v>
      </c>
      <c r="F5624" t="s">
        <v>22352</v>
      </c>
      <c r="H5624">
        <v>68.118027100000006</v>
      </c>
      <c r="I5624">
        <v>-85.332841200000004</v>
      </c>
      <c r="J5624" s="1" t="str">
        <f t="shared" si="927"/>
        <v>NGR lake sediment grab sample</v>
      </c>
      <c r="K5624" s="1" t="str">
        <f t="shared" si="928"/>
        <v>&lt;177 micron (NGR)</v>
      </c>
      <c r="L5624">
        <v>54</v>
      </c>
      <c r="M5624" t="s">
        <v>177</v>
      </c>
      <c r="N5624">
        <v>1072</v>
      </c>
      <c r="O5624" t="s">
        <v>455</v>
      </c>
      <c r="P5624" t="s">
        <v>298</v>
      </c>
      <c r="Q5624" t="s">
        <v>181</v>
      </c>
      <c r="R5624" t="s">
        <v>596</v>
      </c>
      <c r="S5624" t="s">
        <v>290</v>
      </c>
      <c r="T5624" t="s">
        <v>36</v>
      </c>
      <c r="U5624" t="s">
        <v>2247</v>
      </c>
      <c r="V5624" t="s">
        <v>1607</v>
      </c>
      <c r="W5624" t="s">
        <v>80</v>
      </c>
      <c r="X5624" t="s">
        <v>283</v>
      </c>
      <c r="Y5624" t="s">
        <v>41</v>
      </c>
      <c r="Z5624" t="s">
        <v>4726</v>
      </c>
    </row>
    <row r="5625" spans="1:26" hidden="1" x14ac:dyDescent="0.25">
      <c r="A5625" t="s">
        <v>22353</v>
      </c>
      <c r="B5625" t="s">
        <v>22354</v>
      </c>
      <c r="C5625" s="1" t="str">
        <f t="shared" si="922"/>
        <v>21:0389</v>
      </c>
      <c r="D5625" s="1" t="str">
        <f t="shared" si="926"/>
        <v>21:0130</v>
      </c>
      <c r="E5625" t="s">
        <v>22355</v>
      </c>
      <c r="F5625" t="s">
        <v>22356</v>
      </c>
      <c r="H5625">
        <v>68.086704699999999</v>
      </c>
      <c r="I5625">
        <v>-85.273189400000007</v>
      </c>
      <c r="J5625" s="1" t="str">
        <f t="shared" si="927"/>
        <v>NGR lake sediment grab sample</v>
      </c>
      <c r="K5625" s="1" t="str">
        <f t="shared" si="928"/>
        <v>&lt;177 micron (NGR)</v>
      </c>
      <c r="L5625">
        <v>54</v>
      </c>
      <c r="M5625" t="s">
        <v>187</v>
      </c>
      <c r="N5625">
        <v>1073</v>
      </c>
      <c r="O5625" t="s">
        <v>516</v>
      </c>
      <c r="P5625" t="s">
        <v>32</v>
      </c>
      <c r="Q5625" t="s">
        <v>33</v>
      </c>
      <c r="R5625" t="s">
        <v>109</v>
      </c>
      <c r="S5625" t="s">
        <v>146</v>
      </c>
      <c r="T5625" t="s">
        <v>36</v>
      </c>
      <c r="U5625" t="s">
        <v>521</v>
      </c>
      <c r="V5625" t="s">
        <v>408</v>
      </c>
      <c r="W5625" t="s">
        <v>66</v>
      </c>
      <c r="X5625" t="s">
        <v>79</v>
      </c>
      <c r="Y5625" t="s">
        <v>41</v>
      </c>
      <c r="Z5625" t="s">
        <v>63</v>
      </c>
    </row>
    <row r="5626" spans="1:26" hidden="1" x14ac:dyDescent="0.25">
      <c r="A5626" t="s">
        <v>22357</v>
      </c>
      <c r="B5626" t="s">
        <v>22358</v>
      </c>
      <c r="C5626" s="1" t="str">
        <f t="shared" si="922"/>
        <v>21:0389</v>
      </c>
      <c r="D5626" s="1" t="str">
        <f t="shared" si="926"/>
        <v>21:0130</v>
      </c>
      <c r="E5626" t="s">
        <v>22359</v>
      </c>
      <c r="F5626" t="s">
        <v>22360</v>
      </c>
      <c r="H5626">
        <v>68.095510500000003</v>
      </c>
      <c r="I5626">
        <v>-85.158857499999996</v>
      </c>
      <c r="J5626" s="1" t="str">
        <f t="shared" si="927"/>
        <v>NGR lake sediment grab sample</v>
      </c>
      <c r="K5626" s="1" t="str">
        <f t="shared" si="928"/>
        <v>&lt;177 micron (NGR)</v>
      </c>
      <c r="L5626">
        <v>54</v>
      </c>
      <c r="M5626" t="s">
        <v>196</v>
      </c>
      <c r="N5626">
        <v>1074</v>
      </c>
      <c r="O5626" t="s">
        <v>348</v>
      </c>
      <c r="P5626" t="s">
        <v>455</v>
      </c>
      <c r="Q5626" t="s">
        <v>76</v>
      </c>
      <c r="R5626" t="s">
        <v>596</v>
      </c>
      <c r="S5626" t="s">
        <v>64</v>
      </c>
      <c r="T5626" t="s">
        <v>1095</v>
      </c>
      <c r="U5626" t="s">
        <v>1588</v>
      </c>
      <c r="V5626" t="s">
        <v>992</v>
      </c>
      <c r="W5626" t="s">
        <v>63</v>
      </c>
      <c r="X5626" t="s">
        <v>77</v>
      </c>
      <c r="Y5626" t="s">
        <v>41</v>
      </c>
      <c r="Z5626" t="s">
        <v>2257</v>
      </c>
    </row>
    <row r="5627" spans="1:26" hidden="1" x14ac:dyDescent="0.25">
      <c r="A5627" t="s">
        <v>22361</v>
      </c>
      <c r="B5627" t="s">
        <v>22362</v>
      </c>
      <c r="C5627" s="1" t="str">
        <f t="shared" si="922"/>
        <v>21:0389</v>
      </c>
      <c r="D5627" s="1" t="str">
        <f t="shared" si="926"/>
        <v>21:0130</v>
      </c>
      <c r="E5627" t="s">
        <v>22363</v>
      </c>
      <c r="F5627" t="s">
        <v>22364</v>
      </c>
      <c r="H5627">
        <v>68.068123799999995</v>
      </c>
      <c r="I5627">
        <v>-85.191856799999996</v>
      </c>
      <c r="J5627" s="1" t="str">
        <f t="shared" si="927"/>
        <v>NGR lake sediment grab sample</v>
      </c>
      <c r="K5627" s="1" t="str">
        <f t="shared" si="928"/>
        <v>&lt;177 micron (NGR)</v>
      </c>
      <c r="L5627">
        <v>54</v>
      </c>
      <c r="M5627" t="s">
        <v>206</v>
      </c>
      <c r="N5627">
        <v>1075</v>
      </c>
      <c r="O5627" t="s">
        <v>890</v>
      </c>
      <c r="P5627" t="s">
        <v>120</v>
      </c>
      <c r="Q5627" t="s">
        <v>78</v>
      </c>
      <c r="R5627" t="s">
        <v>198</v>
      </c>
      <c r="S5627" t="s">
        <v>97</v>
      </c>
      <c r="T5627" t="s">
        <v>36</v>
      </c>
      <c r="U5627" t="s">
        <v>980</v>
      </c>
      <c r="V5627" t="s">
        <v>522</v>
      </c>
      <c r="W5627" t="s">
        <v>39</v>
      </c>
      <c r="X5627" t="s">
        <v>79</v>
      </c>
      <c r="Y5627" t="s">
        <v>41</v>
      </c>
      <c r="Z5627" t="s">
        <v>953</v>
      </c>
    </row>
    <row r="5628" spans="1:26" hidden="1" x14ac:dyDescent="0.25">
      <c r="A5628" t="s">
        <v>22365</v>
      </c>
      <c r="B5628" t="s">
        <v>22366</v>
      </c>
      <c r="C5628" s="1" t="str">
        <f t="shared" si="922"/>
        <v>21:0389</v>
      </c>
      <c r="D5628" s="1" t="str">
        <f t="shared" si="926"/>
        <v>21:0130</v>
      </c>
      <c r="E5628" t="s">
        <v>22367</v>
      </c>
      <c r="F5628" t="s">
        <v>22368</v>
      </c>
      <c r="H5628">
        <v>68.050976700000007</v>
      </c>
      <c r="I5628">
        <v>-85.2730064</v>
      </c>
      <c r="J5628" s="1" t="str">
        <f t="shared" si="927"/>
        <v>NGR lake sediment grab sample</v>
      </c>
      <c r="K5628" s="1" t="str">
        <f t="shared" si="928"/>
        <v>&lt;177 micron (NGR)</v>
      </c>
      <c r="L5628">
        <v>54</v>
      </c>
      <c r="M5628" t="s">
        <v>214</v>
      </c>
      <c r="N5628">
        <v>1076</v>
      </c>
      <c r="O5628" t="s">
        <v>771</v>
      </c>
      <c r="P5628" t="s">
        <v>54</v>
      </c>
      <c r="Q5628" t="s">
        <v>64</v>
      </c>
      <c r="R5628" t="s">
        <v>35</v>
      </c>
      <c r="S5628" t="s">
        <v>109</v>
      </c>
      <c r="T5628" t="s">
        <v>36</v>
      </c>
      <c r="U5628" t="s">
        <v>535</v>
      </c>
      <c r="V5628" t="s">
        <v>548</v>
      </c>
      <c r="W5628" t="s">
        <v>63</v>
      </c>
      <c r="X5628" t="s">
        <v>82</v>
      </c>
      <c r="Y5628" t="s">
        <v>41</v>
      </c>
      <c r="Z5628" t="s">
        <v>3412</v>
      </c>
    </row>
    <row r="5629" spans="1:26" hidden="1" x14ac:dyDescent="0.25">
      <c r="A5629" t="s">
        <v>22369</v>
      </c>
      <c r="B5629" t="s">
        <v>22370</v>
      </c>
      <c r="C5629" s="1" t="str">
        <f t="shared" si="922"/>
        <v>21:0389</v>
      </c>
      <c r="D5629" s="1" t="str">
        <f t="shared" si="926"/>
        <v>21:0130</v>
      </c>
      <c r="E5629" t="s">
        <v>22371</v>
      </c>
      <c r="F5629" t="s">
        <v>22372</v>
      </c>
      <c r="H5629">
        <v>68.2112865</v>
      </c>
      <c r="I5629">
        <v>-84.470913600000003</v>
      </c>
      <c r="J5629" s="1" t="str">
        <f t="shared" si="927"/>
        <v>NGR lake sediment grab sample</v>
      </c>
      <c r="K5629" s="1" t="str">
        <f t="shared" si="928"/>
        <v>&lt;177 micron (NGR)</v>
      </c>
      <c r="L5629">
        <v>55</v>
      </c>
      <c r="M5629" t="s">
        <v>242</v>
      </c>
      <c r="N5629">
        <v>1077</v>
      </c>
      <c r="O5629" t="s">
        <v>31</v>
      </c>
      <c r="P5629" t="s">
        <v>379</v>
      </c>
      <c r="Q5629" t="s">
        <v>32</v>
      </c>
      <c r="R5629" t="s">
        <v>31</v>
      </c>
      <c r="S5629" t="s">
        <v>165</v>
      </c>
      <c r="T5629" t="s">
        <v>36</v>
      </c>
      <c r="U5629" t="s">
        <v>1538</v>
      </c>
      <c r="V5629" t="s">
        <v>4550</v>
      </c>
      <c r="W5629" t="s">
        <v>39</v>
      </c>
      <c r="X5629" t="s">
        <v>79</v>
      </c>
      <c r="Y5629" t="s">
        <v>41</v>
      </c>
      <c r="Z5629" t="s">
        <v>4295</v>
      </c>
    </row>
    <row r="5630" spans="1:26" hidden="1" x14ac:dyDescent="0.25">
      <c r="A5630" t="s">
        <v>22373</v>
      </c>
      <c r="B5630" t="s">
        <v>22374</v>
      </c>
      <c r="C5630" s="1" t="str">
        <f t="shared" si="922"/>
        <v>21:0389</v>
      </c>
      <c r="D5630" s="1" t="str">
        <f t="shared" si="926"/>
        <v>21:0130</v>
      </c>
      <c r="E5630" t="s">
        <v>22375</v>
      </c>
      <c r="F5630" t="s">
        <v>22376</v>
      </c>
      <c r="H5630">
        <v>68.025784799999997</v>
      </c>
      <c r="I5630">
        <v>-85.267150000000001</v>
      </c>
      <c r="J5630" s="1" t="str">
        <f t="shared" si="927"/>
        <v>NGR lake sediment grab sample</v>
      </c>
      <c r="K5630" s="1" t="str">
        <f t="shared" si="928"/>
        <v>&lt;177 micron (NGR)</v>
      </c>
      <c r="L5630">
        <v>55</v>
      </c>
      <c r="M5630" t="s">
        <v>47</v>
      </c>
      <c r="N5630">
        <v>1078</v>
      </c>
      <c r="O5630" t="s">
        <v>133</v>
      </c>
      <c r="P5630" t="s">
        <v>890</v>
      </c>
      <c r="Q5630" t="s">
        <v>33</v>
      </c>
      <c r="R5630" t="s">
        <v>198</v>
      </c>
      <c r="S5630" t="s">
        <v>146</v>
      </c>
      <c r="T5630" t="s">
        <v>122</v>
      </c>
      <c r="U5630" t="s">
        <v>1842</v>
      </c>
      <c r="V5630" t="s">
        <v>171</v>
      </c>
      <c r="W5630" t="s">
        <v>33</v>
      </c>
      <c r="X5630" t="s">
        <v>48</v>
      </c>
      <c r="Y5630" t="s">
        <v>41</v>
      </c>
      <c r="Z5630" t="s">
        <v>6700</v>
      </c>
    </row>
    <row r="5631" spans="1:26" hidden="1" x14ac:dyDescent="0.25">
      <c r="A5631" t="s">
        <v>22377</v>
      </c>
      <c r="B5631" t="s">
        <v>22378</v>
      </c>
      <c r="C5631" s="1" t="str">
        <f t="shared" si="922"/>
        <v>21:0389</v>
      </c>
      <c r="D5631" s="1" t="str">
        <f t="shared" si="926"/>
        <v>21:0130</v>
      </c>
      <c r="E5631" t="s">
        <v>22379</v>
      </c>
      <c r="F5631" t="s">
        <v>22380</v>
      </c>
      <c r="H5631">
        <v>68.033608999999998</v>
      </c>
      <c r="I5631">
        <v>-85.198533800000007</v>
      </c>
      <c r="J5631" s="1" t="str">
        <f t="shared" si="927"/>
        <v>NGR lake sediment grab sample</v>
      </c>
      <c r="K5631" s="1" t="str">
        <f t="shared" si="928"/>
        <v>&lt;177 micron (NGR)</v>
      </c>
      <c r="L5631">
        <v>55</v>
      </c>
      <c r="M5631" t="s">
        <v>251</v>
      </c>
      <c r="N5631">
        <v>1079</v>
      </c>
      <c r="O5631" t="s">
        <v>108</v>
      </c>
      <c r="P5631" t="s">
        <v>75</v>
      </c>
      <c r="Q5631" t="s">
        <v>78</v>
      </c>
      <c r="R5631" t="s">
        <v>134</v>
      </c>
      <c r="S5631" t="s">
        <v>76</v>
      </c>
      <c r="T5631" t="s">
        <v>36</v>
      </c>
      <c r="U5631" t="s">
        <v>991</v>
      </c>
      <c r="V5631" t="s">
        <v>180</v>
      </c>
      <c r="W5631" t="s">
        <v>53</v>
      </c>
      <c r="X5631" t="s">
        <v>82</v>
      </c>
      <c r="Y5631" t="s">
        <v>41</v>
      </c>
      <c r="Z5631" t="s">
        <v>39</v>
      </c>
    </row>
    <row r="5632" spans="1:26" hidden="1" x14ac:dyDescent="0.25">
      <c r="A5632" t="s">
        <v>22381</v>
      </c>
      <c r="B5632" t="s">
        <v>22382</v>
      </c>
      <c r="C5632" s="1" t="str">
        <f t="shared" si="922"/>
        <v>21:0389</v>
      </c>
      <c r="D5632" s="1" t="str">
        <f>HYPERLINK("http://geochem.nrcan.gc.ca/cdogs/content/svy/svy_e.htm", "")</f>
        <v/>
      </c>
      <c r="G5632" s="1" t="str">
        <f>HYPERLINK("http://geochem.nrcan.gc.ca/cdogs/content/cr_/cr_00022_e.htm", "22")</f>
        <v>22</v>
      </c>
      <c r="J5632" t="s">
        <v>220</v>
      </c>
      <c r="K5632" t="s">
        <v>221</v>
      </c>
      <c r="L5632">
        <v>55</v>
      </c>
      <c r="M5632" t="s">
        <v>222</v>
      </c>
      <c r="N5632">
        <v>1080</v>
      </c>
      <c r="O5632" t="s">
        <v>1058</v>
      </c>
      <c r="P5632" t="s">
        <v>77</v>
      </c>
      <c r="Q5632" t="s">
        <v>34</v>
      </c>
      <c r="R5632" t="s">
        <v>181</v>
      </c>
      <c r="S5632" t="s">
        <v>39</v>
      </c>
      <c r="T5632" t="s">
        <v>36</v>
      </c>
      <c r="U5632" t="s">
        <v>456</v>
      </c>
      <c r="V5632" t="s">
        <v>1216</v>
      </c>
      <c r="W5632" t="s">
        <v>181</v>
      </c>
      <c r="X5632" t="s">
        <v>79</v>
      </c>
      <c r="Y5632" t="s">
        <v>380</v>
      </c>
      <c r="Z5632" t="s">
        <v>110</v>
      </c>
    </row>
    <row r="5633" spans="1:26" hidden="1" x14ac:dyDescent="0.25">
      <c r="A5633" t="s">
        <v>22383</v>
      </c>
      <c r="B5633" t="s">
        <v>22384</v>
      </c>
      <c r="C5633" s="1" t="str">
        <f t="shared" si="922"/>
        <v>21:0389</v>
      </c>
      <c r="D5633" s="1" t="str">
        <f t="shared" ref="D5633:D5655" si="929">HYPERLINK("http://geochem.nrcan.gc.ca/cdogs/content/svy/svy210130_e.htm", "21:0130")</f>
        <v>21:0130</v>
      </c>
      <c r="E5633" t="s">
        <v>22385</v>
      </c>
      <c r="F5633" t="s">
        <v>22386</v>
      </c>
      <c r="H5633">
        <v>68.043401500000002</v>
      </c>
      <c r="I5633">
        <v>-85.151022600000005</v>
      </c>
      <c r="J5633" s="1" t="str">
        <f t="shared" ref="J5633:J5655" si="930">HYPERLINK("http://geochem.nrcan.gc.ca/cdogs/content/kwd/kwd020027_e.htm", "NGR lake sediment grab sample")</f>
        <v>NGR lake sediment grab sample</v>
      </c>
      <c r="K5633" s="1" t="str">
        <f t="shared" ref="K5633:K5655" si="931">HYPERLINK("http://geochem.nrcan.gc.ca/cdogs/content/kwd/kwd080006_e.htm", "&lt;177 micron (NGR)")</f>
        <v>&lt;177 micron (NGR)</v>
      </c>
      <c r="L5633">
        <v>55</v>
      </c>
      <c r="M5633" t="s">
        <v>259</v>
      </c>
      <c r="N5633">
        <v>1081</v>
      </c>
      <c r="O5633" t="s">
        <v>1254</v>
      </c>
      <c r="P5633" t="s">
        <v>336</v>
      </c>
      <c r="Q5633" t="s">
        <v>97</v>
      </c>
      <c r="R5633" t="s">
        <v>283</v>
      </c>
      <c r="S5633" t="s">
        <v>290</v>
      </c>
      <c r="T5633" t="s">
        <v>36</v>
      </c>
      <c r="U5633" t="s">
        <v>535</v>
      </c>
      <c r="V5633" t="s">
        <v>1703</v>
      </c>
      <c r="W5633" t="s">
        <v>63</v>
      </c>
      <c r="X5633" t="s">
        <v>890</v>
      </c>
      <c r="Y5633" t="s">
        <v>41</v>
      </c>
      <c r="Z5633" t="s">
        <v>1006</v>
      </c>
    </row>
    <row r="5634" spans="1:26" hidden="1" x14ac:dyDescent="0.25">
      <c r="A5634" t="s">
        <v>22387</v>
      </c>
      <c r="B5634" t="s">
        <v>22388</v>
      </c>
      <c r="C5634" s="1" t="str">
        <f t="shared" si="922"/>
        <v>21:0389</v>
      </c>
      <c r="D5634" s="1" t="str">
        <f t="shared" si="929"/>
        <v>21:0130</v>
      </c>
      <c r="E5634" t="s">
        <v>22385</v>
      </c>
      <c r="F5634" t="s">
        <v>22389</v>
      </c>
      <c r="H5634">
        <v>68.043401500000002</v>
      </c>
      <c r="I5634">
        <v>-85.151022600000005</v>
      </c>
      <c r="J5634" s="1" t="str">
        <f t="shared" si="930"/>
        <v>NGR lake sediment grab sample</v>
      </c>
      <c r="K5634" s="1" t="str">
        <f t="shared" si="931"/>
        <v>&lt;177 micron (NGR)</v>
      </c>
      <c r="L5634">
        <v>55</v>
      </c>
      <c r="M5634" t="s">
        <v>268</v>
      </c>
      <c r="N5634">
        <v>1082</v>
      </c>
      <c r="O5634" t="s">
        <v>1254</v>
      </c>
      <c r="P5634" t="s">
        <v>298</v>
      </c>
      <c r="Q5634" t="s">
        <v>146</v>
      </c>
      <c r="R5634" t="s">
        <v>75</v>
      </c>
      <c r="S5634" t="s">
        <v>290</v>
      </c>
      <c r="T5634" t="s">
        <v>122</v>
      </c>
      <c r="U5634" t="s">
        <v>2645</v>
      </c>
      <c r="V5634" t="s">
        <v>504</v>
      </c>
      <c r="W5634" t="s">
        <v>63</v>
      </c>
      <c r="X5634" t="s">
        <v>890</v>
      </c>
      <c r="Y5634" t="s">
        <v>41</v>
      </c>
      <c r="Z5634" t="s">
        <v>2309</v>
      </c>
    </row>
    <row r="5635" spans="1:26" hidden="1" x14ac:dyDescent="0.25">
      <c r="A5635" t="s">
        <v>22390</v>
      </c>
      <c r="B5635" t="s">
        <v>22391</v>
      </c>
      <c r="C5635" s="1" t="str">
        <f t="shared" si="922"/>
        <v>21:0389</v>
      </c>
      <c r="D5635" s="1" t="str">
        <f t="shared" si="929"/>
        <v>21:0130</v>
      </c>
      <c r="E5635" t="s">
        <v>22392</v>
      </c>
      <c r="F5635" t="s">
        <v>22393</v>
      </c>
      <c r="H5635">
        <v>68.055747100000005</v>
      </c>
      <c r="I5635">
        <v>-85.064113599999999</v>
      </c>
      <c r="J5635" s="1" t="str">
        <f t="shared" si="930"/>
        <v>NGR lake sediment grab sample</v>
      </c>
      <c r="K5635" s="1" t="str">
        <f t="shared" si="931"/>
        <v>&lt;177 micron (NGR)</v>
      </c>
      <c r="L5635">
        <v>55</v>
      </c>
      <c r="M5635" t="s">
        <v>60</v>
      </c>
      <c r="N5635">
        <v>1083</v>
      </c>
      <c r="O5635" t="s">
        <v>1058</v>
      </c>
      <c r="P5635" t="s">
        <v>61</v>
      </c>
      <c r="Q5635" t="s">
        <v>146</v>
      </c>
      <c r="R5635" t="s">
        <v>596</v>
      </c>
      <c r="S5635" t="s">
        <v>146</v>
      </c>
      <c r="T5635" t="s">
        <v>1095</v>
      </c>
      <c r="U5635" t="s">
        <v>1024</v>
      </c>
      <c r="V5635" t="s">
        <v>180</v>
      </c>
      <c r="W5635" t="s">
        <v>97</v>
      </c>
      <c r="X5635" t="s">
        <v>82</v>
      </c>
      <c r="Y5635" t="s">
        <v>41</v>
      </c>
      <c r="Z5635" t="s">
        <v>742</v>
      </c>
    </row>
    <row r="5636" spans="1:26" hidden="1" x14ac:dyDescent="0.25">
      <c r="A5636" t="s">
        <v>22394</v>
      </c>
      <c r="B5636" t="s">
        <v>22395</v>
      </c>
      <c r="C5636" s="1" t="str">
        <f t="shared" si="922"/>
        <v>21:0389</v>
      </c>
      <c r="D5636" s="1" t="str">
        <f t="shared" si="929"/>
        <v>21:0130</v>
      </c>
      <c r="E5636" t="s">
        <v>22396</v>
      </c>
      <c r="F5636" t="s">
        <v>22397</v>
      </c>
      <c r="H5636">
        <v>68.042924900000003</v>
      </c>
      <c r="I5636">
        <v>-85.068687800000006</v>
      </c>
      <c r="J5636" s="1" t="str">
        <f t="shared" si="930"/>
        <v>NGR lake sediment grab sample</v>
      </c>
      <c r="K5636" s="1" t="str">
        <f t="shared" si="931"/>
        <v>&lt;177 micron (NGR)</v>
      </c>
      <c r="L5636">
        <v>55</v>
      </c>
      <c r="M5636" t="s">
        <v>73</v>
      </c>
      <c r="N5636">
        <v>1084</v>
      </c>
      <c r="O5636" t="s">
        <v>67</v>
      </c>
      <c r="P5636" t="s">
        <v>236</v>
      </c>
      <c r="Q5636" t="s">
        <v>34</v>
      </c>
      <c r="R5636" t="s">
        <v>489</v>
      </c>
      <c r="S5636" t="s">
        <v>134</v>
      </c>
      <c r="T5636" t="s">
        <v>36</v>
      </c>
      <c r="U5636" t="s">
        <v>5357</v>
      </c>
      <c r="V5636" t="s">
        <v>2553</v>
      </c>
      <c r="W5636" t="s">
        <v>80</v>
      </c>
      <c r="X5636" t="s">
        <v>77</v>
      </c>
      <c r="Y5636" t="s">
        <v>41</v>
      </c>
      <c r="Z5636" t="s">
        <v>2309</v>
      </c>
    </row>
    <row r="5637" spans="1:26" hidden="1" x14ac:dyDescent="0.25">
      <c r="A5637" t="s">
        <v>22398</v>
      </c>
      <c r="B5637" t="s">
        <v>22399</v>
      </c>
      <c r="C5637" s="1" t="str">
        <f t="shared" si="922"/>
        <v>21:0389</v>
      </c>
      <c r="D5637" s="1" t="str">
        <f t="shared" si="929"/>
        <v>21:0130</v>
      </c>
      <c r="E5637" t="s">
        <v>22400</v>
      </c>
      <c r="F5637" t="s">
        <v>22401</v>
      </c>
      <c r="H5637">
        <v>68.035751700000006</v>
      </c>
      <c r="I5637">
        <v>-85.016176799999997</v>
      </c>
      <c r="J5637" s="1" t="str">
        <f t="shared" si="930"/>
        <v>NGR lake sediment grab sample</v>
      </c>
      <c r="K5637" s="1" t="str">
        <f t="shared" si="931"/>
        <v>&lt;177 micron (NGR)</v>
      </c>
      <c r="L5637">
        <v>55</v>
      </c>
      <c r="M5637" t="s">
        <v>87</v>
      </c>
      <c r="N5637">
        <v>1085</v>
      </c>
      <c r="O5637" t="s">
        <v>228</v>
      </c>
      <c r="P5637" t="s">
        <v>759</v>
      </c>
      <c r="Q5637" t="s">
        <v>110</v>
      </c>
      <c r="R5637" t="s">
        <v>108</v>
      </c>
      <c r="S5637" t="s">
        <v>596</v>
      </c>
      <c r="T5637" t="s">
        <v>122</v>
      </c>
      <c r="U5637" t="s">
        <v>3852</v>
      </c>
      <c r="V5637" t="s">
        <v>710</v>
      </c>
      <c r="W5637" t="s">
        <v>63</v>
      </c>
      <c r="X5637" t="s">
        <v>283</v>
      </c>
      <c r="Y5637" t="s">
        <v>41</v>
      </c>
      <c r="Z5637" t="s">
        <v>4679</v>
      </c>
    </row>
    <row r="5638" spans="1:26" hidden="1" x14ac:dyDescent="0.25">
      <c r="A5638" t="s">
        <v>22402</v>
      </c>
      <c r="B5638" t="s">
        <v>22403</v>
      </c>
      <c r="C5638" s="1" t="str">
        <f t="shared" si="922"/>
        <v>21:0389</v>
      </c>
      <c r="D5638" s="1" t="str">
        <f t="shared" si="929"/>
        <v>21:0130</v>
      </c>
      <c r="E5638" t="s">
        <v>22404</v>
      </c>
      <c r="F5638" t="s">
        <v>22405</v>
      </c>
      <c r="H5638">
        <v>68.013687500000003</v>
      </c>
      <c r="I5638">
        <v>-85.053816400000002</v>
      </c>
      <c r="J5638" s="1" t="str">
        <f t="shared" si="930"/>
        <v>NGR lake sediment grab sample</v>
      </c>
      <c r="K5638" s="1" t="str">
        <f t="shared" si="931"/>
        <v>&lt;177 micron (NGR)</v>
      </c>
      <c r="L5638">
        <v>55</v>
      </c>
      <c r="M5638" t="s">
        <v>96</v>
      </c>
      <c r="N5638">
        <v>1086</v>
      </c>
      <c r="O5638" t="s">
        <v>48</v>
      </c>
      <c r="P5638" t="s">
        <v>334</v>
      </c>
      <c r="Q5638" t="s">
        <v>181</v>
      </c>
      <c r="R5638" t="s">
        <v>134</v>
      </c>
      <c r="S5638" t="s">
        <v>156</v>
      </c>
      <c r="T5638" t="s">
        <v>36</v>
      </c>
      <c r="U5638" t="s">
        <v>2579</v>
      </c>
      <c r="V5638" t="s">
        <v>522</v>
      </c>
      <c r="W5638" t="s">
        <v>63</v>
      </c>
      <c r="X5638" t="s">
        <v>77</v>
      </c>
      <c r="Y5638" t="s">
        <v>41</v>
      </c>
      <c r="Z5638" t="s">
        <v>1006</v>
      </c>
    </row>
    <row r="5639" spans="1:26" hidden="1" x14ac:dyDescent="0.25">
      <c r="A5639" t="s">
        <v>22406</v>
      </c>
      <c r="B5639" t="s">
        <v>22407</v>
      </c>
      <c r="C5639" s="1" t="str">
        <f t="shared" si="922"/>
        <v>21:0389</v>
      </c>
      <c r="D5639" s="1" t="str">
        <f t="shared" si="929"/>
        <v>21:0130</v>
      </c>
      <c r="E5639" t="s">
        <v>22408</v>
      </c>
      <c r="F5639" t="s">
        <v>22409</v>
      </c>
      <c r="H5639">
        <v>68.012702300000001</v>
      </c>
      <c r="I5639">
        <v>-84.975748800000005</v>
      </c>
      <c r="J5639" s="1" t="str">
        <f t="shared" si="930"/>
        <v>NGR lake sediment grab sample</v>
      </c>
      <c r="K5639" s="1" t="str">
        <f t="shared" si="931"/>
        <v>&lt;177 micron (NGR)</v>
      </c>
      <c r="L5639">
        <v>55</v>
      </c>
      <c r="M5639" t="s">
        <v>106</v>
      </c>
      <c r="N5639">
        <v>1087</v>
      </c>
      <c r="O5639" t="s">
        <v>133</v>
      </c>
      <c r="P5639" t="s">
        <v>223</v>
      </c>
      <c r="Q5639" t="s">
        <v>76</v>
      </c>
      <c r="R5639" t="s">
        <v>50</v>
      </c>
      <c r="S5639" t="s">
        <v>181</v>
      </c>
      <c r="T5639" t="s">
        <v>36</v>
      </c>
      <c r="U5639" t="s">
        <v>639</v>
      </c>
      <c r="V5639" t="s">
        <v>216</v>
      </c>
      <c r="W5639" t="s">
        <v>76</v>
      </c>
      <c r="X5639" t="s">
        <v>890</v>
      </c>
      <c r="Y5639" t="s">
        <v>41</v>
      </c>
      <c r="Z5639" t="s">
        <v>3853</v>
      </c>
    </row>
    <row r="5640" spans="1:26" hidden="1" x14ac:dyDescent="0.25">
      <c r="A5640" t="s">
        <v>22410</v>
      </c>
      <c r="B5640" t="s">
        <v>22411</v>
      </c>
      <c r="C5640" s="1" t="str">
        <f t="shared" si="922"/>
        <v>21:0389</v>
      </c>
      <c r="D5640" s="1" t="str">
        <f t="shared" si="929"/>
        <v>21:0130</v>
      </c>
      <c r="E5640" t="s">
        <v>22412</v>
      </c>
      <c r="F5640" t="s">
        <v>22413</v>
      </c>
      <c r="H5640">
        <v>68.026829399999997</v>
      </c>
      <c r="I5640">
        <v>-84.468094699999995</v>
      </c>
      <c r="J5640" s="1" t="str">
        <f t="shared" si="930"/>
        <v>NGR lake sediment grab sample</v>
      </c>
      <c r="K5640" s="1" t="str">
        <f t="shared" si="931"/>
        <v>&lt;177 micron (NGR)</v>
      </c>
      <c r="L5640">
        <v>55</v>
      </c>
      <c r="M5640" t="s">
        <v>118</v>
      </c>
      <c r="N5640">
        <v>1088</v>
      </c>
      <c r="O5640" t="s">
        <v>81</v>
      </c>
      <c r="P5640" t="s">
        <v>489</v>
      </c>
      <c r="Q5640" t="s">
        <v>156</v>
      </c>
      <c r="R5640" t="s">
        <v>300</v>
      </c>
      <c r="S5640" t="s">
        <v>277</v>
      </c>
      <c r="T5640" t="s">
        <v>36</v>
      </c>
      <c r="U5640" t="s">
        <v>15600</v>
      </c>
      <c r="V5640" t="s">
        <v>8127</v>
      </c>
      <c r="W5640" t="s">
        <v>63</v>
      </c>
      <c r="X5640" t="s">
        <v>283</v>
      </c>
      <c r="Y5640" t="s">
        <v>125</v>
      </c>
      <c r="Z5640" t="s">
        <v>1259</v>
      </c>
    </row>
    <row r="5641" spans="1:26" hidden="1" x14ac:dyDescent="0.25">
      <c r="A5641" t="s">
        <v>22414</v>
      </c>
      <c r="B5641" t="s">
        <v>22415</v>
      </c>
      <c r="C5641" s="1" t="str">
        <f t="shared" ref="C5641:C5704" si="932">HYPERLINK("http://geochem.nrcan.gc.ca/cdogs/content/bdl/bdl210389_e.htm", "21:0389")</f>
        <v>21:0389</v>
      </c>
      <c r="D5641" s="1" t="str">
        <f t="shared" si="929"/>
        <v>21:0130</v>
      </c>
      <c r="E5641" t="s">
        <v>22416</v>
      </c>
      <c r="F5641" t="s">
        <v>22417</v>
      </c>
      <c r="H5641">
        <v>68.048916500000004</v>
      </c>
      <c r="I5641">
        <v>-84.4697757</v>
      </c>
      <c r="J5641" s="1" t="str">
        <f t="shared" si="930"/>
        <v>NGR lake sediment grab sample</v>
      </c>
      <c r="K5641" s="1" t="str">
        <f t="shared" si="931"/>
        <v>&lt;177 micron (NGR)</v>
      </c>
      <c r="L5641">
        <v>55</v>
      </c>
      <c r="M5641" t="s">
        <v>131</v>
      </c>
      <c r="N5641">
        <v>1089</v>
      </c>
      <c r="O5641" t="s">
        <v>515</v>
      </c>
      <c r="P5641" t="s">
        <v>679</v>
      </c>
      <c r="Q5641" t="s">
        <v>668</v>
      </c>
      <c r="R5641" t="s">
        <v>343</v>
      </c>
      <c r="S5641" t="s">
        <v>708</v>
      </c>
      <c r="T5641" t="s">
        <v>36</v>
      </c>
      <c r="U5641" t="s">
        <v>456</v>
      </c>
      <c r="V5641" t="s">
        <v>9909</v>
      </c>
      <c r="W5641" t="s">
        <v>80</v>
      </c>
      <c r="X5641" t="s">
        <v>79</v>
      </c>
      <c r="Y5641" t="s">
        <v>125</v>
      </c>
      <c r="Z5641" t="s">
        <v>201</v>
      </c>
    </row>
    <row r="5642" spans="1:26" hidden="1" x14ac:dyDescent="0.25">
      <c r="A5642" t="s">
        <v>22418</v>
      </c>
      <c r="B5642" t="s">
        <v>22419</v>
      </c>
      <c r="C5642" s="1" t="str">
        <f t="shared" si="932"/>
        <v>21:0389</v>
      </c>
      <c r="D5642" s="1" t="str">
        <f t="shared" si="929"/>
        <v>21:0130</v>
      </c>
      <c r="E5642" t="s">
        <v>22420</v>
      </c>
      <c r="F5642" t="s">
        <v>22421</v>
      </c>
      <c r="H5642">
        <v>68.096134699999993</v>
      </c>
      <c r="I5642">
        <v>-84.455698600000005</v>
      </c>
      <c r="J5642" s="1" t="str">
        <f t="shared" si="930"/>
        <v>NGR lake sediment grab sample</v>
      </c>
      <c r="K5642" s="1" t="str">
        <f t="shared" si="931"/>
        <v>&lt;177 micron (NGR)</v>
      </c>
      <c r="L5642">
        <v>55</v>
      </c>
      <c r="M5642" t="s">
        <v>143</v>
      </c>
      <c r="N5642">
        <v>1090</v>
      </c>
      <c r="O5642" t="s">
        <v>178</v>
      </c>
      <c r="P5642" t="s">
        <v>163</v>
      </c>
      <c r="Q5642" t="s">
        <v>75</v>
      </c>
      <c r="R5642" t="s">
        <v>253</v>
      </c>
      <c r="S5642" t="s">
        <v>711</v>
      </c>
      <c r="T5642" t="s">
        <v>36</v>
      </c>
      <c r="U5642" t="s">
        <v>5757</v>
      </c>
      <c r="V5642" t="s">
        <v>1007</v>
      </c>
      <c r="W5642" t="s">
        <v>39</v>
      </c>
      <c r="X5642" t="s">
        <v>48</v>
      </c>
      <c r="Y5642" t="s">
        <v>41</v>
      </c>
      <c r="Z5642" t="s">
        <v>2661</v>
      </c>
    </row>
    <row r="5643" spans="1:26" hidden="1" x14ac:dyDescent="0.25">
      <c r="A5643" t="s">
        <v>22422</v>
      </c>
      <c r="B5643" t="s">
        <v>22423</v>
      </c>
      <c r="C5643" s="1" t="str">
        <f t="shared" si="932"/>
        <v>21:0389</v>
      </c>
      <c r="D5643" s="1" t="str">
        <f t="shared" si="929"/>
        <v>21:0130</v>
      </c>
      <c r="E5643" t="s">
        <v>22424</v>
      </c>
      <c r="F5643" t="s">
        <v>22425</v>
      </c>
      <c r="H5643">
        <v>68.105556899999996</v>
      </c>
      <c r="I5643">
        <v>-84.5247514</v>
      </c>
      <c r="J5643" s="1" t="str">
        <f t="shared" si="930"/>
        <v>NGR lake sediment grab sample</v>
      </c>
      <c r="K5643" s="1" t="str">
        <f t="shared" si="931"/>
        <v>&lt;177 micron (NGR)</v>
      </c>
      <c r="L5643">
        <v>55</v>
      </c>
      <c r="M5643" t="s">
        <v>177</v>
      </c>
      <c r="N5643">
        <v>1091</v>
      </c>
      <c r="O5643" t="s">
        <v>31</v>
      </c>
      <c r="P5643" t="s">
        <v>470</v>
      </c>
      <c r="Q5643" t="s">
        <v>75</v>
      </c>
      <c r="R5643" t="s">
        <v>343</v>
      </c>
      <c r="S5643" t="s">
        <v>278</v>
      </c>
      <c r="T5643" t="s">
        <v>36</v>
      </c>
      <c r="U5643" t="s">
        <v>3875</v>
      </c>
      <c r="V5643" t="s">
        <v>7452</v>
      </c>
      <c r="W5643" t="s">
        <v>39</v>
      </c>
      <c r="X5643" t="s">
        <v>890</v>
      </c>
      <c r="Y5643" t="s">
        <v>41</v>
      </c>
      <c r="Z5643" t="s">
        <v>3876</v>
      </c>
    </row>
    <row r="5644" spans="1:26" hidden="1" x14ac:dyDescent="0.25">
      <c r="A5644" t="s">
        <v>22426</v>
      </c>
      <c r="B5644" t="s">
        <v>22427</v>
      </c>
      <c r="C5644" s="1" t="str">
        <f t="shared" si="932"/>
        <v>21:0389</v>
      </c>
      <c r="D5644" s="1" t="str">
        <f t="shared" si="929"/>
        <v>21:0130</v>
      </c>
      <c r="E5644" t="s">
        <v>22428</v>
      </c>
      <c r="F5644" t="s">
        <v>22429</v>
      </c>
      <c r="H5644">
        <v>68.155408899999998</v>
      </c>
      <c r="I5644">
        <v>-84.492874099999995</v>
      </c>
      <c r="J5644" s="1" t="str">
        <f t="shared" si="930"/>
        <v>NGR lake sediment grab sample</v>
      </c>
      <c r="K5644" s="1" t="str">
        <f t="shared" si="931"/>
        <v>&lt;177 micron (NGR)</v>
      </c>
      <c r="L5644">
        <v>55</v>
      </c>
      <c r="M5644" t="s">
        <v>187</v>
      </c>
      <c r="N5644">
        <v>1092</v>
      </c>
      <c r="O5644" t="s">
        <v>847</v>
      </c>
      <c r="P5644" t="s">
        <v>228</v>
      </c>
      <c r="Q5644" t="s">
        <v>135</v>
      </c>
      <c r="R5644" t="s">
        <v>1254</v>
      </c>
      <c r="S5644" t="s">
        <v>283</v>
      </c>
      <c r="T5644" t="s">
        <v>36</v>
      </c>
      <c r="U5644" t="s">
        <v>4568</v>
      </c>
      <c r="V5644" t="s">
        <v>15524</v>
      </c>
      <c r="W5644" t="s">
        <v>63</v>
      </c>
      <c r="X5644" t="s">
        <v>283</v>
      </c>
      <c r="Y5644" t="s">
        <v>41</v>
      </c>
      <c r="Z5644" t="s">
        <v>15879</v>
      </c>
    </row>
    <row r="5645" spans="1:26" hidden="1" x14ac:dyDescent="0.25">
      <c r="A5645" t="s">
        <v>22430</v>
      </c>
      <c r="B5645" t="s">
        <v>22431</v>
      </c>
      <c r="C5645" s="1" t="str">
        <f t="shared" si="932"/>
        <v>21:0389</v>
      </c>
      <c r="D5645" s="1" t="str">
        <f t="shared" si="929"/>
        <v>21:0130</v>
      </c>
      <c r="E5645" t="s">
        <v>22432</v>
      </c>
      <c r="F5645" t="s">
        <v>22433</v>
      </c>
      <c r="H5645">
        <v>68.165796599999993</v>
      </c>
      <c r="I5645">
        <v>-84.509170600000004</v>
      </c>
      <c r="J5645" s="1" t="str">
        <f t="shared" si="930"/>
        <v>NGR lake sediment grab sample</v>
      </c>
      <c r="K5645" s="1" t="str">
        <f t="shared" si="931"/>
        <v>&lt;177 micron (NGR)</v>
      </c>
      <c r="L5645">
        <v>55</v>
      </c>
      <c r="M5645" t="s">
        <v>196</v>
      </c>
      <c r="N5645">
        <v>1093</v>
      </c>
      <c r="O5645" t="s">
        <v>515</v>
      </c>
      <c r="P5645" t="s">
        <v>470</v>
      </c>
      <c r="Q5645" t="s">
        <v>271</v>
      </c>
      <c r="R5645" t="s">
        <v>300</v>
      </c>
      <c r="S5645" t="s">
        <v>349</v>
      </c>
      <c r="T5645" t="s">
        <v>122</v>
      </c>
      <c r="U5645" t="s">
        <v>245</v>
      </c>
      <c r="V5645" t="s">
        <v>39</v>
      </c>
      <c r="W5645" t="s">
        <v>63</v>
      </c>
      <c r="X5645" t="s">
        <v>48</v>
      </c>
      <c r="Y5645" t="s">
        <v>41</v>
      </c>
      <c r="Z5645" t="s">
        <v>859</v>
      </c>
    </row>
    <row r="5646" spans="1:26" hidden="1" x14ac:dyDescent="0.25">
      <c r="A5646" t="s">
        <v>22434</v>
      </c>
      <c r="B5646" t="s">
        <v>22435</v>
      </c>
      <c r="C5646" s="1" t="str">
        <f t="shared" si="932"/>
        <v>21:0389</v>
      </c>
      <c r="D5646" s="1" t="str">
        <f t="shared" si="929"/>
        <v>21:0130</v>
      </c>
      <c r="E5646" t="s">
        <v>22436</v>
      </c>
      <c r="F5646" t="s">
        <v>22437</v>
      </c>
      <c r="H5646">
        <v>68.192014</v>
      </c>
      <c r="I5646">
        <v>-84.574675900000003</v>
      </c>
      <c r="J5646" s="1" t="str">
        <f t="shared" si="930"/>
        <v>NGR lake sediment grab sample</v>
      </c>
      <c r="K5646" s="1" t="str">
        <f t="shared" si="931"/>
        <v>&lt;177 micron (NGR)</v>
      </c>
      <c r="L5646">
        <v>55</v>
      </c>
      <c r="M5646" t="s">
        <v>206</v>
      </c>
      <c r="N5646">
        <v>1094</v>
      </c>
      <c r="O5646" t="s">
        <v>132</v>
      </c>
      <c r="P5646" t="s">
        <v>603</v>
      </c>
      <c r="Q5646" t="s">
        <v>271</v>
      </c>
      <c r="R5646" t="s">
        <v>771</v>
      </c>
      <c r="S5646" t="s">
        <v>145</v>
      </c>
      <c r="T5646" t="s">
        <v>36</v>
      </c>
      <c r="U5646" t="s">
        <v>495</v>
      </c>
      <c r="V5646" t="s">
        <v>10384</v>
      </c>
      <c r="W5646" t="s">
        <v>63</v>
      </c>
      <c r="X5646" t="s">
        <v>283</v>
      </c>
      <c r="Y5646" t="s">
        <v>41</v>
      </c>
      <c r="Z5646" t="s">
        <v>3412</v>
      </c>
    </row>
    <row r="5647" spans="1:26" hidden="1" x14ac:dyDescent="0.25">
      <c r="A5647" t="s">
        <v>22438</v>
      </c>
      <c r="B5647" t="s">
        <v>22439</v>
      </c>
      <c r="C5647" s="1" t="str">
        <f t="shared" si="932"/>
        <v>21:0389</v>
      </c>
      <c r="D5647" s="1" t="str">
        <f t="shared" si="929"/>
        <v>21:0130</v>
      </c>
      <c r="E5647" t="s">
        <v>22371</v>
      </c>
      <c r="F5647" t="s">
        <v>22440</v>
      </c>
      <c r="H5647">
        <v>68.2112865</v>
      </c>
      <c r="I5647">
        <v>-84.470913600000003</v>
      </c>
      <c r="J5647" s="1" t="str">
        <f t="shared" si="930"/>
        <v>NGR lake sediment grab sample</v>
      </c>
      <c r="K5647" s="1" t="str">
        <f t="shared" si="931"/>
        <v>&lt;177 micron (NGR)</v>
      </c>
      <c r="L5647">
        <v>55</v>
      </c>
      <c r="M5647" t="s">
        <v>366</v>
      </c>
      <c r="N5647">
        <v>1095</v>
      </c>
      <c r="O5647" t="s">
        <v>667</v>
      </c>
      <c r="P5647" t="s">
        <v>973</v>
      </c>
      <c r="Q5647" t="s">
        <v>546</v>
      </c>
      <c r="R5647" t="s">
        <v>235</v>
      </c>
      <c r="S5647" t="s">
        <v>133</v>
      </c>
      <c r="T5647" t="s">
        <v>36</v>
      </c>
      <c r="U5647" t="s">
        <v>1538</v>
      </c>
      <c r="V5647" t="s">
        <v>146</v>
      </c>
      <c r="W5647" t="s">
        <v>78</v>
      </c>
      <c r="X5647" t="s">
        <v>48</v>
      </c>
      <c r="Y5647" t="s">
        <v>41</v>
      </c>
      <c r="Z5647" t="s">
        <v>4117</v>
      </c>
    </row>
    <row r="5648" spans="1:26" hidden="1" x14ac:dyDescent="0.25">
      <c r="A5648" t="s">
        <v>22441</v>
      </c>
      <c r="B5648" t="s">
        <v>22442</v>
      </c>
      <c r="C5648" s="1" t="str">
        <f t="shared" si="932"/>
        <v>21:0389</v>
      </c>
      <c r="D5648" s="1" t="str">
        <f t="shared" si="929"/>
        <v>21:0130</v>
      </c>
      <c r="E5648" t="s">
        <v>22443</v>
      </c>
      <c r="F5648" t="s">
        <v>22444</v>
      </c>
      <c r="H5648">
        <v>68.231960400000006</v>
      </c>
      <c r="I5648">
        <v>-84.569790600000005</v>
      </c>
      <c r="J5648" s="1" t="str">
        <f t="shared" si="930"/>
        <v>NGR lake sediment grab sample</v>
      </c>
      <c r="K5648" s="1" t="str">
        <f t="shared" si="931"/>
        <v>&lt;177 micron (NGR)</v>
      </c>
      <c r="L5648">
        <v>55</v>
      </c>
      <c r="M5648" t="s">
        <v>214</v>
      </c>
      <c r="N5648">
        <v>1096</v>
      </c>
      <c r="O5648" t="s">
        <v>336</v>
      </c>
      <c r="P5648" t="s">
        <v>348</v>
      </c>
      <c r="Q5648" t="s">
        <v>146</v>
      </c>
      <c r="R5648" t="s">
        <v>516</v>
      </c>
      <c r="S5648" t="s">
        <v>64</v>
      </c>
      <c r="T5648" t="s">
        <v>36</v>
      </c>
      <c r="U5648" t="s">
        <v>991</v>
      </c>
      <c r="V5648" t="s">
        <v>171</v>
      </c>
      <c r="W5648" t="s">
        <v>66</v>
      </c>
      <c r="X5648" t="s">
        <v>82</v>
      </c>
      <c r="Y5648" t="s">
        <v>41</v>
      </c>
      <c r="Z5648" t="s">
        <v>1007</v>
      </c>
    </row>
    <row r="5649" spans="1:26" hidden="1" x14ac:dyDescent="0.25">
      <c r="A5649" t="s">
        <v>22445</v>
      </c>
      <c r="B5649" t="s">
        <v>22446</v>
      </c>
      <c r="C5649" s="1" t="str">
        <f t="shared" si="932"/>
        <v>21:0389</v>
      </c>
      <c r="D5649" s="1" t="str">
        <f t="shared" si="929"/>
        <v>21:0130</v>
      </c>
      <c r="E5649" t="s">
        <v>22447</v>
      </c>
      <c r="F5649" t="s">
        <v>22448</v>
      </c>
      <c r="H5649">
        <v>68.279667799999999</v>
      </c>
      <c r="I5649">
        <v>-84.625622000000007</v>
      </c>
      <c r="J5649" s="1" t="str">
        <f t="shared" si="930"/>
        <v>NGR lake sediment grab sample</v>
      </c>
      <c r="K5649" s="1" t="str">
        <f t="shared" si="931"/>
        <v>&lt;177 micron (NGR)</v>
      </c>
      <c r="L5649">
        <v>56</v>
      </c>
      <c r="M5649" t="s">
        <v>242</v>
      </c>
      <c r="N5649">
        <v>1097</v>
      </c>
      <c r="O5649" t="s">
        <v>91</v>
      </c>
      <c r="P5649" t="s">
        <v>208</v>
      </c>
      <c r="Q5649" t="s">
        <v>156</v>
      </c>
      <c r="R5649" t="s">
        <v>343</v>
      </c>
      <c r="S5649" t="s">
        <v>394</v>
      </c>
      <c r="T5649" t="s">
        <v>36</v>
      </c>
      <c r="U5649" t="s">
        <v>3503</v>
      </c>
      <c r="V5649" t="s">
        <v>10384</v>
      </c>
      <c r="W5649" t="s">
        <v>80</v>
      </c>
      <c r="X5649" t="s">
        <v>82</v>
      </c>
      <c r="Y5649" t="s">
        <v>41</v>
      </c>
      <c r="Z5649" t="s">
        <v>3853</v>
      </c>
    </row>
    <row r="5650" spans="1:26" hidden="1" x14ac:dyDescent="0.25">
      <c r="A5650" t="s">
        <v>22449</v>
      </c>
      <c r="B5650" t="s">
        <v>22450</v>
      </c>
      <c r="C5650" s="1" t="str">
        <f t="shared" si="932"/>
        <v>21:0389</v>
      </c>
      <c r="D5650" s="1" t="str">
        <f t="shared" si="929"/>
        <v>21:0130</v>
      </c>
      <c r="E5650" t="s">
        <v>22451</v>
      </c>
      <c r="F5650" t="s">
        <v>22452</v>
      </c>
      <c r="H5650">
        <v>68.250647400000005</v>
      </c>
      <c r="I5650">
        <v>-84.541840800000003</v>
      </c>
      <c r="J5650" s="1" t="str">
        <f t="shared" si="930"/>
        <v>NGR lake sediment grab sample</v>
      </c>
      <c r="K5650" s="1" t="str">
        <f t="shared" si="931"/>
        <v>&lt;177 micron (NGR)</v>
      </c>
      <c r="L5650">
        <v>56</v>
      </c>
      <c r="M5650" t="s">
        <v>47</v>
      </c>
      <c r="N5650">
        <v>1098</v>
      </c>
      <c r="O5650" t="s">
        <v>497</v>
      </c>
      <c r="P5650" t="s">
        <v>655</v>
      </c>
      <c r="Q5650" t="s">
        <v>76</v>
      </c>
      <c r="R5650" t="s">
        <v>1819</v>
      </c>
      <c r="S5650" t="s">
        <v>32</v>
      </c>
      <c r="T5650" t="s">
        <v>36</v>
      </c>
      <c r="U5650" t="s">
        <v>2151</v>
      </c>
      <c r="V5650" t="s">
        <v>11779</v>
      </c>
      <c r="W5650" t="s">
        <v>80</v>
      </c>
      <c r="X5650" t="s">
        <v>890</v>
      </c>
      <c r="Y5650" t="s">
        <v>41</v>
      </c>
      <c r="Z5650" t="s">
        <v>2697</v>
      </c>
    </row>
    <row r="5651" spans="1:26" hidden="1" x14ac:dyDescent="0.25">
      <c r="A5651" t="s">
        <v>22453</v>
      </c>
      <c r="B5651" t="s">
        <v>22454</v>
      </c>
      <c r="C5651" s="1" t="str">
        <f t="shared" si="932"/>
        <v>21:0389</v>
      </c>
      <c r="D5651" s="1" t="str">
        <f t="shared" si="929"/>
        <v>21:0130</v>
      </c>
      <c r="E5651" t="s">
        <v>22447</v>
      </c>
      <c r="F5651" t="s">
        <v>22455</v>
      </c>
      <c r="H5651">
        <v>68.279667799999999</v>
      </c>
      <c r="I5651">
        <v>-84.625622000000007</v>
      </c>
      <c r="J5651" s="1" t="str">
        <f t="shared" si="930"/>
        <v>NGR lake sediment grab sample</v>
      </c>
      <c r="K5651" s="1" t="str">
        <f t="shared" si="931"/>
        <v>&lt;177 micron (NGR)</v>
      </c>
      <c r="L5651">
        <v>56</v>
      </c>
      <c r="M5651" t="s">
        <v>366</v>
      </c>
      <c r="N5651">
        <v>1099</v>
      </c>
      <c r="O5651" t="s">
        <v>631</v>
      </c>
      <c r="P5651" t="s">
        <v>405</v>
      </c>
      <c r="Q5651" t="s">
        <v>156</v>
      </c>
      <c r="R5651" t="s">
        <v>343</v>
      </c>
      <c r="S5651" t="s">
        <v>335</v>
      </c>
      <c r="T5651" t="s">
        <v>36</v>
      </c>
      <c r="U5651" t="s">
        <v>19195</v>
      </c>
      <c r="V5651" t="s">
        <v>661</v>
      </c>
      <c r="W5651" t="s">
        <v>80</v>
      </c>
      <c r="X5651" t="s">
        <v>283</v>
      </c>
      <c r="Y5651" t="s">
        <v>41</v>
      </c>
      <c r="Z5651" t="s">
        <v>2240</v>
      </c>
    </row>
    <row r="5652" spans="1:26" hidden="1" x14ac:dyDescent="0.25">
      <c r="A5652" t="s">
        <v>22456</v>
      </c>
      <c r="B5652" t="s">
        <v>22457</v>
      </c>
      <c r="C5652" s="1" t="str">
        <f t="shared" si="932"/>
        <v>21:0389</v>
      </c>
      <c r="D5652" s="1" t="str">
        <f t="shared" si="929"/>
        <v>21:0130</v>
      </c>
      <c r="E5652" t="s">
        <v>22458</v>
      </c>
      <c r="F5652" t="s">
        <v>22459</v>
      </c>
      <c r="H5652">
        <v>68.293184499999995</v>
      </c>
      <c r="I5652">
        <v>-84.626348699999994</v>
      </c>
      <c r="J5652" s="1" t="str">
        <f t="shared" si="930"/>
        <v>NGR lake sediment grab sample</v>
      </c>
      <c r="K5652" s="1" t="str">
        <f t="shared" si="931"/>
        <v>&lt;177 micron (NGR)</v>
      </c>
      <c r="L5652">
        <v>56</v>
      </c>
      <c r="M5652" t="s">
        <v>60</v>
      </c>
      <c r="N5652">
        <v>1100</v>
      </c>
      <c r="O5652" t="s">
        <v>112</v>
      </c>
      <c r="P5652" t="s">
        <v>1047</v>
      </c>
      <c r="Q5652" t="s">
        <v>146</v>
      </c>
      <c r="R5652" t="s">
        <v>798</v>
      </c>
      <c r="S5652" t="s">
        <v>244</v>
      </c>
      <c r="T5652" t="s">
        <v>36</v>
      </c>
      <c r="U5652" t="s">
        <v>946</v>
      </c>
      <c r="V5652" t="s">
        <v>5873</v>
      </c>
      <c r="W5652" t="s">
        <v>53</v>
      </c>
      <c r="X5652" t="s">
        <v>48</v>
      </c>
      <c r="Y5652" t="s">
        <v>41</v>
      </c>
      <c r="Z5652" t="s">
        <v>4881</v>
      </c>
    </row>
    <row r="5653" spans="1:26" hidden="1" x14ac:dyDescent="0.25">
      <c r="A5653" t="s">
        <v>22460</v>
      </c>
      <c r="B5653" t="s">
        <v>22461</v>
      </c>
      <c r="C5653" s="1" t="str">
        <f t="shared" si="932"/>
        <v>21:0389</v>
      </c>
      <c r="D5653" s="1" t="str">
        <f t="shared" si="929"/>
        <v>21:0130</v>
      </c>
      <c r="E5653" t="s">
        <v>22462</v>
      </c>
      <c r="F5653" t="s">
        <v>22463</v>
      </c>
      <c r="H5653">
        <v>68.324207799999996</v>
      </c>
      <c r="I5653">
        <v>-84.635132499999997</v>
      </c>
      <c r="J5653" s="1" t="str">
        <f t="shared" si="930"/>
        <v>NGR lake sediment grab sample</v>
      </c>
      <c r="K5653" s="1" t="str">
        <f t="shared" si="931"/>
        <v>&lt;177 micron (NGR)</v>
      </c>
      <c r="L5653">
        <v>56</v>
      </c>
      <c r="M5653" t="s">
        <v>251</v>
      </c>
      <c r="N5653">
        <v>1101</v>
      </c>
      <c r="O5653" t="s">
        <v>515</v>
      </c>
      <c r="P5653" t="s">
        <v>488</v>
      </c>
      <c r="Q5653" t="s">
        <v>198</v>
      </c>
      <c r="R5653" t="s">
        <v>74</v>
      </c>
      <c r="S5653" t="s">
        <v>145</v>
      </c>
      <c r="T5653" t="s">
        <v>36</v>
      </c>
      <c r="U5653" t="s">
        <v>1192</v>
      </c>
      <c r="V5653" t="s">
        <v>1041</v>
      </c>
      <c r="W5653" t="s">
        <v>53</v>
      </c>
      <c r="X5653" t="s">
        <v>890</v>
      </c>
      <c r="Y5653" t="s">
        <v>41</v>
      </c>
      <c r="Z5653" t="s">
        <v>4117</v>
      </c>
    </row>
    <row r="5654" spans="1:26" hidden="1" x14ac:dyDescent="0.25">
      <c r="A5654" t="s">
        <v>22464</v>
      </c>
      <c r="B5654" t="s">
        <v>22465</v>
      </c>
      <c r="C5654" s="1" t="str">
        <f t="shared" si="932"/>
        <v>21:0389</v>
      </c>
      <c r="D5654" s="1" t="str">
        <f t="shared" si="929"/>
        <v>21:0130</v>
      </c>
      <c r="E5654" t="s">
        <v>22466</v>
      </c>
      <c r="F5654" t="s">
        <v>22467</v>
      </c>
      <c r="H5654">
        <v>68.348796800000002</v>
      </c>
      <c r="I5654">
        <v>-84.624995100000007</v>
      </c>
      <c r="J5654" s="1" t="str">
        <f t="shared" si="930"/>
        <v>NGR lake sediment grab sample</v>
      </c>
      <c r="K5654" s="1" t="str">
        <f t="shared" si="931"/>
        <v>&lt;177 micron (NGR)</v>
      </c>
      <c r="L5654">
        <v>56</v>
      </c>
      <c r="M5654" t="s">
        <v>259</v>
      </c>
      <c r="N5654">
        <v>1102</v>
      </c>
      <c r="O5654" t="s">
        <v>1177</v>
      </c>
      <c r="P5654" t="s">
        <v>342</v>
      </c>
      <c r="Q5654" t="s">
        <v>271</v>
      </c>
      <c r="R5654" t="s">
        <v>253</v>
      </c>
      <c r="S5654" t="s">
        <v>134</v>
      </c>
      <c r="T5654" t="s">
        <v>36</v>
      </c>
      <c r="U5654" t="s">
        <v>2151</v>
      </c>
      <c r="V5654" t="s">
        <v>393</v>
      </c>
      <c r="W5654" t="s">
        <v>53</v>
      </c>
      <c r="X5654" t="s">
        <v>890</v>
      </c>
      <c r="Y5654" t="s">
        <v>41</v>
      </c>
      <c r="Z5654" t="s">
        <v>1283</v>
      </c>
    </row>
    <row r="5655" spans="1:26" hidden="1" x14ac:dyDescent="0.25">
      <c r="A5655" t="s">
        <v>22468</v>
      </c>
      <c r="B5655" t="s">
        <v>22469</v>
      </c>
      <c r="C5655" s="1" t="str">
        <f t="shared" si="932"/>
        <v>21:0389</v>
      </c>
      <c r="D5655" s="1" t="str">
        <f t="shared" si="929"/>
        <v>21:0130</v>
      </c>
      <c r="E5655" t="s">
        <v>22466</v>
      </c>
      <c r="F5655" t="s">
        <v>22470</v>
      </c>
      <c r="H5655">
        <v>68.348796800000002</v>
      </c>
      <c r="I5655">
        <v>-84.624995100000007</v>
      </c>
      <c r="J5655" s="1" t="str">
        <f t="shared" si="930"/>
        <v>NGR lake sediment grab sample</v>
      </c>
      <c r="K5655" s="1" t="str">
        <f t="shared" si="931"/>
        <v>&lt;177 micron (NGR)</v>
      </c>
      <c r="L5655">
        <v>56</v>
      </c>
      <c r="M5655" t="s">
        <v>268</v>
      </c>
      <c r="N5655">
        <v>1103</v>
      </c>
      <c r="O5655" t="s">
        <v>702</v>
      </c>
      <c r="P5655" t="s">
        <v>79</v>
      </c>
      <c r="Q5655" t="s">
        <v>34</v>
      </c>
      <c r="R5655" t="s">
        <v>236</v>
      </c>
      <c r="S5655" t="s">
        <v>34</v>
      </c>
      <c r="T5655" t="s">
        <v>36</v>
      </c>
      <c r="U5655" t="s">
        <v>2247</v>
      </c>
      <c r="V5655" t="s">
        <v>548</v>
      </c>
      <c r="W5655" t="s">
        <v>53</v>
      </c>
      <c r="X5655" t="s">
        <v>82</v>
      </c>
      <c r="Y5655" t="s">
        <v>41</v>
      </c>
      <c r="Z5655" t="s">
        <v>64</v>
      </c>
    </row>
    <row r="5656" spans="1:26" hidden="1" x14ac:dyDescent="0.25">
      <c r="A5656" t="s">
        <v>22471</v>
      </c>
      <c r="B5656" t="s">
        <v>22472</v>
      </c>
      <c r="C5656" s="1" t="str">
        <f t="shared" si="932"/>
        <v>21:0389</v>
      </c>
      <c r="D5656" s="1" t="str">
        <f>HYPERLINK("http://geochem.nrcan.gc.ca/cdogs/content/svy/svy_e.htm", "")</f>
        <v/>
      </c>
      <c r="G5656" s="1" t="str">
        <f>HYPERLINK("http://geochem.nrcan.gc.ca/cdogs/content/cr_/cr_00022_e.htm", "22")</f>
        <v>22</v>
      </c>
      <c r="J5656" t="s">
        <v>220</v>
      </c>
      <c r="K5656" t="s">
        <v>221</v>
      </c>
      <c r="L5656">
        <v>56</v>
      </c>
      <c r="M5656" t="s">
        <v>222</v>
      </c>
      <c r="N5656">
        <v>1104</v>
      </c>
      <c r="O5656" t="s">
        <v>297</v>
      </c>
      <c r="P5656" t="s">
        <v>77</v>
      </c>
      <c r="Q5656" t="s">
        <v>110</v>
      </c>
      <c r="R5656" t="s">
        <v>181</v>
      </c>
      <c r="S5656" t="s">
        <v>39</v>
      </c>
      <c r="T5656" t="s">
        <v>36</v>
      </c>
      <c r="U5656" t="s">
        <v>1192</v>
      </c>
      <c r="V5656" t="s">
        <v>148</v>
      </c>
      <c r="W5656" t="s">
        <v>78</v>
      </c>
      <c r="X5656" t="s">
        <v>79</v>
      </c>
      <c r="Y5656" t="s">
        <v>3466</v>
      </c>
      <c r="Z5656" t="s">
        <v>1283</v>
      </c>
    </row>
    <row r="5657" spans="1:26" hidden="1" x14ac:dyDescent="0.25">
      <c r="A5657" t="s">
        <v>22473</v>
      </c>
      <c r="B5657" t="s">
        <v>22474</v>
      </c>
      <c r="C5657" s="1" t="str">
        <f t="shared" si="932"/>
        <v>21:0389</v>
      </c>
      <c r="D5657" s="1" t="str">
        <f t="shared" ref="D5657:D5673" si="933">HYPERLINK("http://geochem.nrcan.gc.ca/cdogs/content/svy/svy210130_e.htm", "21:0130")</f>
        <v>21:0130</v>
      </c>
      <c r="E5657" t="s">
        <v>22475</v>
      </c>
      <c r="F5657" t="s">
        <v>22476</v>
      </c>
      <c r="H5657">
        <v>68.353361599999999</v>
      </c>
      <c r="I5657">
        <v>-84.553349900000001</v>
      </c>
      <c r="J5657" s="1" t="str">
        <f t="shared" ref="J5657:J5673" si="934">HYPERLINK("http://geochem.nrcan.gc.ca/cdogs/content/kwd/kwd020027_e.htm", "NGR lake sediment grab sample")</f>
        <v>NGR lake sediment grab sample</v>
      </c>
      <c r="K5657" s="1" t="str">
        <f t="shared" ref="K5657:K5673" si="935">HYPERLINK("http://geochem.nrcan.gc.ca/cdogs/content/kwd/kwd080006_e.htm", "&lt;177 micron (NGR)")</f>
        <v>&lt;177 micron (NGR)</v>
      </c>
      <c r="L5657">
        <v>56</v>
      </c>
      <c r="M5657" t="s">
        <v>73</v>
      </c>
      <c r="N5657">
        <v>1105</v>
      </c>
      <c r="O5657" t="s">
        <v>208</v>
      </c>
      <c r="P5657" t="s">
        <v>320</v>
      </c>
      <c r="Q5657" t="s">
        <v>134</v>
      </c>
      <c r="R5657" t="s">
        <v>253</v>
      </c>
      <c r="S5657" t="s">
        <v>596</v>
      </c>
      <c r="T5657" t="s">
        <v>36</v>
      </c>
      <c r="U5657" t="s">
        <v>1416</v>
      </c>
      <c r="V5657" t="s">
        <v>3557</v>
      </c>
      <c r="W5657" t="s">
        <v>66</v>
      </c>
      <c r="X5657" t="s">
        <v>79</v>
      </c>
      <c r="Y5657" t="s">
        <v>41</v>
      </c>
      <c r="Z5657" t="s">
        <v>2692</v>
      </c>
    </row>
    <row r="5658" spans="1:26" hidden="1" x14ac:dyDescent="0.25">
      <c r="A5658" t="s">
        <v>22477</v>
      </c>
      <c r="B5658" t="s">
        <v>22478</v>
      </c>
      <c r="C5658" s="1" t="str">
        <f t="shared" si="932"/>
        <v>21:0389</v>
      </c>
      <c r="D5658" s="1" t="str">
        <f t="shared" si="933"/>
        <v>21:0130</v>
      </c>
      <c r="E5658" t="s">
        <v>22479</v>
      </c>
      <c r="F5658" t="s">
        <v>22480</v>
      </c>
      <c r="H5658">
        <v>68.370419200000001</v>
      </c>
      <c r="I5658">
        <v>-84.613906099999994</v>
      </c>
      <c r="J5658" s="1" t="str">
        <f t="shared" si="934"/>
        <v>NGR lake sediment grab sample</v>
      </c>
      <c r="K5658" s="1" t="str">
        <f t="shared" si="935"/>
        <v>&lt;177 micron (NGR)</v>
      </c>
      <c r="L5658">
        <v>56</v>
      </c>
      <c r="M5658" t="s">
        <v>87</v>
      </c>
      <c r="N5658">
        <v>1106</v>
      </c>
      <c r="O5658" t="s">
        <v>702</v>
      </c>
      <c r="P5658" t="s">
        <v>798</v>
      </c>
      <c r="Q5658" t="s">
        <v>34</v>
      </c>
      <c r="R5658" t="s">
        <v>224</v>
      </c>
      <c r="S5658" t="s">
        <v>134</v>
      </c>
      <c r="T5658" t="s">
        <v>36</v>
      </c>
      <c r="U5658" t="s">
        <v>254</v>
      </c>
      <c r="V5658" t="s">
        <v>2590</v>
      </c>
      <c r="W5658" t="s">
        <v>66</v>
      </c>
      <c r="X5658" t="s">
        <v>890</v>
      </c>
      <c r="Y5658" t="s">
        <v>41</v>
      </c>
      <c r="Z5658" t="s">
        <v>3876</v>
      </c>
    </row>
    <row r="5659" spans="1:26" hidden="1" x14ac:dyDescent="0.25">
      <c r="A5659" t="s">
        <v>22481</v>
      </c>
      <c r="B5659" t="s">
        <v>22482</v>
      </c>
      <c r="C5659" s="1" t="str">
        <f t="shared" si="932"/>
        <v>21:0389</v>
      </c>
      <c r="D5659" s="1" t="str">
        <f t="shared" si="933"/>
        <v>21:0130</v>
      </c>
      <c r="E5659" t="s">
        <v>22483</v>
      </c>
      <c r="F5659" t="s">
        <v>22484</v>
      </c>
      <c r="H5659">
        <v>68.366158900000002</v>
      </c>
      <c r="I5659">
        <v>-84.722013099999998</v>
      </c>
      <c r="J5659" s="1" t="str">
        <f t="shared" si="934"/>
        <v>NGR lake sediment grab sample</v>
      </c>
      <c r="K5659" s="1" t="str">
        <f t="shared" si="935"/>
        <v>&lt;177 micron (NGR)</v>
      </c>
      <c r="L5659">
        <v>56</v>
      </c>
      <c r="M5659" t="s">
        <v>96</v>
      </c>
      <c r="N5659">
        <v>1107</v>
      </c>
      <c r="O5659" t="s">
        <v>144</v>
      </c>
      <c r="P5659" t="s">
        <v>252</v>
      </c>
      <c r="Q5659" t="s">
        <v>271</v>
      </c>
      <c r="R5659" t="s">
        <v>88</v>
      </c>
      <c r="S5659" t="s">
        <v>335</v>
      </c>
      <c r="T5659" t="s">
        <v>36</v>
      </c>
      <c r="U5659" t="s">
        <v>926</v>
      </c>
      <c r="V5659" t="s">
        <v>2240</v>
      </c>
      <c r="W5659" t="s">
        <v>53</v>
      </c>
      <c r="X5659" t="s">
        <v>79</v>
      </c>
      <c r="Y5659" t="s">
        <v>41</v>
      </c>
      <c r="Z5659" t="s">
        <v>4295</v>
      </c>
    </row>
    <row r="5660" spans="1:26" hidden="1" x14ac:dyDescent="0.25">
      <c r="A5660" t="s">
        <v>22485</v>
      </c>
      <c r="B5660" t="s">
        <v>22486</v>
      </c>
      <c r="C5660" s="1" t="str">
        <f t="shared" si="932"/>
        <v>21:0389</v>
      </c>
      <c r="D5660" s="1" t="str">
        <f t="shared" si="933"/>
        <v>21:0130</v>
      </c>
      <c r="E5660" t="s">
        <v>22487</v>
      </c>
      <c r="F5660" t="s">
        <v>22488</v>
      </c>
      <c r="H5660">
        <v>68.348002600000001</v>
      </c>
      <c r="I5660">
        <v>-84.702860900000005</v>
      </c>
      <c r="J5660" s="1" t="str">
        <f t="shared" si="934"/>
        <v>NGR lake sediment grab sample</v>
      </c>
      <c r="K5660" s="1" t="str">
        <f t="shared" si="935"/>
        <v>&lt;177 micron (NGR)</v>
      </c>
      <c r="L5660">
        <v>56</v>
      </c>
      <c r="M5660" t="s">
        <v>106</v>
      </c>
      <c r="N5660">
        <v>1108</v>
      </c>
      <c r="O5660" t="s">
        <v>252</v>
      </c>
      <c r="P5660" t="s">
        <v>771</v>
      </c>
      <c r="Q5660" t="s">
        <v>64</v>
      </c>
      <c r="R5660" t="s">
        <v>1047</v>
      </c>
      <c r="S5660" t="s">
        <v>391</v>
      </c>
      <c r="T5660" t="s">
        <v>36</v>
      </c>
      <c r="U5660" t="s">
        <v>19195</v>
      </c>
      <c r="V5660" t="s">
        <v>11779</v>
      </c>
      <c r="W5660" t="s">
        <v>53</v>
      </c>
      <c r="X5660" t="s">
        <v>283</v>
      </c>
      <c r="Y5660" t="s">
        <v>41</v>
      </c>
      <c r="Z5660" t="s">
        <v>181</v>
      </c>
    </row>
    <row r="5661" spans="1:26" hidden="1" x14ac:dyDescent="0.25">
      <c r="A5661" t="s">
        <v>22489</v>
      </c>
      <c r="B5661" t="s">
        <v>22490</v>
      </c>
      <c r="C5661" s="1" t="str">
        <f t="shared" si="932"/>
        <v>21:0389</v>
      </c>
      <c r="D5661" s="1" t="str">
        <f t="shared" si="933"/>
        <v>21:0130</v>
      </c>
      <c r="E5661" t="s">
        <v>22491</v>
      </c>
      <c r="F5661" t="s">
        <v>22492</v>
      </c>
      <c r="H5661">
        <v>68.294604000000007</v>
      </c>
      <c r="I5661">
        <v>-84.699341200000006</v>
      </c>
      <c r="J5661" s="1" t="str">
        <f t="shared" si="934"/>
        <v>NGR lake sediment grab sample</v>
      </c>
      <c r="K5661" s="1" t="str">
        <f t="shared" si="935"/>
        <v>&lt;177 micron (NGR)</v>
      </c>
      <c r="L5661">
        <v>56</v>
      </c>
      <c r="M5661" t="s">
        <v>118</v>
      </c>
      <c r="N5661">
        <v>1109</v>
      </c>
      <c r="O5661" t="s">
        <v>1709</v>
      </c>
      <c r="P5661" t="s">
        <v>1047</v>
      </c>
      <c r="Q5661" t="s">
        <v>146</v>
      </c>
      <c r="R5661" t="s">
        <v>798</v>
      </c>
      <c r="S5661" t="s">
        <v>283</v>
      </c>
      <c r="T5661" t="s">
        <v>36</v>
      </c>
      <c r="U5661" t="s">
        <v>1017</v>
      </c>
      <c r="V5661" t="s">
        <v>78</v>
      </c>
      <c r="W5661" t="s">
        <v>53</v>
      </c>
      <c r="X5661" t="s">
        <v>48</v>
      </c>
      <c r="Y5661" t="s">
        <v>41</v>
      </c>
      <c r="Z5661" t="s">
        <v>4550</v>
      </c>
    </row>
    <row r="5662" spans="1:26" hidden="1" x14ac:dyDescent="0.25">
      <c r="A5662" t="s">
        <v>22493</v>
      </c>
      <c r="B5662" t="s">
        <v>22494</v>
      </c>
      <c r="C5662" s="1" t="str">
        <f t="shared" si="932"/>
        <v>21:0389</v>
      </c>
      <c r="D5662" s="1" t="str">
        <f t="shared" si="933"/>
        <v>21:0130</v>
      </c>
      <c r="E5662" t="s">
        <v>22495</v>
      </c>
      <c r="F5662" t="s">
        <v>22496</v>
      </c>
      <c r="H5662">
        <v>68.270554599999997</v>
      </c>
      <c r="I5662">
        <v>-84.658245600000001</v>
      </c>
      <c r="J5662" s="1" t="str">
        <f t="shared" si="934"/>
        <v>NGR lake sediment grab sample</v>
      </c>
      <c r="K5662" s="1" t="str">
        <f t="shared" si="935"/>
        <v>&lt;177 micron (NGR)</v>
      </c>
      <c r="L5662">
        <v>56</v>
      </c>
      <c r="M5662" t="s">
        <v>131</v>
      </c>
      <c r="N5662">
        <v>1110</v>
      </c>
      <c r="O5662" t="s">
        <v>119</v>
      </c>
      <c r="P5662" t="s">
        <v>3263</v>
      </c>
      <c r="Q5662" t="s">
        <v>156</v>
      </c>
      <c r="R5662" t="s">
        <v>771</v>
      </c>
      <c r="S5662" t="s">
        <v>75</v>
      </c>
      <c r="T5662" t="s">
        <v>225</v>
      </c>
      <c r="U5662" t="s">
        <v>2504</v>
      </c>
      <c r="V5662" t="s">
        <v>8216</v>
      </c>
      <c r="W5662" t="s">
        <v>63</v>
      </c>
      <c r="X5662" t="s">
        <v>336</v>
      </c>
      <c r="Y5662" t="s">
        <v>41</v>
      </c>
      <c r="Z5662" t="s">
        <v>64</v>
      </c>
    </row>
    <row r="5663" spans="1:26" hidden="1" x14ac:dyDescent="0.25">
      <c r="A5663" t="s">
        <v>22497</v>
      </c>
      <c r="B5663" t="s">
        <v>22498</v>
      </c>
      <c r="C5663" s="1" t="str">
        <f t="shared" si="932"/>
        <v>21:0389</v>
      </c>
      <c r="D5663" s="1" t="str">
        <f t="shared" si="933"/>
        <v>21:0130</v>
      </c>
      <c r="E5663" t="s">
        <v>22499</v>
      </c>
      <c r="F5663" t="s">
        <v>22500</v>
      </c>
      <c r="H5663">
        <v>68.226587600000002</v>
      </c>
      <c r="I5663">
        <v>-84.656797499999996</v>
      </c>
      <c r="J5663" s="1" t="str">
        <f t="shared" si="934"/>
        <v>NGR lake sediment grab sample</v>
      </c>
      <c r="K5663" s="1" t="str">
        <f t="shared" si="935"/>
        <v>&lt;177 micron (NGR)</v>
      </c>
      <c r="L5663">
        <v>56</v>
      </c>
      <c r="M5663" t="s">
        <v>143</v>
      </c>
      <c r="N5663">
        <v>1111</v>
      </c>
      <c r="O5663" t="s">
        <v>562</v>
      </c>
      <c r="P5663" t="s">
        <v>3263</v>
      </c>
      <c r="Q5663" t="s">
        <v>97</v>
      </c>
      <c r="R5663" t="s">
        <v>1047</v>
      </c>
      <c r="S5663" t="s">
        <v>34</v>
      </c>
      <c r="T5663" t="s">
        <v>122</v>
      </c>
      <c r="U5663" t="s">
        <v>991</v>
      </c>
      <c r="V5663" t="s">
        <v>6252</v>
      </c>
      <c r="W5663" t="s">
        <v>80</v>
      </c>
      <c r="X5663" t="s">
        <v>890</v>
      </c>
      <c r="Y5663" t="s">
        <v>41</v>
      </c>
      <c r="Z5663" t="s">
        <v>156</v>
      </c>
    </row>
    <row r="5664" spans="1:26" hidden="1" x14ac:dyDescent="0.25">
      <c r="A5664" t="s">
        <v>22501</v>
      </c>
      <c r="B5664" t="s">
        <v>22502</v>
      </c>
      <c r="C5664" s="1" t="str">
        <f t="shared" si="932"/>
        <v>21:0389</v>
      </c>
      <c r="D5664" s="1" t="str">
        <f t="shared" si="933"/>
        <v>21:0130</v>
      </c>
      <c r="E5664" t="s">
        <v>22503</v>
      </c>
      <c r="F5664" t="s">
        <v>22504</v>
      </c>
      <c r="H5664">
        <v>68.205624400000005</v>
      </c>
      <c r="I5664">
        <v>-84.629672600000006</v>
      </c>
      <c r="J5664" s="1" t="str">
        <f t="shared" si="934"/>
        <v>NGR lake sediment grab sample</v>
      </c>
      <c r="K5664" s="1" t="str">
        <f t="shared" si="935"/>
        <v>&lt;177 micron (NGR)</v>
      </c>
      <c r="L5664">
        <v>56</v>
      </c>
      <c r="M5664" t="s">
        <v>177</v>
      </c>
      <c r="N5664">
        <v>1112</v>
      </c>
      <c r="O5664" t="s">
        <v>463</v>
      </c>
      <c r="P5664" t="s">
        <v>1416</v>
      </c>
      <c r="Q5664" t="s">
        <v>145</v>
      </c>
      <c r="R5664" t="s">
        <v>328</v>
      </c>
      <c r="S5664" t="s">
        <v>516</v>
      </c>
      <c r="T5664" t="s">
        <v>437</v>
      </c>
      <c r="U5664" t="s">
        <v>3118</v>
      </c>
      <c r="V5664" t="s">
        <v>78</v>
      </c>
      <c r="W5664" t="s">
        <v>80</v>
      </c>
      <c r="X5664" t="s">
        <v>79</v>
      </c>
      <c r="Y5664" t="s">
        <v>41</v>
      </c>
      <c r="Z5664" t="s">
        <v>865</v>
      </c>
    </row>
    <row r="5665" spans="1:26" hidden="1" x14ac:dyDescent="0.25">
      <c r="A5665" t="s">
        <v>22505</v>
      </c>
      <c r="B5665" t="s">
        <v>22506</v>
      </c>
      <c r="C5665" s="1" t="str">
        <f t="shared" si="932"/>
        <v>21:0389</v>
      </c>
      <c r="D5665" s="1" t="str">
        <f t="shared" si="933"/>
        <v>21:0130</v>
      </c>
      <c r="E5665" t="s">
        <v>22507</v>
      </c>
      <c r="F5665" t="s">
        <v>22508</v>
      </c>
      <c r="H5665">
        <v>68.162338500000004</v>
      </c>
      <c r="I5665">
        <v>-84.680225399999998</v>
      </c>
      <c r="J5665" s="1" t="str">
        <f t="shared" si="934"/>
        <v>NGR lake sediment grab sample</v>
      </c>
      <c r="K5665" s="1" t="str">
        <f t="shared" si="935"/>
        <v>&lt;177 micron (NGR)</v>
      </c>
      <c r="L5665">
        <v>56</v>
      </c>
      <c r="M5665" t="s">
        <v>187</v>
      </c>
      <c r="N5665">
        <v>1113</v>
      </c>
      <c r="O5665" t="s">
        <v>54</v>
      </c>
      <c r="P5665" t="s">
        <v>298</v>
      </c>
      <c r="Q5665" t="s">
        <v>76</v>
      </c>
      <c r="R5665" t="s">
        <v>48</v>
      </c>
      <c r="S5665" t="s">
        <v>135</v>
      </c>
      <c r="T5665" t="s">
        <v>36</v>
      </c>
      <c r="U5665" t="s">
        <v>1192</v>
      </c>
      <c r="V5665" t="s">
        <v>10398</v>
      </c>
      <c r="W5665" t="s">
        <v>66</v>
      </c>
      <c r="X5665" t="s">
        <v>890</v>
      </c>
      <c r="Y5665" t="s">
        <v>41</v>
      </c>
      <c r="Z5665" t="s">
        <v>6700</v>
      </c>
    </row>
    <row r="5666" spans="1:26" hidden="1" x14ac:dyDescent="0.25">
      <c r="A5666" t="s">
        <v>22509</v>
      </c>
      <c r="B5666" t="s">
        <v>22510</v>
      </c>
      <c r="C5666" s="1" t="str">
        <f t="shared" si="932"/>
        <v>21:0389</v>
      </c>
      <c r="D5666" s="1" t="str">
        <f t="shared" si="933"/>
        <v>21:0130</v>
      </c>
      <c r="E5666" t="s">
        <v>22511</v>
      </c>
      <c r="F5666" t="s">
        <v>22512</v>
      </c>
      <c r="H5666">
        <v>68.143952400000003</v>
      </c>
      <c r="I5666">
        <v>-84.645401100000001</v>
      </c>
      <c r="J5666" s="1" t="str">
        <f t="shared" si="934"/>
        <v>NGR lake sediment grab sample</v>
      </c>
      <c r="K5666" s="1" t="str">
        <f t="shared" si="935"/>
        <v>&lt;177 micron (NGR)</v>
      </c>
      <c r="L5666">
        <v>56</v>
      </c>
      <c r="M5666" t="s">
        <v>196</v>
      </c>
      <c r="N5666">
        <v>1114</v>
      </c>
      <c r="O5666" t="s">
        <v>615</v>
      </c>
      <c r="P5666" t="s">
        <v>74</v>
      </c>
      <c r="Q5666" t="s">
        <v>76</v>
      </c>
      <c r="R5666" t="s">
        <v>48</v>
      </c>
      <c r="S5666" t="s">
        <v>134</v>
      </c>
      <c r="T5666" t="s">
        <v>36</v>
      </c>
      <c r="U5666" t="s">
        <v>2579</v>
      </c>
      <c r="V5666" t="s">
        <v>5055</v>
      </c>
      <c r="W5666" t="s">
        <v>66</v>
      </c>
      <c r="X5666" t="s">
        <v>890</v>
      </c>
      <c r="Y5666" t="s">
        <v>41</v>
      </c>
      <c r="Z5666" t="s">
        <v>6700</v>
      </c>
    </row>
    <row r="5667" spans="1:26" hidden="1" x14ac:dyDescent="0.25">
      <c r="A5667" t="s">
        <v>22513</v>
      </c>
      <c r="B5667" t="s">
        <v>22514</v>
      </c>
      <c r="C5667" s="1" t="str">
        <f t="shared" si="932"/>
        <v>21:0389</v>
      </c>
      <c r="D5667" s="1" t="str">
        <f t="shared" si="933"/>
        <v>21:0130</v>
      </c>
      <c r="E5667" t="s">
        <v>22515</v>
      </c>
      <c r="F5667" t="s">
        <v>22516</v>
      </c>
      <c r="H5667">
        <v>68.119176600000003</v>
      </c>
      <c r="I5667">
        <v>-84.618608600000002</v>
      </c>
      <c r="J5667" s="1" t="str">
        <f t="shared" si="934"/>
        <v>NGR lake sediment grab sample</v>
      </c>
      <c r="K5667" s="1" t="str">
        <f t="shared" si="935"/>
        <v>&lt;177 micron (NGR)</v>
      </c>
      <c r="L5667">
        <v>56</v>
      </c>
      <c r="M5667" t="s">
        <v>206</v>
      </c>
      <c r="N5667">
        <v>1115</v>
      </c>
      <c r="O5667" t="s">
        <v>702</v>
      </c>
      <c r="P5667" t="s">
        <v>771</v>
      </c>
      <c r="Q5667" t="s">
        <v>290</v>
      </c>
      <c r="R5667" t="s">
        <v>223</v>
      </c>
      <c r="S5667" t="s">
        <v>668</v>
      </c>
      <c r="T5667" t="s">
        <v>36</v>
      </c>
      <c r="U5667" t="s">
        <v>1192</v>
      </c>
      <c r="V5667" t="s">
        <v>4470</v>
      </c>
      <c r="W5667" t="s">
        <v>66</v>
      </c>
      <c r="X5667" t="s">
        <v>82</v>
      </c>
      <c r="Y5667" t="s">
        <v>41</v>
      </c>
      <c r="Z5667" t="s">
        <v>3853</v>
      </c>
    </row>
    <row r="5668" spans="1:26" hidden="1" x14ac:dyDescent="0.25">
      <c r="A5668" t="s">
        <v>22517</v>
      </c>
      <c r="B5668" t="s">
        <v>22518</v>
      </c>
      <c r="C5668" s="1" t="str">
        <f t="shared" si="932"/>
        <v>21:0389</v>
      </c>
      <c r="D5668" s="1" t="str">
        <f t="shared" si="933"/>
        <v>21:0130</v>
      </c>
      <c r="E5668" t="s">
        <v>22519</v>
      </c>
      <c r="F5668" t="s">
        <v>22520</v>
      </c>
      <c r="H5668">
        <v>68.082533600000005</v>
      </c>
      <c r="I5668">
        <v>-84.5601798</v>
      </c>
      <c r="J5668" s="1" t="str">
        <f t="shared" si="934"/>
        <v>NGR lake sediment grab sample</v>
      </c>
      <c r="K5668" s="1" t="str">
        <f t="shared" si="935"/>
        <v>&lt;177 micron (NGR)</v>
      </c>
      <c r="L5668">
        <v>56</v>
      </c>
      <c r="M5668" t="s">
        <v>214</v>
      </c>
      <c r="N5668">
        <v>1116</v>
      </c>
      <c r="O5668" t="s">
        <v>119</v>
      </c>
      <c r="P5668" t="s">
        <v>228</v>
      </c>
      <c r="Q5668" t="s">
        <v>134</v>
      </c>
      <c r="R5668" t="s">
        <v>300</v>
      </c>
      <c r="S5668" t="s">
        <v>335</v>
      </c>
      <c r="T5668" t="s">
        <v>36</v>
      </c>
      <c r="U5668" t="s">
        <v>1192</v>
      </c>
      <c r="V5668" t="s">
        <v>9909</v>
      </c>
      <c r="W5668" t="s">
        <v>66</v>
      </c>
      <c r="X5668" t="s">
        <v>890</v>
      </c>
      <c r="Y5668" t="s">
        <v>41</v>
      </c>
      <c r="Z5668" t="s">
        <v>1259</v>
      </c>
    </row>
    <row r="5669" spans="1:26" hidden="1" x14ac:dyDescent="0.25">
      <c r="A5669" t="s">
        <v>22521</v>
      </c>
      <c r="B5669" t="s">
        <v>22522</v>
      </c>
      <c r="C5669" s="1" t="str">
        <f t="shared" si="932"/>
        <v>21:0389</v>
      </c>
      <c r="D5669" s="1" t="str">
        <f t="shared" si="933"/>
        <v>21:0130</v>
      </c>
      <c r="E5669" t="s">
        <v>22523</v>
      </c>
      <c r="F5669" t="s">
        <v>22524</v>
      </c>
      <c r="H5669">
        <v>68.024287200000003</v>
      </c>
      <c r="I5669">
        <v>-84.591938799999994</v>
      </c>
      <c r="J5669" s="1" t="str">
        <f t="shared" si="934"/>
        <v>NGR lake sediment grab sample</v>
      </c>
      <c r="K5669" s="1" t="str">
        <f t="shared" si="935"/>
        <v>&lt;177 micron (NGR)</v>
      </c>
      <c r="L5669">
        <v>57</v>
      </c>
      <c r="M5669" t="s">
        <v>30</v>
      </c>
      <c r="N5669">
        <v>1117</v>
      </c>
      <c r="O5669" t="s">
        <v>497</v>
      </c>
      <c r="P5669" t="s">
        <v>306</v>
      </c>
      <c r="Q5669" t="s">
        <v>321</v>
      </c>
      <c r="R5669" t="s">
        <v>759</v>
      </c>
      <c r="S5669" t="s">
        <v>32</v>
      </c>
      <c r="T5669" t="s">
        <v>36</v>
      </c>
      <c r="U5669" t="s">
        <v>464</v>
      </c>
      <c r="V5669" t="s">
        <v>19954</v>
      </c>
      <c r="W5669" t="s">
        <v>80</v>
      </c>
      <c r="X5669" t="s">
        <v>82</v>
      </c>
      <c r="Y5669" t="s">
        <v>41</v>
      </c>
      <c r="Z5669" t="s">
        <v>181</v>
      </c>
    </row>
    <row r="5670" spans="1:26" hidden="1" x14ac:dyDescent="0.25">
      <c r="A5670" t="s">
        <v>22525</v>
      </c>
      <c r="B5670" t="s">
        <v>22526</v>
      </c>
      <c r="C5670" s="1" t="str">
        <f t="shared" si="932"/>
        <v>21:0389</v>
      </c>
      <c r="D5670" s="1" t="str">
        <f t="shared" si="933"/>
        <v>21:0130</v>
      </c>
      <c r="E5670" t="s">
        <v>22527</v>
      </c>
      <c r="F5670" t="s">
        <v>22528</v>
      </c>
      <c r="H5670">
        <v>68.0594885</v>
      </c>
      <c r="I5670">
        <v>-84.539770099999998</v>
      </c>
      <c r="J5670" s="1" t="str">
        <f t="shared" si="934"/>
        <v>NGR lake sediment grab sample</v>
      </c>
      <c r="K5670" s="1" t="str">
        <f t="shared" si="935"/>
        <v>&lt;177 micron (NGR)</v>
      </c>
      <c r="L5670">
        <v>57</v>
      </c>
      <c r="M5670" t="s">
        <v>47</v>
      </c>
      <c r="N5670">
        <v>1118</v>
      </c>
      <c r="O5670" t="s">
        <v>163</v>
      </c>
      <c r="P5670" t="s">
        <v>100</v>
      </c>
      <c r="Q5670" t="s">
        <v>349</v>
      </c>
      <c r="R5670" t="s">
        <v>197</v>
      </c>
      <c r="S5670" t="s">
        <v>708</v>
      </c>
      <c r="T5670" t="s">
        <v>36</v>
      </c>
      <c r="U5670" t="s">
        <v>1192</v>
      </c>
      <c r="V5670" t="s">
        <v>18856</v>
      </c>
      <c r="W5670" t="s">
        <v>80</v>
      </c>
      <c r="X5670" t="s">
        <v>79</v>
      </c>
      <c r="Y5670" t="s">
        <v>41</v>
      </c>
      <c r="Z5670" t="s">
        <v>6290</v>
      </c>
    </row>
    <row r="5671" spans="1:26" hidden="1" x14ac:dyDescent="0.25">
      <c r="A5671" t="s">
        <v>22529</v>
      </c>
      <c r="B5671" t="s">
        <v>22530</v>
      </c>
      <c r="C5671" s="1" t="str">
        <f t="shared" si="932"/>
        <v>21:0389</v>
      </c>
      <c r="D5671" s="1" t="str">
        <f t="shared" si="933"/>
        <v>21:0130</v>
      </c>
      <c r="E5671" t="s">
        <v>22531</v>
      </c>
      <c r="F5671" t="s">
        <v>22532</v>
      </c>
      <c r="H5671">
        <v>68.009876199999994</v>
      </c>
      <c r="I5671">
        <v>-84.550097100000002</v>
      </c>
      <c r="J5671" s="1" t="str">
        <f t="shared" si="934"/>
        <v>NGR lake sediment grab sample</v>
      </c>
      <c r="K5671" s="1" t="str">
        <f t="shared" si="935"/>
        <v>&lt;177 micron (NGR)</v>
      </c>
      <c r="L5671">
        <v>57</v>
      </c>
      <c r="M5671" t="s">
        <v>154</v>
      </c>
      <c r="N5671">
        <v>1119</v>
      </c>
      <c r="O5671" t="s">
        <v>465</v>
      </c>
      <c r="P5671" t="s">
        <v>488</v>
      </c>
      <c r="Q5671" t="s">
        <v>145</v>
      </c>
      <c r="R5671" t="s">
        <v>759</v>
      </c>
      <c r="S5671" t="s">
        <v>708</v>
      </c>
      <c r="T5671" t="s">
        <v>36</v>
      </c>
      <c r="U5671" t="s">
        <v>3875</v>
      </c>
      <c r="V5671" t="s">
        <v>16572</v>
      </c>
      <c r="W5671" t="s">
        <v>63</v>
      </c>
      <c r="X5671" t="s">
        <v>79</v>
      </c>
      <c r="Y5671" t="s">
        <v>41</v>
      </c>
      <c r="Z5671" t="s">
        <v>146</v>
      </c>
    </row>
    <row r="5672" spans="1:26" hidden="1" x14ac:dyDescent="0.25">
      <c r="A5672" t="s">
        <v>22533</v>
      </c>
      <c r="B5672" t="s">
        <v>22534</v>
      </c>
      <c r="C5672" s="1" t="str">
        <f t="shared" si="932"/>
        <v>21:0389</v>
      </c>
      <c r="D5672" s="1" t="str">
        <f t="shared" si="933"/>
        <v>21:0130</v>
      </c>
      <c r="E5672" t="s">
        <v>22523</v>
      </c>
      <c r="F5672" t="s">
        <v>22535</v>
      </c>
      <c r="H5672">
        <v>68.024287200000003</v>
      </c>
      <c r="I5672">
        <v>-84.591938799999994</v>
      </c>
      <c r="J5672" s="1" t="str">
        <f t="shared" si="934"/>
        <v>NGR lake sediment grab sample</v>
      </c>
      <c r="K5672" s="1" t="str">
        <f t="shared" si="935"/>
        <v>&lt;177 micron (NGR)</v>
      </c>
      <c r="L5672">
        <v>57</v>
      </c>
      <c r="M5672" t="s">
        <v>169</v>
      </c>
      <c r="N5672">
        <v>1120</v>
      </c>
      <c r="O5672" t="s">
        <v>497</v>
      </c>
      <c r="P5672" t="s">
        <v>3263</v>
      </c>
      <c r="Q5672" t="s">
        <v>321</v>
      </c>
      <c r="R5672" t="s">
        <v>81</v>
      </c>
      <c r="S5672" t="s">
        <v>32</v>
      </c>
      <c r="T5672" t="s">
        <v>36</v>
      </c>
      <c r="U5672" t="s">
        <v>456</v>
      </c>
      <c r="V5672" t="s">
        <v>19607</v>
      </c>
      <c r="W5672" t="s">
        <v>63</v>
      </c>
      <c r="X5672" t="s">
        <v>48</v>
      </c>
      <c r="Y5672" t="s">
        <v>41</v>
      </c>
      <c r="Z5672" t="s">
        <v>760</v>
      </c>
    </row>
    <row r="5673" spans="1:26" hidden="1" x14ac:dyDescent="0.25">
      <c r="A5673" t="s">
        <v>22536</v>
      </c>
      <c r="B5673" t="s">
        <v>22537</v>
      </c>
      <c r="C5673" s="1" t="str">
        <f t="shared" si="932"/>
        <v>21:0389</v>
      </c>
      <c r="D5673" s="1" t="str">
        <f t="shared" si="933"/>
        <v>21:0130</v>
      </c>
      <c r="E5673" t="s">
        <v>22523</v>
      </c>
      <c r="F5673" t="s">
        <v>22538</v>
      </c>
      <c r="H5673">
        <v>68.024287200000003</v>
      </c>
      <c r="I5673">
        <v>-84.591938799999994</v>
      </c>
      <c r="J5673" s="1" t="str">
        <f t="shared" si="934"/>
        <v>NGR lake sediment grab sample</v>
      </c>
      <c r="K5673" s="1" t="str">
        <f t="shared" si="935"/>
        <v>&lt;177 micron (NGR)</v>
      </c>
      <c r="L5673">
        <v>57</v>
      </c>
      <c r="M5673" t="s">
        <v>162</v>
      </c>
      <c r="N5673">
        <v>1121</v>
      </c>
      <c r="O5673" t="s">
        <v>144</v>
      </c>
      <c r="P5673" t="s">
        <v>306</v>
      </c>
      <c r="Q5673" t="s">
        <v>394</v>
      </c>
      <c r="R5673" t="s">
        <v>759</v>
      </c>
      <c r="S5673" t="s">
        <v>708</v>
      </c>
      <c r="T5673" t="s">
        <v>36</v>
      </c>
      <c r="U5673" t="s">
        <v>464</v>
      </c>
      <c r="V5673" t="s">
        <v>3876</v>
      </c>
      <c r="W5673" t="s">
        <v>80</v>
      </c>
      <c r="X5673" t="s">
        <v>48</v>
      </c>
      <c r="Y5673" t="s">
        <v>41</v>
      </c>
      <c r="Z5673" t="s">
        <v>6924</v>
      </c>
    </row>
    <row r="5674" spans="1:26" hidden="1" x14ac:dyDescent="0.25">
      <c r="A5674" t="s">
        <v>22539</v>
      </c>
      <c r="B5674" t="s">
        <v>22540</v>
      </c>
      <c r="C5674" s="1" t="str">
        <f t="shared" si="932"/>
        <v>21:0389</v>
      </c>
      <c r="D5674" s="1" t="str">
        <f>HYPERLINK("http://geochem.nrcan.gc.ca/cdogs/content/svy/svy_e.htm", "")</f>
        <v/>
      </c>
      <c r="G5674" s="1" t="str">
        <f>HYPERLINK("http://geochem.nrcan.gc.ca/cdogs/content/cr_/cr_00007_e.htm", "7")</f>
        <v>7</v>
      </c>
      <c r="J5674" t="s">
        <v>220</v>
      </c>
      <c r="K5674" t="s">
        <v>221</v>
      </c>
      <c r="L5674">
        <v>57</v>
      </c>
      <c r="M5674" t="s">
        <v>222</v>
      </c>
      <c r="N5674">
        <v>1122</v>
      </c>
      <c r="O5674" t="s">
        <v>223</v>
      </c>
      <c r="P5674" t="s">
        <v>133</v>
      </c>
      <c r="Q5674" t="s">
        <v>64</v>
      </c>
      <c r="R5674" t="s">
        <v>181</v>
      </c>
      <c r="S5674" t="s">
        <v>33</v>
      </c>
      <c r="T5674" t="s">
        <v>65</v>
      </c>
      <c r="U5674" t="s">
        <v>703</v>
      </c>
      <c r="V5674" t="s">
        <v>309</v>
      </c>
      <c r="W5674" t="s">
        <v>53</v>
      </c>
      <c r="X5674" t="s">
        <v>100</v>
      </c>
      <c r="Y5674" t="s">
        <v>290</v>
      </c>
      <c r="Z5674" t="s">
        <v>760</v>
      </c>
    </row>
    <row r="5675" spans="1:26" hidden="1" x14ac:dyDescent="0.25">
      <c r="A5675" t="s">
        <v>22541</v>
      </c>
      <c r="B5675" t="s">
        <v>22542</v>
      </c>
      <c r="C5675" s="1" t="str">
        <f t="shared" si="932"/>
        <v>21:0389</v>
      </c>
      <c r="D5675" s="1" t="str">
        <f>HYPERLINK("http://geochem.nrcan.gc.ca/cdogs/content/svy/svy210130_e.htm", "21:0130")</f>
        <v>21:0130</v>
      </c>
      <c r="E5675" t="s">
        <v>22543</v>
      </c>
      <c r="F5675" t="s">
        <v>22544</v>
      </c>
      <c r="H5675">
        <v>68.097972999999996</v>
      </c>
      <c r="I5675">
        <v>-84.893880899999999</v>
      </c>
      <c r="J5675" s="1" t="str">
        <f>HYPERLINK("http://geochem.nrcan.gc.ca/cdogs/content/kwd/kwd020027_e.htm", "NGR lake sediment grab sample")</f>
        <v>NGR lake sediment grab sample</v>
      </c>
      <c r="K5675" s="1" t="str">
        <f>HYPERLINK("http://geochem.nrcan.gc.ca/cdogs/content/kwd/kwd080006_e.htm", "&lt;177 micron (NGR)")</f>
        <v>&lt;177 micron (NGR)</v>
      </c>
      <c r="L5675">
        <v>58</v>
      </c>
      <c r="M5675" t="s">
        <v>242</v>
      </c>
      <c r="N5675">
        <v>1123</v>
      </c>
      <c r="O5675" t="s">
        <v>1090</v>
      </c>
      <c r="P5675" t="s">
        <v>343</v>
      </c>
      <c r="Q5675" t="s">
        <v>97</v>
      </c>
      <c r="R5675" t="s">
        <v>321</v>
      </c>
      <c r="S5675" t="s">
        <v>110</v>
      </c>
      <c r="T5675" t="s">
        <v>36</v>
      </c>
      <c r="U5675" t="s">
        <v>874</v>
      </c>
      <c r="V5675" t="s">
        <v>8216</v>
      </c>
      <c r="W5675" t="s">
        <v>39</v>
      </c>
      <c r="X5675" t="s">
        <v>890</v>
      </c>
      <c r="Y5675" t="s">
        <v>41</v>
      </c>
      <c r="Z5675" t="s">
        <v>2240</v>
      </c>
    </row>
    <row r="5676" spans="1:26" hidden="1" x14ac:dyDescent="0.25">
      <c r="A5676" t="s">
        <v>22545</v>
      </c>
      <c r="B5676" t="s">
        <v>22546</v>
      </c>
      <c r="C5676" s="1" t="str">
        <f t="shared" si="932"/>
        <v>21:0389</v>
      </c>
      <c r="D5676" s="1" t="str">
        <f>HYPERLINK("http://geochem.nrcan.gc.ca/cdogs/content/svy/svy210130_e.htm", "21:0130")</f>
        <v>21:0130</v>
      </c>
      <c r="E5676" t="s">
        <v>22547</v>
      </c>
      <c r="F5676" t="s">
        <v>22548</v>
      </c>
      <c r="H5676">
        <v>68.024104500000007</v>
      </c>
      <c r="I5676">
        <v>-84.134961500000003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58</v>
      </c>
      <c r="M5676" t="s">
        <v>47</v>
      </c>
      <c r="N5676">
        <v>1124</v>
      </c>
      <c r="O5676" t="s">
        <v>470</v>
      </c>
      <c r="P5676" t="s">
        <v>188</v>
      </c>
      <c r="Q5676" t="s">
        <v>277</v>
      </c>
      <c r="R5676" t="s">
        <v>1058</v>
      </c>
      <c r="S5676" t="s">
        <v>708</v>
      </c>
      <c r="T5676" t="s">
        <v>36</v>
      </c>
      <c r="U5676" t="s">
        <v>1282</v>
      </c>
      <c r="V5676" t="s">
        <v>1007</v>
      </c>
      <c r="W5676" t="s">
        <v>33</v>
      </c>
      <c r="X5676" t="s">
        <v>48</v>
      </c>
      <c r="Y5676" t="s">
        <v>41</v>
      </c>
      <c r="Z5676" t="s">
        <v>97</v>
      </c>
    </row>
    <row r="5677" spans="1:26" hidden="1" x14ac:dyDescent="0.25">
      <c r="A5677" t="s">
        <v>22549</v>
      </c>
      <c r="B5677" t="s">
        <v>22550</v>
      </c>
      <c r="C5677" s="1" t="str">
        <f t="shared" si="932"/>
        <v>21:0389</v>
      </c>
      <c r="D5677" s="1" t="str">
        <f>HYPERLINK("http://geochem.nrcan.gc.ca/cdogs/content/svy/svy210130_e.htm", "21:0130")</f>
        <v>21:0130</v>
      </c>
      <c r="E5677" t="s">
        <v>22551</v>
      </c>
      <c r="F5677" t="s">
        <v>22552</v>
      </c>
      <c r="H5677">
        <v>68.0415402</v>
      </c>
      <c r="I5677">
        <v>-84.104761600000003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58</v>
      </c>
      <c r="M5677" t="s">
        <v>60</v>
      </c>
      <c r="N5677">
        <v>1125</v>
      </c>
      <c r="O5677" t="s">
        <v>144</v>
      </c>
      <c r="P5677" t="s">
        <v>208</v>
      </c>
      <c r="Q5677" t="s">
        <v>668</v>
      </c>
      <c r="R5677" t="s">
        <v>343</v>
      </c>
      <c r="S5677" t="s">
        <v>708</v>
      </c>
      <c r="T5677" t="s">
        <v>36</v>
      </c>
      <c r="U5677" t="s">
        <v>1192</v>
      </c>
      <c r="V5677" t="s">
        <v>16572</v>
      </c>
      <c r="W5677" t="s">
        <v>63</v>
      </c>
      <c r="X5677" t="s">
        <v>336</v>
      </c>
      <c r="Y5677" t="s">
        <v>125</v>
      </c>
      <c r="Z5677" t="s">
        <v>2661</v>
      </c>
    </row>
    <row r="5678" spans="1:26" hidden="1" x14ac:dyDescent="0.25">
      <c r="A5678" t="s">
        <v>22553</v>
      </c>
      <c r="B5678" t="s">
        <v>22554</v>
      </c>
      <c r="C5678" s="1" t="str">
        <f t="shared" si="932"/>
        <v>21:0389</v>
      </c>
      <c r="D5678" s="1" t="str">
        <f>HYPERLINK("http://geochem.nrcan.gc.ca/cdogs/content/svy/svy_e.htm", "")</f>
        <v/>
      </c>
      <c r="G5678" s="1" t="str">
        <f>HYPERLINK("http://geochem.nrcan.gc.ca/cdogs/content/cr_/cr_00021_e.htm", "21")</f>
        <v>21</v>
      </c>
      <c r="J5678" t="s">
        <v>220</v>
      </c>
      <c r="K5678" t="s">
        <v>221</v>
      </c>
      <c r="L5678">
        <v>58</v>
      </c>
      <c r="M5678" t="s">
        <v>222</v>
      </c>
      <c r="N5678">
        <v>1126</v>
      </c>
      <c r="O5678" t="s">
        <v>48</v>
      </c>
      <c r="P5678" t="s">
        <v>77</v>
      </c>
      <c r="Q5678" t="s">
        <v>64</v>
      </c>
      <c r="R5678" t="s">
        <v>39</v>
      </c>
      <c r="S5678" t="s">
        <v>33</v>
      </c>
      <c r="T5678" t="s">
        <v>36</v>
      </c>
      <c r="U5678" t="s">
        <v>889</v>
      </c>
      <c r="V5678" t="s">
        <v>685</v>
      </c>
      <c r="W5678" t="s">
        <v>146</v>
      </c>
      <c r="X5678" t="s">
        <v>890</v>
      </c>
      <c r="Y5678" t="s">
        <v>3466</v>
      </c>
      <c r="Z5678" t="s">
        <v>1558</v>
      </c>
    </row>
    <row r="5679" spans="1:26" hidden="1" x14ac:dyDescent="0.25">
      <c r="A5679" t="s">
        <v>22555</v>
      </c>
      <c r="B5679" t="s">
        <v>22556</v>
      </c>
      <c r="C5679" s="1" t="str">
        <f t="shared" si="932"/>
        <v>21:0389</v>
      </c>
      <c r="D5679" s="1" t="str">
        <f t="shared" ref="D5679:D5707" si="936">HYPERLINK("http://geochem.nrcan.gc.ca/cdogs/content/svy/svy210130_e.htm", "21:0130")</f>
        <v>21:0130</v>
      </c>
      <c r="E5679" t="s">
        <v>22557</v>
      </c>
      <c r="F5679" t="s">
        <v>22558</v>
      </c>
      <c r="H5679">
        <v>68.028326399999997</v>
      </c>
      <c r="I5679">
        <v>-84.015707699999993</v>
      </c>
      <c r="J5679" s="1" t="str">
        <f t="shared" ref="J5679:J5707" si="937">HYPERLINK("http://geochem.nrcan.gc.ca/cdogs/content/kwd/kwd020027_e.htm", "NGR lake sediment grab sample")</f>
        <v>NGR lake sediment grab sample</v>
      </c>
      <c r="K5679" s="1" t="str">
        <f t="shared" ref="K5679:K5707" si="938">HYPERLINK("http://geochem.nrcan.gc.ca/cdogs/content/kwd/kwd080006_e.htm", "&lt;177 micron (NGR)")</f>
        <v>&lt;177 micron (NGR)</v>
      </c>
      <c r="L5679">
        <v>58</v>
      </c>
      <c r="M5679" t="s">
        <v>73</v>
      </c>
      <c r="N5679">
        <v>1127</v>
      </c>
      <c r="O5679" t="s">
        <v>252</v>
      </c>
      <c r="P5679" t="s">
        <v>516</v>
      </c>
      <c r="Q5679" t="s">
        <v>135</v>
      </c>
      <c r="R5679" t="s">
        <v>516</v>
      </c>
      <c r="S5679" t="s">
        <v>34</v>
      </c>
      <c r="T5679" t="s">
        <v>36</v>
      </c>
      <c r="U5679" t="s">
        <v>503</v>
      </c>
      <c r="V5679" t="s">
        <v>7336</v>
      </c>
      <c r="W5679" t="s">
        <v>53</v>
      </c>
      <c r="X5679" t="s">
        <v>336</v>
      </c>
      <c r="Y5679" t="s">
        <v>41</v>
      </c>
      <c r="Z5679" t="s">
        <v>349</v>
      </c>
    </row>
    <row r="5680" spans="1:26" hidden="1" x14ac:dyDescent="0.25">
      <c r="A5680" t="s">
        <v>22559</v>
      </c>
      <c r="B5680" t="s">
        <v>22560</v>
      </c>
      <c r="C5680" s="1" t="str">
        <f t="shared" si="932"/>
        <v>21:0389</v>
      </c>
      <c r="D5680" s="1" t="str">
        <f t="shared" si="936"/>
        <v>21:0130</v>
      </c>
      <c r="E5680" t="s">
        <v>22561</v>
      </c>
      <c r="F5680" t="s">
        <v>22562</v>
      </c>
      <c r="H5680">
        <v>68.045239300000006</v>
      </c>
      <c r="I5680">
        <v>-84.017624900000001</v>
      </c>
      <c r="J5680" s="1" t="str">
        <f t="shared" si="937"/>
        <v>NGR lake sediment grab sample</v>
      </c>
      <c r="K5680" s="1" t="str">
        <f t="shared" si="938"/>
        <v>&lt;177 micron (NGR)</v>
      </c>
      <c r="L5680">
        <v>58</v>
      </c>
      <c r="M5680" t="s">
        <v>87</v>
      </c>
      <c r="N5680">
        <v>1128</v>
      </c>
      <c r="O5680" t="s">
        <v>541</v>
      </c>
      <c r="P5680" t="s">
        <v>771</v>
      </c>
      <c r="Q5680" t="s">
        <v>77</v>
      </c>
      <c r="R5680" t="s">
        <v>1254</v>
      </c>
      <c r="S5680" t="s">
        <v>283</v>
      </c>
      <c r="T5680" t="s">
        <v>36</v>
      </c>
      <c r="U5680" t="s">
        <v>5357</v>
      </c>
      <c r="V5680" t="s">
        <v>10394</v>
      </c>
      <c r="W5680" t="s">
        <v>63</v>
      </c>
      <c r="X5680" t="s">
        <v>890</v>
      </c>
      <c r="Y5680" t="s">
        <v>41</v>
      </c>
      <c r="Z5680" t="s">
        <v>1007</v>
      </c>
    </row>
    <row r="5681" spans="1:26" hidden="1" x14ac:dyDescent="0.25">
      <c r="A5681" t="s">
        <v>22563</v>
      </c>
      <c r="B5681" t="s">
        <v>22564</v>
      </c>
      <c r="C5681" s="1" t="str">
        <f t="shared" si="932"/>
        <v>21:0389</v>
      </c>
      <c r="D5681" s="1" t="str">
        <f t="shared" si="936"/>
        <v>21:0130</v>
      </c>
      <c r="E5681" t="s">
        <v>22565</v>
      </c>
      <c r="F5681" t="s">
        <v>22566</v>
      </c>
      <c r="H5681">
        <v>68.2255289</v>
      </c>
      <c r="I5681">
        <v>-84.171514799999997</v>
      </c>
      <c r="J5681" s="1" t="str">
        <f t="shared" si="937"/>
        <v>NGR lake sediment grab sample</v>
      </c>
      <c r="K5681" s="1" t="str">
        <f t="shared" si="938"/>
        <v>&lt;177 micron (NGR)</v>
      </c>
      <c r="L5681">
        <v>58</v>
      </c>
      <c r="M5681" t="s">
        <v>96</v>
      </c>
      <c r="N5681">
        <v>1129</v>
      </c>
      <c r="O5681" t="s">
        <v>119</v>
      </c>
      <c r="P5681" t="s">
        <v>252</v>
      </c>
      <c r="Q5681" t="s">
        <v>198</v>
      </c>
      <c r="R5681" t="s">
        <v>666</v>
      </c>
      <c r="S5681" t="s">
        <v>391</v>
      </c>
      <c r="T5681" t="s">
        <v>36</v>
      </c>
      <c r="U5681" t="s">
        <v>4778</v>
      </c>
      <c r="V5681" t="s">
        <v>895</v>
      </c>
      <c r="W5681" t="s">
        <v>66</v>
      </c>
      <c r="X5681" t="s">
        <v>48</v>
      </c>
      <c r="Y5681" t="s">
        <v>41</v>
      </c>
      <c r="Z5681" t="s">
        <v>1137</v>
      </c>
    </row>
    <row r="5682" spans="1:26" hidden="1" x14ac:dyDescent="0.25">
      <c r="A5682" t="s">
        <v>22567</v>
      </c>
      <c r="B5682" t="s">
        <v>22568</v>
      </c>
      <c r="C5682" s="1" t="str">
        <f t="shared" si="932"/>
        <v>21:0389</v>
      </c>
      <c r="D5682" s="1" t="str">
        <f t="shared" si="936"/>
        <v>21:0130</v>
      </c>
      <c r="E5682" t="s">
        <v>22569</v>
      </c>
      <c r="F5682" t="s">
        <v>22570</v>
      </c>
      <c r="H5682">
        <v>68.180359999999993</v>
      </c>
      <c r="I5682">
        <v>-84.077960899999994</v>
      </c>
      <c r="J5682" s="1" t="str">
        <f t="shared" si="937"/>
        <v>NGR lake sediment grab sample</v>
      </c>
      <c r="K5682" s="1" t="str">
        <f t="shared" si="938"/>
        <v>&lt;177 micron (NGR)</v>
      </c>
      <c r="L5682">
        <v>58</v>
      </c>
      <c r="M5682" t="s">
        <v>106</v>
      </c>
      <c r="N5682">
        <v>1130</v>
      </c>
      <c r="O5682" t="s">
        <v>417</v>
      </c>
      <c r="P5682" t="s">
        <v>100</v>
      </c>
      <c r="Q5682" t="s">
        <v>34</v>
      </c>
      <c r="R5682" t="s">
        <v>62</v>
      </c>
      <c r="S5682" t="s">
        <v>135</v>
      </c>
      <c r="T5682" t="s">
        <v>36</v>
      </c>
      <c r="U5682" t="s">
        <v>1617</v>
      </c>
      <c r="V5682" t="s">
        <v>7336</v>
      </c>
      <c r="W5682" t="s">
        <v>66</v>
      </c>
      <c r="X5682" t="s">
        <v>48</v>
      </c>
      <c r="Y5682" t="s">
        <v>41</v>
      </c>
      <c r="Z5682" t="s">
        <v>290</v>
      </c>
    </row>
    <row r="5683" spans="1:26" hidden="1" x14ac:dyDescent="0.25">
      <c r="A5683" t="s">
        <v>22571</v>
      </c>
      <c r="B5683" t="s">
        <v>22572</v>
      </c>
      <c r="C5683" s="1" t="str">
        <f t="shared" si="932"/>
        <v>21:0389</v>
      </c>
      <c r="D5683" s="1" t="str">
        <f t="shared" si="936"/>
        <v>21:0130</v>
      </c>
      <c r="E5683" t="s">
        <v>22573</v>
      </c>
      <c r="F5683" t="s">
        <v>22574</v>
      </c>
      <c r="H5683">
        <v>68.169439600000004</v>
      </c>
      <c r="I5683">
        <v>-84.151970700000007</v>
      </c>
      <c r="J5683" s="1" t="str">
        <f t="shared" si="937"/>
        <v>NGR lake sediment grab sample</v>
      </c>
      <c r="K5683" s="1" t="str">
        <f t="shared" si="938"/>
        <v>&lt;177 micron (NGR)</v>
      </c>
      <c r="L5683">
        <v>58</v>
      </c>
      <c r="M5683" t="s">
        <v>251</v>
      </c>
      <c r="N5683">
        <v>1131</v>
      </c>
      <c r="O5683" t="s">
        <v>320</v>
      </c>
      <c r="P5683" t="s">
        <v>289</v>
      </c>
      <c r="Q5683" t="s">
        <v>64</v>
      </c>
      <c r="R5683" t="s">
        <v>546</v>
      </c>
      <c r="S5683" t="s">
        <v>64</v>
      </c>
      <c r="T5683" t="s">
        <v>36</v>
      </c>
      <c r="U5683" t="s">
        <v>991</v>
      </c>
      <c r="V5683" t="s">
        <v>1006</v>
      </c>
      <c r="W5683" t="s">
        <v>80</v>
      </c>
      <c r="X5683" t="s">
        <v>760</v>
      </c>
      <c r="Y5683" t="s">
        <v>41</v>
      </c>
      <c r="Z5683" t="s">
        <v>760</v>
      </c>
    </row>
    <row r="5684" spans="1:26" hidden="1" x14ac:dyDescent="0.25">
      <c r="A5684" t="s">
        <v>22575</v>
      </c>
      <c r="B5684" t="s">
        <v>22576</v>
      </c>
      <c r="C5684" s="1" t="str">
        <f t="shared" si="932"/>
        <v>21:0389</v>
      </c>
      <c r="D5684" s="1" t="str">
        <f t="shared" si="936"/>
        <v>21:0130</v>
      </c>
      <c r="E5684" t="s">
        <v>22577</v>
      </c>
      <c r="F5684" t="s">
        <v>22578</v>
      </c>
      <c r="H5684">
        <v>68.169478400000003</v>
      </c>
      <c r="I5684">
        <v>-84.177843800000005</v>
      </c>
      <c r="J5684" s="1" t="str">
        <f t="shared" si="937"/>
        <v>NGR lake sediment grab sample</v>
      </c>
      <c r="K5684" s="1" t="str">
        <f t="shared" si="938"/>
        <v>&lt;177 micron (NGR)</v>
      </c>
      <c r="L5684">
        <v>58</v>
      </c>
      <c r="M5684" t="s">
        <v>259</v>
      </c>
      <c r="N5684">
        <v>1132</v>
      </c>
      <c r="O5684" t="s">
        <v>528</v>
      </c>
      <c r="P5684" t="s">
        <v>667</v>
      </c>
      <c r="Q5684" t="s">
        <v>596</v>
      </c>
      <c r="R5684" t="s">
        <v>890</v>
      </c>
      <c r="S5684" t="s">
        <v>77</v>
      </c>
      <c r="T5684" t="s">
        <v>36</v>
      </c>
      <c r="U5684" t="s">
        <v>1846</v>
      </c>
      <c r="V5684" t="s">
        <v>3144</v>
      </c>
      <c r="W5684" t="s">
        <v>63</v>
      </c>
      <c r="X5684" t="s">
        <v>890</v>
      </c>
      <c r="Y5684" t="s">
        <v>309</v>
      </c>
      <c r="Z5684" t="s">
        <v>2757</v>
      </c>
    </row>
    <row r="5685" spans="1:26" hidden="1" x14ac:dyDescent="0.25">
      <c r="A5685" t="s">
        <v>22579</v>
      </c>
      <c r="B5685" t="s">
        <v>22580</v>
      </c>
      <c r="C5685" s="1" t="str">
        <f t="shared" si="932"/>
        <v>21:0389</v>
      </c>
      <c r="D5685" s="1" t="str">
        <f t="shared" si="936"/>
        <v>21:0130</v>
      </c>
      <c r="E5685" t="s">
        <v>22577</v>
      </c>
      <c r="F5685" t="s">
        <v>22581</v>
      </c>
      <c r="H5685">
        <v>68.169478400000003</v>
      </c>
      <c r="I5685">
        <v>-84.177843800000005</v>
      </c>
      <c r="J5685" s="1" t="str">
        <f t="shared" si="937"/>
        <v>NGR lake sediment grab sample</v>
      </c>
      <c r="K5685" s="1" t="str">
        <f t="shared" si="938"/>
        <v>&lt;177 micron (NGR)</v>
      </c>
      <c r="L5685">
        <v>58</v>
      </c>
      <c r="M5685" t="s">
        <v>268</v>
      </c>
      <c r="N5685">
        <v>1133</v>
      </c>
      <c r="O5685" t="s">
        <v>208</v>
      </c>
      <c r="P5685" t="s">
        <v>639</v>
      </c>
      <c r="Q5685" t="s">
        <v>596</v>
      </c>
      <c r="R5685" t="s">
        <v>62</v>
      </c>
      <c r="S5685" t="s">
        <v>134</v>
      </c>
      <c r="T5685" t="s">
        <v>122</v>
      </c>
      <c r="U5685" t="s">
        <v>825</v>
      </c>
      <c r="V5685" t="s">
        <v>5774</v>
      </c>
      <c r="W5685" t="s">
        <v>63</v>
      </c>
      <c r="X5685" t="s">
        <v>48</v>
      </c>
      <c r="Y5685" t="s">
        <v>125</v>
      </c>
      <c r="Z5685" t="s">
        <v>3838</v>
      </c>
    </row>
    <row r="5686" spans="1:26" hidden="1" x14ac:dyDescent="0.25">
      <c r="A5686" t="s">
        <v>22582</v>
      </c>
      <c r="B5686" t="s">
        <v>22583</v>
      </c>
      <c r="C5686" s="1" t="str">
        <f t="shared" si="932"/>
        <v>21:0389</v>
      </c>
      <c r="D5686" s="1" t="str">
        <f t="shared" si="936"/>
        <v>21:0130</v>
      </c>
      <c r="E5686" t="s">
        <v>22584</v>
      </c>
      <c r="F5686" t="s">
        <v>22585</v>
      </c>
      <c r="H5686">
        <v>68.163121799999999</v>
      </c>
      <c r="I5686">
        <v>-84.162543299999996</v>
      </c>
      <c r="J5686" s="1" t="str">
        <f t="shared" si="937"/>
        <v>NGR lake sediment grab sample</v>
      </c>
      <c r="K5686" s="1" t="str">
        <f t="shared" si="938"/>
        <v>&lt;177 micron (NGR)</v>
      </c>
      <c r="L5686">
        <v>58</v>
      </c>
      <c r="M5686" t="s">
        <v>118</v>
      </c>
      <c r="N5686">
        <v>1134</v>
      </c>
      <c r="O5686" t="s">
        <v>841</v>
      </c>
      <c r="P5686" t="s">
        <v>199</v>
      </c>
      <c r="Q5686" t="s">
        <v>391</v>
      </c>
      <c r="R5686" t="s">
        <v>108</v>
      </c>
      <c r="S5686" t="s">
        <v>277</v>
      </c>
      <c r="T5686" t="s">
        <v>36</v>
      </c>
      <c r="U5686" t="s">
        <v>2504</v>
      </c>
      <c r="V5686" t="s">
        <v>10384</v>
      </c>
      <c r="W5686" t="s">
        <v>63</v>
      </c>
      <c r="X5686" t="s">
        <v>890</v>
      </c>
      <c r="Y5686" t="s">
        <v>41</v>
      </c>
      <c r="Z5686" t="s">
        <v>2335</v>
      </c>
    </row>
    <row r="5687" spans="1:26" hidden="1" x14ac:dyDescent="0.25">
      <c r="A5687" t="s">
        <v>22586</v>
      </c>
      <c r="B5687" t="s">
        <v>22587</v>
      </c>
      <c r="C5687" s="1" t="str">
        <f t="shared" si="932"/>
        <v>21:0389</v>
      </c>
      <c r="D5687" s="1" t="str">
        <f t="shared" si="936"/>
        <v>21:0130</v>
      </c>
      <c r="E5687" t="s">
        <v>22588</v>
      </c>
      <c r="F5687" t="s">
        <v>22589</v>
      </c>
      <c r="H5687">
        <v>68.104171500000007</v>
      </c>
      <c r="I5687">
        <v>-84.203138999999993</v>
      </c>
      <c r="J5687" s="1" t="str">
        <f t="shared" si="937"/>
        <v>NGR lake sediment grab sample</v>
      </c>
      <c r="K5687" s="1" t="str">
        <f t="shared" si="938"/>
        <v>&lt;177 micron (NGR)</v>
      </c>
      <c r="L5687">
        <v>58</v>
      </c>
      <c r="M5687" t="s">
        <v>131</v>
      </c>
      <c r="N5687">
        <v>1135</v>
      </c>
      <c r="O5687" t="s">
        <v>470</v>
      </c>
      <c r="P5687" t="s">
        <v>320</v>
      </c>
      <c r="Q5687" t="s">
        <v>110</v>
      </c>
      <c r="R5687" t="s">
        <v>336</v>
      </c>
      <c r="S5687" t="s">
        <v>133</v>
      </c>
      <c r="T5687" t="s">
        <v>36</v>
      </c>
      <c r="U5687" t="s">
        <v>1588</v>
      </c>
      <c r="V5687" t="s">
        <v>19037</v>
      </c>
      <c r="W5687" t="s">
        <v>80</v>
      </c>
      <c r="X5687" t="s">
        <v>81</v>
      </c>
      <c r="Y5687" t="s">
        <v>41</v>
      </c>
      <c r="Z5687" t="s">
        <v>760</v>
      </c>
    </row>
    <row r="5688" spans="1:26" hidden="1" x14ac:dyDescent="0.25">
      <c r="A5688" t="s">
        <v>22590</v>
      </c>
      <c r="B5688" t="s">
        <v>22591</v>
      </c>
      <c r="C5688" s="1" t="str">
        <f t="shared" si="932"/>
        <v>21:0389</v>
      </c>
      <c r="D5688" s="1" t="str">
        <f t="shared" si="936"/>
        <v>21:0130</v>
      </c>
      <c r="E5688" t="s">
        <v>22592</v>
      </c>
      <c r="F5688" t="s">
        <v>22593</v>
      </c>
      <c r="H5688">
        <v>68.052254199999993</v>
      </c>
      <c r="I5688">
        <v>-84.228359699999999</v>
      </c>
      <c r="J5688" s="1" t="str">
        <f t="shared" si="937"/>
        <v>NGR lake sediment grab sample</v>
      </c>
      <c r="K5688" s="1" t="str">
        <f t="shared" si="938"/>
        <v>&lt;177 micron (NGR)</v>
      </c>
      <c r="L5688">
        <v>58</v>
      </c>
      <c r="M5688" t="s">
        <v>143</v>
      </c>
      <c r="N5688">
        <v>1136</v>
      </c>
      <c r="O5688" t="s">
        <v>1709</v>
      </c>
      <c r="P5688" t="s">
        <v>417</v>
      </c>
      <c r="Q5688" t="s">
        <v>277</v>
      </c>
      <c r="R5688" t="s">
        <v>298</v>
      </c>
      <c r="S5688" t="s">
        <v>394</v>
      </c>
      <c r="T5688" t="s">
        <v>36</v>
      </c>
      <c r="U5688" t="s">
        <v>571</v>
      </c>
      <c r="V5688" t="s">
        <v>11950</v>
      </c>
      <c r="W5688" t="s">
        <v>66</v>
      </c>
      <c r="X5688" t="s">
        <v>79</v>
      </c>
      <c r="Y5688" t="s">
        <v>125</v>
      </c>
      <c r="Z5688" t="s">
        <v>4550</v>
      </c>
    </row>
    <row r="5689" spans="1:26" hidden="1" x14ac:dyDescent="0.25">
      <c r="A5689" t="s">
        <v>22594</v>
      </c>
      <c r="B5689" t="s">
        <v>22595</v>
      </c>
      <c r="C5689" s="1" t="str">
        <f t="shared" si="932"/>
        <v>21:0389</v>
      </c>
      <c r="D5689" s="1" t="str">
        <f t="shared" si="936"/>
        <v>21:0130</v>
      </c>
      <c r="E5689" t="s">
        <v>22596</v>
      </c>
      <c r="F5689" t="s">
        <v>22597</v>
      </c>
      <c r="H5689">
        <v>68.024650500000007</v>
      </c>
      <c r="I5689">
        <v>-84.255130399999999</v>
      </c>
      <c r="J5689" s="1" t="str">
        <f t="shared" si="937"/>
        <v>NGR lake sediment grab sample</v>
      </c>
      <c r="K5689" s="1" t="str">
        <f t="shared" si="938"/>
        <v>&lt;177 micron (NGR)</v>
      </c>
      <c r="L5689">
        <v>58</v>
      </c>
      <c r="M5689" t="s">
        <v>177</v>
      </c>
      <c r="N5689">
        <v>1137</v>
      </c>
      <c r="O5689" t="s">
        <v>841</v>
      </c>
      <c r="P5689" t="s">
        <v>348</v>
      </c>
      <c r="Q5689" t="s">
        <v>596</v>
      </c>
      <c r="R5689" t="s">
        <v>455</v>
      </c>
      <c r="S5689" t="s">
        <v>668</v>
      </c>
      <c r="T5689" t="s">
        <v>36</v>
      </c>
      <c r="U5689" t="s">
        <v>831</v>
      </c>
      <c r="V5689" t="s">
        <v>16223</v>
      </c>
      <c r="W5689" t="s">
        <v>66</v>
      </c>
      <c r="X5689" t="s">
        <v>890</v>
      </c>
      <c r="Y5689" t="s">
        <v>66</v>
      </c>
      <c r="Z5689" t="s">
        <v>992</v>
      </c>
    </row>
    <row r="5690" spans="1:26" hidden="1" x14ac:dyDescent="0.25">
      <c r="A5690" t="s">
        <v>22598</v>
      </c>
      <c r="B5690" t="s">
        <v>22599</v>
      </c>
      <c r="C5690" s="1" t="str">
        <f t="shared" si="932"/>
        <v>21:0389</v>
      </c>
      <c r="D5690" s="1" t="str">
        <f t="shared" si="936"/>
        <v>21:0130</v>
      </c>
      <c r="E5690" t="s">
        <v>22600</v>
      </c>
      <c r="F5690" t="s">
        <v>22601</v>
      </c>
      <c r="H5690">
        <v>68.006127000000006</v>
      </c>
      <c r="I5690">
        <v>-84.722914500000002</v>
      </c>
      <c r="J5690" s="1" t="str">
        <f t="shared" si="937"/>
        <v>NGR lake sediment grab sample</v>
      </c>
      <c r="K5690" s="1" t="str">
        <f t="shared" si="938"/>
        <v>&lt;177 micron (NGR)</v>
      </c>
      <c r="L5690">
        <v>58</v>
      </c>
      <c r="M5690" t="s">
        <v>187</v>
      </c>
      <c r="N5690">
        <v>1138</v>
      </c>
      <c r="O5690" t="s">
        <v>390</v>
      </c>
      <c r="P5690" t="s">
        <v>1480</v>
      </c>
      <c r="Q5690" t="s">
        <v>277</v>
      </c>
      <c r="R5690" t="s">
        <v>562</v>
      </c>
      <c r="S5690" t="s">
        <v>546</v>
      </c>
      <c r="T5690" t="s">
        <v>36</v>
      </c>
      <c r="U5690" t="s">
        <v>12061</v>
      </c>
      <c r="V5690" t="s">
        <v>7848</v>
      </c>
      <c r="W5690" t="s">
        <v>33</v>
      </c>
      <c r="X5690" t="s">
        <v>300</v>
      </c>
      <c r="Y5690" t="s">
        <v>309</v>
      </c>
      <c r="Z5690" t="s">
        <v>6924</v>
      </c>
    </row>
    <row r="5691" spans="1:26" hidden="1" x14ac:dyDescent="0.25">
      <c r="A5691" t="s">
        <v>22602</v>
      </c>
      <c r="B5691" t="s">
        <v>22603</v>
      </c>
      <c r="C5691" s="1" t="str">
        <f t="shared" si="932"/>
        <v>21:0389</v>
      </c>
      <c r="D5691" s="1" t="str">
        <f t="shared" si="936"/>
        <v>21:0130</v>
      </c>
      <c r="E5691" t="s">
        <v>22604</v>
      </c>
      <c r="F5691" t="s">
        <v>22605</v>
      </c>
      <c r="H5691">
        <v>68.033072399999995</v>
      </c>
      <c r="I5691">
        <v>-84.730447100000006</v>
      </c>
      <c r="J5691" s="1" t="str">
        <f t="shared" si="937"/>
        <v>NGR lake sediment grab sample</v>
      </c>
      <c r="K5691" s="1" t="str">
        <f t="shared" si="938"/>
        <v>&lt;177 micron (NGR)</v>
      </c>
      <c r="L5691">
        <v>58</v>
      </c>
      <c r="M5691" t="s">
        <v>196</v>
      </c>
      <c r="N5691">
        <v>1139</v>
      </c>
      <c r="O5691" t="s">
        <v>178</v>
      </c>
      <c r="P5691" t="s">
        <v>528</v>
      </c>
      <c r="Q5691" t="s">
        <v>283</v>
      </c>
      <c r="R5691" t="s">
        <v>81</v>
      </c>
      <c r="S5691" t="s">
        <v>708</v>
      </c>
      <c r="T5691" t="s">
        <v>36</v>
      </c>
      <c r="U5691" t="s">
        <v>571</v>
      </c>
      <c r="V5691" t="s">
        <v>16665</v>
      </c>
      <c r="W5691" t="s">
        <v>33</v>
      </c>
      <c r="X5691" t="s">
        <v>48</v>
      </c>
      <c r="Y5691" t="s">
        <v>309</v>
      </c>
      <c r="Z5691" t="s">
        <v>4550</v>
      </c>
    </row>
    <row r="5692" spans="1:26" hidden="1" x14ac:dyDescent="0.25">
      <c r="A5692" t="s">
        <v>22606</v>
      </c>
      <c r="B5692" t="s">
        <v>22607</v>
      </c>
      <c r="C5692" s="1" t="str">
        <f t="shared" si="932"/>
        <v>21:0389</v>
      </c>
      <c r="D5692" s="1" t="str">
        <f t="shared" si="936"/>
        <v>21:0130</v>
      </c>
      <c r="E5692" t="s">
        <v>22608</v>
      </c>
      <c r="F5692" t="s">
        <v>22609</v>
      </c>
      <c r="H5692">
        <v>68.073402900000005</v>
      </c>
      <c r="I5692">
        <v>-84.805565900000005</v>
      </c>
      <c r="J5692" s="1" t="str">
        <f t="shared" si="937"/>
        <v>NGR lake sediment grab sample</v>
      </c>
      <c r="K5692" s="1" t="str">
        <f t="shared" si="938"/>
        <v>&lt;177 micron (NGR)</v>
      </c>
      <c r="L5692">
        <v>58</v>
      </c>
      <c r="M5692" t="s">
        <v>206</v>
      </c>
      <c r="N5692">
        <v>1140</v>
      </c>
      <c r="O5692" t="s">
        <v>31</v>
      </c>
      <c r="P5692" t="s">
        <v>1819</v>
      </c>
      <c r="Q5692" t="s">
        <v>277</v>
      </c>
      <c r="R5692" t="s">
        <v>297</v>
      </c>
      <c r="S5692" t="s">
        <v>32</v>
      </c>
      <c r="T5692" t="s">
        <v>36</v>
      </c>
      <c r="U5692" t="s">
        <v>456</v>
      </c>
      <c r="V5692" t="s">
        <v>14056</v>
      </c>
      <c r="W5692" t="s">
        <v>39</v>
      </c>
      <c r="X5692" t="s">
        <v>82</v>
      </c>
      <c r="Y5692" t="s">
        <v>41</v>
      </c>
      <c r="Z5692" t="s">
        <v>2661</v>
      </c>
    </row>
    <row r="5693" spans="1:26" hidden="1" x14ac:dyDescent="0.25">
      <c r="A5693" t="s">
        <v>22610</v>
      </c>
      <c r="B5693" t="s">
        <v>22611</v>
      </c>
      <c r="C5693" s="1" t="str">
        <f t="shared" si="932"/>
        <v>21:0389</v>
      </c>
      <c r="D5693" s="1" t="str">
        <f t="shared" si="936"/>
        <v>21:0130</v>
      </c>
      <c r="E5693" t="s">
        <v>22543</v>
      </c>
      <c r="F5693" t="s">
        <v>22612</v>
      </c>
      <c r="H5693">
        <v>68.097972999999996</v>
      </c>
      <c r="I5693">
        <v>-84.893880899999999</v>
      </c>
      <c r="J5693" s="1" t="str">
        <f t="shared" si="937"/>
        <v>NGR lake sediment grab sample</v>
      </c>
      <c r="K5693" s="1" t="str">
        <f t="shared" si="938"/>
        <v>&lt;177 micron (NGR)</v>
      </c>
      <c r="L5693">
        <v>58</v>
      </c>
      <c r="M5693" t="s">
        <v>366</v>
      </c>
      <c r="N5693">
        <v>1141</v>
      </c>
      <c r="O5693" t="s">
        <v>342</v>
      </c>
      <c r="P5693" t="s">
        <v>342</v>
      </c>
      <c r="Q5693" t="s">
        <v>290</v>
      </c>
      <c r="R5693" t="s">
        <v>145</v>
      </c>
      <c r="S5693" t="s">
        <v>198</v>
      </c>
      <c r="T5693" t="s">
        <v>36</v>
      </c>
      <c r="U5693" t="s">
        <v>933</v>
      </c>
      <c r="V5693" t="s">
        <v>11779</v>
      </c>
      <c r="W5693" t="s">
        <v>39</v>
      </c>
      <c r="X5693" t="s">
        <v>82</v>
      </c>
      <c r="Y5693" t="s">
        <v>41</v>
      </c>
      <c r="Z5693" t="s">
        <v>3853</v>
      </c>
    </row>
    <row r="5694" spans="1:26" hidden="1" x14ac:dyDescent="0.25">
      <c r="A5694" t="s">
        <v>22613</v>
      </c>
      <c r="B5694" t="s">
        <v>22614</v>
      </c>
      <c r="C5694" s="1" t="str">
        <f t="shared" si="932"/>
        <v>21:0389</v>
      </c>
      <c r="D5694" s="1" t="str">
        <f t="shared" si="936"/>
        <v>21:0130</v>
      </c>
      <c r="E5694" t="s">
        <v>22615</v>
      </c>
      <c r="F5694" t="s">
        <v>22616</v>
      </c>
      <c r="H5694">
        <v>68.123566499999995</v>
      </c>
      <c r="I5694">
        <v>-84.903905899999998</v>
      </c>
      <c r="J5694" s="1" t="str">
        <f t="shared" si="937"/>
        <v>NGR lake sediment grab sample</v>
      </c>
      <c r="K5694" s="1" t="str">
        <f t="shared" si="938"/>
        <v>&lt;177 micron (NGR)</v>
      </c>
      <c r="L5694">
        <v>58</v>
      </c>
      <c r="M5694" t="s">
        <v>214</v>
      </c>
      <c r="N5694">
        <v>1142</v>
      </c>
      <c r="O5694" t="s">
        <v>497</v>
      </c>
      <c r="P5694" t="s">
        <v>208</v>
      </c>
      <c r="Q5694" t="s">
        <v>134</v>
      </c>
      <c r="R5694" t="s">
        <v>343</v>
      </c>
      <c r="S5694" t="s">
        <v>82</v>
      </c>
      <c r="T5694" t="s">
        <v>36</v>
      </c>
      <c r="U5694" t="s">
        <v>111</v>
      </c>
      <c r="V5694" t="s">
        <v>14056</v>
      </c>
      <c r="W5694" t="s">
        <v>63</v>
      </c>
      <c r="X5694" t="s">
        <v>48</v>
      </c>
      <c r="Y5694" t="s">
        <v>41</v>
      </c>
      <c r="Z5694" t="s">
        <v>1259</v>
      </c>
    </row>
    <row r="5695" spans="1:26" hidden="1" x14ac:dyDescent="0.25">
      <c r="A5695" t="s">
        <v>22617</v>
      </c>
      <c r="B5695" t="s">
        <v>22618</v>
      </c>
      <c r="C5695" s="1" t="str">
        <f t="shared" si="932"/>
        <v>21:0389</v>
      </c>
      <c r="D5695" s="1" t="str">
        <f t="shared" si="936"/>
        <v>21:0130</v>
      </c>
      <c r="E5695" t="s">
        <v>22619</v>
      </c>
      <c r="F5695" t="s">
        <v>22620</v>
      </c>
      <c r="H5695">
        <v>68.229359900000006</v>
      </c>
      <c r="I5695">
        <v>-85.397091799999998</v>
      </c>
      <c r="J5695" s="1" t="str">
        <f t="shared" si="937"/>
        <v>NGR lake sediment grab sample</v>
      </c>
      <c r="K5695" s="1" t="str">
        <f t="shared" si="938"/>
        <v>&lt;177 micron (NGR)</v>
      </c>
      <c r="L5695">
        <v>59</v>
      </c>
      <c r="M5695" t="s">
        <v>242</v>
      </c>
      <c r="N5695">
        <v>1143</v>
      </c>
      <c r="O5695" t="s">
        <v>197</v>
      </c>
      <c r="P5695" t="s">
        <v>197</v>
      </c>
      <c r="Q5695" t="s">
        <v>97</v>
      </c>
      <c r="R5695" t="s">
        <v>32</v>
      </c>
      <c r="S5695" t="s">
        <v>181</v>
      </c>
      <c r="T5695" t="s">
        <v>122</v>
      </c>
      <c r="U5695" t="s">
        <v>1842</v>
      </c>
      <c r="V5695" t="s">
        <v>216</v>
      </c>
      <c r="W5695" t="s">
        <v>34</v>
      </c>
      <c r="X5695" t="s">
        <v>82</v>
      </c>
      <c r="Y5695" t="s">
        <v>41</v>
      </c>
      <c r="Z5695" t="s">
        <v>554</v>
      </c>
    </row>
    <row r="5696" spans="1:26" hidden="1" x14ac:dyDescent="0.25">
      <c r="A5696" t="s">
        <v>22621</v>
      </c>
      <c r="B5696" t="s">
        <v>22622</v>
      </c>
      <c r="C5696" s="1" t="str">
        <f t="shared" si="932"/>
        <v>21:0389</v>
      </c>
      <c r="D5696" s="1" t="str">
        <f t="shared" si="936"/>
        <v>21:0130</v>
      </c>
      <c r="E5696" t="s">
        <v>22623</v>
      </c>
      <c r="F5696" t="s">
        <v>22624</v>
      </c>
      <c r="H5696">
        <v>68.149892100000002</v>
      </c>
      <c r="I5696">
        <v>-85.039303899999993</v>
      </c>
      <c r="J5696" s="1" t="str">
        <f t="shared" si="937"/>
        <v>NGR lake sediment grab sample</v>
      </c>
      <c r="K5696" s="1" t="str">
        <f t="shared" si="938"/>
        <v>&lt;177 micron (NGR)</v>
      </c>
      <c r="L5696">
        <v>59</v>
      </c>
      <c r="M5696" t="s">
        <v>47</v>
      </c>
      <c r="N5696">
        <v>1144</v>
      </c>
      <c r="O5696" t="s">
        <v>847</v>
      </c>
      <c r="P5696" t="s">
        <v>320</v>
      </c>
      <c r="Q5696" t="s">
        <v>75</v>
      </c>
      <c r="R5696" t="s">
        <v>1254</v>
      </c>
      <c r="S5696" t="s">
        <v>668</v>
      </c>
      <c r="T5696" t="s">
        <v>36</v>
      </c>
      <c r="U5696" t="s">
        <v>456</v>
      </c>
      <c r="V5696" t="s">
        <v>10394</v>
      </c>
      <c r="W5696" t="s">
        <v>39</v>
      </c>
      <c r="X5696" t="s">
        <v>283</v>
      </c>
      <c r="Y5696" t="s">
        <v>41</v>
      </c>
      <c r="Z5696" t="s">
        <v>2240</v>
      </c>
    </row>
    <row r="5697" spans="1:26" hidden="1" x14ac:dyDescent="0.25">
      <c r="A5697" t="s">
        <v>22625</v>
      </c>
      <c r="B5697" t="s">
        <v>22626</v>
      </c>
      <c r="C5697" s="1" t="str">
        <f t="shared" si="932"/>
        <v>21:0389</v>
      </c>
      <c r="D5697" s="1" t="str">
        <f t="shared" si="936"/>
        <v>21:0130</v>
      </c>
      <c r="E5697" t="s">
        <v>22627</v>
      </c>
      <c r="F5697" t="s">
        <v>22628</v>
      </c>
      <c r="H5697">
        <v>68.166863800000002</v>
      </c>
      <c r="I5697">
        <v>-85.108405099999999</v>
      </c>
      <c r="J5697" s="1" t="str">
        <f t="shared" si="937"/>
        <v>NGR lake sediment grab sample</v>
      </c>
      <c r="K5697" s="1" t="str">
        <f t="shared" si="938"/>
        <v>&lt;177 micron (NGR)</v>
      </c>
      <c r="L5697">
        <v>59</v>
      </c>
      <c r="M5697" t="s">
        <v>60</v>
      </c>
      <c r="N5697">
        <v>1145</v>
      </c>
      <c r="O5697" t="s">
        <v>541</v>
      </c>
      <c r="P5697" t="s">
        <v>343</v>
      </c>
      <c r="Q5697" t="s">
        <v>110</v>
      </c>
      <c r="R5697" t="s">
        <v>48</v>
      </c>
      <c r="S5697" t="s">
        <v>277</v>
      </c>
      <c r="T5697" t="s">
        <v>36</v>
      </c>
      <c r="U5697" t="s">
        <v>848</v>
      </c>
      <c r="V5697" t="s">
        <v>33</v>
      </c>
      <c r="W5697" t="s">
        <v>80</v>
      </c>
      <c r="X5697" t="s">
        <v>283</v>
      </c>
      <c r="Y5697" t="s">
        <v>41</v>
      </c>
      <c r="Z5697" t="s">
        <v>2309</v>
      </c>
    </row>
    <row r="5698" spans="1:26" hidden="1" x14ac:dyDescent="0.25">
      <c r="A5698" t="s">
        <v>22629</v>
      </c>
      <c r="B5698" t="s">
        <v>22630</v>
      </c>
      <c r="C5698" s="1" t="str">
        <f t="shared" si="932"/>
        <v>21:0389</v>
      </c>
      <c r="D5698" s="1" t="str">
        <f t="shared" si="936"/>
        <v>21:0130</v>
      </c>
      <c r="E5698" t="s">
        <v>22631</v>
      </c>
      <c r="F5698" t="s">
        <v>22632</v>
      </c>
      <c r="H5698">
        <v>68.1904787</v>
      </c>
      <c r="I5698">
        <v>-85.140912099999994</v>
      </c>
      <c r="J5698" s="1" t="str">
        <f t="shared" si="937"/>
        <v>NGR lake sediment grab sample</v>
      </c>
      <c r="K5698" s="1" t="str">
        <f t="shared" si="938"/>
        <v>&lt;177 micron (NGR)</v>
      </c>
      <c r="L5698">
        <v>59</v>
      </c>
      <c r="M5698" t="s">
        <v>73</v>
      </c>
      <c r="N5698">
        <v>1146</v>
      </c>
      <c r="O5698" t="s">
        <v>79</v>
      </c>
      <c r="P5698" t="s">
        <v>82</v>
      </c>
      <c r="Q5698" t="s">
        <v>78</v>
      </c>
      <c r="R5698" t="s">
        <v>283</v>
      </c>
      <c r="S5698" t="s">
        <v>78</v>
      </c>
      <c r="T5698" t="s">
        <v>122</v>
      </c>
      <c r="U5698" t="s">
        <v>119</v>
      </c>
      <c r="V5698" t="s">
        <v>685</v>
      </c>
      <c r="W5698" t="s">
        <v>53</v>
      </c>
      <c r="X5698" t="s">
        <v>890</v>
      </c>
      <c r="Y5698" t="s">
        <v>3466</v>
      </c>
      <c r="Z5698" t="s">
        <v>3269</v>
      </c>
    </row>
    <row r="5699" spans="1:26" hidden="1" x14ac:dyDescent="0.25">
      <c r="A5699" t="s">
        <v>22633</v>
      </c>
      <c r="B5699" t="s">
        <v>22634</v>
      </c>
      <c r="C5699" s="1" t="str">
        <f t="shared" si="932"/>
        <v>21:0389</v>
      </c>
      <c r="D5699" s="1" t="str">
        <f t="shared" si="936"/>
        <v>21:0130</v>
      </c>
      <c r="E5699" t="s">
        <v>22635</v>
      </c>
      <c r="F5699" t="s">
        <v>22636</v>
      </c>
      <c r="H5699">
        <v>68.213574100000002</v>
      </c>
      <c r="I5699">
        <v>-85.199609899999999</v>
      </c>
      <c r="J5699" s="1" t="str">
        <f t="shared" si="937"/>
        <v>NGR lake sediment grab sample</v>
      </c>
      <c r="K5699" s="1" t="str">
        <f t="shared" si="938"/>
        <v>&lt;177 micron (NGR)</v>
      </c>
      <c r="L5699">
        <v>59</v>
      </c>
      <c r="M5699" t="s">
        <v>87</v>
      </c>
      <c r="N5699">
        <v>1147</v>
      </c>
      <c r="O5699" t="s">
        <v>577</v>
      </c>
      <c r="P5699" t="s">
        <v>3158</v>
      </c>
      <c r="Q5699" t="s">
        <v>277</v>
      </c>
      <c r="R5699" t="s">
        <v>455</v>
      </c>
      <c r="S5699" t="s">
        <v>49</v>
      </c>
      <c r="T5699" t="s">
        <v>36</v>
      </c>
      <c r="U5699" t="s">
        <v>1282</v>
      </c>
      <c r="V5699" t="s">
        <v>18944</v>
      </c>
      <c r="W5699" t="s">
        <v>63</v>
      </c>
      <c r="X5699" t="s">
        <v>760</v>
      </c>
      <c r="Y5699" t="s">
        <v>41</v>
      </c>
      <c r="Z5699" t="s">
        <v>760</v>
      </c>
    </row>
    <row r="5700" spans="1:26" hidden="1" x14ac:dyDescent="0.25">
      <c r="A5700" t="s">
        <v>22637</v>
      </c>
      <c r="B5700" t="s">
        <v>22638</v>
      </c>
      <c r="C5700" s="1" t="str">
        <f t="shared" si="932"/>
        <v>21:0389</v>
      </c>
      <c r="D5700" s="1" t="str">
        <f t="shared" si="936"/>
        <v>21:0130</v>
      </c>
      <c r="E5700" t="s">
        <v>22639</v>
      </c>
      <c r="F5700" t="s">
        <v>22640</v>
      </c>
      <c r="H5700">
        <v>68.247355999999996</v>
      </c>
      <c r="I5700">
        <v>-85.482121300000003</v>
      </c>
      <c r="J5700" s="1" t="str">
        <f t="shared" si="937"/>
        <v>NGR lake sediment grab sample</v>
      </c>
      <c r="K5700" s="1" t="str">
        <f t="shared" si="938"/>
        <v>&lt;177 micron (NGR)</v>
      </c>
      <c r="L5700">
        <v>59</v>
      </c>
      <c r="M5700" t="s">
        <v>96</v>
      </c>
      <c r="N5700">
        <v>1148</v>
      </c>
      <c r="O5700" t="s">
        <v>300</v>
      </c>
      <c r="P5700" t="s">
        <v>108</v>
      </c>
      <c r="Q5700" t="s">
        <v>78</v>
      </c>
      <c r="R5700" t="s">
        <v>82</v>
      </c>
      <c r="S5700" t="s">
        <v>146</v>
      </c>
      <c r="T5700" t="s">
        <v>36</v>
      </c>
      <c r="U5700" t="s">
        <v>673</v>
      </c>
      <c r="V5700" t="s">
        <v>216</v>
      </c>
      <c r="W5700" t="s">
        <v>80</v>
      </c>
      <c r="X5700" t="s">
        <v>79</v>
      </c>
      <c r="Y5700" t="s">
        <v>41</v>
      </c>
      <c r="Z5700" t="s">
        <v>2491</v>
      </c>
    </row>
    <row r="5701" spans="1:26" hidden="1" x14ac:dyDescent="0.25">
      <c r="A5701" t="s">
        <v>22641</v>
      </c>
      <c r="B5701" t="s">
        <v>22642</v>
      </c>
      <c r="C5701" s="1" t="str">
        <f t="shared" si="932"/>
        <v>21:0389</v>
      </c>
      <c r="D5701" s="1" t="str">
        <f t="shared" si="936"/>
        <v>21:0130</v>
      </c>
      <c r="E5701" t="s">
        <v>22619</v>
      </c>
      <c r="F5701" t="s">
        <v>22643</v>
      </c>
      <c r="H5701">
        <v>68.229359900000006</v>
      </c>
      <c r="I5701">
        <v>-85.397091799999998</v>
      </c>
      <c r="J5701" s="1" t="str">
        <f t="shared" si="937"/>
        <v>NGR lake sediment grab sample</v>
      </c>
      <c r="K5701" s="1" t="str">
        <f t="shared" si="938"/>
        <v>&lt;177 micron (NGR)</v>
      </c>
      <c r="L5701">
        <v>59</v>
      </c>
      <c r="M5701" t="s">
        <v>366</v>
      </c>
      <c r="N5701">
        <v>1149</v>
      </c>
      <c r="O5701" t="s">
        <v>455</v>
      </c>
      <c r="P5701" t="s">
        <v>300</v>
      </c>
      <c r="Q5701" t="s">
        <v>181</v>
      </c>
      <c r="R5701" t="s">
        <v>334</v>
      </c>
      <c r="S5701" t="s">
        <v>181</v>
      </c>
      <c r="T5701" t="s">
        <v>36</v>
      </c>
      <c r="U5701" t="s">
        <v>144</v>
      </c>
      <c r="V5701" t="s">
        <v>1216</v>
      </c>
      <c r="W5701" t="s">
        <v>34</v>
      </c>
      <c r="X5701" t="s">
        <v>283</v>
      </c>
      <c r="Y5701" t="s">
        <v>41</v>
      </c>
      <c r="Z5701" t="s">
        <v>554</v>
      </c>
    </row>
    <row r="5702" spans="1:26" hidden="1" x14ac:dyDescent="0.25">
      <c r="A5702" t="s">
        <v>22644</v>
      </c>
      <c r="B5702" t="s">
        <v>22645</v>
      </c>
      <c r="C5702" s="1" t="str">
        <f t="shared" si="932"/>
        <v>21:0389</v>
      </c>
      <c r="D5702" s="1" t="str">
        <f t="shared" si="936"/>
        <v>21:0130</v>
      </c>
      <c r="E5702" t="s">
        <v>22646</v>
      </c>
      <c r="F5702" t="s">
        <v>22647</v>
      </c>
      <c r="H5702">
        <v>68.239111199999996</v>
      </c>
      <c r="I5702">
        <v>-85.367542400000005</v>
      </c>
      <c r="J5702" s="1" t="str">
        <f t="shared" si="937"/>
        <v>NGR lake sediment grab sample</v>
      </c>
      <c r="K5702" s="1" t="str">
        <f t="shared" si="938"/>
        <v>&lt;177 micron (NGR)</v>
      </c>
      <c r="L5702">
        <v>59</v>
      </c>
      <c r="M5702" t="s">
        <v>106</v>
      </c>
      <c r="N5702">
        <v>1150</v>
      </c>
      <c r="O5702" t="s">
        <v>798</v>
      </c>
      <c r="P5702" t="s">
        <v>528</v>
      </c>
      <c r="Q5702" t="s">
        <v>181</v>
      </c>
      <c r="R5702" t="s">
        <v>1058</v>
      </c>
      <c r="S5702" t="s">
        <v>64</v>
      </c>
      <c r="T5702" t="s">
        <v>36</v>
      </c>
      <c r="U5702" t="s">
        <v>521</v>
      </c>
      <c r="V5702" t="s">
        <v>190</v>
      </c>
      <c r="W5702" t="s">
        <v>80</v>
      </c>
      <c r="X5702" t="s">
        <v>82</v>
      </c>
      <c r="Y5702" t="s">
        <v>1041</v>
      </c>
      <c r="Z5702" t="s">
        <v>4550</v>
      </c>
    </row>
    <row r="5703" spans="1:26" hidden="1" x14ac:dyDescent="0.25">
      <c r="A5703" t="s">
        <v>22648</v>
      </c>
      <c r="B5703" t="s">
        <v>22649</v>
      </c>
      <c r="C5703" s="1" t="str">
        <f t="shared" si="932"/>
        <v>21:0389</v>
      </c>
      <c r="D5703" s="1" t="str">
        <f t="shared" si="936"/>
        <v>21:0130</v>
      </c>
      <c r="E5703" t="s">
        <v>22650</v>
      </c>
      <c r="F5703" t="s">
        <v>22651</v>
      </c>
      <c r="H5703">
        <v>68.281988499999997</v>
      </c>
      <c r="I5703">
        <v>-85.506414199999995</v>
      </c>
      <c r="J5703" s="1" t="str">
        <f t="shared" si="937"/>
        <v>NGR lake sediment grab sample</v>
      </c>
      <c r="K5703" s="1" t="str">
        <f t="shared" si="938"/>
        <v>&lt;177 micron (NGR)</v>
      </c>
      <c r="L5703">
        <v>59</v>
      </c>
      <c r="M5703" t="s">
        <v>251</v>
      </c>
      <c r="N5703">
        <v>1151</v>
      </c>
      <c r="O5703" t="s">
        <v>120</v>
      </c>
      <c r="P5703" t="s">
        <v>890</v>
      </c>
      <c r="Q5703" t="s">
        <v>33</v>
      </c>
      <c r="R5703" t="s">
        <v>349</v>
      </c>
      <c r="S5703" t="s">
        <v>156</v>
      </c>
      <c r="T5703" t="s">
        <v>36</v>
      </c>
      <c r="U5703" t="s">
        <v>1842</v>
      </c>
      <c r="V5703" t="s">
        <v>216</v>
      </c>
      <c r="W5703" t="s">
        <v>63</v>
      </c>
      <c r="X5703" t="s">
        <v>283</v>
      </c>
      <c r="Y5703" t="s">
        <v>41</v>
      </c>
      <c r="Z5703" t="s">
        <v>895</v>
      </c>
    </row>
    <row r="5704" spans="1:26" hidden="1" x14ac:dyDescent="0.25">
      <c r="A5704" t="s">
        <v>22652</v>
      </c>
      <c r="B5704" t="s">
        <v>22653</v>
      </c>
      <c r="C5704" s="1" t="str">
        <f t="shared" si="932"/>
        <v>21:0389</v>
      </c>
      <c r="D5704" s="1" t="str">
        <f t="shared" si="936"/>
        <v>21:0130</v>
      </c>
      <c r="E5704" t="s">
        <v>22654</v>
      </c>
      <c r="F5704" t="s">
        <v>22655</v>
      </c>
      <c r="H5704">
        <v>68.288240099999996</v>
      </c>
      <c r="I5704">
        <v>-85.523376099999993</v>
      </c>
      <c r="J5704" s="1" t="str">
        <f t="shared" si="937"/>
        <v>NGR lake sediment grab sample</v>
      </c>
      <c r="K5704" s="1" t="str">
        <f t="shared" si="938"/>
        <v>&lt;177 micron (NGR)</v>
      </c>
      <c r="L5704">
        <v>59</v>
      </c>
      <c r="M5704" t="s">
        <v>259</v>
      </c>
      <c r="N5704">
        <v>1152</v>
      </c>
      <c r="O5704" t="s">
        <v>224</v>
      </c>
      <c r="P5704" t="s">
        <v>32</v>
      </c>
      <c r="Q5704" t="s">
        <v>33</v>
      </c>
      <c r="R5704" t="s">
        <v>134</v>
      </c>
      <c r="S5704" t="s">
        <v>290</v>
      </c>
      <c r="T5704" t="s">
        <v>36</v>
      </c>
      <c r="U5704" t="s">
        <v>521</v>
      </c>
      <c r="V5704" t="s">
        <v>375</v>
      </c>
      <c r="W5704" t="s">
        <v>66</v>
      </c>
      <c r="X5704" t="s">
        <v>82</v>
      </c>
      <c r="Y5704" t="s">
        <v>63</v>
      </c>
      <c r="Z5704" t="s">
        <v>2257</v>
      </c>
    </row>
    <row r="5705" spans="1:26" hidden="1" x14ac:dyDescent="0.25">
      <c r="A5705" t="s">
        <v>22656</v>
      </c>
      <c r="B5705" t="s">
        <v>22657</v>
      </c>
      <c r="C5705" s="1" t="str">
        <f t="shared" ref="C5705:C5768" si="939">HYPERLINK("http://geochem.nrcan.gc.ca/cdogs/content/bdl/bdl210389_e.htm", "21:0389")</f>
        <v>21:0389</v>
      </c>
      <c r="D5705" s="1" t="str">
        <f t="shared" si="936"/>
        <v>21:0130</v>
      </c>
      <c r="E5705" t="s">
        <v>22654</v>
      </c>
      <c r="F5705" t="s">
        <v>22658</v>
      </c>
      <c r="H5705">
        <v>68.288240099999996</v>
      </c>
      <c r="I5705">
        <v>-85.523376099999993</v>
      </c>
      <c r="J5705" s="1" t="str">
        <f t="shared" si="937"/>
        <v>NGR lake sediment grab sample</v>
      </c>
      <c r="K5705" s="1" t="str">
        <f t="shared" si="938"/>
        <v>&lt;177 micron (NGR)</v>
      </c>
      <c r="L5705">
        <v>59</v>
      </c>
      <c r="M5705" t="s">
        <v>268</v>
      </c>
      <c r="N5705">
        <v>1153</v>
      </c>
      <c r="O5705" t="s">
        <v>79</v>
      </c>
      <c r="P5705" t="s">
        <v>890</v>
      </c>
      <c r="Q5705" t="s">
        <v>78</v>
      </c>
      <c r="R5705" t="s">
        <v>277</v>
      </c>
      <c r="S5705" t="s">
        <v>156</v>
      </c>
      <c r="T5705" t="s">
        <v>36</v>
      </c>
      <c r="U5705" t="s">
        <v>390</v>
      </c>
      <c r="V5705" t="s">
        <v>1703</v>
      </c>
      <c r="W5705" t="s">
        <v>66</v>
      </c>
      <c r="X5705" t="s">
        <v>283</v>
      </c>
      <c r="Y5705" t="s">
        <v>309</v>
      </c>
      <c r="Z5705" t="s">
        <v>6290</v>
      </c>
    </row>
    <row r="5706" spans="1:26" hidden="1" x14ac:dyDescent="0.25">
      <c r="A5706" t="s">
        <v>22659</v>
      </c>
      <c r="B5706" t="s">
        <v>22660</v>
      </c>
      <c r="C5706" s="1" t="str">
        <f t="shared" si="939"/>
        <v>21:0389</v>
      </c>
      <c r="D5706" s="1" t="str">
        <f t="shared" si="936"/>
        <v>21:0130</v>
      </c>
      <c r="E5706" t="s">
        <v>22661</v>
      </c>
      <c r="F5706" t="s">
        <v>22662</v>
      </c>
      <c r="H5706">
        <v>68.278775400000001</v>
      </c>
      <c r="I5706">
        <v>-85.575836300000006</v>
      </c>
      <c r="J5706" s="1" t="str">
        <f t="shared" si="937"/>
        <v>NGR lake sediment grab sample</v>
      </c>
      <c r="K5706" s="1" t="str">
        <f t="shared" si="938"/>
        <v>&lt;177 micron (NGR)</v>
      </c>
      <c r="L5706">
        <v>59</v>
      </c>
      <c r="M5706" t="s">
        <v>118</v>
      </c>
      <c r="N5706">
        <v>1154</v>
      </c>
      <c r="O5706" t="s">
        <v>489</v>
      </c>
      <c r="P5706" t="s">
        <v>798</v>
      </c>
      <c r="Q5706" t="s">
        <v>146</v>
      </c>
      <c r="R5706" t="s">
        <v>145</v>
      </c>
      <c r="S5706" t="s">
        <v>109</v>
      </c>
      <c r="T5706" t="s">
        <v>36</v>
      </c>
      <c r="U5706" t="s">
        <v>535</v>
      </c>
      <c r="V5706" t="s">
        <v>1703</v>
      </c>
      <c r="W5706" t="s">
        <v>33</v>
      </c>
      <c r="X5706" t="s">
        <v>890</v>
      </c>
      <c r="Y5706" t="s">
        <v>41</v>
      </c>
      <c r="Z5706" t="s">
        <v>146</v>
      </c>
    </row>
    <row r="5707" spans="1:26" hidden="1" x14ac:dyDescent="0.25">
      <c r="A5707" t="s">
        <v>22663</v>
      </c>
      <c r="B5707" t="s">
        <v>22664</v>
      </c>
      <c r="C5707" s="1" t="str">
        <f t="shared" si="939"/>
        <v>21:0389</v>
      </c>
      <c r="D5707" s="1" t="str">
        <f t="shared" si="936"/>
        <v>21:0130</v>
      </c>
      <c r="E5707" t="s">
        <v>22665</v>
      </c>
      <c r="F5707" t="s">
        <v>22666</v>
      </c>
      <c r="H5707">
        <v>68.308207600000003</v>
      </c>
      <c r="I5707">
        <v>-85.573659199999994</v>
      </c>
      <c r="J5707" s="1" t="str">
        <f t="shared" si="937"/>
        <v>NGR lake sediment grab sample</v>
      </c>
      <c r="K5707" s="1" t="str">
        <f t="shared" si="938"/>
        <v>&lt;177 micron (NGR)</v>
      </c>
      <c r="L5707">
        <v>59</v>
      </c>
      <c r="M5707" t="s">
        <v>131</v>
      </c>
      <c r="N5707">
        <v>1155</v>
      </c>
      <c r="O5707" t="s">
        <v>336</v>
      </c>
      <c r="P5707" t="s">
        <v>224</v>
      </c>
      <c r="Q5707" t="s">
        <v>78</v>
      </c>
      <c r="R5707" t="s">
        <v>135</v>
      </c>
      <c r="S5707" t="s">
        <v>181</v>
      </c>
      <c r="T5707" t="s">
        <v>122</v>
      </c>
      <c r="U5707" t="s">
        <v>655</v>
      </c>
      <c r="V5707" t="s">
        <v>408</v>
      </c>
      <c r="W5707" t="s">
        <v>33</v>
      </c>
      <c r="X5707" t="s">
        <v>82</v>
      </c>
      <c r="Y5707" t="s">
        <v>66</v>
      </c>
      <c r="Z5707" t="s">
        <v>4117</v>
      </c>
    </row>
    <row r="5708" spans="1:26" hidden="1" x14ac:dyDescent="0.25">
      <c r="A5708" t="s">
        <v>22667</v>
      </c>
      <c r="B5708" t="s">
        <v>22668</v>
      </c>
      <c r="C5708" s="1" t="str">
        <f t="shared" si="939"/>
        <v>21:0389</v>
      </c>
      <c r="D5708" s="1" t="str">
        <f>HYPERLINK("http://geochem.nrcan.gc.ca/cdogs/content/svy/svy_e.htm", "")</f>
        <v/>
      </c>
      <c r="G5708" s="1" t="str">
        <f>HYPERLINK("http://geochem.nrcan.gc.ca/cdogs/content/cr_/cr_00007_e.htm", "7")</f>
        <v>7</v>
      </c>
      <c r="J5708" t="s">
        <v>220</v>
      </c>
      <c r="K5708" t="s">
        <v>221</v>
      </c>
      <c r="L5708">
        <v>59</v>
      </c>
      <c r="M5708" t="s">
        <v>222</v>
      </c>
      <c r="N5708">
        <v>1156</v>
      </c>
      <c r="O5708" t="s">
        <v>108</v>
      </c>
      <c r="P5708" t="s">
        <v>108</v>
      </c>
      <c r="Q5708" t="s">
        <v>290</v>
      </c>
      <c r="R5708" t="s">
        <v>181</v>
      </c>
      <c r="S5708" t="s">
        <v>80</v>
      </c>
      <c r="T5708" t="s">
        <v>225</v>
      </c>
      <c r="U5708" t="s">
        <v>703</v>
      </c>
      <c r="V5708" t="s">
        <v>457</v>
      </c>
      <c r="W5708" t="s">
        <v>53</v>
      </c>
      <c r="X5708" t="s">
        <v>100</v>
      </c>
      <c r="Y5708" t="s">
        <v>277</v>
      </c>
      <c r="Z5708" t="s">
        <v>760</v>
      </c>
    </row>
    <row r="5709" spans="1:26" hidden="1" x14ac:dyDescent="0.25">
      <c r="A5709" t="s">
        <v>22669</v>
      </c>
      <c r="B5709" t="s">
        <v>22670</v>
      </c>
      <c r="C5709" s="1" t="str">
        <f t="shared" si="939"/>
        <v>21:0389</v>
      </c>
      <c r="D5709" s="1" t="str">
        <f t="shared" ref="D5709:D5721" si="940">HYPERLINK("http://geochem.nrcan.gc.ca/cdogs/content/svy/svy210130_e.htm", "21:0130")</f>
        <v>21:0130</v>
      </c>
      <c r="E5709" t="s">
        <v>22671</v>
      </c>
      <c r="F5709" t="s">
        <v>22672</v>
      </c>
      <c r="H5709">
        <v>68.318565599999999</v>
      </c>
      <c r="I5709">
        <v>-85.648649699999993</v>
      </c>
      <c r="J5709" s="1" t="str">
        <f t="shared" ref="J5709:J5721" si="941">HYPERLINK("http://geochem.nrcan.gc.ca/cdogs/content/kwd/kwd020027_e.htm", "NGR lake sediment grab sample")</f>
        <v>NGR lake sediment grab sample</v>
      </c>
      <c r="K5709" s="1" t="str">
        <f t="shared" ref="K5709:K5721" si="942">HYPERLINK("http://geochem.nrcan.gc.ca/cdogs/content/kwd/kwd080006_e.htm", "&lt;177 micron (NGR)")</f>
        <v>&lt;177 micron (NGR)</v>
      </c>
      <c r="L5709">
        <v>59</v>
      </c>
      <c r="M5709" t="s">
        <v>143</v>
      </c>
      <c r="N5709">
        <v>1157</v>
      </c>
      <c r="O5709" t="s">
        <v>1048</v>
      </c>
      <c r="P5709" t="s">
        <v>223</v>
      </c>
      <c r="Q5709" t="s">
        <v>76</v>
      </c>
      <c r="R5709" t="s">
        <v>283</v>
      </c>
      <c r="S5709" t="s">
        <v>34</v>
      </c>
      <c r="T5709" t="s">
        <v>36</v>
      </c>
      <c r="U5709" t="s">
        <v>1192</v>
      </c>
      <c r="V5709" t="s">
        <v>3557</v>
      </c>
      <c r="W5709" t="s">
        <v>33</v>
      </c>
      <c r="X5709" t="s">
        <v>890</v>
      </c>
      <c r="Y5709" t="s">
        <v>125</v>
      </c>
      <c r="Z5709" t="s">
        <v>1127</v>
      </c>
    </row>
    <row r="5710" spans="1:26" hidden="1" x14ac:dyDescent="0.25">
      <c r="A5710" t="s">
        <v>22673</v>
      </c>
      <c r="B5710" t="s">
        <v>22674</v>
      </c>
      <c r="C5710" s="1" t="str">
        <f t="shared" si="939"/>
        <v>21:0389</v>
      </c>
      <c r="D5710" s="1" t="str">
        <f t="shared" si="940"/>
        <v>21:0130</v>
      </c>
      <c r="E5710" t="s">
        <v>22675</v>
      </c>
      <c r="F5710" t="s">
        <v>22676</v>
      </c>
      <c r="H5710">
        <v>68.493324799999996</v>
      </c>
      <c r="I5710">
        <v>-85.234108500000005</v>
      </c>
      <c r="J5710" s="1" t="str">
        <f t="shared" si="941"/>
        <v>NGR lake sediment grab sample</v>
      </c>
      <c r="K5710" s="1" t="str">
        <f t="shared" si="942"/>
        <v>&lt;177 micron (NGR)</v>
      </c>
      <c r="L5710">
        <v>59</v>
      </c>
      <c r="M5710" t="s">
        <v>177</v>
      </c>
      <c r="N5710">
        <v>1158</v>
      </c>
      <c r="O5710" t="s">
        <v>224</v>
      </c>
      <c r="P5710" t="s">
        <v>1058</v>
      </c>
      <c r="Q5710" t="s">
        <v>78</v>
      </c>
      <c r="R5710" t="s">
        <v>134</v>
      </c>
      <c r="S5710" t="s">
        <v>156</v>
      </c>
      <c r="T5710" t="s">
        <v>36</v>
      </c>
      <c r="U5710" t="s">
        <v>1785</v>
      </c>
      <c r="V5710" t="s">
        <v>529</v>
      </c>
      <c r="W5710" t="s">
        <v>33</v>
      </c>
      <c r="X5710" t="s">
        <v>48</v>
      </c>
      <c r="Y5710" t="s">
        <v>125</v>
      </c>
      <c r="Z5710" t="s">
        <v>895</v>
      </c>
    </row>
    <row r="5711" spans="1:26" hidden="1" x14ac:dyDescent="0.25">
      <c r="A5711" t="s">
        <v>22677</v>
      </c>
      <c r="B5711" t="s">
        <v>22678</v>
      </c>
      <c r="C5711" s="1" t="str">
        <f t="shared" si="939"/>
        <v>21:0389</v>
      </c>
      <c r="D5711" s="1" t="str">
        <f t="shared" si="940"/>
        <v>21:0130</v>
      </c>
      <c r="E5711" t="s">
        <v>22679</v>
      </c>
      <c r="F5711" t="s">
        <v>22680</v>
      </c>
      <c r="H5711">
        <v>68.4886044</v>
      </c>
      <c r="I5711">
        <v>-85.181090499999996</v>
      </c>
      <c r="J5711" s="1" t="str">
        <f t="shared" si="941"/>
        <v>NGR lake sediment grab sample</v>
      </c>
      <c r="K5711" s="1" t="str">
        <f t="shared" si="942"/>
        <v>&lt;177 micron (NGR)</v>
      </c>
      <c r="L5711">
        <v>59</v>
      </c>
      <c r="M5711" t="s">
        <v>187</v>
      </c>
      <c r="N5711">
        <v>1159</v>
      </c>
      <c r="O5711" t="s">
        <v>306</v>
      </c>
      <c r="P5711" t="s">
        <v>207</v>
      </c>
      <c r="Q5711" t="s">
        <v>50</v>
      </c>
      <c r="R5711" t="s">
        <v>62</v>
      </c>
      <c r="S5711" t="s">
        <v>134</v>
      </c>
      <c r="T5711" t="s">
        <v>36</v>
      </c>
      <c r="U5711" t="s">
        <v>2562</v>
      </c>
      <c r="V5711" t="s">
        <v>393</v>
      </c>
      <c r="W5711" t="s">
        <v>39</v>
      </c>
      <c r="X5711" t="s">
        <v>890</v>
      </c>
      <c r="Y5711" t="s">
        <v>309</v>
      </c>
      <c r="Z5711" t="s">
        <v>2391</v>
      </c>
    </row>
    <row r="5712" spans="1:26" hidden="1" x14ac:dyDescent="0.25">
      <c r="A5712" t="s">
        <v>22681</v>
      </c>
      <c r="B5712" t="s">
        <v>22682</v>
      </c>
      <c r="C5712" s="1" t="str">
        <f t="shared" si="939"/>
        <v>21:0389</v>
      </c>
      <c r="D5712" s="1" t="str">
        <f t="shared" si="940"/>
        <v>21:0130</v>
      </c>
      <c r="E5712" t="s">
        <v>22683</v>
      </c>
      <c r="F5712" t="s">
        <v>22684</v>
      </c>
      <c r="H5712">
        <v>68.487461999999994</v>
      </c>
      <c r="I5712">
        <v>-85.067688099999998</v>
      </c>
      <c r="J5712" s="1" t="str">
        <f t="shared" si="941"/>
        <v>NGR lake sediment grab sample</v>
      </c>
      <c r="K5712" s="1" t="str">
        <f t="shared" si="942"/>
        <v>&lt;177 micron (NGR)</v>
      </c>
      <c r="L5712">
        <v>59</v>
      </c>
      <c r="M5712" t="s">
        <v>196</v>
      </c>
      <c r="N5712">
        <v>1160</v>
      </c>
      <c r="O5712" t="s">
        <v>541</v>
      </c>
      <c r="P5712" t="s">
        <v>470</v>
      </c>
      <c r="Q5712" t="s">
        <v>77</v>
      </c>
      <c r="R5712" t="s">
        <v>48</v>
      </c>
      <c r="S5712" t="s">
        <v>394</v>
      </c>
      <c r="T5712" t="s">
        <v>36</v>
      </c>
      <c r="U5712" t="s">
        <v>477</v>
      </c>
      <c r="V5712" t="s">
        <v>9533</v>
      </c>
      <c r="W5712" t="s">
        <v>181</v>
      </c>
      <c r="X5712" t="s">
        <v>82</v>
      </c>
      <c r="Y5712" t="s">
        <v>41</v>
      </c>
      <c r="Z5712" t="s">
        <v>953</v>
      </c>
    </row>
    <row r="5713" spans="1:26" hidden="1" x14ac:dyDescent="0.25">
      <c r="A5713" t="s">
        <v>22685</v>
      </c>
      <c r="B5713" t="s">
        <v>22686</v>
      </c>
      <c r="C5713" s="1" t="str">
        <f t="shared" si="939"/>
        <v>21:0389</v>
      </c>
      <c r="D5713" s="1" t="str">
        <f t="shared" si="940"/>
        <v>21:0130</v>
      </c>
      <c r="E5713" t="s">
        <v>22687</v>
      </c>
      <c r="F5713" t="s">
        <v>22688</v>
      </c>
      <c r="H5713">
        <v>68.487345899999994</v>
      </c>
      <c r="I5713">
        <v>-85.013210299999997</v>
      </c>
      <c r="J5713" s="1" t="str">
        <f t="shared" si="941"/>
        <v>NGR lake sediment grab sample</v>
      </c>
      <c r="K5713" s="1" t="str">
        <f t="shared" si="942"/>
        <v>&lt;177 micron (NGR)</v>
      </c>
      <c r="L5713">
        <v>59</v>
      </c>
      <c r="M5713" t="s">
        <v>206</v>
      </c>
      <c r="N5713">
        <v>1161</v>
      </c>
      <c r="O5713" t="s">
        <v>144</v>
      </c>
      <c r="P5713" t="s">
        <v>235</v>
      </c>
      <c r="Q5713" t="s">
        <v>134</v>
      </c>
      <c r="R5713" t="s">
        <v>253</v>
      </c>
      <c r="S5713" t="s">
        <v>32</v>
      </c>
      <c r="T5713" t="s">
        <v>36</v>
      </c>
      <c r="U5713" t="s">
        <v>1538</v>
      </c>
      <c r="V5713" t="s">
        <v>2240</v>
      </c>
      <c r="W5713" t="s">
        <v>78</v>
      </c>
      <c r="X5713" t="s">
        <v>890</v>
      </c>
      <c r="Y5713" t="s">
        <v>41</v>
      </c>
      <c r="Z5713" t="s">
        <v>4117</v>
      </c>
    </row>
    <row r="5714" spans="1:26" hidden="1" x14ac:dyDescent="0.25">
      <c r="A5714" t="s">
        <v>22689</v>
      </c>
      <c r="B5714" t="s">
        <v>22690</v>
      </c>
      <c r="C5714" s="1" t="str">
        <f t="shared" si="939"/>
        <v>21:0389</v>
      </c>
      <c r="D5714" s="1" t="str">
        <f t="shared" si="940"/>
        <v>21:0130</v>
      </c>
      <c r="E5714" t="s">
        <v>22691</v>
      </c>
      <c r="F5714" t="s">
        <v>22692</v>
      </c>
      <c r="H5714">
        <v>68.496244300000001</v>
      </c>
      <c r="I5714">
        <v>-84.900299099999998</v>
      </c>
      <c r="J5714" s="1" t="str">
        <f t="shared" si="941"/>
        <v>NGR lake sediment grab sample</v>
      </c>
      <c r="K5714" s="1" t="str">
        <f t="shared" si="942"/>
        <v>&lt;177 micron (NGR)</v>
      </c>
      <c r="L5714">
        <v>59</v>
      </c>
      <c r="M5714" t="s">
        <v>214</v>
      </c>
      <c r="N5714">
        <v>1162</v>
      </c>
      <c r="O5714" t="s">
        <v>771</v>
      </c>
      <c r="P5714" t="s">
        <v>1090</v>
      </c>
      <c r="Q5714" t="s">
        <v>146</v>
      </c>
      <c r="R5714" t="s">
        <v>761</v>
      </c>
      <c r="S5714" t="s">
        <v>135</v>
      </c>
      <c r="T5714" t="s">
        <v>122</v>
      </c>
      <c r="U5714" t="s">
        <v>226</v>
      </c>
      <c r="V5714" t="s">
        <v>19010</v>
      </c>
      <c r="W5714" t="s">
        <v>156</v>
      </c>
      <c r="X5714" t="s">
        <v>890</v>
      </c>
      <c r="Y5714" t="s">
        <v>875</v>
      </c>
      <c r="Z5714" t="s">
        <v>4117</v>
      </c>
    </row>
    <row r="5715" spans="1:26" hidden="1" x14ac:dyDescent="0.25">
      <c r="A5715" t="s">
        <v>22693</v>
      </c>
      <c r="B5715" t="s">
        <v>22694</v>
      </c>
      <c r="C5715" s="1" t="str">
        <f t="shared" si="939"/>
        <v>21:0389</v>
      </c>
      <c r="D5715" s="1" t="str">
        <f t="shared" si="940"/>
        <v>21:0130</v>
      </c>
      <c r="E5715" t="s">
        <v>22695</v>
      </c>
      <c r="F5715" t="s">
        <v>22696</v>
      </c>
      <c r="H5715">
        <v>68.408757800000004</v>
      </c>
      <c r="I5715">
        <v>-84.211992499999994</v>
      </c>
      <c r="J5715" s="1" t="str">
        <f t="shared" si="941"/>
        <v>NGR lake sediment grab sample</v>
      </c>
      <c r="K5715" s="1" t="str">
        <f t="shared" si="942"/>
        <v>&lt;177 micron (NGR)</v>
      </c>
      <c r="L5715">
        <v>60</v>
      </c>
      <c r="M5715" t="s">
        <v>242</v>
      </c>
      <c r="N5715">
        <v>1163</v>
      </c>
      <c r="O5715" t="s">
        <v>298</v>
      </c>
      <c r="P5715" t="s">
        <v>62</v>
      </c>
      <c r="Q5715" t="s">
        <v>76</v>
      </c>
      <c r="R5715" t="s">
        <v>277</v>
      </c>
      <c r="S5715" t="s">
        <v>146</v>
      </c>
      <c r="T5715" t="s">
        <v>122</v>
      </c>
      <c r="U5715" t="s">
        <v>463</v>
      </c>
      <c r="V5715" t="s">
        <v>2909</v>
      </c>
      <c r="W5715" t="s">
        <v>66</v>
      </c>
      <c r="X5715" t="s">
        <v>283</v>
      </c>
      <c r="Y5715" t="s">
        <v>41</v>
      </c>
      <c r="Z5715" t="s">
        <v>1137</v>
      </c>
    </row>
    <row r="5716" spans="1:26" hidden="1" x14ac:dyDescent="0.25">
      <c r="A5716" t="s">
        <v>22697</v>
      </c>
      <c r="B5716" t="s">
        <v>22698</v>
      </c>
      <c r="C5716" s="1" t="str">
        <f t="shared" si="939"/>
        <v>21:0389</v>
      </c>
      <c r="D5716" s="1" t="str">
        <f t="shared" si="940"/>
        <v>21:0130</v>
      </c>
      <c r="E5716" t="s">
        <v>22699</v>
      </c>
      <c r="F5716" t="s">
        <v>22700</v>
      </c>
      <c r="H5716">
        <v>68.494759400000007</v>
      </c>
      <c r="I5716">
        <v>-84.845462800000007</v>
      </c>
      <c r="J5716" s="1" t="str">
        <f t="shared" si="941"/>
        <v>NGR lake sediment grab sample</v>
      </c>
      <c r="K5716" s="1" t="str">
        <f t="shared" si="942"/>
        <v>&lt;177 micron (NGR)</v>
      </c>
      <c r="L5716">
        <v>60</v>
      </c>
      <c r="M5716" t="s">
        <v>47</v>
      </c>
      <c r="N5716">
        <v>1164</v>
      </c>
      <c r="O5716" t="s">
        <v>1047</v>
      </c>
      <c r="P5716" t="s">
        <v>120</v>
      </c>
      <c r="Q5716" t="s">
        <v>146</v>
      </c>
      <c r="R5716" t="s">
        <v>761</v>
      </c>
      <c r="S5716" t="s">
        <v>77</v>
      </c>
      <c r="T5716" t="s">
        <v>36</v>
      </c>
      <c r="U5716" t="s">
        <v>261</v>
      </c>
      <c r="V5716" t="s">
        <v>1475</v>
      </c>
      <c r="W5716" t="s">
        <v>66</v>
      </c>
      <c r="X5716" t="s">
        <v>77</v>
      </c>
      <c r="Y5716" t="s">
        <v>41</v>
      </c>
      <c r="Z5716" t="s">
        <v>1006</v>
      </c>
    </row>
    <row r="5717" spans="1:26" hidden="1" x14ac:dyDescent="0.25">
      <c r="A5717" t="s">
        <v>22701</v>
      </c>
      <c r="B5717" t="s">
        <v>22702</v>
      </c>
      <c r="C5717" s="1" t="str">
        <f t="shared" si="939"/>
        <v>21:0389</v>
      </c>
      <c r="D5717" s="1" t="str">
        <f t="shared" si="940"/>
        <v>21:0130</v>
      </c>
      <c r="E5717" t="s">
        <v>22703</v>
      </c>
      <c r="F5717" t="s">
        <v>22704</v>
      </c>
      <c r="H5717">
        <v>68.491859500000004</v>
      </c>
      <c r="I5717">
        <v>-84.733012500000001</v>
      </c>
      <c r="J5717" s="1" t="str">
        <f t="shared" si="941"/>
        <v>NGR lake sediment grab sample</v>
      </c>
      <c r="K5717" s="1" t="str">
        <f t="shared" si="942"/>
        <v>&lt;177 micron (NGR)</v>
      </c>
      <c r="L5717">
        <v>60</v>
      </c>
      <c r="M5717" t="s">
        <v>60</v>
      </c>
      <c r="N5717">
        <v>1165</v>
      </c>
      <c r="O5717" t="s">
        <v>155</v>
      </c>
      <c r="P5717" t="s">
        <v>207</v>
      </c>
      <c r="Q5717" t="s">
        <v>50</v>
      </c>
      <c r="R5717" t="s">
        <v>236</v>
      </c>
      <c r="S5717" t="s">
        <v>349</v>
      </c>
      <c r="T5717" t="s">
        <v>122</v>
      </c>
      <c r="U5717" t="s">
        <v>3789</v>
      </c>
      <c r="V5717" t="s">
        <v>5873</v>
      </c>
      <c r="W5717" t="s">
        <v>63</v>
      </c>
      <c r="X5717" t="s">
        <v>890</v>
      </c>
      <c r="Y5717" t="s">
        <v>41</v>
      </c>
      <c r="Z5717" t="s">
        <v>6924</v>
      </c>
    </row>
    <row r="5718" spans="1:26" hidden="1" x14ac:dyDescent="0.25">
      <c r="A5718" t="s">
        <v>22705</v>
      </c>
      <c r="B5718" t="s">
        <v>22706</v>
      </c>
      <c r="C5718" s="1" t="str">
        <f t="shared" si="939"/>
        <v>21:0389</v>
      </c>
      <c r="D5718" s="1" t="str">
        <f t="shared" si="940"/>
        <v>21:0130</v>
      </c>
      <c r="E5718" t="s">
        <v>22707</v>
      </c>
      <c r="F5718" t="s">
        <v>22708</v>
      </c>
      <c r="H5718">
        <v>68.492204200000003</v>
      </c>
      <c r="I5718">
        <v>-84.669764000000001</v>
      </c>
      <c r="J5718" s="1" t="str">
        <f t="shared" si="941"/>
        <v>NGR lake sediment grab sample</v>
      </c>
      <c r="K5718" s="1" t="str">
        <f t="shared" si="942"/>
        <v>&lt;177 micron (NGR)</v>
      </c>
      <c r="L5718">
        <v>60</v>
      </c>
      <c r="M5718" t="s">
        <v>251</v>
      </c>
      <c r="N5718">
        <v>1166</v>
      </c>
      <c r="O5718" t="s">
        <v>509</v>
      </c>
      <c r="P5718" t="s">
        <v>541</v>
      </c>
      <c r="Q5718" t="s">
        <v>596</v>
      </c>
      <c r="R5718" t="s">
        <v>798</v>
      </c>
      <c r="S5718" t="s">
        <v>75</v>
      </c>
      <c r="T5718" t="s">
        <v>36</v>
      </c>
      <c r="U5718" t="s">
        <v>18712</v>
      </c>
      <c r="V5718" t="s">
        <v>10734</v>
      </c>
      <c r="W5718" t="s">
        <v>156</v>
      </c>
      <c r="X5718" t="s">
        <v>79</v>
      </c>
      <c r="Y5718" t="s">
        <v>41</v>
      </c>
      <c r="Z5718" t="s">
        <v>710</v>
      </c>
    </row>
    <row r="5719" spans="1:26" hidden="1" x14ac:dyDescent="0.25">
      <c r="A5719" t="s">
        <v>22709</v>
      </c>
      <c r="B5719" t="s">
        <v>22710</v>
      </c>
      <c r="C5719" s="1" t="str">
        <f t="shared" si="939"/>
        <v>21:0389</v>
      </c>
      <c r="D5719" s="1" t="str">
        <f t="shared" si="940"/>
        <v>21:0130</v>
      </c>
      <c r="E5719" t="s">
        <v>22711</v>
      </c>
      <c r="F5719" t="s">
        <v>22712</v>
      </c>
      <c r="H5719">
        <v>68.493406500000006</v>
      </c>
      <c r="I5719">
        <v>-84.612950499999997</v>
      </c>
      <c r="J5719" s="1" t="str">
        <f t="shared" si="941"/>
        <v>NGR lake sediment grab sample</v>
      </c>
      <c r="K5719" s="1" t="str">
        <f t="shared" si="942"/>
        <v>&lt;177 micron (NGR)</v>
      </c>
      <c r="L5719">
        <v>60</v>
      </c>
      <c r="M5719" t="s">
        <v>259</v>
      </c>
      <c r="N5719">
        <v>1167</v>
      </c>
      <c r="O5719" t="s">
        <v>252</v>
      </c>
      <c r="P5719" t="s">
        <v>178</v>
      </c>
      <c r="Q5719" t="s">
        <v>283</v>
      </c>
      <c r="R5719" t="s">
        <v>236</v>
      </c>
      <c r="S5719" t="s">
        <v>134</v>
      </c>
      <c r="T5719" t="s">
        <v>262</v>
      </c>
      <c r="U5719" t="s">
        <v>2562</v>
      </c>
      <c r="V5719" t="s">
        <v>959</v>
      </c>
      <c r="W5719" t="s">
        <v>34</v>
      </c>
      <c r="X5719" t="s">
        <v>890</v>
      </c>
      <c r="Y5719" t="s">
        <v>41</v>
      </c>
      <c r="Z5719" t="s">
        <v>2127</v>
      </c>
    </row>
    <row r="5720" spans="1:26" hidden="1" x14ac:dyDescent="0.25">
      <c r="A5720" t="s">
        <v>22713</v>
      </c>
      <c r="B5720" t="s">
        <v>22714</v>
      </c>
      <c r="C5720" s="1" t="str">
        <f t="shared" si="939"/>
        <v>21:0389</v>
      </c>
      <c r="D5720" s="1" t="str">
        <f t="shared" si="940"/>
        <v>21:0130</v>
      </c>
      <c r="E5720" t="s">
        <v>22711</v>
      </c>
      <c r="F5720" t="s">
        <v>22715</v>
      </c>
      <c r="H5720">
        <v>68.493406500000006</v>
      </c>
      <c r="I5720">
        <v>-84.612950499999997</v>
      </c>
      <c r="J5720" s="1" t="str">
        <f t="shared" si="941"/>
        <v>NGR lake sediment grab sample</v>
      </c>
      <c r="K5720" s="1" t="str">
        <f t="shared" si="942"/>
        <v>&lt;177 micron (NGR)</v>
      </c>
      <c r="L5720">
        <v>60</v>
      </c>
      <c r="M5720" t="s">
        <v>268</v>
      </c>
      <c r="N5720">
        <v>1168</v>
      </c>
      <c r="O5720" t="s">
        <v>40</v>
      </c>
      <c r="P5720" t="s">
        <v>673</v>
      </c>
      <c r="Q5720" t="s">
        <v>334</v>
      </c>
      <c r="R5720" t="s">
        <v>958</v>
      </c>
      <c r="S5720" t="s">
        <v>271</v>
      </c>
      <c r="T5720" t="s">
        <v>122</v>
      </c>
      <c r="U5720" t="s">
        <v>1575</v>
      </c>
      <c r="V5720" t="s">
        <v>33</v>
      </c>
      <c r="W5720" t="s">
        <v>50</v>
      </c>
      <c r="X5720" t="s">
        <v>890</v>
      </c>
      <c r="Y5720" t="s">
        <v>41</v>
      </c>
      <c r="Z5720" t="s">
        <v>4117</v>
      </c>
    </row>
    <row r="5721" spans="1:26" hidden="1" x14ac:dyDescent="0.25">
      <c r="A5721" t="s">
        <v>22716</v>
      </c>
      <c r="B5721" t="s">
        <v>22717</v>
      </c>
      <c r="C5721" s="1" t="str">
        <f t="shared" si="939"/>
        <v>21:0389</v>
      </c>
      <c r="D5721" s="1" t="str">
        <f t="shared" si="940"/>
        <v>21:0130</v>
      </c>
      <c r="E5721" t="s">
        <v>22718</v>
      </c>
      <c r="F5721" t="s">
        <v>22719</v>
      </c>
      <c r="H5721">
        <v>68.487064000000004</v>
      </c>
      <c r="I5721">
        <v>-84.528851700000004</v>
      </c>
      <c r="J5721" s="1" t="str">
        <f t="shared" si="941"/>
        <v>NGR lake sediment grab sample</v>
      </c>
      <c r="K5721" s="1" t="str">
        <f t="shared" si="942"/>
        <v>&lt;177 micron (NGR)</v>
      </c>
      <c r="L5721">
        <v>60</v>
      </c>
      <c r="M5721" t="s">
        <v>73</v>
      </c>
      <c r="N5721">
        <v>1169</v>
      </c>
      <c r="O5721" t="s">
        <v>40</v>
      </c>
      <c r="P5721" t="s">
        <v>81</v>
      </c>
      <c r="Q5721" t="s">
        <v>77</v>
      </c>
      <c r="R5721" t="s">
        <v>798</v>
      </c>
      <c r="S5721" t="s">
        <v>75</v>
      </c>
      <c r="T5721" t="s">
        <v>36</v>
      </c>
      <c r="U5721" t="s">
        <v>1017</v>
      </c>
      <c r="V5721" t="s">
        <v>39</v>
      </c>
      <c r="W5721" t="s">
        <v>63</v>
      </c>
      <c r="X5721" t="s">
        <v>82</v>
      </c>
      <c r="Y5721" t="s">
        <v>41</v>
      </c>
      <c r="Z5721" t="s">
        <v>33</v>
      </c>
    </row>
    <row r="5722" spans="1:26" hidden="1" x14ac:dyDescent="0.25">
      <c r="A5722" t="s">
        <v>22720</v>
      </c>
      <c r="B5722" t="s">
        <v>22721</v>
      </c>
      <c r="C5722" s="1" t="str">
        <f t="shared" si="939"/>
        <v>21:0389</v>
      </c>
      <c r="D5722" s="1" t="str">
        <f>HYPERLINK("http://geochem.nrcan.gc.ca/cdogs/content/svy/svy_e.htm", "")</f>
        <v/>
      </c>
      <c r="G5722" s="1" t="str">
        <f>HYPERLINK("http://geochem.nrcan.gc.ca/cdogs/content/cr_/cr_00022_e.htm", "22")</f>
        <v>22</v>
      </c>
      <c r="J5722" t="s">
        <v>220</v>
      </c>
      <c r="K5722" t="s">
        <v>221</v>
      </c>
      <c r="L5722">
        <v>60</v>
      </c>
      <c r="M5722" t="s">
        <v>222</v>
      </c>
      <c r="N5722">
        <v>1170</v>
      </c>
      <c r="O5722" t="s">
        <v>298</v>
      </c>
      <c r="P5722" t="s">
        <v>77</v>
      </c>
      <c r="Q5722" t="s">
        <v>198</v>
      </c>
      <c r="R5722" t="s">
        <v>181</v>
      </c>
      <c r="S5722" t="s">
        <v>39</v>
      </c>
      <c r="T5722" t="s">
        <v>36</v>
      </c>
      <c r="U5722" t="s">
        <v>1192</v>
      </c>
      <c r="V5722" t="s">
        <v>148</v>
      </c>
      <c r="W5722" t="s">
        <v>39</v>
      </c>
      <c r="X5722" t="s">
        <v>79</v>
      </c>
      <c r="Y5722" t="s">
        <v>33</v>
      </c>
      <c r="Z5722" t="s">
        <v>869</v>
      </c>
    </row>
    <row r="5723" spans="1:26" hidden="1" x14ac:dyDescent="0.25">
      <c r="A5723" t="s">
        <v>22722</v>
      </c>
      <c r="B5723" t="s">
        <v>22723</v>
      </c>
      <c r="C5723" s="1" t="str">
        <f t="shared" si="939"/>
        <v>21:0389</v>
      </c>
      <c r="D5723" s="1" t="str">
        <f t="shared" ref="D5723:D5742" si="943">HYPERLINK("http://geochem.nrcan.gc.ca/cdogs/content/svy/svy210130_e.htm", "21:0130")</f>
        <v>21:0130</v>
      </c>
      <c r="E5723" t="s">
        <v>22724</v>
      </c>
      <c r="F5723" t="s">
        <v>22725</v>
      </c>
      <c r="H5723">
        <v>68.499252100000007</v>
      </c>
      <c r="I5723">
        <v>-84.477634899999998</v>
      </c>
      <c r="J5723" s="1" t="str">
        <f t="shared" ref="J5723:J5742" si="944">HYPERLINK("http://geochem.nrcan.gc.ca/cdogs/content/kwd/kwd020027_e.htm", "NGR lake sediment grab sample")</f>
        <v>NGR lake sediment grab sample</v>
      </c>
      <c r="K5723" s="1" t="str">
        <f t="shared" ref="K5723:K5742" si="945">HYPERLINK("http://geochem.nrcan.gc.ca/cdogs/content/kwd/kwd080006_e.htm", "&lt;177 micron (NGR)")</f>
        <v>&lt;177 micron (NGR)</v>
      </c>
      <c r="L5723">
        <v>60</v>
      </c>
      <c r="M5723" t="s">
        <v>87</v>
      </c>
      <c r="N5723">
        <v>1171</v>
      </c>
      <c r="O5723" t="s">
        <v>3263</v>
      </c>
      <c r="P5723" t="s">
        <v>3158</v>
      </c>
      <c r="Q5723" t="s">
        <v>761</v>
      </c>
      <c r="R5723" t="s">
        <v>343</v>
      </c>
      <c r="S5723" t="s">
        <v>77</v>
      </c>
      <c r="T5723" t="s">
        <v>262</v>
      </c>
      <c r="U5723" t="s">
        <v>933</v>
      </c>
      <c r="V5723" t="s">
        <v>5080</v>
      </c>
      <c r="W5723" t="s">
        <v>80</v>
      </c>
      <c r="X5723" t="s">
        <v>82</v>
      </c>
      <c r="Y5723" t="s">
        <v>41</v>
      </c>
      <c r="Z5723" t="s">
        <v>10226</v>
      </c>
    </row>
    <row r="5724" spans="1:26" hidden="1" x14ac:dyDescent="0.25">
      <c r="A5724" t="s">
        <v>22726</v>
      </c>
      <c r="B5724" t="s">
        <v>22727</v>
      </c>
      <c r="C5724" s="1" t="str">
        <f t="shared" si="939"/>
        <v>21:0389</v>
      </c>
      <c r="D5724" s="1" t="str">
        <f t="shared" si="943"/>
        <v>21:0130</v>
      </c>
      <c r="E5724" t="s">
        <v>22728</v>
      </c>
      <c r="F5724" t="s">
        <v>22729</v>
      </c>
      <c r="H5724">
        <v>68.498795900000005</v>
      </c>
      <c r="I5724">
        <v>-84.351372699999999</v>
      </c>
      <c r="J5724" s="1" t="str">
        <f t="shared" si="944"/>
        <v>NGR lake sediment grab sample</v>
      </c>
      <c r="K5724" s="1" t="str">
        <f t="shared" si="945"/>
        <v>&lt;177 micron (NGR)</v>
      </c>
      <c r="L5724">
        <v>60</v>
      </c>
      <c r="M5724" t="s">
        <v>96</v>
      </c>
      <c r="N5724">
        <v>1172</v>
      </c>
      <c r="O5724" t="s">
        <v>88</v>
      </c>
      <c r="P5724" t="s">
        <v>609</v>
      </c>
      <c r="Q5724" t="s">
        <v>50</v>
      </c>
      <c r="R5724" t="s">
        <v>74</v>
      </c>
      <c r="S5724" t="s">
        <v>277</v>
      </c>
      <c r="T5724" t="s">
        <v>437</v>
      </c>
      <c r="U5724" t="s">
        <v>831</v>
      </c>
      <c r="V5724" t="s">
        <v>2723</v>
      </c>
      <c r="W5724" t="s">
        <v>53</v>
      </c>
      <c r="X5724" t="s">
        <v>48</v>
      </c>
      <c r="Y5724" t="s">
        <v>41</v>
      </c>
      <c r="Z5724" t="s">
        <v>760</v>
      </c>
    </row>
    <row r="5725" spans="1:26" hidden="1" x14ac:dyDescent="0.25">
      <c r="A5725" t="s">
        <v>22730</v>
      </c>
      <c r="B5725" t="s">
        <v>22731</v>
      </c>
      <c r="C5725" s="1" t="str">
        <f t="shared" si="939"/>
        <v>21:0389</v>
      </c>
      <c r="D5725" s="1" t="str">
        <f t="shared" si="943"/>
        <v>21:0130</v>
      </c>
      <c r="E5725" t="s">
        <v>22732</v>
      </c>
      <c r="F5725" t="s">
        <v>22733</v>
      </c>
      <c r="H5725">
        <v>68.494565300000005</v>
      </c>
      <c r="I5725">
        <v>-84.2788501</v>
      </c>
      <c r="J5725" s="1" t="str">
        <f t="shared" si="944"/>
        <v>NGR lake sediment grab sample</v>
      </c>
      <c r="K5725" s="1" t="str">
        <f t="shared" si="945"/>
        <v>&lt;177 micron (NGR)</v>
      </c>
      <c r="L5725">
        <v>60</v>
      </c>
      <c r="M5725" t="s">
        <v>106</v>
      </c>
      <c r="N5725">
        <v>1173</v>
      </c>
      <c r="O5725" t="s">
        <v>306</v>
      </c>
      <c r="P5725" t="s">
        <v>67</v>
      </c>
      <c r="Q5725" t="s">
        <v>198</v>
      </c>
      <c r="R5725" t="s">
        <v>696</v>
      </c>
      <c r="S5725" t="s">
        <v>708</v>
      </c>
      <c r="T5725" t="s">
        <v>36</v>
      </c>
      <c r="U5725" t="s">
        <v>3934</v>
      </c>
      <c r="V5725" t="s">
        <v>953</v>
      </c>
      <c r="W5725" t="s">
        <v>63</v>
      </c>
      <c r="X5725" t="s">
        <v>283</v>
      </c>
      <c r="Y5725" t="s">
        <v>309</v>
      </c>
      <c r="Z5725" t="s">
        <v>4679</v>
      </c>
    </row>
    <row r="5726" spans="1:26" hidden="1" x14ac:dyDescent="0.25">
      <c r="A5726" t="s">
        <v>22734</v>
      </c>
      <c r="B5726" t="s">
        <v>22735</v>
      </c>
      <c r="C5726" s="1" t="str">
        <f t="shared" si="939"/>
        <v>21:0389</v>
      </c>
      <c r="D5726" s="1" t="str">
        <f t="shared" si="943"/>
        <v>21:0130</v>
      </c>
      <c r="E5726" t="s">
        <v>22736</v>
      </c>
      <c r="F5726" t="s">
        <v>22737</v>
      </c>
      <c r="H5726">
        <v>68.498751100000007</v>
      </c>
      <c r="I5726">
        <v>-84.182799099999997</v>
      </c>
      <c r="J5726" s="1" t="str">
        <f t="shared" si="944"/>
        <v>NGR lake sediment grab sample</v>
      </c>
      <c r="K5726" s="1" t="str">
        <f t="shared" si="945"/>
        <v>&lt;177 micron (NGR)</v>
      </c>
      <c r="L5726">
        <v>60</v>
      </c>
      <c r="M5726" t="s">
        <v>118</v>
      </c>
      <c r="N5726">
        <v>1174</v>
      </c>
      <c r="O5726" t="s">
        <v>119</v>
      </c>
      <c r="P5726" t="s">
        <v>163</v>
      </c>
      <c r="Q5726" t="s">
        <v>391</v>
      </c>
      <c r="R5726" t="s">
        <v>263</v>
      </c>
      <c r="S5726" t="s">
        <v>394</v>
      </c>
      <c r="T5726" t="s">
        <v>36</v>
      </c>
      <c r="U5726" t="s">
        <v>456</v>
      </c>
      <c r="V5726" t="s">
        <v>78</v>
      </c>
      <c r="W5726" t="s">
        <v>53</v>
      </c>
      <c r="X5726" t="s">
        <v>890</v>
      </c>
      <c r="Y5726" t="s">
        <v>309</v>
      </c>
      <c r="Z5726" t="s">
        <v>3876</v>
      </c>
    </row>
    <row r="5727" spans="1:26" hidden="1" x14ac:dyDescent="0.25">
      <c r="A5727" t="s">
        <v>22738</v>
      </c>
      <c r="B5727" t="s">
        <v>22739</v>
      </c>
      <c r="C5727" s="1" t="str">
        <f t="shared" si="939"/>
        <v>21:0389</v>
      </c>
      <c r="D5727" s="1" t="str">
        <f t="shared" si="943"/>
        <v>21:0130</v>
      </c>
      <c r="E5727" t="s">
        <v>22740</v>
      </c>
      <c r="F5727" t="s">
        <v>22741</v>
      </c>
      <c r="H5727">
        <v>68.497837099999998</v>
      </c>
      <c r="I5727">
        <v>-84.128374199999996</v>
      </c>
      <c r="J5727" s="1" t="str">
        <f t="shared" si="944"/>
        <v>NGR lake sediment grab sample</v>
      </c>
      <c r="K5727" s="1" t="str">
        <f t="shared" si="945"/>
        <v>&lt;177 micron (NGR)</v>
      </c>
      <c r="L5727">
        <v>60</v>
      </c>
      <c r="M5727" t="s">
        <v>131</v>
      </c>
      <c r="N5727">
        <v>1175</v>
      </c>
      <c r="O5727" t="s">
        <v>841</v>
      </c>
      <c r="P5727" t="s">
        <v>3158</v>
      </c>
      <c r="Q5727" t="s">
        <v>134</v>
      </c>
      <c r="R5727" t="s">
        <v>691</v>
      </c>
      <c r="S5727" t="s">
        <v>135</v>
      </c>
      <c r="T5727" t="s">
        <v>1095</v>
      </c>
      <c r="U5727" t="s">
        <v>2169</v>
      </c>
      <c r="V5727" t="s">
        <v>6924</v>
      </c>
      <c r="W5727" t="s">
        <v>63</v>
      </c>
      <c r="X5727" t="s">
        <v>890</v>
      </c>
      <c r="Y5727" t="s">
        <v>309</v>
      </c>
      <c r="Z5727" t="s">
        <v>760</v>
      </c>
    </row>
    <row r="5728" spans="1:26" hidden="1" x14ac:dyDescent="0.25">
      <c r="A5728" t="s">
        <v>22742</v>
      </c>
      <c r="B5728" t="s">
        <v>22743</v>
      </c>
      <c r="C5728" s="1" t="str">
        <f t="shared" si="939"/>
        <v>21:0389</v>
      </c>
      <c r="D5728" s="1" t="str">
        <f t="shared" si="943"/>
        <v>21:0130</v>
      </c>
      <c r="E5728" t="s">
        <v>22744</v>
      </c>
      <c r="F5728" t="s">
        <v>22745</v>
      </c>
      <c r="H5728">
        <v>68.493169899999998</v>
      </c>
      <c r="I5728">
        <v>-84.029472600000005</v>
      </c>
      <c r="J5728" s="1" t="str">
        <f t="shared" si="944"/>
        <v>NGR lake sediment grab sample</v>
      </c>
      <c r="K5728" s="1" t="str">
        <f t="shared" si="945"/>
        <v>&lt;177 micron (NGR)</v>
      </c>
      <c r="L5728">
        <v>60</v>
      </c>
      <c r="M5728" t="s">
        <v>143</v>
      </c>
      <c r="N5728">
        <v>1176</v>
      </c>
      <c r="O5728" t="s">
        <v>583</v>
      </c>
      <c r="P5728" t="s">
        <v>841</v>
      </c>
      <c r="Q5728" t="s">
        <v>77</v>
      </c>
      <c r="R5728" t="s">
        <v>635</v>
      </c>
      <c r="S5728" t="s">
        <v>394</v>
      </c>
      <c r="T5728" t="s">
        <v>262</v>
      </c>
      <c r="U5728" t="s">
        <v>1538</v>
      </c>
      <c r="V5728" t="s">
        <v>16572</v>
      </c>
      <c r="W5728" t="s">
        <v>66</v>
      </c>
      <c r="X5728" t="s">
        <v>890</v>
      </c>
      <c r="Y5728" t="s">
        <v>63</v>
      </c>
      <c r="Z5728" t="s">
        <v>2257</v>
      </c>
    </row>
    <row r="5729" spans="1:26" hidden="1" x14ac:dyDescent="0.25">
      <c r="A5729" t="s">
        <v>22746</v>
      </c>
      <c r="B5729" t="s">
        <v>22747</v>
      </c>
      <c r="C5729" s="1" t="str">
        <f t="shared" si="939"/>
        <v>21:0389</v>
      </c>
      <c r="D5729" s="1" t="str">
        <f t="shared" si="943"/>
        <v>21:0130</v>
      </c>
      <c r="E5729" t="s">
        <v>22748</v>
      </c>
      <c r="F5729" t="s">
        <v>22749</v>
      </c>
      <c r="H5729">
        <v>68.477704500000002</v>
      </c>
      <c r="I5729">
        <v>-84.032655000000005</v>
      </c>
      <c r="J5729" s="1" t="str">
        <f t="shared" si="944"/>
        <v>NGR lake sediment grab sample</v>
      </c>
      <c r="K5729" s="1" t="str">
        <f t="shared" si="945"/>
        <v>&lt;177 micron (NGR)</v>
      </c>
      <c r="L5729">
        <v>60</v>
      </c>
      <c r="M5729" t="s">
        <v>177</v>
      </c>
      <c r="N5729">
        <v>1177</v>
      </c>
      <c r="O5729" t="s">
        <v>252</v>
      </c>
      <c r="P5729" t="s">
        <v>562</v>
      </c>
      <c r="Q5729" t="s">
        <v>198</v>
      </c>
      <c r="R5729" t="s">
        <v>696</v>
      </c>
      <c r="S5729" t="s">
        <v>134</v>
      </c>
      <c r="T5729" t="s">
        <v>1095</v>
      </c>
      <c r="U5729" t="s">
        <v>179</v>
      </c>
      <c r="V5729" t="s">
        <v>33</v>
      </c>
      <c r="W5729" t="s">
        <v>66</v>
      </c>
      <c r="X5729" t="s">
        <v>48</v>
      </c>
      <c r="Y5729" t="s">
        <v>309</v>
      </c>
      <c r="Z5729" t="s">
        <v>4726</v>
      </c>
    </row>
    <row r="5730" spans="1:26" hidden="1" x14ac:dyDescent="0.25">
      <c r="A5730" t="s">
        <v>22750</v>
      </c>
      <c r="B5730" t="s">
        <v>22751</v>
      </c>
      <c r="C5730" s="1" t="str">
        <f t="shared" si="939"/>
        <v>21:0389</v>
      </c>
      <c r="D5730" s="1" t="str">
        <f t="shared" si="943"/>
        <v>21:0130</v>
      </c>
      <c r="E5730" t="s">
        <v>22752</v>
      </c>
      <c r="F5730" t="s">
        <v>22753</v>
      </c>
      <c r="H5730">
        <v>68.468284800000006</v>
      </c>
      <c r="I5730">
        <v>-84.110575400000002</v>
      </c>
      <c r="J5730" s="1" t="str">
        <f t="shared" si="944"/>
        <v>NGR lake sediment grab sample</v>
      </c>
      <c r="K5730" s="1" t="str">
        <f t="shared" si="945"/>
        <v>&lt;177 micron (NGR)</v>
      </c>
      <c r="L5730">
        <v>60</v>
      </c>
      <c r="M5730" t="s">
        <v>187</v>
      </c>
      <c r="N5730">
        <v>1178</v>
      </c>
      <c r="O5730" t="s">
        <v>615</v>
      </c>
      <c r="P5730" t="s">
        <v>74</v>
      </c>
      <c r="Q5730" t="s">
        <v>76</v>
      </c>
      <c r="R5730" t="s">
        <v>236</v>
      </c>
      <c r="S5730" t="s">
        <v>198</v>
      </c>
      <c r="T5730" t="s">
        <v>36</v>
      </c>
      <c r="U5730" t="s">
        <v>868</v>
      </c>
      <c r="V5730" t="s">
        <v>3144</v>
      </c>
      <c r="W5730" t="s">
        <v>66</v>
      </c>
      <c r="X5730" t="s">
        <v>890</v>
      </c>
      <c r="Y5730" t="s">
        <v>309</v>
      </c>
      <c r="Z5730" t="s">
        <v>198</v>
      </c>
    </row>
    <row r="5731" spans="1:26" hidden="1" x14ac:dyDescent="0.25">
      <c r="A5731" t="s">
        <v>22754</v>
      </c>
      <c r="B5731" t="s">
        <v>22755</v>
      </c>
      <c r="C5731" s="1" t="str">
        <f t="shared" si="939"/>
        <v>21:0389</v>
      </c>
      <c r="D5731" s="1" t="str">
        <f t="shared" si="943"/>
        <v>21:0130</v>
      </c>
      <c r="E5731" t="s">
        <v>22756</v>
      </c>
      <c r="F5731" t="s">
        <v>22757</v>
      </c>
      <c r="H5731">
        <v>68.472045699999995</v>
      </c>
      <c r="I5731">
        <v>-84.181166500000003</v>
      </c>
      <c r="J5731" s="1" t="str">
        <f t="shared" si="944"/>
        <v>NGR lake sediment grab sample</v>
      </c>
      <c r="K5731" s="1" t="str">
        <f t="shared" si="945"/>
        <v>&lt;177 micron (NGR)</v>
      </c>
      <c r="L5731">
        <v>60</v>
      </c>
      <c r="M5731" t="s">
        <v>196</v>
      </c>
      <c r="N5731">
        <v>1179</v>
      </c>
      <c r="O5731" t="s">
        <v>252</v>
      </c>
      <c r="P5731" t="s">
        <v>67</v>
      </c>
      <c r="Q5731" t="s">
        <v>134</v>
      </c>
      <c r="R5731" t="s">
        <v>1828</v>
      </c>
      <c r="S5731" t="s">
        <v>75</v>
      </c>
      <c r="T5731" t="s">
        <v>36</v>
      </c>
      <c r="U5731" t="s">
        <v>1017</v>
      </c>
      <c r="V5731" t="s">
        <v>19275</v>
      </c>
      <c r="W5731" t="s">
        <v>66</v>
      </c>
      <c r="X5731" t="s">
        <v>82</v>
      </c>
      <c r="Y5731" t="s">
        <v>41</v>
      </c>
      <c r="Z5731" t="s">
        <v>2661</v>
      </c>
    </row>
    <row r="5732" spans="1:26" hidden="1" x14ac:dyDescent="0.25">
      <c r="A5732" t="s">
        <v>22758</v>
      </c>
      <c r="B5732" t="s">
        <v>22759</v>
      </c>
      <c r="C5732" s="1" t="str">
        <f t="shared" si="939"/>
        <v>21:0389</v>
      </c>
      <c r="D5732" s="1" t="str">
        <f t="shared" si="943"/>
        <v>21:0130</v>
      </c>
      <c r="E5732" t="s">
        <v>22760</v>
      </c>
      <c r="F5732" t="s">
        <v>22761</v>
      </c>
      <c r="H5732">
        <v>68.4006471</v>
      </c>
      <c r="I5732">
        <v>-84.070025599999994</v>
      </c>
      <c r="J5732" s="1" t="str">
        <f t="shared" si="944"/>
        <v>NGR lake sediment grab sample</v>
      </c>
      <c r="K5732" s="1" t="str">
        <f t="shared" si="945"/>
        <v>&lt;177 micron (NGR)</v>
      </c>
      <c r="L5732">
        <v>60</v>
      </c>
      <c r="M5732" t="s">
        <v>206</v>
      </c>
      <c r="N5732">
        <v>1180</v>
      </c>
      <c r="O5732" t="s">
        <v>306</v>
      </c>
      <c r="P5732" t="s">
        <v>1177</v>
      </c>
      <c r="Q5732" t="s">
        <v>596</v>
      </c>
      <c r="R5732" t="s">
        <v>570</v>
      </c>
      <c r="S5732" t="s">
        <v>321</v>
      </c>
      <c r="T5732" t="s">
        <v>36</v>
      </c>
      <c r="U5732" t="s">
        <v>964</v>
      </c>
      <c r="V5732" t="s">
        <v>19907</v>
      </c>
      <c r="W5732" t="s">
        <v>63</v>
      </c>
      <c r="X5732" t="s">
        <v>82</v>
      </c>
      <c r="Y5732" t="s">
        <v>125</v>
      </c>
      <c r="Z5732" t="s">
        <v>4196</v>
      </c>
    </row>
    <row r="5733" spans="1:26" hidden="1" x14ac:dyDescent="0.25">
      <c r="A5733" t="s">
        <v>22762</v>
      </c>
      <c r="B5733" t="s">
        <v>22763</v>
      </c>
      <c r="C5733" s="1" t="str">
        <f t="shared" si="939"/>
        <v>21:0389</v>
      </c>
      <c r="D5733" s="1" t="str">
        <f t="shared" si="943"/>
        <v>21:0130</v>
      </c>
      <c r="E5733" t="s">
        <v>22695</v>
      </c>
      <c r="F5733" t="s">
        <v>22764</v>
      </c>
      <c r="H5733">
        <v>68.408757800000004</v>
      </c>
      <c r="I5733">
        <v>-84.211992499999994</v>
      </c>
      <c r="J5733" s="1" t="str">
        <f t="shared" si="944"/>
        <v>NGR lake sediment grab sample</v>
      </c>
      <c r="K5733" s="1" t="str">
        <f t="shared" si="945"/>
        <v>&lt;177 micron (NGR)</v>
      </c>
      <c r="L5733">
        <v>60</v>
      </c>
      <c r="M5733" t="s">
        <v>366</v>
      </c>
      <c r="N5733">
        <v>1181</v>
      </c>
      <c r="O5733" t="s">
        <v>74</v>
      </c>
      <c r="P5733" t="s">
        <v>49</v>
      </c>
      <c r="Q5733" t="s">
        <v>76</v>
      </c>
      <c r="R5733" t="s">
        <v>277</v>
      </c>
      <c r="S5733" t="s">
        <v>181</v>
      </c>
      <c r="T5733" t="s">
        <v>36</v>
      </c>
      <c r="U5733" t="s">
        <v>235</v>
      </c>
      <c r="V5733" t="s">
        <v>597</v>
      </c>
      <c r="W5733" t="s">
        <v>53</v>
      </c>
      <c r="X5733" t="s">
        <v>283</v>
      </c>
      <c r="Y5733" t="s">
        <v>41</v>
      </c>
      <c r="Z5733" t="s">
        <v>4295</v>
      </c>
    </row>
    <row r="5734" spans="1:26" hidden="1" x14ac:dyDescent="0.25">
      <c r="A5734" t="s">
        <v>22765</v>
      </c>
      <c r="B5734" t="s">
        <v>22766</v>
      </c>
      <c r="C5734" s="1" t="str">
        <f t="shared" si="939"/>
        <v>21:0389</v>
      </c>
      <c r="D5734" s="1" t="str">
        <f t="shared" si="943"/>
        <v>21:0130</v>
      </c>
      <c r="E5734" t="s">
        <v>22767</v>
      </c>
      <c r="F5734" t="s">
        <v>22768</v>
      </c>
      <c r="H5734">
        <v>68.428730700000003</v>
      </c>
      <c r="I5734">
        <v>-84.1921672</v>
      </c>
      <c r="J5734" s="1" t="str">
        <f t="shared" si="944"/>
        <v>NGR lake sediment grab sample</v>
      </c>
      <c r="K5734" s="1" t="str">
        <f t="shared" si="945"/>
        <v>&lt;177 micron (NGR)</v>
      </c>
      <c r="L5734">
        <v>60</v>
      </c>
      <c r="M5734" t="s">
        <v>214</v>
      </c>
      <c r="N5734">
        <v>1182</v>
      </c>
      <c r="O5734" t="s">
        <v>417</v>
      </c>
      <c r="P5734" t="s">
        <v>541</v>
      </c>
      <c r="Q5734" t="s">
        <v>596</v>
      </c>
      <c r="R5734" t="s">
        <v>75</v>
      </c>
      <c r="S5734" t="s">
        <v>156</v>
      </c>
      <c r="T5734" t="s">
        <v>262</v>
      </c>
      <c r="U5734" t="s">
        <v>471</v>
      </c>
      <c r="V5734" t="s">
        <v>2145</v>
      </c>
      <c r="W5734" t="s">
        <v>761</v>
      </c>
      <c r="X5734" t="s">
        <v>79</v>
      </c>
      <c r="Y5734" t="s">
        <v>41</v>
      </c>
      <c r="Z5734" t="s">
        <v>50</v>
      </c>
    </row>
    <row r="5735" spans="1:26" hidden="1" x14ac:dyDescent="0.25">
      <c r="A5735" t="s">
        <v>22769</v>
      </c>
      <c r="B5735" t="s">
        <v>22770</v>
      </c>
      <c r="C5735" s="1" t="str">
        <f t="shared" si="939"/>
        <v>21:0389</v>
      </c>
      <c r="D5735" s="1" t="str">
        <f t="shared" si="943"/>
        <v>21:0130</v>
      </c>
      <c r="E5735" t="s">
        <v>22771</v>
      </c>
      <c r="F5735" t="s">
        <v>22772</v>
      </c>
      <c r="H5735">
        <v>68.446042899999995</v>
      </c>
      <c r="I5735">
        <v>-84.385958000000002</v>
      </c>
      <c r="J5735" s="1" t="str">
        <f t="shared" si="944"/>
        <v>NGR lake sediment grab sample</v>
      </c>
      <c r="K5735" s="1" t="str">
        <f t="shared" si="945"/>
        <v>&lt;177 micron (NGR)</v>
      </c>
      <c r="L5735">
        <v>61</v>
      </c>
      <c r="M5735" t="s">
        <v>242</v>
      </c>
      <c r="N5735">
        <v>1183</v>
      </c>
      <c r="O5735" t="s">
        <v>639</v>
      </c>
      <c r="P5735" t="s">
        <v>40</v>
      </c>
      <c r="Q5735" t="s">
        <v>668</v>
      </c>
      <c r="R5735" t="s">
        <v>224</v>
      </c>
      <c r="S5735" t="s">
        <v>75</v>
      </c>
      <c r="T5735" t="s">
        <v>65</v>
      </c>
      <c r="U5735" t="s">
        <v>19195</v>
      </c>
      <c r="V5735" t="s">
        <v>661</v>
      </c>
      <c r="W5735" t="s">
        <v>78</v>
      </c>
      <c r="X5735" t="s">
        <v>48</v>
      </c>
      <c r="Y5735" t="s">
        <v>41</v>
      </c>
      <c r="Z5735" t="s">
        <v>3166</v>
      </c>
    </row>
    <row r="5736" spans="1:26" hidden="1" x14ac:dyDescent="0.25">
      <c r="A5736" t="s">
        <v>22773</v>
      </c>
      <c r="B5736" t="s">
        <v>22774</v>
      </c>
      <c r="C5736" s="1" t="str">
        <f t="shared" si="939"/>
        <v>21:0389</v>
      </c>
      <c r="D5736" s="1" t="str">
        <f t="shared" si="943"/>
        <v>21:0130</v>
      </c>
      <c r="E5736" t="s">
        <v>22775</v>
      </c>
      <c r="F5736" t="s">
        <v>22776</v>
      </c>
      <c r="H5736">
        <v>68.430334900000005</v>
      </c>
      <c r="I5736">
        <v>-84.248196500000006</v>
      </c>
      <c r="J5736" s="1" t="str">
        <f t="shared" si="944"/>
        <v>NGR lake sediment grab sample</v>
      </c>
      <c r="K5736" s="1" t="str">
        <f t="shared" si="945"/>
        <v>&lt;177 micron (NGR)</v>
      </c>
      <c r="L5736">
        <v>61</v>
      </c>
      <c r="M5736" t="s">
        <v>251</v>
      </c>
      <c r="N5736">
        <v>1184</v>
      </c>
      <c r="O5736" t="s">
        <v>236</v>
      </c>
      <c r="P5736" t="s">
        <v>35</v>
      </c>
      <c r="Q5736" t="s">
        <v>290</v>
      </c>
      <c r="R5736" t="s">
        <v>97</v>
      </c>
      <c r="S5736" t="s">
        <v>80</v>
      </c>
      <c r="T5736" t="s">
        <v>262</v>
      </c>
      <c r="U5736" t="s">
        <v>40</v>
      </c>
      <c r="V5736" t="s">
        <v>1121</v>
      </c>
      <c r="W5736" t="s">
        <v>53</v>
      </c>
      <c r="X5736" t="s">
        <v>82</v>
      </c>
      <c r="Y5736" t="s">
        <v>41</v>
      </c>
      <c r="Z5736" t="s">
        <v>2782</v>
      </c>
    </row>
    <row r="5737" spans="1:26" hidden="1" x14ac:dyDescent="0.25">
      <c r="A5737" t="s">
        <v>22777</v>
      </c>
      <c r="B5737" t="s">
        <v>22778</v>
      </c>
      <c r="C5737" s="1" t="str">
        <f t="shared" si="939"/>
        <v>21:0389</v>
      </c>
      <c r="D5737" s="1" t="str">
        <f t="shared" si="943"/>
        <v>21:0130</v>
      </c>
      <c r="E5737" t="s">
        <v>22779</v>
      </c>
      <c r="F5737" t="s">
        <v>22780</v>
      </c>
      <c r="H5737">
        <v>68.448777000000007</v>
      </c>
      <c r="I5737">
        <v>-84.3098186</v>
      </c>
      <c r="J5737" s="1" t="str">
        <f t="shared" si="944"/>
        <v>NGR lake sediment grab sample</v>
      </c>
      <c r="K5737" s="1" t="str">
        <f t="shared" si="945"/>
        <v>&lt;177 micron (NGR)</v>
      </c>
      <c r="L5737">
        <v>61</v>
      </c>
      <c r="M5737" t="s">
        <v>259</v>
      </c>
      <c r="N5737">
        <v>1185</v>
      </c>
      <c r="O5737" t="s">
        <v>119</v>
      </c>
      <c r="P5737" t="s">
        <v>3158</v>
      </c>
      <c r="Q5737" t="s">
        <v>82</v>
      </c>
      <c r="R5737" t="s">
        <v>108</v>
      </c>
      <c r="S5737" t="s">
        <v>335</v>
      </c>
      <c r="T5737" t="s">
        <v>36</v>
      </c>
      <c r="U5737" t="s">
        <v>563</v>
      </c>
      <c r="V5737" t="s">
        <v>9909</v>
      </c>
      <c r="W5737" t="s">
        <v>78</v>
      </c>
      <c r="X5737" t="s">
        <v>48</v>
      </c>
      <c r="Y5737" t="s">
        <v>41</v>
      </c>
      <c r="Z5737" t="s">
        <v>760</v>
      </c>
    </row>
    <row r="5738" spans="1:26" hidden="1" x14ac:dyDescent="0.25">
      <c r="A5738" t="s">
        <v>22781</v>
      </c>
      <c r="B5738" t="s">
        <v>22782</v>
      </c>
      <c r="C5738" s="1" t="str">
        <f t="shared" si="939"/>
        <v>21:0389</v>
      </c>
      <c r="D5738" s="1" t="str">
        <f t="shared" si="943"/>
        <v>21:0130</v>
      </c>
      <c r="E5738" t="s">
        <v>22779</v>
      </c>
      <c r="F5738" t="s">
        <v>22783</v>
      </c>
      <c r="H5738">
        <v>68.448777000000007</v>
      </c>
      <c r="I5738">
        <v>-84.3098186</v>
      </c>
      <c r="J5738" s="1" t="str">
        <f t="shared" si="944"/>
        <v>NGR lake sediment grab sample</v>
      </c>
      <c r="K5738" s="1" t="str">
        <f t="shared" si="945"/>
        <v>&lt;177 micron (NGR)</v>
      </c>
      <c r="L5738">
        <v>61</v>
      </c>
      <c r="M5738" t="s">
        <v>268</v>
      </c>
      <c r="N5738">
        <v>1186</v>
      </c>
      <c r="O5738" t="s">
        <v>465</v>
      </c>
      <c r="P5738" t="s">
        <v>1177</v>
      </c>
      <c r="Q5738" t="s">
        <v>278</v>
      </c>
      <c r="R5738" t="s">
        <v>904</v>
      </c>
      <c r="S5738" t="s">
        <v>349</v>
      </c>
      <c r="T5738" t="s">
        <v>36</v>
      </c>
      <c r="U5738" t="s">
        <v>6852</v>
      </c>
      <c r="V5738" t="s">
        <v>13873</v>
      </c>
      <c r="W5738" t="s">
        <v>76</v>
      </c>
      <c r="X5738" t="s">
        <v>48</v>
      </c>
      <c r="Y5738" t="s">
        <v>41</v>
      </c>
      <c r="Z5738" t="s">
        <v>4244</v>
      </c>
    </row>
    <row r="5739" spans="1:26" hidden="1" x14ac:dyDescent="0.25">
      <c r="A5739" t="s">
        <v>22784</v>
      </c>
      <c r="B5739" t="s">
        <v>22785</v>
      </c>
      <c r="C5739" s="1" t="str">
        <f t="shared" si="939"/>
        <v>21:0389</v>
      </c>
      <c r="D5739" s="1" t="str">
        <f t="shared" si="943"/>
        <v>21:0130</v>
      </c>
      <c r="E5739" t="s">
        <v>22786</v>
      </c>
      <c r="F5739" t="s">
        <v>22787</v>
      </c>
      <c r="H5739">
        <v>68.470686799999996</v>
      </c>
      <c r="I5739">
        <v>-84.325514299999995</v>
      </c>
      <c r="J5739" s="1" t="str">
        <f t="shared" si="944"/>
        <v>NGR lake sediment grab sample</v>
      </c>
      <c r="K5739" s="1" t="str">
        <f t="shared" si="945"/>
        <v>&lt;177 micron (NGR)</v>
      </c>
      <c r="L5739">
        <v>61</v>
      </c>
      <c r="M5739" t="s">
        <v>47</v>
      </c>
      <c r="N5739">
        <v>1187</v>
      </c>
      <c r="O5739" t="s">
        <v>155</v>
      </c>
      <c r="P5739" t="s">
        <v>847</v>
      </c>
      <c r="Q5739" t="s">
        <v>349</v>
      </c>
      <c r="R5739" t="s">
        <v>1085</v>
      </c>
      <c r="S5739" t="s">
        <v>244</v>
      </c>
      <c r="T5739" t="s">
        <v>36</v>
      </c>
      <c r="U5739" t="s">
        <v>407</v>
      </c>
      <c r="V5739" t="s">
        <v>19010</v>
      </c>
      <c r="W5739" t="s">
        <v>66</v>
      </c>
      <c r="X5739" t="s">
        <v>82</v>
      </c>
      <c r="Y5739" t="s">
        <v>41</v>
      </c>
      <c r="Z5739" t="s">
        <v>760</v>
      </c>
    </row>
    <row r="5740" spans="1:26" hidden="1" x14ac:dyDescent="0.25">
      <c r="A5740" t="s">
        <v>22788</v>
      </c>
      <c r="B5740" t="s">
        <v>22789</v>
      </c>
      <c r="C5740" s="1" t="str">
        <f t="shared" si="939"/>
        <v>21:0389</v>
      </c>
      <c r="D5740" s="1" t="str">
        <f t="shared" si="943"/>
        <v>21:0130</v>
      </c>
      <c r="E5740" t="s">
        <v>22790</v>
      </c>
      <c r="F5740" t="s">
        <v>22791</v>
      </c>
      <c r="H5740">
        <v>68.464259699999999</v>
      </c>
      <c r="I5740">
        <v>-84.358862299999998</v>
      </c>
      <c r="J5740" s="1" t="str">
        <f t="shared" si="944"/>
        <v>NGR lake sediment grab sample</v>
      </c>
      <c r="K5740" s="1" t="str">
        <f t="shared" si="945"/>
        <v>&lt;177 micron (NGR)</v>
      </c>
      <c r="L5740">
        <v>61</v>
      </c>
      <c r="M5740" t="s">
        <v>60</v>
      </c>
      <c r="N5740">
        <v>1188</v>
      </c>
      <c r="O5740" t="s">
        <v>470</v>
      </c>
      <c r="P5740" t="s">
        <v>528</v>
      </c>
      <c r="Q5740" t="s">
        <v>277</v>
      </c>
      <c r="R5740" t="s">
        <v>133</v>
      </c>
      <c r="S5740" t="s">
        <v>321</v>
      </c>
      <c r="T5740" t="s">
        <v>36</v>
      </c>
      <c r="U5740" t="s">
        <v>563</v>
      </c>
      <c r="V5740" t="s">
        <v>2661</v>
      </c>
      <c r="W5740" t="s">
        <v>63</v>
      </c>
      <c r="X5740" t="s">
        <v>283</v>
      </c>
      <c r="Y5740" t="s">
        <v>41</v>
      </c>
      <c r="Z5740" t="s">
        <v>2391</v>
      </c>
    </row>
    <row r="5741" spans="1:26" hidden="1" x14ac:dyDescent="0.25">
      <c r="A5741" t="s">
        <v>22792</v>
      </c>
      <c r="B5741" t="s">
        <v>22793</v>
      </c>
      <c r="C5741" s="1" t="str">
        <f t="shared" si="939"/>
        <v>21:0389</v>
      </c>
      <c r="D5741" s="1" t="str">
        <f t="shared" si="943"/>
        <v>21:0130</v>
      </c>
      <c r="E5741" t="s">
        <v>22771</v>
      </c>
      <c r="F5741" t="s">
        <v>22794</v>
      </c>
      <c r="H5741">
        <v>68.446042899999995</v>
      </c>
      <c r="I5741">
        <v>-84.385958000000002</v>
      </c>
      <c r="J5741" s="1" t="str">
        <f t="shared" si="944"/>
        <v>NGR lake sediment grab sample</v>
      </c>
      <c r="K5741" s="1" t="str">
        <f t="shared" si="945"/>
        <v>&lt;177 micron (NGR)</v>
      </c>
      <c r="L5741">
        <v>61</v>
      </c>
      <c r="M5741" t="s">
        <v>366</v>
      </c>
      <c r="N5741">
        <v>1189</v>
      </c>
      <c r="O5741" t="s">
        <v>235</v>
      </c>
      <c r="P5741" t="s">
        <v>252</v>
      </c>
      <c r="Q5741" t="s">
        <v>283</v>
      </c>
      <c r="R5741" t="s">
        <v>904</v>
      </c>
      <c r="S5741" t="s">
        <v>283</v>
      </c>
      <c r="T5741" t="s">
        <v>437</v>
      </c>
      <c r="U5741" t="s">
        <v>11903</v>
      </c>
      <c r="V5741" t="s">
        <v>8712</v>
      </c>
      <c r="W5741" t="s">
        <v>181</v>
      </c>
      <c r="X5741" t="s">
        <v>890</v>
      </c>
      <c r="Y5741" t="s">
        <v>309</v>
      </c>
      <c r="Z5741" t="s">
        <v>865</v>
      </c>
    </row>
    <row r="5742" spans="1:26" hidden="1" x14ac:dyDescent="0.25">
      <c r="A5742" t="s">
        <v>22795</v>
      </c>
      <c r="B5742" t="s">
        <v>22796</v>
      </c>
      <c r="C5742" s="1" t="str">
        <f t="shared" si="939"/>
        <v>21:0389</v>
      </c>
      <c r="D5742" s="1" t="str">
        <f t="shared" si="943"/>
        <v>21:0130</v>
      </c>
      <c r="E5742" t="s">
        <v>22797</v>
      </c>
      <c r="F5742" t="s">
        <v>22798</v>
      </c>
      <c r="H5742">
        <v>68.399901499999999</v>
      </c>
      <c r="I5742">
        <v>-84.406766700000006</v>
      </c>
      <c r="J5742" s="1" t="str">
        <f t="shared" si="944"/>
        <v>NGR lake sediment grab sample</v>
      </c>
      <c r="K5742" s="1" t="str">
        <f t="shared" si="945"/>
        <v>&lt;177 micron (NGR)</v>
      </c>
      <c r="L5742">
        <v>61</v>
      </c>
      <c r="M5742" t="s">
        <v>73</v>
      </c>
      <c r="N5742">
        <v>1190</v>
      </c>
      <c r="O5742" t="s">
        <v>583</v>
      </c>
      <c r="P5742" t="s">
        <v>243</v>
      </c>
      <c r="Q5742" t="s">
        <v>134</v>
      </c>
      <c r="R5742" t="s">
        <v>67</v>
      </c>
      <c r="S5742" t="s">
        <v>708</v>
      </c>
      <c r="T5742" t="s">
        <v>36</v>
      </c>
      <c r="U5742" t="s">
        <v>1538</v>
      </c>
      <c r="V5742" t="s">
        <v>9930</v>
      </c>
      <c r="W5742" t="s">
        <v>66</v>
      </c>
      <c r="X5742" t="s">
        <v>283</v>
      </c>
      <c r="Y5742" t="s">
        <v>41</v>
      </c>
      <c r="Z5742" t="s">
        <v>1007</v>
      </c>
    </row>
    <row r="5743" spans="1:26" hidden="1" x14ac:dyDescent="0.25">
      <c r="A5743" t="s">
        <v>22799</v>
      </c>
      <c r="B5743" t="s">
        <v>22800</v>
      </c>
      <c r="C5743" s="1" t="str">
        <f t="shared" si="939"/>
        <v>21:0389</v>
      </c>
      <c r="D5743" s="1" t="str">
        <f>HYPERLINK("http://geochem.nrcan.gc.ca/cdogs/content/svy/svy_e.htm", "")</f>
        <v/>
      </c>
      <c r="G5743" s="1" t="str">
        <f>HYPERLINK("http://geochem.nrcan.gc.ca/cdogs/content/cr_/cr_00022_e.htm", "22")</f>
        <v>22</v>
      </c>
      <c r="J5743" t="s">
        <v>220</v>
      </c>
      <c r="K5743" t="s">
        <v>221</v>
      </c>
      <c r="L5743">
        <v>61</v>
      </c>
      <c r="M5743" t="s">
        <v>222</v>
      </c>
      <c r="N5743">
        <v>1191</v>
      </c>
      <c r="O5743" t="s">
        <v>297</v>
      </c>
      <c r="P5743" t="s">
        <v>77</v>
      </c>
      <c r="Q5743" t="s">
        <v>198</v>
      </c>
      <c r="R5743" t="s">
        <v>146</v>
      </c>
      <c r="S5743" t="s">
        <v>78</v>
      </c>
      <c r="T5743" t="s">
        <v>36</v>
      </c>
      <c r="U5743" t="s">
        <v>1017</v>
      </c>
      <c r="V5743" t="s">
        <v>1216</v>
      </c>
      <c r="W5743" t="s">
        <v>78</v>
      </c>
      <c r="X5743" t="s">
        <v>48</v>
      </c>
      <c r="Y5743" t="s">
        <v>63</v>
      </c>
      <c r="Z5743" t="s">
        <v>110</v>
      </c>
    </row>
    <row r="5744" spans="1:26" hidden="1" x14ac:dyDescent="0.25">
      <c r="A5744" t="s">
        <v>22801</v>
      </c>
      <c r="B5744" t="s">
        <v>22802</v>
      </c>
      <c r="C5744" s="1" t="str">
        <f t="shared" si="939"/>
        <v>21:0389</v>
      </c>
      <c r="D5744" s="1" t="str">
        <f t="shared" ref="D5744:D5770" si="946">HYPERLINK("http://geochem.nrcan.gc.ca/cdogs/content/svy/svy210130_e.htm", "21:0130")</f>
        <v>21:0130</v>
      </c>
      <c r="E5744" t="s">
        <v>22803</v>
      </c>
      <c r="F5744" t="s">
        <v>22804</v>
      </c>
      <c r="H5744">
        <v>68.440976699999993</v>
      </c>
      <c r="I5744">
        <v>-84.431492599999999</v>
      </c>
      <c r="J5744" s="1" t="str">
        <f t="shared" ref="J5744:J5770" si="947">HYPERLINK("http://geochem.nrcan.gc.ca/cdogs/content/kwd/kwd020027_e.htm", "NGR lake sediment grab sample")</f>
        <v>NGR lake sediment grab sample</v>
      </c>
      <c r="K5744" s="1" t="str">
        <f t="shared" ref="K5744:K5770" si="948">HYPERLINK("http://geochem.nrcan.gc.ca/cdogs/content/kwd/kwd080006_e.htm", "&lt;177 micron (NGR)")</f>
        <v>&lt;177 micron (NGR)</v>
      </c>
      <c r="L5744">
        <v>61</v>
      </c>
      <c r="M5744" t="s">
        <v>87</v>
      </c>
      <c r="N5744">
        <v>1192</v>
      </c>
      <c r="O5744" t="s">
        <v>107</v>
      </c>
      <c r="P5744" t="s">
        <v>666</v>
      </c>
      <c r="Q5744" t="s">
        <v>391</v>
      </c>
      <c r="R5744" t="s">
        <v>48</v>
      </c>
      <c r="S5744" t="s">
        <v>349</v>
      </c>
      <c r="T5744" t="s">
        <v>36</v>
      </c>
      <c r="U5744" t="s">
        <v>926</v>
      </c>
      <c r="V5744" t="s">
        <v>19275</v>
      </c>
      <c r="W5744" t="s">
        <v>66</v>
      </c>
      <c r="X5744" t="s">
        <v>82</v>
      </c>
      <c r="Y5744" t="s">
        <v>41</v>
      </c>
      <c r="Z5744" t="s">
        <v>3412</v>
      </c>
    </row>
    <row r="5745" spans="1:26" hidden="1" x14ac:dyDescent="0.25">
      <c r="A5745" t="s">
        <v>22805</v>
      </c>
      <c r="B5745" t="s">
        <v>22806</v>
      </c>
      <c r="C5745" s="1" t="str">
        <f t="shared" si="939"/>
        <v>21:0389</v>
      </c>
      <c r="D5745" s="1" t="str">
        <f t="shared" si="946"/>
        <v>21:0130</v>
      </c>
      <c r="E5745" t="s">
        <v>22807</v>
      </c>
      <c r="F5745" t="s">
        <v>22808</v>
      </c>
      <c r="H5745">
        <v>68.479333999999994</v>
      </c>
      <c r="I5745">
        <v>-84.434857899999997</v>
      </c>
      <c r="J5745" s="1" t="str">
        <f t="shared" si="947"/>
        <v>NGR lake sediment grab sample</v>
      </c>
      <c r="K5745" s="1" t="str">
        <f t="shared" si="948"/>
        <v>&lt;177 micron (NGR)</v>
      </c>
      <c r="L5745">
        <v>61</v>
      </c>
      <c r="M5745" t="s">
        <v>96</v>
      </c>
      <c r="N5745">
        <v>1193</v>
      </c>
      <c r="O5745" t="s">
        <v>132</v>
      </c>
      <c r="P5745" t="s">
        <v>100</v>
      </c>
      <c r="Q5745" t="s">
        <v>349</v>
      </c>
      <c r="R5745" t="s">
        <v>798</v>
      </c>
      <c r="S5745" t="s">
        <v>321</v>
      </c>
      <c r="T5745" t="s">
        <v>36</v>
      </c>
      <c r="U5745" t="s">
        <v>9262</v>
      </c>
      <c r="V5745" t="s">
        <v>19655</v>
      </c>
      <c r="W5745" t="s">
        <v>63</v>
      </c>
      <c r="X5745" t="s">
        <v>283</v>
      </c>
      <c r="Y5745" t="s">
        <v>125</v>
      </c>
      <c r="Z5745" t="s">
        <v>6700</v>
      </c>
    </row>
    <row r="5746" spans="1:26" hidden="1" x14ac:dyDescent="0.25">
      <c r="A5746" t="s">
        <v>22809</v>
      </c>
      <c r="B5746" t="s">
        <v>22810</v>
      </c>
      <c r="C5746" s="1" t="str">
        <f t="shared" si="939"/>
        <v>21:0389</v>
      </c>
      <c r="D5746" s="1" t="str">
        <f t="shared" si="946"/>
        <v>21:0130</v>
      </c>
      <c r="E5746" t="s">
        <v>22811</v>
      </c>
      <c r="F5746" t="s">
        <v>22812</v>
      </c>
      <c r="H5746">
        <v>68.466442799999996</v>
      </c>
      <c r="I5746">
        <v>-84.518084799999997</v>
      </c>
      <c r="J5746" s="1" t="str">
        <f t="shared" si="947"/>
        <v>NGR lake sediment grab sample</v>
      </c>
      <c r="K5746" s="1" t="str">
        <f t="shared" si="948"/>
        <v>&lt;177 micron (NGR)</v>
      </c>
      <c r="L5746">
        <v>61</v>
      </c>
      <c r="M5746" t="s">
        <v>106</v>
      </c>
      <c r="N5746">
        <v>1194</v>
      </c>
      <c r="O5746" t="s">
        <v>40</v>
      </c>
      <c r="P5746" t="s">
        <v>417</v>
      </c>
      <c r="Q5746" t="s">
        <v>135</v>
      </c>
      <c r="R5746" t="s">
        <v>418</v>
      </c>
      <c r="S5746" t="s">
        <v>75</v>
      </c>
      <c r="T5746" t="s">
        <v>262</v>
      </c>
      <c r="U5746" t="s">
        <v>1192</v>
      </c>
      <c r="V5746" t="s">
        <v>16223</v>
      </c>
      <c r="W5746" t="s">
        <v>63</v>
      </c>
      <c r="X5746" t="s">
        <v>890</v>
      </c>
      <c r="Y5746" t="s">
        <v>41</v>
      </c>
      <c r="Z5746" t="s">
        <v>2661</v>
      </c>
    </row>
    <row r="5747" spans="1:26" hidden="1" x14ac:dyDescent="0.25">
      <c r="A5747" t="s">
        <v>22813</v>
      </c>
      <c r="B5747" t="s">
        <v>22814</v>
      </c>
      <c r="C5747" s="1" t="str">
        <f t="shared" si="939"/>
        <v>21:0389</v>
      </c>
      <c r="D5747" s="1" t="str">
        <f t="shared" si="946"/>
        <v>21:0130</v>
      </c>
      <c r="E5747" t="s">
        <v>22815</v>
      </c>
      <c r="F5747" t="s">
        <v>22816</v>
      </c>
      <c r="H5747">
        <v>68.442248599999999</v>
      </c>
      <c r="I5747">
        <v>-84.570810199999997</v>
      </c>
      <c r="J5747" s="1" t="str">
        <f t="shared" si="947"/>
        <v>NGR lake sediment grab sample</v>
      </c>
      <c r="K5747" s="1" t="str">
        <f t="shared" si="948"/>
        <v>&lt;177 micron (NGR)</v>
      </c>
      <c r="L5747">
        <v>61</v>
      </c>
      <c r="M5747" t="s">
        <v>118</v>
      </c>
      <c r="N5747">
        <v>1195</v>
      </c>
      <c r="O5747" t="s">
        <v>1819</v>
      </c>
      <c r="P5747" t="s">
        <v>81</v>
      </c>
      <c r="Q5747" t="s">
        <v>271</v>
      </c>
      <c r="R5747" t="s">
        <v>798</v>
      </c>
      <c r="S5747" t="s">
        <v>668</v>
      </c>
      <c r="T5747" t="s">
        <v>122</v>
      </c>
      <c r="U5747" t="s">
        <v>1017</v>
      </c>
      <c r="V5747" t="s">
        <v>7446</v>
      </c>
      <c r="W5747" t="s">
        <v>66</v>
      </c>
      <c r="X5747" t="s">
        <v>48</v>
      </c>
      <c r="Y5747" t="s">
        <v>41</v>
      </c>
      <c r="Z5747" t="s">
        <v>4550</v>
      </c>
    </row>
    <row r="5748" spans="1:26" hidden="1" x14ac:dyDescent="0.25">
      <c r="A5748" t="s">
        <v>22817</v>
      </c>
      <c r="B5748" t="s">
        <v>22818</v>
      </c>
      <c r="C5748" s="1" t="str">
        <f t="shared" si="939"/>
        <v>21:0389</v>
      </c>
      <c r="D5748" s="1" t="str">
        <f t="shared" si="946"/>
        <v>21:0130</v>
      </c>
      <c r="E5748" t="s">
        <v>22819</v>
      </c>
      <c r="F5748" t="s">
        <v>22820</v>
      </c>
      <c r="H5748">
        <v>68.472830700000003</v>
      </c>
      <c r="I5748">
        <v>-84.637798000000004</v>
      </c>
      <c r="J5748" s="1" t="str">
        <f t="shared" si="947"/>
        <v>NGR lake sediment grab sample</v>
      </c>
      <c r="K5748" s="1" t="str">
        <f t="shared" si="948"/>
        <v>&lt;177 micron (NGR)</v>
      </c>
      <c r="L5748">
        <v>61</v>
      </c>
      <c r="M5748" t="s">
        <v>131</v>
      </c>
      <c r="N5748">
        <v>1196</v>
      </c>
      <c r="O5748" t="s">
        <v>112</v>
      </c>
      <c r="P5748" t="s">
        <v>1090</v>
      </c>
      <c r="Q5748" t="s">
        <v>134</v>
      </c>
      <c r="R5748" t="s">
        <v>696</v>
      </c>
      <c r="S5748" t="s">
        <v>75</v>
      </c>
      <c r="T5748" t="s">
        <v>36</v>
      </c>
      <c r="U5748" t="s">
        <v>1017</v>
      </c>
      <c r="V5748" t="s">
        <v>1259</v>
      </c>
      <c r="W5748" t="s">
        <v>66</v>
      </c>
      <c r="X5748" t="s">
        <v>890</v>
      </c>
      <c r="Y5748" t="s">
        <v>41</v>
      </c>
      <c r="Z5748" t="s">
        <v>4754</v>
      </c>
    </row>
    <row r="5749" spans="1:26" hidden="1" x14ac:dyDescent="0.25">
      <c r="A5749" t="s">
        <v>22821</v>
      </c>
      <c r="B5749" t="s">
        <v>22822</v>
      </c>
      <c r="C5749" s="1" t="str">
        <f t="shared" si="939"/>
        <v>21:0389</v>
      </c>
      <c r="D5749" s="1" t="str">
        <f t="shared" si="946"/>
        <v>21:0130</v>
      </c>
      <c r="E5749" t="s">
        <v>22823</v>
      </c>
      <c r="F5749" t="s">
        <v>22824</v>
      </c>
      <c r="H5749">
        <v>68.457743600000001</v>
      </c>
      <c r="I5749">
        <v>-84.704811399999997</v>
      </c>
      <c r="J5749" s="1" t="str">
        <f t="shared" si="947"/>
        <v>NGR lake sediment grab sample</v>
      </c>
      <c r="K5749" s="1" t="str">
        <f t="shared" si="948"/>
        <v>&lt;177 micron (NGR)</v>
      </c>
      <c r="L5749">
        <v>61</v>
      </c>
      <c r="M5749" t="s">
        <v>143</v>
      </c>
      <c r="N5749">
        <v>1197</v>
      </c>
      <c r="O5749" t="s">
        <v>1819</v>
      </c>
      <c r="P5749" t="s">
        <v>320</v>
      </c>
      <c r="Q5749" t="s">
        <v>349</v>
      </c>
      <c r="R5749" t="s">
        <v>696</v>
      </c>
      <c r="S5749" t="s">
        <v>75</v>
      </c>
      <c r="T5749" t="s">
        <v>36</v>
      </c>
      <c r="U5749" t="s">
        <v>5024</v>
      </c>
      <c r="V5749" t="s">
        <v>9533</v>
      </c>
      <c r="W5749" t="s">
        <v>80</v>
      </c>
      <c r="X5749" t="s">
        <v>890</v>
      </c>
      <c r="Y5749" t="s">
        <v>125</v>
      </c>
      <c r="Z5749" t="s">
        <v>865</v>
      </c>
    </row>
    <row r="5750" spans="1:26" hidden="1" x14ac:dyDescent="0.25">
      <c r="A5750" t="s">
        <v>22825</v>
      </c>
      <c r="B5750" t="s">
        <v>22826</v>
      </c>
      <c r="C5750" s="1" t="str">
        <f t="shared" si="939"/>
        <v>21:0389</v>
      </c>
      <c r="D5750" s="1" t="str">
        <f t="shared" si="946"/>
        <v>21:0130</v>
      </c>
      <c r="E5750" t="s">
        <v>22827</v>
      </c>
      <c r="F5750" t="s">
        <v>22828</v>
      </c>
      <c r="H5750">
        <v>68.444363999999993</v>
      </c>
      <c r="I5750">
        <v>-84.791574299999994</v>
      </c>
      <c r="J5750" s="1" t="str">
        <f t="shared" si="947"/>
        <v>NGR lake sediment grab sample</v>
      </c>
      <c r="K5750" s="1" t="str">
        <f t="shared" si="948"/>
        <v>&lt;177 micron (NGR)</v>
      </c>
      <c r="L5750">
        <v>61</v>
      </c>
      <c r="M5750" t="s">
        <v>177</v>
      </c>
      <c r="N5750">
        <v>1198</v>
      </c>
      <c r="O5750" t="s">
        <v>1090</v>
      </c>
      <c r="P5750" t="s">
        <v>1048</v>
      </c>
      <c r="Q5750" t="s">
        <v>34</v>
      </c>
      <c r="R5750" t="s">
        <v>761</v>
      </c>
      <c r="S5750" t="s">
        <v>290</v>
      </c>
      <c r="T5750" t="s">
        <v>36</v>
      </c>
      <c r="U5750" t="s">
        <v>471</v>
      </c>
      <c r="V5750" t="s">
        <v>504</v>
      </c>
      <c r="W5750" t="s">
        <v>63</v>
      </c>
      <c r="X5750" t="s">
        <v>82</v>
      </c>
      <c r="Y5750" t="s">
        <v>41</v>
      </c>
      <c r="Z5750" t="s">
        <v>50</v>
      </c>
    </row>
    <row r="5751" spans="1:26" hidden="1" x14ac:dyDescent="0.25">
      <c r="A5751" t="s">
        <v>22829</v>
      </c>
      <c r="B5751" t="s">
        <v>22830</v>
      </c>
      <c r="C5751" s="1" t="str">
        <f t="shared" si="939"/>
        <v>21:0389</v>
      </c>
      <c r="D5751" s="1" t="str">
        <f t="shared" si="946"/>
        <v>21:0130</v>
      </c>
      <c r="E5751" t="s">
        <v>22831</v>
      </c>
      <c r="F5751" t="s">
        <v>22832</v>
      </c>
      <c r="H5751">
        <v>68.456625099999997</v>
      </c>
      <c r="I5751">
        <v>-84.922309900000002</v>
      </c>
      <c r="J5751" s="1" t="str">
        <f t="shared" si="947"/>
        <v>NGR lake sediment grab sample</v>
      </c>
      <c r="K5751" s="1" t="str">
        <f t="shared" si="948"/>
        <v>&lt;177 micron (NGR)</v>
      </c>
      <c r="L5751">
        <v>61</v>
      </c>
      <c r="M5751" t="s">
        <v>187</v>
      </c>
      <c r="N5751">
        <v>1199</v>
      </c>
      <c r="O5751" t="s">
        <v>107</v>
      </c>
      <c r="P5751" t="s">
        <v>144</v>
      </c>
      <c r="Q5751" t="s">
        <v>110</v>
      </c>
      <c r="R5751" t="s">
        <v>343</v>
      </c>
      <c r="S5751" t="s">
        <v>32</v>
      </c>
      <c r="T5751" t="s">
        <v>36</v>
      </c>
      <c r="U5751" t="s">
        <v>456</v>
      </c>
      <c r="V5751" t="s">
        <v>1259</v>
      </c>
      <c r="W5751" t="s">
        <v>63</v>
      </c>
      <c r="X5751" t="s">
        <v>82</v>
      </c>
      <c r="Y5751" t="s">
        <v>66</v>
      </c>
      <c r="Z5751" t="s">
        <v>181</v>
      </c>
    </row>
    <row r="5752" spans="1:26" hidden="1" x14ac:dyDescent="0.25">
      <c r="A5752" t="s">
        <v>22833</v>
      </c>
      <c r="B5752" t="s">
        <v>22834</v>
      </c>
      <c r="C5752" s="1" t="str">
        <f t="shared" si="939"/>
        <v>21:0389</v>
      </c>
      <c r="D5752" s="1" t="str">
        <f t="shared" si="946"/>
        <v>21:0130</v>
      </c>
      <c r="E5752" t="s">
        <v>22835</v>
      </c>
      <c r="F5752" t="s">
        <v>22836</v>
      </c>
      <c r="H5752">
        <v>68.445627000000002</v>
      </c>
      <c r="I5752">
        <v>-84.945792499999996</v>
      </c>
      <c r="J5752" s="1" t="str">
        <f t="shared" si="947"/>
        <v>NGR lake sediment grab sample</v>
      </c>
      <c r="K5752" s="1" t="str">
        <f t="shared" si="948"/>
        <v>&lt;177 micron (NGR)</v>
      </c>
      <c r="L5752">
        <v>61</v>
      </c>
      <c r="M5752" t="s">
        <v>196</v>
      </c>
      <c r="N5752">
        <v>1200</v>
      </c>
      <c r="O5752" t="s">
        <v>91</v>
      </c>
      <c r="P5752" t="s">
        <v>577</v>
      </c>
      <c r="Q5752" t="s">
        <v>77</v>
      </c>
      <c r="R5752" t="s">
        <v>510</v>
      </c>
      <c r="S5752" t="s">
        <v>406</v>
      </c>
      <c r="T5752" t="s">
        <v>36</v>
      </c>
      <c r="U5752" t="s">
        <v>974</v>
      </c>
      <c r="V5752" t="s">
        <v>9148</v>
      </c>
      <c r="W5752" t="s">
        <v>39</v>
      </c>
      <c r="X5752" t="s">
        <v>890</v>
      </c>
      <c r="Y5752" t="s">
        <v>66</v>
      </c>
      <c r="Z5752" t="s">
        <v>1007</v>
      </c>
    </row>
    <row r="5753" spans="1:26" hidden="1" x14ac:dyDescent="0.25">
      <c r="A5753" t="s">
        <v>22837</v>
      </c>
      <c r="B5753" t="s">
        <v>22838</v>
      </c>
      <c r="C5753" s="1" t="str">
        <f t="shared" si="939"/>
        <v>21:0389</v>
      </c>
      <c r="D5753" s="1" t="str">
        <f t="shared" si="946"/>
        <v>21:0130</v>
      </c>
      <c r="E5753" t="s">
        <v>22839</v>
      </c>
      <c r="F5753" t="s">
        <v>22840</v>
      </c>
      <c r="H5753">
        <v>68.439160200000003</v>
      </c>
      <c r="I5753">
        <v>-85.049538600000005</v>
      </c>
      <c r="J5753" s="1" t="str">
        <f t="shared" si="947"/>
        <v>NGR lake sediment grab sample</v>
      </c>
      <c r="K5753" s="1" t="str">
        <f t="shared" si="948"/>
        <v>&lt;177 micron (NGR)</v>
      </c>
      <c r="L5753">
        <v>61</v>
      </c>
      <c r="M5753" t="s">
        <v>206</v>
      </c>
      <c r="N5753">
        <v>1201</v>
      </c>
      <c r="O5753" t="s">
        <v>81</v>
      </c>
      <c r="P5753" t="s">
        <v>88</v>
      </c>
      <c r="Q5753" t="s">
        <v>109</v>
      </c>
      <c r="R5753" t="s">
        <v>62</v>
      </c>
      <c r="S5753" t="s">
        <v>244</v>
      </c>
      <c r="T5753" t="s">
        <v>36</v>
      </c>
      <c r="U5753" t="s">
        <v>7950</v>
      </c>
      <c r="V5753" t="s">
        <v>5055</v>
      </c>
      <c r="W5753" t="s">
        <v>39</v>
      </c>
      <c r="X5753" t="s">
        <v>283</v>
      </c>
      <c r="Y5753" t="s">
        <v>309</v>
      </c>
      <c r="Z5753" t="s">
        <v>2723</v>
      </c>
    </row>
    <row r="5754" spans="1:26" hidden="1" x14ac:dyDescent="0.25">
      <c r="A5754" t="s">
        <v>22841</v>
      </c>
      <c r="B5754" t="s">
        <v>22842</v>
      </c>
      <c r="C5754" s="1" t="str">
        <f t="shared" si="939"/>
        <v>21:0389</v>
      </c>
      <c r="D5754" s="1" t="str">
        <f t="shared" si="946"/>
        <v>21:0130</v>
      </c>
      <c r="E5754" t="s">
        <v>22843</v>
      </c>
      <c r="F5754" t="s">
        <v>22844</v>
      </c>
      <c r="H5754">
        <v>68.459692000000004</v>
      </c>
      <c r="I5754">
        <v>-85.152726599999994</v>
      </c>
      <c r="J5754" s="1" t="str">
        <f t="shared" si="947"/>
        <v>NGR lake sediment grab sample</v>
      </c>
      <c r="K5754" s="1" t="str">
        <f t="shared" si="948"/>
        <v>&lt;177 micron (NGR)</v>
      </c>
      <c r="L5754">
        <v>61</v>
      </c>
      <c r="M5754" t="s">
        <v>214</v>
      </c>
      <c r="N5754">
        <v>1202</v>
      </c>
      <c r="O5754" t="s">
        <v>120</v>
      </c>
      <c r="P5754" t="s">
        <v>133</v>
      </c>
      <c r="Q5754" t="s">
        <v>39</v>
      </c>
      <c r="R5754" t="s">
        <v>394</v>
      </c>
      <c r="S5754" t="s">
        <v>109</v>
      </c>
      <c r="T5754" t="s">
        <v>36</v>
      </c>
      <c r="U5754" t="s">
        <v>260</v>
      </c>
      <c r="V5754" t="s">
        <v>597</v>
      </c>
      <c r="W5754" t="s">
        <v>66</v>
      </c>
      <c r="X5754" t="s">
        <v>283</v>
      </c>
      <c r="Y5754" t="s">
        <v>875</v>
      </c>
      <c r="Z5754" t="s">
        <v>522</v>
      </c>
    </row>
    <row r="5755" spans="1:26" hidden="1" x14ac:dyDescent="0.25">
      <c r="A5755" t="s">
        <v>22845</v>
      </c>
      <c r="B5755" t="s">
        <v>22846</v>
      </c>
      <c r="C5755" s="1" t="str">
        <f t="shared" si="939"/>
        <v>21:0389</v>
      </c>
      <c r="D5755" s="1" t="str">
        <f t="shared" si="946"/>
        <v>21:0130</v>
      </c>
      <c r="E5755" t="s">
        <v>22847</v>
      </c>
      <c r="F5755" t="s">
        <v>22848</v>
      </c>
      <c r="H5755">
        <v>68.015669599999995</v>
      </c>
      <c r="I5755">
        <v>-84.618990100000005</v>
      </c>
      <c r="J5755" s="1" t="str">
        <f t="shared" si="947"/>
        <v>NGR lake sediment grab sample</v>
      </c>
      <c r="K5755" s="1" t="str">
        <f t="shared" si="948"/>
        <v>&lt;177 micron (NGR)</v>
      </c>
      <c r="L5755">
        <v>62</v>
      </c>
      <c r="M5755" t="s">
        <v>242</v>
      </c>
      <c r="N5755">
        <v>1203</v>
      </c>
      <c r="O5755" t="s">
        <v>583</v>
      </c>
      <c r="P5755" t="s">
        <v>132</v>
      </c>
      <c r="Q5755" t="s">
        <v>244</v>
      </c>
      <c r="R5755" t="s">
        <v>22849</v>
      </c>
      <c r="S5755" t="s">
        <v>708</v>
      </c>
      <c r="T5755" t="s">
        <v>36</v>
      </c>
      <c r="U5755" t="s">
        <v>3540</v>
      </c>
      <c r="V5755" t="s">
        <v>22850</v>
      </c>
      <c r="W5755" t="s">
        <v>80</v>
      </c>
      <c r="X5755" t="s">
        <v>79</v>
      </c>
      <c r="Y5755" t="s">
        <v>33</v>
      </c>
      <c r="Z5755" t="s">
        <v>4754</v>
      </c>
    </row>
    <row r="5756" spans="1:26" hidden="1" x14ac:dyDescent="0.25">
      <c r="A5756" t="s">
        <v>22851</v>
      </c>
      <c r="B5756" t="s">
        <v>22852</v>
      </c>
      <c r="C5756" s="1" t="str">
        <f t="shared" si="939"/>
        <v>21:0389</v>
      </c>
      <c r="D5756" s="1" t="str">
        <f t="shared" si="946"/>
        <v>21:0130</v>
      </c>
      <c r="E5756" t="s">
        <v>22853</v>
      </c>
      <c r="F5756" t="s">
        <v>22854</v>
      </c>
      <c r="H5756">
        <v>68.462416099999999</v>
      </c>
      <c r="I5756">
        <v>-85.231418099999999</v>
      </c>
      <c r="J5756" s="1" t="str">
        <f t="shared" si="947"/>
        <v>NGR lake sediment grab sample</v>
      </c>
      <c r="K5756" s="1" t="str">
        <f t="shared" si="948"/>
        <v>&lt;177 micron (NGR)</v>
      </c>
      <c r="L5756">
        <v>62</v>
      </c>
      <c r="M5756" t="s">
        <v>47</v>
      </c>
      <c r="N5756">
        <v>1204</v>
      </c>
      <c r="O5756" t="s">
        <v>62</v>
      </c>
      <c r="P5756" t="s">
        <v>145</v>
      </c>
      <c r="Q5756" t="s">
        <v>33</v>
      </c>
      <c r="R5756" t="s">
        <v>135</v>
      </c>
      <c r="S5756" t="s">
        <v>290</v>
      </c>
      <c r="T5756" t="s">
        <v>36</v>
      </c>
      <c r="U5756" t="s">
        <v>910</v>
      </c>
      <c r="V5756" t="s">
        <v>597</v>
      </c>
      <c r="W5756" t="s">
        <v>53</v>
      </c>
      <c r="X5756" t="s">
        <v>77</v>
      </c>
      <c r="Y5756" t="s">
        <v>309</v>
      </c>
      <c r="Z5756" t="s">
        <v>33</v>
      </c>
    </row>
    <row r="5757" spans="1:26" hidden="1" x14ac:dyDescent="0.25">
      <c r="A5757" t="s">
        <v>22855</v>
      </c>
      <c r="B5757" t="s">
        <v>22856</v>
      </c>
      <c r="C5757" s="1" t="str">
        <f t="shared" si="939"/>
        <v>21:0389</v>
      </c>
      <c r="D5757" s="1" t="str">
        <f t="shared" si="946"/>
        <v>21:0130</v>
      </c>
      <c r="E5757" t="s">
        <v>22857</v>
      </c>
      <c r="F5757" t="s">
        <v>22858</v>
      </c>
      <c r="H5757">
        <v>68.213213300000007</v>
      </c>
      <c r="I5757">
        <v>-85.307758300000003</v>
      </c>
      <c r="J5757" s="1" t="str">
        <f t="shared" si="947"/>
        <v>NGR lake sediment grab sample</v>
      </c>
      <c r="K5757" s="1" t="str">
        <f t="shared" si="948"/>
        <v>&lt;177 micron (NGR)</v>
      </c>
      <c r="L5757">
        <v>62</v>
      </c>
      <c r="M5757" t="s">
        <v>60</v>
      </c>
      <c r="N5757">
        <v>1205</v>
      </c>
      <c r="O5757" t="s">
        <v>67</v>
      </c>
      <c r="P5757" t="s">
        <v>1090</v>
      </c>
      <c r="Q5757" t="s">
        <v>97</v>
      </c>
      <c r="R5757" t="s">
        <v>79</v>
      </c>
      <c r="S5757" t="s">
        <v>198</v>
      </c>
      <c r="T5757" t="s">
        <v>36</v>
      </c>
      <c r="U5757" t="s">
        <v>5106</v>
      </c>
      <c r="V5757" t="s">
        <v>1589</v>
      </c>
      <c r="W5757" t="s">
        <v>66</v>
      </c>
      <c r="X5757" t="s">
        <v>82</v>
      </c>
      <c r="Y5757" t="s">
        <v>66</v>
      </c>
      <c r="Z5757" t="s">
        <v>1137</v>
      </c>
    </row>
    <row r="5758" spans="1:26" hidden="1" x14ac:dyDescent="0.25">
      <c r="A5758" t="s">
        <v>22859</v>
      </c>
      <c r="B5758" t="s">
        <v>22860</v>
      </c>
      <c r="C5758" s="1" t="str">
        <f t="shared" si="939"/>
        <v>21:0389</v>
      </c>
      <c r="D5758" s="1" t="str">
        <f t="shared" si="946"/>
        <v>21:0130</v>
      </c>
      <c r="E5758" t="s">
        <v>22861</v>
      </c>
      <c r="F5758" t="s">
        <v>22862</v>
      </c>
      <c r="H5758">
        <v>68.200183499999994</v>
      </c>
      <c r="I5758">
        <v>-85.286490599999993</v>
      </c>
      <c r="J5758" s="1" t="str">
        <f t="shared" si="947"/>
        <v>NGR lake sediment grab sample</v>
      </c>
      <c r="K5758" s="1" t="str">
        <f t="shared" si="948"/>
        <v>&lt;177 micron (NGR)</v>
      </c>
      <c r="L5758">
        <v>62</v>
      </c>
      <c r="M5758" t="s">
        <v>251</v>
      </c>
      <c r="N5758">
        <v>1206</v>
      </c>
      <c r="O5758" t="s">
        <v>455</v>
      </c>
      <c r="P5758" t="s">
        <v>342</v>
      </c>
      <c r="Q5758" t="s">
        <v>290</v>
      </c>
      <c r="R5758" t="s">
        <v>904</v>
      </c>
      <c r="S5758" t="s">
        <v>109</v>
      </c>
      <c r="T5758" t="s">
        <v>36</v>
      </c>
      <c r="U5758" t="s">
        <v>1617</v>
      </c>
      <c r="V5758" t="s">
        <v>1018</v>
      </c>
      <c r="W5758" t="s">
        <v>53</v>
      </c>
      <c r="X5758" t="s">
        <v>890</v>
      </c>
      <c r="Y5758" t="s">
        <v>309</v>
      </c>
      <c r="Z5758" t="s">
        <v>1797</v>
      </c>
    </row>
    <row r="5759" spans="1:26" hidden="1" x14ac:dyDescent="0.25">
      <c r="A5759" t="s">
        <v>22863</v>
      </c>
      <c r="B5759" t="s">
        <v>22864</v>
      </c>
      <c r="C5759" s="1" t="str">
        <f t="shared" si="939"/>
        <v>21:0389</v>
      </c>
      <c r="D5759" s="1" t="str">
        <f t="shared" si="946"/>
        <v>21:0130</v>
      </c>
      <c r="E5759" t="s">
        <v>22865</v>
      </c>
      <c r="F5759" t="s">
        <v>22866</v>
      </c>
      <c r="H5759">
        <v>68.1832694</v>
      </c>
      <c r="I5759">
        <v>-85.276731400000003</v>
      </c>
      <c r="J5759" s="1" t="str">
        <f t="shared" si="947"/>
        <v>NGR lake sediment grab sample</v>
      </c>
      <c r="K5759" s="1" t="str">
        <f t="shared" si="948"/>
        <v>&lt;177 micron (NGR)</v>
      </c>
      <c r="L5759">
        <v>62</v>
      </c>
      <c r="M5759" t="s">
        <v>259</v>
      </c>
      <c r="N5759">
        <v>1207</v>
      </c>
      <c r="O5759" t="s">
        <v>297</v>
      </c>
      <c r="P5759" t="s">
        <v>48</v>
      </c>
      <c r="Q5759" t="s">
        <v>78</v>
      </c>
      <c r="R5759" t="s">
        <v>145</v>
      </c>
      <c r="S5759" t="s">
        <v>156</v>
      </c>
      <c r="T5759" t="s">
        <v>36</v>
      </c>
      <c r="U5759" t="s">
        <v>1846</v>
      </c>
      <c r="V5759" t="s">
        <v>875</v>
      </c>
      <c r="W5759" t="s">
        <v>53</v>
      </c>
      <c r="X5759" t="s">
        <v>890</v>
      </c>
      <c r="Y5759" t="s">
        <v>309</v>
      </c>
      <c r="Z5759" t="s">
        <v>742</v>
      </c>
    </row>
    <row r="5760" spans="1:26" hidden="1" x14ac:dyDescent="0.25">
      <c r="A5760" t="s">
        <v>22867</v>
      </c>
      <c r="B5760" t="s">
        <v>22868</v>
      </c>
      <c r="C5760" s="1" t="str">
        <f t="shared" si="939"/>
        <v>21:0389</v>
      </c>
      <c r="D5760" s="1" t="str">
        <f t="shared" si="946"/>
        <v>21:0130</v>
      </c>
      <c r="E5760" t="s">
        <v>22865</v>
      </c>
      <c r="F5760" t="s">
        <v>22869</v>
      </c>
      <c r="H5760">
        <v>68.1832694</v>
      </c>
      <c r="I5760">
        <v>-85.276731400000003</v>
      </c>
      <c r="J5760" s="1" t="str">
        <f t="shared" si="947"/>
        <v>NGR lake sediment grab sample</v>
      </c>
      <c r="K5760" s="1" t="str">
        <f t="shared" si="948"/>
        <v>&lt;177 micron (NGR)</v>
      </c>
      <c r="L5760">
        <v>62</v>
      </c>
      <c r="M5760" t="s">
        <v>268</v>
      </c>
      <c r="N5760">
        <v>1208</v>
      </c>
      <c r="O5760" t="s">
        <v>1048</v>
      </c>
      <c r="P5760" t="s">
        <v>1254</v>
      </c>
      <c r="Q5760" t="s">
        <v>181</v>
      </c>
      <c r="R5760" t="s">
        <v>406</v>
      </c>
      <c r="S5760" t="s">
        <v>109</v>
      </c>
      <c r="T5760" t="s">
        <v>36</v>
      </c>
      <c r="U5760" t="s">
        <v>2504</v>
      </c>
      <c r="V5760" t="s">
        <v>63</v>
      </c>
      <c r="W5760" t="s">
        <v>53</v>
      </c>
      <c r="X5760" t="s">
        <v>283</v>
      </c>
      <c r="Y5760" t="s">
        <v>309</v>
      </c>
      <c r="Z5760" t="s">
        <v>4244</v>
      </c>
    </row>
    <row r="5761" spans="1:26" hidden="1" x14ac:dyDescent="0.25">
      <c r="A5761" t="s">
        <v>22870</v>
      </c>
      <c r="B5761" t="s">
        <v>22871</v>
      </c>
      <c r="C5761" s="1" t="str">
        <f t="shared" si="939"/>
        <v>21:0389</v>
      </c>
      <c r="D5761" s="1" t="str">
        <f t="shared" si="946"/>
        <v>21:0130</v>
      </c>
      <c r="E5761" t="s">
        <v>22872</v>
      </c>
      <c r="F5761" t="s">
        <v>22873</v>
      </c>
      <c r="H5761">
        <v>68.190952600000003</v>
      </c>
      <c r="I5761">
        <v>-85.226815200000004</v>
      </c>
      <c r="J5761" s="1" t="str">
        <f t="shared" si="947"/>
        <v>NGR lake sediment grab sample</v>
      </c>
      <c r="K5761" s="1" t="str">
        <f t="shared" si="948"/>
        <v>&lt;177 micron (NGR)</v>
      </c>
      <c r="L5761">
        <v>62</v>
      </c>
      <c r="M5761" t="s">
        <v>73</v>
      </c>
      <c r="N5761">
        <v>1209</v>
      </c>
      <c r="O5761" t="s">
        <v>1090</v>
      </c>
      <c r="P5761" t="s">
        <v>841</v>
      </c>
      <c r="Q5761" t="s">
        <v>134</v>
      </c>
      <c r="R5761" t="s">
        <v>79</v>
      </c>
      <c r="S5761" t="s">
        <v>77</v>
      </c>
      <c r="T5761" t="s">
        <v>36</v>
      </c>
      <c r="U5761" t="s">
        <v>946</v>
      </c>
      <c r="V5761" t="s">
        <v>1589</v>
      </c>
      <c r="W5761" t="s">
        <v>80</v>
      </c>
      <c r="X5761" t="s">
        <v>48</v>
      </c>
      <c r="Y5761" t="s">
        <v>875</v>
      </c>
      <c r="Z5761" t="s">
        <v>4244</v>
      </c>
    </row>
    <row r="5762" spans="1:26" hidden="1" x14ac:dyDescent="0.25">
      <c r="A5762" t="s">
        <v>22874</v>
      </c>
      <c r="B5762" t="s">
        <v>22875</v>
      </c>
      <c r="C5762" s="1" t="str">
        <f t="shared" si="939"/>
        <v>21:0389</v>
      </c>
      <c r="D5762" s="1" t="str">
        <f t="shared" si="946"/>
        <v>21:0130</v>
      </c>
      <c r="E5762" t="s">
        <v>22876</v>
      </c>
      <c r="F5762" t="s">
        <v>22877</v>
      </c>
      <c r="H5762">
        <v>68.154915799999998</v>
      </c>
      <c r="I5762">
        <v>-85.160483400000004</v>
      </c>
      <c r="J5762" s="1" t="str">
        <f t="shared" si="947"/>
        <v>NGR lake sediment grab sample</v>
      </c>
      <c r="K5762" s="1" t="str">
        <f t="shared" si="948"/>
        <v>&lt;177 micron (NGR)</v>
      </c>
      <c r="L5762">
        <v>62</v>
      </c>
      <c r="M5762" t="s">
        <v>87</v>
      </c>
      <c r="N5762">
        <v>1210</v>
      </c>
      <c r="O5762" t="s">
        <v>609</v>
      </c>
      <c r="P5762" t="s">
        <v>702</v>
      </c>
      <c r="Q5762" t="s">
        <v>77</v>
      </c>
      <c r="R5762" t="s">
        <v>696</v>
      </c>
      <c r="S5762" t="s">
        <v>321</v>
      </c>
      <c r="T5762" t="s">
        <v>36</v>
      </c>
      <c r="U5762" t="s">
        <v>5050</v>
      </c>
      <c r="V5762" t="s">
        <v>10398</v>
      </c>
      <c r="W5762" t="s">
        <v>80</v>
      </c>
      <c r="X5762" t="s">
        <v>82</v>
      </c>
      <c r="Y5762" t="s">
        <v>875</v>
      </c>
      <c r="Z5762" t="s">
        <v>4550</v>
      </c>
    </row>
    <row r="5763" spans="1:26" hidden="1" x14ac:dyDescent="0.25">
      <c r="A5763" t="s">
        <v>22878</v>
      </c>
      <c r="B5763" t="s">
        <v>22879</v>
      </c>
      <c r="C5763" s="1" t="str">
        <f t="shared" si="939"/>
        <v>21:0389</v>
      </c>
      <c r="D5763" s="1" t="str">
        <f t="shared" si="946"/>
        <v>21:0130</v>
      </c>
      <c r="E5763" t="s">
        <v>22880</v>
      </c>
      <c r="F5763" t="s">
        <v>22881</v>
      </c>
      <c r="H5763">
        <v>68.138162500000007</v>
      </c>
      <c r="I5763">
        <v>-85.084333700000002</v>
      </c>
      <c r="J5763" s="1" t="str">
        <f t="shared" si="947"/>
        <v>NGR lake sediment grab sample</v>
      </c>
      <c r="K5763" s="1" t="str">
        <f t="shared" si="948"/>
        <v>&lt;177 micron (NGR)</v>
      </c>
      <c r="L5763">
        <v>62</v>
      </c>
      <c r="M5763" t="s">
        <v>96</v>
      </c>
      <c r="N5763">
        <v>1211</v>
      </c>
      <c r="O5763" t="s">
        <v>562</v>
      </c>
      <c r="P5763" t="s">
        <v>798</v>
      </c>
      <c r="Q5763" t="s">
        <v>76</v>
      </c>
      <c r="R5763" t="s">
        <v>423</v>
      </c>
      <c r="S5763" t="s">
        <v>596</v>
      </c>
      <c r="T5763" t="s">
        <v>36</v>
      </c>
      <c r="U5763" t="s">
        <v>1192</v>
      </c>
      <c r="V5763" t="s">
        <v>3466</v>
      </c>
      <c r="W5763" t="s">
        <v>66</v>
      </c>
      <c r="X5763" t="s">
        <v>283</v>
      </c>
      <c r="Y5763" t="s">
        <v>875</v>
      </c>
      <c r="Z5763" t="s">
        <v>992</v>
      </c>
    </row>
    <row r="5764" spans="1:26" hidden="1" x14ac:dyDescent="0.25">
      <c r="A5764" t="s">
        <v>22882</v>
      </c>
      <c r="B5764" t="s">
        <v>22883</v>
      </c>
      <c r="C5764" s="1" t="str">
        <f t="shared" si="939"/>
        <v>21:0389</v>
      </c>
      <c r="D5764" s="1" t="str">
        <f t="shared" si="946"/>
        <v>21:0130</v>
      </c>
      <c r="E5764" t="s">
        <v>22884</v>
      </c>
      <c r="F5764" t="s">
        <v>22885</v>
      </c>
      <c r="H5764">
        <v>68.125329199999996</v>
      </c>
      <c r="I5764">
        <v>-85.015580099999994</v>
      </c>
      <c r="J5764" s="1" t="str">
        <f t="shared" si="947"/>
        <v>NGR lake sediment grab sample</v>
      </c>
      <c r="K5764" s="1" t="str">
        <f t="shared" si="948"/>
        <v>&lt;177 micron (NGR)</v>
      </c>
      <c r="L5764">
        <v>62</v>
      </c>
      <c r="M5764" t="s">
        <v>106</v>
      </c>
      <c r="N5764">
        <v>1212</v>
      </c>
      <c r="O5764" t="s">
        <v>463</v>
      </c>
      <c r="P5764" t="s">
        <v>252</v>
      </c>
      <c r="Q5764" t="s">
        <v>271</v>
      </c>
      <c r="R5764" t="s">
        <v>343</v>
      </c>
      <c r="S5764" t="s">
        <v>711</v>
      </c>
      <c r="T5764" t="s">
        <v>36</v>
      </c>
      <c r="U5764" t="s">
        <v>477</v>
      </c>
      <c r="V5764" t="s">
        <v>8678</v>
      </c>
      <c r="W5764" t="s">
        <v>80</v>
      </c>
      <c r="X5764" t="s">
        <v>48</v>
      </c>
      <c r="Y5764" t="s">
        <v>875</v>
      </c>
      <c r="Z5764" t="s">
        <v>2661</v>
      </c>
    </row>
    <row r="5765" spans="1:26" hidden="1" x14ac:dyDescent="0.25">
      <c r="A5765" t="s">
        <v>22886</v>
      </c>
      <c r="B5765" t="s">
        <v>22887</v>
      </c>
      <c r="C5765" s="1" t="str">
        <f t="shared" si="939"/>
        <v>21:0389</v>
      </c>
      <c r="D5765" s="1" t="str">
        <f t="shared" si="946"/>
        <v>21:0130</v>
      </c>
      <c r="E5765" t="s">
        <v>22888</v>
      </c>
      <c r="F5765" t="s">
        <v>22889</v>
      </c>
      <c r="H5765">
        <v>68.102055899999996</v>
      </c>
      <c r="I5765">
        <v>-84.975785700000003</v>
      </c>
      <c r="J5765" s="1" t="str">
        <f t="shared" si="947"/>
        <v>NGR lake sediment grab sample</v>
      </c>
      <c r="K5765" s="1" t="str">
        <f t="shared" si="948"/>
        <v>&lt;177 micron (NGR)</v>
      </c>
      <c r="L5765">
        <v>62</v>
      </c>
      <c r="M5765" t="s">
        <v>118</v>
      </c>
      <c r="N5765">
        <v>1213</v>
      </c>
      <c r="O5765" t="s">
        <v>497</v>
      </c>
      <c r="P5765" t="s">
        <v>528</v>
      </c>
      <c r="Q5765" t="s">
        <v>134</v>
      </c>
      <c r="R5765" t="s">
        <v>61</v>
      </c>
      <c r="S5765" t="s">
        <v>394</v>
      </c>
      <c r="T5765" t="s">
        <v>36</v>
      </c>
      <c r="U5765" t="s">
        <v>12061</v>
      </c>
      <c r="V5765" t="s">
        <v>19655</v>
      </c>
      <c r="W5765" t="s">
        <v>146</v>
      </c>
      <c r="X5765" t="s">
        <v>890</v>
      </c>
      <c r="Y5765" t="s">
        <v>80</v>
      </c>
      <c r="Z5765" t="s">
        <v>2391</v>
      </c>
    </row>
    <row r="5766" spans="1:26" hidden="1" x14ac:dyDescent="0.25">
      <c r="A5766" t="s">
        <v>22890</v>
      </c>
      <c r="B5766" t="s">
        <v>22891</v>
      </c>
      <c r="C5766" s="1" t="str">
        <f t="shared" si="939"/>
        <v>21:0389</v>
      </c>
      <c r="D5766" s="1" t="str">
        <f t="shared" si="946"/>
        <v>21:0130</v>
      </c>
      <c r="E5766" t="s">
        <v>22892</v>
      </c>
      <c r="F5766" t="s">
        <v>22893</v>
      </c>
      <c r="H5766">
        <v>68.074931000000007</v>
      </c>
      <c r="I5766">
        <v>-84.915215399999994</v>
      </c>
      <c r="J5766" s="1" t="str">
        <f t="shared" si="947"/>
        <v>NGR lake sediment grab sample</v>
      </c>
      <c r="K5766" s="1" t="str">
        <f t="shared" si="948"/>
        <v>&lt;177 micron (NGR)</v>
      </c>
      <c r="L5766">
        <v>62</v>
      </c>
      <c r="M5766" t="s">
        <v>131</v>
      </c>
      <c r="N5766">
        <v>1214</v>
      </c>
      <c r="O5766" t="s">
        <v>197</v>
      </c>
      <c r="P5766" t="s">
        <v>133</v>
      </c>
      <c r="Q5766" t="s">
        <v>146</v>
      </c>
      <c r="R5766" t="s">
        <v>50</v>
      </c>
      <c r="S5766" t="s">
        <v>76</v>
      </c>
      <c r="T5766" t="s">
        <v>36</v>
      </c>
      <c r="U5766" t="s">
        <v>1869</v>
      </c>
      <c r="V5766" t="s">
        <v>368</v>
      </c>
      <c r="W5766" t="s">
        <v>668</v>
      </c>
      <c r="X5766" t="s">
        <v>890</v>
      </c>
      <c r="Y5766" t="s">
        <v>66</v>
      </c>
      <c r="Z5766" t="s">
        <v>9383</v>
      </c>
    </row>
    <row r="5767" spans="1:26" hidden="1" x14ac:dyDescent="0.25">
      <c r="A5767" t="s">
        <v>22894</v>
      </c>
      <c r="B5767" t="s">
        <v>22895</v>
      </c>
      <c r="C5767" s="1" t="str">
        <f t="shared" si="939"/>
        <v>21:0389</v>
      </c>
      <c r="D5767" s="1" t="str">
        <f t="shared" si="946"/>
        <v>21:0130</v>
      </c>
      <c r="E5767" t="s">
        <v>22896</v>
      </c>
      <c r="F5767" t="s">
        <v>22897</v>
      </c>
      <c r="H5767">
        <v>68.038168799999994</v>
      </c>
      <c r="I5767">
        <v>-84.830413800000002</v>
      </c>
      <c r="J5767" s="1" t="str">
        <f t="shared" si="947"/>
        <v>NGR lake sediment grab sample</v>
      </c>
      <c r="K5767" s="1" t="str">
        <f t="shared" si="948"/>
        <v>&lt;177 micron (NGR)</v>
      </c>
      <c r="L5767">
        <v>62</v>
      </c>
      <c r="M5767" t="s">
        <v>143</v>
      </c>
      <c r="N5767">
        <v>1215</v>
      </c>
      <c r="O5767" t="s">
        <v>3263</v>
      </c>
      <c r="P5767" t="s">
        <v>3158</v>
      </c>
      <c r="Q5767" t="s">
        <v>145</v>
      </c>
      <c r="R5767" t="s">
        <v>48</v>
      </c>
      <c r="S5767" t="s">
        <v>391</v>
      </c>
      <c r="T5767" t="s">
        <v>36</v>
      </c>
      <c r="U5767" t="s">
        <v>464</v>
      </c>
      <c r="V5767" t="s">
        <v>11779</v>
      </c>
      <c r="W5767" t="s">
        <v>76</v>
      </c>
      <c r="X5767" t="s">
        <v>283</v>
      </c>
      <c r="Y5767" t="s">
        <v>80</v>
      </c>
      <c r="Z5767" t="s">
        <v>5481</v>
      </c>
    </row>
    <row r="5768" spans="1:26" hidden="1" x14ac:dyDescent="0.25">
      <c r="A5768" t="s">
        <v>22898</v>
      </c>
      <c r="B5768" t="s">
        <v>22899</v>
      </c>
      <c r="C5768" s="1" t="str">
        <f t="shared" si="939"/>
        <v>21:0389</v>
      </c>
      <c r="D5768" s="1" t="str">
        <f t="shared" si="946"/>
        <v>21:0130</v>
      </c>
      <c r="E5768" t="s">
        <v>22847</v>
      </c>
      <c r="F5768" t="s">
        <v>22900</v>
      </c>
      <c r="H5768">
        <v>68.015669599999995</v>
      </c>
      <c r="I5768">
        <v>-84.618990100000005</v>
      </c>
      <c r="J5768" s="1" t="str">
        <f t="shared" si="947"/>
        <v>NGR lake sediment grab sample</v>
      </c>
      <c r="K5768" s="1" t="str">
        <f t="shared" si="948"/>
        <v>&lt;177 micron (NGR)</v>
      </c>
      <c r="L5768">
        <v>62</v>
      </c>
      <c r="M5768" t="s">
        <v>366</v>
      </c>
      <c r="N5768">
        <v>1216</v>
      </c>
      <c r="O5768" t="s">
        <v>144</v>
      </c>
      <c r="P5768" t="s">
        <v>631</v>
      </c>
      <c r="Q5768" t="s">
        <v>277</v>
      </c>
      <c r="R5768" t="s">
        <v>510</v>
      </c>
      <c r="S5768" t="s">
        <v>334</v>
      </c>
      <c r="T5768" t="s">
        <v>262</v>
      </c>
      <c r="U5768" t="s">
        <v>477</v>
      </c>
      <c r="V5768" t="s">
        <v>793</v>
      </c>
      <c r="W5768" t="s">
        <v>80</v>
      </c>
      <c r="X5768" t="s">
        <v>79</v>
      </c>
      <c r="Y5768" t="s">
        <v>66</v>
      </c>
      <c r="Z5768" t="s">
        <v>4295</v>
      </c>
    </row>
    <row r="5769" spans="1:26" hidden="1" x14ac:dyDescent="0.25">
      <c r="A5769" t="s">
        <v>22901</v>
      </c>
      <c r="B5769" t="s">
        <v>22902</v>
      </c>
      <c r="C5769" s="1" t="str">
        <f t="shared" ref="C5769:C5832" si="949">HYPERLINK("http://geochem.nrcan.gc.ca/cdogs/content/bdl/bdl210389_e.htm", "21:0389")</f>
        <v>21:0389</v>
      </c>
      <c r="D5769" s="1" t="str">
        <f t="shared" si="946"/>
        <v>21:0130</v>
      </c>
      <c r="E5769" t="s">
        <v>22903</v>
      </c>
      <c r="F5769" t="s">
        <v>22904</v>
      </c>
      <c r="H5769">
        <v>68.057787399999995</v>
      </c>
      <c r="I5769">
        <v>-84.687157600000006</v>
      </c>
      <c r="J5769" s="1" t="str">
        <f t="shared" si="947"/>
        <v>NGR lake sediment grab sample</v>
      </c>
      <c r="K5769" s="1" t="str">
        <f t="shared" si="948"/>
        <v>&lt;177 micron (NGR)</v>
      </c>
      <c r="L5769">
        <v>62</v>
      </c>
      <c r="M5769" t="s">
        <v>177</v>
      </c>
      <c r="N5769">
        <v>1217</v>
      </c>
      <c r="O5769" t="s">
        <v>1842</v>
      </c>
      <c r="P5769" t="s">
        <v>497</v>
      </c>
      <c r="Q5769" t="s">
        <v>244</v>
      </c>
      <c r="R5769" t="s">
        <v>67</v>
      </c>
      <c r="S5769" t="s">
        <v>49</v>
      </c>
      <c r="T5769" t="s">
        <v>122</v>
      </c>
      <c r="U5769" t="s">
        <v>464</v>
      </c>
      <c r="V5769" t="s">
        <v>76</v>
      </c>
      <c r="W5769" t="s">
        <v>33</v>
      </c>
      <c r="X5769" t="s">
        <v>300</v>
      </c>
      <c r="Y5769" t="s">
        <v>760</v>
      </c>
      <c r="Z5769" t="s">
        <v>760</v>
      </c>
    </row>
    <row r="5770" spans="1:26" hidden="1" x14ac:dyDescent="0.25">
      <c r="A5770" t="s">
        <v>22905</v>
      </c>
      <c r="B5770" t="s">
        <v>22906</v>
      </c>
      <c r="C5770" s="1" t="str">
        <f t="shared" si="949"/>
        <v>21:0389</v>
      </c>
      <c r="D5770" s="1" t="str">
        <f t="shared" si="946"/>
        <v>21:0130</v>
      </c>
      <c r="E5770" t="s">
        <v>22907</v>
      </c>
      <c r="F5770" t="s">
        <v>22908</v>
      </c>
      <c r="H5770">
        <v>68.063650199999998</v>
      </c>
      <c r="I5770">
        <v>-84.736560900000001</v>
      </c>
      <c r="J5770" s="1" t="str">
        <f t="shared" si="947"/>
        <v>NGR lake sediment grab sample</v>
      </c>
      <c r="K5770" s="1" t="str">
        <f t="shared" si="948"/>
        <v>&lt;177 micron (NGR)</v>
      </c>
      <c r="L5770">
        <v>62</v>
      </c>
      <c r="M5770" t="s">
        <v>187</v>
      </c>
      <c r="N5770">
        <v>1218</v>
      </c>
      <c r="O5770" t="s">
        <v>31</v>
      </c>
      <c r="P5770" t="s">
        <v>577</v>
      </c>
      <c r="Q5770" t="s">
        <v>349</v>
      </c>
      <c r="R5770" t="s">
        <v>300</v>
      </c>
      <c r="S5770" t="s">
        <v>708</v>
      </c>
      <c r="T5770" t="s">
        <v>225</v>
      </c>
      <c r="U5770" t="s">
        <v>1538</v>
      </c>
      <c r="V5770" t="s">
        <v>19037</v>
      </c>
      <c r="W5770" t="s">
        <v>80</v>
      </c>
      <c r="X5770" t="s">
        <v>283</v>
      </c>
      <c r="Y5770" t="s">
        <v>875</v>
      </c>
      <c r="Z5770" t="s">
        <v>2257</v>
      </c>
    </row>
    <row r="5771" spans="1:26" hidden="1" x14ac:dyDescent="0.25">
      <c r="A5771" t="s">
        <v>22909</v>
      </c>
      <c r="B5771" t="s">
        <v>22910</v>
      </c>
      <c r="C5771" s="1" t="str">
        <f t="shared" si="949"/>
        <v>21:0389</v>
      </c>
      <c r="D5771" s="1" t="str">
        <f>HYPERLINK("http://geochem.nrcan.gc.ca/cdogs/content/svy/svy_e.htm", "")</f>
        <v/>
      </c>
      <c r="G5771" s="1" t="str">
        <f>HYPERLINK("http://geochem.nrcan.gc.ca/cdogs/content/cr_/cr_00022_e.htm", "22")</f>
        <v>22</v>
      </c>
      <c r="J5771" t="s">
        <v>220</v>
      </c>
      <c r="K5771" t="s">
        <v>221</v>
      </c>
      <c r="L5771">
        <v>62</v>
      </c>
      <c r="M5771" t="s">
        <v>222</v>
      </c>
      <c r="N5771">
        <v>1219</v>
      </c>
      <c r="O5771" t="s">
        <v>74</v>
      </c>
      <c r="P5771" t="s">
        <v>77</v>
      </c>
      <c r="Q5771" t="s">
        <v>277</v>
      </c>
      <c r="R5771" t="s">
        <v>181</v>
      </c>
      <c r="S5771" t="s">
        <v>78</v>
      </c>
      <c r="T5771" t="s">
        <v>36</v>
      </c>
      <c r="U5771" t="s">
        <v>1192</v>
      </c>
      <c r="V5771" t="s">
        <v>148</v>
      </c>
      <c r="W5771" t="s">
        <v>181</v>
      </c>
      <c r="X5771" t="s">
        <v>48</v>
      </c>
      <c r="Y5771" t="s">
        <v>39</v>
      </c>
      <c r="Z5771" t="s">
        <v>1558</v>
      </c>
    </row>
    <row r="5772" spans="1:26" hidden="1" x14ac:dyDescent="0.25">
      <c r="A5772" t="s">
        <v>22911</v>
      </c>
      <c r="B5772" t="s">
        <v>22912</v>
      </c>
      <c r="C5772" s="1" t="str">
        <f t="shared" si="949"/>
        <v>21:0389</v>
      </c>
      <c r="D5772" s="1" t="str">
        <f t="shared" ref="D5772:D5786" si="950">HYPERLINK("http://geochem.nrcan.gc.ca/cdogs/content/svy/svy210130_e.htm", "21:0130")</f>
        <v>21:0130</v>
      </c>
      <c r="E5772" t="s">
        <v>22913</v>
      </c>
      <c r="F5772" t="s">
        <v>22914</v>
      </c>
      <c r="H5772">
        <v>68.102886699999999</v>
      </c>
      <c r="I5772">
        <v>-84.781074599999997</v>
      </c>
      <c r="J5772" s="1" t="str">
        <f t="shared" ref="J5772:J5786" si="951">HYPERLINK("http://geochem.nrcan.gc.ca/cdogs/content/kwd/kwd020027_e.htm", "NGR lake sediment grab sample")</f>
        <v>NGR lake sediment grab sample</v>
      </c>
      <c r="K5772" s="1" t="str">
        <f t="shared" ref="K5772:K5786" si="952">HYPERLINK("http://geochem.nrcan.gc.ca/cdogs/content/kwd/kwd080006_e.htm", "&lt;177 micron (NGR)")</f>
        <v>&lt;177 micron (NGR)</v>
      </c>
      <c r="L5772">
        <v>62</v>
      </c>
      <c r="M5772" t="s">
        <v>196</v>
      </c>
      <c r="N5772">
        <v>1220</v>
      </c>
      <c r="O5772" t="s">
        <v>577</v>
      </c>
      <c r="P5772" t="s">
        <v>207</v>
      </c>
      <c r="Q5772" t="s">
        <v>77</v>
      </c>
      <c r="R5772" t="s">
        <v>61</v>
      </c>
      <c r="S5772" t="s">
        <v>394</v>
      </c>
      <c r="T5772" t="s">
        <v>36</v>
      </c>
      <c r="U5772" t="s">
        <v>3875</v>
      </c>
      <c r="V5772" t="s">
        <v>2257</v>
      </c>
      <c r="W5772" t="s">
        <v>63</v>
      </c>
      <c r="X5772" t="s">
        <v>283</v>
      </c>
      <c r="Y5772" t="s">
        <v>875</v>
      </c>
      <c r="Z5772" t="s">
        <v>78</v>
      </c>
    </row>
    <row r="5773" spans="1:26" hidden="1" x14ac:dyDescent="0.25">
      <c r="A5773" t="s">
        <v>22915</v>
      </c>
      <c r="B5773" t="s">
        <v>22916</v>
      </c>
      <c r="C5773" s="1" t="str">
        <f t="shared" si="949"/>
        <v>21:0389</v>
      </c>
      <c r="D5773" s="1" t="str">
        <f t="shared" si="950"/>
        <v>21:0130</v>
      </c>
      <c r="E5773" t="s">
        <v>22917</v>
      </c>
      <c r="F5773" t="s">
        <v>22918</v>
      </c>
      <c r="H5773">
        <v>68.102297399999998</v>
      </c>
      <c r="I5773">
        <v>-84.849208099999998</v>
      </c>
      <c r="J5773" s="1" t="str">
        <f t="shared" si="951"/>
        <v>NGR lake sediment grab sample</v>
      </c>
      <c r="K5773" s="1" t="str">
        <f t="shared" si="952"/>
        <v>&lt;177 micron (NGR)</v>
      </c>
      <c r="L5773">
        <v>62</v>
      </c>
      <c r="M5773" t="s">
        <v>206</v>
      </c>
      <c r="N5773">
        <v>1221</v>
      </c>
      <c r="O5773" t="s">
        <v>178</v>
      </c>
      <c r="P5773" t="s">
        <v>841</v>
      </c>
      <c r="Q5773" t="s">
        <v>277</v>
      </c>
      <c r="R5773" t="s">
        <v>1048</v>
      </c>
      <c r="S5773" t="s">
        <v>32</v>
      </c>
      <c r="T5773" t="s">
        <v>36</v>
      </c>
      <c r="U5773" t="s">
        <v>1538</v>
      </c>
      <c r="V5773" t="s">
        <v>19037</v>
      </c>
      <c r="W5773" t="s">
        <v>33</v>
      </c>
      <c r="X5773" t="s">
        <v>82</v>
      </c>
      <c r="Y5773" t="s">
        <v>66</v>
      </c>
      <c r="Z5773" t="s">
        <v>1007</v>
      </c>
    </row>
    <row r="5774" spans="1:26" hidden="1" x14ac:dyDescent="0.25">
      <c r="A5774" t="s">
        <v>22919</v>
      </c>
      <c r="B5774" t="s">
        <v>22920</v>
      </c>
      <c r="C5774" s="1" t="str">
        <f t="shared" si="949"/>
        <v>21:0389</v>
      </c>
      <c r="D5774" s="1" t="str">
        <f t="shared" si="950"/>
        <v>21:0130</v>
      </c>
      <c r="E5774" t="s">
        <v>22921</v>
      </c>
      <c r="F5774" t="s">
        <v>22922</v>
      </c>
      <c r="H5774">
        <v>68.147357499999998</v>
      </c>
      <c r="I5774">
        <v>-84.8738709</v>
      </c>
      <c r="J5774" s="1" t="str">
        <f t="shared" si="951"/>
        <v>NGR lake sediment grab sample</v>
      </c>
      <c r="K5774" s="1" t="str">
        <f t="shared" si="952"/>
        <v>&lt;177 micron (NGR)</v>
      </c>
      <c r="L5774">
        <v>62</v>
      </c>
      <c r="M5774" t="s">
        <v>214</v>
      </c>
      <c r="N5774">
        <v>1222</v>
      </c>
      <c r="O5774" t="s">
        <v>497</v>
      </c>
      <c r="P5774" t="s">
        <v>841</v>
      </c>
      <c r="Q5774" t="s">
        <v>277</v>
      </c>
      <c r="R5774" t="s">
        <v>1432</v>
      </c>
      <c r="S5774" t="s">
        <v>406</v>
      </c>
      <c r="T5774" t="s">
        <v>122</v>
      </c>
      <c r="U5774" t="s">
        <v>1192</v>
      </c>
      <c r="V5774" t="s">
        <v>2572</v>
      </c>
      <c r="W5774" t="s">
        <v>63</v>
      </c>
      <c r="X5774" t="s">
        <v>890</v>
      </c>
      <c r="Y5774" t="s">
        <v>66</v>
      </c>
      <c r="Z5774" t="s">
        <v>2127</v>
      </c>
    </row>
    <row r="5775" spans="1:26" hidden="1" x14ac:dyDescent="0.25">
      <c r="A5775" t="s">
        <v>22923</v>
      </c>
      <c r="B5775" t="s">
        <v>22924</v>
      </c>
      <c r="C5775" s="1" t="str">
        <f t="shared" si="949"/>
        <v>21:0389</v>
      </c>
      <c r="D5775" s="1" t="str">
        <f t="shared" si="950"/>
        <v>21:0130</v>
      </c>
      <c r="E5775" t="s">
        <v>22925</v>
      </c>
      <c r="F5775" t="s">
        <v>22926</v>
      </c>
      <c r="H5775">
        <v>68.495255499999999</v>
      </c>
      <c r="I5775">
        <v>-85.643074600000006</v>
      </c>
      <c r="J5775" s="1" t="str">
        <f t="shared" si="951"/>
        <v>NGR lake sediment grab sample</v>
      </c>
      <c r="K5775" s="1" t="str">
        <f t="shared" si="952"/>
        <v>&lt;177 micron (NGR)</v>
      </c>
      <c r="L5775">
        <v>63</v>
      </c>
      <c r="M5775" t="s">
        <v>242</v>
      </c>
      <c r="N5775">
        <v>1223</v>
      </c>
      <c r="O5775" t="s">
        <v>759</v>
      </c>
      <c r="P5775" t="s">
        <v>133</v>
      </c>
      <c r="Q5775" t="s">
        <v>156</v>
      </c>
      <c r="R5775" t="s">
        <v>334</v>
      </c>
      <c r="S5775" t="s">
        <v>77</v>
      </c>
      <c r="T5775" t="s">
        <v>36</v>
      </c>
      <c r="U5775" t="s">
        <v>456</v>
      </c>
      <c r="V5775" t="s">
        <v>2544</v>
      </c>
      <c r="W5775" t="s">
        <v>66</v>
      </c>
      <c r="X5775" t="s">
        <v>77</v>
      </c>
      <c r="Y5775" t="s">
        <v>63</v>
      </c>
      <c r="Z5775" t="s">
        <v>3412</v>
      </c>
    </row>
    <row r="5776" spans="1:26" hidden="1" x14ac:dyDescent="0.25">
      <c r="A5776" t="s">
        <v>22927</v>
      </c>
      <c r="B5776" t="s">
        <v>22928</v>
      </c>
      <c r="C5776" s="1" t="str">
        <f t="shared" si="949"/>
        <v>21:0389</v>
      </c>
      <c r="D5776" s="1" t="str">
        <f t="shared" si="950"/>
        <v>21:0130</v>
      </c>
      <c r="E5776" t="s">
        <v>22929</v>
      </c>
      <c r="F5776" t="s">
        <v>22930</v>
      </c>
      <c r="H5776">
        <v>68.155210800000006</v>
      </c>
      <c r="I5776">
        <v>-84.960359499999996</v>
      </c>
      <c r="J5776" s="1" t="str">
        <f t="shared" si="951"/>
        <v>NGR lake sediment grab sample</v>
      </c>
      <c r="K5776" s="1" t="str">
        <f t="shared" si="952"/>
        <v>&lt;177 micron (NGR)</v>
      </c>
      <c r="L5776">
        <v>63</v>
      </c>
      <c r="M5776" t="s">
        <v>47</v>
      </c>
      <c r="N5776">
        <v>1224</v>
      </c>
      <c r="O5776" t="s">
        <v>465</v>
      </c>
      <c r="P5776" t="s">
        <v>1047</v>
      </c>
      <c r="Q5776" t="s">
        <v>77</v>
      </c>
      <c r="R5776" t="s">
        <v>165</v>
      </c>
      <c r="S5776" t="s">
        <v>334</v>
      </c>
      <c r="T5776" t="s">
        <v>36</v>
      </c>
      <c r="U5776" t="s">
        <v>5050</v>
      </c>
      <c r="V5776" t="s">
        <v>19607</v>
      </c>
      <c r="W5776" t="s">
        <v>80</v>
      </c>
      <c r="X5776" t="s">
        <v>890</v>
      </c>
      <c r="Y5776" t="s">
        <v>66</v>
      </c>
      <c r="Z5776" t="s">
        <v>1137</v>
      </c>
    </row>
    <row r="5777" spans="1:26" hidden="1" x14ac:dyDescent="0.25">
      <c r="A5777" t="s">
        <v>22931</v>
      </c>
      <c r="B5777" t="s">
        <v>22932</v>
      </c>
      <c r="C5777" s="1" t="str">
        <f t="shared" si="949"/>
        <v>21:0389</v>
      </c>
      <c r="D5777" s="1" t="str">
        <f t="shared" si="950"/>
        <v>21:0130</v>
      </c>
      <c r="E5777" t="s">
        <v>22933</v>
      </c>
      <c r="F5777" t="s">
        <v>22934</v>
      </c>
      <c r="H5777">
        <v>68.187501600000004</v>
      </c>
      <c r="I5777">
        <v>-85.000650199999995</v>
      </c>
      <c r="J5777" s="1" t="str">
        <f t="shared" si="951"/>
        <v>NGR lake sediment grab sample</v>
      </c>
      <c r="K5777" s="1" t="str">
        <f t="shared" si="952"/>
        <v>&lt;177 micron (NGR)</v>
      </c>
      <c r="L5777">
        <v>63</v>
      </c>
      <c r="M5777" t="s">
        <v>60</v>
      </c>
      <c r="N5777">
        <v>1225</v>
      </c>
      <c r="O5777" t="s">
        <v>888</v>
      </c>
      <c r="P5777" t="s">
        <v>455</v>
      </c>
      <c r="Q5777" t="s">
        <v>134</v>
      </c>
      <c r="R5777" t="s">
        <v>18763</v>
      </c>
      <c r="S5777" t="s">
        <v>277</v>
      </c>
      <c r="T5777" t="s">
        <v>36</v>
      </c>
      <c r="U5777" t="s">
        <v>2504</v>
      </c>
      <c r="V5777" t="s">
        <v>393</v>
      </c>
      <c r="W5777" t="s">
        <v>39</v>
      </c>
      <c r="X5777" t="s">
        <v>48</v>
      </c>
      <c r="Y5777" t="s">
        <v>66</v>
      </c>
      <c r="Z5777" t="s">
        <v>34</v>
      </c>
    </row>
    <row r="5778" spans="1:26" hidden="1" x14ac:dyDescent="0.25">
      <c r="A5778" t="s">
        <v>22935</v>
      </c>
      <c r="B5778" t="s">
        <v>22936</v>
      </c>
      <c r="C5778" s="1" t="str">
        <f t="shared" si="949"/>
        <v>21:0389</v>
      </c>
      <c r="D5778" s="1" t="str">
        <f t="shared" si="950"/>
        <v>21:0130</v>
      </c>
      <c r="E5778" t="s">
        <v>22937</v>
      </c>
      <c r="F5778" t="s">
        <v>22938</v>
      </c>
      <c r="H5778">
        <v>68.236529899999994</v>
      </c>
      <c r="I5778">
        <v>-85.141426999999993</v>
      </c>
      <c r="J5778" s="1" t="str">
        <f t="shared" si="951"/>
        <v>NGR lake sediment grab sample</v>
      </c>
      <c r="K5778" s="1" t="str">
        <f t="shared" si="952"/>
        <v>&lt;177 micron (NGR)</v>
      </c>
      <c r="L5778">
        <v>63</v>
      </c>
      <c r="M5778" t="s">
        <v>73</v>
      </c>
      <c r="N5778">
        <v>1226</v>
      </c>
      <c r="O5778" t="s">
        <v>890</v>
      </c>
      <c r="P5778" t="s">
        <v>49</v>
      </c>
      <c r="Q5778" t="s">
        <v>33</v>
      </c>
      <c r="R5778" t="s">
        <v>77</v>
      </c>
      <c r="S5778" t="s">
        <v>97</v>
      </c>
      <c r="T5778" t="s">
        <v>36</v>
      </c>
      <c r="U5778" t="s">
        <v>328</v>
      </c>
      <c r="V5778" t="s">
        <v>1703</v>
      </c>
      <c r="W5778" t="s">
        <v>80</v>
      </c>
      <c r="X5778" t="s">
        <v>283</v>
      </c>
      <c r="Y5778" t="s">
        <v>875</v>
      </c>
      <c r="Z5778" t="s">
        <v>3876</v>
      </c>
    </row>
    <row r="5779" spans="1:26" hidden="1" x14ac:dyDescent="0.25">
      <c r="A5779" t="s">
        <v>22939</v>
      </c>
      <c r="B5779" t="s">
        <v>22940</v>
      </c>
      <c r="C5779" s="1" t="str">
        <f t="shared" si="949"/>
        <v>21:0389</v>
      </c>
      <c r="D5779" s="1" t="str">
        <f t="shared" si="950"/>
        <v>21:0130</v>
      </c>
      <c r="E5779" t="s">
        <v>22941</v>
      </c>
      <c r="F5779" t="s">
        <v>22942</v>
      </c>
      <c r="H5779">
        <v>68.248156800000004</v>
      </c>
      <c r="I5779">
        <v>-85.182714399999995</v>
      </c>
      <c r="J5779" s="1" t="str">
        <f t="shared" si="951"/>
        <v>NGR lake sediment grab sample</v>
      </c>
      <c r="K5779" s="1" t="str">
        <f t="shared" si="952"/>
        <v>&lt;177 micron (NGR)</v>
      </c>
      <c r="L5779">
        <v>63</v>
      </c>
      <c r="M5779" t="s">
        <v>87</v>
      </c>
      <c r="N5779">
        <v>1227</v>
      </c>
      <c r="O5779" t="s">
        <v>798</v>
      </c>
      <c r="P5779" t="s">
        <v>79</v>
      </c>
      <c r="Q5779" t="s">
        <v>39</v>
      </c>
      <c r="R5779" t="s">
        <v>391</v>
      </c>
      <c r="S5779" t="s">
        <v>97</v>
      </c>
      <c r="T5779" t="s">
        <v>36</v>
      </c>
      <c r="U5779" t="s">
        <v>361</v>
      </c>
      <c r="V5779" t="s">
        <v>1018</v>
      </c>
      <c r="W5779" t="s">
        <v>80</v>
      </c>
      <c r="X5779" t="s">
        <v>890</v>
      </c>
      <c r="Y5779" t="s">
        <v>309</v>
      </c>
      <c r="Z5779" t="s">
        <v>2391</v>
      </c>
    </row>
    <row r="5780" spans="1:26" hidden="1" x14ac:dyDescent="0.25">
      <c r="A5780" t="s">
        <v>22943</v>
      </c>
      <c r="B5780" t="s">
        <v>22944</v>
      </c>
      <c r="C5780" s="1" t="str">
        <f t="shared" si="949"/>
        <v>21:0389</v>
      </c>
      <c r="D5780" s="1" t="str">
        <f t="shared" si="950"/>
        <v>21:0130</v>
      </c>
      <c r="E5780" t="s">
        <v>22945</v>
      </c>
      <c r="F5780" t="s">
        <v>22946</v>
      </c>
      <c r="H5780">
        <v>68.248435499999999</v>
      </c>
      <c r="I5780">
        <v>-85.274556500000003</v>
      </c>
      <c r="J5780" s="1" t="str">
        <f t="shared" si="951"/>
        <v>NGR lake sediment grab sample</v>
      </c>
      <c r="K5780" s="1" t="str">
        <f t="shared" si="952"/>
        <v>&lt;177 micron (NGR)</v>
      </c>
      <c r="L5780">
        <v>63</v>
      </c>
      <c r="M5780" t="s">
        <v>96</v>
      </c>
      <c r="N5780">
        <v>1228</v>
      </c>
      <c r="O5780" t="s">
        <v>298</v>
      </c>
      <c r="P5780" t="s">
        <v>298</v>
      </c>
      <c r="Q5780" t="s">
        <v>76</v>
      </c>
      <c r="R5780" t="s">
        <v>145</v>
      </c>
      <c r="S5780" t="s">
        <v>198</v>
      </c>
      <c r="T5780" t="s">
        <v>36</v>
      </c>
      <c r="U5780" t="s">
        <v>261</v>
      </c>
      <c r="V5780" t="s">
        <v>171</v>
      </c>
      <c r="W5780" t="s">
        <v>53</v>
      </c>
      <c r="X5780" t="s">
        <v>283</v>
      </c>
      <c r="Y5780" t="s">
        <v>309</v>
      </c>
      <c r="Z5780" t="s">
        <v>1007</v>
      </c>
    </row>
    <row r="5781" spans="1:26" hidden="1" x14ac:dyDescent="0.25">
      <c r="A5781" t="s">
        <v>22947</v>
      </c>
      <c r="B5781" t="s">
        <v>22948</v>
      </c>
      <c r="C5781" s="1" t="str">
        <f t="shared" si="949"/>
        <v>21:0389</v>
      </c>
      <c r="D5781" s="1" t="str">
        <f t="shared" si="950"/>
        <v>21:0130</v>
      </c>
      <c r="E5781" t="s">
        <v>22949</v>
      </c>
      <c r="F5781" t="s">
        <v>22950</v>
      </c>
      <c r="H5781">
        <v>68.282499299999998</v>
      </c>
      <c r="I5781">
        <v>-85.394549499999997</v>
      </c>
      <c r="J5781" s="1" t="str">
        <f t="shared" si="951"/>
        <v>NGR lake sediment grab sample</v>
      </c>
      <c r="K5781" s="1" t="str">
        <f t="shared" si="952"/>
        <v>&lt;177 micron (NGR)</v>
      </c>
      <c r="L5781">
        <v>63</v>
      </c>
      <c r="M5781" t="s">
        <v>106</v>
      </c>
      <c r="N5781">
        <v>1229</v>
      </c>
      <c r="O5781" t="s">
        <v>120</v>
      </c>
      <c r="P5781" t="s">
        <v>236</v>
      </c>
      <c r="Q5781" t="s">
        <v>181</v>
      </c>
      <c r="R5781" t="s">
        <v>391</v>
      </c>
      <c r="S5781" t="s">
        <v>64</v>
      </c>
      <c r="T5781" t="s">
        <v>36</v>
      </c>
      <c r="U5781" t="s">
        <v>328</v>
      </c>
      <c r="V5781" t="s">
        <v>1223</v>
      </c>
      <c r="W5781" t="s">
        <v>53</v>
      </c>
      <c r="X5781" t="s">
        <v>890</v>
      </c>
      <c r="Y5781" t="s">
        <v>875</v>
      </c>
      <c r="Z5781" t="s">
        <v>5481</v>
      </c>
    </row>
    <row r="5782" spans="1:26" hidden="1" x14ac:dyDescent="0.25">
      <c r="A5782" t="s">
        <v>22951</v>
      </c>
      <c r="B5782" t="s">
        <v>22952</v>
      </c>
      <c r="C5782" s="1" t="str">
        <f t="shared" si="949"/>
        <v>21:0389</v>
      </c>
      <c r="D5782" s="1" t="str">
        <f t="shared" si="950"/>
        <v>21:0130</v>
      </c>
      <c r="E5782" t="s">
        <v>22953</v>
      </c>
      <c r="F5782" t="s">
        <v>22954</v>
      </c>
      <c r="H5782">
        <v>68.374911400000002</v>
      </c>
      <c r="I5782">
        <v>-85.605271999999999</v>
      </c>
      <c r="J5782" s="1" t="str">
        <f t="shared" si="951"/>
        <v>NGR lake sediment grab sample</v>
      </c>
      <c r="K5782" s="1" t="str">
        <f t="shared" si="952"/>
        <v>&lt;177 micron (NGR)</v>
      </c>
      <c r="L5782">
        <v>63</v>
      </c>
      <c r="M5782" t="s">
        <v>118</v>
      </c>
      <c r="N5782">
        <v>1230</v>
      </c>
      <c r="O5782" t="s">
        <v>1058</v>
      </c>
      <c r="P5782" t="s">
        <v>300</v>
      </c>
      <c r="Q5782" t="s">
        <v>76</v>
      </c>
      <c r="R5782" t="s">
        <v>711</v>
      </c>
      <c r="S5782" t="s">
        <v>77</v>
      </c>
      <c r="T5782" t="s">
        <v>36</v>
      </c>
      <c r="U5782" t="s">
        <v>495</v>
      </c>
      <c r="V5782" t="s">
        <v>5774</v>
      </c>
      <c r="W5782" t="s">
        <v>53</v>
      </c>
      <c r="X5782" t="s">
        <v>82</v>
      </c>
      <c r="Y5782" t="s">
        <v>1607</v>
      </c>
      <c r="Z5782" t="s">
        <v>201</v>
      </c>
    </row>
    <row r="5783" spans="1:26" hidden="1" x14ac:dyDescent="0.25">
      <c r="A5783" t="s">
        <v>22955</v>
      </c>
      <c r="B5783" t="s">
        <v>22956</v>
      </c>
      <c r="C5783" s="1" t="str">
        <f t="shared" si="949"/>
        <v>21:0389</v>
      </c>
      <c r="D5783" s="1" t="str">
        <f t="shared" si="950"/>
        <v>21:0130</v>
      </c>
      <c r="E5783" t="s">
        <v>22957</v>
      </c>
      <c r="F5783" t="s">
        <v>22958</v>
      </c>
      <c r="H5783">
        <v>68.381306899999998</v>
      </c>
      <c r="I5783">
        <v>-85.642243500000006</v>
      </c>
      <c r="J5783" s="1" t="str">
        <f t="shared" si="951"/>
        <v>NGR lake sediment grab sample</v>
      </c>
      <c r="K5783" s="1" t="str">
        <f t="shared" si="952"/>
        <v>&lt;177 micron (NGR)</v>
      </c>
      <c r="L5783">
        <v>63</v>
      </c>
      <c r="M5783" t="s">
        <v>131</v>
      </c>
      <c r="N5783">
        <v>1231</v>
      </c>
      <c r="O5783" t="s">
        <v>300</v>
      </c>
      <c r="P5783" t="s">
        <v>615</v>
      </c>
      <c r="Q5783" t="s">
        <v>76</v>
      </c>
      <c r="R5783" t="s">
        <v>546</v>
      </c>
      <c r="S5783" t="s">
        <v>34</v>
      </c>
      <c r="T5783" t="s">
        <v>36</v>
      </c>
      <c r="U5783" t="s">
        <v>980</v>
      </c>
      <c r="V5783" t="s">
        <v>5519</v>
      </c>
      <c r="W5783" t="s">
        <v>66</v>
      </c>
      <c r="X5783" t="s">
        <v>82</v>
      </c>
      <c r="Y5783" t="s">
        <v>1607</v>
      </c>
      <c r="Z5783" t="s">
        <v>78</v>
      </c>
    </row>
    <row r="5784" spans="1:26" hidden="1" x14ac:dyDescent="0.25">
      <c r="A5784" t="s">
        <v>22959</v>
      </c>
      <c r="B5784" t="s">
        <v>22960</v>
      </c>
      <c r="C5784" s="1" t="str">
        <f t="shared" si="949"/>
        <v>21:0389</v>
      </c>
      <c r="D5784" s="1" t="str">
        <f t="shared" si="950"/>
        <v>21:0130</v>
      </c>
      <c r="E5784" t="s">
        <v>22961</v>
      </c>
      <c r="F5784" t="s">
        <v>22962</v>
      </c>
      <c r="H5784">
        <v>68.392111400000005</v>
      </c>
      <c r="I5784">
        <v>-85.647170799999998</v>
      </c>
      <c r="J5784" s="1" t="str">
        <f t="shared" si="951"/>
        <v>NGR lake sediment grab sample</v>
      </c>
      <c r="K5784" s="1" t="str">
        <f t="shared" si="952"/>
        <v>&lt;177 micron (NGR)</v>
      </c>
      <c r="L5784">
        <v>63</v>
      </c>
      <c r="M5784" t="s">
        <v>143</v>
      </c>
      <c r="N5784">
        <v>1232</v>
      </c>
      <c r="O5784" t="s">
        <v>562</v>
      </c>
      <c r="P5784" t="s">
        <v>252</v>
      </c>
      <c r="Q5784" t="s">
        <v>97</v>
      </c>
      <c r="R5784" t="s">
        <v>224</v>
      </c>
      <c r="S5784" t="s">
        <v>277</v>
      </c>
      <c r="T5784" t="s">
        <v>122</v>
      </c>
      <c r="U5784" t="s">
        <v>15600</v>
      </c>
      <c r="V5784" t="s">
        <v>710</v>
      </c>
      <c r="W5784" t="s">
        <v>66</v>
      </c>
      <c r="X5784" t="s">
        <v>890</v>
      </c>
      <c r="Y5784" t="s">
        <v>380</v>
      </c>
      <c r="Z5784" t="s">
        <v>15879</v>
      </c>
    </row>
    <row r="5785" spans="1:26" hidden="1" x14ac:dyDescent="0.25">
      <c r="A5785" t="s">
        <v>22963</v>
      </c>
      <c r="B5785" t="s">
        <v>22964</v>
      </c>
      <c r="C5785" s="1" t="str">
        <f t="shared" si="949"/>
        <v>21:0389</v>
      </c>
      <c r="D5785" s="1" t="str">
        <f t="shared" si="950"/>
        <v>21:0130</v>
      </c>
      <c r="E5785" t="s">
        <v>22965</v>
      </c>
      <c r="F5785" t="s">
        <v>22966</v>
      </c>
      <c r="H5785">
        <v>68.3939618</v>
      </c>
      <c r="I5785">
        <v>-85.594195999999997</v>
      </c>
      <c r="J5785" s="1" t="str">
        <f t="shared" si="951"/>
        <v>NGR lake sediment grab sample</v>
      </c>
      <c r="K5785" s="1" t="str">
        <f t="shared" si="952"/>
        <v>&lt;177 micron (NGR)</v>
      </c>
      <c r="L5785">
        <v>63</v>
      </c>
      <c r="M5785" t="s">
        <v>251</v>
      </c>
      <c r="N5785">
        <v>1233</v>
      </c>
      <c r="O5785" t="s">
        <v>455</v>
      </c>
      <c r="P5785" t="s">
        <v>100</v>
      </c>
      <c r="Q5785" t="s">
        <v>76</v>
      </c>
      <c r="R5785" t="s">
        <v>145</v>
      </c>
      <c r="S5785" t="s">
        <v>109</v>
      </c>
      <c r="T5785" t="s">
        <v>225</v>
      </c>
      <c r="U5785" t="s">
        <v>379</v>
      </c>
      <c r="V5785" t="s">
        <v>504</v>
      </c>
      <c r="W5785" t="s">
        <v>33</v>
      </c>
      <c r="X5785" t="s">
        <v>79</v>
      </c>
      <c r="Y5785" t="s">
        <v>875</v>
      </c>
      <c r="Z5785" t="s">
        <v>5028</v>
      </c>
    </row>
    <row r="5786" spans="1:26" hidden="1" x14ac:dyDescent="0.25">
      <c r="A5786" t="s">
        <v>22967</v>
      </c>
      <c r="B5786" t="s">
        <v>22968</v>
      </c>
      <c r="C5786" s="1" t="str">
        <f t="shared" si="949"/>
        <v>21:0389</v>
      </c>
      <c r="D5786" s="1" t="str">
        <f t="shared" si="950"/>
        <v>21:0130</v>
      </c>
      <c r="E5786" t="s">
        <v>22969</v>
      </c>
      <c r="F5786" t="s">
        <v>22970</v>
      </c>
      <c r="H5786">
        <v>68.410628200000005</v>
      </c>
      <c r="I5786">
        <v>-85.564519200000007</v>
      </c>
      <c r="J5786" s="1" t="str">
        <f t="shared" si="951"/>
        <v>NGR lake sediment grab sample</v>
      </c>
      <c r="K5786" s="1" t="str">
        <f t="shared" si="952"/>
        <v>&lt;177 micron (NGR)</v>
      </c>
      <c r="L5786">
        <v>63</v>
      </c>
      <c r="M5786" t="s">
        <v>259</v>
      </c>
      <c r="N5786">
        <v>1234</v>
      </c>
      <c r="O5786" t="s">
        <v>35</v>
      </c>
      <c r="P5786" t="s">
        <v>120</v>
      </c>
      <c r="Q5786" t="s">
        <v>39</v>
      </c>
      <c r="R5786" t="s">
        <v>271</v>
      </c>
      <c r="S5786" t="s">
        <v>146</v>
      </c>
      <c r="T5786" t="s">
        <v>36</v>
      </c>
      <c r="U5786" t="s">
        <v>463</v>
      </c>
      <c r="V5786" t="s">
        <v>457</v>
      </c>
      <c r="W5786" t="s">
        <v>66</v>
      </c>
      <c r="X5786" t="s">
        <v>283</v>
      </c>
      <c r="Y5786" t="s">
        <v>309</v>
      </c>
      <c r="Z5786" t="s">
        <v>3853</v>
      </c>
    </row>
    <row r="5787" spans="1:26" hidden="1" x14ac:dyDescent="0.25">
      <c r="A5787" t="s">
        <v>22971</v>
      </c>
      <c r="B5787" t="s">
        <v>22972</v>
      </c>
      <c r="C5787" s="1" t="str">
        <f t="shared" si="949"/>
        <v>21:0389</v>
      </c>
      <c r="D5787" s="1" t="str">
        <f>HYPERLINK("http://geochem.nrcan.gc.ca/cdogs/content/svy/svy_e.htm", "")</f>
        <v/>
      </c>
      <c r="G5787" s="1" t="str">
        <f>HYPERLINK("http://geochem.nrcan.gc.ca/cdogs/content/cr_/cr_00021_e.htm", "21")</f>
        <v>21</v>
      </c>
      <c r="J5787" t="s">
        <v>220</v>
      </c>
      <c r="K5787" t="s">
        <v>221</v>
      </c>
      <c r="L5787">
        <v>63</v>
      </c>
      <c r="M5787" t="s">
        <v>222</v>
      </c>
      <c r="N5787">
        <v>1235</v>
      </c>
      <c r="O5787" t="s">
        <v>108</v>
      </c>
      <c r="P5787" t="s">
        <v>77</v>
      </c>
      <c r="Q5787" t="s">
        <v>198</v>
      </c>
      <c r="R5787" t="s">
        <v>181</v>
      </c>
      <c r="S5787" t="s">
        <v>33</v>
      </c>
      <c r="T5787" t="s">
        <v>36</v>
      </c>
      <c r="U5787" t="s">
        <v>1416</v>
      </c>
      <c r="V5787" t="s">
        <v>685</v>
      </c>
      <c r="W5787" t="s">
        <v>76</v>
      </c>
      <c r="X5787" t="s">
        <v>890</v>
      </c>
      <c r="Y5787" t="s">
        <v>33</v>
      </c>
      <c r="Z5787" t="s">
        <v>750</v>
      </c>
    </row>
    <row r="5788" spans="1:26" hidden="1" x14ac:dyDescent="0.25">
      <c r="A5788" t="s">
        <v>22973</v>
      </c>
      <c r="B5788" t="s">
        <v>22974</v>
      </c>
      <c r="C5788" s="1" t="str">
        <f t="shared" si="949"/>
        <v>21:0389</v>
      </c>
      <c r="D5788" s="1" t="str">
        <f t="shared" ref="D5788:D5809" si="953">HYPERLINK("http://geochem.nrcan.gc.ca/cdogs/content/svy/svy210130_e.htm", "21:0130")</f>
        <v>21:0130</v>
      </c>
      <c r="E5788" t="s">
        <v>22969</v>
      </c>
      <c r="F5788" t="s">
        <v>22975</v>
      </c>
      <c r="H5788">
        <v>68.410628200000005</v>
      </c>
      <c r="I5788">
        <v>-85.564519200000007</v>
      </c>
      <c r="J5788" s="1" t="str">
        <f t="shared" ref="J5788:J5809" si="954">HYPERLINK("http://geochem.nrcan.gc.ca/cdogs/content/kwd/kwd020027_e.htm", "NGR lake sediment grab sample")</f>
        <v>NGR lake sediment grab sample</v>
      </c>
      <c r="K5788" s="1" t="str">
        <f t="shared" ref="K5788:K5809" si="955">HYPERLINK("http://geochem.nrcan.gc.ca/cdogs/content/kwd/kwd080006_e.htm", "&lt;177 micron (NGR)")</f>
        <v>&lt;177 micron (NGR)</v>
      </c>
      <c r="L5788">
        <v>63</v>
      </c>
      <c r="M5788" t="s">
        <v>268</v>
      </c>
      <c r="N5788">
        <v>1236</v>
      </c>
      <c r="O5788" t="s">
        <v>120</v>
      </c>
      <c r="P5788" t="s">
        <v>888</v>
      </c>
      <c r="Q5788" t="s">
        <v>181</v>
      </c>
      <c r="R5788" t="s">
        <v>668</v>
      </c>
      <c r="S5788" t="s">
        <v>76</v>
      </c>
      <c r="T5788" t="s">
        <v>36</v>
      </c>
      <c r="U5788" t="s">
        <v>199</v>
      </c>
      <c r="V5788" t="s">
        <v>216</v>
      </c>
      <c r="W5788" t="s">
        <v>33</v>
      </c>
      <c r="X5788" t="s">
        <v>82</v>
      </c>
      <c r="Y5788" t="s">
        <v>1607</v>
      </c>
      <c r="Z5788" t="s">
        <v>4244</v>
      </c>
    </row>
    <row r="5789" spans="1:26" hidden="1" x14ac:dyDescent="0.25">
      <c r="A5789" t="s">
        <v>22976</v>
      </c>
      <c r="B5789" t="s">
        <v>22977</v>
      </c>
      <c r="C5789" s="1" t="str">
        <f t="shared" si="949"/>
        <v>21:0389</v>
      </c>
      <c r="D5789" s="1" t="str">
        <f t="shared" si="953"/>
        <v>21:0130</v>
      </c>
      <c r="E5789" t="s">
        <v>22978</v>
      </c>
      <c r="F5789" t="s">
        <v>22979</v>
      </c>
      <c r="H5789">
        <v>68.405291800000001</v>
      </c>
      <c r="I5789">
        <v>-85.635378500000002</v>
      </c>
      <c r="J5789" s="1" t="str">
        <f t="shared" si="954"/>
        <v>NGR lake sediment grab sample</v>
      </c>
      <c r="K5789" s="1" t="str">
        <f t="shared" si="955"/>
        <v>&lt;177 micron (NGR)</v>
      </c>
      <c r="L5789">
        <v>63</v>
      </c>
      <c r="M5789" t="s">
        <v>177</v>
      </c>
      <c r="N5789">
        <v>1237</v>
      </c>
      <c r="O5789" t="s">
        <v>79</v>
      </c>
      <c r="P5789" t="s">
        <v>888</v>
      </c>
      <c r="Q5789" t="s">
        <v>76</v>
      </c>
      <c r="R5789" t="s">
        <v>391</v>
      </c>
      <c r="S5789" t="s">
        <v>109</v>
      </c>
      <c r="T5789" t="s">
        <v>122</v>
      </c>
      <c r="U5789" t="s">
        <v>147</v>
      </c>
      <c r="V5789" t="s">
        <v>522</v>
      </c>
      <c r="W5789" t="s">
        <v>39</v>
      </c>
      <c r="X5789" t="s">
        <v>890</v>
      </c>
      <c r="Y5789" t="s">
        <v>875</v>
      </c>
      <c r="Z5789" t="s">
        <v>4295</v>
      </c>
    </row>
    <row r="5790" spans="1:26" hidden="1" x14ac:dyDescent="0.25">
      <c r="A5790" t="s">
        <v>22980</v>
      </c>
      <c r="B5790" t="s">
        <v>22981</v>
      </c>
      <c r="C5790" s="1" t="str">
        <f t="shared" si="949"/>
        <v>21:0389</v>
      </c>
      <c r="D5790" s="1" t="str">
        <f t="shared" si="953"/>
        <v>21:0130</v>
      </c>
      <c r="E5790" t="s">
        <v>22982</v>
      </c>
      <c r="F5790" t="s">
        <v>22983</v>
      </c>
      <c r="H5790">
        <v>68.422730700000002</v>
      </c>
      <c r="I5790">
        <v>-85.643150899999995</v>
      </c>
      <c r="J5790" s="1" t="str">
        <f t="shared" si="954"/>
        <v>NGR lake sediment grab sample</v>
      </c>
      <c r="K5790" s="1" t="str">
        <f t="shared" si="955"/>
        <v>&lt;177 micron (NGR)</v>
      </c>
      <c r="L5790">
        <v>63</v>
      </c>
      <c r="M5790" t="s">
        <v>187</v>
      </c>
      <c r="N5790">
        <v>1238</v>
      </c>
      <c r="O5790" t="s">
        <v>145</v>
      </c>
      <c r="P5790" t="s">
        <v>134</v>
      </c>
      <c r="Q5790" t="s">
        <v>33</v>
      </c>
      <c r="R5790" t="s">
        <v>64</v>
      </c>
      <c r="S5790" t="s">
        <v>39</v>
      </c>
      <c r="T5790" t="s">
        <v>36</v>
      </c>
      <c r="U5790" t="s">
        <v>515</v>
      </c>
      <c r="V5790" t="s">
        <v>309</v>
      </c>
      <c r="W5790" t="s">
        <v>53</v>
      </c>
      <c r="X5790" t="s">
        <v>283</v>
      </c>
      <c r="Y5790" t="s">
        <v>1607</v>
      </c>
      <c r="Z5790" t="s">
        <v>895</v>
      </c>
    </row>
    <row r="5791" spans="1:26" hidden="1" x14ac:dyDescent="0.25">
      <c r="A5791" t="s">
        <v>22984</v>
      </c>
      <c r="B5791" t="s">
        <v>22985</v>
      </c>
      <c r="C5791" s="1" t="str">
        <f t="shared" si="949"/>
        <v>21:0389</v>
      </c>
      <c r="D5791" s="1" t="str">
        <f t="shared" si="953"/>
        <v>21:0130</v>
      </c>
      <c r="E5791" t="s">
        <v>22986</v>
      </c>
      <c r="F5791" t="s">
        <v>22987</v>
      </c>
      <c r="H5791">
        <v>68.473911400000006</v>
      </c>
      <c r="I5791">
        <v>-85.645942899999994</v>
      </c>
      <c r="J5791" s="1" t="str">
        <f t="shared" si="954"/>
        <v>NGR lake sediment grab sample</v>
      </c>
      <c r="K5791" s="1" t="str">
        <f t="shared" si="955"/>
        <v>&lt;177 micron (NGR)</v>
      </c>
      <c r="L5791">
        <v>63</v>
      </c>
      <c r="M5791" t="s">
        <v>196</v>
      </c>
      <c r="N5791">
        <v>1239</v>
      </c>
      <c r="O5791" t="s">
        <v>207</v>
      </c>
      <c r="P5791" t="s">
        <v>759</v>
      </c>
      <c r="Q5791" t="s">
        <v>109</v>
      </c>
      <c r="R5791" t="s">
        <v>711</v>
      </c>
      <c r="S5791" t="s">
        <v>349</v>
      </c>
      <c r="T5791" t="s">
        <v>36</v>
      </c>
      <c r="U5791" t="s">
        <v>3083</v>
      </c>
      <c r="V5791" t="s">
        <v>18944</v>
      </c>
      <c r="W5791" t="s">
        <v>39</v>
      </c>
      <c r="X5791" t="s">
        <v>76</v>
      </c>
      <c r="Y5791" t="s">
        <v>875</v>
      </c>
      <c r="Z5791" t="s">
        <v>3166</v>
      </c>
    </row>
    <row r="5792" spans="1:26" hidden="1" x14ac:dyDescent="0.25">
      <c r="A5792" t="s">
        <v>22988</v>
      </c>
      <c r="B5792" t="s">
        <v>22989</v>
      </c>
      <c r="C5792" s="1" t="str">
        <f t="shared" si="949"/>
        <v>21:0389</v>
      </c>
      <c r="D5792" s="1" t="str">
        <f t="shared" si="953"/>
        <v>21:0130</v>
      </c>
      <c r="E5792" t="s">
        <v>22925</v>
      </c>
      <c r="F5792" t="s">
        <v>22990</v>
      </c>
      <c r="H5792">
        <v>68.495255499999999</v>
      </c>
      <c r="I5792">
        <v>-85.643074600000006</v>
      </c>
      <c r="J5792" s="1" t="str">
        <f t="shared" si="954"/>
        <v>NGR lake sediment grab sample</v>
      </c>
      <c r="K5792" s="1" t="str">
        <f t="shared" si="955"/>
        <v>&lt;177 micron (NGR)</v>
      </c>
      <c r="L5792">
        <v>63</v>
      </c>
      <c r="M5792" t="s">
        <v>366</v>
      </c>
      <c r="N5792">
        <v>1240</v>
      </c>
      <c r="O5792" t="s">
        <v>759</v>
      </c>
      <c r="P5792" t="s">
        <v>108</v>
      </c>
      <c r="Q5792" t="s">
        <v>156</v>
      </c>
      <c r="R5792" t="s">
        <v>335</v>
      </c>
      <c r="S5792" t="s">
        <v>77</v>
      </c>
      <c r="T5792" t="s">
        <v>36</v>
      </c>
      <c r="U5792" t="s">
        <v>456</v>
      </c>
      <c r="V5792" t="s">
        <v>7336</v>
      </c>
      <c r="W5792" t="s">
        <v>66</v>
      </c>
      <c r="X5792" t="s">
        <v>283</v>
      </c>
      <c r="Y5792" t="s">
        <v>63</v>
      </c>
      <c r="Z5792" t="s">
        <v>76</v>
      </c>
    </row>
    <row r="5793" spans="1:26" hidden="1" x14ac:dyDescent="0.25">
      <c r="A5793" t="s">
        <v>22991</v>
      </c>
      <c r="B5793" t="s">
        <v>22992</v>
      </c>
      <c r="C5793" s="1" t="str">
        <f t="shared" si="949"/>
        <v>21:0389</v>
      </c>
      <c r="D5793" s="1" t="str">
        <f t="shared" si="953"/>
        <v>21:0130</v>
      </c>
      <c r="E5793" t="s">
        <v>22993</v>
      </c>
      <c r="F5793" t="s">
        <v>22994</v>
      </c>
      <c r="H5793">
        <v>68.477292800000001</v>
      </c>
      <c r="I5793">
        <v>-85.577632800000003</v>
      </c>
      <c r="J5793" s="1" t="str">
        <f t="shared" si="954"/>
        <v>NGR lake sediment grab sample</v>
      </c>
      <c r="K5793" s="1" t="str">
        <f t="shared" si="955"/>
        <v>&lt;177 micron (NGR)</v>
      </c>
      <c r="L5793">
        <v>63</v>
      </c>
      <c r="M5793" t="s">
        <v>206</v>
      </c>
      <c r="N5793">
        <v>1241</v>
      </c>
      <c r="O5793" t="s">
        <v>841</v>
      </c>
      <c r="P5793" t="s">
        <v>163</v>
      </c>
      <c r="Q5793" t="s">
        <v>64</v>
      </c>
      <c r="R5793" t="s">
        <v>236</v>
      </c>
      <c r="S5793" t="s">
        <v>391</v>
      </c>
      <c r="T5793" t="s">
        <v>437</v>
      </c>
      <c r="U5793" t="s">
        <v>37</v>
      </c>
      <c r="V5793" t="s">
        <v>5730</v>
      </c>
      <c r="W5793" t="s">
        <v>63</v>
      </c>
      <c r="X5793" t="s">
        <v>76</v>
      </c>
      <c r="Y5793" t="s">
        <v>80</v>
      </c>
      <c r="Z5793" t="s">
        <v>4881</v>
      </c>
    </row>
    <row r="5794" spans="1:26" hidden="1" x14ac:dyDescent="0.25">
      <c r="A5794" t="s">
        <v>22995</v>
      </c>
      <c r="B5794" t="s">
        <v>22996</v>
      </c>
      <c r="C5794" s="1" t="str">
        <f t="shared" si="949"/>
        <v>21:0389</v>
      </c>
      <c r="D5794" s="1" t="str">
        <f t="shared" si="953"/>
        <v>21:0130</v>
      </c>
      <c r="E5794" t="s">
        <v>22997</v>
      </c>
      <c r="F5794" t="s">
        <v>22998</v>
      </c>
      <c r="H5794">
        <v>68.496172299999998</v>
      </c>
      <c r="I5794">
        <v>-85.507006599999997</v>
      </c>
      <c r="J5794" s="1" t="str">
        <f t="shared" si="954"/>
        <v>NGR lake sediment grab sample</v>
      </c>
      <c r="K5794" s="1" t="str">
        <f t="shared" si="955"/>
        <v>&lt;177 micron (NGR)</v>
      </c>
      <c r="L5794">
        <v>63</v>
      </c>
      <c r="M5794" t="s">
        <v>214</v>
      </c>
      <c r="N5794">
        <v>1242</v>
      </c>
      <c r="O5794" t="s">
        <v>207</v>
      </c>
      <c r="P5794" t="s">
        <v>3158</v>
      </c>
      <c r="Q5794" t="s">
        <v>109</v>
      </c>
      <c r="R5794" t="s">
        <v>223</v>
      </c>
      <c r="S5794" t="s">
        <v>349</v>
      </c>
      <c r="T5794" t="s">
        <v>1095</v>
      </c>
      <c r="U5794" t="s">
        <v>464</v>
      </c>
      <c r="V5794" t="s">
        <v>4470</v>
      </c>
      <c r="W5794" t="s">
        <v>39</v>
      </c>
      <c r="X5794" t="s">
        <v>77</v>
      </c>
      <c r="Y5794" t="s">
        <v>63</v>
      </c>
      <c r="Z5794" t="s">
        <v>2391</v>
      </c>
    </row>
    <row r="5795" spans="1:26" hidden="1" x14ac:dyDescent="0.25">
      <c r="A5795" t="s">
        <v>22999</v>
      </c>
      <c r="B5795" t="s">
        <v>23000</v>
      </c>
      <c r="C5795" s="1" t="str">
        <f t="shared" si="949"/>
        <v>21:0389</v>
      </c>
      <c r="D5795" s="1" t="str">
        <f t="shared" si="953"/>
        <v>21:0130</v>
      </c>
      <c r="E5795" t="s">
        <v>23001</v>
      </c>
      <c r="F5795" t="s">
        <v>23002</v>
      </c>
      <c r="H5795">
        <v>68.394133999999994</v>
      </c>
      <c r="I5795">
        <v>-85.413945999999996</v>
      </c>
      <c r="J5795" s="1" t="str">
        <f t="shared" si="954"/>
        <v>NGR lake sediment grab sample</v>
      </c>
      <c r="K5795" s="1" t="str">
        <f t="shared" si="955"/>
        <v>&lt;177 micron (NGR)</v>
      </c>
      <c r="L5795">
        <v>64</v>
      </c>
      <c r="M5795" t="s">
        <v>242</v>
      </c>
      <c r="N5795">
        <v>1243</v>
      </c>
      <c r="O5795" t="s">
        <v>489</v>
      </c>
      <c r="P5795" t="s">
        <v>79</v>
      </c>
      <c r="Q5795" t="s">
        <v>181</v>
      </c>
      <c r="R5795" t="s">
        <v>75</v>
      </c>
      <c r="S5795" t="s">
        <v>290</v>
      </c>
      <c r="T5795" t="s">
        <v>36</v>
      </c>
      <c r="U5795" t="s">
        <v>1470</v>
      </c>
      <c r="V5795" t="s">
        <v>496</v>
      </c>
      <c r="W5795" t="s">
        <v>63</v>
      </c>
      <c r="X5795" t="s">
        <v>283</v>
      </c>
      <c r="Y5795" t="s">
        <v>66</v>
      </c>
      <c r="Z5795" t="s">
        <v>2240</v>
      </c>
    </row>
    <row r="5796" spans="1:26" hidden="1" x14ac:dyDescent="0.25">
      <c r="A5796" t="s">
        <v>23003</v>
      </c>
      <c r="B5796" t="s">
        <v>23004</v>
      </c>
      <c r="C5796" s="1" t="str">
        <f t="shared" si="949"/>
        <v>21:0389</v>
      </c>
      <c r="D5796" s="1" t="str">
        <f t="shared" si="953"/>
        <v>21:0130</v>
      </c>
      <c r="E5796" t="s">
        <v>23005</v>
      </c>
      <c r="F5796" t="s">
        <v>23006</v>
      </c>
      <c r="H5796">
        <v>68.499930899999995</v>
      </c>
      <c r="I5796">
        <v>-85.4370385</v>
      </c>
      <c r="J5796" s="1" t="str">
        <f t="shared" si="954"/>
        <v>NGR lake sediment grab sample</v>
      </c>
      <c r="K5796" s="1" t="str">
        <f t="shared" si="955"/>
        <v>&lt;177 micron (NGR)</v>
      </c>
      <c r="L5796">
        <v>64</v>
      </c>
      <c r="M5796" t="s">
        <v>47</v>
      </c>
      <c r="N5796">
        <v>1244</v>
      </c>
      <c r="O5796" t="s">
        <v>455</v>
      </c>
      <c r="P5796" t="s">
        <v>1254</v>
      </c>
      <c r="Q5796" t="s">
        <v>97</v>
      </c>
      <c r="R5796" t="s">
        <v>49</v>
      </c>
      <c r="S5796" t="s">
        <v>290</v>
      </c>
      <c r="T5796" t="s">
        <v>122</v>
      </c>
      <c r="U5796" t="s">
        <v>521</v>
      </c>
      <c r="V5796" t="s">
        <v>496</v>
      </c>
      <c r="W5796" t="s">
        <v>80</v>
      </c>
      <c r="X5796" t="s">
        <v>283</v>
      </c>
      <c r="Y5796" t="s">
        <v>66</v>
      </c>
      <c r="Z5796" t="s">
        <v>10719</v>
      </c>
    </row>
    <row r="5797" spans="1:26" hidden="1" x14ac:dyDescent="0.25">
      <c r="A5797" t="s">
        <v>23007</v>
      </c>
      <c r="B5797" t="s">
        <v>23008</v>
      </c>
      <c r="C5797" s="1" t="str">
        <f t="shared" si="949"/>
        <v>21:0389</v>
      </c>
      <c r="D5797" s="1" t="str">
        <f t="shared" si="953"/>
        <v>21:0130</v>
      </c>
      <c r="E5797" t="s">
        <v>23009</v>
      </c>
      <c r="F5797" t="s">
        <v>23010</v>
      </c>
      <c r="H5797">
        <v>68.500202099999996</v>
      </c>
      <c r="I5797">
        <v>-85.345532000000006</v>
      </c>
      <c r="J5797" s="1" t="str">
        <f t="shared" si="954"/>
        <v>NGR lake sediment grab sample</v>
      </c>
      <c r="K5797" s="1" t="str">
        <f t="shared" si="955"/>
        <v>&lt;177 micron (NGR)</v>
      </c>
      <c r="L5797">
        <v>64</v>
      </c>
      <c r="M5797" t="s">
        <v>60</v>
      </c>
      <c r="N5797">
        <v>1245</v>
      </c>
      <c r="O5797" t="s">
        <v>224</v>
      </c>
      <c r="P5797" t="s">
        <v>1254</v>
      </c>
      <c r="Q5797" t="s">
        <v>39</v>
      </c>
      <c r="R5797" t="s">
        <v>394</v>
      </c>
      <c r="S5797" t="s">
        <v>181</v>
      </c>
      <c r="T5797" t="s">
        <v>36</v>
      </c>
      <c r="U5797" t="s">
        <v>667</v>
      </c>
      <c r="V5797" t="s">
        <v>137</v>
      </c>
      <c r="W5797" t="s">
        <v>66</v>
      </c>
      <c r="X5797" t="s">
        <v>77</v>
      </c>
      <c r="Y5797" t="s">
        <v>41</v>
      </c>
      <c r="Z5797" t="s">
        <v>1007</v>
      </c>
    </row>
    <row r="5798" spans="1:26" hidden="1" x14ac:dyDescent="0.25">
      <c r="A5798" t="s">
        <v>23011</v>
      </c>
      <c r="B5798" t="s">
        <v>23012</v>
      </c>
      <c r="C5798" s="1" t="str">
        <f t="shared" si="949"/>
        <v>21:0389</v>
      </c>
      <c r="D5798" s="1" t="str">
        <f t="shared" si="953"/>
        <v>21:0130</v>
      </c>
      <c r="E5798" t="s">
        <v>23013</v>
      </c>
      <c r="F5798" t="s">
        <v>23014</v>
      </c>
      <c r="H5798">
        <v>68.499472900000001</v>
      </c>
      <c r="I5798">
        <v>-85.283640000000005</v>
      </c>
      <c r="J5798" s="1" t="str">
        <f t="shared" si="954"/>
        <v>NGR lake sediment grab sample</v>
      </c>
      <c r="K5798" s="1" t="str">
        <f t="shared" si="955"/>
        <v>&lt;177 micron (NGR)</v>
      </c>
      <c r="L5798">
        <v>64</v>
      </c>
      <c r="M5798" t="s">
        <v>73</v>
      </c>
      <c r="N5798">
        <v>1246</v>
      </c>
      <c r="O5798" t="s">
        <v>79</v>
      </c>
      <c r="P5798" t="s">
        <v>197</v>
      </c>
      <c r="Q5798" t="s">
        <v>156</v>
      </c>
      <c r="R5798" t="s">
        <v>145</v>
      </c>
      <c r="S5798" t="s">
        <v>134</v>
      </c>
      <c r="T5798" t="s">
        <v>36</v>
      </c>
      <c r="U5798" t="s">
        <v>471</v>
      </c>
      <c r="V5798" t="s">
        <v>2057</v>
      </c>
      <c r="W5798" t="s">
        <v>66</v>
      </c>
      <c r="X5798" t="s">
        <v>82</v>
      </c>
      <c r="Y5798" t="s">
        <v>125</v>
      </c>
      <c r="Z5798" t="s">
        <v>2692</v>
      </c>
    </row>
    <row r="5799" spans="1:26" hidden="1" x14ac:dyDescent="0.25">
      <c r="A5799" t="s">
        <v>23015</v>
      </c>
      <c r="B5799" t="s">
        <v>23016</v>
      </c>
      <c r="C5799" s="1" t="str">
        <f t="shared" si="949"/>
        <v>21:0389</v>
      </c>
      <c r="D5799" s="1" t="str">
        <f t="shared" si="953"/>
        <v>21:0130</v>
      </c>
      <c r="E5799" t="s">
        <v>23017</v>
      </c>
      <c r="F5799" t="s">
        <v>23018</v>
      </c>
      <c r="H5799">
        <v>68.490703999999994</v>
      </c>
      <c r="I5799">
        <v>-85.329482200000001</v>
      </c>
      <c r="J5799" s="1" t="str">
        <f t="shared" si="954"/>
        <v>NGR lake sediment grab sample</v>
      </c>
      <c r="K5799" s="1" t="str">
        <f t="shared" si="955"/>
        <v>&lt;177 micron (NGR)</v>
      </c>
      <c r="L5799">
        <v>64</v>
      </c>
      <c r="M5799" t="s">
        <v>87</v>
      </c>
      <c r="N5799">
        <v>1247</v>
      </c>
      <c r="O5799" t="s">
        <v>283</v>
      </c>
      <c r="P5799" t="s">
        <v>321</v>
      </c>
      <c r="Q5799" t="s">
        <v>33</v>
      </c>
      <c r="R5799" t="s">
        <v>156</v>
      </c>
      <c r="S5799" t="s">
        <v>33</v>
      </c>
      <c r="T5799" t="s">
        <v>36</v>
      </c>
      <c r="U5799" t="s">
        <v>284</v>
      </c>
      <c r="V5799" t="s">
        <v>125</v>
      </c>
      <c r="W5799" t="s">
        <v>66</v>
      </c>
      <c r="X5799" t="s">
        <v>77</v>
      </c>
      <c r="Y5799" t="s">
        <v>309</v>
      </c>
      <c r="Z5799" t="s">
        <v>33</v>
      </c>
    </row>
    <row r="5800" spans="1:26" hidden="1" x14ac:dyDescent="0.25">
      <c r="A5800" t="s">
        <v>23019</v>
      </c>
      <c r="B5800" t="s">
        <v>23020</v>
      </c>
      <c r="C5800" s="1" t="str">
        <f t="shared" si="949"/>
        <v>21:0389</v>
      </c>
      <c r="D5800" s="1" t="str">
        <f t="shared" si="953"/>
        <v>21:0130</v>
      </c>
      <c r="E5800" t="s">
        <v>23021</v>
      </c>
      <c r="F5800" t="s">
        <v>23022</v>
      </c>
      <c r="H5800">
        <v>68.487114500000004</v>
      </c>
      <c r="I5800">
        <v>-85.462610100000006</v>
      </c>
      <c r="J5800" s="1" t="str">
        <f t="shared" si="954"/>
        <v>NGR lake sediment grab sample</v>
      </c>
      <c r="K5800" s="1" t="str">
        <f t="shared" si="955"/>
        <v>&lt;177 micron (NGR)</v>
      </c>
      <c r="L5800">
        <v>64</v>
      </c>
      <c r="M5800" t="s">
        <v>251</v>
      </c>
      <c r="N5800">
        <v>1248</v>
      </c>
      <c r="O5800" t="s">
        <v>588</v>
      </c>
      <c r="P5800" t="s">
        <v>119</v>
      </c>
      <c r="Q5800" t="s">
        <v>290</v>
      </c>
      <c r="R5800" t="s">
        <v>1937</v>
      </c>
      <c r="S5800" t="s">
        <v>145</v>
      </c>
      <c r="T5800" t="s">
        <v>76</v>
      </c>
      <c r="U5800" t="s">
        <v>1166</v>
      </c>
      <c r="V5800" t="s">
        <v>4982</v>
      </c>
      <c r="W5800" t="s">
        <v>76</v>
      </c>
      <c r="X5800" t="s">
        <v>890</v>
      </c>
      <c r="Y5800" t="s">
        <v>41</v>
      </c>
      <c r="Z5800" t="s">
        <v>1122</v>
      </c>
    </row>
    <row r="5801" spans="1:26" hidden="1" x14ac:dyDescent="0.25">
      <c r="A5801" t="s">
        <v>23023</v>
      </c>
      <c r="B5801" t="s">
        <v>23024</v>
      </c>
      <c r="C5801" s="1" t="str">
        <f t="shared" si="949"/>
        <v>21:0389</v>
      </c>
      <c r="D5801" s="1" t="str">
        <f t="shared" si="953"/>
        <v>21:0130</v>
      </c>
      <c r="E5801" t="s">
        <v>23025</v>
      </c>
      <c r="F5801" t="s">
        <v>23026</v>
      </c>
      <c r="H5801">
        <v>68.476658599999993</v>
      </c>
      <c r="I5801">
        <v>-85.459143600000004</v>
      </c>
      <c r="J5801" s="1" t="str">
        <f t="shared" si="954"/>
        <v>NGR lake sediment grab sample</v>
      </c>
      <c r="K5801" s="1" t="str">
        <f t="shared" si="955"/>
        <v>&lt;177 micron (NGR)</v>
      </c>
      <c r="L5801">
        <v>64</v>
      </c>
      <c r="M5801" t="s">
        <v>259</v>
      </c>
      <c r="N5801">
        <v>1249</v>
      </c>
      <c r="O5801" t="s">
        <v>562</v>
      </c>
      <c r="P5801" t="s">
        <v>509</v>
      </c>
      <c r="Q5801" t="s">
        <v>50</v>
      </c>
      <c r="R5801" t="s">
        <v>223</v>
      </c>
      <c r="S5801" t="s">
        <v>349</v>
      </c>
      <c r="T5801" t="s">
        <v>1095</v>
      </c>
      <c r="U5801" t="s">
        <v>3622</v>
      </c>
      <c r="V5801" t="s">
        <v>2544</v>
      </c>
      <c r="W5801" t="s">
        <v>63</v>
      </c>
      <c r="X5801" t="s">
        <v>79</v>
      </c>
      <c r="Y5801" t="s">
        <v>309</v>
      </c>
      <c r="Z5801" t="s">
        <v>2127</v>
      </c>
    </row>
    <row r="5802" spans="1:26" hidden="1" x14ac:dyDescent="0.25">
      <c r="A5802" t="s">
        <v>23027</v>
      </c>
      <c r="B5802" t="s">
        <v>23028</v>
      </c>
      <c r="C5802" s="1" t="str">
        <f t="shared" si="949"/>
        <v>21:0389</v>
      </c>
      <c r="D5802" s="1" t="str">
        <f t="shared" si="953"/>
        <v>21:0130</v>
      </c>
      <c r="E5802" t="s">
        <v>23025</v>
      </c>
      <c r="F5802" t="s">
        <v>23029</v>
      </c>
      <c r="H5802">
        <v>68.476658599999993</v>
      </c>
      <c r="I5802">
        <v>-85.459143600000004</v>
      </c>
      <c r="J5802" s="1" t="str">
        <f t="shared" si="954"/>
        <v>NGR lake sediment grab sample</v>
      </c>
      <c r="K5802" s="1" t="str">
        <f t="shared" si="955"/>
        <v>&lt;177 micron (NGR)</v>
      </c>
      <c r="L5802">
        <v>64</v>
      </c>
      <c r="M5802" t="s">
        <v>268</v>
      </c>
      <c r="N5802">
        <v>1250</v>
      </c>
      <c r="O5802" t="s">
        <v>228</v>
      </c>
      <c r="P5802" t="s">
        <v>112</v>
      </c>
      <c r="Q5802" t="s">
        <v>109</v>
      </c>
      <c r="R5802" t="s">
        <v>79</v>
      </c>
      <c r="S5802" t="s">
        <v>391</v>
      </c>
      <c r="T5802" t="s">
        <v>36</v>
      </c>
      <c r="U5802" t="s">
        <v>4568</v>
      </c>
      <c r="V5802" t="s">
        <v>3808</v>
      </c>
      <c r="W5802" t="s">
        <v>39</v>
      </c>
      <c r="X5802" t="s">
        <v>890</v>
      </c>
      <c r="Y5802" t="s">
        <v>1607</v>
      </c>
      <c r="Z5802" t="s">
        <v>2787</v>
      </c>
    </row>
    <row r="5803" spans="1:26" hidden="1" x14ac:dyDescent="0.25">
      <c r="A5803" t="s">
        <v>23030</v>
      </c>
      <c r="B5803" t="s">
        <v>23031</v>
      </c>
      <c r="C5803" s="1" t="str">
        <f t="shared" si="949"/>
        <v>21:0389</v>
      </c>
      <c r="D5803" s="1" t="str">
        <f t="shared" si="953"/>
        <v>21:0130</v>
      </c>
      <c r="E5803" t="s">
        <v>23032</v>
      </c>
      <c r="F5803" t="s">
        <v>23033</v>
      </c>
      <c r="H5803">
        <v>68.461517700000002</v>
      </c>
      <c r="I5803">
        <v>-85.505924300000004</v>
      </c>
      <c r="J5803" s="1" t="str">
        <f t="shared" si="954"/>
        <v>NGR lake sediment grab sample</v>
      </c>
      <c r="K5803" s="1" t="str">
        <f t="shared" si="955"/>
        <v>&lt;177 micron (NGR)</v>
      </c>
      <c r="L5803">
        <v>64</v>
      </c>
      <c r="M5803" t="s">
        <v>96</v>
      </c>
      <c r="N5803">
        <v>1251</v>
      </c>
      <c r="O5803" t="s">
        <v>320</v>
      </c>
      <c r="P5803" t="s">
        <v>320</v>
      </c>
      <c r="Q5803" t="s">
        <v>76</v>
      </c>
      <c r="R5803" t="s">
        <v>711</v>
      </c>
      <c r="S5803" t="s">
        <v>596</v>
      </c>
      <c r="T5803" t="s">
        <v>36</v>
      </c>
      <c r="U5803" t="s">
        <v>2300</v>
      </c>
      <c r="V5803" t="s">
        <v>2553</v>
      </c>
      <c r="W5803" t="s">
        <v>80</v>
      </c>
      <c r="X5803" t="s">
        <v>890</v>
      </c>
      <c r="Y5803" t="s">
        <v>41</v>
      </c>
      <c r="Z5803" t="s">
        <v>4881</v>
      </c>
    </row>
    <row r="5804" spans="1:26" hidden="1" x14ac:dyDescent="0.25">
      <c r="A5804" t="s">
        <v>23034</v>
      </c>
      <c r="B5804" t="s">
        <v>23035</v>
      </c>
      <c r="C5804" s="1" t="str">
        <f t="shared" si="949"/>
        <v>21:0389</v>
      </c>
      <c r="D5804" s="1" t="str">
        <f t="shared" si="953"/>
        <v>21:0130</v>
      </c>
      <c r="E5804" t="s">
        <v>23036</v>
      </c>
      <c r="F5804" t="s">
        <v>23037</v>
      </c>
      <c r="H5804">
        <v>68.437841500000005</v>
      </c>
      <c r="I5804">
        <v>-85.562014899999994</v>
      </c>
      <c r="J5804" s="1" t="str">
        <f t="shared" si="954"/>
        <v>NGR lake sediment grab sample</v>
      </c>
      <c r="K5804" s="1" t="str">
        <f t="shared" si="955"/>
        <v>&lt;177 micron (NGR)</v>
      </c>
      <c r="L5804">
        <v>64</v>
      </c>
      <c r="M5804" t="s">
        <v>106</v>
      </c>
      <c r="N5804">
        <v>1252</v>
      </c>
      <c r="O5804" t="s">
        <v>679</v>
      </c>
      <c r="P5804" t="s">
        <v>841</v>
      </c>
      <c r="Q5804" t="s">
        <v>290</v>
      </c>
      <c r="R5804" t="s">
        <v>1254</v>
      </c>
      <c r="S5804" t="s">
        <v>394</v>
      </c>
      <c r="T5804" t="s">
        <v>36</v>
      </c>
      <c r="U5804" t="s">
        <v>1538</v>
      </c>
      <c r="V5804" t="s">
        <v>9533</v>
      </c>
      <c r="W5804" t="s">
        <v>80</v>
      </c>
      <c r="X5804" t="s">
        <v>82</v>
      </c>
      <c r="Y5804" t="s">
        <v>41</v>
      </c>
      <c r="Z5804" t="s">
        <v>15879</v>
      </c>
    </row>
    <row r="5805" spans="1:26" hidden="1" x14ac:dyDescent="0.25">
      <c r="A5805" t="s">
        <v>23038</v>
      </c>
      <c r="B5805" t="s">
        <v>23039</v>
      </c>
      <c r="C5805" s="1" t="str">
        <f t="shared" si="949"/>
        <v>21:0389</v>
      </c>
      <c r="D5805" s="1" t="str">
        <f t="shared" si="953"/>
        <v>21:0130</v>
      </c>
      <c r="E5805" t="s">
        <v>23040</v>
      </c>
      <c r="F5805" t="s">
        <v>23041</v>
      </c>
      <c r="H5805">
        <v>68.437494900000004</v>
      </c>
      <c r="I5805">
        <v>-85.534455800000003</v>
      </c>
      <c r="J5805" s="1" t="str">
        <f t="shared" si="954"/>
        <v>NGR lake sediment grab sample</v>
      </c>
      <c r="K5805" s="1" t="str">
        <f t="shared" si="955"/>
        <v>&lt;177 micron (NGR)</v>
      </c>
      <c r="L5805">
        <v>64</v>
      </c>
      <c r="M5805" t="s">
        <v>118</v>
      </c>
      <c r="N5805">
        <v>1253</v>
      </c>
      <c r="O5805" t="s">
        <v>759</v>
      </c>
      <c r="P5805" t="s">
        <v>455</v>
      </c>
      <c r="Q5805" t="s">
        <v>78</v>
      </c>
      <c r="R5805" t="s">
        <v>32</v>
      </c>
      <c r="S5805" t="s">
        <v>134</v>
      </c>
      <c r="T5805" t="s">
        <v>36</v>
      </c>
      <c r="U5805" t="s">
        <v>848</v>
      </c>
      <c r="V5805" t="s">
        <v>5476</v>
      </c>
      <c r="W5805" t="s">
        <v>66</v>
      </c>
      <c r="X5805" t="s">
        <v>283</v>
      </c>
      <c r="Y5805" t="s">
        <v>41</v>
      </c>
      <c r="Z5805" t="s">
        <v>2240</v>
      </c>
    </row>
    <row r="5806" spans="1:26" hidden="1" x14ac:dyDescent="0.25">
      <c r="A5806" t="s">
        <v>23042</v>
      </c>
      <c r="B5806" t="s">
        <v>23043</v>
      </c>
      <c r="C5806" s="1" t="str">
        <f t="shared" si="949"/>
        <v>21:0389</v>
      </c>
      <c r="D5806" s="1" t="str">
        <f t="shared" si="953"/>
        <v>21:0130</v>
      </c>
      <c r="E5806" t="s">
        <v>23044</v>
      </c>
      <c r="F5806" t="s">
        <v>23045</v>
      </c>
      <c r="H5806">
        <v>68.449521000000004</v>
      </c>
      <c r="I5806">
        <v>-85.413897899999995</v>
      </c>
      <c r="J5806" s="1" t="str">
        <f t="shared" si="954"/>
        <v>NGR lake sediment grab sample</v>
      </c>
      <c r="K5806" s="1" t="str">
        <f t="shared" si="955"/>
        <v>&lt;177 micron (NGR)</v>
      </c>
      <c r="L5806">
        <v>64</v>
      </c>
      <c r="M5806" t="s">
        <v>131</v>
      </c>
      <c r="N5806">
        <v>1254</v>
      </c>
      <c r="O5806" t="s">
        <v>61</v>
      </c>
      <c r="P5806" t="s">
        <v>253</v>
      </c>
      <c r="Q5806" t="s">
        <v>78</v>
      </c>
      <c r="R5806" t="s">
        <v>394</v>
      </c>
      <c r="S5806" t="s">
        <v>290</v>
      </c>
      <c r="T5806" t="s">
        <v>36</v>
      </c>
      <c r="U5806" t="s">
        <v>1617</v>
      </c>
      <c r="V5806" t="s">
        <v>1018</v>
      </c>
      <c r="W5806" t="s">
        <v>66</v>
      </c>
      <c r="X5806" t="s">
        <v>283</v>
      </c>
      <c r="Y5806" t="s">
        <v>41</v>
      </c>
      <c r="Z5806" t="s">
        <v>137</v>
      </c>
    </row>
    <row r="5807" spans="1:26" hidden="1" x14ac:dyDescent="0.25">
      <c r="A5807" t="s">
        <v>23046</v>
      </c>
      <c r="B5807" t="s">
        <v>23047</v>
      </c>
      <c r="C5807" s="1" t="str">
        <f t="shared" si="949"/>
        <v>21:0389</v>
      </c>
      <c r="D5807" s="1" t="str">
        <f t="shared" si="953"/>
        <v>21:0130</v>
      </c>
      <c r="E5807" t="s">
        <v>23048</v>
      </c>
      <c r="F5807" t="s">
        <v>23049</v>
      </c>
      <c r="H5807">
        <v>68.460173800000007</v>
      </c>
      <c r="I5807">
        <v>-85.360274500000003</v>
      </c>
      <c r="J5807" s="1" t="str">
        <f t="shared" si="954"/>
        <v>NGR lake sediment grab sample</v>
      </c>
      <c r="K5807" s="1" t="str">
        <f t="shared" si="955"/>
        <v>&lt;177 micron (NGR)</v>
      </c>
      <c r="L5807">
        <v>64</v>
      </c>
      <c r="M5807" t="s">
        <v>143</v>
      </c>
      <c r="N5807">
        <v>1255</v>
      </c>
      <c r="O5807" t="s">
        <v>48</v>
      </c>
      <c r="P5807" t="s">
        <v>223</v>
      </c>
      <c r="Q5807" t="s">
        <v>181</v>
      </c>
      <c r="R5807" t="s">
        <v>391</v>
      </c>
      <c r="S5807" t="s">
        <v>290</v>
      </c>
      <c r="T5807" t="s">
        <v>36</v>
      </c>
      <c r="U5807" t="s">
        <v>328</v>
      </c>
      <c r="V5807" t="s">
        <v>529</v>
      </c>
      <c r="W5807" t="s">
        <v>63</v>
      </c>
      <c r="X5807" t="s">
        <v>77</v>
      </c>
      <c r="Y5807" t="s">
        <v>41</v>
      </c>
      <c r="Z5807" t="s">
        <v>63</v>
      </c>
    </row>
    <row r="5808" spans="1:26" hidden="1" x14ac:dyDescent="0.25">
      <c r="A5808" t="s">
        <v>23050</v>
      </c>
      <c r="B5808" t="s">
        <v>23051</v>
      </c>
      <c r="C5808" s="1" t="str">
        <f t="shared" si="949"/>
        <v>21:0389</v>
      </c>
      <c r="D5808" s="1" t="str">
        <f t="shared" si="953"/>
        <v>21:0130</v>
      </c>
      <c r="E5808" t="s">
        <v>23052</v>
      </c>
      <c r="F5808" t="s">
        <v>23053</v>
      </c>
      <c r="H5808">
        <v>68.416123600000006</v>
      </c>
      <c r="I5808">
        <v>-85.324816400000003</v>
      </c>
      <c r="J5808" s="1" t="str">
        <f t="shared" si="954"/>
        <v>NGR lake sediment grab sample</v>
      </c>
      <c r="K5808" s="1" t="str">
        <f t="shared" si="955"/>
        <v>&lt;177 micron (NGR)</v>
      </c>
      <c r="L5808">
        <v>64</v>
      </c>
      <c r="M5808" t="s">
        <v>177</v>
      </c>
      <c r="N5808">
        <v>1256</v>
      </c>
      <c r="O5808" t="s">
        <v>108</v>
      </c>
      <c r="P5808" t="s">
        <v>334</v>
      </c>
      <c r="Q5808" t="s">
        <v>33</v>
      </c>
      <c r="R5808" t="s">
        <v>244</v>
      </c>
      <c r="S5808" t="s">
        <v>181</v>
      </c>
      <c r="T5808" t="s">
        <v>36</v>
      </c>
      <c r="U5808" t="s">
        <v>112</v>
      </c>
      <c r="V5808" t="s">
        <v>148</v>
      </c>
      <c r="W5808" t="s">
        <v>66</v>
      </c>
      <c r="X5808" t="s">
        <v>82</v>
      </c>
      <c r="Y5808" t="s">
        <v>41</v>
      </c>
      <c r="Z5808" t="s">
        <v>4295</v>
      </c>
    </row>
    <row r="5809" spans="1:26" hidden="1" x14ac:dyDescent="0.25">
      <c r="A5809" t="s">
        <v>23054</v>
      </c>
      <c r="B5809" t="s">
        <v>23055</v>
      </c>
      <c r="C5809" s="1" t="str">
        <f t="shared" si="949"/>
        <v>21:0389</v>
      </c>
      <c r="D5809" s="1" t="str">
        <f t="shared" si="953"/>
        <v>21:0130</v>
      </c>
      <c r="E5809" t="s">
        <v>23056</v>
      </c>
      <c r="F5809" t="s">
        <v>23057</v>
      </c>
      <c r="H5809">
        <v>68.415840900000006</v>
      </c>
      <c r="I5809">
        <v>-85.450947900000003</v>
      </c>
      <c r="J5809" s="1" t="str">
        <f t="shared" si="954"/>
        <v>NGR lake sediment grab sample</v>
      </c>
      <c r="K5809" s="1" t="str">
        <f t="shared" si="955"/>
        <v>&lt;177 micron (NGR)</v>
      </c>
      <c r="L5809">
        <v>64</v>
      </c>
      <c r="M5809" t="s">
        <v>187</v>
      </c>
      <c r="N5809">
        <v>1257</v>
      </c>
      <c r="O5809" t="s">
        <v>516</v>
      </c>
      <c r="P5809" t="s">
        <v>79</v>
      </c>
      <c r="Q5809" t="s">
        <v>78</v>
      </c>
      <c r="R5809" t="s">
        <v>277</v>
      </c>
      <c r="S5809" t="s">
        <v>135</v>
      </c>
      <c r="T5809" t="s">
        <v>36</v>
      </c>
      <c r="U5809" t="s">
        <v>5415</v>
      </c>
      <c r="V5809" t="s">
        <v>2451</v>
      </c>
      <c r="W5809" t="s">
        <v>80</v>
      </c>
      <c r="X5809" t="s">
        <v>283</v>
      </c>
      <c r="Y5809" t="s">
        <v>41</v>
      </c>
      <c r="Z5809" t="s">
        <v>895</v>
      </c>
    </row>
    <row r="5810" spans="1:26" hidden="1" x14ac:dyDescent="0.25">
      <c r="A5810" t="s">
        <v>23058</v>
      </c>
      <c r="B5810" t="s">
        <v>23059</v>
      </c>
      <c r="C5810" s="1" t="str">
        <f t="shared" si="949"/>
        <v>21:0389</v>
      </c>
      <c r="D5810" s="1" t="str">
        <f>HYPERLINK("http://geochem.nrcan.gc.ca/cdogs/content/svy/svy_e.htm", "")</f>
        <v/>
      </c>
      <c r="G5810" s="1" t="str">
        <f>HYPERLINK("http://geochem.nrcan.gc.ca/cdogs/content/cr_/cr_00022_e.htm", "22")</f>
        <v>22</v>
      </c>
      <c r="J5810" t="s">
        <v>220</v>
      </c>
      <c r="K5810" t="s">
        <v>221</v>
      </c>
      <c r="L5810">
        <v>64</v>
      </c>
      <c r="M5810" t="s">
        <v>222</v>
      </c>
      <c r="N5810">
        <v>1258</v>
      </c>
      <c r="O5810" t="s">
        <v>298</v>
      </c>
      <c r="P5810" t="s">
        <v>77</v>
      </c>
      <c r="Q5810" t="s">
        <v>77</v>
      </c>
      <c r="R5810" t="s">
        <v>146</v>
      </c>
      <c r="S5810" t="s">
        <v>39</v>
      </c>
      <c r="T5810" t="s">
        <v>36</v>
      </c>
      <c r="U5810" t="s">
        <v>1192</v>
      </c>
      <c r="V5810" t="s">
        <v>1216</v>
      </c>
      <c r="W5810" t="s">
        <v>181</v>
      </c>
      <c r="X5810" t="s">
        <v>48</v>
      </c>
      <c r="Y5810" t="s">
        <v>33</v>
      </c>
      <c r="Z5810" t="s">
        <v>1108</v>
      </c>
    </row>
    <row r="5811" spans="1:26" hidden="1" x14ac:dyDescent="0.25">
      <c r="A5811" t="s">
        <v>23060</v>
      </c>
      <c r="B5811" t="s">
        <v>23061</v>
      </c>
      <c r="C5811" s="1" t="str">
        <f t="shared" si="949"/>
        <v>21:0389</v>
      </c>
      <c r="D5811" s="1" t="str">
        <f t="shared" ref="D5811:D5831" si="956">HYPERLINK("http://geochem.nrcan.gc.ca/cdogs/content/svy/svy210130_e.htm", "21:0130")</f>
        <v>21:0130</v>
      </c>
      <c r="E5811" t="s">
        <v>23062</v>
      </c>
      <c r="F5811" t="s">
        <v>23063</v>
      </c>
      <c r="H5811">
        <v>68.413652400000004</v>
      </c>
      <c r="I5811">
        <v>-85.511269799999994</v>
      </c>
      <c r="J5811" s="1" t="str">
        <f t="shared" ref="J5811:J5831" si="957">HYPERLINK("http://geochem.nrcan.gc.ca/cdogs/content/kwd/kwd020027_e.htm", "NGR lake sediment grab sample")</f>
        <v>NGR lake sediment grab sample</v>
      </c>
      <c r="K5811" s="1" t="str">
        <f t="shared" ref="K5811:K5831" si="958">HYPERLINK("http://geochem.nrcan.gc.ca/cdogs/content/kwd/kwd080006_e.htm", "&lt;177 micron (NGR)")</f>
        <v>&lt;177 micron (NGR)</v>
      </c>
      <c r="L5811">
        <v>64</v>
      </c>
      <c r="M5811" t="s">
        <v>196</v>
      </c>
      <c r="N5811">
        <v>1259</v>
      </c>
      <c r="O5811" t="s">
        <v>1254</v>
      </c>
      <c r="P5811" t="s">
        <v>207</v>
      </c>
      <c r="Q5811" t="s">
        <v>78</v>
      </c>
      <c r="R5811" t="s">
        <v>335</v>
      </c>
      <c r="S5811" t="s">
        <v>146</v>
      </c>
      <c r="T5811" t="s">
        <v>1095</v>
      </c>
      <c r="U5811" t="s">
        <v>583</v>
      </c>
      <c r="V5811" t="s">
        <v>1216</v>
      </c>
      <c r="W5811" t="s">
        <v>64</v>
      </c>
      <c r="X5811" t="s">
        <v>82</v>
      </c>
      <c r="Y5811" t="s">
        <v>41</v>
      </c>
      <c r="Z5811" t="s">
        <v>277</v>
      </c>
    </row>
    <row r="5812" spans="1:26" hidden="1" x14ac:dyDescent="0.25">
      <c r="A5812" t="s">
        <v>23064</v>
      </c>
      <c r="B5812" t="s">
        <v>23065</v>
      </c>
      <c r="C5812" s="1" t="str">
        <f t="shared" si="949"/>
        <v>21:0389</v>
      </c>
      <c r="D5812" s="1" t="str">
        <f t="shared" si="956"/>
        <v>21:0130</v>
      </c>
      <c r="E5812" t="s">
        <v>23066</v>
      </c>
      <c r="F5812" t="s">
        <v>23067</v>
      </c>
      <c r="H5812">
        <v>68.376235199999996</v>
      </c>
      <c r="I5812">
        <v>-85.513283200000004</v>
      </c>
      <c r="J5812" s="1" t="str">
        <f t="shared" si="957"/>
        <v>NGR lake sediment grab sample</v>
      </c>
      <c r="K5812" s="1" t="str">
        <f t="shared" si="958"/>
        <v>&lt;177 micron (NGR)</v>
      </c>
      <c r="L5812">
        <v>64</v>
      </c>
      <c r="M5812" t="s">
        <v>206</v>
      </c>
      <c r="N5812">
        <v>1260</v>
      </c>
      <c r="O5812" t="s">
        <v>62</v>
      </c>
      <c r="P5812" t="s">
        <v>223</v>
      </c>
      <c r="Q5812" t="s">
        <v>78</v>
      </c>
      <c r="R5812" t="s">
        <v>110</v>
      </c>
      <c r="S5812" t="s">
        <v>181</v>
      </c>
      <c r="T5812" t="s">
        <v>36</v>
      </c>
      <c r="U5812" t="s">
        <v>299</v>
      </c>
      <c r="V5812" t="s">
        <v>227</v>
      </c>
      <c r="W5812" t="s">
        <v>63</v>
      </c>
      <c r="X5812" t="s">
        <v>48</v>
      </c>
      <c r="Y5812" t="s">
        <v>41</v>
      </c>
      <c r="Z5812" t="s">
        <v>4754</v>
      </c>
    </row>
    <row r="5813" spans="1:26" hidden="1" x14ac:dyDescent="0.25">
      <c r="A5813" t="s">
        <v>23068</v>
      </c>
      <c r="B5813" t="s">
        <v>23069</v>
      </c>
      <c r="C5813" s="1" t="str">
        <f t="shared" si="949"/>
        <v>21:0389</v>
      </c>
      <c r="D5813" s="1" t="str">
        <f t="shared" si="956"/>
        <v>21:0130</v>
      </c>
      <c r="E5813" t="s">
        <v>23001</v>
      </c>
      <c r="F5813" t="s">
        <v>23070</v>
      </c>
      <c r="H5813">
        <v>68.394133999999994</v>
      </c>
      <c r="I5813">
        <v>-85.413945999999996</v>
      </c>
      <c r="J5813" s="1" t="str">
        <f t="shared" si="957"/>
        <v>NGR lake sediment grab sample</v>
      </c>
      <c r="K5813" s="1" t="str">
        <f t="shared" si="958"/>
        <v>&lt;177 micron (NGR)</v>
      </c>
      <c r="L5813">
        <v>64</v>
      </c>
      <c r="M5813" t="s">
        <v>366</v>
      </c>
      <c r="N5813">
        <v>1261</v>
      </c>
      <c r="O5813" t="s">
        <v>62</v>
      </c>
      <c r="P5813" t="s">
        <v>223</v>
      </c>
      <c r="Q5813" t="s">
        <v>181</v>
      </c>
      <c r="R5813" t="s">
        <v>277</v>
      </c>
      <c r="S5813" t="s">
        <v>290</v>
      </c>
      <c r="T5813" t="s">
        <v>36</v>
      </c>
      <c r="U5813" t="s">
        <v>868</v>
      </c>
      <c r="V5813" t="s">
        <v>564</v>
      </c>
      <c r="W5813" t="s">
        <v>63</v>
      </c>
      <c r="X5813" t="s">
        <v>82</v>
      </c>
      <c r="Y5813" t="s">
        <v>309</v>
      </c>
      <c r="Z5813" t="s">
        <v>2257</v>
      </c>
    </row>
    <row r="5814" spans="1:26" hidden="1" x14ac:dyDescent="0.25">
      <c r="A5814" t="s">
        <v>23071</v>
      </c>
      <c r="B5814" t="s">
        <v>23072</v>
      </c>
      <c r="C5814" s="1" t="str">
        <f t="shared" si="949"/>
        <v>21:0389</v>
      </c>
      <c r="D5814" s="1" t="str">
        <f t="shared" si="956"/>
        <v>21:0130</v>
      </c>
      <c r="E5814" t="s">
        <v>23073</v>
      </c>
      <c r="F5814" t="s">
        <v>23074</v>
      </c>
      <c r="H5814">
        <v>68.387044500000002</v>
      </c>
      <c r="I5814">
        <v>-85.334407400000003</v>
      </c>
      <c r="J5814" s="1" t="str">
        <f t="shared" si="957"/>
        <v>NGR lake sediment grab sample</v>
      </c>
      <c r="K5814" s="1" t="str">
        <f t="shared" si="958"/>
        <v>&lt;177 micron (NGR)</v>
      </c>
      <c r="L5814">
        <v>64</v>
      </c>
      <c r="M5814" t="s">
        <v>214</v>
      </c>
      <c r="N5814">
        <v>1262</v>
      </c>
      <c r="O5814" t="s">
        <v>48</v>
      </c>
      <c r="P5814" t="s">
        <v>224</v>
      </c>
      <c r="Q5814" t="s">
        <v>78</v>
      </c>
      <c r="R5814" t="s">
        <v>335</v>
      </c>
      <c r="S5814" t="s">
        <v>156</v>
      </c>
      <c r="T5814" t="s">
        <v>36</v>
      </c>
      <c r="U5814" t="s">
        <v>31</v>
      </c>
      <c r="V5814" t="s">
        <v>137</v>
      </c>
      <c r="W5814" t="s">
        <v>80</v>
      </c>
      <c r="X5814" t="s">
        <v>82</v>
      </c>
      <c r="Y5814" t="s">
        <v>41</v>
      </c>
      <c r="Z5814" t="s">
        <v>2692</v>
      </c>
    </row>
    <row r="5815" spans="1:26" hidden="1" x14ac:dyDescent="0.25">
      <c r="A5815" t="s">
        <v>23075</v>
      </c>
      <c r="B5815" t="s">
        <v>23076</v>
      </c>
      <c r="C5815" s="1" t="str">
        <f t="shared" si="949"/>
        <v>21:0389</v>
      </c>
      <c r="D5815" s="1" t="str">
        <f t="shared" si="956"/>
        <v>21:0130</v>
      </c>
      <c r="E5815" t="s">
        <v>23077</v>
      </c>
      <c r="F5815" t="s">
        <v>23078</v>
      </c>
      <c r="H5815">
        <v>68.422983099999996</v>
      </c>
      <c r="I5815">
        <v>-84.930049600000004</v>
      </c>
      <c r="J5815" s="1" t="str">
        <f t="shared" si="957"/>
        <v>NGR lake sediment grab sample</v>
      </c>
      <c r="K5815" s="1" t="str">
        <f t="shared" si="958"/>
        <v>&lt;177 micron (NGR)</v>
      </c>
      <c r="L5815">
        <v>65</v>
      </c>
      <c r="M5815" t="s">
        <v>242</v>
      </c>
      <c r="N5815">
        <v>1263</v>
      </c>
      <c r="O5815" t="s">
        <v>405</v>
      </c>
      <c r="P5815" t="s">
        <v>417</v>
      </c>
      <c r="Q5815" t="s">
        <v>77</v>
      </c>
      <c r="R5815" t="s">
        <v>236</v>
      </c>
      <c r="S5815" t="s">
        <v>244</v>
      </c>
      <c r="T5815" t="s">
        <v>36</v>
      </c>
      <c r="U5815" t="s">
        <v>1501</v>
      </c>
      <c r="V5815" t="s">
        <v>33</v>
      </c>
      <c r="W5815" t="s">
        <v>146</v>
      </c>
      <c r="X5815" t="s">
        <v>79</v>
      </c>
      <c r="Y5815" t="s">
        <v>41</v>
      </c>
      <c r="Z5815" t="s">
        <v>110</v>
      </c>
    </row>
    <row r="5816" spans="1:26" hidden="1" x14ac:dyDescent="0.25">
      <c r="A5816" t="s">
        <v>23079</v>
      </c>
      <c r="B5816" t="s">
        <v>23080</v>
      </c>
      <c r="C5816" s="1" t="str">
        <f t="shared" si="949"/>
        <v>21:0389</v>
      </c>
      <c r="D5816" s="1" t="str">
        <f t="shared" si="956"/>
        <v>21:0130</v>
      </c>
      <c r="E5816" t="s">
        <v>23081</v>
      </c>
      <c r="F5816" t="s">
        <v>23082</v>
      </c>
      <c r="H5816">
        <v>68.386561700000001</v>
      </c>
      <c r="I5816">
        <v>-85.252851199999995</v>
      </c>
      <c r="J5816" s="1" t="str">
        <f t="shared" si="957"/>
        <v>NGR lake sediment grab sample</v>
      </c>
      <c r="K5816" s="1" t="str">
        <f t="shared" si="958"/>
        <v>&lt;177 micron (NGR)</v>
      </c>
      <c r="L5816">
        <v>65</v>
      </c>
      <c r="M5816" t="s">
        <v>47</v>
      </c>
      <c r="N5816">
        <v>1264</v>
      </c>
      <c r="O5816" t="s">
        <v>223</v>
      </c>
      <c r="P5816" t="s">
        <v>223</v>
      </c>
      <c r="Q5816" t="s">
        <v>78</v>
      </c>
      <c r="R5816" t="s">
        <v>668</v>
      </c>
      <c r="S5816" t="s">
        <v>146</v>
      </c>
      <c r="T5816" t="s">
        <v>122</v>
      </c>
      <c r="U5816" t="s">
        <v>766</v>
      </c>
      <c r="V5816" t="s">
        <v>148</v>
      </c>
      <c r="W5816" t="s">
        <v>33</v>
      </c>
      <c r="X5816" t="s">
        <v>82</v>
      </c>
      <c r="Y5816" t="s">
        <v>125</v>
      </c>
      <c r="Z5816" t="s">
        <v>290</v>
      </c>
    </row>
    <row r="5817" spans="1:26" hidden="1" x14ac:dyDescent="0.25">
      <c r="A5817" t="s">
        <v>23083</v>
      </c>
      <c r="B5817" t="s">
        <v>23084</v>
      </c>
      <c r="C5817" s="1" t="str">
        <f t="shared" si="949"/>
        <v>21:0389</v>
      </c>
      <c r="D5817" s="1" t="str">
        <f t="shared" si="956"/>
        <v>21:0130</v>
      </c>
      <c r="E5817" t="s">
        <v>23085</v>
      </c>
      <c r="F5817" t="s">
        <v>23086</v>
      </c>
      <c r="H5817">
        <v>68.423787500000003</v>
      </c>
      <c r="I5817">
        <v>-85.242816700000006</v>
      </c>
      <c r="J5817" s="1" t="str">
        <f t="shared" si="957"/>
        <v>NGR lake sediment grab sample</v>
      </c>
      <c r="K5817" s="1" t="str">
        <f t="shared" si="958"/>
        <v>&lt;177 micron (NGR)</v>
      </c>
      <c r="L5817">
        <v>65</v>
      </c>
      <c r="M5817" t="s">
        <v>60</v>
      </c>
      <c r="N5817">
        <v>1265</v>
      </c>
      <c r="O5817" t="s">
        <v>108</v>
      </c>
      <c r="P5817" t="s">
        <v>516</v>
      </c>
      <c r="Q5817" t="s">
        <v>33</v>
      </c>
      <c r="R5817" t="s">
        <v>596</v>
      </c>
      <c r="S5817" t="s">
        <v>78</v>
      </c>
      <c r="T5817" t="s">
        <v>36</v>
      </c>
      <c r="U5817" t="s">
        <v>40</v>
      </c>
      <c r="V5817" t="s">
        <v>309</v>
      </c>
      <c r="W5817" t="s">
        <v>66</v>
      </c>
      <c r="X5817" t="s">
        <v>890</v>
      </c>
      <c r="Y5817" t="s">
        <v>309</v>
      </c>
      <c r="Z5817" t="s">
        <v>1830</v>
      </c>
    </row>
    <row r="5818" spans="1:26" hidden="1" x14ac:dyDescent="0.25">
      <c r="A5818" t="s">
        <v>23087</v>
      </c>
      <c r="B5818" t="s">
        <v>23088</v>
      </c>
      <c r="C5818" s="1" t="str">
        <f t="shared" si="949"/>
        <v>21:0389</v>
      </c>
      <c r="D5818" s="1" t="str">
        <f t="shared" si="956"/>
        <v>21:0130</v>
      </c>
      <c r="E5818" t="s">
        <v>23089</v>
      </c>
      <c r="F5818" t="s">
        <v>23090</v>
      </c>
      <c r="H5818">
        <v>68.423855399999994</v>
      </c>
      <c r="I5818">
        <v>-85.174562199999997</v>
      </c>
      <c r="J5818" s="1" t="str">
        <f t="shared" si="957"/>
        <v>NGR lake sediment grab sample</v>
      </c>
      <c r="K5818" s="1" t="str">
        <f t="shared" si="958"/>
        <v>&lt;177 micron (NGR)</v>
      </c>
      <c r="L5818">
        <v>65</v>
      </c>
      <c r="M5818" t="s">
        <v>251</v>
      </c>
      <c r="N5818">
        <v>1266</v>
      </c>
      <c r="O5818" t="s">
        <v>334</v>
      </c>
      <c r="P5818" t="s">
        <v>32</v>
      </c>
      <c r="Q5818" t="s">
        <v>33</v>
      </c>
      <c r="R5818" t="s">
        <v>34</v>
      </c>
      <c r="S5818" t="s">
        <v>33</v>
      </c>
      <c r="T5818" t="s">
        <v>36</v>
      </c>
      <c r="U5818" t="s">
        <v>81</v>
      </c>
      <c r="V5818" t="s">
        <v>90</v>
      </c>
      <c r="W5818" t="s">
        <v>53</v>
      </c>
      <c r="X5818" t="s">
        <v>82</v>
      </c>
      <c r="Y5818" t="s">
        <v>309</v>
      </c>
      <c r="Z5818" t="s">
        <v>1442</v>
      </c>
    </row>
    <row r="5819" spans="1:26" hidden="1" x14ac:dyDescent="0.25">
      <c r="A5819" t="s">
        <v>23091</v>
      </c>
      <c r="B5819" t="s">
        <v>23092</v>
      </c>
      <c r="C5819" s="1" t="str">
        <f t="shared" si="949"/>
        <v>21:0389</v>
      </c>
      <c r="D5819" s="1" t="str">
        <f t="shared" si="956"/>
        <v>21:0130</v>
      </c>
      <c r="E5819" t="s">
        <v>23093</v>
      </c>
      <c r="F5819" t="s">
        <v>23094</v>
      </c>
      <c r="H5819">
        <v>68.407353599999993</v>
      </c>
      <c r="I5819">
        <v>-85.119282699999999</v>
      </c>
      <c r="J5819" s="1" t="str">
        <f t="shared" si="957"/>
        <v>NGR lake sediment grab sample</v>
      </c>
      <c r="K5819" s="1" t="str">
        <f t="shared" si="958"/>
        <v>&lt;177 micron (NGR)</v>
      </c>
      <c r="L5819">
        <v>65</v>
      </c>
      <c r="M5819" t="s">
        <v>259</v>
      </c>
      <c r="N5819">
        <v>1267</v>
      </c>
      <c r="O5819" t="s">
        <v>297</v>
      </c>
      <c r="P5819" t="s">
        <v>603</v>
      </c>
      <c r="Q5819" t="s">
        <v>33</v>
      </c>
      <c r="R5819" t="s">
        <v>546</v>
      </c>
      <c r="S5819" t="s">
        <v>110</v>
      </c>
      <c r="T5819" t="s">
        <v>1095</v>
      </c>
      <c r="U5819" t="s">
        <v>1842</v>
      </c>
      <c r="V5819" t="s">
        <v>5543</v>
      </c>
      <c r="W5819" t="s">
        <v>181</v>
      </c>
      <c r="X5819" t="s">
        <v>890</v>
      </c>
      <c r="Y5819" t="s">
        <v>125</v>
      </c>
      <c r="Z5819" t="s">
        <v>198</v>
      </c>
    </row>
    <row r="5820" spans="1:26" hidden="1" x14ac:dyDescent="0.25">
      <c r="A5820" t="s">
        <v>23095</v>
      </c>
      <c r="B5820" t="s">
        <v>23096</v>
      </c>
      <c r="C5820" s="1" t="str">
        <f t="shared" si="949"/>
        <v>21:0389</v>
      </c>
      <c r="D5820" s="1" t="str">
        <f t="shared" si="956"/>
        <v>21:0130</v>
      </c>
      <c r="E5820" t="s">
        <v>23093</v>
      </c>
      <c r="F5820" t="s">
        <v>23097</v>
      </c>
      <c r="H5820">
        <v>68.407353599999993</v>
      </c>
      <c r="I5820">
        <v>-85.119282699999999</v>
      </c>
      <c r="J5820" s="1" t="str">
        <f t="shared" si="957"/>
        <v>NGR lake sediment grab sample</v>
      </c>
      <c r="K5820" s="1" t="str">
        <f t="shared" si="958"/>
        <v>&lt;177 micron (NGR)</v>
      </c>
      <c r="L5820">
        <v>65</v>
      </c>
      <c r="M5820" t="s">
        <v>268</v>
      </c>
      <c r="N5820">
        <v>1268</v>
      </c>
      <c r="O5820" t="s">
        <v>1058</v>
      </c>
      <c r="P5820" t="s">
        <v>208</v>
      </c>
      <c r="Q5820" t="s">
        <v>39</v>
      </c>
      <c r="R5820" t="s">
        <v>35</v>
      </c>
      <c r="S5820" t="s">
        <v>64</v>
      </c>
      <c r="T5820" t="s">
        <v>122</v>
      </c>
      <c r="U5820" t="s">
        <v>31</v>
      </c>
      <c r="V5820" t="s">
        <v>522</v>
      </c>
      <c r="W5820" t="s">
        <v>181</v>
      </c>
      <c r="X5820" t="s">
        <v>82</v>
      </c>
      <c r="Y5820" t="s">
        <v>125</v>
      </c>
      <c r="Z5820" t="s">
        <v>34</v>
      </c>
    </row>
    <row r="5821" spans="1:26" hidden="1" x14ac:dyDescent="0.25">
      <c r="A5821" t="s">
        <v>23098</v>
      </c>
      <c r="B5821" t="s">
        <v>23099</v>
      </c>
      <c r="C5821" s="1" t="str">
        <f t="shared" si="949"/>
        <v>21:0389</v>
      </c>
      <c r="D5821" s="1" t="str">
        <f t="shared" si="956"/>
        <v>21:0130</v>
      </c>
      <c r="E5821" t="s">
        <v>23100</v>
      </c>
      <c r="F5821" t="s">
        <v>23101</v>
      </c>
      <c r="H5821">
        <v>68.419288800000004</v>
      </c>
      <c r="I5821">
        <v>-85.065968299999994</v>
      </c>
      <c r="J5821" s="1" t="str">
        <f t="shared" si="957"/>
        <v>NGR lake sediment grab sample</v>
      </c>
      <c r="K5821" s="1" t="str">
        <f t="shared" si="958"/>
        <v>&lt;177 micron (NGR)</v>
      </c>
      <c r="L5821">
        <v>65</v>
      </c>
      <c r="M5821" t="s">
        <v>73</v>
      </c>
      <c r="N5821">
        <v>1269</v>
      </c>
      <c r="O5821" t="s">
        <v>615</v>
      </c>
      <c r="P5821" t="s">
        <v>1048</v>
      </c>
      <c r="Q5821" t="s">
        <v>97</v>
      </c>
      <c r="R5821" t="s">
        <v>49</v>
      </c>
      <c r="S5821" t="s">
        <v>135</v>
      </c>
      <c r="T5821" t="s">
        <v>36</v>
      </c>
      <c r="U5821" t="s">
        <v>12585</v>
      </c>
      <c r="V5821" t="s">
        <v>1172</v>
      </c>
      <c r="W5821" t="s">
        <v>80</v>
      </c>
      <c r="X5821" t="s">
        <v>77</v>
      </c>
      <c r="Y5821" t="s">
        <v>309</v>
      </c>
      <c r="Z5821" t="s">
        <v>4881</v>
      </c>
    </row>
    <row r="5822" spans="1:26" hidden="1" x14ac:dyDescent="0.25">
      <c r="A5822" t="s">
        <v>23102</v>
      </c>
      <c r="B5822" t="s">
        <v>23103</v>
      </c>
      <c r="C5822" s="1" t="str">
        <f t="shared" si="949"/>
        <v>21:0389</v>
      </c>
      <c r="D5822" s="1" t="str">
        <f t="shared" si="956"/>
        <v>21:0130</v>
      </c>
      <c r="E5822" t="s">
        <v>23104</v>
      </c>
      <c r="F5822" t="s">
        <v>23105</v>
      </c>
      <c r="H5822">
        <v>68.4170132</v>
      </c>
      <c r="I5822">
        <v>-85.002875700000004</v>
      </c>
      <c r="J5822" s="1" t="str">
        <f t="shared" si="957"/>
        <v>NGR lake sediment grab sample</v>
      </c>
      <c r="K5822" s="1" t="str">
        <f t="shared" si="958"/>
        <v>&lt;177 micron (NGR)</v>
      </c>
      <c r="L5822">
        <v>65</v>
      </c>
      <c r="M5822" t="s">
        <v>87</v>
      </c>
      <c r="N5822">
        <v>1270</v>
      </c>
      <c r="O5822" t="s">
        <v>702</v>
      </c>
      <c r="P5822" t="s">
        <v>81</v>
      </c>
      <c r="Q5822" t="s">
        <v>290</v>
      </c>
      <c r="R5822" t="s">
        <v>336</v>
      </c>
      <c r="S5822" t="s">
        <v>283</v>
      </c>
      <c r="T5822" t="s">
        <v>36</v>
      </c>
      <c r="U5822" t="s">
        <v>5050</v>
      </c>
      <c r="V5822" t="s">
        <v>8216</v>
      </c>
      <c r="W5822" t="s">
        <v>39</v>
      </c>
      <c r="X5822" t="s">
        <v>82</v>
      </c>
      <c r="Y5822" t="s">
        <v>309</v>
      </c>
      <c r="Z5822" t="s">
        <v>4295</v>
      </c>
    </row>
    <row r="5823" spans="1:26" hidden="1" x14ac:dyDescent="0.25">
      <c r="A5823" t="s">
        <v>23106</v>
      </c>
      <c r="B5823" t="s">
        <v>23107</v>
      </c>
      <c r="C5823" s="1" t="str">
        <f t="shared" si="949"/>
        <v>21:0389</v>
      </c>
      <c r="D5823" s="1" t="str">
        <f t="shared" si="956"/>
        <v>21:0130</v>
      </c>
      <c r="E5823" t="s">
        <v>23108</v>
      </c>
      <c r="F5823" t="s">
        <v>23109</v>
      </c>
      <c r="H5823">
        <v>68.405413300000006</v>
      </c>
      <c r="I5823">
        <v>-84.970965699999994</v>
      </c>
      <c r="J5823" s="1" t="str">
        <f t="shared" si="957"/>
        <v>NGR lake sediment grab sample</v>
      </c>
      <c r="K5823" s="1" t="str">
        <f t="shared" si="958"/>
        <v>&lt;177 micron (NGR)</v>
      </c>
      <c r="L5823">
        <v>65</v>
      </c>
      <c r="M5823" t="s">
        <v>96</v>
      </c>
      <c r="N5823">
        <v>1271</v>
      </c>
      <c r="O5823" t="s">
        <v>112</v>
      </c>
      <c r="P5823" t="s">
        <v>1709</v>
      </c>
      <c r="Q5823" t="s">
        <v>135</v>
      </c>
      <c r="R5823" t="s">
        <v>263</v>
      </c>
      <c r="S5823" t="s">
        <v>335</v>
      </c>
      <c r="T5823" t="s">
        <v>122</v>
      </c>
      <c r="U5823" t="s">
        <v>589</v>
      </c>
      <c r="V5823" t="s">
        <v>9533</v>
      </c>
      <c r="W5823" t="s">
        <v>290</v>
      </c>
      <c r="X5823" t="s">
        <v>890</v>
      </c>
      <c r="Y5823" t="s">
        <v>66</v>
      </c>
      <c r="Z5823" t="s">
        <v>3166</v>
      </c>
    </row>
    <row r="5824" spans="1:26" hidden="1" x14ac:dyDescent="0.25">
      <c r="A5824" t="s">
        <v>23110</v>
      </c>
      <c r="B5824" t="s">
        <v>23111</v>
      </c>
      <c r="C5824" s="1" t="str">
        <f t="shared" si="949"/>
        <v>21:0389</v>
      </c>
      <c r="D5824" s="1" t="str">
        <f t="shared" si="956"/>
        <v>21:0130</v>
      </c>
      <c r="E5824" t="s">
        <v>23077</v>
      </c>
      <c r="F5824" t="s">
        <v>23112</v>
      </c>
      <c r="H5824">
        <v>68.422983099999996</v>
      </c>
      <c r="I5824">
        <v>-84.930049600000004</v>
      </c>
      <c r="J5824" s="1" t="str">
        <f t="shared" si="957"/>
        <v>NGR lake sediment grab sample</v>
      </c>
      <c r="K5824" s="1" t="str">
        <f t="shared" si="958"/>
        <v>&lt;177 micron (NGR)</v>
      </c>
      <c r="L5824">
        <v>65</v>
      </c>
      <c r="M5824" t="s">
        <v>366</v>
      </c>
      <c r="N5824">
        <v>1272</v>
      </c>
      <c r="O5824" t="s">
        <v>603</v>
      </c>
      <c r="P5824" t="s">
        <v>679</v>
      </c>
      <c r="Q5824" t="s">
        <v>77</v>
      </c>
      <c r="R5824" t="s">
        <v>236</v>
      </c>
      <c r="S5824" t="s">
        <v>244</v>
      </c>
      <c r="T5824" t="s">
        <v>36</v>
      </c>
      <c r="U5824" t="s">
        <v>3118</v>
      </c>
      <c r="V5824" t="s">
        <v>8127</v>
      </c>
      <c r="W5824" t="s">
        <v>97</v>
      </c>
      <c r="X5824" t="s">
        <v>79</v>
      </c>
      <c r="Y5824" t="s">
        <v>41</v>
      </c>
      <c r="Z5824" t="s">
        <v>3084</v>
      </c>
    </row>
    <row r="5825" spans="1:26" hidden="1" x14ac:dyDescent="0.25">
      <c r="A5825" t="s">
        <v>23113</v>
      </c>
      <c r="B5825" t="s">
        <v>23114</v>
      </c>
      <c r="C5825" s="1" t="str">
        <f t="shared" si="949"/>
        <v>21:0389</v>
      </c>
      <c r="D5825" s="1" t="str">
        <f t="shared" si="956"/>
        <v>21:0130</v>
      </c>
      <c r="E5825" t="s">
        <v>23115</v>
      </c>
      <c r="F5825" t="s">
        <v>23116</v>
      </c>
      <c r="H5825">
        <v>68.426167899999996</v>
      </c>
      <c r="I5825">
        <v>-84.772769100000005</v>
      </c>
      <c r="J5825" s="1" t="str">
        <f t="shared" si="957"/>
        <v>NGR lake sediment grab sample</v>
      </c>
      <c r="K5825" s="1" t="str">
        <f t="shared" si="958"/>
        <v>&lt;177 micron (NGR)</v>
      </c>
      <c r="L5825">
        <v>65</v>
      </c>
      <c r="M5825" t="s">
        <v>106</v>
      </c>
      <c r="N5825">
        <v>1273</v>
      </c>
      <c r="O5825" t="s">
        <v>297</v>
      </c>
      <c r="P5825" t="s">
        <v>79</v>
      </c>
      <c r="Q5825" t="s">
        <v>64</v>
      </c>
      <c r="R5825" t="s">
        <v>335</v>
      </c>
      <c r="S5825" t="s">
        <v>198</v>
      </c>
      <c r="T5825" t="s">
        <v>36</v>
      </c>
      <c r="U5825" t="s">
        <v>6852</v>
      </c>
      <c r="V5825" t="s">
        <v>8127</v>
      </c>
      <c r="W5825" t="s">
        <v>78</v>
      </c>
      <c r="X5825" t="s">
        <v>77</v>
      </c>
      <c r="Y5825" t="s">
        <v>66</v>
      </c>
      <c r="Z5825" t="s">
        <v>4754</v>
      </c>
    </row>
    <row r="5826" spans="1:26" hidden="1" x14ac:dyDescent="0.25">
      <c r="A5826" t="s">
        <v>23117</v>
      </c>
      <c r="B5826" t="s">
        <v>23118</v>
      </c>
      <c r="C5826" s="1" t="str">
        <f t="shared" si="949"/>
        <v>21:0389</v>
      </c>
      <c r="D5826" s="1" t="str">
        <f t="shared" si="956"/>
        <v>21:0130</v>
      </c>
      <c r="E5826" t="s">
        <v>23119</v>
      </c>
      <c r="F5826" t="s">
        <v>23120</v>
      </c>
      <c r="H5826">
        <v>68.417744600000006</v>
      </c>
      <c r="I5826">
        <v>-84.697429700000001</v>
      </c>
      <c r="J5826" s="1" t="str">
        <f t="shared" si="957"/>
        <v>NGR lake sediment grab sample</v>
      </c>
      <c r="K5826" s="1" t="str">
        <f t="shared" si="958"/>
        <v>&lt;177 micron (NGR)</v>
      </c>
      <c r="L5826">
        <v>65</v>
      </c>
      <c r="M5826" t="s">
        <v>118</v>
      </c>
      <c r="N5826">
        <v>1274</v>
      </c>
      <c r="O5826" t="s">
        <v>289</v>
      </c>
      <c r="P5826" t="s">
        <v>224</v>
      </c>
      <c r="Q5826" t="s">
        <v>64</v>
      </c>
      <c r="R5826" t="s">
        <v>278</v>
      </c>
      <c r="S5826" t="s">
        <v>34</v>
      </c>
      <c r="T5826" t="s">
        <v>36</v>
      </c>
      <c r="U5826" t="s">
        <v>1964</v>
      </c>
      <c r="V5826" t="s">
        <v>2145</v>
      </c>
      <c r="W5826" t="s">
        <v>66</v>
      </c>
      <c r="X5826" t="s">
        <v>48</v>
      </c>
      <c r="Y5826" t="s">
        <v>875</v>
      </c>
      <c r="Z5826" t="s">
        <v>198</v>
      </c>
    </row>
    <row r="5827" spans="1:26" hidden="1" x14ac:dyDescent="0.25">
      <c r="A5827" t="s">
        <v>23121</v>
      </c>
      <c r="B5827" t="s">
        <v>23122</v>
      </c>
      <c r="C5827" s="1" t="str">
        <f t="shared" si="949"/>
        <v>21:0389</v>
      </c>
      <c r="D5827" s="1" t="str">
        <f t="shared" si="956"/>
        <v>21:0130</v>
      </c>
      <c r="E5827" t="s">
        <v>23123</v>
      </c>
      <c r="F5827" t="s">
        <v>23124</v>
      </c>
      <c r="H5827">
        <v>68.418227999999999</v>
      </c>
      <c r="I5827">
        <v>-84.657918100000003</v>
      </c>
      <c r="J5827" s="1" t="str">
        <f t="shared" si="957"/>
        <v>NGR lake sediment grab sample</v>
      </c>
      <c r="K5827" s="1" t="str">
        <f t="shared" si="958"/>
        <v>&lt;177 micron (NGR)</v>
      </c>
      <c r="L5827">
        <v>65</v>
      </c>
      <c r="M5827" t="s">
        <v>131</v>
      </c>
      <c r="N5827">
        <v>1275</v>
      </c>
      <c r="O5827" t="s">
        <v>541</v>
      </c>
      <c r="P5827" t="s">
        <v>702</v>
      </c>
      <c r="Q5827" t="s">
        <v>349</v>
      </c>
      <c r="R5827" t="s">
        <v>4122</v>
      </c>
      <c r="S5827" t="s">
        <v>335</v>
      </c>
      <c r="T5827" t="s">
        <v>36</v>
      </c>
      <c r="U5827" t="s">
        <v>1282</v>
      </c>
      <c r="V5827" t="s">
        <v>11938</v>
      </c>
      <c r="W5827" t="s">
        <v>146</v>
      </c>
      <c r="X5827" t="s">
        <v>283</v>
      </c>
      <c r="Y5827" t="s">
        <v>66</v>
      </c>
      <c r="Z5827" t="s">
        <v>2787</v>
      </c>
    </row>
    <row r="5828" spans="1:26" hidden="1" x14ac:dyDescent="0.25">
      <c r="A5828" t="s">
        <v>23125</v>
      </c>
      <c r="B5828" t="s">
        <v>23126</v>
      </c>
      <c r="C5828" s="1" t="str">
        <f t="shared" si="949"/>
        <v>21:0389</v>
      </c>
      <c r="D5828" s="1" t="str">
        <f t="shared" si="956"/>
        <v>21:0130</v>
      </c>
      <c r="E5828" t="s">
        <v>23127</v>
      </c>
      <c r="F5828" t="s">
        <v>23128</v>
      </c>
      <c r="H5828">
        <v>68.414464800000005</v>
      </c>
      <c r="I5828">
        <v>-84.613269000000003</v>
      </c>
      <c r="J5828" s="1" t="str">
        <f t="shared" si="957"/>
        <v>NGR lake sediment grab sample</v>
      </c>
      <c r="K5828" s="1" t="str">
        <f t="shared" si="958"/>
        <v>&lt;177 micron (NGR)</v>
      </c>
      <c r="L5828">
        <v>65</v>
      </c>
      <c r="M5828" t="s">
        <v>143</v>
      </c>
      <c r="N5828">
        <v>1276</v>
      </c>
      <c r="O5828" t="s">
        <v>228</v>
      </c>
      <c r="P5828" t="s">
        <v>1254</v>
      </c>
      <c r="Q5828" t="s">
        <v>34</v>
      </c>
      <c r="R5828" t="s">
        <v>406</v>
      </c>
      <c r="S5828" t="s">
        <v>77</v>
      </c>
      <c r="T5828" t="s">
        <v>122</v>
      </c>
      <c r="U5828" t="s">
        <v>471</v>
      </c>
      <c r="V5828" t="s">
        <v>76</v>
      </c>
      <c r="W5828" t="s">
        <v>80</v>
      </c>
      <c r="X5828" t="s">
        <v>336</v>
      </c>
      <c r="Y5828" t="s">
        <v>875</v>
      </c>
      <c r="Z5828" t="s">
        <v>4675</v>
      </c>
    </row>
    <row r="5829" spans="1:26" hidden="1" x14ac:dyDescent="0.25">
      <c r="A5829" t="s">
        <v>23129</v>
      </c>
      <c r="B5829" t="s">
        <v>23130</v>
      </c>
      <c r="C5829" s="1" t="str">
        <f t="shared" si="949"/>
        <v>21:0389</v>
      </c>
      <c r="D5829" s="1" t="str">
        <f t="shared" si="956"/>
        <v>21:0130</v>
      </c>
      <c r="E5829" t="s">
        <v>23131</v>
      </c>
      <c r="F5829" t="s">
        <v>23132</v>
      </c>
      <c r="H5829">
        <v>68.401476000000002</v>
      </c>
      <c r="I5829">
        <v>-84.546116600000005</v>
      </c>
      <c r="J5829" s="1" t="str">
        <f t="shared" si="957"/>
        <v>NGR lake sediment grab sample</v>
      </c>
      <c r="K5829" s="1" t="str">
        <f t="shared" si="958"/>
        <v>&lt;177 micron (NGR)</v>
      </c>
      <c r="L5829">
        <v>65</v>
      </c>
      <c r="M5829" t="s">
        <v>177</v>
      </c>
      <c r="N5829">
        <v>1277</v>
      </c>
      <c r="O5829" t="s">
        <v>343</v>
      </c>
      <c r="P5829" t="s">
        <v>49</v>
      </c>
      <c r="Q5829" t="s">
        <v>97</v>
      </c>
      <c r="R5829" t="s">
        <v>349</v>
      </c>
      <c r="S5829" t="s">
        <v>156</v>
      </c>
      <c r="T5829" t="s">
        <v>36</v>
      </c>
      <c r="U5829" t="s">
        <v>1785</v>
      </c>
      <c r="V5829" t="s">
        <v>522</v>
      </c>
      <c r="W5829" t="s">
        <v>63</v>
      </c>
      <c r="X5829" t="s">
        <v>82</v>
      </c>
      <c r="Y5829" t="s">
        <v>309</v>
      </c>
      <c r="Z5829" t="s">
        <v>2692</v>
      </c>
    </row>
    <row r="5830" spans="1:26" hidden="1" x14ac:dyDescent="0.25">
      <c r="A5830" t="s">
        <v>23133</v>
      </c>
      <c r="B5830" t="s">
        <v>23134</v>
      </c>
      <c r="C5830" s="1" t="str">
        <f t="shared" si="949"/>
        <v>21:0389</v>
      </c>
      <c r="D5830" s="1" t="str">
        <f t="shared" si="956"/>
        <v>21:0130</v>
      </c>
      <c r="E5830" t="s">
        <v>23135</v>
      </c>
      <c r="F5830" t="s">
        <v>23136</v>
      </c>
      <c r="H5830">
        <v>68.381307500000005</v>
      </c>
      <c r="I5830">
        <v>-84.742565299999995</v>
      </c>
      <c r="J5830" s="1" t="str">
        <f t="shared" si="957"/>
        <v>NGR lake sediment grab sample</v>
      </c>
      <c r="K5830" s="1" t="str">
        <f t="shared" si="958"/>
        <v>&lt;177 micron (NGR)</v>
      </c>
      <c r="L5830">
        <v>65</v>
      </c>
      <c r="M5830" t="s">
        <v>187</v>
      </c>
      <c r="N5830">
        <v>1278</v>
      </c>
      <c r="O5830" t="s">
        <v>119</v>
      </c>
      <c r="P5830" t="s">
        <v>132</v>
      </c>
      <c r="Q5830" t="s">
        <v>596</v>
      </c>
      <c r="R5830" t="s">
        <v>54</v>
      </c>
      <c r="S5830" t="s">
        <v>35</v>
      </c>
      <c r="T5830" t="s">
        <v>1095</v>
      </c>
      <c r="U5830" t="s">
        <v>111</v>
      </c>
      <c r="V5830" t="s">
        <v>19954</v>
      </c>
      <c r="W5830" t="s">
        <v>33</v>
      </c>
      <c r="X5830" t="s">
        <v>890</v>
      </c>
      <c r="Y5830" t="s">
        <v>66</v>
      </c>
      <c r="Z5830" t="s">
        <v>760</v>
      </c>
    </row>
    <row r="5831" spans="1:26" hidden="1" x14ac:dyDescent="0.25">
      <c r="A5831" t="s">
        <v>23137</v>
      </c>
      <c r="B5831" t="s">
        <v>23138</v>
      </c>
      <c r="C5831" s="1" t="str">
        <f t="shared" si="949"/>
        <v>21:0389</v>
      </c>
      <c r="D5831" s="1" t="str">
        <f t="shared" si="956"/>
        <v>21:0130</v>
      </c>
      <c r="E5831" t="s">
        <v>23139</v>
      </c>
      <c r="F5831" t="s">
        <v>23140</v>
      </c>
      <c r="H5831">
        <v>68.393192600000006</v>
      </c>
      <c r="I5831">
        <v>-84.818537500000005</v>
      </c>
      <c r="J5831" s="1" t="str">
        <f t="shared" si="957"/>
        <v>NGR lake sediment grab sample</v>
      </c>
      <c r="K5831" s="1" t="str">
        <f t="shared" si="958"/>
        <v>&lt;177 micron (NGR)</v>
      </c>
      <c r="L5831">
        <v>65</v>
      </c>
      <c r="M5831" t="s">
        <v>196</v>
      </c>
      <c r="N5831">
        <v>1279</v>
      </c>
      <c r="O5831" t="s">
        <v>615</v>
      </c>
      <c r="P5831" t="s">
        <v>1048</v>
      </c>
      <c r="Q5831" t="s">
        <v>97</v>
      </c>
      <c r="R5831" t="s">
        <v>6616</v>
      </c>
      <c r="S5831" t="s">
        <v>277</v>
      </c>
      <c r="T5831" t="s">
        <v>36</v>
      </c>
      <c r="U5831" t="s">
        <v>5851</v>
      </c>
      <c r="V5831" t="s">
        <v>380</v>
      </c>
      <c r="W5831" t="s">
        <v>63</v>
      </c>
      <c r="X5831" t="s">
        <v>77</v>
      </c>
      <c r="Y5831" t="s">
        <v>309</v>
      </c>
      <c r="Z5831" t="s">
        <v>6924</v>
      </c>
    </row>
    <row r="5832" spans="1:26" hidden="1" x14ac:dyDescent="0.25">
      <c r="A5832" t="s">
        <v>23141</v>
      </c>
      <c r="B5832" t="s">
        <v>23142</v>
      </c>
      <c r="C5832" s="1" t="str">
        <f t="shared" si="949"/>
        <v>21:0389</v>
      </c>
      <c r="D5832" s="1" t="str">
        <f>HYPERLINK("http://geochem.nrcan.gc.ca/cdogs/content/svy/svy_e.htm", "")</f>
        <v/>
      </c>
      <c r="G5832" s="1" t="str">
        <f>HYPERLINK("http://geochem.nrcan.gc.ca/cdogs/content/cr_/cr_00007_e.htm", "7")</f>
        <v>7</v>
      </c>
      <c r="J5832" t="s">
        <v>220</v>
      </c>
      <c r="K5832" t="s">
        <v>221</v>
      </c>
      <c r="L5832">
        <v>65</v>
      </c>
      <c r="M5832" t="s">
        <v>222</v>
      </c>
      <c r="N5832">
        <v>1280</v>
      </c>
      <c r="O5832" t="s">
        <v>108</v>
      </c>
      <c r="P5832" t="s">
        <v>48</v>
      </c>
      <c r="Q5832" t="s">
        <v>109</v>
      </c>
      <c r="R5832" t="s">
        <v>146</v>
      </c>
      <c r="S5832" t="s">
        <v>39</v>
      </c>
      <c r="T5832" t="s">
        <v>65</v>
      </c>
      <c r="U5832" t="s">
        <v>1829</v>
      </c>
      <c r="V5832" t="s">
        <v>148</v>
      </c>
      <c r="W5832" t="s">
        <v>66</v>
      </c>
      <c r="X5832" t="s">
        <v>228</v>
      </c>
      <c r="Y5832" t="s">
        <v>760</v>
      </c>
      <c r="Z5832" t="s">
        <v>760</v>
      </c>
    </row>
    <row r="5833" spans="1:26" hidden="1" x14ac:dyDescent="0.25">
      <c r="A5833" t="s">
        <v>23143</v>
      </c>
      <c r="B5833" t="s">
        <v>23144</v>
      </c>
      <c r="C5833" s="1" t="str">
        <f t="shared" ref="C5833:C5861" si="959">HYPERLINK("http://geochem.nrcan.gc.ca/cdogs/content/bdl/bdl210389_e.htm", "21:0389")</f>
        <v>21:0389</v>
      </c>
      <c r="D5833" s="1" t="str">
        <f t="shared" ref="D5833:D5839" si="960">HYPERLINK("http://geochem.nrcan.gc.ca/cdogs/content/svy/svy210130_e.htm", "21:0130")</f>
        <v>21:0130</v>
      </c>
      <c r="E5833" t="s">
        <v>23145</v>
      </c>
      <c r="F5833" t="s">
        <v>23146</v>
      </c>
      <c r="H5833">
        <v>68.356322199999994</v>
      </c>
      <c r="I5833">
        <v>-84.993112100000005</v>
      </c>
      <c r="J5833" s="1" t="str">
        <f t="shared" ref="J5833:J5839" si="961">HYPERLINK("http://geochem.nrcan.gc.ca/cdogs/content/kwd/kwd020027_e.htm", "NGR lake sediment grab sample")</f>
        <v>NGR lake sediment grab sample</v>
      </c>
      <c r="K5833" s="1" t="str">
        <f t="shared" ref="K5833:K5839" si="962">HYPERLINK("http://geochem.nrcan.gc.ca/cdogs/content/kwd/kwd080006_e.htm", "&lt;177 micron (NGR)")</f>
        <v>&lt;177 micron (NGR)</v>
      </c>
      <c r="L5833">
        <v>65</v>
      </c>
      <c r="M5833" t="s">
        <v>206</v>
      </c>
      <c r="N5833">
        <v>1281</v>
      </c>
      <c r="O5833" t="s">
        <v>343</v>
      </c>
      <c r="P5833" t="s">
        <v>79</v>
      </c>
      <c r="Q5833" t="s">
        <v>146</v>
      </c>
      <c r="R5833" t="s">
        <v>489</v>
      </c>
      <c r="S5833" t="s">
        <v>64</v>
      </c>
      <c r="T5833" t="s">
        <v>36</v>
      </c>
      <c r="U5833" t="s">
        <v>521</v>
      </c>
      <c r="V5833" t="s">
        <v>164</v>
      </c>
      <c r="W5833" t="s">
        <v>181</v>
      </c>
      <c r="X5833" t="s">
        <v>82</v>
      </c>
      <c r="Y5833" t="s">
        <v>41</v>
      </c>
      <c r="Z5833" t="s">
        <v>10226</v>
      </c>
    </row>
    <row r="5834" spans="1:26" hidden="1" x14ac:dyDescent="0.25">
      <c r="A5834" t="s">
        <v>23147</v>
      </c>
      <c r="B5834" t="s">
        <v>23148</v>
      </c>
      <c r="C5834" s="1" t="str">
        <f t="shared" si="959"/>
        <v>21:0389</v>
      </c>
      <c r="D5834" s="1" t="str">
        <f t="shared" si="960"/>
        <v>21:0130</v>
      </c>
      <c r="E5834" t="s">
        <v>23149</v>
      </c>
      <c r="F5834" t="s">
        <v>23150</v>
      </c>
      <c r="H5834">
        <v>68.378641000000002</v>
      </c>
      <c r="I5834">
        <v>-85.089085299999994</v>
      </c>
      <c r="J5834" s="1" t="str">
        <f t="shared" si="961"/>
        <v>NGR lake sediment grab sample</v>
      </c>
      <c r="K5834" s="1" t="str">
        <f t="shared" si="962"/>
        <v>&lt;177 micron (NGR)</v>
      </c>
      <c r="L5834">
        <v>65</v>
      </c>
      <c r="M5834" t="s">
        <v>214</v>
      </c>
      <c r="N5834">
        <v>1282</v>
      </c>
      <c r="O5834" t="s">
        <v>82</v>
      </c>
      <c r="P5834" t="s">
        <v>596</v>
      </c>
      <c r="Q5834" t="s">
        <v>63</v>
      </c>
      <c r="R5834" t="s">
        <v>135</v>
      </c>
      <c r="S5834" t="s">
        <v>181</v>
      </c>
      <c r="T5834" t="s">
        <v>36</v>
      </c>
      <c r="U5834" t="s">
        <v>112</v>
      </c>
      <c r="V5834" t="s">
        <v>148</v>
      </c>
      <c r="W5834" t="s">
        <v>53</v>
      </c>
      <c r="X5834" t="s">
        <v>77</v>
      </c>
      <c r="Y5834" t="s">
        <v>66</v>
      </c>
      <c r="Z5834" t="s">
        <v>1006</v>
      </c>
    </row>
    <row r="5835" spans="1:26" hidden="1" x14ac:dyDescent="0.25">
      <c r="A5835" t="s">
        <v>23151</v>
      </c>
      <c r="B5835" t="s">
        <v>23152</v>
      </c>
      <c r="C5835" s="1" t="str">
        <f t="shared" si="959"/>
        <v>21:0389</v>
      </c>
      <c r="D5835" s="1" t="str">
        <f t="shared" si="960"/>
        <v>21:0130</v>
      </c>
      <c r="E5835" t="s">
        <v>23153</v>
      </c>
      <c r="F5835" t="s">
        <v>23154</v>
      </c>
      <c r="H5835">
        <v>68.258237800000003</v>
      </c>
      <c r="I5835">
        <v>-85.130587899999995</v>
      </c>
      <c r="J5835" s="1" t="str">
        <f t="shared" si="961"/>
        <v>NGR lake sediment grab sample</v>
      </c>
      <c r="K5835" s="1" t="str">
        <f t="shared" si="962"/>
        <v>&lt;177 micron (NGR)</v>
      </c>
      <c r="L5835">
        <v>66</v>
      </c>
      <c r="M5835" t="s">
        <v>242</v>
      </c>
      <c r="N5835">
        <v>1283</v>
      </c>
      <c r="O5835" t="s">
        <v>48</v>
      </c>
      <c r="P5835" t="s">
        <v>35</v>
      </c>
      <c r="Q5835" t="s">
        <v>181</v>
      </c>
      <c r="R5835" t="s">
        <v>283</v>
      </c>
      <c r="S5835" t="s">
        <v>109</v>
      </c>
      <c r="T5835" t="s">
        <v>36</v>
      </c>
      <c r="U5835" t="s">
        <v>1846</v>
      </c>
      <c r="V5835" t="s">
        <v>2057</v>
      </c>
      <c r="W5835" t="s">
        <v>181</v>
      </c>
      <c r="X5835" t="s">
        <v>77</v>
      </c>
      <c r="Y5835" t="s">
        <v>309</v>
      </c>
      <c r="Z5835" t="s">
        <v>3412</v>
      </c>
    </row>
    <row r="5836" spans="1:26" hidden="1" x14ac:dyDescent="0.25">
      <c r="A5836" t="s">
        <v>23155</v>
      </c>
      <c r="B5836" t="s">
        <v>23156</v>
      </c>
      <c r="C5836" s="1" t="str">
        <f t="shared" si="959"/>
        <v>21:0389</v>
      </c>
      <c r="D5836" s="1" t="str">
        <f t="shared" si="960"/>
        <v>21:0130</v>
      </c>
      <c r="E5836" t="s">
        <v>23157</v>
      </c>
      <c r="F5836" t="s">
        <v>23158</v>
      </c>
      <c r="H5836">
        <v>68.378631299999995</v>
      </c>
      <c r="I5836">
        <v>-85.119057299999994</v>
      </c>
      <c r="J5836" s="1" t="str">
        <f t="shared" si="961"/>
        <v>NGR lake sediment grab sample</v>
      </c>
      <c r="K5836" s="1" t="str">
        <f t="shared" si="962"/>
        <v>&lt;177 micron (NGR)</v>
      </c>
      <c r="L5836">
        <v>66</v>
      </c>
      <c r="M5836" t="s">
        <v>47</v>
      </c>
      <c r="N5836">
        <v>1284</v>
      </c>
      <c r="O5836" t="s">
        <v>62</v>
      </c>
      <c r="P5836" t="s">
        <v>283</v>
      </c>
      <c r="Q5836" t="s">
        <v>33</v>
      </c>
      <c r="R5836" t="s">
        <v>283</v>
      </c>
      <c r="S5836" t="s">
        <v>156</v>
      </c>
      <c r="T5836" t="s">
        <v>36</v>
      </c>
      <c r="U5836" t="s">
        <v>2164</v>
      </c>
      <c r="V5836" t="s">
        <v>2057</v>
      </c>
      <c r="W5836" t="s">
        <v>53</v>
      </c>
      <c r="X5836" t="s">
        <v>76</v>
      </c>
      <c r="Y5836" t="s">
        <v>309</v>
      </c>
      <c r="Z5836" t="s">
        <v>4679</v>
      </c>
    </row>
    <row r="5837" spans="1:26" hidden="1" x14ac:dyDescent="0.25">
      <c r="A5837" t="s">
        <v>23159</v>
      </c>
      <c r="B5837" t="s">
        <v>23160</v>
      </c>
      <c r="C5837" s="1" t="str">
        <f t="shared" si="959"/>
        <v>21:0389</v>
      </c>
      <c r="D5837" s="1" t="str">
        <f t="shared" si="960"/>
        <v>21:0130</v>
      </c>
      <c r="E5837" t="s">
        <v>23161</v>
      </c>
      <c r="F5837" t="s">
        <v>23162</v>
      </c>
      <c r="H5837">
        <v>68.354141400000003</v>
      </c>
      <c r="I5837">
        <v>-85.247176400000001</v>
      </c>
      <c r="J5837" s="1" t="str">
        <f t="shared" si="961"/>
        <v>NGR lake sediment grab sample</v>
      </c>
      <c r="K5837" s="1" t="str">
        <f t="shared" si="962"/>
        <v>&lt;177 micron (NGR)</v>
      </c>
      <c r="L5837">
        <v>66</v>
      </c>
      <c r="M5837" t="s">
        <v>60</v>
      </c>
      <c r="N5837">
        <v>1285</v>
      </c>
      <c r="O5837" t="s">
        <v>224</v>
      </c>
      <c r="P5837" t="s">
        <v>224</v>
      </c>
      <c r="Q5837" t="s">
        <v>39</v>
      </c>
      <c r="R5837" t="s">
        <v>321</v>
      </c>
      <c r="S5837" t="s">
        <v>50</v>
      </c>
      <c r="T5837" t="s">
        <v>36</v>
      </c>
      <c r="U5837" t="s">
        <v>1501</v>
      </c>
      <c r="V5837" t="s">
        <v>529</v>
      </c>
      <c r="W5837" t="s">
        <v>53</v>
      </c>
      <c r="X5837" t="s">
        <v>77</v>
      </c>
      <c r="Y5837" t="s">
        <v>309</v>
      </c>
      <c r="Z5837" t="s">
        <v>3876</v>
      </c>
    </row>
    <row r="5838" spans="1:26" hidden="1" x14ac:dyDescent="0.25">
      <c r="A5838" t="s">
        <v>23163</v>
      </c>
      <c r="B5838" t="s">
        <v>23164</v>
      </c>
      <c r="C5838" s="1" t="str">
        <f t="shared" si="959"/>
        <v>21:0389</v>
      </c>
      <c r="D5838" s="1" t="str">
        <f t="shared" si="960"/>
        <v>21:0130</v>
      </c>
      <c r="E5838" t="s">
        <v>23165</v>
      </c>
      <c r="F5838" t="s">
        <v>23166</v>
      </c>
      <c r="H5838">
        <v>68.353369099999995</v>
      </c>
      <c r="I5838">
        <v>-85.3000124</v>
      </c>
      <c r="J5838" s="1" t="str">
        <f t="shared" si="961"/>
        <v>NGR lake sediment grab sample</v>
      </c>
      <c r="K5838" s="1" t="str">
        <f t="shared" si="962"/>
        <v>&lt;177 micron (NGR)</v>
      </c>
      <c r="L5838">
        <v>66</v>
      </c>
      <c r="M5838" t="s">
        <v>73</v>
      </c>
      <c r="N5838">
        <v>1286</v>
      </c>
      <c r="O5838" t="s">
        <v>334</v>
      </c>
      <c r="P5838" t="s">
        <v>253</v>
      </c>
      <c r="Q5838" t="s">
        <v>80</v>
      </c>
      <c r="R5838" t="s">
        <v>97</v>
      </c>
      <c r="S5838" t="s">
        <v>135</v>
      </c>
      <c r="T5838" t="s">
        <v>122</v>
      </c>
      <c r="U5838" t="s">
        <v>1470</v>
      </c>
      <c r="V5838" t="s">
        <v>1589</v>
      </c>
      <c r="W5838" t="s">
        <v>39</v>
      </c>
      <c r="X5838" t="s">
        <v>82</v>
      </c>
      <c r="Y5838" t="s">
        <v>309</v>
      </c>
      <c r="Z5838" t="s">
        <v>4881</v>
      </c>
    </row>
    <row r="5839" spans="1:26" hidden="1" x14ac:dyDescent="0.25">
      <c r="A5839" t="s">
        <v>23167</v>
      </c>
      <c r="B5839" t="s">
        <v>23168</v>
      </c>
      <c r="C5839" s="1" t="str">
        <f t="shared" si="959"/>
        <v>21:0389</v>
      </c>
      <c r="D5839" s="1" t="str">
        <f t="shared" si="960"/>
        <v>21:0130</v>
      </c>
      <c r="E5839" t="s">
        <v>23169</v>
      </c>
      <c r="F5839" t="s">
        <v>23170</v>
      </c>
      <c r="H5839">
        <v>68.344166000000001</v>
      </c>
      <c r="I5839">
        <v>-85.384153800000007</v>
      </c>
      <c r="J5839" s="1" t="str">
        <f t="shared" si="961"/>
        <v>NGR lake sediment grab sample</v>
      </c>
      <c r="K5839" s="1" t="str">
        <f t="shared" si="962"/>
        <v>&lt;177 micron (NGR)</v>
      </c>
      <c r="L5839">
        <v>66</v>
      </c>
      <c r="M5839" t="s">
        <v>251</v>
      </c>
      <c r="N5839">
        <v>1287</v>
      </c>
      <c r="O5839" t="s">
        <v>49</v>
      </c>
      <c r="P5839" t="s">
        <v>108</v>
      </c>
      <c r="Q5839" t="s">
        <v>78</v>
      </c>
      <c r="R5839" t="s">
        <v>134</v>
      </c>
      <c r="S5839" t="s">
        <v>156</v>
      </c>
      <c r="T5839" t="s">
        <v>36</v>
      </c>
      <c r="U5839" t="s">
        <v>260</v>
      </c>
      <c r="V5839" t="s">
        <v>216</v>
      </c>
      <c r="W5839" t="s">
        <v>80</v>
      </c>
      <c r="X5839" t="s">
        <v>890</v>
      </c>
      <c r="Y5839" t="s">
        <v>309</v>
      </c>
      <c r="Z5839" t="s">
        <v>6290</v>
      </c>
    </row>
    <row r="5840" spans="1:26" hidden="1" x14ac:dyDescent="0.25">
      <c r="A5840" t="s">
        <v>23171</v>
      </c>
      <c r="B5840" t="s">
        <v>23172</v>
      </c>
      <c r="C5840" s="1" t="str">
        <f t="shared" si="959"/>
        <v>21:0389</v>
      </c>
      <c r="D5840" s="1" t="str">
        <f>HYPERLINK("http://geochem.nrcan.gc.ca/cdogs/content/svy/svy_e.htm", "")</f>
        <v/>
      </c>
      <c r="G5840" s="1" t="str">
        <f>HYPERLINK("http://geochem.nrcan.gc.ca/cdogs/content/cr_/cr_00022_e.htm", "22")</f>
        <v>22</v>
      </c>
      <c r="J5840" t="s">
        <v>220</v>
      </c>
      <c r="K5840" t="s">
        <v>221</v>
      </c>
      <c r="L5840">
        <v>66</v>
      </c>
      <c r="M5840" t="s">
        <v>222</v>
      </c>
      <c r="N5840">
        <v>1288</v>
      </c>
      <c r="O5840" t="s">
        <v>336</v>
      </c>
      <c r="P5840" t="s">
        <v>77</v>
      </c>
      <c r="Q5840" t="s">
        <v>134</v>
      </c>
      <c r="R5840" t="s">
        <v>146</v>
      </c>
      <c r="S5840" t="s">
        <v>78</v>
      </c>
      <c r="T5840" t="s">
        <v>36</v>
      </c>
      <c r="U5840" t="s">
        <v>1192</v>
      </c>
      <c r="V5840" t="s">
        <v>590</v>
      </c>
      <c r="W5840" t="s">
        <v>78</v>
      </c>
      <c r="X5840" t="s">
        <v>79</v>
      </c>
      <c r="Y5840" t="s">
        <v>33</v>
      </c>
      <c r="Z5840" t="s">
        <v>3838</v>
      </c>
    </row>
    <row r="5841" spans="1:26" hidden="1" x14ac:dyDescent="0.25">
      <c r="A5841" t="s">
        <v>23173</v>
      </c>
      <c r="B5841" t="s">
        <v>23174</v>
      </c>
      <c r="C5841" s="1" t="str">
        <f t="shared" si="959"/>
        <v>21:0389</v>
      </c>
      <c r="D5841" s="1" t="str">
        <f t="shared" ref="D5841:D5860" si="963">HYPERLINK("http://geochem.nrcan.gc.ca/cdogs/content/svy/svy210130_e.htm", "21:0130")</f>
        <v>21:0130</v>
      </c>
      <c r="E5841" t="s">
        <v>23175</v>
      </c>
      <c r="F5841" t="s">
        <v>23176</v>
      </c>
      <c r="H5841">
        <v>68.337310700000003</v>
      </c>
      <c r="I5841">
        <v>-85.436745700000003</v>
      </c>
      <c r="J5841" s="1" t="str">
        <f t="shared" ref="J5841:J5860" si="964">HYPERLINK("http://geochem.nrcan.gc.ca/cdogs/content/kwd/kwd020027_e.htm", "NGR lake sediment grab sample")</f>
        <v>NGR lake sediment grab sample</v>
      </c>
      <c r="K5841" s="1" t="str">
        <f t="shared" ref="K5841:K5860" si="965">HYPERLINK("http://geochem.nrcan.gc.ca/cdogs/content/kwd/kwd080006_e.htm", "&lt;177 micron (NGR)")</f>
        <v>&lt;177 micron (NGR)</v>
      </c>
      <c r="L5841">
        <v>66</v>
      </c>
      <c r="M5841" t="s">
        <v>259</v>
      </c>
      <c r="N5841">
        <v>1289</v>
      </c>
      <c r="O5841" t="s">
        <v>82</v>
      </c>
      <c r="P5841" t="s">
        <v>120</v>
      </c>
      <c r="Q5841" t="s">
        <v>33</v>
      </c>
      <c r="R5841" t="s">
        <v>76</v>
      </c>
      <c r="S5841" t="s">
        <v>78</v>
      </c>
      <c r="T5841" t="s">
        <v>36</v>
      </c>
      <c r="U5841" t="s">
        <v>299</v>
      </c>
      <c r="V5841" t="s">
        <v>2057</v>
      </c>
      <c r="W5841" t="s">
        <v>290</v>
      </c>
      <c r="X5841" t="s">
        <v>890</v>
      </c>
      <c r="Y5841" t="s">
        <v>875</v>
      </c>
      <c r="Z5841" t="s">
        <v>865</v>
      </c>
    </row>
    <row r="5842" spans="1:26" hidden="1" x14ac:dyDescent="0.25">
      <c r="A5842" t="s">
        <v>23177</v>
      </c>
      <c r="B5842" t="s">
        <v>23178</v>
      </c>
      <c r="C5842" s="1" t="str">
        <f t="shared" si="959"/>
        <v>21:0389</v>
      </c>
      <c r="D5842" s="1" t="str">
        <f t="shared" si="963"/>
        <v>21:0130</v>
      </c>
      <c r="E5842" t="s">
        <v>23175</v>
      </c>
      <c r="F5842" t="s">
        <v>23179</v>
      </c>
      <c r="H5842">
        <v>68.337310700000003</v>
      </c>
      <c r="I5842">
        <v>-85.436745700000003</v>
      </c>
      <c r="J5842" s="1" t="str">
        <f t="shared" si="964"/>
        <v>NGR lake sediment grab sample</v>
      </c>
      <c r="K5842" s="1" t="str">
        <f t="shared" si="965"/>
        <v>&lt;177 micron (NGR)</v>
      </c>
      <c r="L5842">
        <v>66</v>
      </c>
      <c r="M5842" t="s">
        <v>268</v>
      </c>
      <c r="N5842">
        <v>1290</v>
      </c>
      <c r="O5842" t="s">
        <v>489</v>
      </c>
      <c r="P5842" t="s">
        <v>336</v>
      </c>
      <c r="Q5842" t="s">
        <v>80</v>
      </c>
      <c r="R5842" t="s">
        <v>290</v>
      </c>
      <c r="S5842" t="s">
        <v>78</v>
      </c>
      <c r="T5842" t="s">
        <v>36</v>
      </c>
      <c r="U5842" t="s">
        <v>766</v>
      </c>
      <c r="V5842" t="s">
        <v>2451</v>
      </c>
      <c r="W5842" t="s">
        <v>109</v>
      </c>
      <c r="X5842" t="s">
        <v>48</v>
      </c>
      <c r="Y5842" t="s">
        <v>875</v>
      </c>
      <c r="Z5842" t="s">
        <v>9383</v>
      </c>
    </row>
    <row r="5843" spans="1:26" hidden="1" x14ac:dyDescent="0.25">
      <c r="A5843" t="s">
        <v>23180</v>
      </c>
      <c r="B5843" t="s">
        <v>23181</v>
      </c>
      <c r="C5843" s="1" t="str">
        <f t="shared" si="959"/>
        <v>21:0389</v>
      </c>
      <c r="D5843" s="1" t="str">
        <f t="shared" si="963"/>
        <v>21:0130</v>
      </c>
      <c r="E5843" t="s">
        <v>23182</v>
      </c>
      <c r="F5843" t="s">
        <v>23183</v>
      </c>
      <c r="H5843">
        <v>68.334765399999995</v>
      </c>
      <c r="I5843">
        <v>-85.475788100000003</v>
      </c>
      <c r="J5843" s="1" t="str">
        <f t="shared" si="964"/>
        <v>NGR lake sediment grab sample</v>
      </c>
      <c r="K5843" s="1" t="str">
        <f t="shared" si="965"/>
        <v>&lt;177 micron (NGR)</v>
      </c>
      <c r="L5843">
        <v>66</v>
      </c>
      <c r="M5843" t="s">
        <v>87</v>
      </c>
      <c r="N5843">
        <v>1291</v>
      </c>
      <c r="O5843" t="s">
        <v>49</v>
      </c>
      <c r="P5843" t="s">
        <v>74</v>
      </c>
      <c r="Q5843" t="s">
        <v>33</v>
      </c>
      <c r="R5843" t="s">
        <v>156</v>
      </c>
      <c r="S5843" t="s">
        <v>33</v>
      </c>
      <c r="T5843" t="s">
        <v>36</v>
      </c>
      <c r="U5843" t="s">
        <v>208</v>
      </c>
      <c r="V5843" t="s">
        <v>1802</v>
      </c>
      <c r="W5843" t="s">
        <v>181</v>
      </c>
      <c r="X5843" t="s">
        <v>79</v>
      </c>
      <c r="Y5843" t="s">
        <v>309</v>
      </c>
      <c r="Z5843" t="s">
        <v>64</v>
      </c>
    </row>
    <row r="5844" spans="1:26" hidden="1" x14ac:dyDescent="0.25">
      <c r="A5844" t="s">
        <v>23184</v>
      </c>
      <c r="B5844" t="s">
        <v>23185</v>
      </c>
      <c r="C5844" s="1" t="str">
        <f t="shared" si="959"/>
        <v>21:0389</v>
      </c>
      <c r="D5844" s="1" t="str">
        <f t="shared" si="963"/>
        <v>21:0130</v>
      </c>
      <c r="E5844" t="s">
        <v>23186</v>
      </c>
      <c r="F5844" t="s">
        <v>23187</v>
      </c>
      <c r="H5844">
        <v>68.315829600000001</v>
      </c>
      <c r="I5844">
        <v>-85.505725600000005</v>
      </c>
      <c r="J5844" s="1" t="str">
        <f t="shared" si="964"/>
        <v>NGR lake sediment grab sample</v>
      </c>
      <c r="K5844" s="1" t="str">
        <f t="shared" si="965"/>
        <v>&lt;177 micron (NGR)</v>
      </c>
      <c r="L5844">
        <v>66</v>
      </c>
      <c r="M5844" t="s">
        <v>96</v>
      </c>
      <c r="N5844">
        <v>1292</v>
      </c>
      <c r="O5844" t="s">
        <v>49</v>
      </c>
      <c r="P5844" t="s">
        <v>223</v>
      </c>
      <c r="Q5844" t="s">
        <v>181</v>
      </c>
      <c r="R5844" t="s">
        <v>198</v>
      </c>
      <c r="S5844" t="s">
        <v>146</v>
      </c>
      <c r="T5844" t="s">
        <v>36</v>
      </c>
      <c r="U5844" t="s">
        <v>144</v>
      </c>
      <c r="V5844" t="s">
        <v>227</v>
      </c>
      <c r="W5844" t="s">
        <v>53</v>
      </c>
      <c r="X5844" t="s">
        <v>890</v>
      </c>
      <c r="Y5844" t="s">
        <v>309</v>
      </c>
      <c r="Z5844" t="s">
        <v>201</v>
      </c>
    </row>
    <row r="5845" spans="1:26" hidden="1" x14ac:dyDescent="0.25">
      <c r="A5845" t="s">
        <v>23188</v>
      </c>
      <c r="B5845" t="s">
        <v>23189</v>
      </c>
      <c r="C5845" s="1" t="str">
        <f t="shared" si="959"/>
        <v>21:0389</v>
      </c>
      <c r="D5845" s="1" t="str">
        <f t="shared" si="963"/>
        <v>21:0130</v>
      </c>
      <c r="E5845" t="s">
        <v>23190</v>
      </c>
      <c r="F5845" t="s">
        <v>23191</v>
      </c>
      <c r="H5845">
        <v>68.330427999999998</v>
      </c>
      <c r="I5845">
        <v>-85.579962199999997</v>
      </c>
      <c r="J5845" s="1" t="str">
        <f t="shared" si="964"/>
        <v>NGR lake sediment grab sample</v>
      </c>
      <c r="K5845" s="1" t="str">
        <f t="shared" si="965"/>
        <v>&lt;177 micron (NGR)</v>
      </c>
      <c r="L5845">
        <v>66</v>
      </c>
      <c r="M5845" t="s">
        <v>106</v>
      </c>
      <c r="N5845">
        <v>1293</v>
      </c>
      <c r="O5845" t="s">
        <v>516</v>
      </c>
      <c r="P5845" t="s">
        <v>334</v>
      </c>
      <c r="Q5845" t="s">
        <v>33</v>
      </c>
      <c r="R5845" t="s">
        <v>109</v>
      </c>
      <c r="S5845" t="s">
        <v>64</v>
      </c>
      <c r="T5845" t="s">
        <v>36</v>
      </c>
      <c r="U5845" t="s">
        <v>6852</v>
      </c>
      <c r="V5845" t="s">
        <v>66</v>
      </c>
      <c r="W5845" t="s">
        <v>53</v>
      </c>
      <c r="X5845" t="s">
        <v>82</v>
      </c>
      <c r="Y5845" t="s">
        <v>309</v>
      </c>
      <c r="Z5845" t="s">
        <v>76</v>
      </c>
    </row>
    <row r="5846" spans="1:26" hidden="1" x14ac:dyDescent="0.25">
      <c r="A5846" t="s">
        <v>23192</v>
      </c>
      <c r="B5846" t="s">
        <v>23193</v>
      </c>
      <c r="C5846" s="1" t="str">
        <f t="shared" si="959"/>
        <v>21:0389</v>
      </c>
      <c r="D5846" s="1" t="str">
        <f t="shared" si="963"/>
        <v>21:0130</v>
      </c>
      <c r="E5846" t="s">
        <v>23194</v>
      </c>
      <c r="F5846" t="s">
        <v>23195</v>
      </c>
      <c r="H5846">
        <v>68.336177399999997</v>
      </c>
      <c r="I5846">
        <v>-85.648988599999996</v>
      </c>
      <c r="J5846" s="1" t="str">
        <f t="shared" si="964"/>
        <v>NGR lake sediment grab sample</v>
      </c>
      <c r="K5846" s="1" t="str">
        <f t="shared" si="965"/>
        <v>&lt;177 micron (NGR)</v>
      </c>
      <c r="L5846">
        <v>66</v>
      </c>
      <c r="M5846" t="s">
        <v>118</v>
      </c>
      <c r="N5846">
        <v>1294</v>
      </c>
      <c r="O5846" t="s">
        <v>120</v>
      </c>
      <c r="P5846" t="s">
        <v>546</v>
      </c>
      <c r="Q5846" t="s">
        <v>181</v>
      </c>
      <c r="R5846" t="s">
        <v>271</v>
      </c>
      <c r="S5846" t="s">
        <v>76</v>
      </c>
      <c r="T5846" t="s">
        <v>36</v>
      </c>
      <c r="U5846" t="s">
        <v>535</v>
      </c>
      <c r="V5846" t="s">
        <v>1703</v>
      </c>
      <c r="W5846" t="s">
        <v>53</v>
      </c>
      <c r="X5846" t="s">
        <v>79</v>
      </c>
      <c r="Y5846" t="s">
        <v>66</v>
      </c>
      <c r="Z5846" t="s">
        <v>6924</v>
      </c>
    </row>
    <row r="5847" spans="1:26" hidden="1" x14ac:dyDescent="0.25">
      <c r="A5847" t="s">
        <v>23196</v>
      </c>
      <c r="B5847" t="s">
        <v>23197</v>
      </c>
      <c r="C5847" s="1" t="str">
        <f t="shared" si="959"/>
        <v>21:0389</v>
      </c>
      <c r="D5847" s="1" t="str">
        <f t="shared" si="963"/>
        <v>21:0130</v>
      </c>
      <c r="E5847" t="s">
        <v>23198</v>
      </c>
      <c r="F5847" t="s">
        <v>23199</v>
      </c>
      <c r="H5847">
        <v>68.317283500000002</v>
      </c>
      <c r="I5847">
        <v>-85.367113099999997</v>
      </c>
      <c r="J5847" s="1" t="str">
        <f t="shared" si="964"/>
        <v>NGR lake sediment grab sample</v>
      </c>
      <c r="K5847" s="1" t="str">
        <f t="shared" si="965"/>
        <v>&lt;177 micron (NGR)</v>
      </c>
      <c r="L5847">
        <v>66</v>
      </c>
      <c r="M5847" t="s">
        <v>131</v>
      </c>
      <c r="N5847">
        <v>1295</v>
      </c>
      <c r="O5847" t="s">
        <v>79</v>
      </c>
      <c r="P5847" t="s">
        <v>35</v>
      </c>
      <c r="Q5847" t="s">
        <v>39</v>
      </c>
      <c r="R5847" t="s">
        <v>290</v>
      </c>
      <c r="S5847" t="s">
        <v>33</v>
      </c>
      <c r="T5847" t="s">
        <v>36</v>
      </c>
      <c r="U5847" t="s">
        <v>89</v>
      </c>
      <c r="V5847" t="s">
        <v>911</v>
      </c>
      <c r="W5847" t="s">
        <v>63</v>
      </c>
      <c r="X5847" t="s">
        <v>890</v>
      </c>
      <c r="Y5847" t="s">
        <v>309</v>
      </c>
      <c r="Z5847" t="s">
        <v>2757</v>
      </c>
    </row>
    <row r="5848" spans="1:26" hidden="1" x14ac:dyDescent="0.25">
      <c r="A5848" t="s">
        <v>23200</v>
      </c>
      <c r="B5848" t="s">
        <v>23201</v>
      </c>
      <c r="C5848" s="1" t="str">
        <f t="shared" si="959"/>
        <v>21:0389</v>
      </c>
      <c r="D5848" s="1" t="str">
        <f t="shared" si="963"/>
        <v>21:0130</v>
      </c>
      <c r="E5848" t="s">
        <v>23202</v>
      </c>
      <c r="F5848" t="s">
        <v>23203</v>
      </c>
      <c r="H5848">
        <v>68.291361899999998</v>
      </c>
      <c r="I5848">
        <v>-85.304825500000007</v>
      </c>
      <c r="J5848" s="1" t="str">
        <f t="shared" si="964"/>
        <v>NGR lake sediment grab sample</v>
      </c>
      <c r="K5848" s="1" t="str">
        <f t="shared" si="965"/>
        <v>&lt;177 micron (NGR)</v>
      </c>
      <c r="L5848">
        <v>66</v>
      </c>
      <c r="M5848" t="s">
        <v>143</v>
      </c>
      <c r="N5848">
        <v>1296</v>
      </c>
      <c r="O5848" t="s">
        <v>417</v>
      </c>
      <c r="P5848" t="s">
        <v>1048</v>
      </c>
      <c r="Q5848" t="s">
        <v>335</v>
      </c>
      <c r="R5848" t="s">
        <v>82</v>
      </c>
      <c r="S5848" t="s">
        <v>109</v>
      </c>
      <c r="T5848" t="s">
        <v>36</v>
      </c>
      <c r="U5848" t="s">
        <v>1024</v>
      </c>
      <c r="V5848" t="s">
        <v>180</v>
      </c>
      <c r="W5848" t="s">
        <v>76</v>
      </c>
      <c r="X5848" t="s">
        <v>336</v>
      </c>
      <c r="Y5848" t="s">
        <v>66</v>
      </c>
      <c r="Z5848" t="s">
        <v>3166</v>
      </c>
    </row>
    <row r="5849" spans="1:26" hidden="1" x14ac:dyDescent="0.25">
      <c r="A5849" t="s">
        <v>23204</v>
      </c>
      <c r="B5849" t="s">
        <v>23205</v>
      </c>
      <c r="C5849" s="1" t="str">
        <f t="shared" si="959"/>
        <v>21:0389</v>
      </c>
      <c r="D5849" s="1" t="str">
        <f t="shared" si="963"/>
        <v>21:0130</v>
      </c>
      <c r="E5849" t="s">
        <v>23206</v>
      </c>
      <c r="F5849" t="s">
        <v>23207</v>
      </c>
      <c r="H5849">
        <v>68.298032800000001</v>
      </c>
      <c r="I5849">
        <v>-85.243827699999997</v>
      </c>
      <c r="J5849" s="1" t="str">
        <f t="shared" si="964"/>
        <v>NGR lake sediment grab sample</v>
      </c>
      <c r="K5849" s="1" t="str">
        <f t="shared" si="965"/>
        <v>&lt;177 micron (NGR)</v>
      </c>
      <c r="L5849">
        <v>66</v>
      </c>
      <c r="M5849" t="s">
        <v>177</v>
      </c>
      <c r="N5849">
        <v>1297</v>
      </c>
      <c r="O5849" t="s">
        <v>236</v>
      </c>
      <c r="P5849" t="s">
        <v>133</v>
      </c>
      <c r="Q5849" t="s">
        <v>76</v>
      </c>
      <c r="R5849" t="s">
        <v>668</v>
      </c>
      <c r="S5849" t="s">
        <v>97</v>
      </c>
      <c r="T5849" t="s">
        <v>36</v>
      </c>
      <c r="U5849" t="s">
        <v>390</v>
      </c>
      <c r="V5849" t="s">
        <v>66</v>
      </c>
      <c r="W5849" t="s">
        <v>66</v>
      </c>
      <c r="X5849" t="s">
        <v>82</v>
      </c>
      <c r="Y5849" t="s">
        <v>309</v>
      </c>
      <c r="Z5849" t="s">
        <v>6924</v>
      </c>
    </row>
    <row r="5850" spans="1:26" hidden="1" x14ac:dyDescent="0.25">
      <c r="A5850" t="s">
        <v>23208</v>
      </c>
      <c r="B5850" t="s">
        <v>23209</v>
      </c>
      <c r="C5850" s="1" t="str">
        <f t="shared" si="959"/>
        <v>21:0389</v>
      </c>
      <c r="D5850" s="1" t="str">
        <f t="shared" si="963"/>
        <v>21:0130</v>
      </c>
      <c r="E5850" t="s">
        <v>23153</v>
      </c>
      <c r="F5850" t="s">
        <v>23210</v>
      </c>
      <c r="H5850">
        <v>68.258237800000003</v>
      </c>
      <c r="I5850">
        <v>-85.130587899999995</v>
      </c>
      <c r="J5850" s="1" t="str">
        <f t="shared" si="964"/>
        <v>NGR lake sediment grab sample</v>
      </c>
      <c r="K5850" s="1" t="str">
        <f t="shared" si="965"/>
        <v>&lt;177 micron (NGR)</v>
      </c>
      <c r="L5850">
        <v>66</v>
      </c>
      <c r="M5850" t="s">
        <v>366</v>
      </c>
      <c r="N5850">
        <v>1298</v>
      </c>
      <c r="O5850" t="s">
        <v>133</v>
      </c>
      <c r="P5850" t="s">
        <v>35</v>
      </c>
      <c r="Q5850" t="s">
        <v>39</v>
      </c>
      <c r="R5850" t="s">
        <v>668</v>
      </c>
      <c r="S5850" t="s">
        <v>64</v>
      </c>
      <c r="T5850" t="s">
        <v>36</v>
      </c>
      <c r="U5850" t="s">
        <v>269</v>
      </c>
      <c r="V5850" t="s">
        <v>597</v>
      </c>
      <c r="W5850" t="s">
        <v>39</v>
      </c>
      <c r="X5850" t="s">
        <v>283</v>
      </c>
      <c r="Y5850" t="s">
        <v>66</v>
      </c>
      <c r="Z5850" t="s">
        <v>4754</v>
      </c>
    </row>
    <row r="5851" spans="1:26" hidden="1" x14ac:dyDescent="0.25">
      <c r="A5851" t="s">
        <v>23211</v>
      </c>
      <c r="B5851" t="s">
        <v>23212</v>
      </c>
      <c r="C5851" s="1" t="str">
        <f t="shared" si="959"/>
        <v>21:0389</v>
      </c>
      <c r="D5851" s="1" t="str">
        <f t="shared" si="963"/>
        <v>21:0130</v>
      </c>
      <c r="E5851" t="s">
        <v>23213</v>
      </c>
      <c r="F5851" t="s">
        <v>23214</v>
      </c>
      <c r="H5851">
        <v>68.231760300000005</v>
      </c>
      <c r="I5851">
        <v>-85.071669700000001</v>
      </c>
      <c r="J5851" s="1" t="str">
        <f t="shared" si="964"/>
        <v>NGR lake sediment grab sample</v>
      </c>
      <c r="K5851" s="1" t="str">
        <f t="shared" si="965"/>
        <v>&lt;177 micron (NGR)</v>
      </c>
      <c r="L5851">
        <v>66</v>
      </c>
      <c r="M5851" t="s">
        <v>187</v>
      </c>
      <c r="N5851">
        <v>1299</v>
      </c>
      <c r="O5851" t="s">
        <v>236</v>
      </c>
      <c r="P5851" t="s">
        <v>223</v>
      </c>
      <c r="Q5851" t="s">
        <v>78</v>
      </c>
      <c r="R5851" t="s">
        <v>75</v>
      </c>
      <c r="S5851" t="s">
        <v>290</v>
      </c>
      <c r="T5851" t="s">
        <v>36</v>
      </c>
      <c r="U5851" t="s">
        <v>858</v>
      </c>
      <c r="V5851" t="s">
        <v>597</v>
      </c>
      <c r="W5851" t="s">
        <v>63</v>
      </c>
      <c r="X5851" t="s">
        <v>890</v>
      </c>
      <c r="Y5851" t="s">
        <v>125</v>
      </c>
      <c r="Z5851" t="s">
        <v>15879</v>
      </c>
    </row>
    <row r="5852" spans="1:26" hidden="1" x14ac:dyDescent="0.25">
      <c r="A5852" t="s">
        <v>23215</v>
      </c>
      <c r="B5852" t="s">
        <v>23216</v>
      </c>
      <c r="C5852" s="1" t="str">
        <f t="shared" si="959"/>
        <v>21:0389</v>
      </c>
      <c r="D5852" s="1" t="str">
        <f t="shared" si="963"/>
        <v>21:0130</v>
      </c>
      <c r="E5852" t="s">
        <v>23217</v>
      </c>
      <c r="F5852" t="s">
        <v>23218</v>
      </c>
      <c r="H5852">
        <v>68.196858700000007</v>
      </c>
      <c r="I5852">
        <v>-84.973164600000004</v>
      </c>
      <c r="J5852" s="1" t="str">
        <f t="shared" si="964"/>
        <v>NGR lake sediment grab sample</v>
      </c>
      <c r="K5852" s="1" t="str">
        <f t="shared" si="965"/>
        <v>&lt;177 micron (NGR)</v>
      </c>
      <c r="L5852">
        <v>66</v>
      </c>
      <c r="M5852" t="s">
        <v>196</v>
      </c>
      <c r="N5852">
        <v>1300</v>
      </c>
      <c r="O5852" t="s">
        <v>100</v>
      </c>
      <c r="P5852" t="s">
        <v>100</v>
      </c>
      <c r="Q5852" t="s">
        <v>244</v>
      </c>
      <c r="R5852" t="s">
        <v>6616</v>
      </c>
      <c r="S5852" t="s">
        <v>321</v>
      </c>
      <c r="T5852" t="s">
        <v>122</v>
      </c>
      <c r="U5852" t="s">
        <v>1017</v>
      </c>
      <c r="V5852" t="s">
        <v>7319</v>
      </c>
      <c r="W5852" t="s">
        <v>80</v>
      </c>
      <c r="X5852" t="s">
        <v>890</v>
      </c>
      <c r="Y5852" t="s">
        <v>309</v>
      </c>
      <c r="Z5852" t="s">
        <v>859</v>
      </c>
    </row>
    <row r="5853" spans="1:26" hidden="1" x14ac:dyDescent="0.25">
      <c r="A5853" t="s">
        <v>23219</v>
      </c>
      <c r="B5853" t="s">
        <v>23220</v>
      </c>
      <c r="C5853" s="1" t="str">
        <f t="shared" si="959"/>
        <v>21:0389</v>
      </c>
      <c r="D5853" s="1" t="str">
        <f t="shared" si="963"/>
        <v>21:0130</v>
      </c>
      <c r="E5853" t="s">
        <v>23221</v>
      </c>
      <c r="F5853" t="s">
        <v>23222</v>
      </c>
      <c r="H5853">
        <v>68.174691300000006</v>
      </c>
      <c r="I5853">
        <v>-84.841318099999995</v>
      </c>
      <c r="J5853" s="1" t="str">
        <f t="shared" si="964"/>
        <v>NGR lake sediment grab sample</v>
      </c>
      <c r="K5853" s="1" t="str">
        <f t="shared" si="965"/>
        <v>&lt;177 micron (NGR)</v>
      </c>
      <c r="L5853">
        <v>66</v>
      </c>
      <c r="M5853" t="s">
        <v>206</v>
      </c>
      <c r="N5853">
        <v>1301</v>
      </c>
      <c r="O5853" t="s">
        <v>588</v>
      </c>
      <c r="P5853" t="s">
        <v>615</v>
      </c>
      <c r="Q5853" t="s">
        <v>277</v>
      </c>
      <c r="R5853" t="s">
        <v>223</v>
      </c>
      <c r="S5853" t="s">
        <v>135</v>
      </c>
      <c r="T5853" t="s">
        <v>36</v>
      </c>
      <c r="U5853" t="s">
        <v>1501</v>
      </c>
      <c r="V5853" t="s">
        <v>1172</v>
      </c>
      <c r="W5853" t="s">
        <v>76</v>
      </c>
      <c r="X5853" t="s">
        <v>82</v>
      </c>
      <c r="Y5853" t="s">
        <v>309</v>
      </c>
      <c r="Z5853" t="s">
        <v>1283</v>
      </c>
    </row>
    <row r="5854" spans="1:26" hidden="1" x14ac:dyDescent="0.25">
      <c r="A5854" t="s">
        <v>23223</v>
      </c>
      <c r="B5854" t="s">
        <v>23224</v>
      </c>
      <c r="C5854" s="1" t="str">
        <f t="shared" si="959"/>
        <v>21:0389</v>
      </c>
      <c r="D5854" s="1" t="str">
        <f t="shared" si="963"/>
        <v>21:0130</v>
      </c>
      <c r="E5854" t="s">
        <v>23225</v>
      </c>
      <c r="F5854" t="s">
        <v>23226</v>
      </c>
      <c r="H5854">
        <v>68.174700599999994</v>
      </c>
      <c r="I5854">
        <v>-84.776835700000007</v>
      </c>
      <c r="J5854" s="1" t="str">
        <f t="shared" si="964"/>
        <v>NGR lake sediment grab sample</v>
      </c>
      <c r="K5854" s="1" t="str">
        <f t="shared" si="965"/>
        <v>&lt;177 micron (NGR)</v>
      </c>
      <c r="L5854">
        <v>66</v>
      </c>
      <c r="M5854" t="s">
        <v>214</v>
      </c>
      <c r="N5854">
        <v>1302</v>
      </c>
      <c r="O5854" t="s">
        <v>178</v>
      </c>
      <c r="P5854" t="s">
        <v>119</v>
      </c>
      <c r="Q5854" t="s">
        <v>391</v>
      </c>
      <c r="R5854" t="s">
        <v>81</v>
      </c>
      <c r="S5854" t="s">
        <v>35</v>
      </c>
      <c r="T5854" t="s">
        <v>122</v>
      </c>
      <c r="U5854" t="s">
        <v>464</v>
      </c>
      <c r="V5854" t="s">
        <v>15879</v>
      </c>
      <c r="W5854" t="s">
        <v>33</v>
      </c>
      <c r="X5854" t="s">
        <v>336</v>
      </c>
      <c r="Y5854" t="s">
        <v>309</v>
      </c>
      <c r="Z5854" t="s">
        <v>10226</v>
      </c>
    </row>
    <row r="5855" spans="1:26" hidden="1" x14ac:dyDescent="0.25">
      <c r="A5855" t="s">
        <v>23227</v>
      </c>
      <c r="B5855" t="s">
        <v>23228</v>
      </c>
      <c r="C5855" s="1" t="str">
        <f t="shared" si="959"/>
        <v>21:0389</v>
      </c>
      <c r="D5855" s="1" t="str">
        <f t="shared" si="963"/>
        <v>21:0130</v>
      </c>
      <c r="E5855" t="s">
        <v>23229</v>
      </c>
      <c r="F5855" t="s">
        <v>23230</v>
      </c>
      <c r="H5855">
        <v>68.0044623</v>
      </c>
      <c r="I5855">
        <v>-85.159923800000001</v>
      </c>
      <c r="J5855" s="1" t="str">
        <f t="shared" si="964"/>
        <v>NGR lake sediment grab sample</v>
      </c>
      <c r="K5855" s="1" t="str">
        <f t="shared" si="965"/>
        <v>&lt;177 micron (NGR)</v>
      </c>
      <c r="L5855">
        <v>67</v>
      </c>
      <c r="M5855" t="s">
        <v>2150</v>
      </c>
      <c r="N5855">
        <v>1303</v>
      </c>
      <c r="O5855" t="s">
        <v>300</v>
      </c>
      <c r="P5855" t="s">
        <v>74</v>
      </c>
      <c r="Q5855" t="s">
        <v>181</v>
      </c>
      <c r="R5855" t="s">
        <v>32</v>
      </c>
      <c r="S5855" t="s">
        <v>64</v>
      </c>
      <c r="T5855" t="s">
        <v>36</v>
      </c>
      <c r="U5855" t="s">
        <v>781</v>
      </c>
      <c r="V5855" t="s">
        <v>522</v>
      </c>
      <c r="W5855" t="s">
        <v>181</v>
      </c>
      <c r="X5855" t="s">
        <v>82</v>
      </c>
      <c r="Y5855" t="s">
        <v>125</v>
      </c>
      <c r="Z5855" t="s">
        <v>2240</v>
      </c>
    </row>
    <row r="5856" spans="1:26" hidden="1" x14ac:dyDescent="0.25">
      <c r="A5856" t="s">
        <v>23231</v>
      </c>
      <c r="B5856" t="s">
        <v>23232</v>
      </c>
      <c r="C5856" s="1" t="str">
        <f t="shared" si="959"/>
        <v>21:0389</v>
      </c>
      <c r="D5856" s="1" t="str">
        <f t="shared" si="963"/>
        <v>21:0130</v>
      </c>
      <c r="E5856" t="s">
        <v>23233</v>
      </c>
      <c r="F5856" t="s">
        <v>23234</v>
      </c>
      <c r="H5856">
        <v>68.095374100000001</v>
      </c>
      <c r="I5856">
        <v>-84.677113700000007</v>
      </c>
      <c r="J5856" s="1" t="str">
        <f t="shared" si="964"/>
        <v>NGR lake sediment grab sample</v>
      </c>
      <c r="K5856" s="1" t="str">
        <f t="shared" si="965"/>
        <v>&lt;177 micron (NGR)</v>
      </c>
      <c r="L5856">
        <v>67</v>
      </c>
      <c r="M5856" t="s">
        <v>47</v>
      </c>
      <c r="N5856">
        <v>1304</v>
      </c>
      <c r="O5856" t="s">
        <v>235</v>
      </c>
      <c r="P5856" t="s">
        <v>1709</v>
      </c>
      <c r="Q5856" t="s">
        <v>271</v>
      </c>
      <c r="R5856" t="s">
        <v>510</v>
      </c>
      <c r="S5856" t="s">
        <v>82</v>
      </c>
      <c r="T5856" t="s">
        <v>437</v>
      </c>
      <c r="U5856" t="s">
        <v>1538</v>
      </c>
      <c r="V5856" t="s">
        <v>19857</v>
      </c>
      <c r="W5856" t="s">
        <v>33</v>
      </c>
      <c r="X5856" t="s">
        <v>48</v>
      </c>
      <c r="Y5856" t="s">
        <v>41</v>
      </c>
      <c r="Z5856" t="s">
        <v>76</v>
      </c>
    </row>
    <row r="5857" spans="1:26" hidden="1" x14ac:dyDescent="0.25">
      <c r="A5857" t="s">
        <v>23235</v>
      </c>
      <c r="B5857" t="s">
        <v>23236</v>
      </c>
      <c r="C5857" s="1" t="str">
        <f t="shared" si="959"/>
        <v>21:0389</v>
      </c>
      <c r="D5857" s="1" t="str">
        <f t="shared" si="963"/>
        <v>21:0130</v>
      </c>
      <c r="E5857" t="s">
        <v>23237</v>
      </c>
      <c r="F5857" t="s">
        <v>23238</v>
      </c>
      <c r="H5857">
        <v>68.086269299999998</v>
      </c>
      <c r="I5857">
        <v>-84.6456953</v>
      </c>
      <c r="J5857" s="1" t="str">
        <f t="shared" si="964"/>
        <v>NGR lake sediment grab sample</v>
      </c>
      <c r="K5857" s="1" t="str">
        <f t="shared" si="965"/>
        <v>&lt;177 micron (NGR)</v>
      </c>
      <c r="L5857">
        <v>67</v>
      </c>
      <c r="M5857" t="s">
        <v>60</v>
      </c>
      <c r="N5857">
        <v>1305</v>
      </c>
      <c r="O5857" t="s">
        <v>615</v>
      </c>
      <c r="P5857" t="s">
        <v>223</v>
      </c>
      <c r="Q5857" t="s">
        <v>76</v>
      </c>
      <c r="R5857" t="s">
        <v>278</v>
      </c>
      <c r="S5857" t="s">
        <v>110</v>
      </c>
      <c r="T5857" t="s">
        <v>36</v>
      </c>
      <c r="U5857" t="s">
        <v>1470</v>
      </c>
      <c r="V5857" t="s">
        <v>393</v>
      </c>
      <c r="W5857" t="s">
        <v>66</v>
      </c>
      <c r="X5857" t="s">
        <v>283</v>
      </c>
      <c r="Y5857" t="s">
        <v>309</v>
      </c>
      <c r="Z5857" t="s">
        <v>1007</v>
      </c>
    </row>
    <row r="5858" spans="1:26" hidden="1" x14ac:dyDescent="0.25">
      <c r="A5858" t="s">
        <v>23239</v>
      </c>
      <c r="B5858" t="s">
        <v>23240</v>
      </c>
      <c r="C5858" s="1" t="str">
        <f t="shared" si="959"/>
        <v>21:0389</v>
      </c>
      <c r="D5858" s="1" t="str">
        <f t="shared" si="963"/>
        <v>21:0130</v>
      </c>
      <c r="E5858" t="s">
        <v>23229</v>
      </c>
      <c r="F5858" t="s">
        <v>23241</v>
      </c>
      <c r="H5858">
        <v>68.0044623</v>
      </c>
      <c r="I5858">
        <v>-85.159923800000001</v>
      </c>
      <c r="J5858" s="1" t="str">
        <f t="shared" si="964"/>
        <v>NGR lake sediment grab sample</v>
      </c>
      <c r="K5858" s="1" t="str">
        <f t="shared" si="965"/>
        <v>&lt;177 micron (NGR)</v>
      </c>
      <c r="L5858">
        <v>67</v>
      </c>
      <c r="M5858" t="s">
        <v>2173</v>
      </c>
      <c r="N5858">
        <v>1306</v>
      </c>
      <c r="O5858" t="s">
        <v>1058</v>
      </c>
      <c r="P5858" t="s">
        <v>798</v>
      </c>
      <c r="Q5858" t="s">
        <v>181</v>
      </c>
      <c r="R5858" t="s">
        <v>334</v>
      </c>
      <c r="S5858" t="s">
        <v>64</v>
      </c>
      <c r="T5858" t="s">
        <v>36</v>
      </c>
      <c r="U5858" t="s">
        <v>1617</v>
      </c>
      <c r="V5858" t="s">
        <v>911</v>
      </c>
      <c r="W5858" t="s">
        <v>181</v>
      </c>
      <c r="X5858" t="s">
        <v>283</v>
      </c>
      <c r="Y5858" t="s">
        <v>125</v>
      </c>
      <c r="Z5858" t="s">
        <v>181</v>
      </c>
    </row>
    <row r="5859" spans="1:26" hidden="1" x14ac:dyDescent="0.25">
      <c r="A5859" t="s">
        <v>23242</v>
      </c>
      <c r="B5859" t="s">
        <v>23243</v>
      </c>
      <c r="C5859" s="1" t="str">
        <f t="shared" si="959"/>
        <v>21:0389</v>
      </c>
      <c r="D5859" s="1" t="str">
        <f t="shared" si="963"/>
        <v>21:0130</v>
      </c>
      <c r="E5859" t="s">
        <v>23244</v>
      </c>
      <c r="F5859" t="s">
        <v>23245</v>
      </c>
      <c r="H5859">
        <v>68.012613400000006</v>
      </c>
      <c r="I5859">
        <v>-85.206703700000006</v>
      </c>
      <c r="J5859" s="1" t="str">
        <f t="shared" si="964"/>
        <v>NGR lake sediment grab sample</v>
      </c>
      <c r="K5859" s="1" t="str">
        <f t="shared" si="965"/>
        <v>&lt;177 micron (NGR)</v>
      </c>
      <c r="L5859">
        <v>67</v>
      </c>
      <c r="M5859" t="s">
        <v>2178</v>
      </c>
      <c r="N5859">
        <v>1307</v>
      </c>
      <c r="O5859" t="s">
        <v>79</v>
      </c>
      <c r="P5859" t="s">
        <v>62</v>
      </c>
      <c r="Q5859" t="s">
        <v>181</v>
      </c>
      <c r="R5859" t="s">
        <v>277</v>
      </c>
      <c r="S5859" t="s">
        <v>50</v>
      </c>
      <c r="T5859" t="s">
        <v>36</v>
      </c>
      <c r="U5859" t="s">
        <v>19022</v>
      </c>
      <c r="V5859" t="s">
        <v>1475</v>
      </c>
      <c r="W5859" t="s">
        <v>33</v>
      </c>
      <c r="X5859" t="s">
        <v>48</v>
      </c>
      <c r="Y5859" t="s">
        <v>41</v>
      </c>
      <c r="Z5859" t="s">
        <v>2787</v>
      </c>
    </row>
    <row r="5860" spans="1:26" hidden="1" x14ac:dyDescent="0.25">
      <c r="A5860" t="s">
        <v>23246</v>
      </c>
      <c r="B5860" t="s">
        <v>23247</v>
      </c>
      <c r="C5860" s="1" t="str">
        <f t="shared" si="959"/>
        <v>21:0389</v>
      </c>
      <c r="D5860" s="1" t="str">
        <f t="shared" si="963"/>
        <v>21:0130</v>
      </c>
      <c r="E5860" t="s">
        <v>23244</v>
      </c>
      <c r="F5860" t="s">
        <v>23248</v>
      </c>
      <c r="H5860">
        <v>68.012613400000006</v>
      </c>
      <c r="I5860">
        <v>-85.206703700000006</v>
      </c>
      <c r="J5860" s="1" t="str">
        <f t="shared" si="964"/>
        <v>NGR lake sediment grab sample</v>
      </c>
      <c r="K5860" s="1" t="str">
        <f t="shared" si="965"/>
        <v>&lt;177 micron (NGR)</v>
      </c>
      <c r="L5860">
        <v>67</v>
      </c>
      <c r="M5860" t="s">
        <v>2182</v>
      </c>
      <c r="N5860">
        <v>1308</v>
      </c>
      <c r="O5860" t="s">
        <v>120</v>
      </c>
      <c r="P5860" t="s">
        <v>108</v>
      </c>
      <c r="Q5860" t="s">
        <v>78</v>
      </c>
      <c r="R5860" t="s">
        <v>277</v>
      </c>
      <c r="S5860" t="s">
        <v>156</v>
      </c>
      <c r="T5860" t="s">
        <v>36</v>
      </c>
      <c r="U5860" t="s">
        <v>328</v>
      </c>
      <c r="V5860" t="s">
        <v>730</v>
      </c>
      <c r="W5860" t="s">
        <v>66</v>
      </c>
      <c r="X5860" t="s">
        <v>890</v>
      </c>
      <c r="Y5860" t="s">
        <v>125</v>
      </c>
      <c r="Z5860" t="s">
        <v>181</v>
      </c>
    </row>
    <row r="5861" spans="1:26" hidden="1" x14ac:dyDescent="0.25">
      <c r="A5861" t="s">
        <v>23249</v>
      </c>
      <c r="B5861" t="s">
        <v>23250</v>
      </c>
      <c r="C5861" s="1" t="str">
        <f t="shared" si="959"/>
        <v>21:0389</v>
      </c>
      <c r="D5861" s="1" t="str">
        <f>HYPERLINK("http://geochem.nrcan.gc.ca/cdogs/content/svy/svy_e.htm", "")</f>
        <v/>
      </c>
      <c r="G5861" s="1" t="str">
        <f>HYPERLINK("http://geochem.nrcan.gc.ca/cdogs/content/cr_/cr_00022_e.htm", "22")</f>
        <v>22</v>
      </c>
      <c r="J5861" t="s">
        <v>220</v>
      </c>
      <c r="K5861" t="s">
        <v>221</v>
      </c>
      <c r="L5861">
        <v>67</v>
      </c>
      <c r="M5861" t="s">
        <v>222</v>
      </c>
      <c r="N5861">
        <v>1309</v>
      </c>
      <c r="O5861" t="s">
        <v>298</v>
      </c>
      <c r="P5861" t="s">
        <v>77</v>
      </c>
      <c r="Q5861" t="s">
        <v>135</v>
      </c>
      <c r="R5861" t="s">
        <v>146</v>
      </c>
      <c r="S5861" t="s">
        <v>78</v>
      </c>
      <c r="T5861" t="s">
        <v>36</v>
      </c>
      <c r="U5861" t="s">
        <v>456</v>
      </c>
      <c r="V5861" t="s">
        <v>1216</v>
      </c>
      <c r="W5861" t="s">
        <v>78</v>
      </c>
      <c r="X5861" t="s">
        <v>48</v>
      </c>
      <c r="Y5861" t="s">
        <v>1607</v>
      </c>
      <c r="Z5861" t="s">
        <v>1558</v>
      </c>
    </row>
    <row r="5862" spans="1:26" hidden="1" x14ac:dyDescent="0.25">
      <c r="A5862" t="s">
        <v>23251</v>
      </c>
      <c r="B5862" t="s">
        <v>23252</v>
      </c>
      <c r="C5862" s="1" t="str">
        <f t="shared" ref="C5862:C5925" si="966">HYPERLINK("http://geochem.nrcan.gc.ca/cdogs/content/bdl/bdl210392_e.htm", "21:0392")</f>
        <v>21:0392</v>
      </c>
      <c r="D5862" s="1" t="str">
        <f t="shared" ref="D5862:D5877" si="967">HYPERLINK("http://geochem.nrcan.gc.ca/cdogs/content/svy/svy210131_e.htm", "21:0131")</f>
        <v>21:0131</v>
      </c>
      <c r="E5862" t="s">
        <v>23253</v>
      </c>
      <c r="F5862" t="s">
        <v>23254</v>
      </c>
      <c r="H5862">
        <v>67.259089900000006</v>
      </c>
      <c r="I5862">
        <v>-83.360400400000003</v>
      </c>
      <c r="J5862" s="1" t="str">
        <f t="shared" ref="J5862:J5877" si="968">HYPERLINK("http://geochem.nrcan.gc.ca/cdogs/content/kwd/kwd020027_e.htm", "NGR lake sediment grab sample")</f>
        <v>NGR lake sediment grab sample</v>
      </c>
      <c r="K5862" s="1" t="str">
        <f t="shared" ref="K5862:K5877" si="969">HYPERLINK("http://geochem.nrcan.gc.ca/cdogs/content/kwd/kwd080006_e.htm", "&lt;177 micron (NGR)")</f>
        <v>&lt;177 micron (NGR)</v>
      </c>
      <c r="L5862">
        <v>1</v>
      </c>
      <c r="M5862" t="s">
        <v>242</v>
      </c>
      <c r="N5862">
        <v>1</v>
      </c>
      <c r="O5862" t="s">
        <v>3158</v>
      </c>
      <c r="P5862" t="s">
        <v>236</v>
      </c>
      <c r="Q5862" t="s">
        <v>271</v>
      </c>
      <c r="R5862" t="s">
        <v>516</v>
      </c>
      <c r="S5862" t="s">
        <v>64</v>
      </c>
      <c r="T5862" t="s">
        <v>36</v>
      </c>
      <c r="U5862" t="s">
        <v>361</v>
      </c>
      <c r="V5862" t="s">
        <v>5085</v>
      </c>
      <c r="W5862" t="s">
        <v>33</v>
      </c>
      <c r="X5862" t="s">
        <v>82</v>
      </c>
      <c r="Y5862" t="s">
        <v>33</v>
      </c>
      <c r="Z5862" t="s">
        <v>1442</v>
      </c>
    </row>
    <row r="5863" spans="1:26" hidden="1" x14ac:dyDescent="0.25">
      <c r="A5863" t="s">
        <v>23255</v>
      </c>
      <c r="B5863" t="s">
        <v>23256</v>
      </c>
      <c r="C5863" s="1" t="str">
        <f t="shared" si="966"/>
        <v>21:0392</v>
      </c>
      <c r="D5863" s="1" t="str">
        <f t="shared" si="967"/>
        <v>21:0131</v>
      </c>
      <c r="E5863" t="s">
        <v>23257</v>
      </c>
      <c r="F5863" t="s">
        <v>23258</v>
      </c>
      <c r="H5863">
        <v>67.477118700000005</v>
      </c>
      <c r="I5863">
        <v>-83.312820400000007</v>
      </c>
      <c r="J5863" s="1" t="str">
        <f t="shared" si="968"/>
        <v>NGR lake sediment grab sample</v>
      </c>
      <c r="K5863" s="1" t="str">
        <f t="shared" si="969"/>
        <v>&lt;177 micron (NGR)</v>
      </c>
      <c r="L5863">
        <v>1</v>
      </c>
      <c r="M5863" t="s">
        <v>47</v>
      </c>
      <c r="N5863">
        <v>2</v>
      </c>
      <c r="O5863" t="s">
        <v>609</v>
      </c>
      <c r="P5863" t="s">
        <v>336</v>
      </c>
      <c r="Q5863" t="s">
        <v>334</v>
      </c>
      <c r="R5863" t="s">
        <v>120</v>
      </c>
      <c r="S5863" t="s">
        <v>34</v>
      </c>
      <c r="T5863" t="s">
        <v>36</v>
      </c>
      <c r="U5863" t="s">
        <v>1480</v>
      </c>
      <c r="V5863" t="s">
        <v>2145</v>
      </c>
      <c r="W5863" t="s">
        <v>39</v>
      </c>
      <c r="X5863" t="s">
        <v>82</v>
      </c>
      <c r="Y5863" t="s">
        <v>39</v>
      </c>
      <c r="Z5863" t="s">
        <v>2070</v>
      </c>
    </row>
    <row r="5864" spans="1:26" hidden="1" x14ac:dyDescent="0.25">
      <c r="A5864" t="s">
        <v>23259</v>
      </c>
      <c r="B5864" t="s">
        <v>23260</v>
      </c>
      <c r="C5864" s="1" t="str">
        <f t="shared" si="966"/>
        <v>21:0392</v>
      </c>
      <c r="D5864" s="1" t="str">
        <f t="shared" si="967"/>
        <v>21:0131</v>
      </c>
      <c r="E5864" t="s">
        <v>23261</v>
      </c>
      <c r="F5864" t="s">
        <v>23262</v>
      </c>
      <c r="H5864">
        <v>67.437933700000002</v>
      </c>
      <c r="I5864">
        <v>-83.285156299999997</v>
      </c>
      <c r="J5864" s="1" t="str">
        <f t="shared" si="968"/>
        <v>NGR lake sediment grab sample</v>
      </c>
      <c r="K5864" s="1" t="str">
        <f t="shared" si="969"/>
        <v>&lt;177 micron (NGR)</v>
      </c>
      <c r="L5864">
        <v>1</v>
      </c>
      <c r="M5864" t="s">
        <v>251</v>
      </c>
      <c r="N5864">
        <v>3</v>
      </c>
      <c r="O5864" t="s">
        <v>91</v>
      </c>
      <c r="P5864" t="s">
        <v>343</v>
      </c>
      <c r="Q5864" t="s">
        <v>271</v>
      </c>
      <c r="R5864" t="s">
        <v>79</v>
      </c>
      <c r="S5864" t="s">
        <v>64</v>
      </c>
      <c r="T5864" t="s">
        <v>122</v>
      </c>
      <c r="U5864" t="s">
        <v>858</v>
      </c>
      <c r="V5864" t="s">
        <v>2723</v>
      </c>
      <c r="W5864" t="s">
        <v>33</v>
      </c>
      <c r="X5864" t="s">
        <v>890</v>
      </c>
      <c r="Y5864" t="s">
        <v>335</v>
      </c>
      <c r="Z5864" t="s">
        <v>2787</v>
      </c>
    </row>
    <row r="5865" spans="1:26" hidden="1" x14ac:dyDescent="0.25">
      <c r="A5865" t="s">
        <v>23263</v>
      </c>
      <c r="B5865" t="s">
        <v>23264</v>
      </c>
      <c r="C5865" s="1" t="str">
        <f t="shared" si="966"/>
        <v>21:0392</v>
      </c>
      <c r="D5865" s="1" t="str">
        <f t="shared" si="967"/>
        <v>21:0131</v>
      </c>
      <c r="E5865" t="s">
        <v>23265</v>
      </c>
      <c r="F5865" t="s">
        <v>23266</v>
      </c>
      <c r="H5865">
        <v>67.434156000000002</v>
      </c>
      <c r="I5865">
        <v>-83.314092299999999</v>
      </c>
      <c r="J5865" s="1" t="str">
        <f t="shared" si="968"/>
        <v>NGR lake sediment grab sample</v>
      </c>
      <c r="K5865" s="1" t="str">
        <f t="shared" si="969"/>
        <v>&lt;177 micron (NGR)</v>
      </c>
      <c r="L5865">
        <v>1</v>
      </c>
      <c r="M5865" t="s">
        <v>259</v>
      </c>
      <c r="N5865">
        <v>4</v>
      </c>
      <c r="O5865" t="s">
        <v>252</v>
      </c>
      <c r="P5865" t="s">
        <v>224</v>
      </c>
      <c r="Q5865" t="s">
        <v>244</v>
      </c>
      <c r="R5865" t="s">
        <v>120</v>
      </c>
      <c r="S5865" t="s">
        <v>271</v>
      </c>
      <c r="T5865" t="s">
        <v>122</v>
      </c>
      <c r="U5865" t="s">
        <v>269</v>
      </c>
      <c r="V5865" t="s">
        <v>16241</v>
      </c>
      <c r="W5865" t="s">
        <v>39</v>
      </c>
      <c r="X5865" t="s">
        <v>82</v>
      </c>
      <c r="Y5865" t="s">
        <v>51</v>
      </c>
      <c r="Z5865" t="s">
        <v>15879</v>
      </c>
    </row>
    <row r="5866" spans="1:26" hidden="1" x14ac:dyDescent="0.25">
      <c r="A5866" t="s">
        <v>23267</v>
      </c>
      <c r="B5866" t="s">
        <v>23268</v>
      </c>
      <c r="C5866" s="1" t="str">
        <f t="shared" si="966"/>
        <v>21:0392</v>
      </c>
      <c r="D5866" s="1" t="str">
        <f t="shared" si="967"/>
        <v>21:0131</v>
      </c>
      <c r="E5866" t="s">
        <v>23265</v>
      </c>
      <c r="F5866" t="s">
        <v>23269</v>
      </c>
      <c r="H5866">
        <v>67.434156000000002</v>
      </c>
      <c r="I5866">
        <v>-83.314092299999999</v>
      </c>
      <c r="J5866" s="1" t="str">
        <f t="shared" si="968"/>
        <v>NGR lake sediment grab sample</v>
      </c>
      <c r="K5866" s="1" t="str">
        <f t="shared" si="969"/>
        <v>&lt;177 micron (NGR)</v>
      </c>
      <c r="L5866">
        <v>1</v>
      </c>
      <c r="M5866" t="s">
        <v>268</v>
      </c>
      <c r="N5866">
        <v>5</v>
      </c>
      <c r="O5866" t="s">
        <v>509</v>
      </c>
      <c r="P5866" t="s">
        <v>236</v>
      </c>
      <c r="Q5866" t="s">
        <v>668</v>
      </c>
      <c r="R5866" t="s">
        <v>61</v>
      </c>
      <c r="S5866" t="s">
        <v>244</v>
      </c>
      <c r="T5866" t="s">
        <v>122</v>
      </c>
      <c r="U5866" t="s">
        <v>269</v>
      </c>
      <c r="V5866" t="s">
        <v>19275</v>
      </c>
      <c r="W5866" t="s">
        <v>80</v>
      </c>
      <c r="X5866" t="s">
        <v>760</v>
      </c>
      <c r="Y5866" t="s">
        <v>290</v>
      </c>
      <c r="Z5866" t="s">
        <v>895</v>
      </c>
    </row>
    <row r="5867" spans="1:26" hidden="1" x14ac:dyDescent="0.25">
      <c r="A5867" t="s">
        <v>23270</v>
      </c>
      <c r="B5867" t="s">
        <v>23271</v>
      </c>
      <c r="C5867" s="1" t="str">
        <f t="shared" si="966"/>
        <v>21:0392</v>
      </c>
      <c r="D5867" s="1" t="str">
        <f t="shared" si="967"/>
        <v>21:0131</v>
      </c>
      <c r="E5867" t="s">
        <v>23272</v>
      </c>
      <c r="F5867" t="s">
        <v>23273</v>
      </c>
      <c r="H5867">
        <v>67.399923099999995</v>
      </c>
      <c r="I5867">
        <v>-83.325516800000003</v>
      </c>
      <c r="J5867" s="1" t="str">
        <f t="shared" si="968"/>
        <v>NGR lake sediment grab sample</v>
      </c>
      <c r="K5867" s="1" t="str">
        <f t="shared" si="969"/>
        <v>&lt;177 micron (NGR)</v>
      </c>
      <c r="L5867">
        <v>1</v>
      </c>
      <c r="M5867" t="s">
        <v>60</v>
      </c>
      <c r="N5867">
        <v>6</v>
      </c>
      <c r="O5867" t="s">
        <v>361</v>
      </c>
      <c r="P5867" t="s">
        <v>207</v>
      </c>
      <c r="Q5867" t="s">
        <v>400</v>
      </c>
      <c r="R5867" t="s">
        <v>61</v>
      </c>
      <c r="S5867" t="s">
        <v>75</v>
      </c>
      <c r="T5867" t="s">
        <v>36</v>
      </c>
      <c r="U5867" t="s">
        <v>831</v>
      </c>
      <c r="V5867" t="s">
        <v>2697</v>
      </c>
      <c r="W5867" t="s">
        <v>181</v>
      </c>
      <c r="X5867" t="s">
        <v>283</v>
      </c>
      <c r="Y5867" t="s">
        <v>181</v>
      </c>
      <c r="Z5867" t="s">
        <v>64</v>
      </c>
    </row>
    <row r="5868" spans="1:26" hidden="1" x14ac:dyDescent="0.25">
      <c r="A5868" t="s">
        <v>23274</v>
      </c>
      <c r="B5868" t="s">
        <v>23275</v>
      </c>
      <c r="C5868" s="1" t="str">
        <f t="shared" si="966"/>
        <v>21:0392</v>
      </c>
      <c r="D5868" s="1" t="str">
        <f t="shared" si="967"/>
        <v>21:0131</v>
      </c>
      <c r="E5868" t="s">
        <v>23276</v>
      </c>
      <c r="F5868" t="s">
        <v>23277</v>
      </c>
      <c r="H5868">
        <v>67.362945600000003</v>
      </c>
      <c r="I5868">
        <v>-83.318727600000003</v>
      </c>
      <c r="J5868" s="1" t="str">
        <f t="shared" si="968"/>
        <v>NGR lake sediment grab sample</v>
      </c>
      <c r="K5868" s="1" t="str">
        <f t="shared" si="969"/>
        <v>&lt;177 micron (NGR)</v>
      </c>
      <c r="L5868">
        <v>1</v>
      </c>
      <c r="M5868" t="s">
        <v>73</v>
      </c>
      <c r="N5868">
        <v>7</v>
      </c>
      <c r="O5868" t="s">
        <v>465</v>
      </c>
      <c r="P5868" t="s">
        <v>236</v>
      </c>
      <c r="Q5868" t="s">
        <v>198</v>
      </c>
      <c r="R5868" t="s">
        <v>48</v>
      </c>
      <c r="S5868" t="s">
        <v>109</v>
      </c>
      <c r="T5868" t="s">
        <v>36</v>
      </c>
      <c r="U5868" t="s">
        <v>655</v>
      </c>
      <c r="V5868" t="s">
        <v>1607</v>
      </c>
      <c r="W5868" t="s">
        <v>63</v>
      </c>
      <c r="X5868" t="s">
        <v>283</v>
      </c>
      <c r="Y5868" t="s">
        <v>63</v>
      </c>
      <c r="Z5868" t="s">
        <v>2692</v>
      </c>
    </row>
    <row r="5869" spans="1:26" hidden="1" x14ac:dyDescent="0.25">
      <c r="A5869" t="s">
        <v>23278</v>
      </c>
      <c r="B5869" t="s">
        <v>23279</v>
      </c>
      <c r="C5869" s="1" t="str">
        <f t="shared" si="966"/>
        <v>21:0392</v>
      </c>
      <c r="D5869" s="1" t="str">
        <f t="shared" si="967"/>
        <v>21:0131</v>
      </c>
      <c r="E5869" t="s">
        <v>23280</v>
      </c>
      <c r="F5869" t="s">
        <v>23281</v>
      </c>
      <c r="H5869">
        <v>67.345381900000007</v>
      </c>
      <c r="I5869">
        <v>-83.361299399999993</v>
      </c>
      <c r="J5869" s="1" t="str">
        <f t="shared" si="968"/>
        <v>NGR lake sediment grab sample</v>
      </c>
      <c r="K5869" s="1" t="str">
        <f t="shared" si="969"/>
        <v>&lt;177 micron (NGR)</v>
      </c>
      <c r="L5869">
        <v>1</v>
      </c>
      <c r="M5869" t="s">
        <v>87</v>
      </c>
      <c r="N5869">
        <v>8</v>
      </c>
      <c r="O5869" t="s">
        <v>771</v>
      </c>
      <c r="P5869" t="s">
        <v>336</v>
      </c>
      <c r="Q5869" t="s">
        <v>64</v>
      </c>
      <c r="R5869" t="s">
        <v>48</v>
      </c>
      <c r="S5869" t="s">
        <v>77</v>
      </c>
      <c r="T5869" t="s">
        <v>36</v>
      </c>
      <c r="U5869" t="s">
        <v>463</v>
      </c>
      <c r="V5869" t="s">
        <v>5080</v>
      </c>
      <c r="W5869" t="s">
        <v>63</v>
      </c>
      <c r="X5869" t="s">
        <v>890</v>
      </c>
      <c r="Y5869" t="s">
        <v>181</v>
      </c>
      <c r="Z5869" t="s">
        <v>201</v>
      </c>
    </row>
    <row r="5870" spans="1:26" hidden="1" x14ac:dyDescent="0.25">
      <c r="A5870" t="s">
        <v>23282</v>
      </c>
      <c r="B5870" t="s">
        <v>23283</v>
      </c>
      <c r="C5870" s="1" t="str">
        <f t="shared" si="966"/>
        <v>21:0392</v>
      </c>
      <c r="D5870" s="1" t="str">
        <f t="shared" si="967"/>
        <v>21:0131</v>
      </c>
      <c r="E5870" t="s">
        <v>23284</v>
      </c>
      <c r="F5870" t="s">
        <v>23285</v>
      </c>
      <c r="H5870">
        <v>67.3153176</v>
      </c>
      <c r="I5870">
        <v>-83.370890500000002</v>
      </c>
      <c r="J5870" s="1" t="str">
        <f t="shared" si="968"/>
        <v>NGR lake sediment grab sample</v>
      </c>
      <c r="K5870" s="1" t="str">
        <f t="shared" si="969"/>
        <v>&lt;177 micron (NGR)</v>
      </c>
      <c r="L5870">
        <v>1</v>
      </c>
      <c r="M5870" t="s">
        <v>96</v>
      </c>
      <c r="N5870">
        <v>9</v>
      </c>
      <c r="O5870" t="s">
        <v>355</v>
      </c>
      <c r="P5870" t="s">
        <v>1254</v>
      </c>
      <c r="Q5870" t="s">
        <v>50</v>
      </c>
      <c r="R5870" t="s">
        <v>197</v>
      </c>
      <c r="S5870" t="s">
        <v>391</v>
      </c>
      <c r="T5870" t="s">
        <v>122</v>
      </c>
      <c r="U5870" t="s">
        <v>991</v>
      </c>
      <c r="V5870" t="s">
        <v>2544</v>
      </c>
      <c r="W5870" t="s">
        <v>80</v>
      </c>
      <c r="X5870" t="s">
        <v>82</v>
      </c>
      <c r="Y5870" t="s">
        <v>146</v>
      </c>
      <c r="Z5870" t="s">
        <v>4295</v>
      </c>
    </row>
    <row r="5871" spans="1:26" hidden="1" x14ac:dyDescent="0.25">
      <c r="A5871" t="s">
        <v>23286</v>
      </c>
      <c r="B5871" t="s">
        <v>23287</v>
      </c>
      <c r="C5871" s="1" t="str">
        <f t="shared" si="966"/>
        <v>21:0392</v>
      </c>
      <c r="D5871" s="1" t="str">
        <f t="shared" si="967"/>
        <v>21:0131</v>
      </c>
      <c r="E5871" t="s">
        <v>23288</v>
      </c>
      <c r="F5871" t="s">
        <v>23289</v>
      </c>
      <c r="H5871">
        <v>67.288262099999997</v>
      </c>
      <c r="I5871">
        <v>-83.295182999999994</v>
      </c>
      <c r="J5871" s="1" t="str">
        <f t="shared" si="968"/>
        <v>NGR lake sediment grab sample</v>
      </c>
      <c r="K5871" s="1" t="str">
        <f t="shared" si="969"/>
        <v>&lt;177 micron (NGR)</v>
      </c>
      <c r="L5871">
        <v>1</v>
      </c>
      <c r="M5871" t="s">
        <v>106</v>
      </c>
      <c r="N5871">
        <v>10</v>
      </c>
      <c r="O5871" t="s">
        <v>119</v>
      </c>
      <c r="P5871" t="s">
        <v>74</v>
      </c>
      <c r="Q5871" t="s">
        <v>50</v>
      </c>
      <c r="R5871" t="s">
        <v>120</v>
      </c>
      <c r="S5871" t="s">
        <v>110</v>
      </c>
      <c r="T5871" t="s">
        <v>122</v>
      </c>
      <c r="U5871" t="s">
        <v>673</v>
      </c>
      <c r="V5871" t="s">
        <v>12849</v>
      </c>
      <c r="W5871" t="s">
        <v>33</v>
      </c>
      <c r="X5871" t="s">
        <v>77</v>
      </c>
      <c r="Y5871" t="s">
        <v>39</v>
      </c>
      <c r="Z5871" t="s">
        <v>1108</v>
      </c>
    </row>
    <row r="5872" spans="1:26" hidden="1" x14ac:dyDescent="0.25">
      <c r="A5872" t="s">
        <v>23290</v>
      </c>
      <c r="B5872" t="s">
        <v>23291</v>
      </c>
      <c r="C5872" s="1" t="str">
        <f t="shared" si="966"/>
        <v>21:0392</v>
      </c>
      <c r="D5872" s="1" t="str">
        <f t="shared" si="967"/>
        <v>21:0131</v>
      </c>
      <c r="E5872" t="s">
        <v>23292</v>
      </c>
      <c r="F5872" t="s">
        <v>23293</v>
      </c>
      <c r="H5872">
        <v>67.262172699999994</v>
      </c>
      <c r="I5872">
        <v>-83.307651899999996</v>
      </c>
      <c r="J5872" s="1" t="str">
        <f t="shared" si="968"/>
        <v>NGR lake sediment grab sample</v>
      </c>
      <c r="K5872" s="1" t="str">
        <f t="shared" si="969"/>
        <v>&lt;177 micron (NGR)</v>
      </c>
      <c r="L5872">
        <v>1</v>
      </c>
      <c r="M5872" t="s">
        <v>118</v>
      </c>
      <c r="N5872">
        <v>11</v>
      </c>
      <c r="O5872" t="s">
        <v>243</v>
      </c>
      <c r="P5872" t="s">
        <v>890</v>
      </c>
      <c r="Q5872" t="s">
        <v>198</v>
      </c>
      <c r="R5872" t="s">
        <v>516</v>
      </c>
      <c r="S5872" t="s">
        <v>109</v>
      </c>
      <c r="T5872" t="s">
        <v>122</v>
      </c>
      <c r="U5872" t="s">
        <v>463</v>
      </c>
      <c r="V5872" t="s">
        <v>171</v>
      </c>
      <c r="W5872" t="s">
        <v>80</v>
      </c>
      <c r="X5872" t="s">
        <v>48</v>
      </c>
      <c r="Y5872" t="s">
        <v>33</v>
      </c>
      <c r="Z5872" t="s">
        <v>1442</v>
      </c>
    </row>
    <row r="5873" spans="1:26" hidden="1" x14ac:dyDescent="0.25">
      <c r="A5873" t="s">
        <v>23294</v>
      </c>
      <c r="B5873" t="s">
        <v>23295</v>
      </c>
      <c r="C5873" s="1" t="str">
        <f t="shared" si="966"/>
        <v>21:0392</v>
      </c>
      <c r="D5873" s="1" t="str">
        <f t="shared" si="967"/>
        <v>21:0131</v>
      </c>
      <c r="E5873" t="s">
        <v>23253</v>
      </c>
      <c r="F5873" t="s">
        <v>23296</v>
      </c>
      <c r="H5873">
        <v>67.259089900000006</v>
      </c>
      <c r="I5873">
        <v>-83.360400400000003</v>
      </c>
      <c r="J5873" s="1" t="str">
        <f t="shared" si="968"/>
        <v>NGR lake sediment grab sample</v>
      </c>
      <c r="K5873" s="1" t="str">
        <f t="shared" si="969"/>
        <v>&lt;177 micron (NGR)</v>
      </c>
      <c r="L5873">
        <v>1</v>
      </c>
      <c r="M5873" t="s">
        <v>366</v>
      </c>
      <c r="N5873">
        <v>12</v>
      </c>
      <c r="O5873" t="s">
        <v>841</v>
      </c>
      <c r="P5873" t="s">
        <v>236</v>
      </c>
      <c r="Q5873" t="s">
        <v>271</v>
      </c>
      <c r="R5873" t="s">
        <v>890</v>
      </c>
      <c r="S5873" t="s">
        <v>50</v>
      </c>
      <c r="T5873" t="s">
        <v>122</v>
      </c>
      <c r="U5873" t="s">
        <v>199</v>
      </c>
      <c r="V5873" t="s">
        <v>2309</v>
      </c>
      <c r="W5873" t="s">
        <v>33</v>
      </c>
      <c r="X5873" t="s">
        <v>82</v>
      </c>
      <c r="Y5873" t="s">
        <v>3466</v>
      </c>
      <c r="Z5873" t="s">
        <v>7612</v>
      </c>
    </row>
    <row r="5874" spans="1:26" hidden="1" x14ac:dyDescent="0.25">
      <c r="A5874" t="s">
        <v>23297</v>
      </c>
      <c r="B5874" t="s">
        <v>23298</v>
      </c>
      <c r="C5874" s="1" t="str">
        <f t="shared" si="966"/>
        <v>21:0392</v>
      </c>
      <c r="D5874" s="1" t="str">
        <f t="shared" si="967"/>
        <v>21:0131</v>
      </c>
      <c r="E5874" t="s">
        <v>23299</v>
      </c>
      <c r="F5874" t="s">
        <v>23300</v>
      </c>
      <c r="H5874">
        <v>67.229801199999997</v>
      </c>
      <c r="I5874">
        <v>-83.379998000000001</v>
      </c>
      <c r="J5874" s="1" t="str">
        <f t="shared" si="968"/>
        <v>NGR lake sediment grab sample</v>
      </c>
      <c r="K5874" s="1" t="str">
        <f t="shared" si="969"/>
        <v>&lt;177 micron (NGR)</v>
      </c>
      <c r="L5874">
        <v>1</v>
      </c>
      <c r="M5874" t="s">
        <v>131</v>
      </c>
      <c r="N5874">
        <v>13</v>
      </c>
      <c r="O5874" t="s">
        <v>260</v>
      </c>
      <c r="P5874" t="s">
        <v>1254</v>
      </c>
      <c r="Q5874" t="s">
        <v>50</v>
      </c>
      <c r="R5874" t="s">
        <v>759</v>
      </c>
      <c r="S5874" t="s">
        <v>277</v>
      </c>
      <c r="T5874" t="s">
        <v>36</v>
      </c>
      <c r="U5874" t="s">
        <v>1842</v>
      </c>
      <c r="V5874" t="s">
        <v>927</v>
      </c>
      <c r="W5874" t="s">
        <v>39</v>
      </c>
      <c r="X5874" t="s">
        <v>283</v>
      </c>
      <c r="Y5874" t="s">
        <v>76</v>
      </c>
      <c r="Z5874" t="s">
        <v>4754</v>
      </c>
    </row>
    <row r="5875" spans="1:26" hidden="1" x14ac:dyDescent="0.25">
      <c r="A5875" t="s">
        <v>23301</v>
      </c>
      <c r="B5875" t="s">
        <v>23302</v>
      </c>
      <c r="C5875" s="1" t="str">
        <f t="shared" si="966"/>
        <v>21:0392</v>
      </c>
      <c r="D5875" s="1" t="str">
        <f t="shared" si="967"/>
        <v>21:0131</v>
      </c>
      <c r="E5875" t="s">
        <v>23303</v>
      </c>
      <c r="F5875" t="s">
        <v>23304</v>
      </c>
      <c r="H5875">
        <v>67.204997199999994</v>
      </c>
      <c r="I5875">
        <v>-83.345055599999995</v>
      </c>
      <c r="J5875" s="1" t="str">
        <f t="shared" si="968"/>
        <v>NGR lake sediment grab sample</v>
      </c>
      <c r="K5875" s="1" t="str">
        <f t="shared" si="969"/>
        <v>&lt;177 micron (NGR)</v>
      </c>
      <c r="L5875">
        <v>1</v>
      </c>
      <c r="M5875" t="s">
        <v>143</v>
      </c>
      <c r="N5875">
        <v>14</v>
      </c>
      <c r="O5875" t="s">
        <v>938</v>
      </c>
      <c r="P5875" t="s">
        <v>798</v>
      </c>
      <c r="Q5875" t="s">
        <v>77</v>
      </c>
      <c r="R5875" t="s">
        <v>224</v>
      </c>
      <c r="S5875" t="s">
        <v>76</v>
      </c>
      <c r="T5875" t="s">
        <v>122</v>
      </c>
      <c r="U5875" t="s">
        <v>235</v>
      </c>
      <c r="V5875" t="s">
        <v>171</v>
      </c>
      <c r="W5875" t="s">
        <v>39</v>
      </c>
      <c r="X5875" t="s">
        <v>82</v>
      </c>
      <c r="Y5875" t="s">
        <v>66</v>
      </c>
      <c r="Z5875" t="s">
        <v>738</v>
      </c>
    </row>
    <row r="5876" spans="1:26" hidden="1" x14ac:dyDescent="0.25">
      <c r="A5876" t="s">
        <v>23305</v>
      </c>
      <c r="B5876" t="s">
        <v>23306</v>
      </c>
      <c r="C5876" s="1" t="str">
        <f t="shared" si="966"/>
        <v>21:0392</v>
      </c>
      <c r="D5876" s="1" t="str">
        <f t="shared" si="967"/>
        <v>21:0131</v>
      </c>
      <c r="E5876" t="s">
        <v>23307</v>
      </c>
      <c r="F5876" t="s">
        <v>23308</v>
      </c>
      <c r="H5876">
        <v>67.175747999999999</v>
      </c>
      <c r="I5876">
        <v>-83.351711899999998</v>
      </c>
      <c r="J5876" s="1" t="str">
        <f t="shared" si="968"/>
        <v>NGR lake sediment grab sample</v>
      </c>
      <c r="K5876" s="1" t="str">
        <f t="shared" si="969"/>
        <v>&lt;177 micron (NGR)</v>
      </c>
      <c r="L5876">
        <v>1</v>
      </c>
      <c r="M5876" t="s">
        <v>177</v>
      </c>
      <c r="N5876">
        <v>15</v>
      </c>
      <c r="O5876" t="s">
        <v>405</v>
      </c>
      <c r="P5876" t="s">
        <v>82</v>
      </c>
      <c r="Q5876" t="s">
        <v>50</v>
      </c>
      <c r="R5876" t="s">
        <v>516</v>
      </c>
      <c r="S5876" t="s">
        <v>64</v>
      </c>
      <c r="T5876" t="s">
        <v>36</v>
      </c>
      <c r="U5876" t="s">
        <v>3149</v>
      </c>
      <c r="V5876" t="s">
        <v>5774</v>
      </c>
      <c r="W5876" t="s">
        <v>66</v>
      </c>
      <c r="X5876" t="s">
        <v>283</v>
      </c>
      <c r="Y5876" t="s">
        <v>380</v>
      </c>
      <c r="Z5876" t="s">
        <v>6924</v>
      </c>
    </row>
    <row r="5877" spans="1:26" hidden="1" x14ac:dyDescent="0.25">
      <c r="A5877" t="s">
        <v>23309</v>
      </c>
      <c r="B5877" t="s">
        <v>23310</v>
      </c>
      <c r="C5877" s="1" t="str">
        <f t="shared" si="966"/>
        <v>21:0392</v>
      </c>
      <c r="D5877" s="1" t="str">
        <f t="shared" si="967"/>
        <v>21:0131</v>
      </c>
      <c r="E5877" t="s">
        <v>23311</v>
      </c>
      <c r="F5877" t="s">
        <v>23312</v>
      </c>
      <c r="H5877">
        <v>67.141673100000006</v>
      </c>
      <c r="I5877">
        <v>-83.388349599999998</v>
      </c>
      <c r="J5877" s="1" t="str">
        <f t="shared" si="968"/>
        <v>NGR lake sediment grab sample</v>
      </c>
      <c r="K5877" s="1" t="str">
        <f t="shared" si="969"/>
        <v>&lt;177 micron (NGR)</v>
      </c>
      <c r="L5877">
        <v>1</v>
      </c>
      <c r="M5877" t="s">
        <v>187</v>
      </c>
      <c r="N5877">
        <v>16</v>
      </c>
      <c r="O5877" t="s">
        <v>1177</v>
      </c>
      <c r="P5877" t="s">
        <v>224</v>
      </c>
      <c r="Q5877" t="s">
        <v>76</v>
      </c>
      <c r="R5877" t="s">
        <v>489</v>
      </c>
      <c r="S5877" t="s">
        <v>76</v>
      </c>
      <c r="T5877" t="s">
        <v>36</v>
      </c>
      <c r="U5877" t="s">
        <v>112</v>
      </c>
      <c r="V5877" t="s">
        <v>408</v>
      </c>
      <c r="W5877" t="s">
        <v>80</v>
      </c>
      <c r="X5877" t="s">
        <v>760</v>
      </c>
      <c r="Y5877" t="s">
        <v>309</v>
      </c>
      <c r="Z5877" t="s">
        <v>334</v>
      </c>
    </row>
    <row r="5878" spans="1:26" hidden="1" x14ac:dyDescent="0.25">
      <c r="A5878" t="s">
        <v>23313</v>
      </c>
      <c r="B5878" t="s">
        <v>23314</v>
      </c>
      <c r="C5878" s="1" t="str">
        <f t="shared" si="966"/>
        <v>21:0392</v>
      </c>
      <c r="D5878" s="1" t="str">
        <f>HYPERLINK("http://geochem.nrcan.gc.ca/cdogs/content/svy/svy_e.htm", "")</f>
        <v/>
      </c>
      <c r="G5878" s="1" t="str">
        <f>HYPERLINK("http://geochem.nrcan.gc.ca/cdogs/content/cr_/cr_00023_e.htm", "23")</f>
        <v>23</v>
      </c>
      <c r="J5878" t="s">
        <v>220</v>
      </c>
      <c r="K5878" t="s">
        <v>221</v>
      </c>
      <c r="L5878">
        <v>1</v>
      </c>
      <c r="M5878" t="s">
        <v>222</v>
      </c>
      <c r="N5878">
        <v>17</v>
      </c>
      <c r="O5878" t="s">
        <v>615</v>
      </c>
      <c r="P5878" t="s">
        <v>145</v>
      </c>
      <c r="Q5878" t="s">
        <v>271</v>
      </c>
      <c r="R5878" t="s">
        <v>109</v>
      </c>
      <c r="S5878" t="s">
        <v>109</v>
      </c>
      <c r="T5878" t="s">
        <v>36</v>
      </c>
      <c r="U5878" t="s">
        <v>964</v>
      </c>
      <c r="V5878" t="s">
        <v>504</v>
      </c>
      <c r="W5878" t="s">
        <v>39</v>
      </c>
      <c r="X5878" t="s">
        <v>300</v>
      </c>
      <c r="Y5878" t="s">
        <v>146</v>
      </c>
      <c r="Z5878" t="s">
        <v>134</v>
      </c>
    </row>
    <row r="5879" spans="1:26" hidden="1" x14ac:dyDescent="0.25">
      <c r="A5879" t="s">
        <v>23315</v>
      </c>
      <c r="B5879" t="s">
        <v>23316</v>
      </c>
      <c r="C5879" s="1" t="str">
        <f t="shared" si="966"/>
        <v>21:0392</v>
      </c>
      <c r="D5879" s="1" t="str">
        <f t="shared" ref="D5879:D5884" si="970">HYPERLINK("http://geochem.nrcan.gc.ca/cdogs/content/svy/svy210131_e.htm", "21:0131")</f>
        <v>21:0131</v>
      </c>
      <c r="E5879" t="s">
        <v>23317</v>
      </c>
      <c r="F5879" t="s">
        <v>23318</v>
      </c>
      <c r="H5879">
        <v>67.123944300000005</v>
      </c>
      <c r="I5879">
        <v>-83.4588854</v>
      </c>
      <c r="J5879" s="1" t="str">
        <f t="shared" ref="J5879:J5884" si="971">HYPERLINK("http://geochem.nrcan.gc.ca/cdogs/content/kwd/kwd020027_e.htm", "NGR lake sediment grab sample")</f>
        <v>NGR lake sediment grab sample</v>
      </c>
      <c r="K5879" s="1" t="str">
        <f t="shared" ref="K5879:K5884" si="972">HYPERLINK("http://geochem.nrcan.gc.ca/cdogs/content/kwd/kwd080006_e.htm", "&lt;177 micron (NGR)")</f>
        <v>&lt;177 micron (NGR)</v>
      </c>
      <c r="L5879">
        <v>1</v>
      </c>
      <c r="M5879" t="s">
        <v>196</v>
      </c>
      <c r="N5879">
        <v>18</v>
      </c>
      <c r="O5879" t="s">
        <v>583</v>
      </c>
      <c r="P5879" t="s">
        <v>336</v>
      </c>
      <c r="Q5879" t="s">
        <v>110</v>
      </c>
      <c r="R5879" t="s">
        <v>61</v>
      </c>
      <c r="S5879" t="s">
        <v>135</v>
      </c>
      <c r="T5879" t="s">
        <v>262</v>
      </c>
      <c r="U5879" t="s">
        <v>111</v>
      </c>
      <c r="V5879" t="s">
        <v>76</v>
      </c>
      <c r="W5879" t="s">
        <v>34</v>
      </c>
      <c r="X5879" t="s">
        <v>48</v>
      </c>
      <c r="Y5879" t="s">
        <v>7452</v>
      </c>
      <c r="Z5879" t="s">
        <v>1529</v>
      </c>
    </row>
    <row r="5880" spans="1:26" hidden="1" x14ac:dyDescent="0.25">
      <c r="A5880" t="s">
        <v>23319</v>
      </c>
      <c r="B5880" t="s">
        <v>23320</v>
      </c>
      <c r="C5880" s="1" t="str">
        <f t="shared" si="966"/>
        <v>21:0392</v>
      </c>
      <c r="D5880" s="1" t="str">
        <f t="shared" si="970"/>
        <v>21:0131</v>
      </c>
      <c r="E5880" t="s">
        <v>23321</v>
      </c>
      <c r="F5880" t="s">
        <v>23322</v>
      </c>
      <c r="H5880">
        <v>67.091213699999997</v>
      </c>
      <c r="I5880">
        <v>-83.418684600000006</v>
      </c>
      <c r="J5880" s="1" t="str">
        <f t="shared" si="971"/>
        <v>NGR lake sediment grab sample</v>
      </c>
      <c r="K5880" s="1" t="str">
        <f t="shared" si="972"/>
        <v>&lt;177 micron (NGR)</v>
      </c>
      <c r="L5880">
        <v>1</v>
      </c>
      <c r="M5880" t="s">
        <v>206</v>
      </c>
      <c r="N5880">
        <v>19</v>
      </c>
      <c r="O5880" t="s">
        <v>235</v>
      </c>
      <c r="P5880" t="s">
        <v>61</v>
      </c>
      <c r="Q5880" t="s">
        <v>109</v>
      </c>
      <c r="R5880" t="s">
        <v>74</v>
      </c>
      <c r="S5880" t="s">
        <v>34</v>
      </c>
      <c r="T5880" t="s">
        <v>122</v>
      </c>
      <c r="U5880" t="s">
        <v>199</v>
      </c>
      <c r="V5880" t="s">
        <v>368</v>
      </c>
      <c r="W5880" t="s">
        <v>135</v>
      </c>
      <c r="X5880" t="s">
        <v>890</v>
      </c>
      <c r="Y5880" t="s">
        <v>380</v>
      </c>
      <c r="Z5880" t="s">
        <v>1122</v>
      </c>
    </row>
    <row r="5881" spans="1:26" hidden="1" x14ac:dyDescent="0.25">
      <c r="A5881" t="s">
        <v>23323</v>
      </c>
      <c r="B5881" t="s">
        <v>23324</v>
      </c>
      <c r="C5881" s="1" t="str">
        <f t="shared" si="966"/>
        <v>21:0392</v>
      </c>
      <c r="D5881" s="1" t="str">
        <f t="shared" si="970"/>
        <v>21:0131</v>
      </c>
      <c r="E5881" t="s">
        <v>23325</v>
      </c>
      <c r="F5881" t="s">
        <v>23326</v>
      </c>
      <c r="H5881">
        <v>67.062244000000007</v>
      </c>
      <c r="I5881">
        <v>-83.425527599999995</v>
      </c>
      <c r="J5881" s="1" t="str">
        <f t="shared" si="971"/>
        <v>NGR lake sediment grab sample</v>
      </c>
      <c r="K5881" s="1" t="str">
        <f t="shared" si="972"/>
        <v>&lt;177 micron (NGR)</v>
      </c>
      <c r="L5881">
        <v>1</v>
      </c>
      <c r="M5881" t="s">
        <v>214</v>
      </c>
      <c r="N5881">
        <v>20</v>
      </c>
      <c r="O5881" t="s">
        <v>67</v>
      </c>
      <c r="P5881" t="s">
        <v>49</v>
      </c>
      <c r="Q5881" t="s">
        <v>146</v>
      </c>
      <c r="R5881" t="s">
        <v>145</v>
      </c>
      <c r="S5881" t="s">
        <v>78</v>
      </c>
      <c r="T5881" t="s">
        <v>36</v>
      </c>
      <c r="U5881" t="s">
        <v>559</v>
      </c>
      <c r="V5881" t="s">
        <v>2451</v>
      </c>
      <c r="W5881" t="s">
        <v>80</v>
      </c>
      <c r="X5881" t="s">
        <v>82</v>
      </c>
      <c r="Y5881" t="s">
        <v>41</v>
      </c>
      <c r="Z5881" t="s">
        <v>2656</v>
      </c>
    </row>
    <row r="5882" spans="1:26" hidden="1" x14ac:dyDescent="0.25">
      <c r="A5882" t="s">
        <v>23327</v>
      </c>
      <c r="B5882" t="s">
        <v>23328</v>
      </c>
      <c r="C5882" s="1" t="str">
        <f t="shared" si="966"/>
        <v>21:0392</v>
      </c>
      <c r="D5882" s="1" t="str">
        <f t="shared" si="970"/>
        <v>21:0131</v>
      </c>
      <c r="E5882" t="s">
        <v>23329</v>
      </c>
      <c r="F5882" t="s">
        <v>23330</v>
      </c>
      <c r="H5882">
        <v>66.999359400000003</v>
      </c>
      <c r="I5882">
        <v>-83.436146699999995</v>
      </c>
      <c r="J5882" s="1" t="str">
        <f t="shared" si="971"/>
        <v>NGR lake sediment grab sample</v>
      </c>
      <c r="K5882" s="1" t="str">
        <f t="shared" si="972"/>
        <v>&lt;177 micron (NGR)</v>
      </c>
      <c r="L5882">
        <v>2</v>
      </c>
      <c r="M5882" t="s">
        <v>242</v>
      </c>
      <c r="N5882">
        <v>21</v>
      </c>
      <c r="O5882" t="s">
        <v>666</v>
      </c>
      <c r="P5882" t="s">
        <v>1048</v>
      </c>
      <c r="Q5882" t="s">
        <v>78</v>
      </c>
      <c r="R5882" t="s">
        <v>516</v>
      </c>
      <c r="S5882" t="s">
        <v>146</v>
      </c>
      <c r="T5882" t="s">
        <v>36</v>
      </c>
      <c r="U5882" t="s">
        <v>263</v>
      </c>
      <c r="V5882" t="s">
        <v>137</v>
      </c>
      <c r="W5882" t="s">
        <v>78</v>
      </c>
      <c r="X5882" t="s">
        <v>890</v>
      </c>
      <c r="Y5882" t="s">
        <v>41</v>
      </c>
      <c r="Z5882" t="s">
        <v>975</v>
      </c>
    </row>
    <row r="5883" spans="1:26" hidden="1" x14ac:dyDescent="0.25">
      <c r="A5883" t="s">
        <v>23331</v>
      </c>
      <c r="B5883" t="s">
        <v>23332</v>
      </c>
      <c r="C5883" s="1" t="str">
        <f t="shared" si="966"/>
        <v>21:0392</v>
      </c>
      <c r="D5883" s="1" t="str">
        <f t="shared" si="970"/>
        <v>21:0131</v>
      </c>
      <c r="E5883" t="s">
        <v>23333</v>
      </c>
      <c r="F5883" t="s">
        <v>23334</v>
      </c>
      <c r="H5883">
        <v>67.044652099999993</v>
      </c>
      <c r="I5883">
        <v>-83.443702400000006</v>
      </c>
      <c r="J5883" s="1" t="str">
        <f t="shared" si="971"/>
        <v>NGR lake sediment grab sample</v>
      </c>
      <c r="K5883" s="1" t="str">
        <f t="shared" si="972"/>
        <v>&lt;177 micron (NGR)</v>
      </c>
      <c r="L5883">
        <v>2</v>
      </c>
      <c r="M5883" t="s">
        <v>251</v>
      </c>
      <c r="N5883">
        <v>22</v>
      </c>
      <c r="O5883" t="s">
        <v>163</v>
      </c>
      <c r="P5883" t="s">
        <v>48</v>
      </c>
      <c r="Q5883" t="s">
        <v>76</v>
      </c>
      <c r="R5883" t="s">
        <v>82</v>
      </c>
      <c r="S5883" t="s">
        <v>76</v>
      </c>
      <c r="T5883" t="s">
        <v>122</v>
      </c>
      <c r="U5883" t="s">
        <v>1024</v>
      </c>
      <c r="V5883" t="s">
        <v>10398</v>
      </c>
      <c r="W5883" t="s">
        <v>76</v>
      </c>
      <c r="X5883" t="s">
        <v>890</v>
      </c>
      <c r="Y5883" t="s">
        <v>63</v>
      </c>
      <c r="Z5883" t="s">
        <v>686</v>
      </c>
    </row>
    <row r="5884" spans="1:26" hidden="1" x14ac:dyDescent="0.25">
      <c r="A5884" t="s">
        <v>23335</v>
      </c>
      <c r="B5884" t="s">
        <v>23336</v>
      </c>
      <c r="C5884" s="1" t="str">
        <f t="shared" si="966"/>
        <v>21:0392</v>
      </c>
      <c r="D5884" s="1" t="str">
        <f t="shared" si="970"/>
        <v>21:0131</v>
      </c>
      <c r="E5884" t="s">
        <v>23337</v>
      </c>
      <c r="F5884" t="s">
        <v>23338</v>
      </c>
      <c r="H5884">
        <v>67.025296600000004</v>
      </c>
      <c r="I5884">
        <v>-83.446281400000004</v>
      </c>
      <c r="J5884" s="1" t="str">
        <f t="shared" si="971"/>
        <v>NGR lake sediment grab sample</v>
      </c>
      <c r="K5884" s="1" t="str">
        <f t="shared" si="972"/>
        <v>&lt;177 micron (NGR)</v>
      </c>
      <c r="L5884">
        <v>2</v>
      </c>
      <c r="M5884" t="s">
        <v>259</v>
      </c>
      <c r="N5884">
        <v>23</v>
      </c>
      <c r="O5884" t="s">
        <v>1177</v>
      </c>
      <c r="P5884" t="s">
        <v>224</v>
      </c>
      <c r="Q5884" t="s">
        <v>76</v>
      </c>
      <c r="R5884" t="s">
        <v>49</v>
      </c>
      <c r="S5884" t="s">
        <v>64</v>
      </c>
      <c r="T5884" t="s">
        <v>36</v>
      </c>
      <c r="U5884" t="s">
        <v>9262</v>
      </c>
      <c r="V5884" t="s">
        <v>10394</v>
      </c>
      <c r="W5884" t="s">
        <v>76</v>
      </c>
      <c r="X5884" t="s">
        <v>890</v>
      </c>
      <c r="Y5884" t="s">
        <v>63</v>
      </c>
      <c r="Z5884" t="s">
        <v>1830</v>
      </c>
    </row>
    <row r="5885" spans="1:26" hidden="1" x14ac:dyDescent="0.25">
      <c r="A5885" t="s">
        <v>23339</v>
      </c>
      <c r="B5885" t="s">
        <v>23340</v>
      </c>
      <c r="C5885" s="1" t="str">
        <f t="shared" si="966"/>
        <v>21:0392</v>
      </c>
      <c r="D5885" s="1" t="str">
        <f>HYPERLINK("http://geochem.nrcan.gc.ca/cdogs/content/svy/svy_e.htm", "")</f>
        <v/>
      </c>
      <c r="G5885" s="1" t="str">
        <f>HYPERLINK("http://geochem.nrcan.gc.ca/cdogs/content/cr_/cr_00007_e.htm", "7")</f>
        <v>7</v>
      </c>
      <c r="J5885" t="s">
        <v>220</v>
      </c>
      <c r="K5885" t="s">
        <v>221</v>
      </c>
      <c r="L5885">
        <v>2</v>
      </c>
      <c r="M5885" t="s">
        <v>222</v>
      </c>
      <c r="N5885">
        <v>24</v>
      </c>
      <c r="O5885" t="s">
        <v>108</v>
      </c>
      <c r="P5885" t="s">
        <v>108</v>
      </c>
      <c r="Q5885" t="s">
        <v>97</v>
      </c>
      <c r="R5885" t="s">
        <v>76</v>
      </c>
      <c r="S5885" t="s">
        <v>80</v>
      </c>
      <c r="T5885" t="s">
        <v>1095</v>
      </c>
      <c r="U5885" t="s">
        <v>799</v>
      </c>
      <c r="V5885" t="s">
        <v>227</v>
      </c>
      <c r="W5885" t="s">
        <v>53</v>
      </c>
      <c r="X5885" t="s">
        <v>100</v>
      </c>
      <c r="Y5885" t="s">
        <v>135</v>
      </c>
      <c r="Z5885" t="s">
        <v>458</v>
      </c>
    </row>
    <row r="5886" spans="1:26" hidden="1" x14ac:dyDescent="0.25">
      <c r="A5886" t="s">
        <v>23341</v>
      </c>
      <c r="B5886" t="s">
        <v>23342</v>
      </c>
      <c r="C5886" s="1" t="str">
        <f t="shared" si="966"/>
        <v>21:0392</v>
      </c>
      <c r="D5886" s="1" t="str">
        <f t="shared" ref="D5886:D5914" si="973">HYPERLINK("http://geochem.nrcan.gc.ca/cdogs/content/svy/svy210131_e.htm", "21:0131")</f>
        <v>21:0131</v>
      </c>
      <c r="E5886" t="s">
        <v>23337</v>
      </c>
      <c r="F5886" t="s">
        <v>23343</v>
      </c>
      <c r="H5886">
        <v>67.025296600000004</v>
      </c>
      <c r="I5886">
        <v>-83.446281400000004</v>
      </c>
      <c r="J5886" s="1" t="str">
        <f t="shared" ref="J5886:J5914" si="974">HYPERLINK("http://geochem.nrcan.gc.ca/cdogs/content/kwd/kwd020027_e.htm", "NGR lake sediment grab sample")</f>
        <v>NGR lake sediment grab sample</v>
      </c>
      <c r="K5886" s="1" t="str">
        <f t="shared" ref="K5886:K5914" si="975">HYPERLINK("http://geochem.nrcan.gc.ca/cdogs/content/kwd/kwd080006_e.htm", "&lt;177 micron (NGR)")</f>
        <v>&lt;177 micron (NGR)</v>
      </c>
      <c r="L5886">
        <v>2</v>
      </c>
      <c r="M5886" t="s">
        <v>268</v>
      </c>
      <c r="N5886">
        <v>25</v>
      </c>
      <c r="O5886" t="s">
        <v>100</v>
      </c>
      <c r="P5886" t="s">
        <v>516</v>
      </c>
      <c r="Q5886" t="s">
        <v>181</v>
      </c>
      <c r="R5886" t="s">
        <v>35</v>
      </c>
      <c r="S5886" t="s">
        <v>64</v>
      </c>
      <c r="T5886" t="s">
        <v>36</v>
      </c>
      <c r="U5886" t="s">
        <v>974</v>
      </c>
      <c r="V5886" t="s">
        <v>4726</v>
      </c>
      <c r="W5886" t="s">
        <v>39</v>
      </c>
      <c r="X5886" t="s">
        <v>890</v>
      </c>
      <c r="Y5886" t="s">
        <v>1607</v>
      </c>
      <c r="Z5886" t="s">
        <v>3162</v>
      </c>
    </row>
    <row r="5887" spans="1:26" hidden="1" x14ac:dyDescent="0.25">
      <c r="A5887" t="s">
        <v>23344</v>
      </c>
      <c r="B5887" t="s">
        <v>23345</v>
      </c>
      <c r="C5887" s="1" t="str">
        <f t="shared" si="966"/>
        <v>21:0392</v>
      </c>
      <c r="D5887" s="1" t="str">
        <f t="shared" si="973"/>
        <v>21:0131</v>
      </c>
      <c r="E5887" t="s">
        <v>23329</v>
      </c>
      <c r="F5887" t="s">
        <v>23346</v>
      </c>
      <c r="H5887">
        <v>66.999359400000003</v>
      </c>
      <c r="I5887">
        <v>-83.436146699999995</v>
      </c>
      <c r="J5887" s="1" t="str">
        <f t="shared" si="974"/>
        <v>NGR lake sediment grab sample</v>
      </c>
      <c r="K5887" s="1" t="str">
        <f t="shared" si="975"/>
        <v>&lt;177 micron (NGR)</v>
      </c>
      <c r="L5887">
        <v>2</v>
      </c>
      <c r="M5887" t="s">
        <v>366</v>
      </c>
      <c r="N5887">
        <v>26</v>
      </c>
      <c r="O5887" t="s">
        <v>488</v>
      </c>
      <c r="P5887" t="s">
        <v>455</v>
      </c>
      <c r="Q5887" t="s">
        <v>146</v>
      </c>
      <c r="R5887" t="s">
        <v>890</v>
      </c>
      <c r="S5887" t="s">
        <v>146</v>
      </c>
      <c r="T5887" t="s">
        <v>36</v>
      </c>
      <c r="U5887" t="s">
        <v>1432</v>
      </c>
      <c r="V5887" t="s">
        <v>216</v>
      </c>
      <c r="W5887" t="s">
        <v>181</v>
      </c>
      <c r="X5887" t="s">
        <v>48</v>
      </c>
      <c r="Y5887" t="s">
        <v>41</v>
      </c>
      <c r="Z5887" t="s">
        <v>1200</v>
      </c>
    </row>
    <row r="5888" spans="1:26" hidden="1" x14ac:dyDescent="0.25">
      <c r="A5888" t="s">
        <v>23347</v>
      </c>
      <c r="B5888" t="s">
        <v>23348</v>
      </c>
      <c r="C5888" s="1" t="str">
        <f t="shared" si="966"/>
        <v>21:0392</v>
      </c>
      <c r="D5888" s="1" t="str">
        <f t="shared" si="973"/>
        <v>21:0131</v>
      </c>
      <c r="E5888" t="s">
        <v>23349</v>
      </c>
      <c r="F5888" t="s">
        <v>23350</v>
      </c>
      <c r="H5888">
        <v>67.008844800000006</v>
      </c>
      <c r="I5888">
        <v>-83.596856399999993</v>
      </c>
      <c r="J5888" s="1" t="str">
        <f t="shared" si="974"/>
        <v>NGR lake sediment grab sample</v>
      </c>
      <c r="K5888" s="1" t="str">
        <f t="shared" si="975"/>
        <v>&lt;177 micron (NGR)</v>
      </c>
      <c r="L5888">
        <v>2</v>
      </c>
      <c r="M5888" t="s">
        <v>47</v>
      </c>
      <c r="N5888">
        <v>27</v>
      </c>
      <c r="O5888" t="s">
        <v>679</v>
      </c>
      <c r="P5888" t="s">
        <v>79</v>
      </c>
      <c r="Q5888" t="s">
        <v>76</v>
      </c>
      <c r="R5888" t="s">
        <v>334</v>
      </c>
      <c r="S5888" t="s">
        <v>78</v>
      </c>
      <c r="T5888" t="s">
        <v>122</v>
      </c>
      <c r="U5888" t="s">
        <v>299</v>
      </c>
      <c r="V5888" t="s">
        <v>685</v>
      </c>
      <c r="W5888" t="s">
        <v>80</v>
      </c>
      <c r="X5888" t="s">
        <v>79</v>
      </c>
      <c r="Y5888" t="s">
        <v>41</v>
      </c>
      <c r="Z5888" t="s">
        <v>1318</v>
      </c>
    </row>
    <row r="5889" spans="1:26" hidden="1" x14ac:dyDescent="0.25">
      <c r="A5889" t="s">
        <v>23351</v>
      </c>
      <c r="B5889" t="s">
        <v>23352</v>
      </c>
      <c r="C5889" s="1" t="str">
        <f t="shared" si="966"/>
        <v>21:0392</v>
      </c>
      <c r="D5889" s="1" t="str">
        <f t="shared" si="973"/>
        <v>21:0131</v>
      </c>
      <c r="E5889" t="s">
        <v>23353</v>
      </c>
      <c r="F5889" t="s">
        <v>23354</v>
      </c>
      <c r="H5889">
        <v>67.005684599999995</v>
      </c>
      <c r="I5889">
        <v>-83.686069700000004</v>
      </c>
      <c r="J5889" s="1" t="str">
        <f t="shared" si="974"/>
        <v>NGR lake sediment grab sample</v>
      </c>
      <c r="K5889" s="1" t="str">
        <f t="shared" si="975"/>
        <v>&lt;177 micron (NGR)</v>
      </c>
      <c r="L5889">
        <v>2</v>
      </c>
      <c r="M5889" t="s">
        <v>60</v>
      </c>
      <c r="N5889">
        <v>28</v>
      </c>
      <c r="O5889" t="s">
        <v>260</v>
      </c>
      <c r="P5889" t="s">
        <v>54</v>
      </c>
      <c r="Q5889" t="s">
        <v>156</v>
      </c>
      <c r="R5889" t="s">
        <v>61</v>
      </c>
      <c r="S5889" t="s">
        <v>97</v>
      </c>
      <c r="T5889" t="s">
        <v>225</v>
      </c>
      <c r="U5889" t="s">
        <v>497</v>
      </c>
      <c r="V5889" t="s">
        <v>171</v>
      </c>
      <c r="W5889" t="s">
        <v>290</v>
      </c>
      <c r="X5889" t="s">
        <v>300</v>
      </c>
      <c r="Y5889" t="s">
        <v>380</v>
      </c>
      <c r="Z5889" t="s">
        <v>1067</v>
      </c>
    </row>
    <row r="5890" spans="1:26" hidden="1" x14ac:dyDescent="0.25">
      <c r="A5890" t="s">
        <v>23355</v>
      </c>
      <c r="B5890" t="s">
        <v>23356</v>
      </c>
      <c r="C5890" s="1" t="str">
        <f t="shared" si="966"/>
        <v>21:0392</v>
      </c>
      <c r="D5890" s="1" t="str">
        <f t="shared" si="973"/>
        <v>21:0131</v>
      </c>
      <c r="E5890" t="s">
        <v>23357</v>
      </c>
      <c r="F5890" t="s">
        <v>23358</v>
      </c>
      <c r="H5890">
        <v>67.010945100000001</v>
      </c>
      <c r="I5890">
        <v>-83.729841699999994</v>
      </c>
      <c r="J5890" s="1" t="str">
        <f t="shared" si="974"/>
        <v>NGR lake sediment grab sample</v>
      </c>
      <c r="K5890" s="1" t="str">
        <f t="shared" si="975"/>
        <v>&lt;177 micron (NGR)</v>
      </c>
      <c r="L5890">
        <v>2</v>
      </c>
      <c r="M5890" t="s">
        <v>73</v>
      </c>
      <c r="N5890">
        <v>29</v>
      </c>
      <c r="O5890" t="s">
        <v>858</v>
      </c>
      <c r="P5890" t="s">
        <v>1090</v>
      </c>
      <c r="Q5890" t="s">
        <v>50</v>
      </c>
      <c r="R5890" t="s">
        <v>666</v>
      </c>
      <c r="S5890" t="s">
        <v>145</v>
      </c>
      <c r="T5890" t="s">
        <v>437</v>
      </c>
      <c r="U5890" t="s">
        <v>1282</v>
      </c>
      <c r="V5890" t="s">
        <v>2127</v>
      </c>
      <c r="W5890" t="s">
        <v>668</v>
      </c>
      <c r="X5890" t="s">
        <v>48</v>
      </c>
      <c r="Y5890" t="s">
        <v>244</v>
      </c>
      <c r="Z5890" t="s">
        <v>458</v>
      </c>
    </row>
    <row r="5891" spans="1:26" hidden="1" x14ac:dyDescent="0.25">
      <c r="A5891" t="s">
        <v>23359</v>
      </c>
      <c r="B5891" t="s">
        <v>23360</v>
      </c>
      <c r="C5891" s="1" t="str">
        <f t="shared" si="966"/>
        <v>21:0392</v>
      </c>
      <c r="D5891" s="1" t="str">
        <f t="shared" si="973"/>
        <v>21:0131</v>
      </c>
      <c r="E5891" t="s">
        <v>23361</v>
      </c>
      <c r="F5891" t="s">
        <v>23362</v>
      </c>
      <c r="H5891">
        <v>67.004123000000007</v>
      </c>
      <c r="I5891">
        <v>-83.812245799999999</v>
      </c>
      <c r="J5891" s="1" t="str">
        <f t="shared" si="974"/>
        <v>NGR lake sediment grab sample</v>
      </c>
      <c r="K5891" s="1" t="str">
        <f t="shared" si="975"/>
        <v>&lt;177 micron (NGR)</v>
      </c>
      <c r="L5891">
        <v>2</v>
      </c>
      <c r="M5891" t="s">
        <v>87</v>
      </c>
      <c r="N5891">
        <v>30</v>
      </c>
      <c r="O5891" t="s">
        <v>609</v>
      </c>
      <c r="P5891" t="s">
        <v>108</v>
      </c>
      <c r="Q5891" t="s">
        <v>290</v>
      </c>
      <c r="R5891" t="s">
        <v>35</v>
      </c>
      <c r="S5891" t="s">
        <v>76</v>
      </c>
      <c r="T5891" t="s">
        <v>36</v>
      </c>
      <c r="U5891" t="s">
        <v>1842</v>
      </c>
      <c r="V5891" t="s">
        <v>5080</v>
      </c>
      <c r="W5891" t="s">
        <v>39</v>
      </c>
      <c r="X5891" t="s">
        <v>283</v>
      </c>
      <c r="Y5891" t="s">
        <v>181</v>
      </c>
      <c r="Z5891" t="s">
        <v>156</v>
      </c>
    </row>
    <row r="5892" spans="1:26" hidden="1" x14ac:dyDescent="0.25">
      <c r="A5892" t="s">
        <v>23363</v>
      </c>
      <c r="B5892" t="s">
        <v>23364</v>
      </c>
      <c r="C5892" s="1" t="str">
        <f t="shared" si="966"/>
        <v>21:0392</v>
      </c>
      <c r="D5892" s="1" t="str">
        <f t="shared" si="973"/>
        <v>21:0131</v>
      </c>
      <c r="E5892" t="s">
        <v>23365</v>
      </c>
      <c r="F5892" t="s">
        <v>23366</v>
      </c>
      <c r="H5892">
        <v>66.999729299999998</v>
      </c>
      <c r="I5892">
        <v>-83.910229799999996</v>
      </c>
      <c r="J5892" s="1" t="str">
        <f t="shared" si="974"/>
        <v>NGR lake sediment grab sample</v>
      </c>
      <c r="K5892" s="1" t="str">
        <f t="shared" si="975"/>
        <v>&lt;177 micron (NGR)</v>
      </c>
      <c r="L5892">
        <v>2</v>
      </c>
      <c r="M5892" t="s">
        <v>96</v>
      </c>
      <c r="N5892">
        <v>31</v>
      </c>
      <c r="O5892" t="s">
        <v>119</v>
      </c>
      <c r="P5892" t="s">
        <v>120</v>
      </c>
      <c r="Q5892" t="s">
        <v>64</v>
      </c>
      <c r="R5892" t="s">
        <v>49</v>
      </c>
      <c r="S5892" t="s">
        <v>76</v>
      </c>
      <c r="T5892" t="s">
        <v>122</v>
      </c>
      <c r="U5892" t="s">
        <v>673</v>
      </c>
      <c r="V5892" t="s">
        <v>38</v>
      </c>
      <c r="W5892" t="s">
        <v>80</v>
      </c>
      <c r="X5892" t="s">
        <v>82</v>
      </c>
      <c r="Y5892" t="s">
        <v>80</v>
      </c>
      <c r="Z5892" t="s">
        <v>34</v>
      </c>
    </row>
    <row r="5893" spans="1:26" hidden="1" x14ac:dyDescent="0.25">
      <c r="A5893" t="s">
        <v>23367</v>
      </c>
      <c r="B5893" t="s">
        <v>23368</v>
      </c>
      <c r="C5893" s="1" t="str">
        <f t="shared" si="966"/>
        <v>21:0392</v>
      </c>
      <c r="D5893" s="1" t="str">
        <f t="shared" si="973"/>
        <v>21:0131</v>
      </c>
      <c r="E5893" t="s">
        <v>23369</v>
      </c>
      <c r="F5893" t="s">
        <v>23370</v>
      </c>
      <c r="H5893">
        <v>67.024690699999994</v>
      </c>
      <c r="I5893">
        <v>-83.918458400000006</v>
      </c>
      <c r="J5893" s="1" t="str">
        <f t="shared" si="974"/>
        <v>NGR lake sediment grab sample</v>
      </c>
      <c r="K5893" s="1" t="str">
        <f t="shared" si="975"/>
        <v>&lt;177 micron (NGR)</v>
      </c>
      <c r="L5893">
        <v>2</v>
      </c>
      <c r="M5893" t="s">
        <v>106</v>
      </c>
      <c r="N5893">
        <v>32</v>
      </c>
      <c r="O5893" t="s">
        <v>300</v>
      </c>
      <c r="P5893" t="s">
        <v>145</v>
      </c>
      <c r="Q5893" t="s">
        <v>181</v>
      </c>
      <c r="R5893" t="s">
        <v>244</v>
      </c>
      <c r="S5893" t="s">
        <v>39</v>
      </c>
      <c r="T5893" t="s">
        <v>36</v>
      </c>
      <c r="U5893" t="s">
        <v>89</v>
      </c>
      <c r="V5893" t="s">
        <v>730</v>
      </c>
      <c r="W5893" t="s">
        <v>63</v>
      </c>
      <c r="X5893" t="s">
        <v>283</v>
      </c>
      <c r="Y5893" t="s">
        <v>2590</v>
      </c>
      <c r="Z5893" t="s">
        <v>1283</v>
      </c>
    </row>
    <row r="5894" spans="1:26" hidden="1" x14ac:dyDescent="0.25">
      <c r="A5894" t="s">
        <v>23371</v>
      </c>
      <c r="B5894" t="s">
        <v>23372</v>
      </c>
      <c r="C5894" s="1" t="str">
        <f t="shared" si="966"/>
        <v>21:0392</v>
      </c>
      <c r="D5894" s="1" t="str">
        <f t="shared" si="973"/>
        <v>21:0131</v>
      </c>
      <c r="E5894" t="s">
        <v>23373</v>
      </c>
      <c r="F5894" t="s">
        <v>23374</v>
      </c>
      <c r="H5894">
        <v>67.023073199999999</v>
      </c>
      <c r="I5894">
        <v>-83.829050699999996</v>
      </c>
      <c r="J5894" s="1" t="str">
        <f t="shared" si="974"/>
        <v>NGR lake sediment grab sample</v>
      </c>
      <c r="K5894" s="1" t="str">
        <f t="shared" si="975"/>
        <v>&lt;177 micron (NGR)</v>
      </c>
      <c r="L5894">
        <v>2</v>
      </c>
      <c r="M5894" t="s">
        <v>118</v>
      </c>
      <c r="N5894">
        <v>33</v>
      </c>
      <c r="O5894" t="s">
        <v>390</v>
      </c>
      <c r="P5894" t="s">
        <v>79</v>
      </c>
      <c r="Q5894" t="s">
        <v>34</v>
      </c>
      <c r="R5894" t="s">
        <v>133</v>
      </c>
      <c r="S5894" t="s">
        <v>76</v>
      </c>
      <c r="T5894" t="s">
        <v>262</v>
      </c>
      <c r="U5894" t="s">
        <v>1842</v>
      </c>
      <c r="V5894" t="s">
        <v>1223</v>
      </c>
      <c r="W5894" t="s">
        <v>39</v>
      </c>
      <c r="X5894" t="s">
        <v>890</v>
      </c>
      <c r="Y5894" t="s">
        <v>63</v>
      </c>
      <c r="Z5894" t="s">
        <v>5166</v>
      </c>
    </row>
    <row r="5895" spans="1:26" hidden="1" x14ac:dyDescent="0.25">
      <c r="A5895" t="s">
        <v>23375</v>
      </c>
      <c r="B5895" t="s">
        <v>23376</v>
      </c>
      <c r="C5895" s="1" t="str">
        <f t="shared" si="966"/>
        <v>21:0392</v>
      </c>
      <c r="D5895" s="1" t="str">
        <f t="shared" si="973"/>
        <v>21:0131</v>
      </c>
      <c r="E5895" t="s">
        <v>23377</v>
      </c>
      <c r="F5895" t="s">
        <v>23378</v>
      </c>
      <c r="H5895">
        <v>67.029719700000001</v>
      </c>
      <c r="I5895">
        <v>-83.759848899999994</v>
      </c>
      <c r="J5895" s="1" t="str">
        <f t="shared" si="974"/>
        <v>NGR lake sediment grab sample</v>
      </c>
      <c r="K5895" s="1" t="str">
        <f t="shared" si="975"/>
        <v>&lt;177 micron (NGR)</v>
      </c>
      <c r="L5895">
        <v>2</v>
      </c>
      <c r="M5895" t="s">
        <v>131</v>
      </c>
      <c r="N5895">
        <v>34</v>
      </c>
      <c r="O5895" t="s">
        <v>54</v>
      </c>
      <c r="P5895" t="s">
        <v>108</v>
      </c>
      <c r="Q5895" t="s">
        <v>290</v>
      </c>
      <c r="R5895" t="s">
        <v>516</v>
      </c>
      <c r="S5895" t="s">
        <v>146</v>
      </c>
      <c r="T5895" t="s">
        <v>36</v>
      </c>
      <c r="U5895" t="s">
        <v>307</v>
      </c>
      <c r="V5895" t="s">
        <v>227</v>
      </c>
      <c r="W5895" t="s">
        <v>181</v>
      </c>
      <c r="X5895" t="s">
        <v>890</v>
      </c>
      <c r="Y5895" t="s">
        <v>380</v>
      </c>
      <c r="Z5895" t="s">
        <v>2679</v>
      </c>
    </row>
    <row r="5896" spans="1:26" hidden="1" x14ac:dyDescent="0.25">
      <c r="A5896" t="s">
        <v>23379</v>
      </c>
      <c r="B5896" t="s">
        <v>23380</v>
      </c>
      <c r="C5896" s="1" t="str">
        <f t="shared" si="966"/>
        <v>21:0392</v>
      </c>
      <c r="D5896" s="1" t="str">
        <f t="shared" si="973"/>
        <v>21:0131</v>
      </c>
      <c r="E5896" t="s">
        <v>23381</v>
      </c>
      <c r="F5896" t="s">
        <v>23382</v>
      </c>
      <c r="H5896">
        <v>67.032195599999994</v>
      </c>
      <c r="I5896">
        <v>-83.6811644</v>
      </c>
      <c r="J5896" s="1" t="str">
        <f t="shared" si="974"/>
        <v>NGR lake sediment grab sample</v>
      </c>
      <c r="K5896" s="1" t="str">
        <f t="shared" si="975"/>
        <v>&lt;177 micron (NGR)</v>
      </c>
      <c r="L5896">
        <v>2</v>
      </c>
      <c r="M5896" t="s">
        <v>143</v>
      </c>
      <c r="N5896">
        <v>35</v>
      </c>
      <c r="O5896" t="s">
        <v>1709</v>
      </c>
      <c r="P5896" t="s">
        <v>516</v>
      </c>
      <c r="Q5896" t="s">
        <v>146</v>
      </c>
      <c r="R5896" t="s">
        <v>516</v>
      </c>
      <c r="S5896" t="s">
        <v>146</v>
      </c>
      <c r="T5896" t="s">
        <v>122</v>
      </c>
      <c r="U5896" t="s">
        <v>307</v>
      </c>
      <c r="V5896" t="s">
        <v>375</v>
      </c>
      <c r="W5896" t="s">
        <v>146</v>
      </c>
      <c r="X5896" t="s">
        <v>77</v>
      </c>
      <c r="Y5896" t="s">
        <v>12562</v>
      </c>
      <c r="Z5896" t="s">
        <v>10719</v>
      </c>
    </row>
    <row r="5897" spans="1:26" hidden="1" x14ac:dyDescent="0.25">
      <c r="A5897" t="s">
        <v>23383</v>
      </c>
      <c r="B5897" t="s">
        <v>23384</v>
      </c>
      <c r="C5897" s="1" t="str">
        <f t="shared" si="966"/>
        <v>21:0392</v>
      </c>
      <c r="D5897" s="1" t="str">
        <f t="shared" si="973"/>
        <v>21:0131</v>
      </c>
      <c r="E5897" t="s">
        <v>23385</v>
      </c>
      <c r="F5897" t="s">
        <v>23386</v>
      </c>
      <c r="H5897">
        <v>67.029677100000001</v>
      </c>
      <c r="I5897">
        <v>-83.552599200000003</v>
      </c>
      <c r="J5897" s="1" t="str">
        <f t="shared" si="974"/>
        <v>NGR lake sediment grab sample</v>
      </c>
      <c r="K5897" s="1" t="str">
        <f t="shared" si="975"/>
        <v>&lt;177 micron (NGR)</v>
      </c>
      <c r="L5897">
        <v>2</v>
      </c>
      <c r="M5897" t="s">
        <v>177</v>
      </c>
      <c r="N5897">
        <v>36</v>
      </c>
      <c r="O5897" t="s">
        <v>155</v>
      </c>
      <c r="P5897" t="s">
        <v>546</v>
      </c>
      <c r="Q5897" t="s">
        <v>64</v>
      </c>
      <c r="R5897" t="s">
        <v>334</v>
      </c>
      <c r="S5897" t="s">
        <v>146</v>
      </c>
      <c r="T5897" t="s">
        <v>36</v>
      </c>
      <c r="U5897" t="s">
        <v>583</v>
      </c>
      <c r="V5897" t="s">
        <v>190</v>
      </c>
      <c r="W5897" t="s">
        <v>63</v>
      </c>
      <c r="X5897" t="s">
        <v>82</v>
      </c>
      <c r="Y5897" t="s">
        <v>80</v>
      </c>
      <c r="Z5897" t="s">
        <v>975</v>
      </c>
    </row>
    <row r="5898" spans="1:26" hidden="1" x14ac:dyDescent="0.25">
      <c r="A5898" t="s">
        <v>23387</v>
      </c>
      <c r="B5898" t="s">
        <v>23388</v>
      </c>
      <c r="C5898" s="1" t="str">
        <f t="shared" si="966"/>
        <v>21:0392</v>
      </c>
      <c r="D5898" s="1" t="str">
        <f t="shared" si="973"/>
        <v>21:0131</v>
      </c>
      <c r="E5898" t="s">
        <v>23389</v>
      </c>
      <c r="F5898" t="s">
        <v>23390</v>
      </c>
      <c r="H5898">
        <v>67.036390800000007</v>
      </c>
      <c r="I5898">
        <v>-83.488560699999994</v>
      </c>
      <c r="J5898" s="1" t="str">
        <f t="shared" si="974"/>
        <v>NGR lake sediment grab sample</v>
      </c>
      <c r="K5898" s="1" t="str">
        <f t="shared" si="975"/>
        <v>&lt;177 micron (NGR)</v>
      </c>
      <c r="L5898">
        <v>2</v>
      </c>
      <c r="M5898" t="s">
        <v>187</v>
      </c>
      <c r="N5898">
        <v>37</v>
      </c>
      <c r="O5898" t="s">
        <v>609</v>
      </c>
      <c r="P5898" t="s">
        <v>35</v>
      </c>
      <c r="Q5898" t="s">
        <v>97</v>
      </c>
      <c r="R5898" t="s">
        <v>321</v>
      </c>
      <c r="S5898" t="s">
        <v>181</v>
      </c>
      <c r="T5898" t="s">
        <v>36</v>
      </c>
      <c r="U5898" t="s">
        <v>515</v>
      </c>
      <c r="V5898" t="s">
        <v>180</v>
      </c>
      <c r="W5898" t="s">
        <v>80</v>
      </c>
      <c r="X5898" t="s">
        <v>283</v>
      </c>
      <c r="Y5898" t="s">
        <v>41</v>
      </c>
      <c r="Z5898" t="s">
        <v>229</v>
      </c>
    </row>
    <row r="5899" spans="1:26" hidden="1" x14ac:dyDescent="0.25">
      <c r="A5899" t="s">
        <v>23391</v>
      </c>
      <c r="B5899" t="s">
        <v>23392</v>
      </c>
      <c r="C5899" s="1" t="str">
        <f t="shared" si="966"/>
        <v>21:0392</v>
      </c>
      <c r="D5899" s="1" t="str">
        <f t="shared" si="973"/>
        <v>21:0131</v>
      </c>
      <c r="E5899" t="s">
        <v>23393</v>
      </c>
      <c r="F5899" t="s">
        <v>23394</v>
      </c>
      <c r="H5899">
        <v>67.053894</v>
      </c>
      <c r="I5899">
        <v>-83.490286600000005</v>
      </c>
      <c r="J5899" s="1" t="str">
        <f t="shared" si="974"/>
        <v>NGR lake sediment grab sample</v>
      </c>
      <c r="K5899" s="1" t="str">
        <f t="shared" si="975"/>
        <v>&lt;177 micron (NGR)</v>
      </c>
      <c r="L5899">
        <v>2</v>
      </c>
      <c r="M5899" t="s">
        <v>196</v>
      </c>
      <c r="N5899">
        <v>38</v>
      </c>
      <c r="O5899" t="s">
        <v>67</v>
      </c>
      <c r="P5899" t="s">
        <v>62</v>
      </c>
      <c r="Q5899" t="s">
        <v>97</v>
      </c>
      <c r="R5899" t="s">
        <v>75</v>
      </c>
      <c r="S5899" t="s">
        <v>33</v>
      </c>
      <c r="T5899" t="s">
        <v>36</v>
      </c>
      <c r="U5899" t="s">
        <v>40</v>
      </c>
      <c r="V5899" t="s">
        <v>457</v>
      </c>
      <c r="W5899" t="s">
        <v>80</v>
      </c>
      <c r="X5899" t="s">
        <v>283</v>
      </c>
      <c r="Y5899" t="s">
        <v>41</v>
      </c>
      <c r="Z5899" t="s">
        <v>1830</v>
      </c>
    </row>
    <row r="5900" spans="1:26" hidden="1" x14ac:dyDescent="0.25">
      <c r="A5900" t="s">
        <v>23395</v>
      </c>
      <c r="B5900" t="s">
        <v>23396</v>
      </c>
      <c r="C5900" s="1" t="str">
        <f t="shared" si="966"/>
        <v>21:0392</v>
      </c>
      <c r="D5900" s="1" t="str">
        <f t="shared" si="973"/>
        <v>21:0131</v>
      </c>
      <c r="E5900" t="s">
        <v>23397</v>
      </c>
      <c r="F5900" t="s">
        <v>23398</v>
      </c>
      <c r="H5900">
        <v>67.1031567</v>
      </c>
      <c r="I5900">
        <v>-83.530637499999997</v>
      </c>
      <c r="J5900" s="1" t="str">
        <f t="shared" si="974"/>
        <v>NGR lake sediment grab sample</v>
      </c>
      <c r="K5900" s="1" t="str">
        <f t="shared" si="975"/>
        <v>&lt;177 micron (NGR)</v>
      </c>
      <c r="L5900">
        <v>2</v>
      </c>
      <c r="M5900" t="s">
        <v>206</v>
      </c>
      <c r="N5900">
        <v>39</v>
      </c>
      <c r="O5900" t="s">
        <v>1048</v>
      </c>
      <c r="P5900" t="s">
        <v>244</v>
      </c>
      <c r="Q5900" t="s">
        <v>76</v>
      </c>
      <c r="R5900" t="s">
        <v>77</v>
      </c>
      <c r="S5900" t="s">
        <v>39</v>
      </c>
      <c r="T5900" t="s">
        <v>36</v>
      </c>
      <c r="U5900" t="s">
        <v>465</v>
      </c>
      <c r="V5900" t="s">
        <v>517</v>
      </c>
      <c r="W5900" t="s">
        <v>66</v>
      </c>
      <c r="X5900" t="s">
        <v>77</v>
      </c>
      <c r="Y5900" t="s">
        <v>309</v>
      </c>
      <c r="Z5900" t="s">
        <v>4881</v>
      </c>
    </row>
    <row r="5901" spans="1:26" hidden="1" x14ac:dyDescent="0.25">
      <c r="A5901" t="s">
        <v>23399</v>
      </c>
      <c r="B5901" t="s">
        <v>23400</v>
      </c>
      <c r="C5901" s="1" t="str">
        <f t="shared" si="966"/>
        <v>21:0392</v>
      </c>
      <c r="D5901" s="1" t="str">
        <f t="shared" si="973"/>
        <v>21:0131</v>
      </c>
      <c r="E5901" t="s">
        <v>23401</v>
      </c>
      <c r="F5901" t="s">
        <v>23402</v>
      </c>
      <c r="H5901">
        <v>67.129110100000005</v>
      </c>
      <c r="I5901">
        <v>-83.508229</v>
      </c>
      <c r="J5901" s="1" t="str">
        <f t="shared" si="974"/>
        <v>NGR lake sediment grab sample</v>
      </c>
      <c r="K5901" s="1" t="str">
        <f t="shared" si="975"/>
        <v>&lt;177 micron (NGR)</v>
      </c>
      <c r="L5901">
        <v>2</v>
      </c>
      <c r="M5901" t="s">
        <v>214</v>
      </c>
      <c r="N5901">
        <v>40</v>
      </c>
      <c r="O5901" t="s">
        <v>119</v>
      </c>
      <c r="P5901" t="s">
        <v>223</v>
      </c>
      <c r="Q5901" t="s">
        <v>134</v>
      </c>
      <c r="R5901" t="s">
        <v>890</v>
      </c>
      <c r="S5901" t="s">
        <v>156</v>
      </c>
      <c r="T5901" t="s">
        <v>262</v>
      </c>
      <c r="U5901" t="s">
        <v>503</v>
      </c>
      <c r="V5901" t="s">
        <v>38</v>
      </c>
      <c r="W5901" t="s">
        <v>33</v>
      </c>
      <c r="X5901" t="s">
        <v>890</v>
      </c>
      <c r="Y5901" t="s">
        <v>380</v>
      </c>
      <c r="Z5901" t="s">
        <v>10719</v>
      </c>
    </row>
    <row r="5902" spans="1:26" hidden="1" x14ac:dyDescent="0.25">
      <c r="A5902" t="s">
        <v>23403</v>
      </c>
      <c r="B5902" t="s">
        <v>23404</v>
      </c>
      <c r="C5902" s="1" t="str">
        <f t="shared" si="966"/>
        <v>21:0392</v>
      </c>
      <c r="D5902" s="1" t="str">
        <f t="shared" si="973"/>
        <v>21:0131</v>
      </c>
      <c r="E5902" t="s">
        <v>23405</v>
      </c>
      <c r="F5902" t="s">
        <v>23406</v>
      </c>
      <c r="H5902">
        <v>67.317010800000006</v>
      </c>
      <c r="I5902">
        <v>-83.470060899999993</v>
      </c>
      <c r="J5902" s="1" t="str">
        <f t="shared" si="974"/>
        <v>NGR lake sediment grab sample</v>
      </c>
      <c r="K5902" s="1" t="str">
        <f t="shared" si="975"/>
        <v>&lt;177 micron (NGR)</v>
      </c>
      <c r="L5902">
        <v>3</v>
      </c>
      <c r="M5902" t="s">
        <v>242</v>
      </c>
      <c r="N5902">
        <v>41</v>
      </c>
      <c r="O5902" t="s">
        <v>18269</v>
      </c>
      <c r="P5902" t="s">
        <v>1709</v>
      </c>
      <c r="Q5902" t="s">
        <v>110</v>
      </c>
      <c r="R5902" t="s">
        <v>639</v>
      </c>
      <c r="S5902" t="s">
        <v>236</v>
      </c>
      <c r="T5902" t="s">
        <v>36</v>
      </c>
      <c r="U5902" t="s">
        <v>179</v>
      </c>
      <c r="V5902" t="s">
        <v>940</v>
      </c>
      <c r="W5902" t="s">
        <v>39</v>
      </c>
      <c r="X5902" t="s">
        <v>283</v>
      </c>
      <c r="Y5902" t="s">
        <v>97</v>
      </c>
      <c r="Z5902" t="s">
        <v>156</v>
      </c>
    </row>
    <row r="5903" spans="1:26" hidden="1" x14ac:dyDescent="0.25">
      <c r="A5903" t="s">
        <v>23407</v>
      </c>
      <c r="B5903" t="s">
        <v>23408</v>
      </c>
      <c r="C5903" s="1" t="str">
        <f t="shared" si="966"/>
        <v>21:0392</v>
      </c>
      <c r="D5903" s="1" t="str">
        <f t="shared" si="973"/>
        <v>21:0131</v>
      </c>
      <c r="E5903" t="s">
        <v>23409</v>
      </c>
      <c r="F5903" t="s">
        <v>23410</v>
      </c>
      <c r="H5903">
        <v>67.153798199999997</v>
      </c>
      <c r="I5903">
        <v>-83.546013099999996</v>
      </c>
      <c r="J5903" s="1" t="str">
        <f t="shared" si="974"/>
        <v>NGR lake sediment grab sample</v>
      </c>
      <c r="K5903" s="1" t="str">
        <f t="shared" si="975"/>
        <v>&lt;177 micron (NGR)</v>
      </c>
      <c r="L5903">
        <v>3</v>
      </c>
      <c r="M5903" t="s">
        <v>251</v>
      </c>
      <c r="N5903">
        <v>42</v>
      </c>
      <c r="O5903" t="s">
        <v>541</v>
      </c>
      <c r="P5903" t="s">
        <v>890</v>
      </c>
      <c r="Q5903" t="s">
        <v>277</v>
      </c>
      <c r="R5903" t="s">
        <v>133</v>
      </c>
      <c r="S5903" t="s">
        <v>135</v>
      </c>
      <c r="T5903" t="s">
        <v>36</v>
      </c>
      <c r="U5903" t="s">
        <v>3176</v>
      </c>
      <c r="V5903" t="s">
        <v>3144</v>
      </c>
      <c r="W5903" t="s">
        <v>63</v>
      </c>
      <c r="X5903" t="s">
        <v>77</v>
      </c>
      <c r="Y5903" t="s">
        <v>3466</v>
      </c>
      <c r="Z5903" t="s">
        <v>6700</v>
      </c>
    </row>
    <row r="5904" spans="1:26" hidden="1" x14ac:dyDescent="0.25">
      <c r="A5904" t="s">
        <v>23411</v>
      </c>
      <c r="B5904" t="s">
        <v>23412</v>
      </c>
      <c r="C5904" s="1" t="str">
        <f t="shared" si="966"/>
        <v>21:0392</v>
      </c>
      <c r="D5904" s="1" t="str">
        <f t="shared" si="973"/>
        <v>21:0131</v>
      </c>
      <c r="E5904" t="s">
        <v>23413</v>
      </c>
      <c r="F5904" t="s">
        <v>23414</v>
      </c>
      <c r="H5904">
        <v>67.165804899999998</v>
      </c>
      <c r="I5904">
        <v>-83.513890599999996</v>
      </c>
      <c r="J5904" s="1" t="str">
        <f t="shared" si="974"/>
        <v>NGR lake sediment grab sample</v>
      </c>
      <c r="K5904" s="1" t="str">
        <f t="shared" si="975"/>
        <v>&lt;177 micron (NGR)</v>
      </c>
      <c r="L5904">
        <v>3</v>
      </c>
      <c r="M5904" t="s">
        <v>259</v>
      </c>
      <c r="N5904">
        <v>43</v>
      </c>
      <c r="O5904" t="s">
        <v>342</v>
      </c>
      <c r="P5904" t="s">
        <v>145</v>
      </c>
      <c r="Q5904" t="s">
        <v>76</v>
      </c>
      <c r="R5904" t="s">
        <v>145</v>
      </c>
      <c r="S5904" t="s">
        <v>78</v>
      </c>
      <c r="T5904" t="s">
        <v>36</v>
      </c>
      <c r="U5904" t="s">
        <v>766</v>
      </c>
      <c r="V5904" t="s">
        <v>721</v>
      </c>
      <c r="W5904" t="s">
        <v>63</v>
      </c>
      <c r="X5904" t="s">
        <v>760</v>
      </c>
      <c r="Y5904" t="s">
        <v>760</v>
      </c>
      <c r="Z5904" t="s">
        <v>760</v>
      </c>
    </row>
    <row r="5905" spans="1:26" hidden="1" x14ac:dyDescent="0.25">
      <c r="A5905" t="s">
        <v>23415</v>
      </c>
      <c r="B5905" t="s">
        <v>23416</v>
      </c>
      <c r="C5905" s="1" t="str">
        <f t="shared" si="966"/>
        <v>21:0392</v>
      </c>
      <c r="D5905" s="1" t="str">
        <f t="shared" si="973"/>
        <v>21:0131</v>
      </c>
      <c r="E5905" t="s">
        <v>23413</v>
      </c>
      <c r="F5905" t="s">
        <v>23417</v>
      </c>
      <c r="H5905">
        <v>67.165804899999998</v>
      </c>
      <c r="I5905">
        <v>-83.513890599999996</v>
      </c>
      <c r="J5905" s="1" t="str">
        <f t="shared" si="974"/>
        <v>NGR lake sediment grab sample</v>
      </c>
      <c r="K5905" s="1" t="str">
        <f t="shared" si="975"/>
        <v>&lt;177 micron (NGR)</v>
      </c>
      <c r="L5905">
        <v>3</v>
      </c>
      <c r="M5905" t="s">
        <v>268</v>
      </c>
      <c r="N5905">
        <v>44</v>
      </c>
      <c r="O5905" t="s">
        <v>81</v>
      </c>
      <c r="P5905" t="s">
        <v>334</v>
      </c>
      <c r="Q5905" t="s">
        <v>156</v>
      </c>
      <c r="R5905" t="s">
        <v>334</v>
      </c>
      <c r="S5905" t="s">
        <v>181</v>
      </c>
      <c r="T5905" t="s">
        <v>36</v>
      </c>
      <c r="U5905" t="s">
        <v>465</v>
      </c>
      <c r="V5905" t="s">
        <v>517</v>
      </c>
      <c r="W5905" t="s">
        <v>63</v>
      </c>
      <c r="X5905" t="s">
        <v>760</v>
      </c>
      <c r="Y5905" t="s">
        <v>66</v>
      </c>
      <c r="Z5905" t="s">
        <v>511</v>
      </c>
    </row>
    <row r="5906" spans="1:26" hidden="1" x14ac:dyDescent="0.25">
      <c r="A5906" t="s">
        <v>23418</v>
      </c>
      <c r="B5906" t="s">
        <v>23419</v>
      </c>
      <c r="C5906" s="1" t="str">
        <f t="shared" si="966"/>
        <v>21:0392</v>
      </c>
      <c r="D5906" s="1" t="str">
        <f t="shared" si="973"/>
        <v>21:0131</v>
      </c>
      <c r="E5906" t="s">
        <v>23420</v>
      </c>
      <c r="F5906" t="s">
        <v>23421</v>
      </c>
      <c r="H5906">
        <v>67.164703500000002</v>
      </c>
      <c r="I5906">
        <v>-83.422996999999995</v>
      </c>
      <c r="J5906" s="1" t="str">
        <f t="shared" si="974"/>
        <v>NGR lake sediment grab sample</v>
      </c>
      <c r="K5906" s="1" t="str">
        <f t="shared" si="975"/>
        <v>&lt;177 micron (NGR)</v>
      </c>
      <c r="L5906">
        <v>3</v>
      </c>
      <c r="M5906" t="s">
        <v>47</v>
      </c>
      <c r="N5906">
        <v>45</v>
      </c>
      <c r="O5906" t="s">
        <v>1090</v>
      </c>
      <c r="P5906" t="s">
        <v>546</v>
      </c>
      <c r="Q5906" t="s">
        <v>78</v>
      </c>
      <c r="R5906" t="s">
        <v>321</v>
      </c>
      <c r="S5906" t="s">
        <v>181</v>
      </c>
      <c r="T5906" t="s">
        <v>36</v>
      </c>
      <c r="U5906" t="s">
        <v>119</v>
      </c>
      <c r="V5906" t="s">
        <v>309</v>
      </c>
      <c r="W5906" t="s">
        <v>63</v>
      </c>
      <c r="X5906" t="s">
        <v>283</v>
      </c>
      <c r="Y5906" t="s">
        <v>309</v>
      </c>
      <c r="Z5906" t="s">
        <v>2223</v>
      </c>
    </row>
    <row r="5907" spans="1:26" hidden="1" x14ac:dyDescent="0.25">
      <c r="A5907" t="s">
        <v>23422</v>
      </c>
      <c r="B5907" t="s">
        <v>23423</v>
      </c>
      <c r="C5907" s="1" t="str">
        <f t="shared" si="966"/>
        <v>21:0392</v>
      </c>
      <c r="D5907" s="1" t="str">
        <f t="shared" si="973"/>
        <v>21:0131</v>
      </c>
      <c r="E5907" t="s">
        <v>23424</v>
      </c>
      <c r="F5907" t="s">
        <v>23425</v>
      </c>
      <c r="H5907">
        <v>67.194240399999998</v>
      </c>
      <c r="I5907">
        <v>-83.448474200000007</v>
      </c>
      <c r="J5907" s="1" t="str">
        <f t="shared" si="974"/>
        <v>NGR lake sediment grab sample</v>
      </c>
      <c r="K5907" s="1" t="str">
        <f t="shared" si="975"/>
        <v>&lt;177 micron (NGR)</v>
      </c>
      <c r="L5907">
        <v>3</v>
      </c>
      <c r="M5907" t="s">
        <v>60</v>
      </c>
      <c r="N5907">
        <v>46</v>
      </c>
      <c r="O5907" t="s">
        <v>188</v>
      </c>
      <c r="P5907" t="s">
        <v>120</v>
      </c>
      <c r="Q5907" t="s">
        <v>76</v>
      </c>
      <c r="R5907" t="s">
        <v>108</v>
      </c>
      <c r="S5907" t="s">
        <v>156</v>
      </c>
      <c r="T5907" t="s">
        <v>36</v>
      </c>
      <c r="U5907" t="s">
        <v>497</v>
      </c>
      <c r="V5907" t="s">
        <v>63</v>
      </c>
      <c r="W5907" t="s">
        <v>97</v>
      </c>
      <c r="X5907" t="s">
        <v>283</v>
      </c>
      <c r="Y5907" t="s">
        <v>41</v>
      </c>
      <c r="Z5907" t="s">
        <v>981</v>
      </c>
    </row>
    <row r="5908" spans="1:26" hidden="1" x14ac:dyDescent="0.25">
      <c r="A5908" t="s">
        <v>23426</v>
      </c>
      <c r="B5908" t="s">
        <v>23427</v>
      </c>
      <c r="C5908" s="1" t="str">
        <f t="shared" si="966"/>
        <v>21:0392</v>
      </c>
      <c r="D5908" s="1" t="str">
        <f t="shared" si="973"/>
        <v>21:0131</v>
      </c>
      <c r="E5908" t="s">
        <v>23428</v>
      </c>
      <c r="F5908" t="s">
        <v>23429</v>
      </c>
      <c r="H5908">
        <v>67.211366400000003</v>
      </c>
      <c r="I5908">
        <v>-83.454312900000005</v>
      </c>
      <c r="J5908" s="1" t="str">
        <f t="shared" si="974"/>
        <v>NGR lake sediment grab sample</v>
      </c>
      <c r="K5908" s="1" t="str">
        <f t="shared" si="975"/>
        <v>&lt;177 micron (NGR)</v>
      </c>
      <c r="L5908">
        <v>3</v>
      </c>
      <c r="M5908" t="s">
        <v>73</v>
      </c>
      <c r="N5908">
        <v>47</v>
      </c>
      <c r="O5908" t="s">
        <v>5106</v>
      </c>
      <c r="P5908" t="s">
        <v>470</v>
      </c>
      <c r="Q5908" t="s">
        <v>1085</v>
      </c>
      <c r="R5908" t="s">
        <v>252</v>
      </c>
      <c r="S5908" t="s">
        <v>349</v>
      </c>
      <c r="T5908" t="s">
        <v>225</v>
      </c>
      <c r="U5908" t="s">
        <v>889</v>
      </c>
      <c r="V5908" t="s">
        <v>76</v>
      </c>
      <c r="W5908" t="s">
        <v>63</v>
      </c>
      <c r="X5908" t="s">
        <v>79</v>
      </c>
      <c r="Y5908" t="s">
        <v>2590</v>
      </c>
      <c r="Z5908" t="s">
        <v>1830</v>
      </c>
    </row>
    <row r="5909" spans="1:26" hidden="1" x14ac:dyDescent="0.25">
      <c r="A5909" t="s">
        <v>23430</v>
      </c>
      <c r="B5909" t="s">
        <v>23431</v>
      </c>
      <c r="C5909" s="1" t="str">
        <f t="shared" si="966"/>
        <v>21:0392</v>
      </c>
      <c r="D5909" s="1" t="str">
        <f t="shared" si="973"/>
        <v>21:0131</v>
      </c>
      <c r="E5909" t="s">
        <v>23432</v>
      </c>
      <c r="F5909" t="s">
        <v>23433</v>
      </c>
      <c r="H5909">
        <v>67.253583899999995</v>
      </c>
      <c r="I5909">
        <v>-83.453406000000001</v>
      </c>
      <c r="J5909" s="1" t="str">
        <f t="shared" si="974"/>
        <v>NGR lake sediment grab sample</v>
      </c>
      <c r="K5909" s="1" t="str">
        <f t="shared" si="975"/>
        <v>&lt;177 micron (NGR)</v>
      </c>
      <c r="L5909">
        <v>3</v>
      </c>
      <c r="M5909" t="s">
        <v>87</v>
      </c>
      <c r="N5909">
        <v>48</v>
      </c>
      <c r="O5909" t="s">
        <v>1192</v>
      </c>
      <c r="P5909" t="s">
        <v>228</v>
      </c>
      <c r="Q5909" t="s">
        <v>135</v>
      </c>
      <c r="R5909" t="s">
        <v>521</v>
      </c>
      <c r="S5909" t="s">
        <v>51</v>
      </c>
      <c r="T5909" t="s">
        <v>225</v>
      </c>
      <c r="U5909" t="s">
        <v>189</v>
      </c>
      <c r="V5909" t="s">
        <v>4470</v>
      </c>
      <c r="W5909" t="s">
        <v>50</v>
      </c>
      <c r="X5909" t="s">
        <v>890</v>
      </c>
      <c r="Y5909" t="s">
        <v>33</v>
      </c>
      <c r="Z5909" t="s">
        <v>869</v>
      </c>
    </row>
    <row r="5910" spans="1:26" hidden="1" x14ac:dyDescent="0.25">
      <c r="A5910" t="s">
        <v>23434</v>
      </c>
      <c r="B5910" t="s">
        <v>23435</v>
      </c>
      <c r="C5910" s="1" t="str">
        <f t="shared" si="966"/>
        <v>21:0392</v>
      </c>
      <c r="D5910" s="1" t="str">
        <f t="shared" si="973"/>
        <v>21:0131</v>
      </c>
      <c r="E5910" t="s">
        <v>23436</v>
      </c>
      <c r="F5910" t="s">
        <v>23437</v>
      </c>
      <c r="H5910">
        <v>67.293710799999999</v>
      </c>
      <c r="I5910">
        <v>-83.457719100000006</v>
      </c>
      <c r="J5910" s="1" t="str">
        <f t="shared" si="974"/>
        <v>NGR lake sediment grab sample</v>
      </c>
      <c r="K5910" s="1" t="str">
        <f t="shared" si="975"/>
        <v>&lt;177 micron (NGR)</v>
      </c>
      <c r="L5910">
        <v>3</v>
      </c>
      <c r="M5910" t="s">
        <v>96</v>
      </c>
      <c r="N5910">
        <v>49</v>
      </c>
      <c r="O5910" t="s">
        <v>5415</v>
      </c>
      <c r="P5910" t="s">
        <v>588</v>
      </c>
      <c r="Q5910" t="s">
        <v>668</v>
      </c>
      <c r="R5910" t="s">
        <v>88</v>
      </c>
      <c r="S5910" t="s">
        <v>596</v>
      </c>
      <c r="T5910" t="s">
        <v>225</v>
      </c>
      <c r="U5910" t="s">
        <v>667</v>
      </c>
      <c r="V5910" t="s">
        <v>1589</v>
      </c>
      <c r="W5910" t="s">
        <v>156</v>
      </c>
      <c r="X5910" t="s">
        <v>336</v>
      </c>
      <c r="Y5910" t="s">
        <v>4630</v>
      </c>
      <c r="Z5910" t="s">
        <v>4754</v>
      </c>
    </row>
    <row r="5911" spans="1:26" hidden="1" x14ac:dyDescent="0.25">
      <c r="A5911" t="s">
        <v>23438</v>
      </c>
      <c r="B5911" t="s">
        <v>23439</v>
      </c>
      <c r="C5911" s="1" t="str">
        <f t="shared" si="966"/>
        <v>21:0392</v>
      </c>
      <c r="D5911" s="1" t="str">
        <f t="shared" si="973"/>
        <v>21:0131</v>
      </c>
      <c r="E5911" t="s">
        <v>23405</v>
      </c>
      <c r="F5911" t="s">
        <v>23440</v>
      </c>
      <c r="H5911">
        <v>67.317010800000006</v>
      </c>
      <c r="I5911">
        <v>-83.470060899999993</v>
      </c>
      <c r="J5911" s="1" t="str">
        <f t="shared" si="974"/>
        <v>NGR lake sediment grab sample</v>
      </c>
      <c r="K5911" s="1" t="str">
        <f t="shared" si="975"/>
        <v>&lt;177 micron (NGR)</v>
      </c>
      <c r="L5911">
        <v>3</v>
      </c>
      <c r="M5911" t="s">
        <v>366</v>
      </c>
      <c r="N5911">
        <v>50</v>
      </c>
      <c r="O5911" t="s">
        <v>23441</v>
      </c>
      <c r="P5911" t="s">
        <v>132</v>
      </c>
      <c r="Q5911" t="s">
        <v>110</v>
      </c>
      <c r="R5911" t="s">
        <v>199</v>
      </c>
      <c r="S5911" t="s">
        <v>79</v>
      </c>
      <c r="T5911" t="s">
        <v>36</v>
      </c>
      <c r="U5911" t="s">
        <v>1575</v>
      </c>
      <c r="V5911" t="s">
        <v>959</v>
      </c>
      <c r="W5911" t="s">
        <v>78</v>
      </c>
      <c r="X5911" t="s">
        <v>283</v>
      </c>
      <c r="Y5911" t="s">
        <v>181</v>
      </c>
      <c r="Z5911" t="s">
        <v>1137</v>
      </c>
    </row>
    <row r="5912" spans="1:26" hidden="1" x14ac:dyDescent="0.25">
      <c r="A5912" t="s">
        <v>23442</v>
      </c>
      <c r="B5912" t="s">
        <v>23443</v>
      </c>
      <c r="C5912" s="1" t="str">
        <f t="shared" si="966"/>
        <v>21:0392</v>
      </c>
      <c r="D5912" s="1" t="str">
        <f t="shared" si="973"/>
        <v>21:0131</v>
      </c>
      <c r="E5912" t="s">
        <v>23444</v>
      </c>
      <c r="F5912" t="s">
        <v>23445</v>
      </c>
      <c r="H5912">
        <v>67.368154500000003</v>
      </c>
      <c r="I5912">
        <v>-83.417979099999997</v>
      </c>
      <c r="J5912" s="1" t="str">
        <f t="shared" si="974"/>
        <v>NGR lake sediment grab sample</v>
      </c>
      <c r="K5912" s="1" t="str">
        <f t="shared" si="975"/>
        <v>&lt;177 micron (NGR)</v>
      </c>
      <c r="L5912">
        <v>3</v>
      </c>
      <c r="M5912" t="s">
        <v>106</v>
      </c>
      <c r="N5912">
        <v>51</v>
      </c>
      <c r="O5912" t="s">
        <v>465</v>
      </c>
      <c r="P5912" t="s">
        <v>546</v>
      </c>
      <c r="Q5912" t="s">
        <v>97</v>
      </c>
      <c r="R5912" t="s">
        <v>108</v>
      </c>
      <c r="S5912" t="s">
        <v>64</v>
      </c>
      <c r="T5912" t="s">
        <v>36</v>
      </c>
      <c r="U5912" t="s">
        <v>465</v>
      </c>
      <c r="V5912" t="s">
        <v>180</v>
      </c>
      <c r="W5912" t="s">
        <v>66</v>
      </c>
      <c r="X5912" t="s">
        <v>82</v>
      </c>
      <c r="Y5912" t="s">
        <v>63</v>
      </c>
      <c r="Z5912" t="s">
        <v>15879</v>
      </c>
    </row>
    <row r="5913" spans="1:26" hidden="1" x14ac:dyDescent="0.25">
      <c r="A5913" t="s">
        <v>23446</v>
      </c>
      <c r="B5913" t="s">
        <v>23447</v>
      </c>
      <c r="C5913" s="1" t="str">
        <f t="shared" si="966"/>
        <v>21:0392</v>
      </c>
      <c r="D5913" s="1" t="str">
        <f t="shared" si="973"/>
        <v>21:0131</v>
      </c>
      <c r="E5913" t="s">
        <v>23448</v>
      </c>
      <c r="F5913" t="s">
        <v>23449</v>
      </c>
      <c r="H5913">
        <v>67.375454099999999</v>
      </c>
      <c r="I5913">
        <v>-83.401004</v>
      </c>
      <c r="J5913" s="1" t="str">
        <f t="shared" si="974"/>
        <v>NGR lake sediment grab sample</v>
      </c>
      <c r="K5913" s="1" t="str">
        <f t="shared" si="975"/>
        <v>&lt;177 micron (NGR)</v>
      </c>
      <c r="L5913">
        <v>3</v>
      </c>
      <c r="M5913" t="s">
        <v>118</v>
      </c>
      <c r="N5913">
        <v>52</v>
      </c>
      <c r="O5913" t="s">
        <v>465</v>
      </c>
      <c r="P5913" t="s">
        <v>108</v>
      </c>
      <c r="Q5913" t="s">
        <v>198</v>
      </c>
      <c r="R5913" t="s">
        <v>771</v>
      </c>
      <c r="S5913" t="s">
        <v>75</v>
      </c>
      <c r="T5913" t="s">
        <v>36</v>
      </c>
      <c r="U5913" t="s">
        <v>535</v>
      </c>
      <c r="V5913" t="s">
        <v>1172</v>
      </c>
      <c r="W5913" t="s">
        <v>80</v>
      </c>
      <c r="X5913" t="s">
        <v>283</v>
      </c>
      <c r="Y5913" t="s">
        <v>80</v>
      </c>
      <c r="Z5913" t="s">
        <v>6700</v>
      </c>
    </row>
    <row r="5914" spans="1:26" hidden="1" x14ac:dyDescent="0.25">
      <c r="A5914" t="s">
        <v>23450</v>
      </c>
      <c r="B5914" t="s">
        <v>23451</v>
      </c>
      <c r="C5914" s="1" t="str">
        <f t="shared" si="966"/>
        <v>21:0392</v>
      </c>
      <c r="D5914" s="1" t="str">
        <f t="shared" si="973"/>
        <v>21:0131</v>
      </c>
      <c r="E5914" t="s">
        <v>23452</v>
      </c>
      <c r="F5914" t="s">
        <v>23453</v>
      </c>
      <c r="H5914">
        <v>67.416112999999996</v>
      </c>
      <c r="I5914">
        <v>-83.3870273</v>
      </c>
      <c r="J5914" s="1" t="str">
        <f t="shared" si="974"/>
        <v>NGR lake sediment grab sample</v>
      </c>
      <c r="K5914" s="1" t="str">
        <f t="shared" si="975"/>
        <v>&lt;177 micron (NGR)</v>
      </c>
      <c r="L5914">
        <v>3</v>
      </c>
      <c r="M5914" t="s">
        <v>131</v>
      </c>
      <c r="N5914">
        <v>53</v>
      </c>
      <c r="O5914" t="s">
        <v>2645</v>
      </c>
      <c r="P5914" t="s">
        <v>1047</v>
      </c>
      <c r="Q5914" t="s">
        <v>668</v>
      </c>
      <c r="R5914" t="s">
        <v>588</v>
      </c>
      <c r="S5914" t="s">
        <v>668</v>
      </c>
      <c r="T5914" t="s">
        <v>36</v>
      </c>
      <c r="U5914" t="s">
        <v>660</v>
      </c>
      <c r="V5914" t="s">
        <v>16241</v>
      </c>
      <c r="W5914" t="s">
        <v>78</v>
      </c>
      <c r="X5914" t="s">
        <v>82</v>
      </c>
      <c r="Y5914" t="s">
        <v>12562</v>
      </c>
      <c r="Z5914" t="s">
        <v>15879</v>
      </c>
    </row>
    <row r="5915" spans="1:26" hidden="1" x14ac:dyDescent="0.25">
      <c r="A5915" t="s">
        <v>23454</v>
      </c>
      <c r="B5915" t="s">
        <v>23455</v>
      </c>
      <c r="C5915" s="1" t="str">
        <f t="shared" si="966"/>
        <v>21:0392</v>
      </c>
      <c r="D5915" s="1" t="str">
        <f>HYPERLINK("http://geochem.nrcan.gc.ca/cdogs/content/svy/svy_e.htm", "")</f>
        <v/>
      </c>
      <c r="G5915" s="1" t="str">
        <f>HYPERLINK("http://geochem.nrcan.gc.ca/cdogs/content/cr_/cr_00022_e.htm", "22")</f>
        <v>22</v>
      </c>
      <c r="J5915" t="s">
        <v>220</v>
      </c>
      <c r="K5915" t="s">
        <v>221</v>
      </c>
      <c r="L5915">
        <v>3</v>
      </c>
      <c r="M5915" t="s">
        <v>222</v>
      </c>
      <c r="N5915">
        <v>54</v>
      </c>
      <c r="O5915" t="s">
        <v>1058</v>
      </c>
      <c r="P5915" t="s">
        <v>77</v>
      </c>
      <c r="Q5915" t="s">
        <v>110</v>
      </c>
      <c r="R5915" t="s">
        <v>76</v>
      </c>
      <c r="S5915" t="s">
        <v>39</v>
      </c>
      <c r="T5915" t="s">
        <v>36</v>
      </c>
      <c r="U5915" t="s">
        <v>456</v>
      </c>
      <c r="V5915" t="s">
        <v>137</v>
      </c>
      <c r="W5915" t="s">
        <v>181</v>
      </c>
      <c r="X5915" t="s">
        <v>79</v>
      </c>
      <c r="Y5915" t="s">
        <v>380</v>
      </c>
      <c r="Z5915" t="s">
        <v>1200</v>
      </c>
    </row>
    <row r="5916" spans="1:26" hidden="1" x14ac:dyDescent="0.25">
      <c r="A5916" t="s">
        <v>23456</v>
      </c>
      <c r="B5916" t="s">
        <v>23457</v>
      </c>
      <c r="C5916" s="1" t="str">
        <f t="shared" si="966"/>
        <v>21:0392</v>
      </c>
      <c r="D5916" s="1" t="str">
        <f t="shared" ref="D5916:D5924" si="976">HYPERLINK("http://geochem.nrcan.gc.ca/cdogs/content/svy/svy210131_e.htm", "21:0131")</f>
        <v>21:0131</v>
      </c>
      <c r="E5916" t="s">
        <v>23458</v>
      </c>
      <c r="F5916" t="s">
        <v>23459</v>
      </c>
      <c r="H5916">
        <v>67.448122499999997</v>
      </c>
      <c r="I5916">
        <v>-83.384929900000003</v>
      </c>
      <c r="J5916" s="1" t="str">
        <f t="shared" ref="J5916:J5924" si="977">HYPERLINK("http://geochem.nrcan.gc.ca/cdogs/content/kwd/kwd020027_e.htm", "NGR lake sediment grab sample")</f>
        <v>NGR lake sediment grab sample</v>
      </c>
      <c r="K5916" s="1" t="str">
        <f t="shared" ref="K5916:K5924" si="978">HYPERLINK("http://geochem.nrcan.gc.ca/cdogs/content/kwd/kwd080006_e.htm", "&lt;177 micron (NGR)")</f>
        <v>&lt;177 micron (NGR)</v>
      </c>
      <c r="L5916">
        <v>3</v>
      </c>
      <c r="M5916" t="s">
        <v>143</v>
      </c>
      <c r="N5916">
        <v>55</v>
      </c>
      <c r="O5916" t="s">
        <v>119</v>
      </c>
      <c r="P5916" t="s">
        <v>79</v>
      </c>
      <c r="Q5916" t="s">
        <v>334</v>
      </c>
      <c r="R5916" t="s">
        <v>336</v>
      </c>
      <c r="S5916" t="s">
        <v>244</v>
      </c>
      <c r="T5916" t="s">
        <v>36</v>
      </c>
      <c r="U5916" t="s">
        <v>261</v>
      </c>
      <c r="V5916" t="s">
        <v>8712</v>
      </c>
      <c r="W5916" t="s">
        <v>39</v>
      </c>
      <c r="X5916" t="s">
        <v>890</v>
      </c>
      <c r="Y5916" t="s">
        <v>5944</v>
      </c>
      <c r="Z5916" t="s">
        <v>78</v>
      </c>
    </row>
    <row r="5917" spans="1:26" hidden="1" x14ac:dyDescent="0.25">
      <c r="A5917" t="s">
        <v>23460</v>
      </c>
      <c r="B5917" t="s">
        <v>23461</v>
      </c>
      <c r="C5917" s="1" t="str">
        <f t="shared" si="966"/>
        <v>21:0392</v>
      </c>
      <c r="D5917" s="1" t="str">
        <f t="shared" si="976"/>
        <v>21:0131</v>
      </c>
      <c r="E5917" t="s">
        <v>23462</v>
      </c>
      <c r="F5917" t="s">
        <v>23463</v>
      </c>
      <c r="H5917">
        <v>67.489012399999993</v>
      </c>
      <c r="I5917">
        <v>-83.369713899999994</v>
      </c>
      <c r="J5917" s="1" t="str">
        <f t="shared" si="977"/>
        <v>NGR lake sediment grab sample</v>
      </c>
      <c r="K5917" s="1" t="str">
        <f t="shared" si="978"/>
        <v>&lt;177 micron (NGR)</v>
      </c>
      <c r="L5917">
        <v>3</v>
      </c>
      <c r="M5917" t="s">
        <v>177</v>
      </c>
      <c r="N5917">
        <v>56</v>
      </c>
      <c r="O5917" t="s">
        <v>631</v>
      </c>
      <c r="P5917" t="s">
        <v>61</v>
      </c>
      <c r="Q5917" t="s">
        <v>761</v>
      </c>
      <c r="R5917" t="s">
        <v>223</v>
      </c>
      <c r="S5917" t="s">
        <v>34</v>
      </c>
      <c r="T5917" t="s">
        <v>36</v>
      </c>
      <c r="U5917" t="s">
        <v>4834</v>
      </c>
      <c r="V5917" t="s">
        <v>3144</v>
      </c>
      <c r="W5917" t="s">
        <v>80</v>
      </c>
      <c r="X5917" t="s">
        <v>82</v>
      </c>
      <c r="Y5917" t="s">
        <v>66</v>
      </c>
      <c r="Z5917" t="s">
        <v>4729</v>
      </c>
    </row>
    <row r="5918" spans="1:26" hidden="1" x14ac:dyDescent="0.25">
      <c r="A5918" t="s">
        <v>23464</v>
      </c>
      <c r="B5918" t="s">
        <v>23465</v>
      </c>
      <c r="C5918" s="1" t="str">
        <f t="shared" si="966"/>
        <v>21:0392</v>
      </c>
      <c r="D5918" s="1" t="str">
        <f t="shared" si="976"/>
        <v>21:0131</v>
      </c>
      <c r="E5918" t="s">
        <v>23466</v>
      </c>
      <c r="F5918" t="s">
        <v>23467</v>
      </c>
      <c r="H5918">
        <v>67.085506100000003</v>
      </c>
      <c r="I5918">
        <v>-83.924009999999996</v>
      </c>
      <c r="J5918" s="1" t="str">
        <f t="shared" si="977"/>
        <v>NGR lake sediment grab sample</v>
      </c>
      <c r="K5918" s="1" t="str">
        <f t="shared" si="978"/>
        <v>&lt;177 micron (NGR)</v>
      </c>
      <c r="L5918">
        <v>3</v>
      </c>
      <c r="M5918" t="s">
        <v>187</v>
      </c>
      <c r="N5918">
        <v>57</v>
      </c>
      <c r="O5918" t="s">
        <v>759</v>
      </c>
      <c r="P5918" t="s">
        <v>207</v>
      </c>
      <c r="Q5918" t="s">
        <v>109</v>
      </c>
      <c r="R5918" t="s">
        <v>108</v>
      </c>
      <c r="S5918" t="s">
        <v>77</v>
      </c>
      <c r="T5918" t="s">
        <v>1095</v>
      </c>
      <c r="U5918" t="s">
        <v>119</v>
      </c>
      <c r="V5918" t="s">
        <v>375</v>
      </c>
      <c r="W5918" t="s">
        <v>80</v>
      </c>
      <c r="X5918" t="s">
        <v>890</v>
      </c>
      <c r="Y5918" t="s">
        <v>290</v>
      </c>
      <c r="Z5918" t="s">
        <v>3487</v>
      </c>
    </row>
    <row r="5919" spans="1:26" hidden="1" x14ac:dyDescent="0.25">
      <c r="A5919" t="s">
        <v>23468</v>
      </c>
      <c r="B5919" t="s">
        <v>23469</v>
      </c>
      <c r="C5919" s="1" t="str">
        <f t="shared" si="966"/>
        <v>21:0392</v>
      </c>
      <c r="D5919" s="1" t="str">
        <f t="shared" si="976"/>
        <v>21:0131</v>
      </c>
      <c r="E5919" t="s">
        <v>23470</v>
      </c>
      <c r="F5919" t="s">
        <v>23471</v>
      </c>
      <c r="H5919">
        <v>67.0645624</v>
      </c>
      <c r="I5919">
        <v>-83.902266600000004</v>
      </c>
      <c r="J5919" s="1" t="str">
        <f t="shared" si="977"/>
        <v>NGR lake sediment grab sample</v>
      </c>
      <c r="K5919" s="1" t="str">
        <f t="shared" si="978"/>
        <v>&lt;177 micron (NGR)</v>
      </c>
      <c r="L5919">
        <v>3</v>
      </c>
      <c r="M5919" t="s">
        <v>196</v>
      </c>
      <c r="N5919">
        <v>58</v>
      </c>
      <c r="O5919" t="s">
        <v>320</v>
      </c>
      <c r="P5919" t="s">
        <v>798</v>
      </c>
      <c r="Q5919" t="s">
        <v>290</v>
      </c>
      <c r="R5919" t="s">
        <v>48</v>
      </c>
      <c r="S5919" t="s">
        <v>321</v>
      </c>
      <c r="T5919" t="s">
        <v>36</v>
      </c>
      <c r="U5919" t="s">
        <v>1282</v>
      </c>
      <c r="V5919" t="s">
        <v>5730</v>
      </c>
      <c r="W5919" t="s">
        <v>80</v>
      </c>
      <c r="X5919" t="s">
        <v>283</v>
      </c>
      <c r="Y5919" t="s">
        <v>559</v>
      </c>
      <c r="Z5919" t="s">
        <v>290</v>
      </c>
    </row>
    <row r="5920" spans="1:26" hidden="1" x14ac:dyDescent="0.25">
      <c r="A5920" t="s">
        <v>23472</v>
      </c>
      <c r="B5920" t="s">
        <v>23473</v>
      </c>
      <c r="C5920" s="1" t="str">
        <f t="shared" si="966"/>
        <v>21:0392</v>
      </c>
      <c r="D5920" s="1" t="str">
        <f t="shared" si="976"/>
        <v>21:0131</v>
      </c>
      <c r="E5920" t="s">
        <v>23474</v>
      </c>
      <c r="F5920" t="s">
        <v>23475</v>
      </c>
      <c r="H5920">
        <v>67.047663600000007</v>
      </c>
      <c r="I5920">
        <v>-83.816876199999996</v>
      </c>
      <c r="J5920" s="1" t="str">
        <f t="shared" si="977"/>
        <v>NGR lake sediment grab sample</v>
      </c>
      <c r="K5920" s="1" t="str">
        <f t="shared" si="978"/>
        <v>&lt;177 micron (NGR)</v>
      </c>
      <c r="L5920">
        <v>3</v>
      </c>
      <c r="M5920" t="s">
        <v>206</v>
      </c>
      <c r="N5920">
        <v>59</v>
      </c>
      <c r="O5920" t="s">
        <v>673</v>
      </c>
      <c r="P5920" t="s">
        <v>798</v>
      </c>
      <c r="Q5920" t="s">
        <v>596</v>
      </c>
      <c r="R5920" t="s">
        <v>223</v>
      </c>
      <c r="S5920" t="s">
        <v>156</v>
      </c>
      <c r="T5920" t="s">
        <v>36</v>
      </c>
      <c r="U5920" t="s">
        <v>497</v>
      </c>
      <c r="V5920" t="s">
        <v>2057</v>
      </c>
      <c r="W5920" t="s">
        <v>33</v>
      </c>
      <c r="X5920" t="s">
        <v>283</v>
      </c>
      <c r="Y5920" t="s">
        <v>156</v>
      </c>
      <c r="Z5920" t="s">
        <v>565</v>
      </c>
    </row>
    <row r="5921" spans="1:26" hidden="1" x14ac:dyDescent="0.25">
      <c r="A5921" t="s">
        <v>23476</v>
      </c>
      <c r="B5921" t="s">
        <v>23477</v>
      </c>
      <c r="C5921" s="1" t="str">
        <f t="shared" si="966"/>
        <v>21:0392</v>
      </c>
      <c r="D5921" s="1" t="str">
        <f t="shared" si="976"/>
        <v>21:0131</v>
      </c>
      <c r="E5921" t="s">
        <v>23478</v>
      </c>
      <c r="F5921" t="s">
        <v>23479</v>
      </c>
      <c r="H5921">
        <v>67.052876100000006</v>
      </c>
      <c r="I5921">
        <v>-83.760665399999993</v>
      </c>
      <c r="J5921" s="1" t="str">
        <f t="shared" si="977"/>
        <v>NGR lake sediment grab sample</v>
      </c>
      <c r="K5921" s="1" t="str">
        <f t="shared" si="978"/>
        <v>&lt;177 micron (NGR)</v>
      </c>
      <c r="L5921">
        <v>3</v>
      </c>
      <c r="M5921" t="s">
        <v>214</v>
      </c>
      <c r="N5921">
        <v>60</v>
      </c>
      <c r="O5921" t="s">
        <v>3158</v>
      </c>
      <c r="P5921" t="s">
        <v>759</v>
      </c>
      <c r="Q5921" t="s">
        <v>290</v>
      </c>
      <c r="R5921" t="s">
        <v>74</v>
      </c>
      <c r="S5921" t="s">
        <v>668</v>
      </c>
      <c r="T5921" t="s">
        <v>122</v>
      </c>
      <c r="U5921" t="s">
        <v>766</v>
      </c>
      <c r="V5921" t="s">
        <v>13108</v>
      </c>
      <c r="W5921" t="s">
        <v>321</v>
      </c>
      <c r="X5921" t="s">
        <v>79</v>
      </c>
      <c r="Y5921" t="s">
        <v>708</v>
      </c>
      <c r="Z5921" t="s">
        <v>1025</v>
      </c>
    </row>
    <row r="5922" spans="1:26" hidden="1" x14ac:dyDescent="0.25">
      <c r="A5922" t="s">
        <v>23480</v>
      </c>
      <c r="B5922" t="s">
        <v>23481</v>
      </c>
      <c r="C5922" s="1" t="str">
        <f t="shared" si="966"/>
        <v>21:0392</v>
      </c>
      <c r="D5922" s="1" t="str">
        <f t="shared" si="976"/>
        <v>21:0131</v>
      </c>
      <c r="E5922" t="s">
        <v>23482</v>
      </c>
      <c r="F5922" t="s">
        <v>23483</v>
      </c>
      <c r="H5922">
        <v>67.394367900000006</v>
      </c>
      <c r="I5922">
        <v>-83.444404300000002</v>
      </c>
      <c r="J5922" s="1" t="str">
        <f t="shared" si="977"/>
        <v>NGR lake sediment grab sample</v>
      </c>
      <c r="K5922" s="1" t="str">
        <f t="shared" si="978"/>
        <v>&lt;177 micron (NGR)</v>
      </c>
      <c r="L5922">
        <v>4</v>
      </c>
      <c r="M5922" t="s">
        <v>242</v>
      </c>
      <c r="N5922">
        <v>61</v>
      </c>
      <c r="O5922" t="s">
        <v>464</v>
      </c>
      <c r="P5922" t="s">
        <v>405</v>
      </c>
      <c r="Q5922" t="s">
        <v>904</v>
      </c>
      <c r="R5922" t="s">
        <v>1177</v>
      </c>
      <c r="S5922" t="s">
        <v>349</v>
      </c>
      <c r="T5922" t="s">
        <v>36</v>
      </c>
      <c r="U5922" t="s">
        <v>1964</v>
      </c>
      <c r="V5922" t="s">
        <v>33</v>
      </c>
      <c r="W5922" t="s">
        <v>33</v>
      </c>
      <c r="X5922" t="s">
        <v>48</v>
      </c>
      <c r="Y5922" t="s">
        <v>1607</v>
      </c>
      <c r="Z5922" t="s">
        <v>3162</v>
      </c>
    </row>
    <row r="5923" spans="1:26" hidden="1" x14ac:dyDescent="0.25">
      <c r="A5923" t="s">
        <v>23484</v>
      </c>
      <c r="B5923" t="s">
        <v>23485</v>
      </c>
      <c r="C5923" s="1" t="str">
        <f t="shared" si="966"/>
        <v>21:0392</v>
      </c>
      <c r="D5923" s="1" t="str">
        <f t="shared" si="976"/>
        <v>21:0131</v>
      </c>
      <c r="E5923" t="s">
        <v>23486</v>
      </c>
      <c r="F5923" t="s">
        <v>23487</v>
      </c>
      <c r="H5923">
        <v>67.053974400000001</v>
      </c>
      <c r="I5923">
        <v>-83.696014899999994</v>
      </c>
      <c r="J5923" s="1" t="str">
        <f t="shared" si="977"/>
        <v>NGR lake sediment grab sample</v>
      </c>
      <c r="K5923" s="1" t="str">
        <f t="shared" si="978"/>
        <v>&lt;177 micron (NGR)</v>
      </c>
      <c r="L5923">
        <v>4</v>
      </c>
      <c r="M5923" t="s">
        <v>47</v>
      </c>
      <c r="N5923">
        <v>62</v>
      </c>
      <c r="O5923" t="s">
        <v>189</v>
      </c>
      <c r="P5923" t="s">
        <v>528</v>
      </c>
      <c r="Q5923" t="s">
        <v>668</v>
      </c>
      <c r="R5923" t="s">
        <v>3158</v>
      </c>
      <c r="S5923" t="s">
        <v>109</v>
      </c>
      <c r="T5923" t="s">
        <v>36</v>
      </c>
      <c r="U5923" t="s">
        <v>263</v>
      </c>
      <c r="V5923" t="s">
        <v>478</v>
      </c>
      <c r="W5923" t="s">
        <v>335</v>
      </c>
      <c r="X5923" t="s">
        <v>79</v>
      </c>
      <c r="Y5923" t="s">
        <v>41</v>
      </c>
      <c r="Z5923" t="s">
        <v>2779</v>
      </c>
    </row>
    <row r="5924" spans="1:26" hidden="1" x14ac:dyDescent="0.25">
      <c r="A5924" t="s">
        <v>23488</v>
      </c>
      <c r="B5924" t="s">
        <v>23489</v>
      </c>
      <c r="C5924" s="1" t="str">
        <f t="shared" si="966"/>
        <v>21:0392</v>
      </c>
      <c r="D5924" s="1" t="str">
        <f t="shared" si="976"/>
        <v>21:0131</v>
      </c>
      <c r="E5924" t="s">
        <v>23490</v>
      </c>
      <c r="F5924" t="s">
        <v>23491</v>
      </c>
      <c r="H5924">
        <v>67.060617399999998</v>
      </c>
      <c r="I5924">
        <v>-83.578309200000007</v>
      </c>
      <c r="J5924" s="1" t="str">
        <f t="shared" si="977"/>
        <v>NGR lake sediment grab sample</v>
      </c>
      <c r="K5924" s="1" t="str">
        <f t="shared" si="978"/>
        <v>&lt;177 micron (NGR)</v>
      </c>
      <c r="L5924">
        <v>4</v>
      </c>
      <c r="M5924" t="s">
        <v>60</v>
      </c>
      <c r="N5924">
        <v>63</v>
      </c>
      <c r="O5924" t="s">
        <v>67</v>
      </c>
      <c r="P5924" t="s">
        <v>321</v>
      </c>
      <c r="Q5924" t="s">
        <v>290</v>
      </c>
      <c r="R5924" t="s">
        <v>145</v>
      </c>
      <c r="S5924" t="s">
        <v>181</v>
      </c>
      <c r="T5924" t="s">
        <v>36</v>
      </c>
      <c r="U5924" t="s">
        <v>470</v>
      </c>
      <c r="V5924" t="s">
        <v>457</v>
      </c>
      <c r="W5924" t="s">
        <v>66</v>
      </c>
      <c r="X5924" t="s">
        <v>283</v>
      </c>
      <c r="Y5924" t="s">
        <v>66</v>
      </c>
      <c r="Z5924" t="s">
        <v>4295</v>
      </c>
    </row>
    <row r="5925" spans="1:26" hidden="1" x14ac:dyDescent="0.25">
      <c r="A5925" t="s">
        <v>23492</v>
      </c>
      <c r="B5925" t="s">
        <v>23493</v>
      </c>
      <c r="C5925" s="1" t="str">
        <f t="shared" si="966"/>
        <v>21:0392</v>
      </c>
      <c r="D5925" s="1" t="str">
        <f>HYPERLINK("http://geochem.nrcan.gc.ca/cdogs/content/svy/svy_e.htm", "")</f>
        <v/>
      </c>
      <c r="G5925" s="1" t="str">
        <f>HYPERLINK("http://geochem.nrcan.gc.ca/cdogs/content/cr_/cr_00023_e.htm", "23")</f>
        <v>23</v>
      </c>
      <c r="J5925" t="s">
        <v>220</v>
      </c>
      <c r="K5925" t="s">
        <v>221</v>
      </c>
      <c r="L5925">
        <v>4</v>
      </c>
      <c r="M5925" t="s">
        <v>222</v>
      </c>
      <c r="N5925">
        <v>64</v>
      </c>
      <c r="O5925" t="s">
        <v>615</v>
      </c>
      <c r="P5925" t="s">
        <v>334</v>
      </c>
      <c r="Q5925" t="s">
        <v>668</v>
      </c>
      <c r="R5925" t="s">
        <v>50</v>
      </c>
      <c r="S5925" t="s">
        <v>290</v>
      </c>
      <c r="T5925" t="s">
        <v>36</v>
      </c>
      <c r="U5925" t="s">
        <v>964</v>
      </c>
      <c r="V5925" t="s">
        <v>368</v>
      </c>
      <c r="W5925" t="s">
        <v>78</v>
      </c>
      <c r="X5925" t="s">
        <v>300</v>
      </c>
      <c r="Y5925" t="s">
        <v>4941</v>
      </c>
      <c r="Z5925" t="s">
        <v>6137</v>
      </c>
    </row>
    <row r="5926" spans="1:26" hidden="1" x14ac:dyDescent="0.25">
      <c r="A5926" t="s">
        <v>23494</v>
      </c>
      <c r="B5926" t="s">
        <v>23495</v>
      </c>
      <c r="C5926" s="1" t="str">
        <f t="shared" ref="C5926:C5989" si="979">HYPERLINK("http://geochem.nrcan.gc.ca/cdogs/content/bdl/bdl210392_e.htm", "21:0392")</f>
        <v>21:0392</v>
      </c>
      <c r="D5926" s="1" t="str">
        <f t="shared" ref="D5926:D5951" si="980">HYPERLINK("http://geochem.nrcan.gc.ca/cdogs/content/svy/svy210131_e.htm", "21:0131")</f>
        <v>21:0131</v>
      </c>
      <c r="E5926" t="s">
        <v>23496</v>
      </c>
      <c r="F5926" t="s">
        <v>23497</v>
      </c>
      <c r="H5926">
        <v>67.096003600000003</v>
      </c>
      <c r="I5926">
        <v>-83.582675399999999</v>
      </c>
      <c r="J5926" s="1" t="str">
        <f t="shared" ref="J5926:J5951" si="981">HYPERLINK("http://geochem.nrcan.gc.ca/cdogs/content/kwd/kwd020027_e.htm", "NGR lake sediment grab sample")</f>
        <v>NGR lake sediment grab sample</v>
      </c>
      <c r="K5926" s="1" t="str">
        <f t="shared" ref="K5926:K5951" si="982">HYPERLINK("http://geochem.nrcan.gc.ca/cdogs/content/kwd/kwd080006_e.htm", "&lt;177 micron (NGR)")</f>
        <v>&lt;177 micron (NGR)</v>
      </c>
      <c r="L5926">
        <v>4</v>
      </c>
      <c r="M5926" t="s">
        <v>73</v>
      </c>
      <c r="N5926">
        <v>65</v>
      </c>
      <c r="O5926" t="s">
        <v>144</v>
      </c>
      <c r="P5926" t="s">
        <v>48</v>
      </c>
      <c r="Q5926" t="s">
        <v>109</v>
      </c>
      <c r="R5926" t="s">
        <v>489</v>
      </c>
      <c r="S5926" t="s">
        <v>64</v>
      </c>
      <c r="T5926" t="s">
        <v>36</v>
      </c>
      <c r="U5926" t="s">
        <v>583</v>
      </c>
      <c r="V5926" t="s">
        <v>63</v>
      </c>
      <c r="W5926" t="s">
        <v>33</v>
      </c>
      <c r="X5926" t="s">
        <v>890</v>
      </c>
      <c r="Y5926" t="s">
        <v>33</v>
      </c>
      <c r="Z5926" t="s">
        <v>742</v>
      </c>
    </row>
    <row r="5927" spans="1:26" hidden="1" x14ac:dyDescent="0.25">
      <c r="A5927" t="s">
        <v>23498</v>
      </c>
      <c r="B5927" t="s">
        <v>23499</v>
      </c>
      <c r="C5927" s="1" t="str">
        <f t="shared" si="979"/>
        <v>21:0392</v>
      </c>
      <c r="D5927" s="1" t="str">
        <f t="shared" si="980"/>
        <v>21:0131</v>
      </c>
      <c r="E5927" t="s">
        <v>23500</v>
      </c>
      <c r="F5927" t="s">
        <v>23501</v>
      </c>
      <c r="H5927">
        <v>67.134972599999998</v>
      </c>
      <c r="I5927">
        <v>-83.581969400000006</v>
      </c>
      <c r="J5927" s="1" t="str">
        <f t="shared" si="981"/>
        <v>NGR lake sediment grab sample</v>
      </c>
      <c r="K5927" s="1" t="str">
        <f t="shared" si="982"/>
        <v>&lt;177 micron (NGR)</v>
      </c>
      <c r="L5927">
        <v>4</v>
      </c>
      <c r="M5927" t="s">
        <v>87</v>
      </c>
      <c r="N5927">
        <v>66</v>
      </c>
      <c r="O5927" t="s">
        <v>1254</v>
      </c>
      <c r="P5927" t="s">
        <v>336</v>
      </c>
      <c r="Q5927" t="s">
        <v>156</v>
      </c>
      <c r="R5927" t="s">
        <v>62</v>
      </c>
      <c r="S5927" t="s">
        <v>181</v>
      </c>
      <c r="T5927" t="s">
        <v>36</v>
      </c>
      <c r="U5927" t="s">
        <v>307</v>
      </c>
      <c r="V5927" t="s">
        <v>309</v>
      </c>
      <c r="W5927" t="s">
        <v>76</v>
      </c>
      <c r="X5927" t="s">
        <v>890</v>
      </c>
      <c r="Y5927" t="s">
        <v>2590</v>
      </c>
      <c r="Z5927" t="s">
        <v>546</v>
      </c>
    </row>
    <row r="5928" spans="1:26" hidden="1" x14ac:dyDescent="0.25">
      <c r="A5928" t="s">
        <v>23502</v>
      </c>
      <c r="B5928" t="s">
        <v>23503</v>
      </c>
      <c r="C5928" s="1" t="str">
        <f t="shared" si="979"/>
        <v>21:0392</v>
      </c>
      <c r="D5928" s="1" t="str">
        <f t="shared" si="980"/>
        <v>21:0131</v>
      </c>
      <c r="E5928" t="s">
        <v>23504</v>
      </c>
      <c r="F5928" t="s">
        <v>23505</v>
      </c>
      <c r="H5928">
        <v>67.151420700000003</v>
      </c>
      <c r="I5928">
        <v>-83.593404000000007</v>
      </c>
      <c r="J5928" s="1" t="str">
        <f t="shared" si="981"/>
        <v>NGR lake sediment grab sample</v>
      </c>
      <c r="K5928" s="1" t="str">
        <f t="shared" si="982"/>
        <v>&lt;177 micron (NGR)</v>
      </c>
      <c r="L5928">
        <v>4</v>
      </c>
      <c r="M5928" t="s">
        <v>96</v>
      </c>
      <c r="N5928">
        <v>67</v>
      </c>
      <c r="O5928" t="s">
        <v>223</v>
      </c>
      <c r="P5928" t="s">
        <v>77</v>
      </c>
      <c r="Q5928" t="s">
        <v>76</v>
      </c>
      <c r="R5928" t="s">
        <v>77</v>
      </c>
      <c r="S5928" t="s">
        <v>80</v>
      </c>
      <c r="T5928" t="s">
        <v>122</v>
      </c>
      <c r="U5928" t="s">
        <v>67</v>
      </c>
      <c r="V5928" t="s">
        <v>457</v>
      </c>
      <c r="W5928" t="s">
        <v>53</v>
      </c>
      <c r="X5928" t="s">
        <v>283</v>
      </c>
      <c r="Y5928" t="s">
        <v>41</v>
      </c>
      <c r="Z5928" t="s">
        <v>11653</v>
      </c>
    </row>
    <row r="5929" spans="1:26" hidden="1" x14ac:dyDescent="0.25">
      <c r="A5929" t="s">
        <v>23506</v>
      </c>
      <c r="B5929" t="s">
        <v>23507</v>
      </c>
      <c r="C5929" s="1" t="str">
        <f t="shared" si="979"/>
        <v>21:0392</v>
      </c>
      <c r="D5929" s="1" t="str">
        <f t="shared" si="980"/>
        <v>21:0131</v>
      </c>
      <c r="E5929" t="s">
        <v>23508</v>
      </c>
      <c r="F5929" t="s">
        <v>23509</v>
      </c>
      <c r="H5929">
        <v>67.188129500000002</v>
      </c>
      <c r="I5929">
        <v>-83.589812600000002</v>
      </c>
      <c r="J5929" s="1" t="str">
        <f t="shared" si="981"/>
        <v>NGR lake sediment grab sample</v>
      </c>
      <c r="K5929" s="1" t="str">
        <f t="shared" si="982"/>
        <v>&lt;177 micron (NGR)</v>
      </c>
      <c r="L5929">
        <v>4</v>
      </c>
      <c r="M5929" t="s">
        <v>106</v>
      </c>
      <c r="N5929">
        <v>68</v>
      </c>
      <c r="O5929" t="s">
        <v>253</v>
      </c>
      <c r="P5929" t="s">
        <v>244</v>
      </c>
      <c r="Q5929" t="s">
        <v>109</v>
      </c>
      <c r="R5929" t="s">
        <v>75</v>
      </c>
      <c r="S5929" t="s">
        <v>146</v>
      </c>
      <c r="T5929" t="s">
        <v>36</v>
      </c>
      <c r="U5929" t="s">
        <v>260</v>
      </c>
      <c r="V5929" t="s">
        <v>5519</v>
      </c>
      <c r="W5929" t="s">
        <v>63</v>
      </c>
      <c r="X5929" t="s">
        <v>77</v>
      </c>
      <c r="Y5929" t="s">
        <v>181</v>
      </c>
      <c r="Z5929" t="s">
        <v>2057</v>
      </c>
    </row>
    <row r="5930" spans="1:26" hidden="1" x14ac:dyDescent="0.25">
      <c r="A5930" t="s">
        <v>23510</v>
      </c>
      <c r="B5930" t="s">
        <v>23511</v>
      </c>
      <c r="C5930" s="1" t="str">
        <f t="shared" si="979"/>
        <v>21:0392</v>
      </c>
      <c r="D5930" s="1" t="str">
        <f t="shared" si="980"/>
        <v>21:0131</v>
      </c>
      <c r="E5930" t="s">
        <v>23512</v>
      </c>
      <c r="F5930" t="s">
        <v>23513</v>
      </c>
      <c r="H5930">
        <v>67.189660000000003</v>
      </c>
      <c r="I5930">
        <v>-83.519222999999997</v>
      </c>
      <c r="J5930" s="1" t="str">
        <f t="shared" si="981"/>
        <v>NGR lake sediment grab sample</v>
      </c>
      <c r="K5930" s="1" t="str">
        <f t="shared" si="982"/>
        <v>&lt;177 micron (NGR)</v>
      </c>
      <c r="L5930">
        <v>4</v>
      </c>
      <c r="M5930" t="s">
        <v>251</v>
      </c>
      <c r="N5930">
        <v>69</v>
      </c>
      <c r="O5930" t="s">
        <v>588</v>
      </c>
      <c r="P5930" t="s">
        <v>890</v>
      </c>
      <c r="Q5930" t="s">
        <v>34</v>
      </c>
      <c r="R5930" t="s">
        <v>35</v>
      </c>
      <c r="S5930" t="s">
        <v>34</v>
      </c>
      <c r="T5930" t="s">
        <v>36</v>
      </c>
      <c r="U5930" t="s">
        <v>1205</v>
      </c>
      <c r="V5930" t="s">
        <v>368</v>
      </c>
      <c r="W5930" t="s">
        <v>33</v>
      </c>
      <c r="X5930" t="s">
        <v>82</v>
      </c>
      <c r="Y5930" t="s">
        <v>80</v>
      </c>
      <c r="Z5930" t="s">
        <v>2483</v>
      </c>
    </row>
    <row r="5931" spans="1:26" hidden="1" x14ac:dyDescent="0.25">
      <c r="A5931" t="s">
        <v>23514</v>
      </c>
      <c r="B5931" t="s">
        <v>23515</v>
      </c>
      <c r="C5931" s="1" t="str">
        <f t="shared" si="979"/>
        <v>21:0392</v>
      </c>
      <c r="D5931" s="1" t="str">
        <f t="shared" si="980"/>
        <v>21:0131</v>
      </c>
      <c r="E5931" t="s">
        <v>23516</v>
      </c>
      <c r="F5931" t="s">
        <v>23517</v>
      </c>
      <c r="H5931">
        <v>67.200871399999997</v>
      </c>
      <c r="I5931">
        <v>-83.508339199999995</v>
      </c>
      <c r="J5931" s="1" t="str">
        <f t="shared" si="981"/>
        <v>NGR lake sediment grab sample</v>
      </c>
      <c r="K5931" s="1" t="str">
        <f t="shared" si="982"/>
        <v>&lt;177 micron (NGR)</v>
      </c>
      <c r="L5931">
        <v>4</v>
      </c>
      <c r="M5931" t="s">
        <v>259</v>
      </c>
      <c r="N5931">
        <v>70</v>
      </c>
      <c r="O5931" t="s">
        <v>759</v>
      </c>
      <c r="P5931" t="s">
        <v>35</v>
      </c>
      <c r="Q5931" t="s">
        <v>78</v>
      </c>
      <c r="R5931" t="s">
        <v>82</v>
      </c>
      <c r="S5931" t="s">
        <v>181</v>
      </c>
      <c r="T5931" t="s">
        <v>36</v>
      </c>
      <c r="U5931" t="s">
        <v>307</v>
      </c>
      <c r="V5931" t="s">
        <v>1802</v>
      </c>
      <c r="W5931" t="s">
        <v>63</v>
      </c>
      <c r="X5931" t="s">
        <v>283</v>
      </c>
      <c r="Y5931" t="s">
        <v>125</v>
      </c>
      <c r="Z5931" t="s">
        <v>75</v>
      </c>
    </row>
    <row r="5932" spans="1:26" hidden="1" x14ac:dyDescent="0.25">
      <c r="A5932" t="s">
        <v>23518</v>
      </c>
      <c r="B5932" t="s">
        <v>23519</v>
      </c>
      <c r="C5932" s="1" t="str">
        <f t="shared" si="979"/>
        <v>21:0392</v>
      </c>
      <c r="D5932" s="1" t="str">
        <f t="shared" si="980"/>
        <v>21:0131</v>
      </c>
      <c r="E5932" t="s">
        <v>23516</v>
      </c>
      <c r="F5932" t="s">
        <v>23520</v>
      </c>
      <c r="H5932">
        <v>67.200871399999997</v>
      </c>
      <c r="I5932">
        <v>-83.508339199999995</v>
      </c>
      <c r="J5932" s="1" t="str">
        <f t="shared" si="981"/>
        <v>NGR lake sediment grab sample</v>
      </c>
      <c r="K5932" s="1" t="str">
        <f t="shared" si="982"/>
        <v>&lt;177 micron (NGR)</v>
      </c>
      <c r="L5932">
        <v>4</v>
      </c>
      <c r="M5932" t="s">
        <v>268</v>
      </c>
      <c r="N5932">
        <v>71</v>
      </c>
      <c r="O5932" t="s">
        <v>562</v>
      </c>
      <c r="P5932" t="s">
        <v>334</v>
      </c>
      <c r="Q5932" t="s">
        <v>76</v>
      </c>
      <c r="R5932" t="s">
        <v>334</v>
      </c>
      <c r="S5932" t="s">
        <v>97</v>
      </c>
      <c r="T5932" t="s">
        <v>122</v>
      </c>
      <c r="U5932" t="s">
        <v>112</v>
      </c>
      <c r="V5932" t="s">
        <v>564</v>
      </c>
      <c r="W5932" t="s">
        <v>63</v>
      </c>
      <c r="X5932" t="s">
        <v>82</v>
      </c>
      <c r="Y5932" t="s">
        <v>125</v>
      </c>
      <c r="Z5932" t="s">
        <v>329</v>
      </c>
    </row>
    <row r="5933" spans="1:26" hidden="1" x14ac:dyDescent="0.25">
      <c r="A5933" t="s">
        <v>23521</v>
      </c>
      <c r="B5933" t="s">
        <v>23522</v>
      </c>
      <c r="C5933" s="1" t="str">
        <f t="shared" si="979"/>
        <v>21:0392</v>
      </c>
      <c r="D5933" s="1" t="str">
        <f t="shared" si="980"/>
        <v>21:0131</v>
      </c>
      <c r="E5933" t="s">
        <v>23523</v>
      </c>
      <c r="F5933" t="s">
        <v>23524</v>
      </c>
      <c r="H5933">
        <v>67.220732100000006</v>
      </c>
      <c r="I5933">
        <v>-83.521687299999996</v>
      </c>
      <c r="J5933" s="1" t="str">
        <f t="shared" si="981"/>
        <v>NGR lake sediment grab sample</v>
      </c>
      <c r="K5933" s="1" t="str">
        <f t="shared" si="982"/>
        <v>&lt;177 micron (NGR)</v>
      </c>
      <c r="L5933">
        <v>4</v>
      </c>
      <c r="M5933" t="s">
        <v>118</v>
      </c>
      <c r="N5933">
        <v>72</v>
      </c>
      <c r="O5933" t="s">
        <v>515</v>
      </c>
      <c r="P5933" t="s">
        <v>108</v>
      </c>
      <c r="Q5933" t="s">
        <v>50</v>
      </c>
      <c r="R5933" t="s">
        <v>35</v>
      </c>
      <c r="S5933" t="s">
        <v>181</v>
      </c>
      <c r="T5933" t="s">
        <v>36</v>
      </c>
      <c r="U5933" t="s">
        <v>228</v>
      </c>
      <c r="V5933" t="s">
        <v>148</v>
      </c>
      <c r="W5933" t="s">
        <v>66</v>
      </c>
      <c r="X5933" t="s">
        <v>890</v>
      </c>
      <c r="Y5933" t="s">
        <v>380</v>
      </c>
      <c r="Z5933" t="s">
        <v>3417</v>
      </c>
    </row>
    <row r="5934" spans="1:26" hidden="1" x14ac:dyDescent="0.25">
      <c r="A5934" t="s">
        <v>23525</v>
      </c>
      <c r="B5934" t="s">
        <v>23526</v>
      </c>
      <c r="C5934" s="1" t="str">
        <f t="shared" si="979"/>
        <v>21:0392</v>
      </c>
      <c r="D5934" s="1" t="str">
        <f t="shared" si="980"/>
        <v>21:0131</v>
      </c>
      <c r="E5934" t="s">
        <v>23527</v>
      </c>
      <c r="F5934" t="s">
        <v>23528</v>
      </c>
      <c r="H5934">
        <v>67.258838100000006</v>
      </c>
      <c r="I5934">
        <v>-83.514065299999999</v>
      </c>
      <c r="J5934" s="1" t="str">
        <f t="shared" si="981"/>
        <v>NGR lake sediment grab sample</v>
      </c>
      <c r="K5934" s="1" t="str">
        <f t="shared" si="982"/>
        <v>&lt;177 micron (NGR)</v>
      </c>
      <c r="L5934">
        <v>4</v>
      </c>
      <c r="M5934" t="s">
        <v>131</v>
      </c>
      <c r="N5934">
        <v>73</v>
      </c>
      <c r="O5934" t="s">
        <v>858</v>
      </c>
      <c r="P5934" t="s">
        <v>1058</v>
      </c>
      <c r="Q5934" t="s">
        <v>134</v>
      </c>
      <c r="R5934" t="s">
        <v>343</v>
      </c>
      <c r="S5934" t="s">
        <v>283</v>
      </c>
      <c r="T5934" t="s">
        <v>437</v>
      </c>
      <c r="U5934" t="s">
        <v>799</v>
      </c>
      <c r="V5934" t="s">
        <v>11653</v>
      </c>
      <c r="W5934" t="s">
        <v>97</v>
      </c>
      <c r="X5934" t="s">
        <v>48</v>
      </c>
      <c r="Y5934" t="s">
        <v>146</v>
      </c>
      <c r="Z5934" t="s">
        <v>1608</v>
      </c>
    </row>
    <row r="5935" spans="1:26" hidden="1" x14ac:dyDescent="0.25">
      <c r="A5935" t="s">
        <v>23529</v>
      </c>
      <c r="B5935" t="s">
        <v>23530</v>
      </c>
      <c r="C5935" s="1" t="str">
        <f t="shared" si="979"/>
        <v>21:0392</v>
      </c>
      <c r="D5935" s="1" t="str">
        <f t="shared" si="980"/>
        <v>21:0131</v>
      </c>
      <c r="E5935" t="s">
        <v>23531</v>
      </c>
      <c r="F5935" t="s">
        <v>23532</v>
      </c>
      <c r="H5935">
        <v>67.2819456</v>
      </c>
      <c r="I5935">
        <v>-83.520711599999998</v>
      </c>
      <c r="J5935" s="1" t="str">
        <f t="shared" si="981"/>
        <v>NGR lake sediment grab sample</v>
      </c>
      <c r="K5935" s="1" t="str">
        <f t="shared" si="982"/>
        <v>&lt;177 micron (NGR)</v>
      </c>
      <c r="L5935">
        <v>4</v>
      </c>
      <c r="M5935" t="s">
        <v>143</v>
      </c>
      <c r="N5935">
        <v>74</v>
      </c>
      <c r="O5935" t="s">
        <v>889</v>
      </c>
      <c r="P5935" t="s">
        <v>417</v>
      </c>
      <c r="Q5935" t="s">
        <v>283</v>
      </c>
      <c r="R5935" t="s">
        <v>289</v>
      </c>
      <c r="S5935" t="s">
        <v>110</v>
      </c>
      <c r="T5935" t="s">
        <v>225</v>
      </c>
      <c r="U5935" t="s">
        <v>938</v>
      </c>
      <c r="V5935" t="s">
        <v>1607</v>
      </c>
      <c r="W5935" t="s">
        <v>39</v>
      </c>
      <c r="X5935" t="s">
        <v>48</v>
      </c>
      <c r="Y5935" t="s">
        <v>80</v>
      </c>
      <c r="Z5935" t="s">
        <v>2391</v>
      </c>
    </row>
    <row r="5936" spans="1:26" hidden="1" x14ac:dyDescent="0.25">
      <c r="A5936" t="s">
        <v>23533</v>
      </c>
      <c r="B5936" t="s">
        <v>23534</v>
      </c>
      <c r="C5936" s="1" t="str">
        <f t="shared" si="979"/>
        <v>21:0392</v>
      </c>
      <c r="D5936" s="1" t="str">
        <f t="shared" si="980"/>
        <v>21:0131</v>
      </c>
      <c r="E5936" t="s">
        <v>23535</v>
      </c>
      <c r="F5936" t="s">
        <v>23536</v>
      </c>
      <c r="H5936">
        <v>67.331145800000002</v>
      </c>
      <c r="I5936">
        <v>-83.539338999999998</v>
      </c>
      <c r="J5936" s="1" t="str">
        <f t="shared" si="981"/>
        <v>NGR lake sediment grab sample</v>
      </c>
      <c r="K5936" s="1" t="str">
        <f t="shared" si="982"/>
        <v>&lt;177 micron (NGR)</v>
      </c>
      <c r="L5936">
        <v>4</v>
      </c>
      <c r="M5936" t="s">
        <v>177</v>
      </c>
      <c r="N5936">
        <v>75</v>
      </c>
      <c r="O5936" t="s">
        <v>243</v>
      </c>
      <c r="P5936" t="s">
        <v>516</v>
      </c>
      <c r="Q5936" t="s">
        <v>146</v>
      </c>
      <c r="R5936" t="s">
        <v>516</v>
      </c>
      <c r="S5936" t="s">
        <v>109</v>
      </c>
      <c r="T5936" t="s">
        <v>36</v>
      </c>
      <c r="U5936" t="s">
        <v>766</v>
      </c>
      <c r="V5936" t="s">
        <v>38</v>
      </c>
      <c r="W5936" t="s">
        <v>66</v>
      </c>
      <c r="X5936" t="s">
        <v>82</v>
      </c>
      <c r="Y5936" t="s">
        <v>1041</v>
      </c>
      <c r="Z5936" t="s">
        <v>710</v>
      </c>
    </row>
    <row r="5937" spans="1:26" hidden="1" x14ac:dyDescent="0.25">
      <c r="A5937" t="s">
        <v>23537</v>
      </c>
      <c r="B5937" t="s">
        <v>23538</v>
      </c>
      <c r="C5937" s="1" t="str">
        <f t="shared" si="979"/>
        <v>21:0392</v>
      </c>
      <c r="D5937" s="1" t="str">
        <f t="shared" si="980"/>
        <v>21:0131</v>
      </c>
      <c r="E5937" t="s">
        <v>23539</v>
      </c>
      <c r="F5937" t="s">
        <v>23540</v>
      </c>
      <c r="H5937">
        <v>67.366613099999995</v>
      </c>
      <c r="I5937">
        <v>-83.503589599999998</v>
      </c>
      <c r="J5937" s="1" t="str">
        <f t="shared" si="981"/>
        <v>NGR lake sediment grab sample</v>
      </c>
      <c r="K5937" s="1" t="str">
        <f t="shared" si="982"/>
        <v>&lt;177 micron (NGR)</v>
      </c>
      <c r="L5937">
        <v>4</v>
      </c>
      <c r="M5937" t="s">
        <v>187</v>
      </c>
      <c r="N5937">
        <v>76</v>
      </c>
      <c r="O5937" t="s">
        <v>1058</v>
      </c>
      <c r="P5937" t="s">
        <v>1048</v>
      </c>
      <c r="Q5937" t="s">
        <v>198</v>
      </c>
      <c r="R5937" t="s">
        <v>516</v>
      </c>
      <c r="S5937" t="s">
        <v>109</v>
      </c>
      <c r="T5937" t="s">
        <v>36</v>
      </c>
      <c r="U5937" t="s">
        <v>31</v>
      </c>
      <c r="V5937" t="s">
        <v>478</v>
      </c>
      <c r="W5937" t="s">
        <v>66</v>
      </c>
      <c r="X5937" t="s">
        <v>82</v>
      </c>
      <c r="Y5937" t="s">
        <v>39</v>
      </c>
      <c r="Z5937" t="s">
        <v>554</v>
      </c>
    </row>
    <row r="5938" spans="1:26" hidden="1" x14ac:dyDescent="0.25">
      <c r="A5938" t="s">
        <v>23541</v>
      </c>
      <c r="B5938" t="s">
        <v>23542</v>
      </c>
      <c r="C5938" s="1" t="str">
        <f t="shared" si="979"/>
        <v>21:0392</v>
      </c>
      <c r="D5938" s="1" t="str">
        <f t="shared" si="980"/>
        <v>21:0131</v>
      </c>
      <c r="E5938" t="s">
        <v>23482</v>
      </c>
      <c r="F5938" t="s">
        <v>23543</v>
      </c>
      <c r="H5938">
        <v>67.394367900000006</v>
      </c>
      <c r="I5938">
        <v>-83.444404300000002</v>
      </c>
      <c r="J5938" s="1" t="str">
        <f t="shared" si="981"/>
        <v>NGR lake sediment grab sample</v>
      </c>
      <c r="K5938" s="1" t="str">
        <f t="shared" si="982"/>
        <v>&lt;177 micron (NGR)</v>
      </c>
      <c r="L5938">
        <v>4</v>
      </c>
      <c r="M5938" t="s">
        <v>366</v>
      </c>
      <c r="N5938">
        <v>77</v>
      </c>
      <c r="O5938" t="s">
        <v>456</v>
      </c>
      <c r="P5938" t="s">
        <v>306</v>
      </c>
      <c r="Q5938" t="s">
        <v>1085</v>
      </c>
      <c r="R5938" t="s">
        <v>509</v>
      </c>
      <c r="S5938" t="s">
        <v>596</v>
      </c>
      <c r="T5938" t="s">
        <v>36</v>
      </c>
      <c r="U5938" t="s">
        <v>1617</v>
      </c>
      <c r="V5938" t="s">
        <v>2544</v>
      </c>
      <c r="W5938" t="s">
        <v>80</v>
      </c>
      <c r="X5938" t="s">
        <v>890</v>
      </c>
      <c r="Y5938" t="s">
        <v>63</v>
      </c>
      <c r="Z5938" t="s">
        <v>2787</v>
      </c>
    </row>
    <row r="5939" spans="1:26" hidden="1" x14ac:dyDescent="0.25">
      <c r="A5939" t="s">
        <v>23544</v>
      </c>
      <c r="B5939" t="s">
        <v>23545</v>
      </c>
      <c r="C5939" s="1" t="str">
        <f t="shared" si="979"/>
        <v>21:0392</v>
      </c>
      <c r="D5939" s="1" t="str">
        <f t="shared" si="980"/>
        <v>21:0131</v>
      </c>
      <c r="E5939" t="s">
        <v>23546</v>
      </c>
      <c r="F5939" t="s">
        <v>23547</v>
      </c>
      <c r="H5939">
        <v>67.419038999999998</v>
      </c>
      <c r="I5939">
        <v>-83.432690100000002</v>
      </c>
      <c r="J5939" s="1" t="str">
        <f t="shared" si="981"/>
        <v>NGR lake sediment grab sample</v>
      </c>
      <c r="K5939" s="1" t="str">
        <f t="shared" si="982"/>
        <v>&lt;177 micron (NGR)</v>
      </c>
      <c r="L5939">
        <v>4</v>
      </c>
      <c r="M5939" t="s">
        <v>196</v>
      </c>
      <c r="N5939">
        <v>78</v>
      </c>
      <c r="O5939" t="s">
        <v>583</v>
      </c>
      <c r="P5939" t="s">
        <v>1047</v>
      </c>
      <c r="Q5939" t="s">
        <v>394</v>
      </c>
      <c r="R5939" t="s">
        <v>253</v>
      </c>
      <c r="S5939" t="s">
        <v>135</v>
      </c>
      <c r="T5939" t="s">
        <v>36</v>
      </c>
      <c r="U5939" t="s">
        <v>825</v>
      </c>
      <c r="V5939" t="s">
        <v>8216</v>
      </c>
      <c r="W5939" t="s">
        <v>33</v>
      </c>
      <c r="X5939" t="s">
        <v>82</v>
      </c>
      <c r="Y5939" t="s">
        <v>4630</v>
      </c>
      <c r="Z5939" t="s">
        <v>3166</v>
      </c>
    </row>
    <row r="5940" spans="1:26" hidden="1" x14ac:dyDescent="0.25">
      <c r="A5940" t="s">
        <v>23548</v>
      </c>
      <c r="B5940" t="s">
        <v>23549</v>
      </c>
      <c r="C5940" s="1" t="str">
        <f t="shared" si="979"/>
        <v>21:0392</v>
      </c>
      <c r="D5940" s="1" t="str">
        <f t="shared" si="980"/>
        <v>21:0131</v>
      </c>
      <c r="E5940" t="s">
        <v>23550</v>
      </c>
      <c r="F5940" t="s">
        <v>23551</v>
      </c>
      <c r="H5940">
        <v>67.465231900000006</v>
      </c>
      <c r="I5940">
        <v>-83.473116899999994</v>
      </c>
      <c r="J5940" s="1" t="str">
        <f t="shared" si="981"/>
        <v>NGR lake sediment grab sample</v>
      </c>
      <c r="K5940" s="1" t="str">
        <f t="shared" si="982"/>
        <v>&lt;177 micron (NGR)</v>
      </c>
      <c r="L5940">
        <v>4</v>
      </c>
      <c r="M5940" t="s">
        <v>206</v>
      </c>
      <c r="N5940">
        <v>79</v>
      </c>
      <c r="O5940" t="s">
        <v>91</v>
      </c>
      <c r="P5940" t="s">
        <v>297</v>
      </c>
      <c r="Q5940" t="s">
        <v>423</v>
      </c>
      <c r="R5940" t="s">
        <v>297</v>
      </c>
      <c r="S5940" t="s">
        <v>75</v>
      </c>
      <c r="T5940" t="s">
        <v>36</v>
      </c>
      <c r="U5940" t="s">
        <v>374</v>
      </c>
      <c r="V5940" t="s">
        <v>1127</v>
      </c>
      <c r="W5940" t="s">
        <v>80</v>
      </c>
      <c r="X5940" t="s">
        <v>890</v>
      </c>
      <c r="Y5940" t="s">
        <v>34</v>
      </c>
      <c r="Z5940" t="s">
        <v>201</v>
      </c>
    </row>
    <row r="5941" spans="1:26" hidden="1" x14ac:dyDescent="0.25">
      <c r="A5941" t="s">
        <v>23552</v>
      </c>
      <c r="B5941" t="s">
        <v>23553</v>
      </c>
      <c r="C5941" s="1" t="str">
        <f t="shared" si="979"/>
        <v>21:0392</v>
      </c>
      <c r="D5941" s="1" t="str">
        <f t="shared" si="980"/>
        <v>21:0131</v>
      </c>
      <c r="E5941" t="s">
        <v>23554</v>
      </c>
      <c r="F5941" t="s">
        <v>23555</v>
      </c>
      <c r="H5941">
        <v>67.4823789</v>
      </c>
      <c r="I5941">
        <v>-83.429058499999996</v>
      </c>
      <c r="J5941" s="1" t="str">
        <f t="shared" si="981"/>
        <v>NGR lake sediment grab sample</v>
      </c>
      <c r="K5941" s="1" t="str">
        <f t="shared" si="982"/>
        <v>&lt;177 micron (NGR)</v>
      </c>
      <c r="L5941">
        <v>4</v>
      </c>
      <c r="M5941" t="s">
        <v>214</v>
      </c>
      <c r="N5941">
        <v>80</v>
      </c>
      <c r="O5941" t="s">
        <v>88</v>
      </c>
      <c r="P5941" t="s">
        <v>79</v>
      </c>
      <c r="Q5941" t="s">
        <v>277</v>
      </c>
      <c r="R5941" t="s">
        <v>224</v>
      </c>
      <c r="S5941" t="s">
        <v>50</v>
      </c>
      <c r="T5941" t="s">
        <v>36</v>
      </c>
      <c r="U5941" t="s">
        <v>938</v>
      </c>
      <c r="V5941" t="s">
        <v>3557</v>
      </c>
      <c r="W5941" t="s">
        <v>63</v>
      </c>
      <c r="X5941" t="s">
        <v>760</v>
      </c>
      <c r="Y5941" t="s">
        <v>760</v>
      </c>
      <c r="Z5941" t="s">
        <v>760</v>
      </c>
    </row>
    <row r="5942" spans="1:26" hidden="1" x14ac:dyDescent="0.25">
      <c r="A5942" t="s">
        <v>23556</v>
      </c>
      <c r="B5942" t="s">
        <v>23557</v>
      </c>
      <c r="C5942" s="1" t="str">
        <f t="shared" si="979"/>
        <v>21:0392</v>
      </c>
      <c r="D5942" s="1" t="str">
        <f t="shared" si="980"/>
        <v>21:0131</v>
      </c>
      <c r="E5942" t="s">
        <v>23558</v>
      </c>
      <c r="F5942" t="s">
        <v>23559</v>
      </c>
      <c r="H5942">
        <v>67.275073300000003</v>
      </c>
      <c r="I5942">
        <v>-83.201297299999993</v>
      </c>
      <c r="J5942" s="1" t="str">
        <f t="shared" si="981"/>
        <v>NGR lake sediment grab sample</v>
      </c>
      <c r="K5942" s="1" t="str">
        <f t="shared" si="982"/>
        <v>&lt;177 micron (NGR)</v>
      </c>
      <c r="L5942">
        <v>5</v>
      </c>
      <c r="M5942" t="s">
        <v>242</v>
      </c>
      <c r="N5942">
        <v>81</v>
      </c>
      <c r="O5942" t="s">
        <v>163</v>
      </c>
      <c r="P5942" t="s">
        <v>336</v>
      </c>
      <c r="Q5942" t="s">
        <v>34</v>
      </c>
      <c r="R5942" t="s">
        <v>120</v>
      </c>
      <c r="S5942" t="s">
        <v>50</v>
      </c>
      <c r="T5942" t="s">
        <v>36</v>
      </c>
      <c r="U5942" t="s">
        <v>199</v>
      </c>
      <c r="V5942" t="s">
        <v>2309</v>
      </c>
      <c r="W5942" t="s">
        <v>33</v>
      </c>
      <c r="X5942" t="s">
        <v>890</v>
      </c>
      <c r="Y5942" t="s">
        <v>39</v>
      </c>
      <c r="Z5942" t="s">
        <v>1108</v>
      </c>
    </row>
    <row r="5943" spans="1:26" hidden="1" x14ac:dyDescent="0.25">
      <c r="A5943" t="s">
        <v>23560</v>
      </c>
      <c r="B5943" t="s">
        <v>23561</v>
      </c>
      <c r="C5943" s="1" t="str">
        <f t="shared" si="979"/>
        <v>21:0392</v>
      </c>
      <c r="D5943" s="1" t="str">
        <f t="shared" si="980"/>
        <v>21:0131</v>
      </c>
      <c r="E5943" t="s">
        <v>23562</v>
      </c>
      <c r="F5943" t="s">
        <v>23563</v>
      </c>
      <c r="H5943">
        <v>67.449392200000005</v>
      </c>
      <c r="I5943">
        <v>-83.257874799999996</v>
      </c>
      <c r="J5943" s="1" t="str">
        <f t="shared" si="981"/>
        <v>NGR lake sediment grab sample</v>
      </c>
      <c r="K5943" s="1" t="str">
        <f t="shared" si="982"/>
        <v>&lt;177 micron (NGR)</v>
      </c>
      <c r="L5943">
        <v>5</v>
      </c>
      <c r="M5943" t="s">
        <v>47</v>
      </c>
      <c r="N5943">
        <v>82</v>
      </c>
      <c r="O5943" t="s">
        <v>88</v>
      </c>
      <c r="P5943" t="s">
        <v>133</v>
      </c>
      <c r="Q5943" t="s">
        <v>198</v>
      </c>
      <c r="R5943" t="s">
        <v>223</v>
      </c>
      <c r="S5943" t="s">
        <v>198</v>
      </c>
      <c r="T5943" t="s">
        <v>36</v>
      </c>
      <c r="U5943" t="s">
        <v>1842</v>
      </c>
      <c r="V5943" t="s">
        <v>13108</v>
      </c>
      <c r="W5943" t="s">
        <v>66</v>
      </c>
      <c r="X5943" t="s">
        <v>48</v>
      </c>
      <c r="Y5943" t="s">
        <v>1041</v>
      </c>
      <c r="Z5943" t="s">
        <v>2656</v>
      </c>
    </row>
    <row r="5944" spans="1:26" hidden="1" x14ac:dyDescent="0.25">
      <c r="A5944" t="s">
        <v>23564</v>
      </c>
      <c r="B5944" t="s">
        <v>23565</v>
      </c>
      <c r="C5944" s="1" t="str">
        <f t="shared" si="979"/>
        <v>21:0392</v>
      </c>
      <c r="D5944" s="1" t="str">
        <f t="shared" si="980"/>
        <v>21:0131</v>
      </c>
      <c r="E5944" t="s">
        <v>23566</v>
      </c>
      <c r="F5944" t="s">
        <v>23567</v>
      </c>
      <c r="H5944">
        <v>67.450740199999998</v>
      </c>
      <c r="I5944">
        <v>-83.242922800000002</v>
      </c>
      <c r="J5944" s="1" t="str">
        <f t="shared" si="981"/>
        <v>NGR lake sediment grab sample</v>
      </c>
      <c r="K5944" s="1" t="str">
        <f t="shared" si="982"/>
        <v>&lt;177 micron (NGR)</v>
      </c>
      <c r="L5944">
        <v>5</v>
      </c>
      <c r="M5944" t="s">
        <v>60</v>
      </c>
      <c r="N5944">
        <v>83</v>
      </c>
      <c r="O5944" t="s">
        <v>615</v>
      </c>
      <c r="P5944" t="s">
        <v>35</v>
      </c>
      <c r="Q5944" t="s">
        <v>290</v>
      </c>
      <c r="R5944" t="s">
        <v>516</v>
      </c>
      <c r="S5944" t="s">
        <v>290</v>
      </c>
      <c r="T5944" t="s">
        <v>122</v>
      </c>
      <c r="U5944" t="s">
        <v>463</v>
      </c>
      <c r="V5944" t="s">
        <v>548</v>
      </c>
      <c r="W5944" t="s">
        <v>66</v>
      </c>
      <c r="X5944" t="s">
        <v>890</v>
      </c>
      <c r="Y5944" t="s">
        <v>3466</v>
      </c>
      <c r="Z5944" t="s">
        <v>865</v>
      </c>
    </row>
    <row r="5945" spans="1:26" hidden="1" x14ac:dyDescent="0.25">
      <c r="A5945" t="s">
        <v>23568</v>
      </c>
      <c r="B5945" t="s">
        <v>23569</v>
      </c>
      <c r="C5945" s="1" t="str">
        <f t="shared" si="979"/>
        <v>21:0392</v>
      </c>
      <c r="D5945" s="1" t="str">
        <f t="shared" si="980"/>
        <v>21:0131</v>
      </c>
      <c r="E5945" t="s">
        <v>23570</v>
      </c>
      <c r="F5945" t="s">
        <v>23571</v>
      </c>
      <c r="H5945">
        <v>67.4237289</v>
      </c>
      <c r="I5945">
        <v>-83.179243400000004</v>
      </c>
      <c r="J5945" s="1" t="str">
        <f t="shared" si="981"/>
        <v>NGR lake sediment grab sample</v>
      </c>
      <c r="K5945" s="1" t="str">
        <f t="shared" si="982"/>
        <v>&lt;177 micron (NGR)</v>
      </c>
      <c r="L5945">
        <v>5</v>
      </c>
      <c r="M5945" t="s">
        <v>73</v>
      </c>
      <c r="N5945">
        <v>84</v>
      </c>
      <c r="O5945" t="s">
        <v>497</v>
      </c>
      <c r="P5945" t="s">
        <v>1058</v>
      </c>
      <c r="Q5945" t="s">
        <v>32</v>
      </c>
      <c r="R5945" t="s">
        <v>336</v>
      </c>
      <c r="S5945" t="s">
        <v>277</v>
      </c>
      <c r="T5945" t="s">
        <v>122</v>
      </c>
      <c r="U5945" t="s">
        <v>12242</v>
      </c>
      <c r="V5945" t="s">
        <v>146</v>
      </c>
      <c r="W5945" t="s">
        <v>78</v>
      </c>
      <c r="X5945" t="s">
        <v>82</v>
      </c>
      <c r="Y5945" t="s">
        <v>334</v>
      </c>
      <c r="Z5945" t="s">
        <v>156</v>
      </c>
    </row>
    <row r="5946" spans="1:26" hidden="1" x14ac:dyDescent="0.25">
      <c r="A5946" t="s">
        <v>23572</v>
      </c>
      <c r="B5946" t="s">
        <v>23573</v>
      </c>
      <c r="C5946" s="1" t="str">
        <f t="shared" si="979"/>
        <v>21:0392</v>
      </c>
      <c r="D5946" s="1" t="str">
        <f t="shared" si="980"/>
        <v>21:0131</v>
      </c>
      <c r="E5946" t="s">
        <v>23574</v>
      </c>
      <c r="F5946" t="s">
        <v>23575</v>
      </c>
      <c r="H5946">
        <v>67.377780999999999</v>
      </c>
      <c r="I5946">
        <v>-83.174561600000004</v>
      </c>
      <c r="J5946" s="1" t="str">
        <f t="shared" si="981"/>
        <v>NGR lake sediment grab sample</v>
      </c>
      <c r="K5946" s="1" t="str">
        <f t="shared" si="982"/>
        <v>&lt;177 micron (NGR)</v>
      </c>
      <c r="L5946">
        <v>5</v>
      </c>
      <c r="M5946" t="s">
        <v>87</v>
      </c>
      <c r="N5946">
        <v>85</v>
      </c>
      <c r="O5946" t="s">
        <v>471</v>
      </c>
      <c r="P5946" t="s">
        <v>297</v>
      </c>
      <c r="Q5946" t="s">
        <v>64</v>
      </c>
      <c r="R5946" t="s">
        <v>1254</v>
      </c>
      <c r="S5946" t="s">
        <v>156</v>
      </c>
      <c r="T5946" t="s">
        <v>225</v>
      </c>
      <c r="U5946" t="s">
        <v>144</v>
      </c>
      <c r="V5946" t="s">
        <v>548</v>
      </c>
      <c r="W5946" t="s">
        <v>39</v>
      </c>
      <c r="X5946" t="s">
        <v>300</v>
      </c>
      <c r="Y5946" t="s">
        <v>1607</v>
      </c>
      <c r="Z5946" t="s">
        <v>6137</v>
      </c>
    </row>
    <row r="5947" spans="1:26" hidden="1" x14ac:dyDescent="0.25">
      <c r="A5947" t="s">
        <v>23576</v>
      </c>
      <c r="B5947" t="s">
        <v>23577</v>
      </c>
      <c r="C5947" s="1" t="str">
        <f t="shared" si="979"/>
        <v>21:0392</v>
      </c>
      <c r="D5947" s="1" t="str">
        <f t="shared" si="980"/>
        <v>21:0131</v>
      </c>
      <c r="E5947" t="s">
        <v>23578</v>
      </c>
      <c r="F5947" t="s">
        <v>23579</v>
      </c>
      <c r="H5947">
        <v>67.359182799999999</v>
      </c>
      <c r="I5947">
        <v>-83.195321000000007</v>
      </c>
      <c r="J5947" s="1" t="str">
        <f t="shared" si="981"/>
        <v>NGR lake sediment grab sample</v>
      </c>
      <c r="K5947" s="1" t="str">
        <f t="shared" si="982"/>
        <v>&lt;177 micron (NGR)</v>
      </c>
      <c r="L5947">
        <v>5</v>
      </c>
      <c r="M5947" t="s">
        <v>96</v>
      </c>
      <c r="N5947">
        <v>86</v>
      </c>
      <c r="O5947" t="s">
        <v>112</v>
      </c>
      <c r="P5947" t="s">
        <v>489</v>
      </c>
      <c r="Q5947" t="s">
        <v>34</v>
      </c>
      <c r="R5947" t="s">
        <v>62</v>
      </c>
      <c r="S5947" t="s">
        <v>109</v>
      </c>
      <c r="T5947" t="s">
        <v>36</v>
      </c>
      <c r="U5947" t="s">
        <v>361</v>
      </c>
      <c r="V5947" t="s">
        <v>368</v>
      </c>
      <c r="W5947" t="s">
        <v>63</v>
      </c>
      <c r="X5947" t="s">
        <v>82</v>
      </c>
      <c r="Y5947" t="s">
        <v>875</v>
      </c>
      <c r="Z5947" t="s">
        <v>2697</v>
      </c>
    </row>
    <row r="5948" spans="1:26" hidden="1" x14ac:dyDescent="0.25">
      <c r="A5948" t="s">
        <v>23580</v>
      </c>
      <c r="B5948" t="s">
        <v>23581</v>
      </c>
      <c r="C5948" s="1" t="str">
        <f t="shared" si="979"/>
        <v>21:0392</v>
      </c>
      <c r="D5948" s="1" t="str">
        <f t="shared" si="980"/>
        <v>21:0131</v>
      </c>
      <c r="E5948" t="s">
        <v>23582</v>
      </c>
      <c r="F5948" t="s">
        <v>23583</v>
      </c>
      <c r="H5948">
        <v>67.311113599999999</v>
      </c>
      <c r="I5948">
        <v>-83.270431799999997</v>
      </c>
      <c r="J5948" s="1" t="str">
        <f t="shared" si="981"/>
        <v>NGR lake sediment grab sample</v>
      </c>
      <c r="K5948" s="1" t="str">
        <f t="shared" si="982"/>
        <v>&lt;177 micron (NGR)</v>
      </c>
      <c r="L5948">
        <v>5</v>
      </c>
      <c r="M5948" t="s">
        <v>106</v>
      </c>
      <c r="N5948">
        <v>87</v>
      </c>
      <c r="O5948" t="s">
        <v>609</v>
      </c>
      <c r="P5948" t="s">
        <v>455</v>
      </c>
      <c r="Q5948" t="s">
        <v>156</v>
      </c>
      <c r="R5948" t="s">
        <v>1254</v>
      </c>
      <c r="S5948" t="s">
        <v>391</v>
      </c>
      <c r="T5948" t="s">
        <v>36</v>
      </c>
      <c r="U5948" t="s">
        <v>2854</v>
      </c>
      <c r="V5948" t="s">
        <v>156</v>
      </c>
      <c r="W5948" t="s">
        <v>146</v>
      </c>
      <c r="X5948" t="s">
        <v>79</v>
      </c>
      <c r="Y5948" t="s">
        <v>48</v>
      </c>
      <c r="Z5948" t="s">
        <v>229</v>
      </c>
    </row>
    <row r="5949" spans="1:26" hidden="1" x14ac:dyDescent="0.25">
      <c r="A5949" t="s">
        <v>23584</v>
      </c>
      <c r="B5949" t="s">
        <v>23585</v>
      </c>
      <c r="C5949" s="1" t="str">
        <f t="shared" si="979"/>
        <v>21:0392</v>
      </c>
      <c r="D5949" s="1" t="str">
        <f t="shared" si="980"/>
        <v>21:0131</v>
      </c>
      <c r="E5949" t="s">
        <v>23586</v>
      </c>
      <c r="F5949" t="s">
        <v>23587</v>
      </c>
      <c r="H5949">
        <v>67.297131100000001</v>
      </c>
      <c r="I5949">
        <v>-83.215122199999996</v>
      </c>
      <c r="J5949" s="1" t="str">
        <f t="shared" si="981"/>
        <v>NGR lake sediment grab sample</v>
      </c>
      <c r="K5949" s="1" t="str">
        <f t="shared" si="982"/>
        <v>&lt;177 micron (NGR)</v>
      </c>
      <c r="L5949">
        <v>5</v>
      </c>
      <c r="M5949" t="s">
        <v>251</v>
      </c>
      <c r="N5949">
        <v>88</v>
      </c>
      <c r="O5949" t="s">
        <v>888</v>
      </c>
      <c r="P5949" t="s">
        <v>48</v>
      </c>
      <c r="Q5949" t="s">
        <v>97</v>
      </c>
      <c r="R5949" t="s">
        <v>62</v>
      </c>
      <c r="S5949" t="s">
        <v>109</v>
      </c>
      <c r="T5949" t="s">
        <v>36</v>
      </c>
      <c r="U5949" t="s">
        <v>235</v>
      </c>
      <c r="V5949" t="s">
        <v>6252</v>
      </c>
      <c r="W5949" t="s">
        <v>63</v>
      </c>
      <c r="X5949" t="s">
        <v>82</v>
      </c>
      <c r="Y5949" t="s">
        <v>33</v>
      </c>
      <c r="Z5949" t="s">
        <v>109</v>
      </c>
    </row>
    <row r="5950" spans="1:26" hidden="1" x14ac:dyDescent="0.25">
      <c r="A5950" t="s">
        <v>23588</v>
      </c>
      <c r="B5950" t="s">
        <v>23589</v>
      </c>
      <c r="C5950" s="1" t="str">
        <f t="shared" si="979"/>
        <v>21:0392</v>
      </c>
      <c r="D5950" s="1" t="str">
        <f t="shared" si="980"/>
        <v>21:0131</v>
      </c>
      <c r="E5950" t="s">
        <v>23590</v>
      </c>
      <c r="F5950" t="s">
        <v>23591</v>
      </c>
      <c r="H5950">
        <v>67.301403899999997</v>
      </c>
      <c r="I5950">
        <v>-83.1960938</v>
      </c>
      <c r="J5950" s="1" t="str">
        <f t="shared" si="981"/>
        <v>NGR lake sediment grab sample</v>
      </c>
      <c r="K5950" s="1" t="str">
        <f t="shared" si="982"/>
        <v>&lt;177 micron (NGR)</v>
      </c>
      <c r="L5950">
        <v>5</v>
      </c>
      <c r="M5950" t="s">
        <v>259</v>
      </c>
      <c r="N5950">
        <v>89</v>
      </c>
      <c r="O5950" t="s">
        <v>3158</v>
      </c>
      <c r="P5950" t="s">
        <v>771</v>
      </c>
      <c r="Q5950" t="s">
        <v>64</v>
      </c>
      <c r="R5950" t="s">
        <v>120</v>
      </c>
      <c r="S5950" t="s">
        <v>77</v>
      </c>
      <c r="T5950" t="s">
        <v>36</v>
      </c>
      <c r="U5950" t="s">
        <v>471</v>
      </c>
      <c r="V5950" t="s">
        <v>4679</v>
      </c>
      <c r="W5950" t="s">
        <v>33</v>
      </c>
      <c r="X5950" t="s">
        <v>82</v>
      </c>
      <c r="Y5950" t="s">
        <v>3466</v>
      </c>
      <c r="Z5950" t="s">
        <v>3838</v>
      </c>
    </row>
    <row r="5951" spans="1:26" hidden="1" x14ac:dyDescent="0.25">
      <c r="A5951" t="s">
        <v>23592</v>
      </c>
      <c r="B5951" t="s">
        <v>23593</v>
      </c>
      <c r="C5951" s="1" t="str">
        <f t="shared" si="979"/>
        <v>21:0392</v>
      </c>
      <c r="D5951" s="1" t="str">
        <f t="shared" si="980"/>
        <v>21:0131</v>
      </c>
      <c r="E5951" t="s">
        <v>23590</v>
      </c>
      <c r="F5951" t="s">
        <v>23594</v>
      </c>
      <c r="H5951">
        <v>67.301403899999997</v>
      </c>
      <c r="I5951">
        <v>-83.1960938</v>
      </c>
      <c r="J5951" s="1" t="str">
        <f t="shared" si="981"/>
        <v>NGR lake sediment grab sample</v>
      </c>
      <c r="K5951" s="1" t="str">
        <f t="shared" si="982"/>
        <v>&lt;177 micron (NGR)</v>
      </c>
      <c r="L5951">
        <v>5</v>
      </c>
      <c r="M5951" t="s">
        <v>268</v>
      </c>
      <c r="N5951">
        <v>90</v>
      </c>
      <c r="O5951" t="s">
        <v>588</v>
      </c>
      <c r="P5951" t="s">
        <v>343</v>
      </c>
      <c r="Q5951" t="s">
        <v>109</v>
      </c>
      <c r="R5951" t="s">
        <v>223</v>
      </c>
      <c r="S5951" t="s">
        <v>135</v>
      </c>
      <c r="T5951" t="s">
        <v>36</v>
      </c>
      <c r="U5951" t="s">
        <v>1842</v>
      </c>
      <c r="V5951" t="s">
        <v>1589</v>
      </c>
      <c r="W5951" t="s">
        <v>80</v>
      </c>
      <c r="X5951" t="s">
        <v>890</v>
      </c>
      <c r="Y5951" t="s">
        <v>39</v>
      </c>
      <c r="Z5951" t="s">
        <v>1211</v>
      </c>
    </row>
    <row r="5952" spans="1:26" hidden="1" x14ac:dyDescent="0.25">
      <c r="A5952" t="s">
        <v>23595</v>
      </c>
      <c r="B5952" t="s">
        <v>23596</v>
      </c>
      <c r="C5952" s="1" t="str">
        <f t="shared" si="979"/>
        <v>21:0392</v>
      </c>
      <c r="D5952" s="1" t="str">
        <f>HYPERLINK("http://geochem.nrcan.gc.ca/cdogs/content/svy/svy_e.htm", "")</f>
        <v/>
      </c>
      <c r="G5952" s="1" t="str">
        <f>HYPERLINK("http://geochem.nrcan.gc.ca/cdogs/content/cr_/cr_00023_e.htm", "23")</f>
        <v>23</v>
      </c>
      <c r="J5952" t="s">
        <v>220</v>
      </c>
      <c r="K5952" t="s">
        <v>221</v>
      </c>
      <c r="L5952">
        <v>5</v>
      </c>
      <c r="M5952" t="s">
        <v>222</v>
      </c>
      <c r="N5952">
        <v>91</v>
      </c>
      <c r="O5952" t="s">
        <v>320</v>
      </c>
      <c r="P5952" t="s">
        <v>334</v>
      </c>
      <c r="Q5952" t="s">
        <v>244</v>
      </c>
      <c r="R5952" t="s">
        <v>50</v>
      </c>
      <c r="S5952" t="s">
        <v>109</v>
      </c>
      <c r="T5952" t="s">
        <v>36</v>
      </c>
      <c r="U5952" t="s">
        <v>964</v>
      </c>
      <c r="V5952" t="s">
        <v>368</v>
      </c>
      <c r="W5952" t="s">
        <v>39</v>
      </c>
      <c r="X5952" t="s">
        <v>300</v>
      </c>
      <c r="Y5952" t="s">
        <v>5107</v>
      </c>
      <c r="Z5952" t="s">
        <v>5520</v>
      </c>
    </row>
    <row r="5953" spans="1:26" hidden="1" x14ac:dyDescent="0.25">
      <c r="A5953" t="s">
        <v>23597</v>
      </c>
      <c r="B5953" t="s">
        <v>23598</v>
      </c>
      <c r="C5953" s="1" t="str">
        <f t="shared" si="979"/>
        <v>21:0392</v>
      </c>
      <c r="D5953" s="1" t="str">
        <f t="shared" ref="D5953:D5962" si="983">HYPERLINK("http://geochem.nrcan.gc.ca/cdogs/content/svy/svy210131_e.htm", "21:0131")</f>
        <v>21:0131</v>
      </c>
      <c r="E5953" t="s">
        <v>23558</v>
      </c>
      <c r="F5953" t="s">
        <v>23599</v>
      </c>
      <c r="H5953">
        <v>67.275073300000003</v>
      </c>
      <c r="I5953">
        <v>-83.201297299999993</v>
      </c>
      <c r="J5953" s="1" t="str">
        <f t="shared" ref="J5953:J5962" si="984">HYPERLINK("http://geochem.nrcan.gc.ca/cdogs/content/kwd/kwd020027_e.htm", "NGR lake sediment grab sample")</f>
        <v>NGR lake sediment grab sample</v>
      </c>
      <c r="K5953" s="1" t="str">
        <f t="shared" ref="K5953:K5962" si="985">HYPERLINK("http://geochem.nrcan.gc.ca/cdogs/content/kwd/kwd080006_e.htm", "&lt;177 micron (NGR)")</f>
        <v>&lt;177 micron (NGR)</v>
      </c>
      <c r="L5953">
        <v>5</v>
      </c>
      <c r="M5953" t="s">
        <v>366</v>
      </c>
      <c r="N5953">
        <v>92</v>
      </c>
      <c r="O5953" t="s">
        <v>163</v>
      </c>
      <c r="P5953" t="s">
        <v>298</v>
      </c>
      <c r="Q5953" t="s">
        <v>64</v>
      </c>
      <c r="R5953" t="s">
        <v>236</v>
      </c>
      <c r="S5953" t="s">
        <v>34</v>
      </c>
      <c r="T5953" t="s">
        <v>36</v>
      </c>
      <c r="U5953" t="s">
        <v>1024</v>
      </c>
      <c r="V5953" t="s">
        <v>3557</v>
      </c>
      <c r="W5953" t="s">
        <v>39</v>
      </c>
      <c r="X5953" t="s">
        <v>890</v>
      </c>
      <c r="Y5953" t="s">
        <v>39</v>
      </c>
      <c r="Z5953" t="s">
        <v>198</v>
      </c>
    </row>
    <row r="5954" spans="1:26" hidden="1" x14ac:dyDescent="0.25">
      <c r="A5954" t="s">
        <v>23600</v>
      </c>
      <c r="B5954" t="s">
        <v>23601</v>
      </c>
      <c r="C5954" s="1" t="str">
        <f t="shared" si="979"/>
        <v>21:0392</v>
      </c>
      <c r="D5954" s="1" t="str">
        <f t="shared" si="983"/>
        <v>21:0131</v>
      </c>
      <c r="E5954" t="s">
        <v>23602</v>
      </c>
      <c r="F5954" t="s">
        <v>23603</v>
      </c>
      <c r="H5954">
        <v>67.240492399999994</v>
      </c>
      <c r="I5954">
        <v>-83.184389300000007</v>
      </c>
      <c r="J5954" s="1" t="str">
        <f t="shared" si="984"/>
        <v>NGR lake sediment grab sample</v>
      </c>
      <c r="K5954" s="1" t="str">
        <f t="shared" si="985"/>
        <v>&lt;177 micron (NGR)</v>
      </c>
      <c r="L5954">
        <v>5</v>
      </c>
      <c r="M5954" t="s">
        <v>118</v>
      </c>
      <c r="N5954">
        <v>93</v>
      </c>
      <c r="O5954" t="s">
        <v>673</v>
      </c>
      <c r="P5954" t="s">
        <v>298</v>
      </c>
      <c r="Q5954" t="s">
        <v>110</v>
      </c>
      <c r="R5954" t="s">
        <v>79</v>
      </c>
      <c r="S5954" t="s">
        <v>109</v>
      </c>
      <c r="T5954" t="s">
        <v>36</v>
      </c>
      <c r="U5954" t="s">
        <v>655</v>
      </c>
      <c r="V5954" t="s">
        <v>80</v>
      </c>
      <c r="W5954" t="s">
        <v>33</v>
      </c>
      <c r="X5954" t="s">
        <v>890</v>
      </c>
      <c r="Y5954" t="s">
        <v>63</v>
      </c>
      <c r="Z5954" t="s">
        <v>1108</v>
      </c>
    </row>
    <row r="5955" spans="1:26" hidden="1" x14ac:dyDescent="0.25">
      <c r="A5955" t="s">
        <v>23604</v>
      </c>
      <c r="B5955" t="s">
        <v>23605</v>
      </c>
      <c r="C5955" s="1" t="str">
        <f t="shared" si="979"/>
        <v>21:0392</v>
      </c>
      <c r="D5955" s="1" t="str">
        <f t="shared" si="983"/>
        <v>21:0131</v>
      </c>
      <c r="E5955" t="s">
        <v>23606</v>
      </c>
      <c r="F5955" t="s">
        <v>23607</v>
      </c>
      <c r="H5955">
        <v>67.214724099999998</v>
      </c>
      <c r="I5955">
        <v>-83.305627299999998</v>
      </c>
      <c r="J5955" s="1" t="str">
        <f t="shared" si="984"/>
        <v>NGR lake sediment grab sample</v>
      </c>
      <c r="K5955" s="1" t="str">
        <f t="shared" si="985"/>
        <v>&lt;177 micron (NGR)</v>
      </c>
      <c r="L5955">
        <v>5</v>
      </c>
      <c r="M5955" t="s">
        <v>131</v>
      </c>
      <c r="N5955">
        <v>94</v>
      </c>
      <c r="O5955" t="s">
        <v>465</v>
      </c>
      <c r="P5955" t="s">
        <v>298</v>
      </c>
      <c r="Q5955" t="s">
        <v>198</v>
      </c>
      <c r="R5955" t="s">
        <v>120</v>
      </c>
      <c r="S5955" t="s">
        <v>34</v>
      </c>
      <c r="T5955" t="s">
        <v>36</v>
      </c>
      <c r="U5955" t="s">
        <v>1842</v>
      </c>
      <c r="V5955" t="s">
        <v>1475</v>
      </c>
      <c r="W5955" t="s">
        <v>33</v>
      </c>
      <c r="X5955" t="s">
        <v>890</v>
      </c>
      <c r="Y5955" t="s">
        <v>63</v>
      </c>
      <c r="Z5955" t="s">
        <v>4244</v>
      </c>
    </row>
    <row r="5956" spans="1:26" hidden="1" x14ac:dyDescent="0.25">
      <c r="A5956" t="s">
        <v>23608</v>
      </c>
      <c r="B5956" t="s">
        <v>23609</v>
      </c>
      <c r="C5956" s="1" t="str">
        <f t="shared" si="979"/>
        <v>21:0392</v>
      </c>
      <c r="D5956" s="1" t="str">
        <f t="shared" si="983"/>
        <v>21:0131</v>
      </c>
      <c r="E5956" t="s">
        <v>23610</v>
      </c>
      <c r="F5956" t="s">
        <v>23611</v>
      </c>
      <c r="H5956">
        <v>67.1970302</v>
      </c>
      <c r="I5956">
        <v>-83.298428599999994</v>
      </c>
      <c r="J5956" s="1" t="str">
        <f t="shared" si="984"/>
        <v>NGR lake sediment grab sample</v>
      </c>
      <c r="K5956" s="1" t="str">
        <f t="shared" si="985"/>
        <v>&lt;177 micron (NGR)</v>
      </c>
      <c r="L5956">
        <v>5</v>
      </c>
      <c r="M5956" t="s">
        <v>143</v>
      </c>
      <c r="N5956">
        <v>95</v>
      </c>
      <c r="O5956" t="s">
        <v>515</v>
      </c>
      <c r="P5956" t="s">
        <v>798</v>
      </c>
      <c r="Q5956" t="s">
        <v>110</v>
      </c>
      <c r="R5956" t="s">
        <v>489</v>
      </c>
      <c r="S5956" t="s">
        <v>50</v>
      </c>
      <c r="T5956" t="s">
        <v>36</v>
      </c>
      <c r="U5956" t="s">
        <v>1869</v>
      </c>
      <c r="V5956" t="s">
        <v>18856</v>
      </c>
      <c r="W5956" t="s">
        <v>33</v>
      </c>
      <c r="X5956" t="s">
        <v>48</v>
      </c>
      <c r="Y5956" t="s">
        <v>1607</v>
      </c>
      <c r="Z5956" t="s">
        <v>1137</v>
      </c>
    </row>
    <row r="5957" spans="1:26" hidden="1" x14ac:dyDescent="0.25">
      <c r="A5957" t="s">
        <v>23612</v>
      </c>
      <c r="B5957" t="s">
        <v>23613</v>
      </c>
      <c r="C5957" s="1" t="str">
        <f t="shared" si="979"/>
        <v>21:0392</v>
      </c>
      <c r="D5957" s="1" t="str">
        <f t="shared" si="983"/>
        <v>21:0131</v>
      </c>
      <c r="E5957" t="s">
        <v>23614</v>
      </c>
      <c r="F5957" t="s">
        <v>23615</v>
      </c>
      <c r="H5957">
        <v>67.157173799999995</v>
      </c>
      <c r="I5957">
        <v>-83.268143899999998</v>
      </c>
      <c r="J5957" s="1" t="str">
        <f t="shared" si="984"/>
        <v>NGR lake sediment grab sample</v>
      </c>
      <c r="K5957" s="1" t="str">
        <f t="shared" si="985"/>
        <v>&lt;177 micron (NGR)</v>
      </c>
      <c r="L5957">
        <v>5</v>
      </c>
      <c r="M5957" t="s">
        <v>177</v>
      </c>
      <c r="N5957">
        <v>96</v>
      </c>
      <c r="O5957" t="s">
        <v>639</v>
      </c>
      <c r="P5957" t="s">
        <v>343</v>
      </c>
      <c r="Q5957" t="s">
        <v>334</v>
      </c>
      <c r="R5957" t="s">
        <v>120</v>
      </c>
      <c r="S5957" t="s">
        <v>110</v>
      </c>
      <c r="T5957" t="s">
        <v>437</v>
      </c>
      <c r="U5957" t="s">
        <v>355</v>
      </c>
      <c r="V5957" t="s">
        <v>953</v>
      </c>
      <c r="W5957" t="s">
        <v>76</v>
      </c>
      <c r="X5957" t="s">
        <v>336</v>
      </c>
      <c r="Y5957" t="s">
        <v>875</v>
      </c>
      <c r="Z5957" t="s">
        <v>10719</v>
      </c>
    </row>
    <row r="5958" spans="1:26" hidden="1" x14ac:dyDescent="0.25">
      <c r="A5958" t="s">
        <v>23616</v>
      </c>
      <c r="B5958" t="s">
        <v>23617</v>
      </c>
      <c r="C5958" s="1" t="str">
        <f t="shared" si="979"/>
        <v>21:0392</v>
      </c>
      <c r="D5958" s="1" t="str">
        <f t="shared" si="983"/>
        <v>21:0131</v>
      </c>
      <c r="E5958" t="s">
        <v>23618</v>
      </c>
      <c r="F5958" t="s">
        <v>23619</v>
      </c>
      <c r="H5958">
        <v>67.123821100000001</v>
      </c>
      <c r="I5958">
        <v>-83.247326299999997</v>
      </c>
      <c r="J5958" s="1" t="str">
        <f t="shared" si="984"/>
        <v>NGR lake sediment grab sample</v>
      </c>
      <c r="K5958" s="1" t="str">
        <f t="shared" si="985"/>
        <v>&lt;177 micron (NGR)</v>
      </c>
      <c r="L5958">
        <v>5</v>
      </c>
      <c r="M5958" t="s">
        <v>187</v>
      </c>
      <c r="N5958">
        <v>97</v>
      </c>
      <c r="O5958" t="s">
        <v>178</v>
      </c>
      <c r="P5958" t="s">
        <v>455</v>
      </c>
      <c r="Q5958" t="s">
        <v>77</v>
      </c>
      <c r="R5958" t="s">
        <v>224</v>
      </c>
      <c r="S5958" t="s">
        <v>50</v>
      </c>
      <c r="T5958" t="s">
        <v>36</v>
      </c>
      <c r="U5958" t="s">
        <v>503</v>
      </c>
      <c r="V5958" t="s">
        <v>940</v>
      </c>
      <c r="W5958" t="s">
        <v>39</v>
      </c>
      <c r="X5958" t="s">
        <v>82</v>
      </c>
      <c r="Y5958" t="s">
        <v>875</v>
      </c>
      <c r="Z5958" t="s">
        <v>146</v>
      </c>
    </row>
    <row r="5959" spans="1:26" hidden="1" x14ac:dyDescent="0.25">
      <c r="A5959" t="s">
        <v>23620</v>
      </c>
      <c r="B5959" t="s">
        <v>23621</v>
      </c>
      <c r="C5959" s="1" t="str">
        <f t="shared" si="979"/>
        <v>21:0392</v>
      </c>
      <c r="D5959" s="1" t="str">
        <f t="shared" si="983"/>
        <v>21:0131</v>
      </c>
      <c r="E5959" t="s">
        <v>23622</v>
      </c>
      <c r="F5959" t="s">
        <v>23623</v>
      </c>
      <c r="H5959">
        <v>67.093369100000004</v>
      </c>
      <c r="I5959">
        <v>-83.318856299999993</v>
      </c>
      <c r="J5959" s="1" t="str">
        <f t="shared" si="984"/>
        <v>NGR lake sediment grab sample</v>
      </c>
      <c r="K5959" s="1" t="str">
        <f t="shared" si="985"/>
        <v>&lt;177 micron (NGR)</v>
      </c>
      <c r="L5959">
        <v>5</v>
      </c>
      <c r="M5959" t="s">
        <v>196</v>
      </c>
      <c r="N5959">
        <v>98</v>
      </c>
      <c r="O5959" t="s">
        <v>841</v>
      </c>
      <c r="P5959" t="s">
        <v>236</v>
      </c>
      <c r="Q5959" t="s">
        <v>34</v>
      </c>
      <c r="R5959" t="s">
        <v>32</v>
      </c>
      <c r="S5959" t="s">
        <v>64</v>
      </c>
      <c r="T5959" t="s">
        <v>36</v>
      </c>
      <c r="U5959" t="s">
        <v>2300</v>
      </c>
      <c r="V5959" t="s">
        <v>19010</v>
      </c>
      <c r="W5959" t="s">
        <v>80</v>
      </c>
      <c r="X5959" t="s">
        <v>283</v>
      </c>
      <c r="Y5959" t="s">
        <v>1607</v>
      </c>
      <c r="Z5959" t="s">
        <v>6290</v>
      </c>
    </row>
    <row r="5960" spans="1:26" hidden="1" x14ac:dyDescent="0.25">
      <c r="A5960" t="s">
        <v>23624</v>
      </c>
      <c r="B5960" t="s">
        <v>23625</v>
      </c>
      <c r="C5960" s="1" t="str">
        <f t="shared" si="979"/>
        <v>21:0392</v>
      </c>
      <c r="D5960" s="1" t="str">
        <f t="shared" si="983"/>
        <v>21:0131</v>
      </c>
      <c r="E5960" t="s">
        <v>23626</v>
      </c>
      <c r="F5960" t="s">
        <v>23627</v>
      </c>
      <c r="H5960">
        <v>67.071296599999997</v>
      </c>
      <c r="I5960">
        <v>-83.352716599999994</v>
      </c>
      <c r="J5960" s="1" t="str">
        <f t="shared" si="984"/>
        <v>NGR lake sediment grab sample</v>
      </c>
      <c r="K5960" s="1" t="str">
        <f t="shared" si="985"/>
        <v>&lt;177 micron (NGR)</v>
      </c>
      <c r="L5960">
        <v>5</v>
      </c>
      <c r="M5960" t="s">
        <v>206</v>
      </c>
      <c r="N5960">
        <v>99</v>
      </c>
      <c r="O5960" t="s">
        <v>463</v>
      </c>
      <c r="P5960" t="s">
        <v>1058</v>
      </c>
      <c r="Q5960" t="s">
        <v>64</v>
      </c>
      <c r="R5960" t="s">
        <v>223</v>
      </c>
      <c r="S5960" t="s">
        <v>76</v>
      </c>
      <c r="T5960" t="s">
        <v>262</v>
      </c>
      <c r="U5960" t="s">
        <v>639</v>
      </c>
      <c r="V5960" t="s">
        <v>2544</v>
      </c>
      <c r="W5960" t="s">
        <v>97</v>
      </c>
      <c r="X5960" t="s">
        <v>48</v>
      </c>
      <c r="Y5960" t="s">
        <v>309</v>
      </c>
      <c r="Z5960" t="s">
        <v>668</v>
      </c>
    </row>
    <row r="5961" spans="1:26" hidden="1" x14ac:dyDescent="0.25">
      <c r="A5961" t="s">
        <v>23628</v>
      </c>
      <c r="B5961" t="s">
        <v>23629</v>
      </c>
      <c r="C5961" s="1" t="str">
        <f t="shared" si="979"/>
        <v>21:0392</v>
      </c>
      <c r="D5961" s="1" t="str">
        <f t="shared" si="983"/>
        <v>21:0131</v>
      </c>
      <c r="E5961" t="s">
        <v>23630</v>
      </c>
      <c r="F5961" t="s">
        <v>23631</v>
      </c>
      <c r="H5961">
        <v>67.041413000000006</v>
      </c>
      <c r="I5961">
        <v>-83.326145499999996</v>
      </c>
      <c r="J5961" s="1" t="str">
        <f t="shared" si="984"/>
        <v>NGR lake sediment grab sample</v>
      </c>
      <c r="K5961" s="1" t="str">
        <f t="shared" si="985"/>
        <v>&lt;177 micron (NGR)</v>
      </c>
      <c r="L5961">
        <v>5</v>
      </c>
      <c r="M5961" t="s">
        <v>214</v>
      </c>
      <c r="N5961">
        <v>100</v>
      </c>
      <c r="O5961" t="s">
        <v>54</v>
      </c>
      <c r="P5961" t="s">
        <v>32</v>
      </c>
      <c r="Q5961" t="s">
        <v>156</v>
      </c>
      <c r="R5961" t="s">
        <v>49</v>
      </c>
      <c r="S5961" t="s">
        <v>50</v>
      </c>
      <c r="T5961" t="s">
        <v>36</v>
      </c>
      <c r="U5961" t="s">
        <v>1829</v>
      </c>
      <c r="V5961" t="s">
        <v>5080</v>
      </c>
      <c r="W5961" t="s">
        <v>80</v>
      </c>
      <c r="X5961" t="s">
        <v>283</v>
      </c>
      <c r="Y5961" t="s">
        <v>875</v>
      </c>
      <c r="Z5961" t="s">
        <v>39</v>
      </c>
    </row>
    <row r="5962" spans="1:26" hidden="1" x14ac:dyDescent="0.25">
      <c r="A5962" t="s">
        <v>23632</v>
      </c>
      <c r="B5962" t="s">
        <v>23633</v>
      </c>
      <c r="C5962" s="1" t="str">
        <f t="shared" si="979"/>
        <v>21:0392</v>
      </c>
      <c r="D5962" s="1" t="str">
        <f t="shared" si="983"/>
        <v>21:0131</v>
      </c>
      <c r="E5962" t="s">
        <v>23634</v>
      </c>
      <c r="F5962" t="s">
        <v>23635</v>
      </c>
      <c r="H5962">
        <v>67.096128199999995</v>
      </c>
      <c r="I5962">
        <v>-83.233652699999993</v>
      </c>
      <c r="J5962" s="1" t="str">
        <f t="shared" si="984"/>
        <v>NGR lake sediment grab sample</v>
      </c>
      <c r="K5962" s="1" t="str">
        <f t="shared" si="985"/>
        <v>&lt;177 micron (NGR)</v>
      </c>
      <c r="L5962">
        <v>6</v>
      </c>
      <c r="M5962" t="s">
        <v>242</v>
      </c>
      <c r="N5962">
        <v>101</v>
      </c>
      <c r="O5962" t="s">
        <v>144</v>
      </c>
      <c r="P5962" t="s">
        <v>224</v>
      </c>
      <c r="Q5962" t="s">
        <v>64</v>
      </c>
      <c r="R5962" t="s">
        <v>49</v>
      </c>
      <c r="S5962" t="s">
        <v>97</v>
      </c>
      <c r="T5962" t="s">
        <v>36</v>
      </c>
      <c r="U5962" t="s">
        <v>667</v>
      </c>
      <c r="V5962" t="s">
        <v>6252</v>
      </c>
      <c r="W5962" t="s">
        <v>33</v>
      </c>
      <c r="X5962" t="s">
        <v>890</v>
      </c>
      <c r="Y5962" t="s">
        <v>41</v>
      </c>
      <c r="Z5962" t="s">
        <v>2656</v>
      </c>
    </row>
    <row r="5963" spans="1:26" hidden="1" x14ac:dyDescent="0.25">
      <c r="A5963" t="s">
        <v>23636</v>
      </c>
      <c r="B5963" t="s">
        <v>23637</v>
      </c>
      <c r="C5963" s="1" t="str">
        <f t="shared" si="979"/>
        <v>21:0392</v>
      </c>
      <c r="D5963" s="1" t="str">
        <f>HYPERLINK("http://geochem.nrcan.gc.ca/cdogs/content/svy/svy_e.htm", "")</f>
        <v/>
      </c>
      <c r="G5963" s="1" t="str">
        <f>HYPERLINK("http://geochem.nrcan.gc.ca/cdogs/content/cr_/cr_00021_e.htm", "21")</f>
        <v>21</v>
      </c>
      <c r="J5963" t="s">
        <v>220</v>
      </c>
      <c r="K5963" t="s">
        <v>221</v>
      </c>
      <c r="L5963">
        <v>6</v>
      </c>
      <c r="M5963" t="s">
        <v>222</v>
      </c>
      <c r="N5963">
        <v>102</v>
      </c>
      <c r="O5963" t="s">
        <v>224</v>
      </c>
      <c r="P5963" t="s">
        <v>198</v>
      </c>
      <c r="Q5963" t="s">
        <v>244</v>
      </c>
      <c r="R5963" t="s">
        <v>39</v>
      </c>
      <c r="S5963" t="s">
        <v>80</v>
      </c>
      <c r="T5963" t="s">
        <v>36</v>
      </c>
      <c r="U5963" t="s">
        <v>2247</v>
      </c>
      <c r="V5963" t="s">
        <v>309</v>
      </c>
      <c r="W5963" t="s">
        <v>76</v>
      </c>
      <c r="X5963" t="s">
        <v>890</v>
      </c>
      <c r="Y5963" t="s">
        <v>2590</v>
      </c>
      <c r="Z5963" t="s">
        <v>4675</v>
      </c>
    </row>
    <row r="5964" spans="1:26" hidden="1" x14ac:dyDescent="0.25">
      <c r="A5964" t="s">
        <v>23638</v>
      </c>
      <c r="B5964" t="s">
        <v>23639</v>
      </c>
      <c r="C5964" s="1" t="str">
        <f t="shared" si="979"/>
        <v>21:0392</v>
      </c>
      <c r="D5964" s="1" t="str">
        <f t="shared" ref="D5964:D5996" si="986">HYPERLINK("http://geochem.nrcan.gc.ca/cdogs/content/svy/svy210131_e.htm", "21:0131")</f>
        <v>21:0131</v>
      </c>
      <c r="E5964" t="s">
        <v>23640</v>
      </c>
      <c r="F5964" t="s">
        <v>23641</v>
      </c>
      <c r="H5964">
        <v>67.0180115</v>
      </c>
      <c r="I5964">
        <v>-83.3379829</v>
      </c>
      <c r="J5964" s="1" t="str">
        <f t="shared" ref="J5964:J5996" si="987">HYPERLINK("http://geochem.nrcan.gc.ca/cdogs/content/kwd/kwd020027_e.htm", "NGR lake sediment grab sample")</f>
        <v>NGR lake sediment grab sample</v>
      </c>
      <c r="K5964" s="1" t="str">
        <f t="shared" ref="K5964:K5996" si="988">HYPERLINK("http://geochem.nrcan.gc.ca/cdogs/content/kwd/kwd080006_e.htm", "&lt;177 micron (NGR)")</f>
        <v>&lt;177 micron (NGR)</v>
      </c>
      <c r="L5964">
        <v>6</v>
      </c>
      <c r="M5964" t="s">
        <v>47</v>
      </c>
      <c r="N5964">
        <v>103</v>
      </c>
      <c r="O5964" t="s">
        <v>91</v>
      </c>
      <c r="P5964" t="s">
        <v>297</v>
      </c>
      <c r="Q5964" t="s">
        <v>156</v>
      </c>
      <c r="R5964" t="s">
        <v>133</v>
      </c>
      <c r="S5964" t="s">
        <v>109</v>
      </c>
      <c r="T5964" t="s">
        <v>36</v>
      </c>
      <c r="U5964" t="s">
        <v>1846</v>
      </c>
      <c r="V5964" t="s">
        <v>4679</v>
      </c>
      <c r="W5964" t="s">
        <v>146</v>
      </c>
      <c r="X5964" t="s">
        <v>283</v>
      </c>
      <c r="Y5964" t="s">
        <v>66</v>
      </c>
      <c r="Z5964" t="s">
        <v>1547</v>
      </c>
    </row>
    <row r="5965" spans="1:26" hidden="1" x14ac:dyDescent="0.25">
      <c r="A5965" t="s">
        <v>23642</v>
      </c>
      <c r="B5965" t="s">
        <v>23643</v>
      </c>
      <c r="C5965" s="1" t="str">
        <f t="shared" si="979"/>
        <v>21:0392</v>
      </c>
      <c r="D5965" s="1" t="str">
        <f t="shared" si="986"/>
        <v>21:0131</v>
      </c>
      <c r="E5965" t="s">
        <v>23644</v>
      </c>
      <c r="F5965" t="s">
        <v>23645</v>
      </c>
      <c r="H5965">
        <v>67.016315800000001</v>
      </c>
      <c r="I5965">
        <v>-83.272263899999999</v>
      </c>
      <c r="J5965" s="1" t="str">
        <f t="shared" si="987"/>
        <v>NGR lake sediment grab sample</v>
      </c>
      <c r="K5965" s="1" t="str">
        <f t="shared" si="988"/>
        <v>&lt;177 micron (NGR)</v>
      </c>
      <c r="L5965">
        <v>6</v>
      </c>
      <c r="M5965" t="s">
        <v>60</v>
      </c>
      <c r="N5965">
        <v>104</v>
      </c>
      <c r="O5965" t="s">
        <v>771</v>
      </c>
      <c r="P5965" t="s">
        <v>321</v>
      </c>
      <c r="Q5965" t="s">
        <v>181</v>
      </c>
      <c r="R5965" t="s">
        <v>75</v>
      </c>
      <c r="S5965" t="s">
        <v>181</v>
      </c>
      <c r="T5965" t="s">
        <v>36</v>
      </c>
      <c r="U5965" t="s">
        <v>163</v>
      </c>
      <c r="V5965" t="s">
        <v>853</v>
      </c>
      <c r="W5965" t="s">
        <v>63</v>
      </c>
      <c r="X5965" t="s">
        <v>283</v>
      </c>
      <c r="Y5965" t="s">
        <v>41</v>
      </c>
      <c r="Z5965" t="s">
        <v>4196</v>
      </c>
    </row>
    <row r="5966" spans="1:26" hidden="1" x14ac:dyDescent="0.25">
      <c r="A5966" t="s">
        <v>23646</v>
      </c>
      <c r="B5966" t="s">
        <v>23647</v>
      </c>
      <c r="C5966" s="1" t="str">
        <f t="shared" si="979"/>
        <v>21:0392</v>
      </c>
      <c r="D5966" s="1" t="str">
        <f t="shared" si="986"/>
        <v>21:0131</v>
      </c>
      <c r="E5966" t="s">
        <v>23648</v>
      </c>
      <c r="F5966" t="s">
        <v>23649</v>
      </c>
      <c r="H5966">
        <v>67.031330299999993</v>
      </c>
      <c r="I5966">
        <v>-83.233621799999995</v>
      </c>
      <c r="J5966" s="1" t="str">
        <f t="shared" si="987"/>
        <v>NGR lake sediment grab sample</v>
      </c>
      <c r="K5966" s="1" t="str">
        <f t="shared" si="988"/>
        <v>&lt;177 micron (NGR)</v>
      </c>
      <c r="L5966">
        <v>6</v>
      </c>
      <c r="M5966" t="s">
        <v>251</v>
      </c>
      <c r="N5966">
        <v>105</v>
      </c>
      <c r="O5966" t="s">
        <v>119</v>
      </c>
      <c r="P5966" t="s">
        <v>61</v>
      </c>
      <c r="Q5966" t="s">
        <v>110</v>
      </c>
      <c r="R5966" t="s">
        <v>516</v>
      </c>
      <c r="S5966" t="s">
        <v>290</v>
      </c>
      <c r="T5966" t="s">
        <v>36</v>
      </c>
      <c r="U5966" t="s">
        <v>639</v>
      </c>
      <c r="V5966" t="s">
        <v>393</v>
      </c>
      <c r="W5966" t="s">
        <v>33</v>
      </c>
      <c r="X5966" t="s">
        <v>283</v>
      </c>
      <c r="Y5966" t="s">
        <v>309</v>
      </c>
      <c r="Z5966" t="s">
        <v>738</v>
      </c>
    </row>
    <row r="5967" spans="1:26" hidden="1" x14ac:dyDescent="0.25">
      <c r="A5967" t="s">
        <v>23650</v>
      </c>
      <c r="B5967" t="s">
        <v>23651</v>
      </c>
      <c r="C5967" s="1" t="str">
        <f t="shared" si="979"/>
        <v>21:0392</v>
      </c>
      <c r="D5967" s="1" t="str">
        <f t="shared" si="986"/>
        <v>21:0131</v>
      </c>
      <c r="E5967" t="s">
        <v>23652</v>
      </c>
      <c r="F5967" t="s">
        <v>23653</v>
      </c>
      <c r="H5967">
        <v>67.041249300000004</v>
      </c>
      <c r="I5967">
        <v>-83.270942000000005</v>
      </c>
      <c r="J5967" s="1" t="str">
        <f t="shared" si="987"/>
        <v>NGR lake sediment grab sample</v>
      </c>
      <c r="K5967" s="1" t="str">
        <f t="shared" si="988"/>
        <v>&lt;177 micron (NGR)</v>
      </c>
      <c r="L5967">
        <v>6</v>
      </c>
      <c r="M5967" t="s">
        <v>259</v>
      </c>
      <c r="N5967">
        <v>106</v>
      </c>
      <c r="O5967" t="s">
        <v>588</v>
      </c>
      <c r="P5967" t="s">
        <v>120</v>
      </c>
      <c r="Q5967" t="s">
        <v>97</v>
      </c>
      <c r="R5967" t="s">
        <v>108</v>
      </c>
      <c r="S5967" t="s">
        <v>64</v>
      </c>
      <c r="T5967" t="s">
        <v>122</v>
      </c>
      <c r="U5967" t="s">
        <v>1842</v>
      </c>
      <c r="V5967" t="s">
        <v>80</v>
      </c>
      <c r="W5967" t="s">
        <v>156</v>
      </c>
      <c r="X5967" t="s">
        <v>82</v>
      </c>
      <c r="Y5967" t="s">
        <v>66</v>
      </c>
      <c r="Z5967" t="s">
        <v>596</v>
      </c>
    </row>
    <row r="5968" spans="1:26" hidden="1" x14ac:dyDescent="0.25">
      <c r="A5968" t="s">
        <v>23654</v>
      </c>
      <c r="B5968" t="s">
        <v>23655</v>
      </c>
      <c r="C5968" s="1" t="str">
        <f t="shared" si="979"/>
        <v>21:0392</v>
      </c>
      <c r="D5968" s="1" t="str">
        <f t="shared" si="986"/>
        <v>21:0131</v>
      </c>
      <c r="E5968" t="s">
        <v>23652</v>
      </c>
      <c r="F5968" t="s">
        <v>23656</v>
      </c>
      <c r="H5968">
        <v>67.041249300000004</v>
      </c>
      <c r="I5968">
        <v>-83.270942000000005</v>
      </c>
      <c r="J5968" s="1" t="str">
        <f t="shared" si="987"/>
        <v>NGR lake sediment grab sample</v>
      </c>
      <c r="K5968" s="1" t="str">
        <f t="shared" si="988"/>
        <v>&lt;177 micron (NGR)</v>
      </c>
      <c r="L5968">
        <v>6</v>
      </c>
      <c r="M5968" t="s">
        <v>268</v>
      </c>
      <c r="N5968">
        <v>107</v>
      </c>
      <c r="O5968" t="s">
        <v>609</v>
      </c>
      <c r="P5968" t="s">
        <v>223</v>
      </c>
      <c r="Q5968" t="s">
        <v>97</v>
      </c>
      <c r="R5968" t="s">
        <v>890</v>
      </c>
      <c r="S5968" t="s">
        <v>156</v>
      </c>
      <c r="T5968" t="s">
        <v>36</v>
      </c>
      <c r="U5968" t="s">
        <v>655</v>
      </c>
      <c r="V5968" t="s">
        <v>164</v>
      </c>
      <c r="W5968" t="s">
        <v>146</v>
      </c>
      <c r="X5968" t="s">
        <v>82</v>
      </c>
      <c r="Y5968" t="s">
        <v>309</v>
      </c>
      <c r="Z5968" t="s">
        <v>1558</v>
      </c>
    </row>
    <row r="5969" spans="1:26" hidden="1" x14ac:dyDescent="0.25">
      <c r="A5969" t="s">
        <v>23657</v>
      </c>
      <c r="B5969" t="s">
        <v>23658</v>
      </c>
      <c r="C5969" s="1" t="str">
        <f t="shared" si="979"/>
        <v>21:0392</v>
      </c>
      <c r="D5969" s="1" t="str">
        <f t="shared" si="986"/>
        <v>21:0131</v>
      </c>
      <c r="E5969" t="s">
        <v>23659</v>
      </c>
      <c r="F5969" t="s">
        <v>23660</v>
      </c>
      <c r="H5969">
        <v>67.062653100000006</v>
      </c>
      <c r="I5969">
        <v>-83.250170400000002</v>
      </c>
      <c r="J5969" s="1" t="str">
        <f t="shared" si="987"/>
        <v>NGR lake sediment grab sample</v>
      </c>
      <c r="K5969" s="1" t="str">
        <f t="shared" si="988"/>
        <v>&lt;177 micron (NGR)</v>
      </c>
      <c r="L5969">
        <v>6</v>
      </c>
      <c r="M5969" t="s">
        <v>73</v>
      </c>
      <c r="N5969">
        <v>108</v>
      </c>
      <c r="O5969" t="s">
        <v>320</v>
      </c>
      <c r="P5969" t="s">
        <v>48</v>
      </c>
      <c r="Q5969" t="s">
        <v>146</v>
      </c>
      <c r="R5969" t="s">
        <v>283</v>
      </c>
      <c r="S5969" t="s">
        <v>76</v>
      </c>
      <c r="T5969" t="s">
        <v>36</v>
      </c>
      <c r="U5969" t="s">
        <v>4924</v>
      </c>
      <c r="V5969" t="s">
        <v>10547</v>
      </c>
      <c r="W5969" t="s">
        <v>80</v>
      </c>
      <c r="X5969" t="s">
        <v>283</v>
      </c>
      <c r="Y5969" t="s">
        <v>875</v>
      </c>
      <c r="Z5969" t="s">
        <v>2240</v>
      </c>
    </row>
    <row r="5970" spans="1:26" hidden="1" x14ac:dyDescent="0.25">
      <c r="A5970" t="s">
        <v>23661</v>
      </c>
      <c r="B5970" t="s">
        <v>23662</v>
      </c>
      <c r="C5970" s="1" t="str">
        <f t="shared" si="979"/>
        <v>21:0392</v>
      </c>
      <c r="D5970" s="1" t="str">
        <f t="shared" si="986"/>
        <v>21:0131</v>
      </c>
      <c r="E5970" t="s">
        <v>23634</v>
      </c>
      <c r="F5970" t="s">
        <v>23663</v>
      </c>
      <c r="H5970">
        <v>67.096128199999995</v>
      </c>
      <c r="I5970">
        <v>-83.233652699999993</v>
      </c>
      <c r="J5970" s="1" t="str">
        <f t="shared" si="987"/>
        <v>NGR lake sediment grab sample</v>
      </c>
      <c r="K5970" s="1" t="str">
        <f t="shared" si="988"/>
        <v>&lt;177 micron (NGR)</v>
      </c>
      <c r="L5970">
        <v>6</v>
      </c>
      <c r="M5970" t="s">
        <v>366</v>
      </c>
      <c r="N5970">
        <v>109</v>
      </c>
      <c r="O5970" t="s">
        <v>144</v>
      </c>
      <c r="P5970" t="s">
        <v>223</v>
      </c>
      <c r="Q5970" t="s">
        <v>64</v>
      </c>
      <c r="R5970" t="s">
        <v>49</v>
      </c>
      <c r="S5970" t="s">
        <v>76</v>
      </c>
      <c r="T5970" t="s">
        <v>36</v>
      </c>
      <c r="U5970" t="s">
        <v>199</v>
      </c>
      <c r="V5970" t="s">
        <v>5080</v>
      </c>
      <c r="W5970" t="s">
        <v>33</v>
      </c>
      <c r="X5970" t="s">
        <v>82</v>
      </c>
      <c r="Y5970" t="s">
        <v>125</v>
      </c>
      <c r="Z5970" t="s">
        <v>10719</v>
      </c>
    </row>
    <row r="5971" spans="1:26" hidden="1" x14ac:dyDescent="0.25">
      <c r="A5971" t="s">
        <v>23664</v>
      </c>
      <c r="B5971" t="s">
        <v>23665</v>
      </c>
      <c r="C5971" s="1" t="str">
        <f t="shared" si="979"/>
        <v>21:0392</v>
      </c>
      <c r="D5971" s="1" t="str">
        <f t="shared" si="986"/>
        <v>21:0131</v>
      </c>
      <c r="E5971" t="s">
        <v>23666</v>
      </c>
      <c r="F5971" t="s">
        <v>23667</v>
      </c>
      <c r="H5971">
        <v>67.148303100000007</v>
      </c>
      <c r="I5971">
        <v>-83.156197199999994</v>
      </c>
      <c r="J5971" s="1" t="str">
        <f t="shared" si="987"/>
        <v>NGR lake sediment grab sample</v>
      </c>
      <c r="K5971" s="1" t="str">
        <f t="shared" si="988"/>
        <v>&lt;177 micron (NGR)</v>
      </c>
      <c r="L5971">
        <v>6</v>
      </c>
      <c r="M5971" t="s">
        <v>87</v>
      </c>
      <c r="N5971">
        <v>110</v>
      </c>
      <c r="O5971" t="s">
        <v>470</v>
      </c>
      <c r="P5971" t="s">
        <v>120</v>
      </c>
      <c r="Q5971" t="s">
        <v>50</v>
      </c>
      <c r="R5971" t="s">
        <v>236</v>
      </c>
      <c r="S5971" t="s">
        <v>277</v>
      </c>
      <c r="T5971" t="s">
        <v>36</v>
      </c>
      <c r="U5971" t="s">
        <v>379</v>
      </c>
      <c r="V5971" t="s">
        <v>380</v>
      </c>
      <c r="W5971" t="s">
        <v>80</v>
      </c>
      <c r="X5971" t="s">
        <v>82</v>
      </c>
      <c r="Y5971" t="s">
        <v>63</v>
      </c>
      <c r="Z5971" t="s">
        <v>4754</v>
      </c>
    </row>
    <row r="5972" spans="1:26" hidden="1" x14ac:dyDescent="0.25">
      <c r="A5972" t="s">
        <v>23668</v>
      </c>
      <c r="B5972" t="s">
        <v>23669</v>
      </c>
      <c r="C5972" s="1" t="str">
        <f t="shared" si="979"/>
        <v>21:0392</v>
      </c>
      <c r="D5972" s="1" t="str">
        <f t="shared" si="986"/>
        <v>21:0131</v>
      </c>
      <c r="E5972" t="s">
        <v>23670</v>
      </c>
      <c r="F5972" t="s">
        <v>23671</v>
      </c>
      <c r="H5972">
        <v>67.163290200000006</v>
      </c>
      <c r="I5972">
        <v>-83.189898999999997</v>
      </c>
      <c r="J5972" s="1" t="str">
        <f t="shared" si="987"/>
        <v>NGR lake sediment grab sample</v>
      </c>
      <c r="K5972" s="1" t="str">
        <f t="shared" si="988"/>
        <v>&lt;177 micron (NGR)</v>
      </c>
      <c r="L5972">
        <v>6</v>
      </c>
      <c r="M5972" t="s">
        <v>96</v>
      </c>
      <c r="N5972">
        <v>111</v>
      </c>
      <c r="O5972" t="s">
        <v>144</v>
      </c>
      <c r="P5972" t="s">
        <v>300</v>
      </c>
      <c r="Q5972" t="s">
        <v>110</v>
      </c>
      <c r="R5972" t="s">
        <v>108</v>
      </c>
      <c r="S5972" t="s">
        <v>110</v>
      </c>
      <c r="T5972" t="s">
        <v>122</v>
      </c>
      <c r="U5972" t="s">
        <v>260</v>
      </c>
      <c r="V5972" t="s">
        <v>2544</v>
      </c>
      <c r="W5972" t="s">
        <v>80</v>
      </c>
      <c r="X5972" t="s">
        <v>48</v>
      </c>
      <c r="Y5972" t="s">
        <v>66</v>
      </c>
      <c r="Z5972" t="s">
        <v>50</v>
      </c>
    </row>
    <row r="5973" spans="1:26" hidden="1" x14ac:dyDescent="0.25">
      <c r="A5973" t="s">
        <v>23672</v>
      </c>
      <c r="B5973" t="s">
        <v>23673</v>
      </c>
      <c r="C5973" s="1" t="str">
        <f t="shared" si="979"/>
        <v>21:0392</v>
      </c>
      <c r="D5973" s="1" t="str">
        <f t="shared" si="986"/>
        <v>21:0131</v>
      </c>
      <c r="E5973" t="s">
        <v>23674</v>
      </c>
      <c r="F5973" t="s">
        <v>23675</v>
      </c>
      <c r="H5973">
        <v>67.190316800000005</v>
      </c>
      <c r="I5973">
        <v>-83.170476399999998</v>
      </c>
      <c r="J5973" s="1" t="str">
        <f t="shared" si="987"/>
        <v>NGR lake sediment grab sample</v>
      </c>
      <c r="K5973" s="1" t="str">
        <f t="shared" si="988"/>
        <v>&lt;177 micron (NGR)</v>
      </c>
      <c r="L5973">
        <v>6</v>
      </c>
      <c r="M5973" t="s">
        <v>106</v>
      </c>
      <c r="N5973">
        <v>112</v>
      </c>
      <c r="O5973" t="s">
        <v>463</v>
      </c>
      <c r="P5973" t="s">
        <v>297</v>
      </c>
      <c r="Q5973" t="s">
        <v>349</v>
      </c>
      <c r="R5973" t="s">
        <v>224</v>
      </c>
      <c r="S5973" t="s">
        <v>277</v>
      </c>
      <c r="T5973" t="s">
        <v>36</v>
      </c>
      <c r="U5973" t="s">
        <v>2543</v>
      </c>
      <c r="V5973" t="s">
        <v>19037</v>
      </c>
      <c r="W5973" t="s">
        <v>33</v>
      </c>
      <c r="X5973" t="s">
        <v>48</v>
      </c>
      <c r="Y5973" t="s">
        <v>875</v>
      </c>
      <c r="Z5973" t="s">
        <v>1007</v>
      </c>
    </row>
    <row r="5974" spans="1:26" hidden="1" x14ac:dyDescent="0.25">
      <c r="A5974" t="s">
        <v>23676</v>
      </c>
      <c r="B5974" t="s">
        <v>23677</v>
      </c>
      <c r="C5974" s="1" t="str">
        <f t="shared" si="979"/>
        <v>21:0392</v>
      </c>
      <c r="D5974" s="1" t="str">
        <f t="shared" si="986"/>
        <v>21:0131</v>
      </c>
      <c r="E5974" t="s">
        <v>23678</v>
      </c>
      <c r="F5974" t="s">
        <v>23679</v>
      </c>
      <c r="H5974">
        <v>67.184194000000005</v>
      </c>
      <c r="I5974">
        <v>-83.110923700000001</v>
      </c>
      <c r="J5974" s="1" t="str">
        <f t="shared" si="987"/>
        <v>NGR lake sediment grab sample</v>
      </c>
      <c r="K5974" s="1" t="str">
        <f t="shared" si="988"/>
        <v>&lt;177 micron (NGR)</v>
      </c>
      <c r="L5974">
        <v>6</v>
      </c>
      <c r="M5974" t="s">
        <v>118</v>
      </c>
      <c r="N5974">
        <v>113</v>
      </c>
      <c r="O5974" t="s">
        <v>119</v>
      </c>
      <c r="P5974" t="s">
        <v>62</v>
      </c>
      <c r="Q5974" t="s">
        <v>64</v>
      </c>
      <c r="R5974" t="s">
        <v>516</v>
      </c>
      <c r="S5974" t="s">
        <v>109</v>
      </c>
      <c r="T5974" t="s">
        <v>36</v>
      </c>
      <c r="U5974" t="s">
        <v>1480</v>
      </c>
      <c r="V5974" t="s">
        <v>368</v>
      </c>
      <c r="W5974" t="s">
        <v>66</v>
      </c>
      <c r="X5974" t="s">
        <v>890</v>
      </c>
      <c r="Y5974" t="s">
        <v>41</v>
      </c>
      <c r="Z5974" t="s">
        <v>865</v>
      </c>
    </row>
    <row r="5975" spans="1:26" hidden="1" x14ac:dyDescent="0.25">
      <c r="A5975" t="s">
        <v>23680</v>
      </c>
      <c r="B5975" t="s">
        <v>23681</v>
      </c>
      <c r="C5975" s="1" t="str">
        <f t="shared" si="979"/>
        <v>21:0392</v>
      </c>
      <c r="D5975" s="1" t="str">
        <f t="shared" si="986"/>
        <v>21:0131</v>
      </c>
      <c r="E5975" t="s">
        <v>23682</v>
      </c>
      <c r="F5975" t="s">
        <v>23683</v>
      </c>
      <c r="H5975">
        <v>67.230623699999995</v>
      </c>
      <c r="I5975">
        <v>-83.077470599999998</v>
      </c>
      <c r="J5975" s="1" t="str">
        <f t="shared" si="987"/>
        <v>NGR lake sediment grab sample</v>
      </c>
      <c r="K5975" s="1" t="str">
        <f t="shared" si="988"/>
        <v>&lt;177 micron (NGR)</v>
      </c>
      <c r="L5975">
        <v>6</v>
      </c>
      <c r="M5975" t="s">
        <v>131</v>
      </c>
      <c r="N5975">
        <v>114</v>
      </c>
      <c r="O5975" t="s">
        <v>163</v>
      </c>
      <c r="P5975" t="s">
        <v>798</v>
      </c>
      <c r="Q5975" t="s">
        <v>277</v>
      </c>
      <c r="R5975" t="s">
        <v>108</v>
      </c>
      <c r="S5975" t="s">
        <v>135</v>
      </c>
      <c r="T5975" t="s">
        <v>36</v>
      </c>
      <c r="U5975" t="s">
        <v>328</v>
      </c>
      <c r="V5975" t="s">
        <v>5525</v>
      </c>
      <c r="W5975" t="s">
        <v>63</v>
      </c>
      <c r="X5975" t="s">
        <v>79</v>
      </c>
      <c r="Y5975" t="s">
        <v>309</v>
      </c>
      <c r="Z5975" t="s">
        <v>4244</v>
      </c>
    </row>
    <row r="5976" spans="1:26" hidden="1" x14ac:dyDescent="0.25">
      <c r="A5976" t="s">
        <v>23684</v>
      </c>
      <c r="B5976" t="s">
        <v>23685</v>
      </c>
      <c r="C5976" s="1" t="str">
        <f t="shared" si="979"/>
        <v>21:0392</v>
      </c>
      <c r="D5976" s="1" t="str">
        <f t="shared" si="986"/>
        <v>21:0131</v>
      </c>
      <c r="E5976" t="s">
        <v>23686</v>
      </c>
      <c r="F5976" t="s">
        <v>23687</v>
      </c>
      <c r="H5976">
        <v>67.255093799999997</v>
      </c>
      <c r="I5976">
        <v>-83.088002500000002</v>
      </c>
      <c r="J5976" s="1" t="str">
        <f t="shared" si="987"/>
        <v>NGR lake sediment grab sample</v>
      </c>
      <c r="K5976" s="1" t="str">
        <f t="shared" si="988"/>
        <v>&lt;177 micron (NGR)</v>
      </c>
      <c r="L5976">
        <v>6</v>
      </c>
      <c r="M5976" t="s">
        <v>143</v>
      </c>
      <c r="N5976">
        <v>115</v>
      </c>
      <c r="O5976" t="s">
        <v>909</v>
      </c>
      <c r="P5976" t="s">
        <v>289</v>
      </c>
      <c r="Q5976" t="s">
        <v>283</v>
      </c>
      <c r="R5976" t="s">
        <v>197</v>
      </c>
      <c r="S5976" t="s">
        <v>335</v>
      </c>
      <c r="T5976" t="s">
        <v>225</v>
      </c>
      <c r="U5976" t="s">
        <v>3707</v>
      </c>
      <c r="V5976" t="s">
        <v>16250</v>
      </c>
      <c r="W5976" t="s">
        <v>156</v>
      </c>
      <c r="X5976" t="s">
        <v>48</v>
      </c>
      <c r="Y5976" t="s">
        <v>110</v>
      </c>
      <c r="Z5976" t="s">
        <v>76</v>
      </c>
    </row>
    <row r="5977" spans="1:26" hidden="1" x14ac:dyDescent="0.25">
      <c r="A5977" t="s">
        <v>23688</v>
      </c>
      <c r="B5977" t="s">
        <v>23689</v>
      </c>
      <c r="C5977" s="1" t="str">
        <f t="shared" si="979"/>
        <v>21:0392</v>
      </c>
      <c r="D5977" s="1" t="str">
        <f t="shared" si="986"/>
        <v>21:0131</v>
      </c>
      <c r="E5977" t="s">
        <v>23690</v>
      </c>
      <c r="F5977" t="s">
        <v>23691</v>
      </c>
      <c r="H5977">
        <v>67.284074500000003</v>
      </c>
      <c r="I5977">
        <v>-83.087041299999996</v>
      </c>
      <c r="J5977" s="1" t="str">
        <f t="shared" si="987"/>
        <v>NGR lake sediment grab sample</v>
      </c>
      <c r="K5977" s="1" t="str">
        <f t="shared" si="988"/>
        <v>&lt;177 micron (NGR)</v>
      </c>
      <c r="L5977">
        <v>6</v>
      </c>
      <c r="M5977" t="s">
        <v>177</v>
      </c>
      <c r="N5977">
        <v>116</v>
      </c>
      <c r="O5977" t="s">
        <v>253</v>
      </c>
      <c r="P5977" t="s">
        <v>596</v>
      </c>
      <c r="Q5977" t="s">
        <v>181</v>
      </c>
      <c r="R5977" t="s">
        <v>283</v>
      </c>
      <c r="S5977" t="s">
        <v>156</v>
      </c>
      <c r="T5977" t="s">
        <v>36</v>
      </c>
      <c r="U5977" t="s">
        <v>465</v>
      </c>
      <c r="V5977" t="s">
        <v>522</v>
      </c>
      <c r="W5977" t="s">
        <v>66</v>
      </c>
      <c r="X5977" t="s">
        <v>283</v>
      </c>
      <c r="Y5977" t="s">
        <v>41</v>
      </c>
      <c r="Z5977" t="s">
        <v>227</v>
      </c>
    </row>
    <row r="5978" spans="1:26" hidden="1" x14ac:dyDescent="0.25">
      <c r="A5978" t="s">
        <v>23692</v>
      </c>
      <c r="B5978" t="s">
        <v>23693</v>
      </c>
      <c r="C5978" s="1" t="str">
        <f t="shared" si="979"/>
        <v>21:0392</v>
      </c>
      <c r="D5978" s="1" t="str">
        <f t="shared" si="986"/>
        <v>21:0131</v>
      </c>
      <c r="E5978" t="s">
        <v>23694</v>
      </c>
      <c r="F5978" t="s">
        <v>23695</v>
      </c>
      <c r="H5978">
        <v>67.314645100000007</v>
      </c>
      <c r="I5978">
        <v>-83.076244599999995</v>
      </c>
      <c r="J5978" s="1" t="str">
        <f t="shared" si="987"/>
        <v>NGR lake sediment grab sample</v>
      </c>
      <c r="K5978" s="1" t="str">
        <f t="shared" si="988"/>
        <v>&lt;177 micron (NGR)</v>
      </c>
      <c r="L5978">
        <v>6</v>
      </c>
      <c r="M5978" t="s">
        <v>187</v>
      </c>
      <c r="N5978">
        <v>117</v>
      </c>
      <c r="O5978" t="s">
        <v>81</v>
      </c>
      <c r="P5978" t="s">
        <v>253</v>
      </c>
      <c r="Q5978" t="s">
        <v>97</v>
      </c>
      <c r="R5978" t="s">
        <v>1047</v>
      </c>
      <c r="S5978" t="s">
        <v>349</v>
      </c>
      <c r="T5978" t="s">
        <v>36</v>
      </c>
      <c r="U5978" t="s">
        <v>583</v>
      </c>
      <c r="V5978" t="s">
        <v>992</v>
      </c>
      <c r="W5978" t="s">
        <v>78</v>
      </c>
      <c r="X5978" t="s">
        <v>79</v>
      </c>
      <c r="Y5978" t="s">
        <v>156</v>
      </c>
      <c r="Z5978" t="s">
        <v>198</v>
      </c>
    </row>
    <row r="5979" spans="1:26" hidden="1" x14ac:dyDescent="0.25">
      <c r="A5979" t="s">
        <v>23696</v>
      </c>
      <c r="B5979" t="s">
        <v>23697</v>
      </c>
      <c r="C5979" s="1" t="str">
        <f t="shared" si="979"/>
        <v>21:0392</v>
      </c>
      <c r="D5979" s="1" t="str">
        <f t="shared" si="986"/>
        <v>21:0131</v>
      </c>
      <c r="E5979" t="s">
        <v>23698</v>
      </c>
      <c r="F5979" t="s">
        <v>23699</v>
      </c>
      <c r="H5979">
        <v>67.349964999999997</v>
      </c>
      <c r="I5979">
        <v>-83.085385599999995</v>
      </c>
      <c r="J5979" s="1" t="str">
        <f t="shared" si="987"/>
        <v>NGR lake sediment grab sample</v>
      </c>
      <c r="K5979" s="1" t="str">
        <f t="shared" si="988"/>
        <v>&lt;177 micron (NGR)</v>
      </c>
      <c r="L5979">
        <v>6</v>
      </c>
      <c r="M5979" t="s">
        <v>196</v>
      </c>
      <c r="N5979">
        <v>118</v>
      </c>
      <c r="O5979" t="s">
        <v>328</v>
      </c>
      <c r="P5979" t="s">
        <v>336</v>
      </c>
      <c r="Q5979" t="s">
        <v>391</v>
      </c>
      <c r="R5979" t="s">
        <v>798</v>
      </c>
      <c r="S5979" t="s">
        <v>77</v>
      </c>
      <c r="T5979" t="s">
        <v>36</v>
      </c>
      <c r="U5979" t="s">
        <v>1024</v>
      </c>
      <c r="V5979" t="s">
        <v>6252</v>
      </c>
      <c r="W5979" t="s">
        <v>63</v>
      </c>
      <c r="X5979" t="s">
        <v>82</v>
      </c>
      <c r="Y5979" t="s">
        <v>63</v>
      </c>
      <c r="Z5979" t="s">
        <v>1442</v>
      </c>
    </row>
    <row r="5980" spans="1:26" hidden="1" x14ac:dyDescent="0.25">
      <c r="A5980" t="s">
        <v>23700</v>
      </c>
      <c r="B5980" t="s">
        <v>23701</v>
      </c>
      <c r="C5980" s="1" t="str">
        <f t="shared" si="979"/>
        <v>21:0392</v>
      </c>
      <c r="D5980" s="1" t="str">
        <f t="shared" si="986"/>
        <v>21:0131</v>
      </c>
      <c r="E5980" t="s">
        <v>23702</v>
      </c>
      <c r="F5980" t="s">
        <v>23703</v>
      </c>
      <c r="H5980">
        <v>67.530937899999998</v>
      </c>
      <c r="I5980">
        <v>-83.317389599999998</v>
      </c>
      <c r="J5980" s="1" t="str">
        <f t="shared" si="987"/>
        <v>NGR lake sediment grab sample</v>
      </c>
      <c r="K5980" s="1" t="str">
        <f t="shared" si="988"/>
        <v>&lt;177 micron (NGR)</v>
      </c>
      <c r="L5980">
        <v>6</v>
      </c>
      <c r="M5980" t="s">
        <v>206</v>
      </c>
      <c r="N5980">
        <v>119</v>
      </c>
      <c r="O5980" t="s">
        <v>759</v>
      </c>
      <c r="P5980" t="s">
        <v>334</v>
      </c>
      <c r="Q5980" t="s">
        <v>109</v>
      </c>
      <c r="R5980" t="s">
        <v>546</v>
      </c>
      <c r="S5980" t="s">
        <v>290</v>
      </c>
      <c r="T5980" t="s">
        <v>36</v>
      </c>
      <c r="U5980" t="s">
        <v>497</v>
      </c>
      <c r="V5980" t="s">
        <v>375</v>
      </c>
      <c r="W5980" t="s">
        <v>53</v>
      </c>
      <c r="X5980" t="s">
        <v>283</v>
      </c>
      <c r="Y5980" t="s">
        <v>875</v>
      </c>
      <c r="Z5980" t="s">
        <v>4881</v>
      </c>
    </row>
    <row r="5981" spans="1:26" hidden="1" x14ac:dyDescent="0.25">
      <c r="A5981" t="s">
        <v>23704</v>
      </c>
      <c r="B5981" t="s">
        <v>23705</v>
      </c>
      <c r="C5981" s="1" t="str">
        <f t="shared" si="979"/>
        <v>21:0392</v>
      </c>
      <c r="D5981" s="1" t="str">
        <f t="shared" si="986"/>
        <v>21:0131</v>
      </c>
      <c r="E5981" t="s">
        <v>23706</v>
      </c>
      <c r="F5981" t="s">
        <v>23707</v>
      </c>
      <c r="H5981">
        <v>67.540833599999999</v>
      </c>
      <c r="I5981">
        <v>-83.208383400000002</v>
      </c>
      <c r="J5981" s="1" t="str">
        <f t="shared" si="987"/>
        <v>NGR lake sediment grab sample</v>
      </c>
      <c r="K5981" s="1" t="str">
        <f t="shared" si="988"/>
        <v>&lt;177 micron (NGR)</v>
      </c>
      <c r="L5981">
        <v>6</v>
      </c>
      <c r="M5981" t="s">
        <v>214</v>
      </c>
      <c r="N5981">
        <v>120</v>
      </c>
      <c r="O5981" t="s">
        <v>1048</v>
      </c>
      <c r="P5981" t="s">
        <v>334</v>
      </c>
      <c r="Q5981" t="s">
        <v>64</v>
      </c>
      <c r="R5981" t="s">
        <v>321</v>
      </c>
      <c r="S5981" t="s">
        <v>97</v>
      </c>
      <c r="T5981" t="s">
        <v>36</v>
      </c>
      <c r="U5981" t="s">
        <v>639</v>
      </c>
      <c r="V5981" t="s">
        <v>66</v>
      </c>
      <c r="W5981" t="s">
        <v>53</v>
      </c>
      <c r="X5981" t="s">
        <v>77</v>
      </c>
      <c r="Y5981" t="s">
        <v>309</v>
      </c>
      <c r="Z5981" t="s">
        <v>686</v>
      </c>
    </row>
    <row r="5982" spans="1:26" hidden="1" x14ac:dyDescent="0.25">
      <c r="A5982" t="s">
        <v>23708</v>
      </c>
      <c r="B5982" t="s">
        <v>23709</v>
      </c>
      <c r="C5982" s="1" t="str">
        <f t="shared" si="979"/>
        <v>21:0392</v>
      </c>
      <c r="D5982" s="1" t="str">
        <f t="shared" si="986"/>
        <v>21:0131</v>
      </c>
      <c r="E5982" t="s">
        <v>23710</v>
      </c>
      <c r="F5982" t="s">
        <v>23711</v>
      </c>
      <c r="H5982">
        <v>67.881313899999995</v>
      </c>
      <c r="I5982">
        <v>-82.902386800000002</v>
      </c>
      <c r="J5982" s="1" t="str">
        <f t="shared" si="987"/>
        <v>NGR lake sediment grab sample</v>
      </c>
      <c r="K5982" s="1" t="str">
        <f t="shared" si="988"/>
        <v>&lt;177 micron (NGR)</v>
      </c>
      <c r="L5982">
        <v>7</v>
      </c>
      <c r="M5982" t="s">
        <v>242</v>
      </c>
      <c r="N5982">
        <v>121</v>
      </c>
      <c r="O5982" t="s">
        <v>528</v>
      </c>
      <c r="P5982" t="s">
        <v>133</v>
      </c>
      <c r="Q5982" t="s">
        <v>283</v>
      </c>
      <c r="R5982" t="s">
        <v>223</v>
      </c>
      <c r="S5982" t="s">
        <v>77</v>
      </c>
      <c r="T5982" t="s">
        <v>36</v>
      </c>
      <c r="U5982" t="s">
        <v>4924</v>
      </c>
      <c r="V5982" t="s">
        <v>7319</v>
      </c>
      <c r="W5982" t="s">
        <v>78</v>
      </c>
      <c r="X5982" t="s">
        <v>283</v>
      </c>
      <c r="Y5982" t="s">
        <v>309</v>
      </c>
      <c r="Z5982" t="s">
        <v>2240</v>
      </c>
    </row>
    <row r="5983" spans="1:26" hidden="1" x14ac:dyDescent="0.25">
      <c r="A5983" t="s">
        <v>23712</v>
      </c>
      <c r="B5983" t="s">
        <v>23713</v>
      </c>
      <c r="C5983" s="1" t="str">
        <f t="shared" si="979"/>
        <v>21:0392</v>
      </c>
      <c r="D5983" s="1" t="str">
        <f t="shared" si="986"/>
        <v>21:0131</v>
      </c>
      <c r="E5983" t="s">
        <v>23714</v>
      </c>
      <c r="F5983" t="s">
        <v>23715</v>
      </c>
      <c r="H5983">
        <v>67.594808299999997</v>
      </c>
      <c r="I5983">
        <v>-83.195549700000001</v>
      </c>
      <c r="J5983" s="1" t="str">
        <f t="shared" si="987"/>
        <v>NGR lake sediment grab sample</v>
      </c>
      <c r="K5983" s="1" t="str">
        <f t="shared" si="988"/>
        <v>&lt;177 micron (NGR)</v>
      </c>
      <c r="L5983">
        <v>7</v>
      </c>
      <c r="M5983" t="s">
        <v>47</v>
      </c>
      <c r="N5983">
        <v>122</v>
      </c>
      <c r="O5983" t="s">
        <v>470</v>
      </c>
      <c r="P5983" t="s">
        <v>178</v>
      </c>
      <c r="Q5983" t="s">
        <v>708</v>
      </c>
      <c r="R5983" t="s">
        <v>298</v>
      </c>
      <c r="S5983" t="s">
        <v>283</v>
      </c>
      <c r="T5983" t="s">
        <v>122</v>
      </c>
      <c r="U5983" t="s">
        <v>4294</v>
      </c>
      <c r="V5983" t="s">
        <v>9533</v>
      </c>
      <c r="W5983" t="s">
        <v>78</v>
      </c>
      <c r="X5983" t="s">
        <v>760</v>
      </c>
      <c r="Y5983" t="s">
        <v>760</v>
      </c>
      <c r="Z5983" t="s">
        <v>760</v>
      </c>
    </row>
    <row r="5984" spans="1:26" hidden="1" x14ac:dyDescent="0.25">
      <c r="A5984" t="s">
        <v>23716</v>
      </c>
      <c r="B5984" t="s">
        <v>23717</v>
      </c>
      <c r="C5984" s="1" t="str">
        <f t="shared" si="979"/>
        <v>21:0392</v>
      </c>
      <c r="D5984" s="1" t="str">
        <f t="shared" si="986"/>
        <v>21:0131</v>
      </c>
      <c r="E5984" t="s">
        <v>23718</v>
      </c>
      <c r="F5984" t="s">
        <v>23719</v>
      </c>
      <c r="H5984">
        <v>67.617200800000006</v>
      </c>
      <c r="I5984">
        <v>-83.148402700000005</v>
      </c>
      <c r="J5984" s="1" t="str">
        <f t="shared" si="987"/>
        <v>NGR lake sediment grab sample</v>
      </c>
      <c r="K5984" s="1" t="str">
        <f t="shared" si="988"/>
        <v>&lt;177 micron (NGR)</v>
      </c>
      <c r="L5984">
        <v>7</v>
      </c>
      <c r="M5984" t="s">
        <v>60</v>
      </c>
      <c r="N5984">
        <v>123</v>
      </c>
      <c r="O5984" t="s">
        <v>155</v>
      </c>
      <c r="P5984" t="s">
        <v>88</v>
      </c>
      <c r="Q5984" t="s">
        <v>394</v>
      </c>
      <c r="R5984" t="s">
        <v>133</v>
      </c>
      <c r="S5984" t="s">
        <v>277</v>
      </c>
      <c r="T5984" t="s">
        <v>122</v>
      </c>
      <c r="U5984" t="s">
        <v>2151</v>
      </c>
      <c r="V5984" t="s">
        <v>146</v>
      </c>
      <c r="W5984" t="s">
        <v>80</v>
      </c>
      <c r="X5984" t="s">
        <v>82</v>
      </c>
      <c r="Y5984" t="s">
        <v>63</v>
      </c>
      <c r="Z5984" t="s">
        <v>3412</v>
      </c>
    </row>
    <row r="5985" spans="1:26" hidden="1" x14ac:dyDescent="0.25">
      <c r="A5985" t="s">
        <v>23720</v>
      </c>
      <c r="B5985" t="s">
        <v>23721</v>
      </c>
      <c r="C5985" s="1" t="str">
        <f t="shared" si="979"/>
        <v>21:0392</v>
      </c>
      <c r="D5985" s="1" t="str">
        <f t="shared" si="986"/>
        <v>21:0131</v>
      </c>
      <c r="E5985" t="s">
        <v>23722</v>
      </c>
      <c r="F5985" t="s">
        <v>23723</v>
      </c>
      <c r="H5985">
        <v>67.655949100000001</v>
      </c>
      <c r="I5985">
        <v>-83.111469</v>
      </c>
      <c r="J5985" s="1" t="str">
        <f t="shared" si="987"/>
        <v>NGR lake sediment grab sample</v>
      </c>
      <c r="K5985" s="1" t="str">
        <f t="shared" si="988"/>
        <v>&lt;177 micron (NGR)</v>
      </c>
      <c r="L5985">
        <v>7</v>
      </c>
      <c r="M5985" t="s">
        <v>73</v>
      </c>
      <c r="N5985">
        <v>124</v>
      </c>
      <c r="O5985" t="s">
        <v>119</v>
      </c>
      <c r="P5985" t="s">
        <v>188</v>
      </c>
      <c r="Q5985" t="s">
        <v>711</v>
      </c>
      <c r="R5985" t="s">
        <v>61</v>
      </c>
      <c r="S5985" t="s">
        <v>668</v>
      </c>
      <c r="T5985" t="s">
        <v>36</v>
      </c>
      <c r="U5985" t="s">
        <v>5810</v>
      </c>
      <c r="V5985" t="s">
        <v>18851</v>
      </c>
      <c r="W5985" t="s">
        <v>33</v>
      </c>
      <c r="X5985" t="s">
        <v>48</v>
      </c>
      <c r="Y5985" t="s">
        <v>6213</v>
      </c>
      <c r="Z5985" t="s">
        <v>2697</v>
      </c>
    </row>
    <row r="5986" spans="1:26" hidden="1" x14ac:dyDescent="0.25">
      <c r="A5986" t="s">
        <v>23724</v>
      </c>
      <c r="B5986" t="s">
        <v>23725</v>
      </c>
      <c r="C5986" s="1" t="str">
        <f t="shared" si="979"/>
        <v>21:0392</v>
      </c>
      <c r="D5986" s="1" t="str">
        <f t="shared" si="986"/>
        <v>21:0131</v>
      </c>
      <c r="E5986" t="s">
        <v>23726</v>
      </c>
      <c r="F5986" t="s">
        <v>23727</v>
      </c>
      <c r="H5986">
        <v>67.698021199999999</v>
      </c>
      <c r="I5986">
        <v>-83.093134699999993</v>
      </c>
      <c r="J5986" s="1" t="str">
        <f t="shared" si="987"/>
        <v>NGR lake sediment grab sample</v>
      </c>
      <c r="K5986" s="1" t="str">
        <f t="shared" si="988"/>
        <v>&lt;177 micron (NGR)</v>
      </c>
      <c r="L5986">
        <v>7</v>
      </c>
      <c r="M5986" t="s">
        <v>87</v>
      </c>
      <c r="N5986">
        <v>125</v>
      </c>
      <c r="O5986" t="s">
        <v>100</v>
      </c>
      <c r="P5986" t="s">
        <v>61</v>
      </c>
      <c r="Q5986" t="s">
        <v>277</v>
      </c>
      <c r="R5986" t="s">
        <v>516</v>
      </c>
      <c r="S5986" t="s">
        <v>135</v>
      </c>
      <c r="T5986" t="s">
        <v>36</v>
      </c>
      <c r="U5986" t="s">
        <v>2247</v>
      </c>
      <c r="V5986" t="s">
        <v>1589</v>
      </c>
      <c r="W5986" t="s">
        <v>66</v>
      </c>
      <c r="X5986" t="s">
        <v>48</v>
      </c>
      <c r="Y5986" t="s">
        <v>41</v>
      </c>
      <c r="Z5986" t="s">
        <v>3166</v>
      </c>
    </row>
    <row r="5987" spans="1:26" hidden="1" x14ac:dyDescent="0.25">
      <c r="A5987" t="s">
        <v>23728</v>
      </c>
      <c r="B5987" t="s">
        <v>23729</v>
      </c>
      <c r="C5987" s="1" t="str">
        <f t="shared" si="979"/>
        <v>21:0392</v>
      </c>
      <c r="D5987" s="1" t="str">
        <f t="shared" si="986"/>
        <v>21:0131</v>
      </c>
      <c r="E5987" t="s">
        <v>23730</v>
      </c>
      <c r="F5987" t="s">
        <v>23731</v>
      </c>
      <c r="H5987">
        <v>67.717415099999997</v>
      </c>
      <c r="I5987">
        <v>-83.0796603</v>
      </c>
      <c r="J5987" s="1" t="str">
        <f t="shared" si="987"/>
        <v>NGR lake sediment grab sample</v>
      </c>
      <c r="K5987" s="1" t="str">
        <f t="shared" si="988"/>
        <v>&lt;177 micron (NGR)</v>
      </c>
      <c r="L5987">
        <v>7</v>
      </c>
      <c r="M5987" t="s">
        <v>96</v>
      </c>
      <c r="N5987">
        <v>126</v>
      </c>
      <c r="O5987" t="s">
        <v>405</v>
      </c>
      <c r="P5987" t="s">
        <v>253</v>
      </c>
      <c r="Q5987" t="s">
        <v>668</v>
      </c>
      <c r="R5987" t="s">
        <v>489</v>
      </c>
      <c r="S5987" t="s">
        <v>244</v>
      </c>
      <c r="T5987" t="s">
        <v>36</v>
      </c>
      <c r="U5987" t="s">
        <v>1470</v>
      </c>
      <c r="V5987" t="s">
        <v>5543</v>
      </c>
      <c r="W5987" t="s">
        <v>66</v>
      </c>
      <c r="X5987" t="s">
        <v>79</v>
      </c>
      <c r="Y5987" t="s">
        <v>41</v>
      </c>
      <c r="Z5987" t="s">
        <v>15879</v>
      </c>
    </row>
    <row r="5988" spans="1:26" hidden="1" x14ac:dyDescent="0.25">
      <c r="A5988" t="s">
        <v>23732</v>
      </c>
      <c r="B5988" t="s">
        <v>23733</v>
      </c>
      <c r="C5988" s="1" t="str">
        <f t="shared" si="979"/>
        <v>21:0392</v>
      </c>
      <c r="D5988" s="1" t="str">
        <f t="shared" si="986"/>
        <v>21:0131</v>
      </c>
      <c r="E5988" t="s">
        <v>23734</v>
      </c>
      <c r="F5988" t="s">
        <v>23735</v>
      </c>
      <c r="H5988">
        <v>67.769223199999999</v>
      </c>
      <c r="I5988">
        <v>-83.088499299999995</v>
      </c>
      <c r="J5988" s="1" t="str">
        <f t="shared" si="987"/>
        <v>NGR lake sediment grab sample</v>
      </c>
      <c r="K5988" s="1" t="str">
        <f t="shared" si="988"/>
        <v>&lt;177 micron (NGR)</v>
      </c>
      <c r="L5988">
        <v>7</v>
      </c>
      <c r="M5988" t="s">
        <v>251</v>
      </c>
      <c r="N5988">
        <v>127</v>
      </c>
      <c r="O5988" t="s">
        <v>465</v>
      </c>
      <c r="P5988" t="s">
        <v>1047</v>
      </c>
      <c r="Q5988" t="s">
        <v>236</v>
      </c>
      <c r="R5988" t="s">
        <v>343</v>
      </c>
      <c r="S5988" t="s">
        <v>283</v>
      </c>
      <c r="T5988" t="s">
        <v>36</v>
      </c>
      <c r="U5988" t="s">
        <v>136</v>
      </c>
      <c r="V5988" t="s">
        <v>11342</v>
      </c>
      <c r="W5988" t="s">
        <v>146</v>
      </c>
      <c r="X5988" t="s">
        <v>890</v>
      </c>
      <c r="Y5988" t="s">
        <v>66</v>
      </c>
      <c r="Z5988" t="s">
        <v>4117</v>
      </c>
    </row>
    <row r="5989" spans="1:26" hidden="1" x14ac:dyDescent="0.25">
      <c r="A5989" t="s">
        <v>23736</v>
      </c>
      <c r="B5989" t="s">
        <v>23737</v>
      </c>
      <c r="C5989" s="1" t="str">
        <f t="shared" si="979"/>
        <v>21:0392</v>
      </c>
      <c r="D5989" s="1" t="str">
        <f t="shared" si="986"/>
        <v>21:0131</v>
      </c>
      <c r="E5989" t="s">
        <v>23738</v>
      </c>
      <c r="F5989" t="s">
        <v>23739</v>
      </c>
      <c r="H5989">
        <v>67.774706399999999</v>
      </c>
      <c r="I5989">
        <v>-83.0394541</v>
      </c>
      <c r="J5989" s="1" t="str">
        <f t="shared" si="987"/>
        <v>NGR lake sediment grab sample</v>
      </c>
      <c r="K5989" s="1" t="str">
        <f t="shared" si="988"/>
        <v>&lt;177 micron (NGR)</v>
      </c>
      <c r="L5989">
        <v>7</v>
      </c>
      <c r="M5989" t="s">
        <v>259</v>
      </c>
      <c r="N5989">
        <v>128</v>
      </c>
      <c r="O5989" t="s">
        <v>112</v>
      </c>
      <c r="P5989" t="s">
        <v>253</v>
      </c>
      <c r="Q5989" t="s">
        <v>108</v>
      </c>
      <c r="R5989" t="s">
        <v>1254</v>
      </c>
      <c r="S5989" t="s">
        <v>77</v>
      </c>
      <c r="T5989" t="s">
        <v>36</v>
      </c>
      <c r="U5989" t="s">
        <v>355</v>
      </c>
      <c r="V5989" t="s">
        <v>13108</v>
      </c>
      <c r="W5989" t="s">
        <v>181</v>
      </c>
      <c r="X5989" t="s">
        <v>283</v>
      </c>
      <c r="Y5989" t="s">
        <v>125</v>
      </c>
      <c r="Z5989" t="s">
        <v>5028</v>
      </c>
    </row>
    <row r="5990" spans="1:26" hidden="1" x14ac:dyDescent="0.25">
      <c r="A5990" t="s">
        <v>23740</v>
      </c>
      <c r="B5990" t="s">
        <v>23741</v>
      </c>
      <c r="C5990" s="1" t="str">
        <f t="shared" ref="C5990:C6053" si="989">HYPERLINK("http://geochem.nrcan.gc.ca/cdogs/content/bdl/bdl210392_e.htm", "21:0392")</f>
        <v>21:0392</v>
      </c>
      <c r="D5990" s="1" t="str">
        <f t="shared" si="986"/>
        <v>21:0131</v>
      </c>
      <c r="E5990" t="s">
        <v>23738</v>
      </c>
      <c r="F5990" t="s">
        <v>23742</v>
      </c>
      <c r="H5990">
        <v>67.774706399999999</v>
      </c>
      <c r="I5990">
        <v>-83.0394541</v>
      </c>
      <c r="J5990" s="1" t="str">
        <f t="shared" si="987"/>
        <v>NGR lake sediment grab sample</v>
      </c>
      <c r="K5990" s="1" t="str">
        <f t="shared" si="988"/>
        <v>&lt;177 micron (NGR)</v>
      </c>
      <c r="L5990">
        <v>7</v>
      </c>
      <c r="M5990" t="s">
        <v>268</v>
      </c>
      <c r="N5990">
        <v>129</v>
      </c>
      <c r="O5990" t="s">
        <v>178</v>
      </c>
      <c r="P5990" t="s">
        <v>1047</v>
      </c>
      <c r="Q5990" t="s">
        <v>958</v>
      </c>
      <c r="R5990" t="s">
        <v>336</v>
      </c>
      <c r="S5990" t="s">
        <v>134</v>
      </c>
      <c r="T5990" t="s">
        <v>36</v>
      </c>
      <c r="U5990" t="s">
        <v>2247</v>
      </c>
      <c r="V5990" t="s">
        <v>7336</v>
      </c>
      <c r="W5990" t="s">
        <v>181</v>
      </c>
      <c r="X5990" t="s">
        <v>82</v>
      </c>
      <c r="Y5990" t="s">
        <v>875</v>
      </c>
      <c r="Z5990" t="s">
        <v>4196</v>
      </c>
    </row>
    <row r="5991" spans="1:26" hidden="1" x14ac:dyDescent="0.25">
      <c r="A5991" t="s">
        <v>23743</v>
      </c>
      <c r="B5991" t="s">
        <v>23744</v>
      </c>
      <c r="C5991" s="1" t="str">
        <f t="shared" si="989"/>
        <v>21:0392</v>
      </c>
      <c r="D5991" s="1" t="str">
        <f t="shared" si="986"/>
        <v>21:0131</v>
      </c>
      <c r="E5991" t="s">
        <v>23745</v>
      </c>
      <c r="F5991" t="s">
        <v>23746</v>
      </c>
      <c r="H5991">
        <v>67.806275799999995</v>
      </c>
      <c r="I5991">
        <v>-83.0067035</v>
      </c>
      <c r="J5991" s="1" t="str">
        <f t="shared" si="987"/>
        <v>NGR lake sediment grab sample</v>
      </c>
      <c r="K5991" s="1" t="str">
        <f t="shared" si="988"/>
        <v>&lt;177 micron (NGR)</v>
      </c>
      <c r="L5991">
        <v>7</v>
      </c>
      <c r="M5991" t="s">
        <v>106</v>
      </c>
      <c r="N5991">
        <v>130</v>
      </c>
      <c r="O5991" t="s">
        <v>1024</v>
      </c>
      <c r="P5991" t="s">
        <v>289</v>
      </c>
      <c r="Q5991" t="s">
        <v>48</v>
      </c>
      <c r="R5991" t="s">
        <v>343</v>
      </c>
      <c r="S5991" t="s">
        <v>283</v>
      </c>
      <c r="T5991" t="s">
        <v>122</v>
      </c>
      <c r="U5991" t="s">
        <v>456</v>
      </c>
      <c r="V5991" t="s">
        <v>2697</v>
      </c>
      <c r="W5991" t="s">
        <v>156</v>
      </c>
      <c r="X5991" t="s">
        <v>77</v>
      </c>
      <c r="Y5991" t="s">
        <v>380</v>
      </c>
      <c r="Z5991" t="s">
        <v>181</v>
      </c>
    </row>
    <row r="5992" spans="1:26" hidden="1" x14ac:dyDescent="0.25">
      <c r="A5992" t="s">
        <v>23747</v>
      </c>
      <c r="B5992" t="s">
        <v>23748</v>
      </c>
      <c r="C5992" s="1" t="str">
        <f t="shared" si="989"/>
        <v>21:0392</v>
      </c>
      <c r="D5992" s="1" t="str">
        <f t="shared" si="986"/>
        <v>21:0131</v>
      </c>
      <c r="E5992" t="s">
        <v>23749</v>
      </c>
      <c r="F5992" t="s">
        <v>23750</v>
      </c>
      <c r="H5992">
        <v>67.849407600000006</v>
      </c>
      <c r="I5992">
        <v>-82.992175799999998</v>
      </c>
      <c r="J5992" s="1" t="str">
        <f t="shared" si="987"/>
        <v>NGR lake sediment grab sample</v>
      </c>
      <c r="K5992" s="1" t="str">
        <f t="shared" si="988"/>
        <v>&lt;177 micron (NGR)</v>
      </c>
      <c r="L5992">
        <v>7</v>
      </c>
      <c r="M5992" t="s">
        <v>118</v>
      </c>
      <c r="N5992">
        <v>131</v>
      </c>
      <c r="O5992" t="s">
        <v>497</v>
      </c>
      <c r="P5992" t="s">
        <v>342</v>
      </c>
      <c r="Q5992" t="s">
        <v>244</v>
      </c>
      <c r="R5992" t="s">
        <v>455</v>
      </c>
      <c r="S5992" t="s">
        <v>77</v>
      </c>
      <c r="T5992" t="s">
        <v>36</v>
      </c>
      <c r="U5992" t="s">
        <v>471</v>
      </c>
      <c r="V5992" t="s">
        <v>3557</v>
      </c>
      <c r="W5992" t="s">
        <v>76</v>
      </c>
      <c r="X5992" t="s">
        <v>283</v>
      </c>
      <c r="Y5992" t="s">
        <v>4630</v>
      </c>
      <c r="Z5992" t="s">
        <v>2787</v>
      </c>
    </row>
    <row r="5993" spans="1:26" hidden="1" x14ac:dyDescent="0.25">
      <c r="A5993" t="s">
        <v>23751</v>
      </c>
      <c r="B5993" t="s">
        <v>23752</v>
      </c>
      <c r="C5993" s="1" t="str">
        <f t="shared" si="989"/>
        <v>21:0392</v>
      </c>
      <c r="D5993" s="1" t="str">
        <f t="shared" si="986"/>
        <v>21:0131</v>
      </c>
      <c r="E5993" t="s">
        <v>23753</v>
      </c>
      <c r="F5993" t="s">
        <v>23754</v>
      </c>
      <c r="H5993">
        <v>67.886895600000003</v>
      </c>
      <c r="I5993">
        <v>-82.999668</v>
      </c>
      <c r="J5993" s="1" t="str">
        <f t="shared" si="987"/>
        <v>NGR lake sediment grab sample</v>
      </c>
      <c r="K5993" s="1" t="str">
        <f t="shared" si="988"/>
        <v>&lt;177 micron (NGR)</v>
      </c>
      <c r="L5993">
        <v>7</v>
      </c>
      <c r="M5993" t="s">
        <v>131</v>
      </c>
      <c r="N5993">
        <v>132</v>
      </c>
      <c r="O5993" t="s">
        <v>54</v>
      </c>
      <c r="P5993" t="s">
        <v>223</v>
      </c>
      <c r="Q5993" t="s">
        <v>271</v>
      </c>
      <c r="R5993" t="s">
        <v>223</v>
      </c>
      <c r="S5993" t="s">
        <v>277</v>
      </c>
      <c r="T5993" t="s">
        <v>36</v>
      </c>
      <c r="U5993" t="s">
        <v>5050</v>
      </c>
      <c r="V5993" t="s">
        <v>16572</v>
      </c>
      <c r="W5993" t="s">
        <v>181</v>
      </c>
      <c r="X5993" t="s">
        <v>283</v>
      </c>
      <c r="Y5993" t="s">
        <v>1041</v>
      </c>
      <c r="Z5993" t="s">
        <v>2240</v>
      </c>
    </row>
    <row r="5994" spans="1:26" hidden="1" x14ac:dyDescent="0.25">
      <c r="A5994" t="s">
        <v>23755</v>
      </c>
      <c r="B5994" t="s">
        <v>23756</v>
      </c>
      <c r="C5994" s="1" t="str">
        <f t="shared" si="989"/>
        <v>21:0392</v>
      </c>
      <c r="D5994" s="1" t="str">
        <f t="shared" si="986"/>
        <v>21:0131</v>
      </c>
      <c r="E5994" t="s">
        <v>23757</v>
      </c>
      <c r="F5994" t="s">
        <v>23758</v>
      </c>
      <c r="H5994">
        <v>67.906874900000005</v>
      </c>
      <c r="I5994">
        <v>-82.943181899999999</v>
      </c>
      <c r="J5994" s="1" t="str">
        <f t="shared" si="987"/>
        <v>NGR lake sediment grab sample</v>
      </c>
      <c r="K5994" s="1" t="str">
        <f t="shared" si="988"/>
        <v>&lt;177 micron (NGR)</v>
      </c>
      <c r="L5994">
        <v>7</v>
      </c>
      <c r="M5994" t="s">
        <v>143</v>
      </c>
      <c r="N5994">
        <v>133</v>
      </c>
      <c r="O5994" t="s">
        <v>81</v>
      </c>
      <c r="P5994" t="s">
        <v>49</v>
      </c>
      <c r="Q5994" t="s">
        <v>198</v>
      </c>
      <c r="R5994" t="s">
        <v>516</v>
      </c>
      <c r="S5994" t="s">
        <v>77</v>
      </c>
      <c r="T5994" t="s">
        <v>36</v>
      </c>
      <c r="U5994" t="s">
        <v>973</v>
      </c>
      <c r="V5994" t="s">
        <v>3557</v>
      </c>
      <c r="W5994" t="s">
        <v>156</v>
      </c>
      <c r="X5994" t="s">
        <v>283</v>
      </c>
      <c r="Y5994" t="s">
        <v>125</v>
      </c>
      <c r="Z5994" t="s">
        <v>78</v>
      </c>
    </row>
    <row r="5995" spans="1:26" hidden="1" x14ac:dyDescent="0.25">
      <c r="A5995" t="s">
        <v>23759</v>
      </c>
      <c r="B5995" t="s">
        <v>23760</v>
      </c>
      <c r="C5995" s="1" t="str">
        <f t="shared" si="989"/>
        <v>21:0392</v>
      </c>
      <c r="D5995" s="1" t="str">
        <f t="shared" si="986"/>
        <v>21:0131</v>
      </c>
      <c r="E5995" t="s">
        <v>23761</v>
      </c>
      <c r="F5995" t="s">
        <v>23762</v>
      </c>
      <c r="H5995">
        <v>67.945510999999996</v>
      </c>
      <c r="I5995">
        <v>-82.936411000000007</v>
      </c>
      <c r="J5995" s="1" t="str">
        <f t="shared" si="987"/>
        <v>NGR lake sediment grab sample</v>
      </c>
      <c r="K5995" s="1" t="str">
        <f t="shared" si="988"/>
        <v>&lt;177 micron (NGR)</v>
      </c>
      <c r="L5995">
        <v>7</v>
      </c>
      <c r="M5995" t="s">
        <v>177</v>
      </c>
      <c r="N5995">
        <v>134</v>
      </c>
      <c r="O5995" t="s">
        <v>1819</v>
      </c>
      <c r="P5995" t="s">
        <v>48</v>
      </c>
      <c r="Q5995" t="s">
        <v>349</v>
      </c>
      <c r="R5995" t="s">
        <v>49</v>
      </c>
      <c r="S5995" t="s">
        <v>110</v>
      </c>
      <c r="T5995" t="s">
        <v>36</v>
      </c>
      <c r="U5995" t="s">
        <v>946</v>
      </c>
      <c r="V5995" t="s">
        <v>16223</v>
      </c>
      <c r="W5995" t="s">
        <v>80</v>
      </c>
      <c r="X5995" t="s">
        <v>82</v>
      </c>
      <c r="Y5995" t="s">
        <v>66</v>
      </c>
      <c r="Z5995" t="s">
        <v>1007</v>
      </c>
    </row>
    <row r="5996" spans="1:26" hidden="1" x14ac:dyDescent="0.25">
      <c r="A5996" t="s">
        <v>23763</v>
      </c>
      <c r="B5996" t="s">
        <v>23764</v>
      </c>
      <c r="C5996" s="1" t="str">
        <f t="shared" si="989"/>
        <v>21:0392</v>
      </c>
      <c r="D5996" s="1" t="str">
        <f t="shared" si="986"/>
        <v>21:0131</v>
      </c>
      <c r="E5996" t="s">
        <v>23765</v>
      </c>
      <c r="F5996" t="s">
        <v>23766</v>
      </c>
      <c r="H5996">
        <v>67.969541699999994</v>
      </c>
      <c r="I5996">
        <v>-82.886056600000003</v>
      </c>
      <c r="J5996" s="1" t="str">
        <f t="shared" si="987"/>
        <v>NGR lake sediment grab sample</v>
      </c>
      <c r="K5996" s="1" t="str">
        <f t="shared" si="988"/>
        <v>&lt;177 micron (NGR)</v>
      </c>
      <c r="L5996">
        <v>7</v>
      </c>
      <c r="M5996" t="s">
        <v>187</v>
      </c>
      <c r="N5996">
        <v>135</v>
      </c>
      <c r="O5996" t="s">
        <v>235</v>
      </c>
      <c r="P5996" t="s">
        <v>54</v>
      </c>
      <c r="Q5996" t="s">
        <v>335</v>
      </c>
      <c r="R5996" t="s">
        <v>489</v>
      </c>
      <c r="S5996" t="s">
        <v>109</v>
      </c>
      <c r="T5996" t="s">
        <v>36</v>
      </c>
      <c r="U5996" t="s">
        <v>1024</v>
      </c>
      <c r="V5996" t="s">
        <v>529</v>
      </c>
      <c r="W5996" t="s">
        <v>146</v>
      </c>
      <c r="X5996" t="s">
        <v>760</v>
      </c>
      <c r="Y5996" t="s">
        <v>41</v>
      </c>
      <c r="Z5996" t="s">
        <v>432</v>
      </c>
    </row>
    <row r="5997" spans="1:26" hidden="1" x14ac:dyDescent="0.25">
      <c r="A5997" t="s">
        <v>23767</v>
      </c>
      <c r="B5997" t="s">
        <v>23768</v>
      </c>
      <c r="C5997" s="1" t="str">
        <f t="shared" si="989"/>
        <v>21:0392</v>
      </c>
      <c r="D5997" s="1" t="str">
        <f>HYPERLINK("http://geochem.nrcan.gc.ca/cdogs/content/svy/svy_e.htm", "")</f>
        <v/>
      </c>
      <c r="G5997" s="1" t="str">
        <f>HYPERLINK("http://geochem.nrcan.gc.ca/cdogs/content/cr_/cr_00021_e.htm", "21")</f>
        <v>21</v>
      </c>
      <c r="J5997" t="s">
        <v>220</v>
      </c>
      <c r="K5997" t="s">
        <v>221</v>
      </c>
      <c r="L5997">
        <v>7</v>
      </c>
      <c r="M5997" t="s">
        <v>222</v>
      </c>
      <c r="N5997">
        <v>136</v>
      </c>
      <c r="O5997" t="s">
        <v>133</v>
      </c>
      <c r="P5997" t="s">
        <v>77</v>
      </c>
      <c r="Q5997" t="s">
        <v>134</v>
      </c>
      <c r="R5997" t="s">
        <v>181</v>
      </c>
      <c r="S5997" t="s">
        <v>33</v>
      </c>
      <c r="T5997" t="s">
        <v>36</v>
      </c>
      <c r="U5997" t="s">
        <v>1617</v>
      </c>
      <c r="V5997" t="s">
        <v>730</v>
      </c>
      <c r="W5997" t="s">
        <v>76</v>
      </c>
      <c r="X5997" t="s">
        <v>48</v>
      </c>
      <c r="Y5997" t="s">
        <v>380</v>
      </c>
      <c r="Z5997" t="s">
        <v>4675</v>
      </c>
    </row>
    <row r="5998" spans="1:26" hidden="1" x14ac:dyDescent="0.25">
      <c r="A5998" t="s">
        <v>23769</v>
      </c>
      <c r="B5998" t="s">
        <v>23770</v>
      </c>
      <c r="C5998" s="1" t="str">
        <f t="shared" si="989"/>
        <v>21:0392</v>
      </c>
      <c r="D5998" s="1" t="str">
        <f t="shared" ref="D5998:D6006" si="990">HYPERLINK("http://geochem.nrcan.gc.ca/cdogs/content/svy/svy210131_e.htm", "21:0131")</f>
        <v>21:0131</v>
      </c>
      <c r="E5998" t="s">
        <v>23771</v>
      </c>
      <c r="F5998" t="s">
        <v>23772</v>
      </c>
      <c r="H5998">
        <v>67.9793339</v>
      </c>
      <c r="I5998">
        <v>-82.754312499999997</v>
      </c>
      <c r="J5998" s="1" t="str">
        <f t="shared" ref="J5998:J6006" si="991">HYPERLINK("http://geochem.nrcan.gc.ca/cdogs/content/kwd/kwd020027_e.htm", "NGR lake sediment grab sample")</f>
        <v>NGR lake sediment grab sample</v>
      </c>
      <c r="K5998" s="1" t="str">
        <f t="shared" ref="K5998:K6006" si="992">HYPERLINK("http://geochem.nrcan.gc.ca/cdogs/content/kwd/kwd080006_e.htm", "&lt;177 micron (NGR)")</f>
        <v>&lt;177 micron (NGR)</v>
      </c>
      <c r="L5998">
        <v>7</v>
      </c>
      <c r="M5998" t="s">
        <v>196</v>
      </c>
      <c r="N5998">
        <v>137</v>
      </c>
      <c r="O5998" t="s">
        <v>320</v>
      </c>
      <c r="P5998" t="s">
        <v>62</v>
      </c>
      <c r="Q5998" t="s">
        <v>271</v>
      </c>
      <c r="R5998" t="s">
        <v>283</v>
      </c>
      <c r="S5998" t="s">
        <v>156</v>
      </c>
      <c r="T5998" t="s">
        <v>36</v>
      </c>
      <c r="U5998" t="s">
        <v>235</v>
      </c>
      <c r="V5998" t="s">
        <v>2909</v>
      </c>
      <c r="W5998" t="s">
        <v>33</v>
      </c>
      <c r="X5998" t="s">
        <v>283</v>
      </c>
      <c r="Y5998" t="s">
        <v>41</v>
      </c>
      <c r="Z5998" t="s">
        <v>7612</v>
      </c>
    </row>
    <row r="5999" spans="1:26" hidden="1" x14ac:dyDescent="0.25">
      <c r="A5999" t="s">
        <v>23773</v>
      </c>
      <c r="B5999" t="s">
        <v>23774</v>
      </c>
      <c r="C5999" s="1" t="str">
        <f t="shared" si="989"/>
        <v>21:0392</v>
      </c>
      <c r="D5999" s="1" t="str">
        <f t="shared" si="990"/>
        <v>21:0131</v>
      </c>
      <c r="E5999" t="s">
        <v>23775</v>
      </c>
      <c r="F5999" t="s">
        <v>23776</v>
      </c>
      <c r="H5999">
        <v>67.968807200000001</v>
      </c>
      <c r="I5999">
        <v>-82.820616000000001</v>
      </c>
      <c r="J5999" s="1" t="str">
        <f t="shared" si="991"/>
        <v>NGR lake sediment grab sample</v>
      </c>
      <c r="K5999" s="1" t="str">
        <f t="shared" si="992"/>
        <v>&lt;177 micron (NGR)</v>
      </c>
      <c r="L5999">
        <v>7</v>
      </c>
      <c r="M5999" t="s">
        <v>206</v>
      </c>
      <c r="N5999">
        <v>138</v>
      </c>
      <c r="O5999" t="s">
        <v>155</v>
      </c>
      <c r="P5999" t="s">
        <v>223</v>
      </c>
      <c r="Q5999" t="s">
        <v>394</v>
      </c>
      <c r="R5999" t="s">
        <v>334</v>
      </c>
      <c r="S5999" t="s">
        <v>109</v>
      </c>
      <c r="T5999" t="s">
        <v>122</v>
      </c>
      <c r="U5999" t="s">
        <v>858</v>
      </c>
      <c r="V5999" t="s">
        <v>1802</v>
      </c>
      <c r="W5999" t="s">
        <v>33</v>
      </c>
      <c r="X5999" t="s">
        <v>890</v>
      </c>
      <c r="Y5999" t="s">
        <v>41</v>
      </c>
      <c r="Z5999" t="s">
        <v>349</v>
      </c>
    </row>
    <row r="6000" spans="1:26" hidden="1" x14ac:dyDescent="0.25">
      <c r="A6000" t="s">
        <v>23777</v>
      </c>
      <c r="B6000" t="s">
        <v>23778</v>
      </c>
      <c r="C6000" s="1" t="str">
        <f t="shared" si="989"/>
        <v>21:0392</v>
      </c>
      <c r="D6000" s="1" t="str">
        <f t="shared" si="990"/>
        <v>21:0131</v>
      </c>
      <c r="E6000" t="s">
        <v>23779</v>
      </c>
      <c r="F6000" t="s">
        <v>23780</v>
      </c>
      <c r="H6000">
        <v>67.934825099999998</v>
      </c>
      <c r="I6000">
        <v>-82.834680300000002</v>
      </c>
      <c r="J6000" s="1" t="str">
        <f t="shared" si="991"/>
        <v>NGR lake sediment grab sample</v>
      </c>
      <c r="K6000" s="1" t="str">
        <f t="shared" si="992"/>
        <v>&lt;177 micron (NGR)</v>
      </c>
      <c r="L6000">
        <v>7</v>
      </c>
      <c r="M6000" t="s">
        <v>214</v>
      </c>
      <c r="N6000">
        <v>139</v>
      </c>
      <c r="O6000" t="s">
        <v>228</v>
      </c>
      <c r="P6000" t="s">
        <v>298</v>
      </c>
      <c r="Q6000" t="s">
        <v>244</v>
      </c>
      <c r="R6000" t="s">
        <v>516</v>
      </c>
      <c r="S6000" t="s">
        <v>34</v>
      </c>
      <c r="T6000" t="s">
        <v>36</v>
      </c>
      <c r="U6000" t="s">
        <v>189</v>
      </c>
      <c r="V6000" t="s">
        <v>5085</v>
      </c>
      <c r="W6000" t="s">
        <v>181</v>
      </c>
      <c r="X6000" t="s">
        <v>336</v>
      </c>
      <c r="Y6000" t="s">
        <v>125</v>
      </c>
      <c r="Z6000" t="s">
        <v>277</v>
      </c>
    </row>
    <row r="6001" spans="1:26" hidden="1" x14ac:dyDescent="0.25">
      <c r="A6001" t="s">
        <v>23781</v>
      </c>
      <c r="B6001" t="s">
        <v>23782</v>
      </c>
      <c r="C6001" s="1" t="str">
        <f t="shared" si="989"/>
        <v>21:0392</v>
      </c>
      <c r="D6001" s="1" t="str">
        <f t="shared" si="990"/>
        <v>21:0131</v>
      </c>
      <c r="E6001" t="s">
        <v>23710</v>
      </c>
      <c r="F6001" t="s">
        <v>23783</v>
      </c>
      <c r="H6001">
        <v>67.881313899999995</v>
      </c>
      <c r="I6001">
        <v>-82.902386800000002</v>
      </c>
      <c r="J6001" s="1" t="str">
        <f t="shared" si="991"/>
        <v>NGR lake sediment grab sample</v>
      </c>
      <c r="K6001" s="1" t="str">
        <f t="shared" si="992"/>
        <v>&lt;177 micron (NGR)</v>
      </c>
      <c r="L6001">
        <v>7</v>
      </c>
      <c r="M6001" t="s">
        <v>366</v>
      </c>
      <c r="N6001">
        <v>140</v>
      </c>
      <c r="O6001" t="s">
        <v>91</v>
      </c>
      <c r="P6001" t="s">
        <v>224</v>
      </c>
      <c r="Q6001" t="s">
        <v>75</v>
      </c>
      <c r="R6001" t="s">
        <v>108</v>
      </c>
      <c r="S6001" t="s">
        <v>135</v>
      </c>
      <c r="T6001" t="s">
        <v>36</v>
      </c>
      <c r="U6001" t="s">
        <v>848</v>
      </c>
      <c r="V6001" t="s">
        <v>2590</v>
      </c>
      <c r="W6001" t="s">
        <v>76</v>
      </c>
      <c r="X6001" t="s">
        <v>283</v>
      </c>
      <c r="Y6001" t="s">
        <v>309</v>
      </c>
      <c r="Z6001" t="s">
        <v>2257</v>
      </c>
    </row>
    <row r="6002" spans="1:26" hidden="1" x14ac:dyDescent="0.25">
      <c r="A6002" t="s">
        <v>23784</v>
      </c>
      <c r="B6002" t="s">
        <v>23785</v>
      </c>
      <c r="C6002" s="1" t="str">
        <f t="shared" si="989"/>
        <v>21:0392</v>
      </c>
      <c r="D6002" s="1" t="str">
        <f t="shared" si="990"/>
        <v>21:0131</v>
      </c>
      <c r="E6002" t="s">
        <v>23786</v>
      </c>
      <c r="F6002" t="s">
        <v>23787</v>
      </c>
      <c r="H6002">
        <v>67.550661500000004</v>
      </c>
      <c r="I6002">
        <v>-83.110625200000001</v>
      </c>
      <c r="J6002" s="1" t="str">
        <f t="shared" si="991"/>
        <v>NGR lake sediment grab sample</v>
      </c>
      <c r="K6002" s="1" t="str">
        <f t="shared" si="992"/>
        <v>&lt;177 micron (NGR)</v>
      </c>
      <c r="L6002">
        <v>8</v>
      </c>
      <c r="M6002" t="s">
        <v>30</v>
      </c>
      <c r="N6002">
        <v>141</v>
      </c>
      <c r="O6002" t="s">
        <v>509</v>
      </c>
      <c r="P6002" t="s">
        <v>297</v>
      </c>
      <c r="Q6002" t="s">
        <v>134</v>
      </c>
      <c r="R6002" t="s">
        <v>489</v>
      </c>
      <c r="S6002" t="s">
        <v>134</v>
      </c>
      <c r="T6002" t="s">
        <v>122</v>
      </c>
      <c r="U6002" t="s">
        <v>2474</v>
      </c>
      <c r="V6002" t="s">
        <v>8127</v>
      </c>
      <c r="W6002" t="s">
        <v>33</v>
      </c>
      <c r="X6002" t="s">
        <v>890</v>
      </c>
      <c r="Y6002" t="s">
        <v>1607</v>
      </c>
      <c r="Z6002" t="s">
        <v>4196</v>
      </c>
    </row>
    <row r="6003" spans="1:26" hidden="1" x14ac:dyDescent="0.25">
      <c r="A6003" t="s">
        <v>23788</v>
      </c>
      <c r="B6003" t="s">
        <v>23789</v>
      </c>
      <c r="C6003" s="1" t="str">
        <f t="shared" si="989"/>
        <v>21:0392</v>
      </c>
      <c r="D6003" s="1" t="str">
        <f t="shared" si="990"/>
        <v>21:0131</v>
      </c>
      <c r="E6003" t="s">
        <v>23790</v>
      </c>
      <c r="F6003" t="s">
        <v>23791</v>
      </c>
      <c r="H6003">
        <v>67.8600213</v>
      </c>
      <c r="I6003">
        <v>-82.934616000000005</v>
      </c>
      <c r="J6003" s="1" t="str">
        <f t="shared" si="991"/>
        <v>NGR lake sediment grab sample</v>
      </c>
      <c r="K6003" s="1" t="str">
        <f t="shared" si="992"/>
        <v>&lt;177 micron (NGR)</v>
      </c>
      <c r="L6003">
        <v>8</v>
      </c>
      <c r="M6003" t="s">
        <v>47</v>
      </c>
      <c r="N6003">
        <v>142</v>
      </c>
      <c r="O6003" t="s">
        <v>253</v>
      </c>
      <c r="P6003" t="s">
        <v>546</v>
      </c>
      <c r="Q6003" t="s">
        <v>290</v>
      </c>
      <c r="R6003" t="s">
        <v>334</v>
      </c>
      <c r="S6003" t="s">
        <v>156</v>
      </c>
      <c r="T6003" t="s">
        <v>36</v>
      </c>
      <c r="U6003" t="s">
        <v>163</v>
      </c>
      <c r="V6003" t="s">
        <v>522</v>
      </c>
      <c r="W6003" t="s">
        <v>78</v>
      </c>
      <c r="X6003" t="s">
        <v>82</v>
      </c>
      <c r="Y6003" t="s">
        <v>125</v>
      </c>
      <c r="Z6003" t="s">
        <v>64</v>
      </c>
    </row>
    <row r="6004" spans="1:26" hidden="1" x14ac:dyDescent="0.25">
      <c r="A6004" t="s">
        <v>23792</v>
      </c>
      <c r="B6004" t="s">
        <v>23793</v>
      </c>
      <c r="C6004" s="1" t="str">
        <f t="shared" si="989"/>
        <v>21:0392</v>
      </c>
      <c r="D6004" s="1" t="str">
        <f t="shared" si="990"/>
        <v>21:0131</v>
      </c>
      <c r="E6004" t="s">
        <v>23794</v>
      </c>
      <c r="F6004" t="s">
        <v>23795</v>
      </c>
      <c r="H6004">
        <v>67.813133899999997</v>
      </c>
      <c r="I6004">
        <v>-82.937239899999994</v>
      </c>
      <c r="J6004" s="1" t="str">
        <f t="shared" si="991"/>
        <v>NGR lake sediment grab sample</v>
      </c>
      <c r="K6004" s="1" t="str">
        <f t="shared" si="992"/>
        <v>&lt;177 micron (NGR)</v>
      </c>
      <c r="L6004">
        <v>8</v>
      </c>
      <c r="M6004" t="s">
        <v>60</v>
      </c>
      <c r="N6004">
        <v>143</v>
      </c>
      <c r="O6004" t="s">
        <v>147</v>
      </c>
      <c r="P6004" t="s">
        <v>81</v>
      </c>
      <c r="Q6004" t="s">
        <v>1085</v>
      </c>
      <c r="R6004" t="s">
        <v>759</v>
      </c>
      <c r="S6004" t="s">
        <v>75</v>
      </c>
      <c r="T6004" t="s">
        <v>36</v>
      </c>
      <c r="U6004" t="s">
        <v>1210</v>
      </c>
      <c r="V6004" t="s">
        <v>9930</v>
      </c>
      <c r="W6004" t="s">
        <v>109</v>
      </c>
      <c r="X6004" t="s">
        <v>760</v>
      </c>
      <c r="Y6004" t="s">
        <v>39</v>
      </c>
      <c r="Z6004" t="s">
        <v>760</v>
      </c>
    </row>
    <row r="6005" spans="1:26" hidden="1" x14ac:dyDescent="0.25">
      <c r="A6005" t="s">
        <v>23796</v>
      </c>
      <c r="B6005" t="s">
        <v>23797</v>
      </c>
      <c r="C6005" s="1" t="str">
        <f t="shared" si="989"/>
        <v>21:0392</v>
      </c>
      <c r="D6005" s="1" t="str">
        <f t="shared" si="990"/>
        <v>21:0131</v>
      </c>
      <c r="E6005" t="s">
        <v>23798</v>
      </c>
      <c r="F6005" t="s">
        <v>23799</v>
      </c>
      <c r="H6005">
        <v>67.546503400000006</v>
      </c>
      <c r="I6005">
        <v>-83.163279799999998</v>
      </c>
      <c r="J6005" s="1" t="str">
        <f t="shared" si="991"/>
        <v>NGR lake sediment grab sample</v>
      </c>
      <c r="K6005" s="1" t="str">
        <f t="shared" si="992"/>
        <v>&lt;177 micron (NGR)</v>
      </c>
      <c r="L6005">
        <v>8</v>
      </c>
      <c r="M6005" t="s">
        <v>154</v>
      </c>
      <c r="N6005">
        <v>144</v>
      </c>
      <c r="O6005" t="s">
        <v>112</v>
      </c>
      <c r="P6005" t="s">
        <v>1048</v>
      </c>
      <c r="Q6005" t="s">
        <v>277</v>
      </c>
      <c r="R6005" t="s">
        <v>48</v>
      </c>
      <c r="S6005" t="s">
        <v>135</v>
      </c>
      <c r="T6005" t="s">
        <v>36</v>
      </c>
      <c r="U6005" t="s">
        <v>825</v>
      </c>
      <c r="V6005" t="s">
        <v>5525</v>
      </c>
      <c r="W6005" t="s">
        <v>80</v>
      </c>
      <c r="X6005" t="s">
        <v>890</v>
      </c>
      <c r="Y6005" t="s">
        <v>1607</v>
      </c>
      <c r="Z6005" t="s">
        <v>1830</v>
      </c>
    </row>
    <row r="6006" spans="1:26" hidden="1" x14ac:dyDescent="0.25">
      <c r="A6006" t="s">
        <v>23800</v>
      </c>
      <c r="B6006" t="s">
        <v>23801</v>
      </c>
      <c r="C6006" s="1" t="str">
        <f t="shared" si="989"/>
        <v>21:0392</v>
      </c>
      <c r="D6006" s="1" t="str">
        <f t="shared" si="990"/>
        <v>21:0131</v>
      </c>
      <c r="E6006" t="s">
        <v>23786</v>
      </c>
      <c r="F6006" t="s">
        <v>23802</v>
      </c>
      <c r="H6006">
        <v>67.550661500000004</v>
      </c>
      <c r="I6006">
        <v>-83.110625200000001</v>
      </c>
      <c r="J6006" s="1" t="str">
        <f t="shared" si="991"/>
        <v>NGR lake sediment grab sample</v>
      </c>
      <c r="K6006" s="1" t="str">
        <f t="shared" si="992"/>
        <v>&lt;177 micron (NGR)</v>
      </c>
      <c r="L6006">
        <v>8</v>
      </c>
      <c r="M6006" t="s">
        <v>169</v>
      </c>
      <c r="N6006">
        <v>145</v>
      </c>
      <c r="O6006" t="s">
        <v>1819</v>
      </c>
      <c r="P6006" t="s">
        <v>253</v>
      </c>
      <c r="Q6006" t="s">
        <v>271</v>
      </c>
      <c r="R6006" t="s">
        <v>489</v>
      </c>
      <c r="S6006" t="s">
        <v>134</v>
      </c>
      <c r="T6006" t="s">
        <v>36</v>
      </c>
      <c r="U6006" t="s">
        <v>2474</v>
      </c>
      <c r="V6006" t="s">
        <v>959</v>
      </c>
      <c r="W6006" t="s">
        <v>33</v>
      </c>
      <c r="X6006" t="s">
        <v>82</v>
      </c>
      <c r="Y6006" t="s">
        <v>1607</v>
      </c>
      <c r="Z6006" t="s">
        <v>686</v>
      </c>
    </row>
    <row r="6007" spans="1:26" hidden="1" x14ac:dyDescent="0.25">
      <c r="A6007" t="s">
        <v>23803</v>
      </c>
      <c r="B6007" t="s">
        <v>23804</v>
      </c>
      <c r="C6007" s="1" t="str">
        <f t="shared" si="989"/>
        <v>21:0392</v>
      </c>
      <c r="D6007" s="1" t="str">
        <f>HYPERLINK("http://geochem.nrcan.gc.ca/cdogs/content/svy/svy_e.htm", "")</f>
        <v/>
      </c>
      <c r="G6007" s="1" t="str">
        <f>HYPERLINK("http://geochem.nrcan.gc.ca/cdogs/content/cr_/cr_00021_e.htm", "21")</f>
        <v>21</v>
      </c>
      <c r="J6007" t="s">
        <v>220</v>
      </c>
      <c r="K6007" t="s">
        <v>221</v>
      </c>
      <c r="L6007">
        <v>8</v>
      </c>
      <c r="M6007" t="s">
        <v>222</v>
      </c>
      <c r="N6007">
        <v>146</v>
      </c>
      <c r="O6007" t="s">
        <v>133</v>
      </c>
      <c r="P6007" t="s">
        <v>198</v>
      </c>
      <c r="Q6007" t="s">
        <v>290</v>
      </c>
      <c r="R6007" t="s">
        <v>181</v>
      </c>
      <c r="S6007" t="s">
        <v>33</v>
      </c>
      <c r="T6007" t="s">
        <v>36</v>
      </c>
      <c r="U6007" t="s">
        <v>4834</v>
      </c>
      <c r="V6007" t="s">
        <v>730</v>
      </c>
      <c r="W6007" t="s">
        <v>146</v>
      </c>
      <c r="X6007" t="s">
        <v>48</v>
      </c>
      <c r="Y6007" t="s">
        <v>2590</v>
      </c>
      <c r="Z6007" t="s">
        <v>3494</v>
      </c>
    </row>
    <row r="6008" spans="1:26" hidden="1" x14ac:dyDescent="0.25">
      <c r="A6008" t="s">
        <v>23805</v>
      </c>
      <c r="B6008" t="s">
        <v>23806</v>
      </c>
      <c r="C6008" s="1" t="str">
        <f t="shared" si="989"/>
        <v>21:0392</v>
      </c>
      <c r="D6008" s="1" t="str">
        <f t="shared" ref="D6008:D6035" si="993">HYPERLINK("http://geochem.nrcan.gc.ca/cdogs/content/svy/svy210131_e.htm", "21:0131")</f>
        <v>21:0131</v>
      </c>
      <c r="E6008" t="s">
        <v>23786</v>
      </c>
      <c r="F6008" t="s">
        <v>23807</v>
      </c>
      <c r="H6008">
        <v>67.550661500000004</v>
      </c>
      <c r="I6008">
        <v>-83.110625200000001</v>
      </c>
      <c r="J6008" s="1" t="str">
        <f t="shared" ref="J6008:J6035" si="994">HYPERLINK("http://geochem.nrcan.gc.ca/cdogs/content/kwd/kwd020027_e.htm", "NGR lake sediment grab sample")</f>
        <v>NGR lake sediment grab sample</v>
      </c>
      <c r="K6008" s="1" t="str">
        <f t="shared" ref="K6008:K6035" si="995">HYPERLINK("http://geochem.nrcan.gc.ca/cdogs/content/kwd/kwd080006_e.htm", "&lt;177 micron (NGR)")</f>
        <v>&lt;177 micron (NGR)</v>
      </c>
      <c r="L6008">
        <v>8</v>
      </c>
      <c r="M6008" t="s">
        <v>162</v>
      </c>
      <c r="N6008">
        <v>147</v>
      </c>
      <c r="O6008" t="s">
        <v>405</v>
      </c>
      <c r="P6008" t="s">
        <v>61</v>
      </c>
      <c r="Q6008" t="s">
        <v>135</v>
      </c>
      <c r="R6008" t="s">
        <v>890</v>
      </c>
      <c r="S6008" t="s">
        <v>77</v>
      </c>
      <c r="T6008" t="s">
        <v>36</v>
      </c>
      <c r="U6008" t="s">
        <v>355</v>
      </c>
      <c r="V6008" t="s">
        <v>11653</v>
      </c>
      <c r="W6008" t="s">
        <v>33</v>
      </c>
      <c r="X6008" t="s">
        <v>890</v>
      </c>
      <c r="Y6008" t="s">
        <v>63</v>
      </c>
      <c r="Z6008" t="s">
        <v>4196</v>
      </c>
    </row>
    <row r="6009" spans="1:26" hidden="1" x14ac:dyDescent="0.25">
      <c r="A6009" t="s">
        <v>23808</v>
      </c>
      <c r="B6009" t="s">
        <v>23809</v>
      </c>
      <c r="C6009" s="1" t="str">
        <f t="shared" si="989"/>
        <v>21:0392</v>
      </c>
      <c r="D6009" s="1" t="str">
        <f t="shared" si="993"/>
        <v>21:0131</v>
      </c>
      <c r="E6009" t="s">
        <v>23810</v>
      </c>
      <c r="F6009" t="s">
        <v>23811</v>
      </c>
      <c r="H6009">
        <v>67.599526699999998</v>
      </c>
      <c r="I6009">
        <v>-83.055847600000007</v>
      </c>
      <c r="J6009" s="1" t="str">
        <f t="shared" si="994"/>
        <v>NGR lake sediment grab sample</v>
      </c>
      <c r="K6009" s="1" t="str">
        <f t="shared" si="995"/>
        <v>&lt;177 micron (NGR)</v>
      </c>
      <c r="L6009">
        <v>8</v>
      </c>
      <c r="M6009" t="s">
        <v>73</v>
      </c>
      <c r="N6009">
        <v>148</v>
      </c>
      <c r="O6009" t="s">
        <v>1177</v>
      </c>
      <c r="P6009" t="s">
        <v>112</v>
      </c>
      <c r="Q6009" t="s">
        <v>283</v>
      </c>
      <c r="R6009" t="s">
        <v>48</v>
      </c>
      <c r="S6009" t="s">
        <v>134</v>
      </c>
      <c r="T6009" t="s">
        <v>36</v>
      </c>
      <c r="U6009" t="s">
        <v>986</v>
      </c>
      <c r="V6009" t="s">
        <v>940</v>
      </c>
      <c r="W6009" t="s">
        <v>78</v>
      </c>
      <c r="X6009" t="s">
        <v>82</v>
      </c>
      <c r="Y6009" t="s">
        <v>3466</v>
      </c>
      <c r="Z6009" t="s">
        <v>5481</v>
      </c>
    </row>
    <row r="6010" spans="1:26" hidden="1" x14ac:dyDescent="0.25">
      <c r="A6010" t="s">
        <v>23812</v>
      </c>
      <c r="B6010" t="s">
        <v>23813</v>
      </c>
      <c r="C6010" s="1" t="str">
        <f t="shared" si="989"/>
        <v>21:0392</v>
      </c>
      <c r="D6010" s="1" t="str">
        <f t="shared" si="993"/>
        <v>21:0131</v>
      </c>
      <c r="E6010" t="s">
        <v>23814</v>
      </c>
      <c r="F6010" t="s">
        <v>23815</v>
      </c>
      <c r="H6010">
        <v>67.588747999999995</v>
      </c>
      <c r="I6010">
        <v>-83.177091700000005</v>
      </c>
      <c r="J6010" s="1" t="str">
        <f t="shared" si="994"/>
        <v>NGR lake sediment grab sample</v>
      </c>
      <c r="K6010" s="1" t="str">
        <f t="shared" si="995"/>
        <v>&lt;177 micron (NGR)</v>
      </c>
      <c r="L6010">
        <v>8</v>
      </c>
      <c r="M6010" t="s">
        <v>87</v>
      </c>
      <c r="N6010">
        <v>149</v>
      </c>
      <c r="O6010" t="s">
        <v>541</v>
      </c>
      <c r="P6010" t="s">
        <v>497</v>
      </c>
      <c r="Q6010" t="s">
        <v>321</v>
      </c>
      <c r="R6010" t="s">
        <v>236</v>
      </c>
      <c r="S6010" t="s">
        <v>145</v>
      </c>
      <c r="T6010" t="s">
        <v>36</v>
      </c>
      <c r="U6010" t="s">
        <v>1192</v>
      </c>
      <c r="V6010" t="s">
        <v>10984</v>
      </c>
      <c r="W6010" t="s">
        <v>78</v>
      </c>
      <c r="X6010" t="s">
        <v>82</v>
      </c>
      <c r="Y6010" t="s">
        <v>875</v>
      </c>
      <c r="Z6010" t="s">
        <v>97</v>
      </c>
    </row>
    <row r="6011" spans="1:26" hidden="1" x14ac:dyDescent="0.25">
      <c r="A6011" t="s">
        <v>23816</v>
      </c>
      <c r="B6011" t="s">
        <v>23817</v>
      </c>
      <c r="C6011" s="1" t="str">
        <f t="shared" si="989"/>
        <v>21:0392</v>
      </c>
      <c r="D6011" s="1" t="str">
        <f t="shared" si="993"/>
        <v>21:0131</v>
      </c>
      <c r="E6011" t="s">
        <v>23818</v>
      </c>
      <c r="F6011" t="s">
        <v>23819</v>
      </c>
      <c r="H6011">
        <v>67.609872600000003</v>
      </c>
      <c r="I6011">
        <v>-83.050934999999996</v>
      </c>
      <c r="J6011" s="1" t="str">
        <f t="shared" si="994"/>
        <v>NGR lake sediment grab sample</v>
      </c>
      <c r="K6011" s="1" t="str">
        <f t="shared" si="995"/>
        <v>&lt;177 micron (NGR)</v>
      </c>
      <c r="L6011">
        <v>8</v>
      </c>
      <c r="M6011" t="s">
        <v>96</v>
      </c>
      <c r="N6011">
        <v>150</v>
      </c>
      <c r="O6011" t="s">
        <v>82</v>
      </c>
      <c r="P6011" t="s">
        <v>50</v>
      </c>
      <c r="Q6011" t="s">
        <v>97</v>
      </c>
      <c r="R6011" t="s">
        <v>76</v>
      </c>
      <c r="S6011" t="s">
        <v>33</v>
      </c>
      <c r="T6011" t="s">
        <v>122</v>
      </c>
      <c r="U6011" t="s">
        <v>291</v>
      </c>
      <c r="V6011" t="s">
        <v>1121</v>
      </c>
      <c r="W6011" t="s">
        <v>53</v>
      </c>
      <c r="X6011" t="s">
        <v>77</v>
      </c>
      <c r="Y6011" t="s">
        <v>125</v>
      </c>
      <c r="Z6011" t="s">
        <v>2057</v>
      </c>
    </row>
    <row r="6012" spans="1:26" hidden="1" x14ac:dyDescent="0.25">
      <c r="A6012" t="s">
        <v>23820</v>
      </c>
      <c r="B6012" t="s">
        <v>23821</v>
      </c>
      <c r="C6012" s="1" t="str">
        <f t="shared" si="989"/>
        <v>21:0392</v>
      </c>
      <c r="D6012" s="1" t="str">
        <f t="shared" si="993"/>
        <v>21:0131</v>
      </c>
      <c r="E6012" t="s">
        <v>23822</v>
      </c>
      <c r="F6012" t="s">
        <v>23823</v>
      </c>
      <c r="H6012">
        <v>67.676656899999998</v>
      </c>
      <c r="I6012">
        <v>-83.014718299999998</v>
      </c>
      <c r="J6012" s="1" t="str">
        <f t="shared" si="994"/>
        <v>NGR lake sediment grab sample</v>
      </c>
      <c r="K6012" s="1" t="str">
        <f t="shared" si="995"/>
        <v>&lt;177 micron (NGR)</v>
      </c>
      <c r="L6012">
        <v>8</v>
      </c>
      <c r="M6012" t="s">
        <v>106</v>
      </c>
      <c r="N6012">
        <v>151</v>
      </c>
      <c r="O6012" t="s">
        <v>243</v>
      </c>
      <c r="P6012" t="s">
        <v>1058</v>
      </c>
      <c r="Q6012" t="s">
        <v>349</v>
      </c>
      <c r="R6012" t="s">
        <v>82</v>
      </c>
      <c r="S6012" t="s">
        <v>135</v>
      </c>
      <c r="T6012" t="s">
        <v>36</v>
      </c>
      <c r="U6012" t="s">
        <v>1964</v>
      </c>
      <c r="V6012" t="s">
        <v>1589</v>
      </c>
      <c r="W6012" t="s">
        <v>66</v>
      </c>
      <c r="X6012" t="s">
        <v>48</v>
      </c>
      <c r="Y6012" t="s">
        <v>41</v>
      </c>
      <c r="Z6012" t="s">
        <v>1442</v>
      </c>
    </row>
    <row r="6013" spans="1:26" hidden="1" x14ac:dyDescent="0.25">
      <c r="A6013" t="s">
        <v>23824</v>
      </c>
      <c r="B6013" t="s">
        <v>23825</v>
      </c>
      <c r="C6013" s="1" t="str">
        <f t="shared" si="989"/>
        <v>21:0392</v>
      </c>
      <c r="D6013" s="1" t="str">
        <f t="shared" si="993"/>
        <v>21:0131</v>
      </c>
      <c r="E6013" t="s">
        <v>23826</v>
      </c>
      <c r="F6013" t="s">
        <v>23827</v>
      </c>
      <c r="H6013">
        <v>67.774561800000001</v>
      </c>
      <c r="I6013">
        <v>-82.981187399999996</v>
      </c>
      <c r="J6013" s="1" t="str">
        <f t="shared" si="994"/>
        <v>NGR lake sediment grab sample</v>
      </c>
      <c r="K6013" s="1" t="str">
        <f t="shared" si="995"/>
        <v>&lt;177 micron (NGR)</v>
      </c>
      <c r="L6013">
        <v>8</v>
      </c>
      <c r="M6013" t="s">
        <v>118</v>
      </c>
      <c r="N6013">
        <v>152</v>
      </c>
      <c r="O6013" t="s">
        <v>541</v>
      </c>
      <c r="P6013" t="s">
        <v>798</v>
      </c>
      <c r="Q6013" t="s">
        <v>761</v>
      </c>
      <c r="R6013" t="s">
        <v>133</v>
      </c>
      <c r="S6013" t="s">
        <v>50</v>
      </c>
      <c r="T6013" t="s">
        <v>36</v>
      </c>
      <c r="U6013" t="s">
        <v>2645</v>
      </c>
      <c r="V6013" t="s">
        <v>2309</v>
      </c>
      <c r="W6013" t="s">
        <v>33</v>
      </c>
      <c r="X6013" t="s">
        <v>82</v>
      </c>
      <c r="Y6013" t="s">
        <v>309</v>
      </c>
      <c r="Z6013" t="s">
        <v>686</v>
      </c>
    </row>
    <row r="6014" spans="1:26" hidden="1" x14ac:dyDescent="0.25">
      <c r="A6014" t="s">
        <v>23828</v>
      </c>
      <c r="B6014" t="s">
        <v>23829</v>
      </c>
      <c r="C6014" s="1" t="str">
        <f t="shared" si="989"/>
        <v>21:0392</v>
      </c>
      <c r="D6014" s="1" t="str">
        <f t="shared" si="993"/>
        <v>21:0131</v>
      </c>
      <c r="E6014" t="s">
        <v>23830</v>
      </c>
      <c r="F6014" t="s">
        <v>23831</v>
      </c>
      <c r="H6014">
        <v>67.7866736</v>
      </c>
      <c r="I6014">
        <v>-82.876389099999997</v>
      </c>
      <c r="J6014" s="1" t="str">
        <f t="shared" si="994"/>
        <v>NGR lake sediment grab sample</v>
      </c>
      <c r="K6014" s="1" t="str">
        <f t="shared" si="995"/>
        <v>&lt;177 micron (NGR)</v>
      </c>
      <c r="L6014">
        <v>8</v>
      </c>
      <c r="M6014" t="s">
        <v>131</v>
      </c>
      <c r="N6014">
        <v>153</v>
      </c>
      <c r="O6014" t="s">
        <v>163</v>
      </c>
      <c r="P6014" t="s">
        <v>702</v>
      </c>
      <c r="Q6014" t="s">
        <v>32</v>
      </c>
      <c r="R6014" t="s">
        <v>489</v>
      </c>
      <c r="S6014" t="s">
        <v>349</v>
      </c>
      <c r="T6014" t="s">
        <v>122</v>
      </c>
      <c r="U6014" t="s">
        <v>4778</v>
      </c>
      <c r="V6014" t="s">
        <v>18944</v>
      </c>
      <c r="W6014" t="s">
        <v>80</v>
      </c>
      <c r="X6014" t="s">
        <v>760</v>
      </c>
      <c r="Y6014" t="s">
        <v>41</v>
      </c>
      <c r="Z6014" t="s">
        <v>760</v>
      </c>
    </row>
    <row r="6015" spans="1:26" hidden="1" x14ac:dyDescent="0.25">
      <c r="A6015" t="s">
        <v>23832</v>
      </c>
      <c r="B6015" t="s">
        <v>23833</v>
      </c>
      <c r="C6015" s="1" t="str">
        <f t="shared" si="989"/>
        <v>21:0392</v>
      </c>
      <c r="D6015" s="1" t="str">
        <f t="shared" si="993"/>
        <v>21:0131</v>
      </c>
      <c r="E6015" t="s">
        <v>23834</v>
      </c>
      <c r="F6015" t="s">
        <v>23835</v>
      </c>
      <c r="H6015">
        <v>67.808262999999997</v>
      </c>
      <c r="I6015">
        <v>-82.801252500000004</v>
      </c>
      <c r="J6015" s="1" t="str">
        <f t="shared" si="994"/>
        <v>NGR lake sediment grab sample</v>
      </c>
      <c r="K6015" s="1" t="str">
        <f t="shared" si="995"/>
        <v>&lt;177 micron (NGR)</v>
      </c>
      <c r="L6015">
        <v>8</v>
      </c>
      <c r="M6015" t="s">
        <v>143</v>
      </c>
      <c r="N6015">
        <v>154</v>
      </c>
      <c r="O6015" t="s">
        <v>1024</v>
      </c>
      <c r="P6015" t="s">
        <v>666</v>
      </c>
      <c r="Q6015" t="s">
        <v>1254</v>
      </c>
      <c r="R6015" t="s">
        <v>197</v>
      </c>
      <c r="S6015" t="s">
        <v>394</v>
      </c>
      <c r="T6015" t="s">
        <v>36</v>
      </c>
      <c r="U6015" t="s">
        <v>37</v>
      </c>
      <c r="V6015" t="s">
        <v>2572</v>
      </c>
      <c r="W6015" t="s">
        <v>78</v>
      </c>
      <c r="X6015" t="s">
        <v>79</v>
      </c>
      <c r="Y6015" t="s">
        <v>63</v>
      </c>
      <c r="Z6015" t="s">
        <v>4881</v>
      </c>
    </row>
    <row r="6016" spans="1:26" hidden="1" x14ac:dyDescent="0.25">
      <c r="A6016" t="s">
        <v>23836</v>
      </c>
      <c r="B6016" t="s">
        <v>23837</v>
      </c>
      <c r="C6016" s="1" t="str">
        <f t="shared" si="989"/>
        <v>21:0392</v>
      </c>
      <c r="D6016" s="1" t="str">
        <f t="shared" si="993"/>
        <v>21:0131</v>
      </c>
      <c r="E6016" t="s">
        <v>23838</v>
      </c>
      <c r="F6016" t="s">
        <v>23839</v>
      </c>
      <c r="H6016">
        <v>67.857723399999998</v>
      </c>
      <c r="I6016">
        <v>-82.796746799999994</v>
      </c>
      <c r="J6016" s="1" t="str">
        <f t="shared" si="994"/>
        <v>NGR lake sediment grab sample</v>
      </c>
      <c r="K6016" s="1" t="str">
        <f t="shared" si="995"/>
        <v>&lt;177 micron (NGR)</v>
      </c>
      <c r="L6016">
        <v>8</v>
      </c>
      <c r="M6016" t="s">
        <v>177</v>
      </c>
      <c r="N6016">
        <v>155</v>
      </c>
      <c r="O6016" t="s">
        <v>679</v>
      </c>
      <c r="P6016" t="s">
        <v>283</v>
      </c>
      <c r="Q6016" t="s">
        <v>109</v>
      </c>
      <c r="R6016" t="s">
        <v>890</v>
      </c>
      <c r="S6016" t="s">
        <v>156</v>
      </c>
      <c r="T6016" t="s">
        <v>36</v>
      </c>
      <c r="U6016" t="s">
        <v>497</v>
      </c>
      <c r="V6016" t="s">
        <v>911</v>
      </c>
      <c r="W6016" t="s">
        <v>39</v>
      </c>
      <c r="X6016" t="s">
        <v>77</v>
      </c>
      <c r="Y6016" t="s">
        <v>41</v>
      </c>
      <c r="Z6016" t="s">
        <v>2661</v>
      </c>
    </row>
    <row r="6017" spans="1:26" hidden="1" x14ac:dyDescent="0.25">
      <c r="A6017" t="s">
        <v>23840</v>
      </c>
      <c r="B6017" t="s">
        <v>23841</v>
      </c>
      <c r="C6017" s="1" t="str">
        <f t="shared" si="989"/>
        <v>21:0392</v>
      </c>
      <c r="D6017" s="1" t="str">
        <f t="shared" si="993"/>
        <v>21:0131</v>
      </c>
      <c r="E6017" t="s">
        <v>23842</v>
      </c>
      <c r="F6017" t="s">
        <v>23843</v>
      </c>
      <c r="H6017">
        <v>67.885729499999997</v>
      </c>
      <c r="I6017">
        <v>-82.794787299999996</v>
      </c>
      <c r="J6017" s="1" t="str">
        <f t="shared" si="994"/>
        <v>NGR lake sediment grab sample</v>
      </c>
      <c r="K6017" s="1" t="str">
        <f t="shared" si="995"/>
        <v>&lt;177 micron (NGR)</v>
      </c>
      <c r="L6017">
        <v>8</v>
      </c>
      <c r="M6017" t="s">
        <v>187</v>
      </c>
      <c r="N6017">
        <v>156</v>
      </c>
      <c r="O6017" t="s">
        <v>609</v>
      </c>
      <c r="P6017" t="s">
        <v>223</v>
      </c>
      <c r="Q6017" t="s">
        <v>283</v>
      </c>
      <c r="R6017" t="s">
        <v>516</v>
      </c>
      <c r="S6017" t="s">
        <v>156</v>
      </c>
      <c r="T6017" t="s">
        <v>36</v>
      </c>
      <c r="U6017" t="s">
        <v>639</v>
      </c>
      <c r="V6017" t="s">
        <v>2057</v>
      </c>
      <c r="W6017" t="s">
        <v>33</v>
      </c>
      <c r="X6017" t="s">
        <v>283</v>
      </c>
      <c r="Y6017" t="s">
        <v>41</v>
      </c>
      <c r="Z6017" t="s">
        <v>134</v>
      </c>
    </row>
    <row r="6018" spans="1:26" hidden="1" x14ac:dyDescent="0.25">
      <c r="A6018" t="s">
        <v>23844</v>
      </c>
      <c r="B6018" t="s">
        <v>23845</v>
      </c>
      <c r="C6018" s="1" t="str">
        <f t="shared" si="989"/>
        <v>21:0392</v>
      </c>
      <c r="D6018" s="1" t="str">
        <f t="shared" si="993"/>
        <v>21:0131</v>
      </c>
      <c r="E6018" t="s">
        <v>23846</v>
      </c>
      <c r="F6018" t="s">
        <v>23847</v>
      </c>
      <c r="H6018">
        <v>67.9053684</v>
      </c>
      <c r="I6018">
        <v>-82.807192400000005</v>
      </c>
      <c r="J6018" s="1" t="str">
        <f t="shared" si="994"/>
        <v>NGR lake sediment grab sample</v>
      </c>
      <c r="K6018" s="1" t="str">
        <f t="shared" si="995"/>
        <v>&lt;177 micron (NGR)</v>
      </c>
      <c r="L6018">
        <v>8</v>
      </c>
      <c r="M6018" t="s">
        <v>196</v>
      </c>
      <c r="N6018">
        <v>157</v>
      </c>
      <c r="O6018" t="s">
        <v>615</v>
      </c>
      <c r="P6018" t="s">
        <v>48</v>
      </c>
      <c r="Q6018" t="s">
        <v>64</v>
      </c>
      <c r="R6018" t="s">
        <v>108</v>
      </c>
      <c r="S6018" t="s">
        <v>290</v>
      </c>
      <c r="T6018" t="s">
        <v>36</v>
      </c>
      <c r="U6018" t="s">
        <v>390</v>
      </c>
      <c r="V6018" t="s">
        <v>564</v>
      </c>
      <c r="W6018" t="s">
        <v>80</v>
      </c>
      <c r="X6018" t="s">
        <v>283</v>
      </c>
      <c r="Y6018" t="s">
        <v>41</v>
      </c>
      <c r="Z6018" t="s">
        <v>760</v>
      </c>
    </row>
    <row r="6019" spans="1:26" hidden="1" x14ac:dyDescent="0.25">
      <c r="A6019" t="s">
        <v>23848</v>
      </c>
      <c r="B6019" t="s">
        <v>23849</v>
      </c>
      <c r="C6019" s="1" t="str">
        <f t="shared" si="989"/>
        <v>21:0392</v>
      </c>
      <c r="D6019" s="1" t="str">
        <f t="shared" si="993"/>
        <v>21:0131</v>
      </c>
      <c r="E6019" t="s">
        <v>23850</v>
      </c>
      <c r="F6019" t="s">
        <v>23851</v>
      </c>
      <c r="H6019">
        <v>67.932738000000001</v>
      </c>
      <c r="I6019">
        <v>-82.753824899999998</v>
      </c>
      <c r="J6019" s="1" t="str">
        <f t="shared" si="994"/>
        <v>NGR lake sediment grab sample</v>
      </c>
      <c r="K6019" s="1" t="str">
        <f t="shared" si="995"/>
        <v>&lt;177 micron (NGR)</v>
      </c>
      <c r="L6019">
        <v>8</v>
      </c>
      <c r="M6019" t="s">
        <v>206</v>
      </c>
      <c r="N6019">
        <v>158</v>
      </c>
      <c r="O6019" t="s">
        <v>888</v>
      </c>
      <c r="P6019" t="s">
        <v>62</v>
      </c>
      <c r="Q6019" t="s">
        <v>349</v>
      </c>
      <c r="R6019" t="s">
        <v>82</v>
      </c>
      <c r="S6019" t="s">
        <v>50</v>
      </c>
      <c r="T6019" t="s">
        <v>36</v>
      </c>
      <c r="U6019" t="s">
        <v>926</v>
      </c>
      <c r="V6019" t="s">
        <v>5543</v>
      </c>
      <c r="W6019" t="s">
        <v>78</v>
      </c>
      <c r="X6019" t="s">
        <v>79</v>
      </c>
      <c r="Y6019" t="s">
        <v>125</v>
      </c>
      <c r="Z6019" t="s">
        <v>6290</v>
      </c>
    </row>
    <row r="6020" spans="1:26" hidden="1" x14ac:dyDescent="0.25">
      <c r="A6020" t="s">
        <v>23852</v>
      </c>
      <c r="B6020" t="s">
        <v>23853</v>
      </c>
      <c r="C6020" s="1" t="str">
        <f t="shared" si="989"/>
        <v>21:0392</v>
      </c>
      <c r="D6020" s="1" t="str">
        <f t="shared" si="993"/>
        <v>21:0131</v>
      </c>
      <c r="E6020" t="s">
        <v>23854</v>
      </c>
      <c r="F6020" t="s">
        <v>23855</v>
      </c>
      <c r="H6020">
        <v>67.971470699999998</v>
      </c>
      <c r="I6020">
        <v>-82.638004699999996</v>
      </c>
      <c r="J6020" s="1" t="str">
        <f t="shared" si="994"/>
        <v>NGR lake sediment grab sample</v>
      </c>
      <c r="K6020" s="1" t="str">
        <f t="shared" si="995"/>
        <v>&lt;177 micron (NGR)</v>
      </c>
      <c r="L6020">
        <v>8</v>
      </c>
      <c r="M6020" t="s">
        <v>214</v>
      </c>
      <c r="N6020">
        <v>159</v>
      </c>
      <c r="O6020" t="s">
        <v>189</v>
      </c>
      <c r="P6020" t="s">
        <v>455</v>
      </c>
      <c r="Q6020" t="s">
        <v>668</v>
      </c>
      <c r="R6020" t="s">
        <v>197</v>
      </c>
      <c r="S6020" t="s">
        <v>135</v>
      </c>
      <c r="T6020" t="s">
        <v>36</v>
      </c>
      <c r="U6020" t="s">
        <v>991</v>
      </c>
      <c r="V6020" t="s">
        <v>5525</v>
      </c>
      <c r="W6020" t="s">
        <v>156</v>
      </c>
      <c r="X6020" t="s">
        <v>77</v>
      </c>
      <c r="Y6020" t="s">
        <v>309</v>
      </c>
      <c r="Z6020" t="s">
        <v>1019</v>
      </c>
    </row>
    <row r="6021" spans="1:26" hidden="1" x14ac:dyDescent="0.25">
      <c r="A6021" t="s">
        <v>23856</v>
      </c>
      <c r="B6021" t="s">
        <v>23857</v>
      </c>
      <c r="C6021" s="1" t="str">
        <f t="shared" si="989"/>
        <v>21:0392</v>
      </c>
      <c r="D6021" s="1" t="str">
        <f t="shared" si="993"/>
        <v>21:0131</v>
      </c>
      <c r="E6021" t="s">
        <v>23858</v>
      </c>
      <c r="F6021" t="s">
        <v>23859</v>
      </c>
      <c r="H6021">
        <v>67.971167199999996</v>
      </c>
      <c r="I6021">
        <v>-82.559339499999993</v>
      </c>
      <c r="J6021" s="1" t="str">
        <f t="shared" si="994"/>
        <v>NGR lake sediment grab sample</v>
      </c>
      <c r="K6021" s="1" t="str">
        <f t="shared" si="995"/>
        <v>&lt;177 micron (NGR)</v>
      </c>
      <c r="L6021">
        <v>8</v>
      </c>
      <c r="M6021" t="s">
        <v>234</v>
      </c>
      <c r="N6021">
        <v>160</v>
      </c>
      <c r="O6021" t="s">
        <v>155</v>
      </c>
      <c r="P6021" t="s">
        <v>1254</v>
      </c>
      <c r="Q6021" t="s">
        <v>134</v>
      </c>
      <c r="R6021" t="s">
        <v>35</v>
      </c>
      <c r="S6021" t="s">
        <v>109</v>
      </c>
      <c r="T6021" t="s">
        <v>36</v>
      </c>
      <c r="U6021" t="s">
        <v>667</v>
      </c>
      <c r="V6021" t="s">
        <v>504</v>
      </c>
      <c r="W6021" t="s">
        <v>146</v>
      </c>
      <c r="X6021" t="s">
        <v>48</v>
      </c>
      <c r="Y6021" t="s">
        <v>41</v>
      </c>
      <c r="Z6021" t="s">
        <v>5864</v>
      </c>
    </row>
    <row r="6022" spans="1:26" hidden="1" x14ac:dyDescent="0.25">
      <c r="A6022" t="s">
        <v>23860</v>
      </c>
      <c r="B6022" t="s">
        <v>23861</v>
      </c>
      <c r="C6022" s="1" t="str">
        <f t="shared" si="989"/>
        <v>21:0392</v>
      </c>
      <c r="D6022" s="1" t="str">
        <f t="shared" si="993"/>
        <v>21:0131</v>
      </c>
      <c r="E6022" t="s">
        <v>23862</v>
      </c>
      <c r="F6022" t="s">
        <v>23863</v>
      </c>
      <c r="H6022">
        <v>67.889708900000002</v>
      </c>
      <c r="I6022">
        <v>-82.383938599999993</v>
      </c>
      <c r="J6022" s="1" t="str">
        <f t="shared" si="994"/>
        <v>NGR lake sediment grab sample</v>
      </c>
      <c r="K6022" s="1" t="str">
        <f t="shared" si="995"/>
        <v>&lt;177 micron (NGR)</v>
      </c>
      <c r="L6022">
        <v>9</v>
      </c>
      <c r="M6022" t="s">
        <v>242</v>
      </c>
      <c r="N6022">
        <v>161</v>
      </c>
      <c r="O6022" t="s">
        <v>583</v>
      </c>
      <c r="P6022" t="s">
        <v>1047</v>
      </c>
      <c r="Q6022" t="s">
        <v>668</v>
      </c>
      <c r="R6022" t="s">
        <v>48</v>
      </c>
      <c r="S6022" t="s">
        <v>349</v>
      </c>
      <c r="T6022" t="s">
        <v>36</v>
      </c>
      <c r="U6022" t="s">
        <v>7950</v>
      </c>
      <c r="V6022" t="s">
        <v>39</v>
      </c>
      <c r="W6022" t="s">
        <v>33</v>
      </c>
      <c r="X6022" t="s">
        <v>890</v>
      </c>
      <c r="Y6022" t="s">
        <v>875</v>
      </c>
      <c r="Z6022" t="s">
        <v>2723</v>
      </c>
    </row>
    <row r="6023" spans="1:26" hidden="1" x14ac:dyDescent="0.25">
      <c r="A6023" t="s">
        <v>23864</v>
      </c>
      <c r="B6023" t="s">
        <v>23865</v>
      </c>
      <c r="C6023" s="1" t="str">
        <f t="shared" si="989"/>
        <v>21:0392</v>
      </c>
      <c r="D6023" s="1" t="str">
        <f t="shared" si="993"/>
        <v>21:0131</v>
      </c>
      <c r="E6023" t="s">
        <v>23866</v>
      </c>
      <c r="F6023" t="s">
        <v>23867</v>
      </c>
      <c r="H6023">
        <v>67.934457600000002</v>
      </c>
      <c r="I6023">
        <v>-82.549671000000004</v>
      </c>
      <c r="J6023" s="1" t="str">
        <f t="shared" si="994"/>
        <v>NGR lake sediment grab sample</v>
      </c>
      <c r="K6023" s="1" t="str">
        <f t="shared" si="995"/>
        <v>&lt;177 micron (NGR)</v>
      </c>
      <c r="L6023">
        <v>9</v>
      </c>
      <c r="M6023" t="s">
        <v>47</v>
      </c>
      <c r="N6023">
        <v>162</v>
      </c>
      <c r="O6023" t="s">
        <v>119</v>
      </c>
      <c r="P6023" t="s">
        <v>79</v>
      </c>
      <c r="Q6023" t="s">
        <v>271</v>
      </c>
      <c r="R6023" t="s">
        <v>48</v>
      </c>
      <c r="S6023" t="s">
        <v>50</v>
      </c>
      <c r="T6023" t="s">
        <v>36</v>
      </c>
      <c r="U6023" t="s">
        <v>535</v>
      </c>
      <c r="V6023" t="s">
        <v>6252</v>
      </c>
      <c r="W6023" t="s">
        <v>33</v>
      </c>
      <c r="X6023" t="s">
        <v>82</v>
      </c>
      <c r="Y6023" t="s">
        <v>41</v>
      </c>
      <c r="Z6023" t="s">
        <v>2782</v>
      </c>
    </row>
    <row r="6024" spans="1:26" hidden="1" x14ac:dyDescent="0.25">
      <c r="A6024" t="s">
        <v>23868</v>
      </c>
      <c r="B6024" t="s">
        <v>23869</v>
      </c>
      <c r="C6024" s="1" t="str">
        <f t="shared" si="989"/>
        <v>21:0392</v>
      </c>
      <c r="D6024" s="1" t="str">
        <f t="shared" si="993"/>
        <v>21:0131</v>
      </c>
      <c r="E6024" t="s">
        <v>23870</v>
      </c>
      <c r="F6024" t="s">
        <v>23871</v>
      </c>
      <c r="H6024">
        <v>67.928919199999996</v>
      </c>
      <c r="I6024">
        <v>-82.515359500000002</v>
      </c>
      <c r="J6024" s="1" t="str">
        <f t="shared" si="994"/>
        <v>NGR lake sediment grab sample</v>
      </c>
      <c r="K6024" s="1" t="str">
        <f t="shared" si="995"/>
        <v>&lt;177 micron (NGR)</v>
      </c>
      <c r="L6024">
        <v>9</v>
      </c>
      <c r="M6024" t="s">
        <v>251</v>
      </c>
      <c r="N6024">
        <v>163</v>
      </c>
      <c r="O6024" t="s">
        <v>100</v>
      </c>
      <c r="P6024" t="s">
        <v>108</v>
      </c>
      <c r="Q6024" t="s">
        <v>135</v>
      </c>
      <c r="R6024" t="s">
        <v>49</v>
      </c>
      <c r="S6024" t="s">
        <v>290</v>
      </c>
      <c r="T6024" t="s">
        <v>36</v>
      </c>
      <c r="U6024" t="s">
        <v>825</v>
      </c>
      <c r="V6024" t="s">
        <v>38</v>
      </c>
      <c r="W6024" t="s">
        <v>76</v>
      </c>
      <c r="X6024" t="s">
        <v>890</v>
      </c>
      <c r="Y6024" t="s">
        <v>41</v>
      </c>
      <c r="Z6024" t="s">
        <v>598</v>
      </c>
    </row>
    <row r="6025" spans="1:26" hidden="1" x14ac:dyDescent="0.25">
      <c r="A6025" t="s">
        <v>23872</v>
      </c>
      <c r="B6025" t="s">
        <v>23873</v>
      </c>
      <c r="C6025" s="1" t="str">
        <f t="shared" si="989"/>
        <v>21:0392</v>
      </c>
      <c r="D6025" s="1" t="str">
        <f t="shared" si="993"/>
        <v>21:0131</v>
      </c>
      <c r="E6025" t="s">
        <v>23874</v>
      </c>
      <c r="F6025" t="s">
        <v>23875</v>
      </c>
      <c r="H6025">
        <v>67.914679000000007</v>
      </c>
      <c r="I6025">
        <v>-82.506875300000004</v>
      </c>
      <c r="J6025" s="1" t="str">
        <f t="shared" si="994"/>
        <v>NGR lake sediment grab sample</v>
      </c>
      <c r="K6025" s="1" t="str">
        <f t="shared" si="995"/>
        <v>&lt;177 micron (NGR)</v>
      </c>
      <c r="L6025">
        <v>9</v>
      </c>
      <c r="M6025" t="s">
        <v>259</v>
      </c>
      <c r="N6025">
        <v>164</v>
      </c>
      <c r="O6025" t="s">
        <v>178</v>
      </c>
      <c r="P6025" t="s">
        <v>342</v>
      </c>
      <c r="Q6025" t="s">
        <v>334</v>
      </c>
      <c r="R6025" t="s">
        <v>79</v>
      </c>
      <c r="S6025" t="s">
        <v>244</v>
      </c>
      <c r="T6025" t="s">
        <v>122</v>
      </c>
      <c r="U6025" t="s">
        <v>3698</v>
      </c>
      <c r="V6025" t="s">
        <v>11342</v>
      </c>
      <c r="W6025" t="s">
        <v>33</v>
      </c>
      <c r="X6025" t="s">
        <v>300</v>
      </c>
      <c r="Y6025" t="s">
        <v>80</v>
      </c>
      <c r="Z6025" t="s">
        <v>15879</v>
      </c>
    </row>
    <row r="6026" spans="1:26" hidden="1" x14ac:dyDescent="0.25">
      <c r="A6026" t="s">
        <v>23876</v>
      </c>
      <c r="B6026" t="s">
        <v>23877</v>
      </c>
      <c r="C6026" s="1" t="str">
        <f t="shared" si="989"/>
        <v>21:0392</v>
      </c>
      <c r="D6026" s="1" t="str">
        <f t="shared" si="993"/>
        <v>21:0131</v>
      </c>
      <c r="E6026" t="s">
        <v>23874</v>
      </c>
      <c r="F6026" t="s">
        <v>23878</v>
      </c>
      <c r="H6026">
        <v>67.914679000000007</v>
      </c>
      <c r="I6026">
        <v>-82.506875300000004</v>
      </c>
      <c r="J6026" s="1" t="str">
        <f t="shared" si="994"/>
        <v>NGR lake sediment grab sample</v>
      </c>
      <c r="K6026" s="1" t="str">
        <f t="shared" si="995"/>
        <v>&lt;177 micron (NGR)</v>
      </c>
      <c r="L6026">
        <v>9</v>
      </c>
      <c r="M6026" t="s">
        <v>268</v>
      </c>
      <c r="N6026">
        <v>165</v>
      </c>
      <c r="O6026" t="s">
        <v>23879</v>
      </c>
      <c r="P6026" t="s">
        <v>615</v>
      </c>
      <c r="Q6026" t="s">
        <v>82</v>
      </c>
      <c r="R6026" t="s">
        <v>336</v>
      </c>
      <c r="S6026" t="s">
        <v>134</v>
      </c>
      <c r="T6026" t="s">
        <v>36</v>
      </c>
      <c r="U6026" t="s">
        <v>2314</v>
      </c>
      <c r="V6026" t="s">
        <v>9533</v>
      </c>
      <c r="W6026" t="s">
        <v>80</v>
      </c>
      <c r="X6026" t="s">
        <v>760</v>
      </c>
      <c r="Y6026" t="s">
        <v>760</v>
      </c>
      <c r="Z6026" t="s">
        <v>760</v>
      </c>
    </row>
    <row r="6027" spans="1:26" hidden="1" x14ac:dyDescent="0.25">
      <c r="A6027" t="s">
        <v>23880</v>
      </c>
      <c r="B6027" t="s">
        <v>23881</v>
      </c>
      <c r="C6027" s="1" t="str">
        <f t="shared" si="989"/>
        <v>21:0392</v>
      </c>
      <c r="D6027" s="1" t="str">
        <f t="shared" si="993"/>
        <v>21:0131</v>
      </c>
      <c r="E6027" t="s">
        <v>23862</v>
      </c>
      <c r="F6027" t="s">
        <v>23882</v>
      </c>
      <c r="H6027">
        <v>67.889708900000002</v>
      </c>
      <c r="I6027">
        <v>-82.383938599999993</v>
      </c>
      <c r="J6027" s="1" t="str">
        <f t="shared" si="994"/>
        <v>NGR lake sediment grab sample</v>
      </c>
      <c r="K6027" s="1" t="str">
        <f t="shared" si="995"/>
        <v>&lt;177 micron (NGR)</v>
      </c>
      <c r="L6027">
        <v>9</v>
      </c>
      <c r="M6027" t="s">
        <v>366</v>
      </c>
      <c r="N6027">
        <v>166</v>
      </c>
      <c r="O6027" t="s">
        <v>583</v>
      </c>
      <c r="P6027" t="s">
        <v>615</v>
      </c>
      <c r="Q6027" t="s">
        <v>335</v>
      </c>
      <c r="R6027" t="s">
        <v>223</v>
      </c>
      <c r="S6027" t="s">
        <v>75</v>
      </c>
      <c r="T6027" t="s">
        <v>36</v>
      </c>
      <c r="U6027" t="s">
        <v>589</v>
      </c>
      <c r="V6027" t="s">
        <v>124</v>
      </c>
      <c r="W6027" t="s">
        <v>33</v>
      </c>
      <c r="X6027" t="s">
        <v>283</v>
      </c>
      <c r="Y6027" t="s">
        <v>63</v>
      </c>
      <c r="Z6027" t="s">
        <v>6700</v>
      </c>
    </row>
    <row r="6028" spans="1:26" hidden="1" x14ac:dyDescent="0.25">
      <c r="A6028" t="s">
        <v>23883</v>
      </c>
      <c r="B6028" t="s">
        <v>23884</v>
      </c>
      <c r="C6028" s="1" t="str">
        <f t="shared" si="989"/>
        <v>21:0392</v>
      </c>
      <c r="D6028" s="1" t="str">
        <f t="shared" si="993"/>
        <v>21:0131</v>
      </c>
      <c r="E6028" t="s">
        <v>23885</v>
      </c>
      <c r="F6028" t="s">
        <v>23886</v>
      </c>
      <c r="H6028">
        <v>67.849263899999997</v>
      </c>
      <c r="I6028">
        <v>-82.393877099999997</v>
      </c>
      <c r="J6028" s="1" t="str">
        <f t="shared" si="994"/>
        <v>NGR lake sediment grab sample</v>
      </c>
      <c r="K6028" s="1" t="str">
        <f t="shared" si="995"/>
        <v>&lt;177 micron (NGR)</v>
      </c>
      <c r="L6028">
        <v>9</v>
      </c>
      <c r="M6028" t="s">
        <v>60</v>
      </c>
      <c r="N6028">
        <v>167</v>
      </c>
      <c r="O6028" t="s">
        <v>119</v>
      </c>
      <c r="P6028" t="s">
        <v>197</v>
      </c>
      <c r="Q6028" t="s">
        <v>394</v>
      </c>
      <c r="R6028" t="s">
        <v>32</v>
      </c>
      <c r="S6028" t="s">
        <v>75</v>
      </c>
      <c r="T6028" t="s">
        <v>36</v>
      </c>
      <c r="U6028" t="s">
        <v>3477</v>
      </c>
      <c r="V6028" t="s">
        <v>19190</v>
      </c>
      <c r="W6028" t="s">
        <v>80</v>
      </c>
      <c r="X6028" t="s">
        <v>283</v>
      </c>
      <c r="Y6028" t="s">
        <v>309</v>
      </c>
      <c r="Z6028" t="s">
        <v>2240</v>
      </c>
    </row>
    <row r="6029" spans="1:26" hidden="1" x14ac:dyDescent="0.25">
      <c r="A6029" t="s">
        <v>23887</v>
      </c>
      <c r="B6029" t="s">
        <v>23888</v>
      </c>
      <c r="C6029" s="1" t="str">
        <f t="shared" si="989"/>
        <v>21:0392</v>
      </c>
      <c r="D6029" s="1" t="str">
        <f t="shared" si="993"/>
        <v>21:0131</v>
      </c>
      <c r="E6029" t="s">
        <v>23889</v>
      </c>
      <c r="F6029" t="s">
        <v>23890</v>
      </c>
      <c r="H6029">
        <v>67.847880599999996</v>
      </c>
      <c r="I6029">
        <v>-82.2957021</v>
      </c>
      <c r="J6029" s="1" t="str">
        <f t="shared" si="994"/>
        <v>NGR lake sediment grab sample</v>
      </c>
      <c r="K6029" s="1" t="str">
        <f t="shared" si="995"/>
        <v>&lt;177 micron (NGR)</v>
      </c>
      <c r="L6029">
        <v>9</v>
      </c>
      <c r="M6029" t="s">
        <v>73</v>
      </c>
      <c r="N6029">
        <v>168</v>
      </c>
      <c r="O6029" t="s">
        <v>541</v>
      </c>
      <c r="P6029" t="s">
        <v>197</v>
      </c>
      <c r="Q6029" t="s">
        <v>277</v>
      </c>
      <c r="R6029" t="s">
        <v>516</v>
      </c>
      <c r="S6029" t="s">
        <v>75</v>
      </c>
      <c r="T6029" t="s">
        <v>36</v>
      </c>
      <c r="U6029" t="s">
        <v>1538</v>
      </c>
      <c r="V6029" t="s">
        <v>710</v>
      </c>
      <c r="W6029" t="s">
        <v>63</v>
      </c>
      <c r="X6029" t="s">
        <v>77</v>
      </c>
      <c r="Y6029" t="s">
        <v>309</v>
      </c>
      <c r="Z6029" t="s">
        <v>39</v>
      </c>
    </row>
    <row r="6030" spans="1:26" hidden="1" x14ac:dyDescent="0.25">
      <c r="A6030" t="s">
        <v>23891</v>
      </c>
      <c r="B6030" t="s">
        <v>23892</v>
      </c>
      <c r="C6030" s="1" t="str">
        <f t="shared" si="989"/>
        <v>21:0392</v>
      </c>
      <c r="D6030" s="1" t="str">
        <f t="shared" si="993"/>
        <v>21:0131</v>
      </c>
      <c r="E6030" t="s">
        <v>23893</v>
      </c>
      <c r="F6030" t="s">
        <v>23894</v>
      </c>
      <c r="H6030">
        <v>67.854485499999996</v>
      </c>
      <c r="I6030">
        <v>-82.219395899999995</v>
      </c>
      <c r="J6030" s="1" t="str">
        <f t="shared" si="994"/>
        <v>NGR lake sediment grab sample</v>
      </c>
      <c r="K6030" s="1" t="str">
        <f t="shared" si="995"/>
        <v>&lt;177 micron (NGR)</v>
      </c>
      <c r="L6030">
        <v>9</v>
      </c>
      <c r="M6030" t="s">
        <v>87</v>
      </c>
      <c r="N6030">
        <v>169</v>
      </c>
      <c r="O6030" t="s">
        <v>235</v>
      </c>
      <c r="P6030" t="s">
        <v>1819</v>
      </c>
      <c r="Q6030" t="s">
        <v>32</v>
      </c>
      <c r="R6030" t="s">
        <v>74</v>
      </c>
      <c r="S6030" t="s">
        <v>406</v>
      </c>
      <c r="T6030" t="s">
        <v>36</v>
      </c>
      <c r="U6030" t="s">
        <v>5797</v>
      </c>
      <c r="V6030" t="s">
        <v>8635</v>
      </c>
      <c r="W6030" t="s">
        <v>33</v>
      </c>
      <c r="X6030" t="s">
        <v>890</v>
      </c>
      <c r="Y6030" t="s">
        <v>3466</v>
      </c>
      <c r="Z6030" t="s">
        <v>4679</v>
      </c>
    </row>
    <row r="6031" spans="1:26" hidden="1" x14ac:dyDescent="0.25">
      <c r="A6031" t="s">
        <v>23895</v>
      </c>
      <c r="B6031" t="s">
        <v>23896</v>
      </c>
      <c r="C6031" s="1" t="str">
        <f t="shared" si="989"/>
        <v>21:0392</v>
      </c>
      <c r="D6031" s="1" t="str">
        <f t="shared" si="993"/>
        <v>21:0131</v>
      </c>
      <c r="E6031" t="s">
        <v>23897</v>
      </c>
      <c r="F6031" t="s">
        <v>23898</v>
      </c>
      <c r="H6031">
        <v>67.8601934</v>
      </c>
      <c r="I6031">
        <v>-82.131447100000003</v>
      </c>
      <c r="J6031" s="1" t="str">
        <f t="shared" si="994"/>
        <v>NGR lake sediment grab sample</v>
      </c>
      <c r="K6031" s="1" t="str">
        <f t="shared" si="995"/>
        <v>&lt;177 micron (NGR)</v>
      </c>
      <c r="L6031">
        <v>9</v>
      </c>
      <c r="M6031" t="s">
        <v>96</v>
      </c>
      <c r="N6031">
        <v>170</v>
      </c>
      <c r="O6031" t="s">
        <v>300</v>
      </c>
      <c r="P6031" t="s">
        <v>244</v>
      </c>
      <c r="Q6031" t="s">
        <v>290</v>
      </c>
      <c r="R6031" t="s">
        <v>244</v>
      </c>
      <c r="S6031" t="s">
        <v>156</v>
      </c>
      <c r="T6031" t="s">
        <v>36</v>
      </c>
      <c r="U6031" t="s">
        <v>4243</v>
      </c>
      <c r="V6031" t="s">
        <v>164</v>
      </c>
      <c r="W6031" t="s">
        <v>66</v>
      </c>
      <c r="X6031" t="s">
        <v>77</v>
      </c>
      <c r="Y6031" t="s">
        <v>66</v>
      </c>
      <c r="Z6031" t="s">
        <v>4679</v>
      </c>
    </row>
    <row r="6032" spans="1:26" hidden="1" x14ac:dyDescent="0.25">
      <c r="A6032" t="s">
        <v>23899</v>
      </c>
      <c r="B6032" t="s">
        <v>23900</v>
      </c>
      <c r="C6032" s="1" t="str">
        <f t="shared" si="989"/>
        <v>21:0392</v>
      </c>
      <c r="D6032" s="1" t="str">
        <f t="shared" si="993"/>
        <v>21:0131</v>
      </c>
      <c r="E6032" t="s">
        <v>23901</v>
      </c>
      <c r="F6032" t="s">
        <v>23902</v>
      </c>
      <c r="H6032">
        <v>67.392991499999994</v>
      </c>
      <c r="I6032">
        <v>-83.537543600000006</v>
      </c>
      <c r="J6032" s="1" t="str">
        <f t="shared" si="994"/>
        <v>NGR lake sediment grab sample</v>
      </c>
      <c r="K6032" s="1" t="str">
        <f t="shared" si="995"/>
        <v>&lt;177 micron (NGR)</v>
      </c>
      <c r="L6032">
        <v>9</v>
      </c>
      <c r="M6032" t="s">
        <v>106</v>
      </c>
      <c r="N6032">
        <v>171</v>
      </c>
      <c r="O6032" t="s">
        <v>23903</v>
      </c>
      <c r="P6032" t="s">
        <v>771</v>
      </c>
      <c r="Q6032" t="s">
        <v>278</v>
      </c>
      <c r="R6032" t="s">
        <v>40</v>
      </c>
      <c r="S6032" t="s">
        <v>50</v>
      </c>
      <c r="T6032" t="s">
        <v>36</v>
      </c>
      <c r="U6032" t="s">
        <v>1846</v>
      </c>
      <c r="V6032" t="s">
        <v>5525</v>
      </c>
      <c r="W6032" t="s">
        <v>146</v>
      </c>
      <c r="X6032" t="s">
        <v>82</v>
      </c>
      <c r="Y6032" t="s">
        <v>380</v>
      </c>
      <c r="Z6032" t="s">
        <v>4117</v>
      </c>
    </row>
    <row r="6033" spans="1:26" hidden="1" x14ac:dyDescent="0.25">
      <c r="A6033" t="s">
        <v>23904</v>
      </c>
      <c r="B6033" t="s">
        <v>23905</v>
      </c>
      <c r="C6033" s="1" t="str">
        <f t="shared" si="989"/>
        <v>21:0392</v>
      </c>
      <c r="D6033" s="1" t="str">
        <f t="shared" si="993"/>
        <v>21:0131</v>
      </c>
      <c r="E6033" t="s">
        <v>23906</v>
      </c>
      <c r="F6033" t="s">
        <v>23907</v>
      </c>
      <c r="H6033">
        <v>67.311921999999996</v>
      </c>
      <c r="I6033">
        <v>-83.588679400000004</v>
      </c>
      <c r="J6033" s="1" t="str">
        <f t="shared" si="994"/>
        <v>NGR lake sediment grab sample</v>
      </c>
      <c r="K6033" s="1" t="str">
        <f t="shared" si="995"/>
        <v>&lt;177 micron (NGR)</v>
      </c>
      <c r="L6033">
        <v>9</v>
      </c>
      <c r="M6033" t="s">
        <v>118</v>
      </c>
      <c r="N6033">
        <v>172</v>
      </c>
      <c r="O6033" t="s">
        <v>189</v>
      </c>
      <c r="P6033" t="s">
        <v>163</v>
      </c>
      <c r="Q6033" t="s">
        <v>283</v>
      </c>
      <c r="R6033" t="s">
        <v>541</v>
      </c>
      <c r="S6033" t="s">
        <v>236</v>
      </c>
      <c r="T6033" t="s">
        <v>65</v>
      </c>
      <c r="U6033" t="s">
        <v>1017</v>
      </c>
      <c r="V6033" t="s">
        <v>4982</v>
      </c>
      <c r="W6033" t="s">
        <v>181</v>
      </c>
      <c r="X6033" t="s">
        <v>48</v>
      </c>
      <c r="Y6033" t="s">
        <v>3466</v>
      </c>
      <c r="Z6033" t="s">
        <v>1259</v>
      </c>
    </row>
    <row r="6034" spans="1:26" hidden="1" x14ac:dyDescent="0.25">
      <c r="A6034" t="s">
        <v>23908</v>
      </c>
      <c r="B6034" t="s">
        <v>23909</v>
      </c>
      <c r="C6034" s="1" t="str">
        <f t="shared" si="989"/>
        <v>21:0392</v>
      </c>
      <c r="D6034" s="1" t="str">
        <f t="shared" si="993"/>
        <v>21:0131</v>
      </c>
      <c r="E6034" t="s">
        <v>23910</v>
      </c>
      <c r="F6034" t="s">
        <v>23911</v>
      </c>
      <c r="H6034">
        <v>67.2960475</v>
      </c>
      <c r="I6034">
        <v>-83.625462799999994</v>
      </c>
      <c r="J6034" s="1" t="str">
        <f t="shared" si="994"/>
        <v>NGR lake sediment grab sample</v>
      </c>
      <c r="K6034" s="1" t="str">
        <f t="shared" si="995"/>
        <v>&lt;177 micron (NGR)</v>
      </c>
      <c r="L6034">
        <v>9</v>
      </c>
      <c r="M6034" t="s">
        <v>131</v>
      </c>
      <c r="N6034">
        <v>173</v>
      </c>
      <c r="O6034" t="s">
        <v>12585</v>
      </c>
      <c r="P6034" t="s">
        <v>463</v>
      </c>
      <c r="Q6034" t="s">
        <v>51</v>
      </c>
      <c r="R6034" t="s">
        <v>673</v>
      </c>
      <c r="S6034" t="s">
        <v>696</v>
      </c>
      <c r="T6034" t="s">
        <v>122</v>
      </c>
      <c r="U6034" t="s">
        <v>952</v>
      </c>
      <c r="V6034" t="s">
        <v>2661</v>
      </c>
      <c r="W6034" t="s">
        <v>156</v>
      </c>
      <c r="X6034" t="s">
        <v>890</v>
      </c>
      <c r="Y6034" t="s">
        <v>3466</v>
      </c>
      <c r="Z6034" t="s">
        <v>2787</v>
      </c>
    </row>
    <row r="6035" spans="1:26" hidden="1" x14ac:dyDescent="0.25">
      <c r="A6035" t="s">
        <v>23912</v>
      </c>
      <c r="B6035" t="s">
        <v>23913</v>
      </c>
      <c r="C6035" s="1" t="str">
        <f t="shared" si="989"/>
        <v>21:0392</v>
      </c>
      <c r="D6035" s="1" t="str">
        <f t="shared" si="993"/>
        <v>21:0131</v>
      </c>
      <c r="E6035" t="s">
        <v>23914</v>
      </c>
      <c r="F6035" t="s">
        <v>23915</v>
      </c>
      <c r="H6035">
        <v>67.266469000000001</v>
      </c>
      <c r="I6035">
        <v>-83.628818800000005</v>
      </c>
      <c r="J6035" s="1" t="str">
        <f t="shared" si="994"/>
        <v>NGR lake sediment grab sample</v>
      </c>
      <c r="K6035" s="1" t="str">
        <f t="shared" si="995"/>
        <v>&lt;177 micron (NGR)</v>
      </c>
      <c r="L6035">
        <v>9</v>
      </c>
      <c r="M6035" t="s">
        <v>143</v>
      </c>
      <c r="N6035">
        <v>174</v>
      </c>
      <c r="O6035" t="s">
        <v>23916</v>
      </c>
      <c r="P6035" t="s">
        <v>289</v>
      </c>
      <c r="Q6035" t="s">
        <v>223</v>
      </c>
      <c r="R6035" t="s">
        <v>197</v>
      </c>
      <c r="S6035" t="s">
        <v>283</v>
      </c>
      <c r="T6035" t="s">
        <v>36</v>
      </c>
      <c r="U6035" t="s">
        <v>1205</v>
      </c>
      <c r="V6035" t="s">
        <v>16572</v>
      </c>
      <c r="W6035" t="s">
        <v>80</v>
      </c>
      <c r="X6035" t="s">
        <v>760</v>
      </c>
      <c r="Y6035" t="s">
        <v>78</v>
      </c>
      <c r="Z6035" t="s">
        <v>760</v>
      </c>
    </row>
    <row r="6036" spans="1:26" hidden="1" x14ac:dyDescent="0.25">
      <c r="A6036" t="s">
        <v>23917</v>
      </c>
      <c r="B6036" t="s">
        <v>23918</v>
      </c>
      <c r="C6036" s="1" t="str">
        <f t="shared" si="989"/>
        <v>21:0392</v>
      </c>
      <c r="D6036" s="1" t="str">
        <f>HYPERLINK("http://geochem.nrcan.gc.ca/cdogs/content/svy/svy_e.htm", "")</f>
        <v/>
      </c>
      <c r="G6036" s="1" t="str">
        <f>HYPERLINK("http://geochem.nrcan.gc.ca/cdogs/content/cr_/cr_00022_e.htm", "22")</f>
        <v>22</v>
      </c>
      <c r="J6036" t="s">
        <v>220</v>
      </c>
      <c r="K6036" t="s">
        <v>221</v>
      </c>
      <c r="L6036">
        <v>9</v>
      </c>
      <c r="M6036" t="s">
        <v>222</v>
      </c>
      <c r="N6036">
        <v>175</v>
      </c>
      <c r="O6036" t="s">
        <v>297</v>
      </c>
      <c r="P6036" t="s">
        <v>198</v>
      </c>
      <c r="Q6036" t="s">
        <v>50</v>
      </c>
      <c r="R6036" t="s">
        <v>181</v>
      </c>
      <c r="S6036" t="s">
        <v>78</v>
      </c>
      <c r="T6036" t="s">
        <v>36</v>
      </c>
      <c r="U6036" t="s">
        <v>456</v>
      </c>
      <c r="V6036" t="s">
        <v>137</v>
      </c>
      <c r="W6036" t="s">
        <v>39</v>
      </c>
      <c r="X6036" t="s">
        <v>79</v>
      </c>
      <c r="Y6036" t="s">
        <v>1041</v>
      </c>
      <c r="Z6036" t="s">
        <v>1797</v>
      </c>
    </row>
    <row r="6037" spans="1:26" hidden="1" x14ac:dyDescent="0.25">
      <c r="A6037" t="s">
        <v>23919</v>
      </c>
      <c r="B6037" t="s">
        <v>23920</v>
      </c>
      <c r="C6037" s="1" t="str">
        <f t="shared" si="989"/>
        <v>21:0392</v>
      </c>
      <c r="D6037" s="1" t="str">
        <f t="shared" ref="D6037:D6049" si="996">HYPERLINK("http://geochem.nrcan.gc.ca/cdogs/content/svy/svy210131_e.htm", "21:0131")</f>
        <v>21:0131</v>
      </c>
      <c r="E6037" t="s">
        <v>23921</v>
      </c>
      <c r="F6037" t="s">
        <v>23922</v>
      </c>
      <c r="H6037">
        <v>67.265435699999998</v>
      </c>
      <c r="I6037">
        <v>-83.6701944</v>
      </c>
      <c r="J6037" s="1" t="str">
        <f t="shared" ref="J6037:J6049" si="997">HYPERLINK("http://geochem.nrcan.gc.ca/cdogs/content/kwd/kwd020027_e.htm", "NGR lake sediment grab sample")</f>
        <v>NGR lake sediment grab sample</v>
      </c>
      <c r="K6037" s="1" t="str">
        <f t="shared" ref="K6037:K6049" si="998">HYPERLINK("http://geochem.nrcan.gc.ca/cdogs/content/kwd/kwd080006_e.htm", "&lt;177 micron (NGR)")</f>
        <v>&lt;177 micron (NGR)</v>
      </c>
      <c r="L6037">
        <v>9</v>
      </c>
      <c r="M6037" t="s">
        <v>177</v>
      </c>
      <c r="N6037">
        <v>176</v>
      </c>
      <c r="O6037" t="s">
        <v>702</v>
      </c>
      <c r="P6037" t="s">
        <v>1254</v>
      </c>
      <c r="Q6037" t="s">
        <v>277</v>
      </c>
      <c r="R6037" t="s">
        <v>321</v>
      </c>
      <c r="S6037" t="s">
        <v>290</v>
      </c>
      <c r="T6037" t="s">
        <v>36</v>
      </c>
      <c r="U6037" t="s">
        <v>639</v>
      </c>
      <c r="V6037" t="s">
        <v>522</v>
      </c>
      <c r="W6037" t="s">
        <v>146</v>
      </c>
      <c r="X6037" t="s">
        <v>283</v>
      </c>
      <c r="Y6037" t="s">
        <v>125</v>
      </c>
      <c r="Z6037" t="s">
        <v>5028</v>
      </c>
    </row>
    <row r="6038" spans="1:26" hidden="1" x14ac:dyDescent="0.25">
      <c r="A6038" t="s">
        <v>23923</v>
      </c>
      <c r="B6038" t="s">
        <v>23924</v>
      </c>
      <c r="C6038" s="1" t="str">
        <f t="shared" si="989"/>
        <v>21:0392</v>
      </c>
      <c r="D6038" s="1" t="str">
        <f t="shared" si="996"/>
        <v>21:0131</v>
      </c>
      <c r="E6038" t="s">
        <v>23925</v>
      </c>
      <c r="F6038" t="s">
        <v>23926</v>
      </c>
      <c r="H6038">
        <v>67.291850400000001</v>
      </c>
      <c r="I6038">
        <v>-83.715390499999998</v>
      </c>
      <c r="J6038" s="1" t="str">
        <f t="shared" si="997"/>
        <v>NGR lake sediment grab sample</v>
      </c>
      <c r="K6038" s="1" t="str">
        <f t="shared" si="998"/>
        <v>&lt;177 micron (NGR)</v>
      </c>
      <c r="L6038">
        <v>9</v>
      </c>
      <c r="M6038" t="s">
        <v>187</v>
      </c>
      <c r="N6038">
        <v>177</v>
      </c>
      <c r="O6038" t="s">
        <v>471</v>
      </c>
      <c r="P6038" t="s">
        <v>348</v>
      </c>
      <c r="Q6038" t="s">
        <v>278</v>
      </c>
      <c r="R6038" t="s">
        <v>79</v>
      </c>
      <c r="S6038" t="s">
        <v>121</v>
      </c>
      <c r="T6038" t="s">
        <v>262</v>
      </c>
      <c r="U6038" t="s">
        <v>18717</v>
      </c>
      <c r="V6038" t="s">
        <v>7452</v>
      </c>
      <c r="W6038" t="s">
        <v>78</v>
      </c>
      <c r="X6038" t="s">
        <v>336</v>
      </c>
      <c r="Y6038" t="s">
        <v>63</v>
      </c>
      <c r="Z6038" t="s">
        <v>290</v>
      </c>
    </row>
    <row r="6039" spans="1:26" hidden="1" x14ac:dyDescent="0.25">
      <c r="A6039" t="s">
        <v>23927</v>
      </c>
      <c r="B6039" t="s">
        <v>23928</v>
      </c>
      <c r="C6039" s="1" t="str">
        <f t="shared" si="989"/>
        <v>21:0392</v>
      </c>
      <c r="D6039" s="1" t="str">
        <f t="shared" si="996"/>
        <v>21:0131</v>
      </c>
      <c r="E6039" t="s">
        <v>23929</v>
      </c>
      <c r="F6039" t="s">
        <v>23930</v>
      </c>
      <c r="H6039">
        <v>67.309533400000007</v>
      </c>
      <c r="I6039">
        <v>-83.695750799999999</v>
      </c>
      <c r="J6039" s="1" t="str">
        <f t="shared" si="997"/>
        <v>NGR lake sediment grab sample</v>
      </c>
      <c r="K6039" s="1" t="str">
        <f t="shared" si="998"/>
        <v>&lt;177 micron (NGR)</v>
      </c>
      <c r="L6039">
        <v>9</v>
      </c>
      <c r="M6039" t="s">
        <v>196</v>
      </c>
      <c r="N6039">
        <v>178</v>
      </c>
      <c r="O6039" t="s">
        <v>361</v>
      </c>
      <c r="P6039" t="s">
        <v>771</v>
      </c>
      <c r="Q6039" t="s">
        <v>708</v>
      </c>
      <c r="R6039" t="s">
        <v>48</v>
      </c>
      <c r="S6039" t="s">
        <v>668</v>
      </c>
      <c r="T6039" t="s">
        <v>225</v>
      </c>
      <c r="U6039" t="s">
        <v>3780</v>
      </c>
      <c r="V6039" t="s">
        <v>2240</v>
      </c>
      <c r="W6039" t="s">
        <v>78</v>
      </c>
      <c r="X6039" t="s">
        <v>48</v>
      </c>
      <c r="Y6039" t="s">
        <v>41</v>
      </c>
      <c r="Z6039" t="s">
        <v>1137</v>
      </c>
    </row>
    <row r="6040" spans="1:26" hidden="1" x14ac:dyDescent="0.25">
      <c r="A6040" t="s">
        <v>23931</v>
      </c>
      <c r="B6040" t="s">
        <v>23932</v>
      </c>
      <c r="C6040" s="1" t="str">
        <f t="shared" si="989"/>
        <v>21:0392</v>
      </c>
      <c r="D6040" s="1" t="str">
        <f t="shared" si="996"/>
        <v>21:0131</v>
      </c>
      <c r="E6040" t="s">
        <v>23933</v>
      </c>
      <c r="F6040" t="s">
        <v>23934</v>
      </c>
      <c r="H6040">
        <v>67.316989800000002</v>
      </c>
      <c r="I6040">
        <v>-83.810215299999996</v>
      </c>
      <c r="J6040" s="1" t="str">
        <f t="shared" si="997"/>
        <v>NGR lake sediment grab sample</v>
      </c>
      <c r="K6040" s="1" t="str">
        <f t="shared" si="998"/>
        <v>&lt;177 micron (NGR)</v>
      </c>
      <c r="L6040">
        <v>9</v>
      </c>
      <c r="M6040" t="s">
        <v>206</v>
      </c>
      <c r="N6040">
        <v>179</v>
      </c>
      <c r="O6040" t="s">
        <v>328</v>
      </c>
      <c r="P6040" t="s">
        <v>588</v>
      </c>
      <c r="Q6040" t="s">
        <v>335</v>
      </c>
      <c r="R6040" t="s">
        <v>300</v>
      </c>
      <c r="S6040" t="s">
        <v>283</v>
      </c>
      <c r="T6040" t="s">
        <v>225</v>
      </c>
      <c r="U6040" t="s">
        <v>1829</v>
      </c>
      <c r="V6040" t="s">
        <v>2127</v>
      </c>
      <c r="W6040" t="s">
        <v>290</v>
      </c>
      <c r="X6040" t="s">
        <v>79</v>
      </c>
      <c r="Y6040" t="s">
        <v>875</v>
      </c>
      <c r="Z6040" t="s">
        <v>10226</v>
      </c>
    </row>
    <row r="6041" spans="1:26" hidden="1" x14ac:dyDescent="0.25">
      <c r="A6041" t="s">
        <v>23935</v>
      </c>
      <c r="B6041" t="s">
        <v>23936</v>
      </c>
      <c r="C6041" s="1" t="str">
        <f t="shared" si="989"/>
        <v>21:0392</v>
      </c>
      <c r="D6041" s="1" t="str">
        <f t="shared" si="996"/>
        <v>21:0131</v>
      </c>
      <c r="E6041" t="s">
        <v>23937</v>
      </c>
      <c r="F6041" t="s">
        <v>23938</v>
      </c>
      <c r="H6041">
        <v>67.2856764</v>
      </c>
      <c r="I6041">
        <v>-83.773566599999995</v>
      </c>
      <c r="J6041" s="1" t="str">
        <f t="shared" si="997"/>
        <v>NGR lake sediment grab sample</v>
      </c>
      <c r="K6041" s="1" t="str">
        <f t="shared" si="998"/>
        <v>&lt;177 micron (NGR)</v>
      </c>
      <c r="L6041">
        <v>9</v>
      </c>
      <c r="M6041" t="s">
        <v>214</v>
      </c>
      <c r="N6041">
        <v>180</v>
      </c>
      <c r="O6041" t="s">
        <v>2169</v>
      </c>
      <c r="P6041" t="s">
        <v>588</v>
      </c>
      <c r="Q6041" t="s">
        <v>51</v>
      </c>
      <c r="R6041" t="s">
        <v>81</v>
      </c>
      <c r="S6041" t="s">
        <v>121</v>
      </c>
      <c r="T6041" t="s">
        <v>122</v>
      </c>
      <c r="U6041" t="s">
        <v>9262</v>
      </c>
      <c r="V6041" t="s">
        <v>16241</v>
      </c>
      <c r="W6041" t="s">
        <v>80</v>
      </c>
      <c r="X6041" t="s">
        <v>79</v>
      </c>
      <c r="Y6041" t="s">
        <v>80</v>
      </c>
      <c r="Z6041" t="s">
        <v>201</v>
      </c>
    </row>
    <row r="6042" spans="1:26" hidden="1" x14ac:dyDescent="0.25">
      <c r="A6042" t="s">
        <v>23939</v>
      </c>
      <c r="B6042" t="s">
        <v>23940</v>
      </c>
      <c r="C6042" s="1" t="str">
        <f t="shared" si="989"/>
        <v>21:0392</v>
      </c>
      <c r="D6042" s="1" t="str">
        <f t="shared" si="996"/>
        <v>21:0131</v>
      </c>
      <c r="E6042" t="s">
        <v>23941</v>
      </c>
      <c r="F6042" t="s">
        <v>23942</v>
      </c>
      <c r="H6042">
        <v>67.186885000000004</v>
      </c>
      <c r="I6042">
        <v>-83.861078899999995</v>
      </c>
      <c r="J6042" s="1" t="str">
        <f t="shared" si="997"/>
        <v>NGR lake sediment grab sample</v>
      </c>
      <c r="K6042" s="1" t="str">
        <f t="shared" si="998"/>
        <v>&lt;177 micron (NGR)</v>
      </c>
      <c r="L6042">
        <v>10</v>
      </c>
      <c r="M6042" t="s">
        <v>242</v>
      </c>
      <c r="N6042">
        <v>181</v>
      </c>
      <c r="O6042" t="s">
        <v>23943</v>
      </c>
      <c r="P6042" t="s">
        <v>609</v>
      </c>
      <c r="Q6042" t="s">
        <v>391</v>
      </c>
      <c r="R6042" t="s">
        <v>405</v>
      </c>
      <c r="S6042" t="s">
        <v>165</v>
      </c>
      <c r="T6042" t="s">
        <v>36</v>
      </c>
      <c r="U6042" t="s">
        <v>3083</v>
      </c>
      <c r="V6042" t="s">
        <v>4679</v>
      </c>
      <c r="W6042" t="s">
        <v>80</v>
      </c>
      <c r="X6042" t="s">
        <v>48</v>
      </c>
      <c r="Y6042" t="s">
        <v>181</v>
      </c>
      <c r="Z6042" t="s">
        <v>2656</v>
      </c>
    </row>
    <row r="6043" spans="1:26" hidden="1" x14ac:dyDescent="0.25">
      <c r="A6043" t="s">
        <v>23944</v>
      </c>
      <c r="B6043" t="s">
        <v>23945</v>
      </c>
      <c r="C6043" s="1" t="str">
        <f t="shared" si="989"/>
        <v>21:0392</v>
      </c>
      <c r="D6043" s="1" t="str">
        <f t="shared" si="996"/>
        <v>21:0131</v>
      </c>
      <c r="E6043" t="s">
        <v>23946</v>
      </c>
      <c r="F6043" t="s">
        <v>23947</v>
      </c>
      <c r="H6043">
        <v>67.290100499999994</v>
      </c>
      <c r="I6043">
        <v>-83.854105799999999</v>
      </c>
      <c r="J6043" s="1" t="str">
        <f t="shared" si="997"/>
        <v>NGR lake sediment grab sample</v>
      </c>
      <c r="K6043" s="1" t="str">
        <f t="shared" si="998"/>
        <v>&lt;177 micron (NGR)</v>
      </c>
      <c r="L6043">
        <v>10</v>
      </c>
      <c r="M6043" t="s">
        <v>47</v>
      </c>
      <c r="N6043">
        <v>182</v>
      </c>
      <c r="O6043" t="s">
        <v>407</v>
      </c>
      <c r="P6043" t="s">
        <v>1819</v>
      </c>
      <c r="Q6043" t="s">
        <v>394</v>
      </c>
      <c r="R6043" t="s">
        <v>1047</v>
      </c>
      <c r="S6043" t="s">
        <v>516</v>
      </c>
      <c r="T6043" t="s">
        <v>1095</v>
      </c>
      <c r="U6043" t="s">
        <v>15531</v>
      </c>
      <c r="V6043" t="s">
        <v>4754</v>
      </c>
      <c r="W6043" t="s">
        <v>76</v>
      </c>
      <c r="X6043" t="s">
        <v>79</v>
      </c>
      <c r="Y6043" t="s">
        <v>875</v>
      </c>
      <c r="Z6043" t="s">
        <v>1200</v>
      </c>
    </row>
    <row r="6044" spans="1:26" hidden="1" x14ac:dyDescent="0.25">
      <c r="A6044" t="s">
        <v>23948</v>
      </c>
      <c r="B6044" t="s">
        <v>23949</v>
      </c>
      <c r="C6044" s="1" t="str">
        <f t="shared" si="989"/>
        <v>21:0392</v>
      </c>
      <c r="D6044" s="1" t="str">
        <f t="shared" si="996"/>
        <v>21:0131</v>
      </c>
      <c r="E6044" t="s">
        <v>23950</v>
      </c>
      <c r="F6044" t="s">
        <v>23951</v>
      </c>
      <c r="H6044">
        <v>67.268231400000005</v>
      </c>
      <c r="I6044">
        <v>-83.9356887</v>
      </c>
      <c r="J6044" s="1" t="str">
        <f t="shared" si="997"/>
        <v>NGR lake sediment grab sample</v>
      </c>
      <c r="K6044" s="1" t="str">
        <f t="shared" si="998"/>
        <v>&lt;177 micron (NGR)</v>
      </c>
      <c r="L6044">
        <v>10</v>
      </c>
      <c r="M6044" t="s">
        <v>251</v>
      </c>
      <c r="N6044">
        <v>183</v>
      </c>
      <c r="O6044" t="s">
        <v>667</v>
      </c>
      <c r="P6044" t="s">
        <v>615</v>
      </c>
      <c r="Q6044" t="s">
        <v>335</v>
      </c>
      <c r="R6044" t="s">
        <v>74</v>
      </c>
      <c r="S6044" t="s">
        <v>277</v>
      </c>
      <c r="T6044" t="s">
        <v>36</v>
      </c>
      <c r="U6044" t="s">
        <v>189</v>
      </c>
      <c r="V6044" t="s">
        <v>13496</v>
      </c>
      <c r="W6044" t="s">
        <v>39</v>
      </c>
      <c r="X6044" t="s">
        <v>82</v>
      </c>
      <c r="Y6044" t="s">
        <v>380</v>
      </c>
      <c r="Z6044" t="s">
        <v>10226</v>
      </c>
    </row>
    <row r="6045" spans="1:26" hidden="1" x14ac:dyDescent="0.25">
      <c r="A6045" t="s">
        <v>23952</v>
      </c>
      <c r="B6045" t="s">
        <v>23953</v>
      </c>
      <c r="C6045" s="1" t="str">
        <f t="shared" si="989"/>
        <v>21:0392</v>
      </c>
      <c r="D6045" s="1" t="str">
        <f t="shared" si="996"/>
        <v>21:0131</v>
      </c>
      <c r="E6045" t="s">
        <v>23954</v>
      </c>
      <c r="F6045" t="s">
        <v>23955</v>
      </c>
      <c r="H6045">
        <v>67.255406300000004</v>
      </c>
      <c r="I6045">
        <v>-83.917720299999999</v>
      </c>
      <c r="J6045" s="1" t="str">
        <f t="shared" si="997"/>
        <v>NGR lake sediment grab sample</v>
      </c>
      <c r="K6045" s="1" t="str">
        <f t="shared" si="998"/>
        <v>&lt;177 micron (NGR)</v>
      </c>
      <c r="L6045">
        <v>10</v>
      </c>
      <c r="M6045" t="s">
        <v>259</v>
      </c>
      <c r="N6045">
        <v>184</v>
      </c>
      <c r="O6045" t="s">
        <v>609</v>
      </c>
      <c r="P6045" t="s">
        <v>300</v>
      </c>
      <c r="Q6045" t="s">
        <v>321</v>
      </c>
      <c r="R6045" t="s">
        <v>890</v>
      </c>
      <c r="S6045" t="s">
        <v>134</v>
      </c>
      <c r="T6045" t="s">
        <v>36</v>
      </c>
      <c r="U6045" t="s">
        <v>709</v>
      </c>
      <c r="V6045" t="s">
        <v>1127</v>
      </c>
      <c r="W6045" t="s">
        <v>146</v>
      </c>
      <c r="X6045" t="s">
        <v>82</v>
      </c>
      <c r="Y6045" t="s">
        <v>146</v>
      </c>
      <c r="Z6045" t="s">
        <v>4754</v>
      </c>
    </row>
    <row r="6046" spans="1:26" hidden="1" x14ac:dyDescent="0.25">
      <c r="A6046" t="s">
        <v>23956</v>
      </c>
      <c r="B6046" t="s">
        <v>23957</v>
      </c>
      <c r="C6046" s="1" t="str">
        <f t="shared" si="989"/>
        <v>21:0392</v>
      </c>
      <c r="D6046" s="1" t="str">
        <f t="shared" si="996"/>
        <v>21:0131</v>
      </c>
      <c r="E6046" t="s">
        <v>23954</v>
      </c>
      <c r="F6046" t="s">
        <v>23958</v>
      </c>
      <c r="H6046">
        <v>67.255406300000004</v>
      </c>
      <c r="I6046">
        <v>-83.917720299999999</v>
      </c>
      <c r="J6046" s="1" t="str">
        <f t="shared" si="997"/>
        <v>NGR lake sediment grab sample</v>
      </c>
      <c r="K6046" s="1" t="str">
        <f t="shared" si="998"/>
        <v>&lt;177 micron (NGR)</v>
      </c>
      <c r="L6046">
        <v>10</v>
      </c>
      <c r="M6046" t="s">
        <v>268</v>
      </c>
      <c r="N6046">
        <v>185</v>
      </c>
      <c r="O6046" t="s">
        <v>252</v>
      </c>
      <c r="P6046" t="s">
        <v>455</v>
      </c>
      <c r="Q6046" t="s">
        <v>335</v>
      </c>
      <c r="R6046" t="s">
        <v>489</v>
      </c>
      <c r="S6046" t="s">
        <v>391</v>
      </c>
      <c r="T6046" t="s">
        <v>36</v>
      </c>
      <c r="U6046" t="s">
        <v>23959</v>
      </c>
      <c r="V6046" t="s">
        <v>22850</v>
      </c>
      <c r="W6046" t="s">
        <v>97</v>
      </c>
      <c r="X6046" t="s">
        <v>82</v>
      </c>
      <c r="Y6046" t="s">
        <v>78</v>
      </c>
      <c r="Z6046" t="s">
        <v>2127</v>
      </c>
    </row>
    <row r="6047" spans="1:26" hidden="1" x14ac:dyDescent="0.25">
      <c r="A6047" t="s">
        <v>23960</v>
      </c>
      <c r="B6047" t="s">
        <v>23961</v>
      </c>
      <c r="C6047" s="1" t="str">
        <f t="shared" si="989"/>
        <v>21:0392</v>
      </c>
      <c r="D6047" s="1" t="str">
        <f t="shared" si="996"/>
        <v>21:0131</v>
      </c>
      <c r="E6047" t="s">
        <v>23962</v>
      </c>
      <c r="F6047" t="s">
        <v>23963</v>
      </c>
      <c r="H6047">
        <v>67.250375199999993</v>
      </c>
      <c r="I6047">
        <v>-83.884662500000005</v>
      </c>
      <c r="J6047" s="1" t="str">
        <f t="shared" si="997"/>
        <v>NGR lake sediment grab sample</v>
      </c>
      <c r="K6047" s="1" t="str">
        <f t="shared" si="998"/>
        <v>&lt;177 micron (NGR)</v>
      </c>
      <c r="L6047">
        <v>10</v>
      </c>
      <c r="M6047" t="s">
        <v>60</v>
      </c>
      <c r="N6047">
        <v>186</v>
      </c>
      <c r="O6047" t="s">
        <v>320</v>
      </c>
      <c r="P6047" t="s">
        <v>120</v>
      </c>
      <c r="Q6047" t="s">
        <v>271</v>
      </c>
      <c r="R6047" t="s">
        <v>82</v>
      </c>
      <c r="S6047" t="s">
        <v>97</v>
      </c>
      <c r="T6047" t="s">
        <v>122</v>
      </c>
      <c r="U6047" t="s">
        <v>655</v>
      </c>
      <c r="V6047" t="s">
        <v>853</v>
      </c>
      <c r="W6047" t="s">
        <v>63</v>
      </c>
      <c r="X6047" t="s">
        <v>283</v>
      </c>
      <c r="Y6047" t="s">
        <v>125</v>
      </c>
      <c r="Z6047" t="s">
        <v>10226</v>
      </c>
    </row>
    <row r="6048" spans="1:26" hidden="1" x14ac:dyDescent="0.25">
      <c r="A6048" t="s">
        <v>23964</v>
      </c>
      <c r="B6048" t="s">
        <v>23965</v>
      </c>
      <c r="C6048" s="1" t="str">
        <f t="shared" si="989"/>
        <v>21:0392</v>
      </c>
      <c r="D6048" s="1" t="str">
        <f t="shared" si="996"/>
        <v>21:0131</v>
      </c>
      <c r="E6048" t="s">
        <v>23966</v>
      </c>
      <c r="F6048" t="s">
        <v>23967</v>
      </c>
      <c r="H6048">
        <v>67.250246300000001</v>
      </c>
      <c r="I6048">
        <v>-83.7920187</v>
      </c>
      <c r="J6048" s="1" t="str">
        <f t="shared" si="997"/>
        <v>NGR lake sediment grab sample</v>
      </c>
      <c r="K6048" s="1" t="str">
        <f t="shared" si="998"/>
        <v>&lt;177 micron (NGR)</v>
      </c>
      <c r="L6048">
        <v>10</v>
      </c>
      <c r="M6048" t="s">
        <v>73</v>
      </c>
      <c r="N6048">
        <v>187</v>
      </c>
      <c r="O6048" t="s">
        <v>207</v>
      </c>
      <c r="P6048" t="s">
        <v>35</v>
      </c>
      <c r="Q6048" t="s">
        <v>198</v>
      </c>
      <c r="R6048" t="s">
        <v>35</v>
      </c>
      <c r="S6048" t="s">
        <v>198</v>
      </c>
      <c r="T6048" t="s">
        <v>36</v>
      </c>
      <c r="U6048" t="s">
        <v>379</v>
      </c>
      <c r="V6048" t="s">
        <v>2309</v>
      </c>
      <c r="W6048" t="s">
        <v>39</v>
      </c>
      <c r="X6048" t="s">
        <v>760</v>
      </c>
      <c r="Y6048" t="s">
        <v>33</v>
      </c>
      <c r="Z6048" t="s">
        <v>760</v>
      </c>
    </row>
    <row r="6049" spans="1:26" hidden="1" x14ac:dyDescent="0.25">
      <c r="A6049" t="s">
        <v>23968</v>
      </c>
      <c r="B6049" t="s">
        <v>23969</v>
      </c>
      <c r="C6049" s="1" t="str">
        <f t="shared" si="989"/>
        <v>21:0392</v>
      </c>
      <c r="D6049" s="1" t="str">
        <f t="shared" si="996"/>
        <v>21:0131</v>
      </c>
      <c r="E6049" t="s">
        <v>23970</v>
      </c>
      <c r="F6049" t="s">
        <v>23971</v>
      </c>
      <c r="H6049">
        <v>67.231053000000003</v>
      </c>
      <c r="I6049">
        <v>-83.801261199999999</v>
      </c>
      <c r="J6049" s="1" t="str">
        <f t="shared" si="997"/>
        <v>NGR lake sediment grab sample</v>
      </c>
      <c r="K6049" s="1" t="str">
        <f t="shared" si="998"/>
        <v>&lt;177 micron (NGR)</v>
      </c>
      <c r="L6049">
        <v>10</v>
      </c>
      <c r="M6049" t="s">
        <v>87</v>
      </c>
      <c r="N6049">
        <v>188</v>
      </c>
      <c r="O6049" t="s">
        <v>155</v>
      </c>
      <c r="P6049" t="s">
        <v>759</v>
      </c>
      <c r="Q6049" t="s">
        <v>77</v>
      </c>
      <c r="R6049" t="s">
        <v>35</v>
      </c>
      <c r="S6049" t="s">
        <v>97</v>
      </c>
      <c r="T6049" t="s">
        <v>36</v>
      </c>
      <c r="U6049" t="s">
        <v>1869</v>
      </c>
      <c r="V6049" t="s">
        <v>5519</v>
      </c>
      <c r="W6049" t="s">
        <v>78</v>
      </c>
      <c r="X6049" t="s">
        <v>48</v>
      </c>
      <c r="Y6049" t="s">
        <v>39</v>
      </c>
      <c r="Z6049" t="s">
        <v>2495</v>
      </c>
    </row>
    <row r="6050" spans="1:26" hidden="1" x14ac:dyDescent="0.25">
      <c r="A6050" t="s">
        <v>23972</v>
      </c>
      <c r="B6050" t="s">
        <v>23973</v>
      </c>
      <c r="C6050" s="1" t="str">
        <f t="shared" si="989"/>
        <v>21:0392</v>
      </c>
      <c r="D6050" s="1" t="str">
        <f>HYPERLINK("http://geochem.nrcan.gc.ca/cdogs/content/svy/svy_e.htm", "")</f>
        <v/>
      </c>
      <c r="G6050" s="1" t="str">
        <f>HYPERLINK("http://geochem.nrcan.gc.ca/cdogs/content/cr_/cr_00022_e.htm", "22")</f>
        <v>22</v>
      </c>
      <c r="J6050" t="s">
        <v>220</v>
      </c>
      <c r="K6050" t="s">
        <v>221</v>
      </c>
      <c r="L6050">
        <v>10</v>
      </c>
      <c r="M6050" t="s">
        <v>222</v>
      </c>
      <c r="N6050">
        <v>189</v>
      </c>
      <c r="O6050" t="s">
        <v>297</v>
      </c>
      <c r="P6050" t="s">
        <v>198</v>
      </c>
      <c r="Q6050" t="s">
        <v>77</v>
      </c>
      <c r="R6050" t="s">
        <v>76</v>
      </c>
      <c r="S6050" t="s">
        <v>39</v>
      </c>
      <c r="T6050" t="s">
        <v>36</v>
      </c>
      <c r="U6050" t="s">
        <v>456</v>
      </c>
      <c r="V6050" t="s">
        <v>216</v>
      </c>
      <c r="W6050" t="s">
        <v>78</v>
      </c>
      <c r="X6050" t="s">
        <v>79</v>
      </c>
      <c r="Y6050" t="s">
        <v>5107</v>
      </c>
      <c r="Z6050" t="s">
        <v>4729</v>
      </c>
    </row>
    <row r="6051" spans="1:26" hidden="1" x14ac:dyDescent="0.25">
      <c r="A6051" t="s">
        <v>23974</v>
      </c>
      <c r="B6051" t="s">
        <v>23975</v>
      </c>
      <c r="C6051" s="1" t="str">
        <f t="shared" si="989"/>
        <v>21:0392</v>
      </c>
      <c r="D6051" s="1" t="str">
        <f t="shared" ref="D6051:D6062" si="999">HYPERLINK("http://geochem.nrcan.gc.ca/cdogs/content/svy/svy210131_e.htm", "21:0131")</f>
        <v>21:0131</v>
      </c>
      <c r="E6051" t="s">
        <v>23976</v>
      </c>
      <c r="F6051" t="s">
        <v>23977</v>
      </c>
      <c r="H6051">
        <v>67.2245901</v>
      </c>
      <c r="I6051">
        <v>-83.837946400000007</v>
      </c>
      <c r="J6051" s="1" t="str">
        <f t="shared" ref="J6051:J6062" si="1000">HYPERLINK("http://geochem.nrcan.gc.ca/cdogs/content/kwd/kwd020027_e.htm", "NGR lake sediment grab sample")</f>
        <v>NGR lake sediment grab sample</v>
      </c>
      <c r="K6051" s="1" t="str">
        <f t="shared" ref="K6051:K6062" si="1001">HYPERLINK("http://geochem.nrcan.gc.ca/cdogs/content/kwd/kwd080006_e.htm", "&lt;177 micron (NGR)")</f>
        <v>&lt;177 micron (NGR)</v>
      </c>
      <c r="L6051">
        <v>10</v>
      </c>
      <c r="M6051" t="s">
        <v>96</v>
      </c>
      <c r="N6051">
        <v>190</v>
      </c>
      <c r="O6051" t="s">
        <v>54</v>
      </c>
      <c r="P6051" t="s">
        <v>417</v>
      </c>
      <c r="Q6051" t="s">
        <v>135</v>
      </c>
      <c r="R6051" t="s">
        <v>334</v>
      </c>
      <c r="S6051" t="s">
        <v>156</v>
      </c>
      <c r="T6051" t="s">
        <v>36</v>
      </c>
      <c r="U6051" t="s">
        <v>673</v>
      </c>
      <c r="V6051" t="s">
        <v>504</v>
      </c>
      <c r="W6051" t="s">
        <v>78</v>
      </c>
      <c r="X6051" t="s">
        <v>48</v>
      </c>
      <c r="Y6051" t="s">
        <v>33</v>
      </c>
      <c r="Z6051" t="s">
        <v>2335</v>
      </c>
    </row>
    <row r="6052" spans="1:26" hidden="1" x14ac:dyDescent="0.25">
      <c r="A6052" t="s">
        <v>23978</v>
      </c>
      <c r="B6052" t="s">
        <v>23979</v>
      </c>
      <c r="C6052" s="1" t="str">
        <f t="shared" si="989"/>
        <v>21:0392</v>
      </c>
      <c r="D6052" s="1" t="str">
        <f t="shared" si="999"/>
        <v>21:0131</v>
      </c>
      <c r="E6052" t="s">
        <v>23980</v>
      </c>
      <c r="F6052" t="s">
        <v>23981</v>
      </c>
      <c r="H6052">
        <v>67.197707300000005</v>
      </c>
      <c r="I6052">
        <v>-83.785512499999996</v>
      </c>
      <c r="J6052" s="1" t="str">
        <f t="shared" si="1000"/>
        <v>NGR lake sediment grab sample</v>
      </c>
      <c r="K6052" s="1" t="str">
        <f t="shared" si="1001"/>
        <v>&lt;177 micron (NGR)</v>
      </c>
      <c r="L6052">
        <v>10</v>
      </c>
      <c r="M6052" t="s">
        <v>106</v>
      </c>
      <c r="N6052">
        <v>191</v>
      </c>
      <c r="O6052" t="s">
        <v>343</v>
      </c>
      <c r="P6052" t="s">
        <v>74</v>
      </c>
      <c r="Q6052" t="s">
        <v>290</v>
      </c>
      <c r="R6052" t="s">
        <v>82</v>
      </c>
      <c r="S6052" t="s">
        <v>156</v>
      </c>
      <c r="T6052" t="s">
        <v>36</v>
      </c>
      <c r="U6052" t="s">
        <v>515</v>
      </c>
      <c r="V6052" t="s">
        <v>2057</v>
      </c>
      <c r="W6052" t="s">
        <v>63</v>
      </c>
      <c r="X6052" t="s">
        <v>890</v>
      </c>
      <c r="Y6052" t="s">
        <v>78</v>
      </c>
      <c r="Z6052" t="s">
        <v>2483</v>
      </c>
    </row>
    <row r="6053" spans="1:26" hidden="1" x14ac:dyDescent="0.25">
      <c r="A6053" t="s">
        <v>23982</v>
      </c>
      <c r="B6053" t="s">
        <v>23983</v>
      </c>
      <c r="C6053" s="1" t="str">
        <f t="shared" si="989"/>
        <v>21:0392</v>
      </c>
      <c r="D6053" s="1" t="str">
        <f t="shared" si="999"/>
        <v>21:0131</v>
      </c>
      <c r="E6053" t="s">
        <v>23984</v>
      </c>
      <c r="F6053" t="s">
        <v>23985</v>
      </c>
      <c r="H6053">
        <v>67.162222799999995</v>
      </c>
      <c r="I6053">
        <v>-83.767760699999997</v>
      </c>
      <c r="J6053" s="1" t="str">
        <f t="shared" si="1000"/>
        <v>NGR lake sediment grab sample</v>
      </c>
      <c r="K6053" s="1" t="str">
        <f t="shared" si="1001"/>
        <v>&lt;177 micron (NGR)</v>
      </c>
      <c r="L6053">
        <v>10</v>
      </c>
      <c r="M6053" t="s">
        <v>118</v>
      </c>
      <c r="N6053">
        <v>192</v>
      </c>
      <c r="O6053" t="s">
        <v>760</v>
      </c>
      <c r="P6053" t="s">
        <v>760</v>
      </c>
      <c r="Q6053" t="s">
        <v>760</v>
      </c>
      <c r="R6053" t="s">
        <v>760</v>
      </c>
      <c r="S6053" t="s">
        <v>760</v>
      </c>
      <c r="T6053" t="s">
        <v>760</v>
      </c>
      <c r="U6053" t="s">
        <v>760</v>
      </c>
      <c r="V6053" t="s">
        <v>760</v>
      </c>
      <c r="W6053" t="s">
        <v>760</v>
      </c>
      <c r="X6053" t="s">
        <v>760</v>
      </c>
      <c r="Y6053" t="s">
        <v>760</v>
      </c>
      <c r="Z6053" t="s">
        <v>760</v>
      </c>
    </row>
    <row r="6054" spans="1:26" hidden="1" x14ac:dyDescent="0.25">
      <c r="A6054" t="s">
        <v>23986</v>
      </c>
      <c r="B6054" t="s">
        <v>23987</v>
      </c>
      <c r="C6054" s="1" t="str">
        <f t="shared" ref="C6054:C6117" si="1002">HYPERLINK("http://geochem.nrcan.gc.ca/cdogs/content/bdl/bdl210392_e.htm", "21:0392")</f>
        <v>21:0392</v>
      </c>
      <c r="D6054" s="1" t="str">
        <f t="shared" si="999"/>
        <v>21:0131</v>
      </c>
      <c r="E6054" t="s">
        <v>23988</v>
      </c>
      <c r="F6054" t="s">
        <v>23989</v>
      </c>
      <c r="H6054">
        <v>67.131021200000006</v>
      </c>
      <c r="I6054">
        <v>-83.773764400000005</v>
      </c>
      <c r="J6054" s="1" t="str">
        <f t="shared" si="1000"/>
        <v>NGR lake sediment grab sample</v>
      </c>
      <c r="K6054" s="1" t="str">
        <f t="shared" si="1001"/>
        <v>&lt;177 micron (NGR)</v>
      </c>
      <c r="L6054">
        <v>10</v>
      </c>
      <c r="M6054" t="s">
        <v>131</v>
      </c>
      <c r="N6054">
        <v>193</v>
      </c>
      <c r="O6054" t="s">
        <v>67</v>
      </c>
      <c r="P6054" t="s">
        <v>62</v>
      </c>
      <c r="Q6054" t="s">
        <v>181</v>
      </c>
      <c r="R6054" t="s">
        <v>145</v>
      </c>
      <c r="S6054" t="s">
        <v>78</v>
      </c>
      <c r="T6054" t="s">
        <v>36</v>
      </c>
      <c r="U6054" t="s">
        <v>81</v>
      </c>
      <c r="V6054" t="s">
        <v>685</v>
      </c>
      <c r="W6054" t="s">
        <v>66</v>
      </c>
      <c r="X6054" t="s">
        <v>82</v>
      </c>
      <c r="Y6054" t="s">
        <v>1607</v>
      </c>
      <c r="Z6054" t="s">
        <v>1200</v>
      </c>
    </row>
    <row r="6055" spans="1:26" hidden="1" x14ac:dyDescent="0.25">
      <c r="A6055" t="s">
        <v>23990</v>
      </c>
      <c r="B6055" t="s">
        <v>23991</v>
      </c>
      <c r="C6055" s="1" t="str">
        <f t="shared" si="1002"/>
        <v>21:0392</v>
      </c>
      <c r="D6055" s="1" t="str">
        <f t="shared" si="999"/>
        <v>21:0131</v>
      </c>
      <c r="E6055" t="s">
        <v>23992</v>
      </c>
      <c r="F6055" t="s">
        <v>23993</v>
      </c>
      <c r="H6055">
        <v>67.159210700000003</v>
      </c>
      <c r="I6055">
        <v>-83.844744199999994</v>
      </c>
      <c r="J6055" s="1" t="str">
        <f t="shared" si="1000"/>
        <v>NGR lake sediment grab sample</v>
      </c>
      <c r="K6055" s="1" t="str">
        <f t="shared" si="1001"/>
        <v>&lt;177 micron (NGR)</v>
      </c>
      <c r="L6055">
        <v>10</v>
      </c>
      <c r="M6055" t="s">
        <v>143</v>
      </c>
      <c r="N6055">
        <v>194</v>
      </c>
      <c r="O6055" t="s">
        <v>973</v>
      </c>
      <c r="P6055" t="s">
        <v>297</v>
      </c>
      <c r="Q6055" t="s">
        <v>198</v>
      </c>
      <c r="R6055" t="s">
        <v>197</v>
      </c>
      <c r="S6055" t="s">
        <v>135</v>
      </c>
      <c r="T6055" t="s">
        <v>36</v>
      </c>
      <c r="U6055" t="s">
        <v>3807</v>
      </c>
      <c r="V6055" t="s">
        <v>1475</v>
      </c>
      <c r="W6055" t="s">
        <v>80</v>
      </c>
      <c r="X6055" t="s">
        <v>82</v>
      </c>
      <c r="Y6055" t="s">
        <v>23994</v>
      </c>
      <c r="Z6055" t="s">
        <v>3412</v>
      </c>
    </row>
    <row r="6056" spans="1:26" hidden="1" x14ac:dyDescent="0.25">
      <c r="A6056" t="s">
        <v>23995</v>
      </c>
      <c r="B6056" t="s">
        <v>23996</v>
      </c>
      <c r="C6056" s="1" t="str">
        <f t="shared" si="1002"/>
        <v>21:0392</v>
      </c>
      <c r="D6056" s="1" t="str">
        <f t="shared" si="999"/>
        <v>21:0131</v>
      </c>
      <c r="E6056" t="s">
        <v>23997</v>
      </c>
      <c r="F6056" t="s">
        <v>23998</v>
      </c>
      <c r="H6056">
        <v>67.158750800000007</v>
      </c>
      <c r="I6056">
        <v>-83.901804200000001</v>
      </c>
      <c r="J6056" s="1" t="str">
        <f t="shared" si="1000"/>
        <v>NGR lake sediment grab sample</v>
      </c>
      <c r="K6056" s="1" t="str">
        <f t="shared" si="1001"/>
        <v>&lt;177 micron (NGR)</v>
      </c>
      <c r="L6056">
        <v>10</v>
      </c>
      <c r="M6056" t="s">
        <v>177</v>
      </c>
      <c r="N6056">
        <v>195</v>
      </c>
      <c r="O6056" t="s">
        <v>858</v>
      </c>
      <c r="P6056" t="s">
        <v>336</v>
      </c>
      <c r="Q6056" t="s">
        <v>145</v>
      </c>
      <c r="R6056" t="s">
        <v>74</v>
      </c>
      <c r="S6056" t="s">
        <v>277</v>
      </c>
      <c r="T6056" t="s">
        <v>122</v>
      </c>
      <c r="U6056" t="s">
        <v>245</v>
      </c>
      <c r="V6056" t="s">
        <v>1006</v>
      </c>
      <c r="W6056" t="s">
        <v>181</v>
      </c>
      <c r="X6056" t="s">
        <v>890</v>
      </c>
      <c r="Y6056" t="s">
        <v>34</v>
      </c>
      <c r="Z6056" t="s">
        <v>3412</v>
      </c>
    </row>
    <row r="6057" spans="1:26" hidden="1" x14ac:dyDescent="0.25">
      <c r="A6057" t="s">
        <v>23999</v>
      </c>
      <c r="B6057" t="s">
        <v>24000</v>
      </c>
      <c r="C6057" s="1" t="str">
        <f t="shared" si="1002"/>
        <v>21:0392</v>
      </c>
      <c r="D6057" s="1" t="str">
        <f t="shared" si="999"/>
        <v>21:0131</v>
      </c>
      <c r="E6057" t="s">
        <v>23941</v>
      </c>
      <c r="F6057" t="s">
        <v>24001</v>
      </c>
      <c r="H6057">
        <v>67.186885000000004</v>
      </c>
      <c r="I6057">
        <v>-83.861078899999995</v>
      </c>
      <c r="J6057" s="1" t="str">
        <f t="shared" si="1000"/>
        <v>NGR lake sediment grab sample</v>
      </c>
      <c r="K6057" s="1" t="str">
        <f t="shared" si="1001"/>
        <v>&lt;177 micron (NGR)</v>
      </c>
      <c r="L6057">
        <v>10</v>
      </c>
      <c r="M6057" t="s">
        <v>366</v>
      </c>
      <c r="N6057">
        <v>196</v>
      </c>
      <c r="O6057" t="s">
        <v>464</v>
      </c>
      <c r="P6057" t="s">
        <v>88</v>
      </c>
      <c r="Q6057" t="s">
        <v>277</v>
      </c>
      <c r="R6057" t="s">
        <v>588</v>
      </c>
      <c r="S6057" t="s">
        <v>516</v>
      </c>
      <c r="T6057" t="s">
        <v>36</v>
      </c>
      <c r="U6057" t="s">
        <v>964</v>
      </c>
      <c r="V6057" t="s">
        <v>80</v>
      </c>
      <c r="W6057" t="s">
        <v>80</v>
      </c>
      <c r="X6057" t="s">
        <v>82</v>
      </c>
      <c r="Y6057" t="s">
        <v>39</v>
      </c>
      <c r="Z6057" t="s">
        <v>198</v>
      </c>
    </row>
    <row r="6058" spans="1:26" hidden="1" x14ac:dyDescent="0.25">
      <c r="A6058" t="s">
        <v>24002</v>
      </c>
      <c r="B6058" t="s">
        <v>24003</v>
      </c>
      <c r="C6058" s="1" t="str">
        <f t="shared" si="1002"/>
        <v>21:0392</v>
      </c>
      <c r="D6058" s="1" t="str">
        <f t="shared" si="999"/>
        <v>21:0131</v>
      </c>
      <c r="E6058" t="s">
        <v>24004</v>
      </c>
      <c r="F6058" t="s">
        <v>24005</v>
      </c>
      <c r="H6058">
        <v>67.188538399999999</v>
      </c>
      <c r="I6058">
        <v>-83.946105500000002</v>
      </c>
      <c r="J6058" s="1" t="str">
        <f t="shared" si="1000"/>
        <v>NGR lake sediment grab sample</v>
      </c>
      <c r="K6058" s="1" t="str">
        <f t="shared" si="1001"/>
        <v>&lt;177 micron (NGR)</v>
      </c>
      <c r="L6058">
        <v>10</v>
      </c>
      <c r="M6058" t="s">
        <v>187</v>
      </c>
      <c r="N6058">
        <v>197</v>
      </c>
      <c r="O6058" t="s">
        <v>81</v>
      </c>
      <c r="P6058" t="s">
        <v>49</v>
      </c>
      <c r="Q6058" t="s">
        <v>110</v>
      </c>
      <c r="R6058" t="s">
        <v>82</v>
      </c>
      <c r="S6058" t="s">
        <v>109</v>
      </c>
      <c r="T6058" t="s">
        <v>36</v>
      </c>
      <c r="U6058" t="s">
        <v>235</v>
      </c>
      <c r="V6058" t="s">
        <v>180</v>
      </c>
      <c r="W6058" t="s">
        <v>63</v>
      </c>
      <c r="X6058" t="s">
        <v>77</v>
      </c>
      <c r="Y6058" t="s">
        <v>39</v>
      </c>
      <c r="Z6058" t="s">
        <v>33</v>
      </c>
    </row>
    <row r="6059" spans="1:26" hidden="1" x14ac:dyDescent="0.25">
      <c r="A6059" t="s">
        <v>24006</v>
      </c>
      <c r="B6059" t="s">
        <v>24007</v>
      </c>
      <c r="C6059" s="1" t="str">
        <f t="shared" si="1002"/>
        <v>21:0392</v>
      </c>
      <c r="D6059" s="1" t="str">
        <f t="shared" si="999"/>
        <v>21:0131</v>
      </c>
      <c r="E6059" t="s">
        <v>24008</v>
      </c>
      <c r="F6059" t="s">
        <v>24009</v>
      </c>
      <c r="H6059">
        <v>67.2174823</v>
      </c>
      <c r="I6059">
        <v>-83.949138500000004</v>
      </c>
      <c r="J6059" s="1" t="str">
        <f t="shared" si="1000"/>
        <v>NGR lake sediment grab sample</v>
      </c>
      <c r="K6059" s="1" t="str">
        <f t="shared" si="1001"/>
        <v>&lt;177 micron (NGR)</v>
      </c>
      <c r="L6059">
        <v>10</v>
      </c>
      <c r="M6059" t="s">
        <v>196</v>
      </c>
      <c r="N6059">
        <v>198</v>
      </c>
      <c r="O6059" t="s">
        <v>1090</v>
      </c>
      <c r="P6059" t="s">
        <v>516</v>
      </c>
      <c r="Q6059" t="s">
        <v>109</v>
      </c>
      <c r="R6059" t="s">
        <v>145</v>
      </c>
      <c r="S6059" t="s">
        <v>290</v>
      </c>
      <c r="T6059" t="s">
        <v>36</v>
      </c>
      <c r="U6059" t="s">
        <v>12242</v>
      </c>
      <c r="V6059" t="s">
        <v>1172</v>
      </c>
      <c r="W6059" t="s">
        <v>78</v>
      </c>
      <c r="X6059" t="s">
        <v>82</v>
      </c>
      <c r="Y6059" t="s">
        <v>181</v>
      </c>
      <c r="Z6059" t="s">
        <v>2723</v>
      </c>
    </row>
    <row r="6060" spans="1:26" hidden="1" x14ac:dyDescent="0.25">
      <c r="A6060" t="s">
        <v>24010</v>
      </c>
      <c r="B6060" t="s">
        <v>24011</v>
      </c>
      <c r="C6060" s="1" t="str">
        <f t="shared" si="1002"/>
        <v>21:0392</v>
      </c>
      <c r="D6060" s="1" t="str">
        <f t="shared" si="999"/>
        <v>21:0131</v>
      </c>
      <c r="E6060" t="s">
        <v>24012</v>
      </c>
      <c r="F6060" t="s">
        <v>24013</v>
      </c>
      <c r="H6060">
        <v>67.594153800000001</v>
      </c>
      <c r="I6060">
        <v>-83.906066499999994</v>
      </c>
      <c r="J6060" s="1" t="str">
        <f t="shared" si="1000"/>
        <v>NGR lake sediment grab sample</v>
      </c>
      <c r="K6060" s="1" t="str">
        <f t="shared" si="1001"/>
        <v>&lt;177 micron (NGR)</v>
      </c>
      <c r="L6060">
        <v>10</v>
      </c>
      <c r="M6060" t="s">
        <v>206</v>
      </c>
      <c r="N6060">
        <v>199</v>
      </c>
      <c r="O6060" t="s">
        <v>609</v>
      </c>
      <c r="P6060" t="s">
        <v>3263</v>
      </c>
      <c r="Q6060" t="s">
        <v>546</v>
      </c>
      <c r="R6060" t="s">
        <v>108</v>
      </c>
      <c r="S6060" t="s">
        <v>271</v>
      </c>
      <c r="T6060" t="s">
        <v>36</v>
      </c>
      <c r="U6060" t="s">
        <v>7302</v>
      </c>
      <c r="V6060" t="s">
        <v>940</v>
      </c>
      <c r="W6060" t="s">
        <v>39</v>
      </c>
      <c r="X6060" t="s">
        <v>48</v>
      </c>
      <c r="Y6060" t="s">
        <v>66</v>
      </c>
      <c r="Z6060" t="s">
        <v>4196</v>
      </c>
    </row>
    <row r="6061" spans="1:26" hidden="1" x14ac:dyDescent="0.25">
      <c r="A6061" t="s">
        <v>24014</v>
      </c>
      <c r="B6061" t="s">
        <v>24015</v>
      </c>
      <c r="C6061" s="1" t="str">
        <f t="shared" si="1002"/>
        <v>21:0392</v>
      </c>
      <c r="D6061" s="1" t="str">
        <f t="shared" si="999"/>
        <v>21:0131</v>
      </c>
      <c r="E6061" t="s">
        <v>24016</v>
      </c>
      <c r="F6061" t="s">
        <v>24017</v>
      </c>
      <c r="H6061">
        <v>67.585833699999995</v>
      </c>
      <c r="I6061">
        <v>-83.804938300000003</v>
      </c>
      <c r="J6061" s="1" t="str">
        <f t="shared" si="1000"/>
        <v>NGR lake sediment grab sample</v>
      </c>
      <c r="K6061" s="1" t="str">
        <f t="shared" si="1001"/>
        <v>&lt;177 micron (NGR)</v>
      </c>
      <c r="L6061">
        <v>10</v>
      </c>
      <c r="M6061" t="s">
        <v>214</v>
      </c>
      <c r="N6061">
        <v>200</v>
      </c>
      <c r="O6061" t="s">
        <v>40</v>
      </c>
      <c r="P6061" t="s">
        <v>54</v>
      </c>
      <c r="Q6061" t="s">
        <v>1085</v>
      </c>
      <c r="R6061" t="s">
        <v>489</v>
      </c>
      <c r="S6061" t="s">
        <v>198</v>
      </c>
      <c r="T6061" t="s">
        <v>36</v>
      </c>
      <c r="U6061" t="s">
        <v>1964</v>
      </c>
      <c r="V6061" t="s">
        <v>10021</v>
      </c>
      <c r="W6061" t="s">
        <v>181</v>
      </c>
      <c r="X6061" t="s">
        <v>760</v>
      </c>
      <c r="Y6061" t="s">
        <v>181</v>
      </c>
      <c r="Z6061" t="s">
        <v>760</v>
      </c>
    </row>
    <row r="6062" spans="1:26" hidden="1" x14ac:dyDescent="0.25">
      <c r="A6062" t="s">
        <v>24018</v>
      </c>
      <c r="B6062" t="s">
        <v>24019</v>
      </c>
      <c r="C6062" s="1" t="str">
        <f t="shared" si="1002"/>
        <v>21:0392</v>
      </c>
      <c r="D6062" s="1" t="str">
        <f t="shared" si="999"/>
        <v>21:0131</v>
      </c>
      <c r="E6062" t="s">
        <v>24020</v>
      </c>
      <c r="F6062" t="s">
        <v>24021</v>
      </c>
      <c r="H6062">
        <v>67.484189099999995</v>
      </c>
      <c r="I6062">
        <v>-83.697618000000006</v>
      </c>
      <c r="J6062" s="1" t="str">
        <f t="shared" si="1000"/>
        <v>NGR lake sediment grab sample</v>
      </c>
      <c r="K6062" s="1" t="str">
        <f t="shared" si="1001"/>
        <v>&lt;177 micron (NGR)</v>
      </c>
      <c r="L6062">
        <v>11</v>
      </c>
      <c r="M6062" t="s">
        <v>242</v>
      </c>
      <c r="N6062">
        <v>201</v>
      </c>
      <c r="O6062" t="s">
        <v>465</v>
      </c>
      <c r="P6062" t="s">
        <v>771</v>
      </c>
      <c r="Q6062" t="s">
        <v>406</v>
      </c>
      <c r="R6062" t="s">
        <v>615</v>
      </c>
      <c r="S6062" t="s">
        <v>321</v>
      </c>
      <c r="T6062" t="s">
        <v>36</v>
      </c>
      <c r="U6062" t="s">
        <v>2504</v>
      </c>
      <c r="V6062" t="s">
        <v>11653</v>
      </c>
      <c r="W6062" t="s">
        <v>78</v>
      </c>
      <c r="X6062" t="s">
        <v>77</v>
      </c>
      <c r="Y6062" t="s">
        <v>80</v>
      </c>
      <c r="Z6062" t="s">
        <v>78</v>
      </c>
    </row>
    <row r="6063" spans="1:26" hidden="1" x14ac:dyDescent="0.25">
      <c r="A6063" t="s">
        <v>24022</v>
      </c>
      <c r="B6063" t="s">
        <v>24023</v>
      </c>
      <c r="C6063" s="1" t="str">
        <f t="shared" si="1002"/>
        <v>21:0392</v>
      </c>
      <c r="D6063" s="1" t="str">
        <f>HYPERLINK("http://geochem.nrcan.gc.ca/cdogs/content/svy/svy_e.htm", "")</f>
        <v/>
      </c>
      <c r="G6063" s="1" t="str">
        <f>HYPERLINK("http://geochem.nrcan.gc.ca/cdogs/content/cr_/cr_00021_e.htm", "21")</f>
        <v>21</v>
      </c>
      <c r="J6063" t="s">
        <v>220</v>
      </c>
      <c r="K6063" t="s">
        <v>221</v>
      </c>
      <c r="L6063">
        <v>11</v>
      </c>
      <c r="M6063" t="s">
        <v>222</v>
      </c>
      <c r="N6063">
        <v>202</v>
      </c>
      <c r="O6063" t="s">
        <v>133</v>
      </c>
      <c r="P6063" t="s">
        <v>50</v>
      </c>
      <c r="Q6063" t="s">
        <v>50</v>
      </c>
      <c r="R6063" t="s">
        <v>39</v>
      </c>
      <c r="S6063" t="s">
        <v>80</v>
      </c>
      <c r="T6063" t="s">
        <v>36</v>
      </c>
      <c r="U6063" t="s">
        <v>4834</v>
      </c>
      <c r="V6063" t="s">
        <v>730</v>
      </c>
      <c r="W6063" t="s">
        <v>76</v>
      </c>
      <c r="X6063" t="s">
        <v>890</v>
      </c>
      <c r="Y6063" t="s">
        <v>78</v>
      </c>
      <c r="Z6063" t="s">
        <v>1042</v>
      </c>
    </row>
    <row r="6064" spans="1:26" hidden="1" x14ac:dyDescent="0.25">
      <c r="A6064" t="s">
        <v>24024</v>
      </c>
      <c r="B6064" t="s">
        <v>24025</v>
      </c>
      <c r="C6064" s="1" t="str">
        <f t="shared" si="1002"/>
        <v>21:0392</v>
      </c>
      <c r="D6064" s="1" t="str">
        <f t="shared" ref="D6064:D6090" si="1003">HYPERLINK("http://geochem.nrcan.gc.ca/cdogs/content/svy/svy210131_e.htm", "21:0131")</f>
        <v>21:0131</v>
      </c>
      <c r="E6064" t="s">
        <v>24026</v>
      </c>
      <c r="F6064" t="s">
        <v>24027</v>
      </c>
      <c r="H6064">
        <v>67.569487100000003</v>
      </c>
      <c r="I6064">
        <v>-83.701794899999996</v>
      </c>
      <c r="J6064" s="1" t="str">
        <f t="shared" ref="J6064:J6090" si="1004">HYPERLINK("http://geochem.nrcan.gc.ca/cdogs/content/kwd/kwd020027_e.htm", "NGR lake sediment grab sample")</f>
        <v>NGR lake sediment grab sample</v>
      </c>
      <c r="K6064" s="1" t="str">
        <f t="shared" ref="K6064:K6090" si="1005">HYPERLINK("http://geochem.nrcan.gc.ca/cdogs/content/kwd/kwd080006_e.htm", "&lt;177 micron (NGR)")</f>
        <v>&lt;177 micron (NGR)</v>
      </c>
      <c r="L6064">
        <v>11</v>
      </c>
      <c r="M6064" t="s">
        <v>47</v>
      </c>
      <c r="N6064">
        <v>203</v>
      </c>
      <c r="O6064" t="s">
        <v>3263</v>
      </c>
      <c r="P6064" t="s">
        <v>300</v>
      </c>
      <c r="Q6064" t="s">
        <v>283</v>
      </c>
      <c r="R6064" t="s">
        <v>489</v>
      </c>
      <c r="S6064" t="s">
        <v>134</v>
      </c>
      <c r="T6064" t="s">
        <v>36</v>
      </c>
      <c r="U6064" t="s">
        <v>3934</v>
      </c>
      <c r="V6064" t="s">
        <v>18856</v>
      </c>
      <c r="W6064" t="s">
        <v>80</v>
      </c>
      <c r="X6064" t="s">
        <v>82</v>
      </c>
      <c r="Y6064" t="s">
        <v>80</v>
      </c>
      <c r="Z6064" t="s">
        <v>3166</v>
      </c>
    </row>
    <row r="6065" spans="1:26" hidden="1" x14ac:dyDescent="0.25">
      <c r="A6065" t="s">
        <v>24028</v>
      </c>
      <c r="B6065" t="s">
        <v>24029</v>
      </c>
      <c r="C6065" s="1" t="str">
        <f t="shared" si="1002"/>
        <v>21:0392</v>
      </c>
      <c r="D6065" s="1" t="str">
        <f t="shared" si="1003"/>
        <v>21:0131</v>
      </c>
      <c r="E6065" t="s">
        <v>24030</v>
      </c>
      <c r="F6065" t="s">
        <v>24031</v>
      </c>
      <c r="H6065">
        <v>67.545328400000002</v>
      </c>
      <c r="I6065">
        <v>-83.638770500000007</v>
      </c>
      <c r="J6065" s="1" t="str">
        <f t="shared" si="1004"/>
        <v>NGR lake sediment grab sample</v>
      </c>
      <c r="K6065" s="1" t="str">
        <f t="shared" si="1005"/>
        <v>&lt;177 micron (NGR)</v>
      </c>
      <c r="L6065">
        <v>11</v>
      </c>
      <c r="M6065" t="s">
        <v>60</v>
      </c>
      <c r="N6065">
        <v>204</v>
      </c>
      <c r="O6065" t="s">
        <v>1709</v>
      </c>
      <c r="P6065" t="s">
        <v>1058</v>
      </c>
      <c r="Q6065" t="s">
        <v>406</v>
      </c>
      <c r="R6065" t="s">
        <v>120</v>
      </c>
      <c r="S6065" t="s">
        <v>283</v>
      </c>
      <c r="T6065" t="s">
        <v>36</v>
      </c>
      <c r="U6065" t="s">
        <v>456</v>
      </c>
      <c r="V6065" t="s">
        <v>15524</v>
      </c>
      <c r="W6065" t="s">
        <v>80</v>
      </c>
      <c r="X6065" t="s">
        <v>283</v>
      </c>
      <c r="Y6065" t="s">
        <v>2590</v>
      </c>
      <c r="Z6065" t="s">
        <v>895</v>
      </c>
    </row>
    <row r="6066" spans="1:26" hidden="1" x14ac:dyDescent="0.25">
      <c r="A6066" t="s">
        <v>24032</v>
      </c>
      <c r="B6066" t="s">
        <v>24033</v>
      </c>
      <c r="C6066" s="1" t="str">
        <f t="shared" si="1002"/>
        <v>21:0392</v>
      </c>
      <c r="D6066" s="1" t="str">
        <f t="shared" si="1003"/>
        <v>21:0131</v>
      </c>
      <c r="E6066" t="s">
        <v>24034</v>
      </c>
      <c r="F6066" t="s">
        <v>24035</v>
      </c>
      <c r="H6066">
        <v>67.5506022</v>
      </c>
      <c r="I6066">
        <v>-83.543597300000002</v>
      </c>
      <c r="J6066" s="1" t="str">
        <f t="shared" si="1004"/>
        <v>NGR lake sediment grab sample</v>
      </c>
      <c r="K6066" s="1" t="str">
        <f t="shared" si="1005"/>
        <v>&lt;177 micron (NGR)</v>
      </c>
      <c r="L6066">
        <v>11</v>
      </c>
      <c r="M6066" t="s">
        <v>73</v>
      </c>
      <c r="N6066">
        <v>205</v>
      </c>
      <c r="O6066" t="s">
        <v>1254</v>
      </c>
      <c r="P6066" t="s">
        <v>546</v>
      </c>
      <c r="Q6066" t="s">
        <v>97</v>
      </c>
      <c r="R6066" t="s">
        <v>596</v>
      </c>
      <c r="S6066" t="s">
        <v>146</v>
      </c>
      <c r="T6066" t="s">
        <v>36</v>
      </c>
      <c r="U6066" t="s">
        <v>307</v>
      </c>
      <c r="V6066" t="s">
        <v>408</v>
      </c>
      <c r="W6066" t="s">
        <v>146</v>
      </c>
      <c r="X6066" t="s">
        <v>283</v>
      </c>
      <c r="Y6066" t="s">
        <v>33</v>
      </c>
      <c r="Z6066" t="s">
        <v>738</v>
      </c>
    </row>
    <row r="6067" spans="1:26" hidden="1" x14ac:dyDescent="0.25">
      <c r="A6067" t="s">
        <v>24036</v>
      </c>
      <c r="B6067" t="s">
        <v>24037</v>
      </c>
      <c r="C6067" s="1" t="str">
        <f t="shared" si="1002"/>
        <v>21:0392</v>
      </c>
      <c r="D6067" s="1" t="str">
        <f t="shared" si="1003"/>
        <v>21:0131</v>
      </c>
      <c r="E6067" t="s">
        <v>24038</v>
      </c>
      <c r="F6067" t="s">
        <v>24039</v>
      </c>
      <c r="H6067">
        <v>67.548631599999993</v>
      </c>
      <c r="I6067">
        <v>-83.441791600000002</v>
      </c>
      <c r="J6067" s="1" t="str">
        <f t="shared" si="1004"/>
        <v>NGR lake sediment grab sample</v>
      </c>
      <c r="K6067" s="1" t="str">
        <f t="shared" si="1005"/>
        <v>&lt;177 micron (NGR)</v>
      </c>
      <c r="L6067">
        <v>11</v>
      </c>
      <c r="M6067" t="s">
        <v>87</v>
      </c>
      <c r="N6067">
        <v>206</v>
      </c>
      <c r="O6067" t="s">
        <v>888</v>
      </c>
      <c r="P6067" t="s">
        <v>336</v>
      </c>
      <c r="Q6067" t="s">
        <v>198</v>
      </c>
      <c r="R6067" t="s">
        <v>82</v>
      </c>
      <c r="S6067" t="s">
        <v>290</v>
      </c>
      <c r="T6067" t="s">
        <v>36</v>
      </c>
      <c r="U6067" t="s">
        <v>2854</v>
      </c>
      <c r="V6067" t="s">
        <v>6252</v>
      </c>
      <c r="W6067" t="s">
        <v>80</v>
      </c>
      <c r="X6067" t="s">
        <v>82</v>
      </c>
      <c r="Y6067" t="s">
        <v>1607</v>
      </c>
      <c r="Z6067" t="s">
        <v>3876</v>
      </c>
    </row>
    <row r="6068" spans="1:26" hidden="1" x14ac:dyDescent="0.25">
      <c r="A6068" t="s">
        <v>24040</v>
      </c>
      <c r="B6068" t="s">
        <v>24041</v>
      </c>
      <c r="C6068" s="1" t="str">
        <f t="shared" si="1002"/>
        <v>21:0392</v>
      </c>
      <c r="D6068" s="1" t="str">
        <f t="shared" si="1003"/>
        <v>21:0131</v>
      </c>
      <c r="E6068" t="s">
        <v>24042</v>
      </c>
      <c r="F6068" t="s">
        <v>24043</v>
      </c>
      <c r="H6068">
        <v>67.538799400000002</v>
      </c>
      <c r="I6068">
        <v>-83.361549699999998</v>
      </c>
      <c r="J6068" s="1" t="str">
        <f t="shared" si="1004"/>
        <v>NGR lake sediment grab sample</v>
      </c>
      <c r="K6068" s="1" t="str">
        <f t="shared" si="1005"/>
        <v>&lt;177 micron (NGR)</v>
      </c>
      <c r="L6068">
        <v>11</v>
      </c>
      <c r="M6068" t="s">
        <v>96</v>
      </c>
      <c r="N6068">
        <v>207</v>
      </c>
      <c r="O6068" t="s">
        <v>528</v>
      </c>
      <c r="P6068" t="s">
        <v>61</v>
      </c>
      <c r="Q6068" t="s">
        <v>134</v>
      </c>
      <c r="R6068" t="s">
        <v>62</v>
      </c>
      <c r="S6068" t="s">
        <v>34</v>
      </c>
      <c r="T6068" t="s">
        <v>36</v>
      </c>
      <c r="U6068" t="s">
        <v>2474</v>
      </c>
      <c r="V6068" t="s">
        <v>5055</v>
      </c>
      <c r="W6068" t="s">
        <v>66</v>
      </c>
      <c r="X6068" t="s">
        <v>82</v>
      </c>
      <c r="Y6068" t="s">
        <v>66</v>
      </c>
      <c r="Z6068" t="s">
        <v>4117</v>
      </c>
    </row>
    <row r="6069" spans="1:26" hidden="1" x14ac:dyDescent="0.25">
      <c r="A6069" t="s">
        <v>24044</v>
      </c>
      <c r="B6069" t="s">
        <v>24045</v>
      </c>
      <c r="C6069" s="1" t="str">
        <f t="shared" si="1002"/>
        <v>21:0392</v>
      </c>
      <c r="D6069" s="1" t="str">
        <f t="shared" si="1003"/>
        <v>21:0131</v>
      </c>
      <c r="E6069" t="s">
        <v>24046</v>
      </c>
      <c r="F6069" t="s">
        <v>24047</v>
      </c>
      <c r="H6069">
        <v>67.519201800000005</v>
      </c>
      <c r="I6069">
        <v>-83.711895799999994</v>
      </c>
      <c r="J6069" s="1" t="str">
        <f t="shared" si="1004"/>
        <v>NGR lake sediment grab sample</v>
      </c>
      <c r="K6069" s="1" t="str">
        <f t="shared" si="1005"/>
        <v>&lt;177 micron (NGR)</v>
      </c>
      <c r="L6069">
        <v>11</v>
      </c>
      <c r="M6069" t="s">
        <v>106</v>
      </c>
      <c r="N6069">
        <v>208</v>
      </c>
      <c r="O6069" t="s">
        <v>163</v>
      </c>
      <c r="P6069" t="s">
        <v>702</v>
      </c>
      <c r="Q6069" t="s">
        <v>349</v>
      </c>
      <c r="R6069" t="s">
        <v>243</v>
      </c>
      <c r="S6069" t="s">
        <v>77</v>
      </c>
      <c r="T6069" t="s">
        <v>36</v>
      </c>
      <c r="U6069" t="s">
        <v>938</v>
      </c>
      <c r="V6069" t="s">
        <v>548</v>
      </c>
      <c r="W6069" t="s">
        <v>33</v>
      </c>
      <c r="X6069" t="s">
        <v>283</v>
      </c>
      <c r="Y6069" t="s">
        <v>41</v>
      </c>
      <c r="Z6069" t="s">
        <v>2697</v>
      </c>
    </row>
    <row r="6070" spans="1:26" hidden="1" x14ac:dyDescent="0.25">
      <c r="A6070" t="s">
        <v>24048</v>
      </c>
      <c r="B6070" t="s">
        <v>24049</v>
      </c>
      <c r="C6070" s="1" t="str">
        <f t="shared" si="1002"/>
        <v>21:0392</v>
      </c>
      <c r="D6070" s="1" t="str">
        <f t="shared" si="1003"/>
        <v>21:0131</v>
      </c>
      <c r="E6070" t="s">
        <v>24050</v>
      </c>
      <c r="F6070" t="s">
        <v>24051</v>
      </c>
      <c r="H6070">
        <v>67.486079500000002</v>
      </c>
      <c r="I6070">
        <v>-83.778937900000003</v>
      </c>
      <c r="J6070" s="1" t="str">
        <f t="shared" si="1004"/>
        <v>NGR lake sediment grab sample</v>
      </c>
      <c r="K6070" s="1" t="str">
        <f t="shared" si="1005"/>
        <v>&lt;177 micron (NGR)</v>
      </c>
      <c r="L6070">
        <v>11</v>
      </c>
      <c r="M6070" t="s">
        <v>251</v>
      </c>
      <c r="N6070">
        <v>209</v>
      </c>
      <c r="O6070" t="s">
        <v>390</v>
      </c>
      <c r="P6070" t="s">
        <v>888</v>
      </c>
      <c r="Q6070" t="s">
        <v>145</v>
      </c>
      <c r="R6070" t="s">
        <v>74</v>
      </c>
      <c r="S6070" t="s">
        <v>64</v>
      </c>
      <c r="T6070" t="s">
        <v>437</v>
      </c>
      <c r="U6070" t="s">
        <v>1846</v>
      </c>
      <c r="V6070" t="s">
        <v>80</v>
      </c>
      <c r="W6070" t="s">
        <v>39</v>
      </c>
      <c r="X6070" t="s">
        <v>79</v>
      </c>
      <c r="Y6070" t="s">
        <v>63</v>
      </c>
      <c r="Z6070" t="s">
        <v>3084</v>
      </c>
    </row>
    <row r="6071" spans="1:26" hidden="1" x14ac:dyDescent="0.25">
      <c r="A6071" t="s">
        <v>24052</v>
      </c>
      <c r="B6071" t="s">
        <v>24053</v>
      </c>
      <c r="C6071" s="1" t="str">
        <f t="shared" si="1002"/>
        <v>21:0392</v>
      </c>
      <c r="D6071" s="1" t="str">
        <f t="shared" si="1003"/>
        <v>21:0131</v>
      </c>
      <c r="E6071" t="s">
        <v>24054</v>
      </c>
      <c r="F6071" t="s">
        <v>24055</v>
      </c>
      <c r="H6071">
        <v>67.472617299999996</v>
      </c>
      <c r="I6071">
        <v>-83.815566000000004</v>
      </c>
      <c r="J6071" s="1" t="str">
        <f t="shared" si="1004"/>
        <v>NGR lake sediment grab sample</v>
      </c>
      <c r="K6071" s="1" t="str">
        <f t="shared" si="1005"/>
        <v>&lt;177 micron (NGR)</v>
      </c>
      <c r="L6071">
        <v>11</v>
      </c>
      <c r="M6071" t="s">
        <v>259</v>
      </c>
      <c r="N6071">
        <v>210</v>
      </c>
      <c r="O6071" t="s">
        <v>583</v>
      </c>
      <c r="P6071" t="s">
        <v>243</v>
      </c>
      <c r="Q6071" t="s">
        <v>391</v>
      </c>
      <c r="R6071" t="s">
        <v>243</v>
      </c>
      <c r="S6071" t="s">
        <v>77</v>
      </c>
      <c r="T6071" t="s">
        <v>122</v>
      </c>
      <c r="U6071" t="s">
        <v>673</v>
      </c>
      <c r="V6071" t="s">
        <v>6252</v>
      </c>
      <c r="W6071" t="s">
        <v>33</v>
      </c>
      <c r="X6071" t="s">
        <v>82</v>
      </c>
      <c r="Y6071" t="s">
        <v>41</v>
      </c>
      <c r="Z6071" t="s">
        <v>1183</v>
      </c>
    </row>
    <row r="6072" spans="1:26" hidden="1" x14ac:dyDescent="0.25">
      <c r="A6072" t="s">
        <v>24056</v>
      </c>
      <c r="B6072" t="s">
        <v>24057</v>
      </c>
      <c r="C6072" s="1" t="str">
        <f t="shared" si="1002"/>
        <v>21:0392</v>
      </c>
      <c r="D6072" s="1" t="str">
        <f t="shared" si="1003"/>
        <v>21:0131</v>
      </c>
      <c r="E6072" t="s">
        <v>24054</v>
      </c>
      <c r="F6072" t="s">
        <v>24058</v>
      </c>
      <c r="H6072">
        <v>67.472617299999996</v>
      </c>
      <c r="I6072">
        <v>-83.815566000000004</v>
      </c>
      <c r="J6072" s="1" t="str">
        <f t="shared" si="1004"/>
        <v>NGR lake sediment grab sample</v>
      </c>
      <c r="K6072" s="1" t="str">
        <f t="shared" si="1005"/>
        <v>&lt;177 micron (NGR)</v>
      </c>
      <c r="L6072">
        <v>11</v>
      </c>
      <c r="M6072" t="s">
        <v>268</v>
      </c>
      <c r="N6072">
        <v>211</v>
      </c>
      <c r="O6072" t="s">
        <v>1177</v>
      </c>
      <c r="P6072" t="s">
        <v>79</v>
      </c>
      <c r="Q6072" t="s">
        <v>349</v>
      </c>
      <c r="R6072" t="s">
        <v>702</v>
      </c>
      <c r="S6072" t="s">
        <v>244</v>
      </c>
      <c r="T6072" t="s">
        <v>36</v>
      </c>
      <c r="U6072" t="s">
        <v>1480</v>
      </c>
      <c r="V6072" t="s">
        <v>2145</v>
      </c>
      <c r="W6072" t="s">
        <v>78</v>
      </c>
      <c r="X6072" t="s">
        <v>283</v>
      </c>
      <c r="Y6072" t="s">
        <v>66</v>
      </c>
      <c r="Z6072" t="s">
        <v>78</v>
      </c>
    </row>
    <row r="6073" spans="1:26" hidden="1" x14ac:dyDescent="0.25">
      <c r="A6073" t="s">
        <v>24059</v>
      </c>
      <c r="B6073" t="s">
        <v>24060</v>
      </c>
      <c r="C6073" s="1" t="str">
        <f t="shared" si="1002"/>
        <v>21:0392</v>
      </c>
      <c r="D6073" s="1" t="str">
        <f t="shared" si="1003"/>
        <v>21:0131</v>
      </c>
      <c r="E6073" t="s">
        <v>24061</v>
      </c>
      <c r="F6073" t="s">
        <v>24062</v>
      </c>
      <c r="H6073">
        <v>67.465912500000002</v>
      </c>
      <c r="I6073">
        <v>-83.883200000000002</v>
      </c>
      <c r="J6073" s="1" t="str">
        <f t="shared" si="1004"/>
        <v>NGR lake sediment grab sample</v>
      </c>
      <c r="K6073" s="1" t="str">
        <f t="shared" si="1005"/>
        <v>&lt;177 micron (NGR)</v>
      </c>
      <c r="L6073">
        <v>11</v>
      </c>
      <c r="M6073" t="s">
        <v>118</v>
      </c>
      <c r="N6073">
        <v>212</v>
      </c>
      <c r="O6073" t="s">
        <v>963</v>
      </c>
      <c r="P6073" t="s">
        <v>1047</v>
      </c>
      <c r="Q6073" t="s">
        <v>77</v>
      </c>
      <c r="R6073" t="s">
        <v>679</v>
      </c>
      <c r="S6073" t="s">
        <v>271</v>
      </c>
      <c r="T6073" t="s">
        <v>36</v>
      </c>
      <c r="U6073" t="s">
        <v>1785</v>
      </c>
      <c r="V6073" t="s">
        <v>1589</v>
      </c>
      <c r="W6073" t="s">
        <v>78</v>
      </c>
      <c r="X6073" t="s">
        <v>82</v>
      </c>
      <c r="Y6073" t="s">
        <v>125</v>
      </c>
      <c r="Z6073" t="s">
        <v>1547</v>
      </c>
    </row>
    <row r="6074" spans="1:26" hidden="1" x14ac:dyDescent="0.25">
      <c r="A6074" t="s">
        <v>24063</v>
      </c>
      <c r="B6074" t="s">
        <v>24064</v>
      </c>
      <c r="C6074" s="1" t="str">
        <f t="shared" si="1002"/>
        <v>21:0392</v>
      </c>
      <c r="D6074" s="1" t="str">
        <f t="shared" si="1003"/>
        <v>21:0131</v>
      </c>
      <c r="E6074" t="s">
        <v>24065</v>
      </c>
      <c r="F6074" t="s">
        <v>24066</v>
      </c>
      <c r="H6074">
        <v>67.475848499999998</v>
      </c>
      <c r="I6074">
        <v>-83.955393700000002</v>
      </c>
      <c r="J6074" s="1" t="str">
        <f t="shared" si="1004"/>
        <v>NGR lake sediment grab sample</v>
      </c>
      <c r="K6074" s="1" t="str">
        <f t="shared" si="1005"/>
        <v>&lt;177 micron (NGR)</v>
      </c>
      <c r="L6074">
        <v>11</v>
      </c>
      <c r="M6074" t="s">
        <v>131</v>
      </c>
      <c r="N6074">
        <v>213</v>
      </c>
      <c r="O6074" t="s">
        <v>465</v>
      </c>
      <c r="P6074" t="s">
        <v>74</v>
      </c>
      <c r="Q6074" t="s">
        <v>335</v>
      </c>
      <c r="R6074" t="s">
        <v>120</v>
      </c>
      <c r="S6074" t="s">
        <v>109</v>
      </c>
      <c r="T6074" t="s">
        <v>122</v>
      </c>
      <c r="U6074" t="s">
        <v>535</v>
      </c>
      <c r="V6074" t="s">
        <v>992</v>
      </c>
      <c r="W6074" t="s">
        <v>39</v>
      </c>
      <c r="X6074" t="s">
        <v>283</v>
      </c>
      <c r="Y6074" t="s">
        <v>309</v>
      </c>
      <c r="Z6074" t="s">
        <v>6137</v>
      </c>
    </row>
    <row r="6075" spans="1:26" hidden="1" x14ac:dyDescent="0.25">
      <c r="A6075" t="s">
        <v>24067</v>
      </c>
      <c r="B6075" t="s">
        <v>24068</v>
      </c>
      <c r="C6075" s="1" t="str">
        <f t="shared" si="1002"/>
        <v>21:0392</v>
      </c>
      <c r="D6075" s="1" t="str">
        <f t="shared" si="1003"/>
        <v>21:0131</v>
      </c>
      <c r="E6075" t="s">
        <v>24069</v>
      </c>
      <c r="F6075" t="s">
        <v>24070</v>
      </c>
      <c r="H6075">
        <v>67.567844199999996</v>
      </c>
      <c r="I6075">
        <v>-83.963381100000007</v>
      </c>
      <c r="J6075" s="1" t="str">
        <f t="shared" si="1004"/>
        <v>NGR lake sediment grab sample</v>
      </c>
      <c r="K6075" s="1" t="str">
        <f t="shared" si="1005"/>
        <v>&lt;177 micron (NGR)</v>
      </c>
      <c r="L6075">
        <v>11</v>
      </c>
      <c r="M6075" t="s">
        <v>143</v>
      </c>
      <c r="N6075">
        <v>214</v>
      </c>
      <c r="O6075" t="s">
        <v>405</v>
      </c>
      <c r="P6075" t="s">
        <v>320</v>
      </c>
      <c r="Q6075" t="s">
        <v>334</v>
      </c>
      <c r="R6075" t="s">
        <v>48</v>
      </c>
      <c r="S6075" t="s">
        <v>596</v>
      </c>
      <c r="T6075" t="s">
        <v>36</v>
      </c>
      <c r="U6075" t="s">
        <v>2164</v>
      </c>
      <c r="V6075" t="s">
        <v>5730</v>
      </c>
      <c r="W6075" t="s">
        <v>63</v>
      </c>
      <c r="X6075" t="s">
        <v>82</v>
      </c>
      <c r="Y6075" t="s">
        <v>309</v>
      </c>
      <c r="Z6075" t="s">
        <v>97</v>
      </c>
    </row>
    <row r="6076" spans="1:26" hidden="1" x14ac:dyDescent="0.25">
      <c r="A6076" t="s">
        <v>24071</v>
      </c>
      <c r="B6076" t="s">
        <v>24072</v>
      </c>
      <c r="C6076" s="1" t="str">
        <f t="shared" si="1002"/>
        <v>21:0392</v>
      </c>
      <c r="D6076" s="1" t="str">
        <f t="shared" si="1003"/>
        <v>21:0131</v>
      </c>
      <c r="E6076" t="s">
        <v>24073</v>
      </c>
      <c r="F6076" t="s">
        <v>24074</v>
      </c>
      <c r="H6076">
        <v>67.577031199999993</v>
      </c>
      <c r="I6076">
        <v>-83.912191500000006</v>
      </c>
      <c r="J6076" s="1" t="str">
        <f t="shared" si="1004"/>
        <v>NGR lake sediment grab sample</v>
      </c>
      <c r="K6076" s="1" t="str">
        <f t="shared" si="1005"/>
        <v>&lt;177 micron (NGR)</v>
      </c>
      <c r="L6076">
        <v>11</v>
      </c>
      <c r="M6076" t="s">
        <v>177</v>
      </c>
      <c r="N6076">
        <v>215</v>
      </c>
      <c r="O6076" t="s">
        <v>40</v>
      </c>
      <c r="P6076" t="s">
        <v>228</v>
      </c>
      <c r="Q6076" t="s">
        <v>489</v>
      </c>
      <c r="R6076" t="s">
        <v>489</v>
      </c>
      <c r="S6076" t="s">
        <v>244</v>
      </c>
      <c r="T6076" t="s">
        <v>36</v>
      </c>
      <c r="U6076" t="s">
        <v>2314</v>
      </c>
      <c r="V6076" t="s">
        <v>78</v>
      </c>
      <c r="W6076" t="s">
        <v>80</v>
      </c>
      <c r="X6076" t="s">
        <v>890</v>
      </c>
      <c r="Y6076" t="s">
        <v>875</v>
      </c>
      <c r="Z6076" t="s">
        <v>2697</v>
      </c>
    </row>
    <row r="6077" spans="1:26" hidden="1" x14ac:dyDescent="0.25">
      <c r="A6077" t="s">
        <v>24075</v>
      </c>
      <c r="B6077" t="s">
        <v>24076</v>
      </c>
      <c r="C6077" s="1" t="str">
        <f t="shared" si="1002"/>
        <v>21:0392</v>
      </c>
      <c r="D6077" s="1" t="str">
        <f t="shared" si="1003"/>
        <v>21:0131</v>
      </c>
      <c r="E6077" t="s">
        <v>24077</v>
      </c>
      <c r="F6077" t="s">
        <v>24078</v>
      </c>
      <c r="H6077">
        <v>67.554749099999995</v>
      </c>
      <c r="I6077">
        <v>-83.804754599999995</v>
      </c>
      <c r="J6077" s="1" t="str">
        <f t="shared" si="1004"/>
        <v>NGR lake sediment grab sample</v>
      </c>
      <c r="K6077" s="1" t="str">
        <f t="shared" si="1005"/>
        <v>&lt;177 micron (NGR)</v>
      </c>
      <c r="L6077">
        <v>11</v>
      </c>
      <c r="M6077" t="s">
        <v>187</v>
      </c>
      <c r="N6077">
        <v>216</v>
      </c>
      <c r="O6077" t="s">
        <v>1177</v>
      </c>
      <c r="P6077" t="s">
        <v>562</v>
      </c>
      <c r="Q6077" t="s">
        <v>121</v>
      </c>
      <c r="R6077" t="s">
        <v>224</v>
      </c>
      <c r="S6077" t="s">
        <v>321</v>
      </c>
      <c r="T6077" t="s">
        <v>36</v>
      </c>
      <c r="U6077" t="s">
        <v>1171</v>
      </c>
      <c r="V6077" t="s">
        <v>11779</v>
      </c>
      <c r="W6077" t="s">
        <v>80</v>
      </c>
      <c r="X6077" t="s">
        <v>79</v>
      </c>
      <c r="Y6077" t="s">
        <v>80</v>
      </c>
      <c r="Z6077" t="s">
        <v>4117</v>
      </c>
    </row>
    <row r="6078" spans="1:26" hidden="1" x14ac:dyDescent="0.25">
      <c r="A6078" t="s">
        <v>24079</v>
      </c>
      <c r="B6078" t="s">
        <v>24080</v>
      </c>
      <c r="C6078" s="1" t="str">
        <f t="shared" si="1002"/>
        <v>21:0392</v>
      </c>
      <c r="D6078" s="1" t="str">
        <f t="shared" si="1003"/>
        <v>21:0131</v>
      </c>
      <c r="E6078" t="s">
        <v>24081</v>
      </c>
      <c r="F6078" t="s">
        <v>24082</v>
      </c>
      <c r="H6078">
        <v>67.549284400000005</v>
      </c>
      <c r="I6078">
        <v>-83.748028700000006</v>
      </c>
      <c r="J6078" s="1" t="str">
        <f t="shared" si="1004"/>
        <v>NGR lake sediment grab sample</v>
      </c>
      <c r="K6078" s="1" t="str">
        <f t="shared" si="1005"/>
        <v>&lt;177 micron (NGR)</v>
      </c>
      <c r="L6078">
        <v>11</v>
      </c>
      <c r="M6078" t="s">
        <v>196</v>
      </c>
      <c r="N6078">
        <v>217</v>
      </c>
      <c r="O6078" t="s">
        <v>243</v>
      </c>
      <c r="P6078" t="s">
        <v>320</v>
      </c>
      <c r="Q6078" t="s">
        <v>335</v>
      </c>
      <c r="R6078" t="s">
        <v>1047</v>
      </c>
      <c r="S6078" t="s">
        <v>134</v>
      </c>
      <c r="T6078" t="s">
        <v>36</v>
      </c>
      <c r="U6078" t="s">
        <v>799</v>
      </c>
      <c r="V6078" t="s">
        <v>4679</v>
      </c>
      <c r="W6078" t="s">
        <v>596</v>
      </c>
      <c r="X6078" t="s">
        <v>283</v>
      </c>
      <c r="Y6078" t="s">
        <v>63</v>
      </c>
      <c r="Z6078" t="s">
        <v>565</v>
      </c>
    </row>
    <row r="6079" spans="1:26" hidden="1" x14ac:dyDescent="0.25">
      <c r="A6079" t="s">
        <v>24083</v>
      </c>
      <c r="B6079" t="s">
        <v>24084</v>
      </c>
      <c r="C6079" s="1" t="str">
        <f t="shared" si="1002"/>
        <v>21:0392</v>
      </c>
      <c r="D6079" s="1" t="str">
        <f t="shared" si="1003"/>
        <v>21:0131</v>
      </c>
      <c r="E6079" t="s">
        <v>24020</v>
      </c>
      <c r="F6079" t="s">
        <v>24085</v>
      </c>
      <c r="H6079">
        <v>67.484189099999995</v>
      </c>
      <c r="I6079">
        <v>-83.697618000000006</v>
      </c>
      <c r="J6079" s="1" t="str">
        <f t="shared" si="1004"/>
        <v>NGR lake sediment grab sample</v>
      </c>
      <c r="K6079" s="1" t="str">
        <f t="shared" si="1005"/>
        <v>&lt;177 micron (NGR)</v>
      </c>
      <c r="L6079">
        <v>11</v>
      </c>
      <c r="M6079" t="s">
        <v>366</v>
      </c>
      <c r="N6079">
        <v>218</v>
      </c>
      <c r="O6079" t="s">
        <v>31</v>
      </c>
      <c r="P6079" t="s">
        <v>1047</v>
      </c>
      <c r="Q6079" t="s">
        <v>406</v>
      </c>
      <c r="R6079" t="s">
        <v>289</v>
      </c>
      <c r="S6079" t="s">
        <v>394</v>
      </c>
      <c r="T6079" t="s">
        <v>36</v>
      </c>
      <c r="U6079" t="s">
        <v>4294</v>
      </c>
      <c r="V6079" t="s">
        <v>2544</v>
      </c>
      <c r="W6079" t="s">
        <v>39</v>
      </c>
      <c r="X6079" t="s">
        <v>77</v>
      </c>
      <c r="Y6079" t="s">
        <v>1607</v>
      </c>
      <c r="Z6079" t="s">
        <v>1259</v>
      </c>
    </row>
    <row r="6080" spans="1:26" hidden="1" x14ac:dyDescent="0.25">
      <c r="A6080" t="s">
        <v>24086</v>
      </c>
      <c r="B6080" t="s">
        <v>24087</v>
      </c>
      <c r="C6080" s="1" t="str">
        <f t="shared" si="1002"/>
        <v>21:0392</v>
      </c>
      <c r="D6080" s="1" t="str">
        <f t="shared" si="1003"/>
        <v>21:0131</v>
      </c>
      <c r="E6080" t="s">
        <v>24088</v>
      </c>
      <c r="F6080" t="s">
        <v>24089</v>
      </c>
      <c r="H6080">
        <v>67.436038600000003</v>
      </c>
      <c r="I6080">
        <v>-83.737058300000001</v>
      </c>
      <c r="J6080" s="1" t="str">
        <f t="shared" si="1004"/>
        <v>NGR lake sediment grab sample</v>
      </c>
      <c r="K6080" s="1" t="str">
        <f t="shared" si="1005"/>
        <v>&lt;177 micron (NGR)</v>
      </c>
      <c r="L6080">
        <v>11</v>
      </c>
      <c r="M6080" t="s">
        <v>206</v>
      </c>
      <c r="N6080">
        <v>219</v>
      </c>
      <c r="O6080" t="s">
        <v>588</v>
      </c>
      <c r="P6080" t="s">
        <v>588</v>
      </c>
      <c r="Q6080" t="s">
        <v>283</v>
      </c>
      <c r="R6080" t="s">
        <v>489</v>
      </c>
      <c r="S6080" t="s">
        <v>156</v>
      </c>
      <c r="T6080" t="s">
        <v>36</v>
      </c>
      <c r="U6080" t="s">
        <v>144</v>
      </c>
      <c r="V6080" t="s">
        <v>1018</v>
      </c>
      <c r="W6080" t="s">
        <v>33</v>
      </c>
      <c r="X6080" t="s">
        <v>79</v>
      </c>
      <c r="Y6080" t="s">
        <v>125</v>
      </c>
      <c r="Z6080" t="s">
        <v>1224</v>
      </c>
    </row>
    <row r="6081" spans="1:26" hidden="1" x14ac:dyDescent="0.25">
      <c r="A6081" t="s">
        <v>24090</v>
      </c>
      <c r="B6081" t="s">
        <v>24091</v>
      </c>
      <c r="C6081" s="1" t="str">
        <f t="shared" si="1002"/>
        <v>21:0392</v>
      </c>
      <c r="D6081" s="1" t="str">
        <f t="shared" si="1003"/>
        <v>21:0131</v>
      </c>
      <c r="E6081" t="s">
        <v>24092</v>
      </c>
      <c r="F6081" t="s">
        <v>24093</v>
      </c>
      <c r="H6081">
        <v>67.408649199999999</v>
      </c>
      <c r="I6081">
        <v>-83.805536200000006</v>
      </c>
      <c r="J6081" s="1" t="str">
        <f t="shared" si="1004"/>
        <v>NGR lake sediment grab sample</v>
      </c>
      <c r="K6081" s="1" t="str">
        <f t="shared" si="1005"/>
        <v>&lt;177 micron (NGR)</v>
      </c>
      <c r="L6081">
        <v>11</v>
      </c>
      <c r="M6081" t="s">
        <v>214</v>
      </c>
      <c r="N6081">
        <v>220</v>
      </c>
      <c r="O6081" t="s">
        <v>583</v>
      </c>
      <c r="P6081" t="s">
        <v>79</v>
      </c>
      <c r="Q6081" t="s">
        <v>121</v>
      </c>
      <c r="R6081" t="s">
        <v>236</v>
      </c>
      <c r="S6081" t="s">
        <v>596</v>
      </c>
      <c r="T6081" t="s">
        <v>36</v>
      </c>
      <c r="U6081" t="s">
        <v>24094</v>
      </c>
      <c r="V6081" t="s">
        <v>10021</v>
      </c>
      <c r="W6081" t="s">
        <v>63</v>
      </c>
      <c r="X6081" t="s">
        <v>48</v>
      </c>
      <c r="Y6081" t="s">
        <v>1607</v>
      </c>
      <c r="Z6081" t="s">
        <v>2787</v>
      </c>
    </row>
    <row r="6082" spans="1:26" hidden="1" x14ac:dyDescent="0.25">
      <c r="A6082" t="s">
        <v>24095</v>
      </c>
      <c r="B6082" t="s">
        <v>24096</v>
      </c>
      <c r="C6082" s="1" t="str">
        <f t="shared" si="1002"/>
        <v>21:0392</v>
      </c>
      <c r="D6082" s="1" t="str">
        <f t="shared" si="1003"/>
        <v>21:0131</v>
      </c>
      <c r="E6082" t="s">
        <v>24097</v>
      </c>
      <c r="F6082" t="s">
        <v>24098</v>
      </c>
      <c r="H6082">
        <v>67.599499699999996</v>
      </c>
      <c r="I6082">
        <v>-83.316489799999999</v>
      </c>
      <c r="J6082" s="1" t="str">
        <f t="shared" si="1004"/>
        <v>NGR lake sediment grab sample</v>
      </c>
      <c r="K6082" s="1" t="str">
        <f t="shared" si="1005"/>
        <v>&lt;177 micron (NGR)</v>
      </c>
      <c r="L6082">
        <v>12</v>
      </c>
      <c r="M6082" t="s">
        <v>242</v>
      </c>
      <c r="N6082">
        <v>221</v>
      </c>
      <c r="O6082" t="s">
        <v>306</v>
      </c>
      <c r="P6082" t="s">
        <v>465</v>
      </c>
      <c r="Q6082" t="s">
        <v>349</v>
      </c>
      <c r="R6082" t="s">
        <v>236</v>
      </c>
      <c r="S6082" t="s">
        <v>391</v>
      </c>
      <c r="T6082" t="s">
        <v>36</v>
      </c>
      <c r="U6082" t="s">
        <v>136</v>
      </c>
      <c r="V6082" t="s">
        <v>5525</v>
      </c>
      <c r="W6082" t="s">
        <v>39</v>
      </c>
      <c r="X6082" t="s">
        <v>283</v>
      </c>
      <c r="Y6082" t="s">
        <v>63</v>
      </c>
      <c r="Z6082" t="s">
        <v>6290</v>
      </c>
    </row>
    <row r="6083" spans="1:26" hidden="1" x14ac:dyDescent="0.25">
      <c r="A6083" t="s">
        <v>24099</v>
      </c>
      <c r="B6083" t="s">
        <v>24100</v>
      </c>
      <c r="C6083" s="1" t="str">
        <f t="shared" si="1002"/>
        <v>21:0392</v>
      </c>
      <c r="D6083" s="1" t="str">
        <f t="shared" si="1003"/>
        <v>21:0131</v>
      </c>
      <c r="E6083" t="s">
        <v>24101</v>
      </c>
      <c r="F6083" t="s">
        <v>24102</v>
      </c>
      <c r="H6083">
        <v>67.404526700000005</v>
      </c>
      <c r="I6083">
        <v>-83.837449399999997</v>
      </c>
      <c r="J6083" s="1" t="str">
        <f t="shared" si="1004"/>
        <v>NGR lake sediment grab sample</v>
      </c>
      <c r="K6083" s="1" t="str">
        <f t="shared" si="1005"/>
        <v>&lt;177 micron (NGR)</v>
      </c>
      <c r="L6083">
        <v>12</v>
      </c>
      <c r="M6083" t="s">
        <v>251</v>
      </c>
      <c r="N6083">
        <v>222</v>
      </c>
      <c r="O6083" t="s">
        <v>631</v>
      </c>
      <c r="P6083" t="s">
        <v>798</v>
      </c>
      <c r="Q6083" t="s">
        <v>82</v>
      </c>
      <c r="R6083" t="s">
        <v>108</v>
      </c>
      <c r="S6083" t="s">
        <v>198</v>
      </c>
      <c r="T6083" t="s">
        <v>36</v>
      </c>
      <c r="U6083" t="s">
        <v>9262</v>
      </c>
      <c r="V6083" t="s">
        <v>80</v>
      </c>
      <c r="W6083" t="s">
        <v>80</v>
      </c>
      <c r="X6083" t="s">
        <v>82</v>
      </c>
      <c r="Y6083" t="s">
        <v>63</v>
      </c>
      <c r="Z6083" t="s">
        <v>2692</v>
      </c>
    </row>
    <row r="6084" spans="1:26" hidden="1" x14ac:dyDescent="0.25">
      <c r="A6084" t="s">
        <v>24103</v>
      </c>
      <c r="B6084" t="s">
        <v>24104</v>
      </c>
      <c r="C6084" s="1" t="str">
        <f t="shared" si="1002"/>
        <v>21:0392</v>
      </c>
      <c r="D6084" s="1" t="str">
        <f t="shared" si="1003"/>
        <v>21:0131</v>
      </c>
      <c r="E6084" t="s">
        <v>24105</v>
      </c>
      <c r="F6084" t="s">
        <v>24106</v>
      </c>
      <c r="H6084">
        <v>67.400696600000003</v>
      </c>
      <c r="I6084">
        <v>-83.855570900000004</v>
      </c>
      <c r="J6084" s="1" t="str">
        <f t="shared" si="1004"/>
        <v>NGR lake sediment grab sample</v>
      </c>
      <c r="K6084" s="1" t="str">
        <f t="shared" si="1005"/>
        <v>&lt;177 micron (NGR)</v>
      </c>
      <c r="L6084">
        <v>12</v>
      </c>
      <c r="M6084" t="s">
        <v>259</v>
      </c>
      <c r="N6084">
        <v>223</v>
      </c>
      <c r="O6084" t="s">
        <v>666</v>
      </c>
      <c r="P6084" t="s">
        <v>82</v>
      </c>
      <c r="Q6084" t="s">
        <v>321</v>
      </c>
      <c r="R6084" t="s">
        <v>32</v>
      </c>
      <c r="S6084" t="s">
        <v>34</v>
      </c>
      <c r="T6084" t="s">
        <v>36</v>
      </c>
      <c r="U6084" t="s">
        <v>3934</v>
      </c>
      <c r="V6084" t="s">
        <v>1172</v>
      </c>
      <c r="W6084" t="s">
        <v>66</v>
      </c>
      <c r="X6084" t="s">
        <v>283</v>
      </c>
      <c r="Y6084" t="s">
        <v>33</v>
      </c>
      <c r="Z6084" t="s">
        <v>78</v>
      </c>
    </row>
    <row r="6085" spans="1:26" hidden="1" x14ac:dyDescent="0.25">
      <c r="A6085" t="s">
        <v>24107</v>
      </c>
      <c r="B6085" t="s">
        <v>24108</v>
      </c>
      <c r="C6085" s="1" t="str">
        <f t="shared" si="1002"/>
        <v>21:0392</v>
      </c>
      <c r="D6085" s="1" t="str">
        <f t="shared" si="1003"/>
        <v>21:0131</v>
      </c>
      <c r="E6085" t="s">
        <v>24105</v>
      </c>
      <c r="F6085" t="s">
        <v>24109</v>
      </c>
      <c r="H6085">
        <v>67.400696600000003</v>
      </c>
      <c r="I6085">
        <v>-83.855570900000004</v>
      </c>
      <c r="J6085" s="1" t="str">
        <f t="shared" si="1004"/>
        <v>NGR lake sediment grab sample</v>
      </c>
      <c r="K6085" s="1" t="str">
        <f t="shared" si="1005"/>
        <v>&lt;177 micron (NGR)</v>
      </c>
      <c r="L6085">
        <v>12</v>
      </c>
      <c r="M6085" t="s">
        <v>268</v>
      </c>
      <c r="N6085">
        <v>224</v>
      </c>
      <c r="O6085" t="s">
        <v>207</v>
      </c>
      <c r="P6085" t="s">
        <v>35</v>
      </c>
      <c r="Q6085" t="s">
        <v>335</v>
      </c>
      <c r="R6085" t="s">
        <v>32</v>
      </c>
      <c r="S6085" t="s">
        <v>64</v>
      </c>
      <c r="T6085" t="s">
        <v>36</v>
      </c>
      <c r="U6085" t="s">
        <v>18899</v>
      </c>
      <c r="V6085" t="s">
        <v>478</v>
      </c>
      <c r="W6085" t="s">
        <v>66</v>
      </c>
      <c r="X6085" t="s">
        <v>77</v>
      </c>
      <c r="Y6085" t="s">
        <v>875</v>
      </c>
      <c r="Z6085" t="s">
        <v>181</v>
      </c>
    </row>
    <row r="6086" spans="1:26" hidden="1" x14ac:dyDescent="0.25">
      <c r="A6086" t="s">
        <v>24110</v>
      </c>
      <c r="B6086" t="s">
        <v>24111</v>
      </c>
      <c r="C6086" s="1" t="str">
        <f t="shared" si="1002"/>
        <v>21:0392</v>
      </c>
      <c r="D6086" s="1" t="str">
        <f t="shared" si="1003"/>
        <v>21:0131</v>
      </c>
      <c r="E6086" t="s">
        <v>24112</v>
      </c>
      <c r="F6086" t="s">
        <v>24113</v>
      </c>
      <c r="H6086">
        <v>67.4039377</v>
      </c>
      <c r="I6086">
        <v>-83.931096999999994</v>
      </c>
      <c r="J6086" s="1" t="str">
        <f t="shared" si="1004"/>
        <v>NGR lake sediment grab sample</v>
      </c>
      <c r="K6086" s="1" t="str">
        <f t="shared" si="1005"/>
        <v>&lt;177 micron (NGR)</v>
      </c>
      <c r="L6086">
        <v>12</v>
      </c>
      <c r="M6086" t="s">
        <v>47</v>
      </c>
      <c r="N6086">
        <v>225</v>
      </c>
      <c r="O6086" t="s">
        <v>40</v>
      </c>
      <c r="P6086" t="s">
        <v>49</v>
      </c>
      <c r="Q6086" t="s">
        <v>668</v>
      </c>
      <c r="R6086" t="s">
        <v>489</v>
      </c>
      <c r="S6086" t="s">
        <v>77</v>
      </c>
      <c r="T6086" t="s">
        <v>36</v>
      </c>
      <c r="U6086" t="s">
        <v>11903</v>
      </c>
      <c r="V6086" t="s">
        <v>393</v>
      </c>
      <c r="W6086" t="s">
        <v>63</v>
      </c>
      <c r="X6086" t="s">
        <v>77</v>
      </c>
      <c r="Y6086" t="s">
        <v>63</v>
      </c>
      <c r="Z6086" t="s">
        <v>6700</v>
      </c>
    </row>
    <row r="6087" spans="1:26" hidden="1" x14ac:dyDescent="0.25">
      <c r="A6087" t="s">
        <v>24114</v>
      </c>
      <c r="B6087" t="s">
        <v>24115</v>
      </c>
      <c r="C6087" s="1" t="str">
        <f t="shared" si="1002"/>
        <v>21:0392</v>
      </c>
      <c r="D6087" s="1" t="str">
        <f t="shared" si="1003"/>
        <v>21:0131</v>
      </c>
      <c r="E6087" t="s">
        <v>24116</v>
      </c>
      <c r="F6087" t="s">
        <v>24117</v>
      </c>
      <c r="H6087">
        <v>67.448105799999993</v>
      </c>
      <c r="I6087">
        <v>-83.994885499999995</v>
      </c>
      <c r="J6087" s="1" t="str">
        <f t="shared" si="1004"/>
        <v>NGR lake sediment grab sample</v>
      </c>
      <c r="K6087" s="1" t="str">
        <f t="shared" si="1005"/>
        <v>&lt;177 micron (NGR)</v>
      </c>
      <c r="L6087">
        <v>12</v>
      </c>
      <c r="M6087" t="s">
        <v>60</v>
      </c>
      <c r="N6087">
        <v>226</v>
      </c>
      <c r="O6087" t="s">
        <v>119</v>
      </c>
      <c r="P6087" t="s">
        <v>74</v>
      </c>
      <c r="Q6087" t="s">
        <v>349</v>
      </c>
      <c r="R6087" t="s">
        <v>223</v>
      </c>
      <c r="S6087" t="s">
        <v>134</v>
      </c>
      <c r="T6087" t="s">
        <v>36</v>
      </c>
      <c r="U6087" t="s">
        <v>1846</v>
      </c>
      <c r="V6087" t="s">
        <v>1172</v>
      </c>
      <c r="W6087" t="s">
        <v>146</v>
      </c>
      <c r="X6087" t="s">
        <v>48</v>
      </c>
      <c r="Y6087" t="s">
        <v>181</v>
      </c>
      <c r="Z6087" t="s">
        <v>244</v>
      </c>
    </row>
    <row r="6088" spans="1:26" hidden="1" x14ac:dyDescent="0.25">
      <c r="A6088" t="s">
        <v>24118</v>
      </c>
      <c r="B6088" t="s">
        <v>24119</v>
      </c>
      <c r="C6088" s="1" t="str">
        <f t="shared" si="1002"/>
        <v>21:0392</v>
      </c>
      <c r="D6088" s="1" t="str">
        <f t="shared" si="1003"/>
        <v>21:0131</v>
      </c>
      <c r="E6088" t="s">
        <v>24120</v>
      </c>
      <c r="F6088" t="s">
        <v>24121</v>
      </c>
      <c r="H6088">
        <v>67.440431599999997</v>
      </c>
      <c r="I6088">
        <v>-83.915811700000006</v>
      </c>
      <c r="J6088" s="1" t="str">
        <f t="shared" si="1004"/>
        <v>NGR lake sediment grab sample</v>
      </c>
      <c r="K6088" s="1" t="str">
        <f t="shared" si="1005"/>
        <v>&lt;177 micron (NGR)</v>
      </c>
      <c r="L6088">
        <v>12</v>
      </c>
      <c r="M6088" t="s">
        <v>73</v>
      </c>
      <c r="N6088">
        <v>227</v>
      </c>
      <c r="O6088" t="s">
        <v>926</v>
      </c>
      <c r="P6088" t="s">
        <v>615</v>
      </c>
      <c r="Q6088" t="s">
        <v>77</v>
      </c>
      <c r="R6088" t="s">
        <v>1210</v>
      </c>
      <c r="S6088" t="s">
        <v>145</v>
      </c>
      <c r="T6088" t="s">
        <v>36</v>
      </c>
      <c r="U6088" t="s">
        <v>24122</v>
      </c>
      <c r="V6088" t="s">
        <v>5107</v>
      </c>
      <c r="W6088" t="s">
        <v>516</v>
      </c>
      <c r="X6088" t="s">
        <v>890</v>
      </c>
      <c r="Y6088" t="s">
        <v>309</v>
      </c>
      <c r="Z6088" t="s">
        <v>391</v>
      </c>
    </row>
    <row r="6089" spans="1:26" hidden="1" x14ac:dyDescent="0.25">
      <c r="A6089" t="s">
        <v>24123</v>
      </c>
      <c r="B6089" t="s">
        <v>24124</v>
      </c>
      <c r="C6089" s="1" t="str">
        <f t="shared" si="1002"/>
        <v>21:0392</v>
      </c>
      <c r="D6089" s="1" t="str">
        <f t="shared" si="1003"/>
        <v>21:0131</v>
      </c>
      <c r="E6089" t="s">
        <v>24125</v>
      </c>
      <c r="F6089" t="s">
        <v>24126</v>
      </c>
      <c r="H6089">
        <v>67.455806999999993</v>
      </c>
      <c r="I6089">
        <v>-83.795167000000006</v>
      </c>
      <c r="J6089" s="1" t="str">
        <f t="shared" si="1004"/>
        <v>NGR lake sediment grab sample</v>
      </c>
      <c r="K6089" s="1" t="str">
        <f t="shared" si="1005"/>
        <v>&lt;177 micron (NGR)</v>
      </c>
      <c r="L6089">
        <v>12</v>
      </c>
      <c r="M6089" t="s">
        <v>87</v>
      </c>
      <c r="N6089">
        <v>228</v>
      </c>
      <c r="O6089" t="s">
        <v>909</v>
      </c>
      <c r="P6089" t="s">
        <v>79</v>
      </c>
      <c r="Q6089" t="s">
        <v>321</v>
      </c>
      <c r="R6089" t="s">
        <v>417</v>
      </c>
      <c r="S6089" t="s">
        <v>321</v>
      </c>
      <c r="T6089" t="s">
        <v>36</v>
      </c>
      <c r="U6089" t="s">
        <v>3807</v>
      </c>
      <c r="V6089" t="s">
        <v>10734</v>
      </c>
      <c r="W6089" t="s">
        <v>181</v>
      </c>
      <c r="X6089" t="s">
        <v>77</v>
      </c>
      <c r="Y6089" t="s">
        <v>39</v>
      </c>
      <c r="Z6089" t="s">
        <v>39</v>
      </c>
    </row>
    <row r="6090" spans="1:26" hidden="1" x14ac:dyDescent="0.25">
      <c r="A6090" t="s">
        <v>24127</v>
      </c>
      <c r="B6090" t="s">
        <v>24128</v>
      </c>
      <c r="C6090" s="1" t="str">
        <f t="shared" si="1002"/>
        <v>21:0392</v>
      </c>
      <c r="D6090" s="1" t="str">
        <f t="shared" si="1003"/>
        <v>21:0131</v>
      </c>
      <c r="E6090" t="s">
        <v>24129</v>
      </c>
      <c r="F6090" t="s">
        <v>24130</v>
      </c>
      <c r="H6090">
        <v>67.539551599999996</v>
      </c>
      <c r="I6090">
        <v>-83.342497899999998</v>
      </c>
      <c r="J6090" s="1" t="str">
        <f t="shared" si="1004"/>
        <v>NGR lake sediment grab sample</v>
      </c>
      <c r="K6090" s="1" t="str">
        <f t="shared" si="1005"/>
        <v>&lt;177 micron (NGR)</v>
      </c>
      <c r="L6090">
        <v>12</v>
      </c>
      <c r="M6090" t="s">
        <v>96</v>
      </c>
      <c r="N6090">
        <v>229</v>
      </c>
      <c r="O6090" t="s">
        <v>588</v>
      </c>
      <c r="P6090" t="s">
        <v>49</v>
      </c>
      <c r="Q6090" t="s">
        <v>77</v>
      </c>
      <c r="R6090" t="s">
        <v>35</v>
      </c>
      <c r="S6090" t="s">
        <v>77</v>
      </c>
      <c r="T6090" t="s">
        <v>36</v>
      </c>
      <c r="U6090" t="s">
        <v>269</v>
      </c>
      <c r="V6090" t="s">
        <v>5476</v>
      </c>
      <c r="W6090" t="s">
        <v>63</v>
      </c>
      <c r="X6090" t="s">
        <v>82</v>
      </c>
      <c r="Y6090" t="s">
        <v>875</v>
      </c>
      <c r="Z6090" t="s">
        <v>201</v>
      </c>
    </row>
    <row r="6091" spans="1:26" hidden="1" x14ac:dyDescent="0.25">
      <c r="A6091" t="s">
        <v>24131</v>
      </c>
      <c r="B6091" t="s">
        <v>24132</v>
      </c>
      <c r="C6091" s="1" t="str">
        <f t="shared" si="1002"/>
        <v>21:0392</v>
      </c>
      <c r="D6091" s="1" t="str">
        <f>HYPERLINK("http://geochem.nrcan.gc.ca/cdogs/content/svy/svy_e.htm", "")</f>
        <v/>
      </c>
      <c r="G6091" s="1" t="str">
        <f>HYPERLINK("http://geochem.nrcan.gc.ca/cdogs/content/cr_/cr_00007_e.htm", "7")</f>
        <v>7</v>
      </c>
      <c r="J6091" t="s">
        <v>220</v>
      </c>
      <c r="K6091" t="s">
        <v>221</v>
      </c>
      <c r="L6091">
        <v>12</v>
      </c>
      <c r="M6091" t="s">
        <v>222</v>
      </c>
      <c r="N6091">
        <v>230</v>
      </c>
      <c r="O6091" t="s">
        <v>133</v>
      </c>
      <c r="P6091" t="s">
        <v>48</v>
      </c>
      <c r="Q6091" t="s">
        <v>290</v>
      </c>
      <c r="R6091" t="s">
        <v>181</v>
      </c>
      <c r="S6091" t="s">
        <v>39</v>
      </c>
      <c r="T6091" t="s">
        <v>1095</v>
      </c>
      <c r="U6091" t="s">
        <v>1964</v>
      </c>
      <c r="V6091" t="s">
        <v>148</v>
      </c>
      <c r="W6091" t="s">
        <v>53</v>
      </c>
      <c r="X6091" t="s">
        <v>40</v>
      </c>
      <c r="Y6091" t="s">
        <v>277</v>
      </c>
      <c r="Z6091" t="s">
        <v>229</v>
      </c>
    </row>
    <row r="6092" spans="1:26" hidden="1" x14ac:dyDescent="0.25">
      <c r="A6092" t="s">
        <v>24133</v>
      </c>
      <c r="B6092" t="s">
        <v>24134</v>
      </c>
      <c r="C6092" s="1" t="str">
        <f t="shared" si="1002"/>
        <v>21:0392</v>
      </c>
      <c r="D6092" s="1" t="str">
        <f t="shared" ref="D6092:D6102" si="1006">HYPERLINK("http://geochem.nrcan.gc.ca/cdogs/content/svy/svy210131_e.htm", "21:0131")</f>
        <v>21:0131</v>
      </c>
      <c r="E6092" t="s">
        <v>24135</v>
      </c>
      <c r="F6092" t="s">
        <v>24136</v>
      </c>
      <c r="H6092">
        <v>67.570449199999999</v>
      </c>
      <c r="I6092">
        <v>-83.318956</v>
      </c>
      <c r="J6092" s="1" t="str">
        <f t="shared" ref="J6092:J6102" si="1007">HYPERLINK("http://geochem.nrcan.gc.ca/cdogs/content/kwd/kwd020027_e.htm", "NGR lake sediment grab sample")</f>
        <v>NGR lake sediment grab sample</v>
      </c>
      <c r="K6092" s="1" t="str">
        <f t="shared" ref="K6092:K6102" si="1008">HYPERLINK("http://geochem.nrcan.gc.ca/cdogs/content/kwd/kwd080006_e.htm", "&lt;177 micron (NGR)")</f>
        <v>&lt;177 micron (NGR)</v>
      </c>
      <c r="L6092">
        <v>12</v>
      </c>
      <c r="M6092" t="s">
        <v>106</v>
      </c>
      <c r="N6092">
        <v>231</v>
      </c>
      <c r="O6092" t="s">
        <v>228</v>
      </c>
      <c r="P6092" t="s">
        <v>889</v>
      </c>
      <c r="Q6092" t="s">
        <v>76</v>
      </c>
      <c r="R6092" t="s">
        <v>348</v>
      </c>
      <c r="S6092" t="s">
        <v>596</v>
      </c>
      <c r="T6092" t="s">
        <v>36</v>
      </c>
      <c r="U6092" t="s">
        <v>40</v>
      </c>
      <c r="V6092" t="s">
        <v>992</v>
      </c>
      <c r="W6092" t="s">
        <v>181</v>
      </c>
      <c r="X6092" t="s">
        <v>300</v>
      </c>
      <c r="Y6092" t="s">
        <v>596</v>
      </c>
      <c r="Z6092" t="s">
        <v>668</v>
      </c>
    </row>
    <row r="6093" spans="1:26" hidden="1" x14ac:dyDescent="0.25">
      <c r="A6093" t="s">
        <v>24137</v>
      </c>
      <c r="B6093" t="s">
        <v>24138</v>
      </c>
      <c r="C6093" s="1" t="str">
        <f t="shared" si="1002"/>
        <v>21:0392</v>
      </c>
      <c r="D6093" s="1" t="str">
        <f t="shared" si="1006"/>
        <v>21:0131</v>
      </c>
      <c r="E6093" t="s">
        <v>24097</v>
      </c>
      <c r="F6093" t="s">
        <v>24139</v>
      </c>
      <c r="H6093">
        <v>67.599499699999996</v>
      </c>
      <c r="I6093">
        <v>-83.316489799999999</v>
      </c>
      <c r="J6093" s="1" t="str">
        <f t="shared" si="1007"/>
        <v>NGR lake sediment grab sample</v>
      </c>
      <c r="K6093" s="1" t="str">
        <f t="shared" si="1008"/>
        <v>&lt;177 micron (NGR)</v>
      </c>
      <c r="L6093">
        <v>12</v>
      </c>
      <c r="M6093" t="s">
        <v>366</v>
      </c>
      <c r="N6093">
        <v>232</v>
      </c>
      <c r="O6093" t="s">
        <v>155</v>
      </c>
      <c r="P6093" t="s">
        <v>465</v>
      </c>
      <c r="Q6093" t="s">
        <v>349</v>
      </c>
      <c r="R6093" t="s">
        <v>798</v>
      </c>
      <c r="S6093" t="s">
        <v>391</v>
      </c>
      <c r="T6093" t="s">
        <v>122</v>
      </c>
      <c r="U6093" t="s">
        <v>703</v>
      </c>
      <c r="V6093" t="s">
        <v>2544</v>
      </c>
      <c r="W6093" t="s">
        <v>33</v>
      </c>
      <c r="X6093" t="s">
        <v>890</v>
      </c>
      <c r="Y6093" t="s">
        <v>63</v>
      </c>
      <c r="Z6093" t="s">
        <v>11653</v>
      </c>
    </row>
    <row r="6094" spans="1:26" hidden="1" x14ac:dyDescent="0.25">
      <c r="A6094" t="s">
        <v>24140</v>
      </c>
      <c r="B6094" t="s">
        <v>24141</v>
      </c>
      <c r="C6094" s="1" t="str">
        <f t="shared" si="1002"/>
        <v>21:0392</v>
      </c>
      <c r="D6094" s="1" t="str">
        <f t="shared" si="1006"/>
        <v>21:0131</v>
      </c>
      <c r="E6094" t="s">
        <v>24142</v>
      </c>
      <c r="F6094" t="s">
        <v>24143</v>
      </c>
      <c r="H6094">
        <v>67.655386800000002</v>
      </c>
      <c r="I6094">
        <v>-83.3264171</v>
      </c>
      <c r="J6094" s="1" t="str">
        <f t="shared" si="1007"/>
        <v>NGR lake sediment grab sample</v>
      </c>
      <c r="K6094" s="1" t="str">
        <f t="shared" si="1008"/>
        <v>&lt;177 micron (NGR)</v>
      </c>
      <c r="L6094">
        <v>12</v>
      </c>
      <c r="M6094" t="s">
        <v>118</v>
      </c>
      <c r="N6094">
        <v>233</v>
      </c>
      <c r="O6094" t="s">
        <v>119</v>
      </c>
      <c r="P6094" t="s">
        <v>417</v>
      </c>
      <c r="Q6094" t="s">
        <v>82</v>
      </c>
      <c r="R6094" t="s">
        <v>1254</v>
      </c>
      <c r="S6094" t="s">
        <v>145</v>
      </c>
      <c r="T6094" t="s">
        <v>36</v>
      </c>
      <c r="U6094" t="s">
        <v>6852</v>
      </c>
      <c r="V6094" t="s">
        <v>39</v>
      </c>
      <c r="W6094" t="s">
        <v>80</v>
      </c>
      <c r="X6094" t="s">
        <v>760</v>
      </c>
      <c r="Y6094" t="s">
        <v>760</v>
      </c>
      <c r="Z6094" t="s">
        <v>760</v>
      </c>
    </row>
    <row r="6095" spans="1:26" hidden="1" x14ac:dyDescent="0.25">
      <c r="A6095" t="s">
        <v>24144</v>
      </c>
      <c r="B6095" t="s">
        <v>24145</v>
      </c>
      <c r="C6095" s="1" t="str">
        <f t="shared" si="1002"/>
        <v>21:0392</v>
      </c>
      <c r="D6095" s="1" t="str">
        <f t="shared" si="1006"/>
        <v>21:0131</v>
      </c>
      <c r="E6095" t="s">
        <v>24146</v>
      </c>
      <c r="F6095" t="s">
        <v>24147</v>
      </c>
      <c r="H6095">
        <v>67.6675678</v>
      </c>
      <c r="I6095">
        <v>-83.276748999999995</v>
      </c>
      <c r="J6095" s="1" t="str">
        <f t="shared" si="1007"/>
        <v>NGR lake sediment grab sample</v>
      </c>
      <c r="K6095" s="1" t="str">
        <f t="shared" si="1008"/>
        <v>&lt;177 micron (NGR)</v>
      </c>
      <c r="L6095">
        <v>12</v>
      </c>
      <c r="M6095" t="s">
        <v>131</v>
      </c>
      <c r="N6095">
        <v>234</v>
      </c>
      <c r="O6095" t="s">
        <v>615</v>
      </c>
      <c r="P6095" t="s">
        <v>336</v>
      </c>
      <c r="Q6095" t="s">
        <v>134</v>
      </c>
      <c r="R6095" t="s">
        <v>32</v>
      </c>
      <c r="S6095" t="s">
        <v>34</v>
      </c>
      <c r="T6095" t="s">
        <v>36</v>
      </c>
      <c r="U6095" t="s">
        <v>503</v>
      </c>
      <c r="V6095" t="s">
        <v>1703</v>
      </c>
      <c r="W6095" t="s">
        <v>66</v>
      </c>
      <c r="X6095" t="s">
        <v>890</v>
      </c>
      <c r="Y6095" t="s">
        <v>41</v>
      </c>
      <c r="Z6095" t="s">
        <v>4687</v>
      </c>
    </row>
    <row r="6096" spans="1:26" hidden="1" x14ac:dyDescent="0.25">
      <c r="A6096" t="s">
        <v>24148</v>
      </c>
      <c r="B6096" t="s">
        <v>24149</v>
      </c>
      <c r="C6096" s="1" t="str">
        <f t="shared" si="1002"/>
        <v>21:0392</v>
      </c>
      <c r="D6096" s="1" t="str">
        <f t="shared" si="1006"/>
        <v>21:0131</v>
      </c>
      <c r="E6096" t="s">
        <v>24150</v>
      </c>
      <c r="F6096" t="s">
        <v>24151</v>
      </c>
      <c r="H6096">
        <v>67.732047100000003</v>
      </c>
      <c r="I6096">
        <v>-83.253616600000001</v>
      </c>
      <c r="J6096" s="1" t="str">
        <f t="shared" si="1007"/>
        <v>NGR lake sediment grab sample</v>
      </c>
      <c r="K6096" s="1" t="str">
        <f t="shared" si="1008"/>
        <v>&lt;177 micron (NGR)</v>
      </c>
      <c r="L6096">
        <v>12</v>
      </c>
      <c r="M6096" t="s">
        <v>143</v>
      </c>
      <c r="N6096">
        <v>235</v>
      </c>
      <c r="O6096" t="s">
        <v>515</v>
      </c>
      <c r="P6096" t="s">
        <v>342</v>
      </c>
      <c r="Q6096" t="s">
        <v>62</v>
      </c>
      <c r="R6096" t="s">
        <v>48</v>
      </c>
      <c r="S6096" t="s">
        <v>349</v>
      </c>
      <c r="T6096" t="s">
        <v>36</v>
      </c>
      <c r="U6096" t="s">
        <v>6285</v>
      </c>
      <c r="V6096" t="s">
        <v>7869</v>
      </c>
      <c r="W6096" t="s">
        <v>181</v>
      </c>
      <c r="X6096" t="s">
        <v>760</v>
      </c>
      <c r="Y6096" t="s">
        <v>41</v>
      </c>
      <c r="Z6096" t="s">
        <v>760</v>
      </c>
    </row>
    <row r="6097" spans="1:26" hidden="1" x14ac:dyDescent="0.25">
      <c r="A6097" t="s">
        <v>24152</v>
      </c>
      <c r="B6097" t="s">
        <v>24153</v>
      </c>
      <c r="C6097" s="1" t="str">
        <f t="shared" si="1002"/>
        <v>21:0392</v>
      </c>
      <c r="D6097" s="1" t="str">
        <f t="shared" si="1006"/>
        <v>21:0131</v>
      </c>
      <c r="E6097" t="s">
        <v>24154</v>
      </c>
      <c r="F6097" t="s">
        <v>24155</v>
      </c>
      <c r="H6097">
        <v>67.795532199999997</v>
      </c>
      <c r="I6097">
        <v>-83.203481600000003</v>
      </c>
      <c r="J6097" s="1" t="str">
        <f t="shared" si="1007"/>
        <v>NGR lake sediment grab sample</v>
      </c>
      <c r="K6097" s="1" t="str">
        <f t="shared" si="1008"/>
        <v>&lt;177 micron (NGR)</v>
      </c>
      <c r="L6097">
        <v>12</v>
      </c>
      <c r="M6097" t="s">
        <v>177</v>
      </c>
      <c r="N6097">
        <v>236</v>
      </c>
      <c r="O6097" t="s">
        <v>67</v>
      </c>
      <c r="P6097" t="s">
        <v>283</v>
      </c>
      <c r="Q6097" t="s">
        <v>277</v>
      </c>
      <c r="R6097" t="s">
        <v>546</v>
      </c>
      <c r="S6097" t="s">
        <v>109</v>
      </c>
      <c r="T6097" t="s">
        <v>36</v>
      </c>
      <c r="U6097" t="s">
        <v>163</v>
      </c>
      <c r="V6097" t="s">
        <v>1802</v>
      </c>
      <c r="W6097" t="s">
        <v>66</v>
      </c>
      <c r="X6097" t="s">
        <v>77</v>
      </c>
      <c r="Y6097" t="s">
        <v>309</v>
      </c>
      <c r="Z6097" t="s">
        <v>1127</v>
      </c>
    </row>
    <row r="6098" spans="1:26" hidden="1" x14ac:dyDescent="0.25">
      <c r="A6098" t="s">
        <v>24156</v>
      </c>
      <c r="B6098" t="s">
        <v>24157</v>
      </c>
      <c r="C6098" s="1" t="str">
        <f t="shared" si="1002"/>
        <v>21:0392</v>
      </c>
      <c r="D6098" s="1" t="str">
        <f t="shared" si="1006"/>
        <v>21:0131</v>
      </c>
      <c r="E6098" t="s">
        <v>24158</v>
      </c>
      <c r="F6098" t="s">
        <v>24159</v>
      </c>
      <c r="H6098">
        <v>67.800499799999997</v>
      </c>
      <c r="I6098">
        <v>-83.307240899999996</v>
      </c>
      <c r="J6098" s="1" t="str">
        <f t="shared" si="1007"/>
        <v>NGR lake sediment grab sample</v>
      </c>
      <c r="K6098" s="1" t="str">
        <f t="shared" si="1008"/>
        <v>&lt;177 micron (NGR)</v>
      </c>
      <c r="L6098">
        <v>12</v>
      </c>
      <c r="M6098" t="s">
        <v>187</v>
      </c>
      <c r="N6098">
        <v>237</v>
      </c>
      <c r="O6098" t="s">
        <v>1785</v>
      </c>
      <c r="P6098" t="s">
        <v>771</v>
      </c>
      <c r="Q6098" t="s">
        <v>283</v>
      </c>
      <c r="R6098" t="s">
        <v>320</v>
      </c>
      <c r="S6098" t="s">
        <v>75</v>
      </c>
      <c r="T6098" t="s">
        <v>36</v>
      </c>
      <c r="U6098" t="s">
        <v>471</v>
      </c>
      <c r="V6098" t="s">
        <v>19010</v>
      </c>
      <c r="W6098" t="s">
        <v>181</v>
      </c>
      <c r="X6098" t="s">
        <v>890</v>
      </c>
      <c r="Y6098" t="s">
        <v>1041</v>
      </c>
      <c r="Z6098" t="s">
        <v>565</v>
      </c>
    </row>
    <row r="6099" spans="1:26" hidden="1" x14ac:dyDescent="0.25">
      <c r="A6099" t="s">
        <v>24160</v>
      </c>
      <c r="B6099" t="s">
        <v>24161</v>
      </c>
      <c r="C6099" s="1" t="str">
        <f t="shared" si="1002"/>
        <v>21:0392</v>
      </c>
      <c r="D6099" s="1" t="str">
        <f t="shared" si="1006"/>
        <v>21:0131</v>
      </c>
      <c r="E6099" t="s">
        <v>24162</v>
      </c>
      <c r="F6099" t="s">
        <v>24163</v>
      </c>
      <c r="H6099">
        <v>67.826070599999994</v>
      </c>
      <c r="I6099">
        <v>-83.511317199999993</v>
      </c>
      <c r="J6099" s="1" t="str">
        <f t="shared" si="1007"/>
        <v>NGR lake sediment grab sample</v>
      </c>
      <c r="K6099" s="1" t="str">
        <f t="shared" si="1008"/>
        <v>&lt;177 micron (NGR)</v>
      </c>
      <c r="L6099">
        <v>12</v>
      </c>
      <c r="M6099" t="s">
        <v>196</v>
      </c>
      <c r="N6099">
        <v>238</v>
      </c>
      <c r="O6099" t="s">
        <v>343</v>
      </c>
      <c r="P6099" t="s">
        <v>35</v>
      </c>
      <c r="Q6099" t="s">
        <v>198</v>
      </c>
      <c r="R6099" t="s">
        <v>321</v>
      </c>
      <c r="S6099" t="s">
        <v>290</v>
      </c>
      <c r="T6099" t="s">
        <v>36</v>
      </c>
      <c r="U6099" t="s">
        <v>497</v>
      </c>
      <c r="V6099" t="s">
        <v>597</v>
      </c>
      <c r="W6099" t="s">
        <v>53</v>
      </c>
      <c r="X6099" t="s">
        <v>890</v>
      </c>
      <c r="Y6099" t="s">
        <v>41</v>
      </c>
      <c r="Z6099" t="s">
        <v>3166</v>
      </c>
    </row>
    <row r="6100" spans="1:26" hidden="1" x14ac:dyDescent="0.25">
      <c r="A6100" t="s">
        <v>24164</v>
      </c>
      <c r="B6100" t="s">
        <v>24165</v>
      </c>
      <c r="C6100" s="1" t="str">
        <f t="shared" si="1002"/>
        <v>21:0392</v>
      </c>
      <c r="D6100" s="1" t="str">
        <f t="shared" si="1006"/>
        <v>21:0131</v>
      </c>
      <c r="E6100" t="s">
        <v>24166</v>
      </c>
      <c r="F6100" t="s">
        <v>24167</v>
      </c>
      <c r="H6100">
        <v>67.761192399999999</v>
      </c>
      <c r="I6100">
        <v>-83.529595400000005</v>
      </c>
      <c r="J6100" s="1" t="str">
        <f t="shared" si="1007"/>
        <v>NGR lake sediment grab sample</v>
      </c>
      <c r="K6100" s="1" t="str">
        <f t="shared" si="1008"/>
        <v>&lt;177 micron (NGR)</v>
      </c>
      <c r="L6100">
        <v>12</v>
      </c>
      <c r="M6100" t="s">
        <v>206</v>
      </c>
      <c r="N6100">
        <v>239</v>
      </c>
      <c r="O6100" t="s">
        <v>348</v>
      </c>
      <c r="P6100" t="s">
        <v>489</v>
      </c>
      <c r="Q6100" t="s">
        <v>349</v>
      </c>
      <c r="R6100" t="s">
        <v>334</v>
      </c>
      <c r="S6100" t="s">
        <v>290</v>
      </c>
      <c r="T6100" t="s">
        <v>36</v>
      </c>
      <c r="U6100" t="s">
        <v>390</v>
      </c>
      <c r="V6100" t="s">
        <v>1802</v>
      </c>
      <c r="W6100" t="s">
        <v>63</v>
      </c>
      <c r="X6100" t="s">
        <v>890</v>
      </c>
      <c r="Y6100" t="s">
        <v>41</v>
      </c>
      <c r="Z6100" t="s">
        <v>3073</v>
      </c>
    </row>
    <row r="6101" spans="1:26" hidden="1" x14ac:dyDescent="0.25">
      <c r="A6101" t="s">
        <v>24168</v>
      </c>
      <c r="B6101" t="s">
        <v>24169</v>
      </c>
      <c r="C6101" s="1" t="str">
        <f t="shared" si="1002"/>
        <v>21:0392</v>
      </c>
      <c r="D6101" s="1" t="str">
        <f t="shared" si="1006"/>
        <v>21:0131</v>
      </c>
      <c r="E6101" t="s">
        <v>24170</v>
      </c>
      <c r="F6101" t="s">
        <v>24171</v>
      </c>
      <c r="H6101">
        <v>67.776308599999993</v>
      </c>
      <c r="I6101">
        <v>-83.419876700000003</v>
      </c>
      <c r="J6101" s="1" t="str">
        <f t="shared" si="1007"/>
        <v>NGR lake sediment grab sample</v>
      </c>
      <c r="K6101" s="1" t="str">
        <f t="shared" si="1008"/>
        <v>&lt;177 micron (NGR)</v>
      </c>
      <c r="L6101">
        <v>12</v>
      </c>
      <c r="M6101" t="s">
        <v>214</v>
      </c>
      <c r="N6101">
        <v>240</v>
      </c>
      <c r="O6101" t="s">
        <v>132</v>
      </c>
      <c r="P6101" t="s">
        <v>197</v>
      </c>
      <c r="Q6101" t="s">
        <v>394</v>
      </c>
      <c r="R6101" t="s">
        <v>74</v>
      </c>
      <c r="S6101" t="s">
        <v>271</v>
      </c>
      <c r="T6101" t="s">
        <v>36</v>
      </c>
      <c r="U6101" t="s">
        <v>328</v>
      </c>
      <c r="V6101" t="s">
        <v>16223</v>
      </c>
      <c r="W6101" t="s">
        <v>181</v>
      </c>
      <c r="X6101" t="s">
        <v>79</v>
      </c>
      <c r="Y6101" t="s">
        <v>33</v>
      </c>
      <c r="Z6101" t="s">
        <v>760</v>
      </c>
    </row>
    <row r="6102" spans="1:26" hidden="1" x14ac:dyDescent="0.25">
      <c r="A6102" t="s">
        <v>24172</v>
      </c>
      <c r="B6102" t="s">
        <v>24173</v>
      </c>
      <c r="C6102" s="1" t="str">
        <f t="shared" si="1002"/>
        <v>21:0392</v>
      </c>
      <c r="D6102" s="1" t="str">
        <f t="shared" si="1006"/>
        <v>21:0131</v>
      </c>
      <c r="E6102" t="s">
        <v>24174</v>
      </c>
      <c r="F6102" t="s">
        <v>24175</v>
      </c>
      <c r="H6102">
        <v>67.385948400000004</v>
      </c>
      <c r="I6102">
        <v>-83.085543299999998</v>
      </c>
      <c r="J6102" s="1" t="str">
        <f t="shared" si="1007"/>
        <v>NGR lake sediment grab sample</v>
      </c>
      <c r="K6102" s="1" t="str">
        <f t="shared" si="1008"/>
        <v>&lt;177 micron (NGR)</v>
      </c>
      <c r="L6102">
        <v>13</v>
      </c>
      <c r="M6102" t="s">
        <v>242</v>
      </c>
      <c r="N6102">
        <v>241</v>
      </c>
      <c r="O6102" t="s">
        <v>31</v>
      </c>
      <c r="P6102" t="s">
        <v>1090</v>
      </c>
      <c r="Q6102" t="s">
        <v>50</v>
      </c>
      <c r="R6102" t="s">
        <v>1047</v>
      </c>
      <c r="S6102" t="s">
        <v>596</v>
      </c>
      <c r="T6102" t="s">
        <v>36</v>
      </c>
      <c r="U6102" t="s">
        <v>199</v>
      </c>
      <c r="V6102" t="s">
        <v>2553</v>
      </c>
      <c r="W6102" t="s">
        <v>39</v>
      </c>
      <c r="X6102" t="s">
        <v>336</v>
      </c>
      <c r="Y6102" t="s">
        <v>50</v>
      </c>
      <c r="Z6102" t="s">
        <v>9383</v>
      </c>
    </row>
    <row r="6103" spans="1:26" hidden="1" x14ac:dyDescent="0.25">
      <c r="A6103" t="s">
        <v>24176</v>
      </c>
      <c r="B6103" t="s">
        <v>24177</v>
      </c>
      <c r="C6103" s="1" t="str">
        <f t="shared" si="1002"/>
        <v>21:0392</v>
      </c>
      <c r="D6103" s="1" t="str">
        <f>HYPERLINK("http://geochem.nrcan.gc.ca/cdogs/content/svy/svy_e.htm", "")</f>
        <v/>
      </c>
      <c r="G6103" s="1" t="str">
        <f>HYPERLINK("http://geochem.nrcan.gc.ca/cdogs/content/cr_/cr_00023_e.htm", "23")</f>
        <v>23</v>
      </c>
      <c r="J6103" t="s">
        <v>220</v>
      </c>
      <c r="K6103" t="s">
        <v>221</v>
      </c>
      <c r="L6103">
        <v>13</v>
      </c>
      <c r="M6103" t="s">
        <v>222</v>
      </c>
      <c r="N6103">
        <v>242</v>
      </c>
      <c r="O6103" t="s">
        <v>348</v>
      </c>
      <c r="P6103" t="s">
        <v>334</v>
      </c>
      <c r="Q6103" t="s">
        <v>596</v>
      </c>
      <c r="R6103" t="s">
        <v>109</v>
      </c>
      <c r="S6103" t="s">
        <v>109</v>
      </c>
      <c r="T6103" t="s">
        <v>36</v>
      </c>
      <c r="U6103" t="s">
        <v>1282</v>
      </c>
      <c r="V6103" t="s">
        <v>63</v>
      </c>
      <c r="W6103" t="s">
        <v>39</v>
      </c>
      <c r="X6103" t="s">
        <v>343</v>
      </c>
      <c r="Y6103" t="s">
        <v>97</v>
      </c>
      <c r="Z6103" t="s">
        <v>565</v>
      </c>
    </row>
    <row r="6104" spans="1:26" hidden="1" x14ac:dyDescent="0.25">
      <c r="A6104" t="s">
        <v>24178</v>
      </c>
      <c r="B6104" t="s">
        <v>24179</v>
      </c>
      <c r="C6104" s="1" t="str">
        <f t="shared" si="1002"/>
        <v>21:0392</v>
      </c>
      <c r="D6104" s="1" t="str">
        <f t="shared" ref="D6104:D6140" si="1009">HYPERLINK("http://geochem.nrcan.gc.ca/cdogs/content/svy/svy210131_e.htm", "21:0131")</f>
        <v>21:0131</v>
      </c>
      <c r="E6104" t="s">
        <v>24180</v>
      </c>
      <c r="F6104" t="s">
        <v>24181</v>
      </c>
      <c r="H6104">
        <v>67.726187400000001</v>
      </c>
      <c r="I6104">
        <v>-83.401982899999993</v>
      </c>
      <c r="J6104" s="1" t="str">
        <f t="shared" ref="J6104:J6140" si="1010">HYPERLINK("http://geochem.nrcan.gc.ca/cdogs/content/kwd/kwd020027_e.htm", "NGR lake sediment grab sample")</f>
        <v>NGR lake sediment grab sample</v>
      </c>
      <c r="K6104" s="1" t="str">
        <f t="shared" ref="K6104:K6140" si="1011">HYPERLINK("http://geochem.nrcan.gc.ca/cdogs/content/kwd/kwd080006_e.htm", "&lt;177 micron (NGR)")</f>
        <v>&lt;177 micron (NGR)</v>
      </c>
      <c r="L6104">
        <v>13</v>
      </c>
      <c r="M6104" t="s">
        <v>47</v>
      </c>
      <c r="N6104">
        <v>243</v>
      </c>
      <c r="O6104" t="s">
        <v>178</v>
      </c>
      <c r="P6104" t="s">
        <v>236</v>
      </c>
      <c r="Q6104" t="s">
        <v>423</v>
      </c>
      <c r="R6104" t="s">
        <v>236</v>
      </c>
      <c r="S6104" t="s">
        <v>77</v>
      </c>
      <c r="T6104" t="s">
        <v>36</v>
      </c>
      <c r="U6104" t="s">
        <v>2247</v>
      </c>
      <c r="V6104" t="s">
        <v>13496</v>
      </c>
      <c r="W6104" t="s">
        <v>80</v>
      </c>
      <c r="X6104" t="s">
        <v>79</v>
      </c>
      <c r="Y6104" t="s">
        <v>380</v>
      </c>
      <c r="Z6104" t="s">
        <v>865</v>
      </c>
    </row>
    <row r="6105" spans="1:26" hidden="1" x14ac:dyDescent="0.25">
      <c r="A6105" t="s">
        <v>24182</v>
      </c>
      <c r="B6105" t="s">
        <v>24183</v>
      </c>
      <c r="C6105" s="1" t="str">
        <f t="shared" si="1002"/>
        <v>21:0392</v>
      </c>
      <c r="D6105" s="1" t="str">
        <f t="shared" si="1009"/>
        <v>21:0131</v>
      </c>
      <c r="E6105" t="s">
        <v>24184</v>
      </c>
      <c r="F6105" t="s">
        <v>24185</v>
      </c>
      <c r="H6105">
        <v>67.743254300000004</v>
      </c>
      <c r="I6105">
        <v>-83.331672299999994</v>
      </c>
      <c r="J6105" s="1" t="str">
        <f t="shared" si="1010"/>
        <v>NGR lake sediment grab sample</v>
      </c>
      <c r="K6105" s="1" t="str">
        <f t="shared" si="1011"/>
        <v>&lt;177 micron (NGR)</v>
      </c>
      <c r="L6105">
        <v>13</v>
      </c>
      <c r="M6105" t="s">
        <v>60</v>
      </c>
      <c r="N6105">
        <v>244</v>
      </c>
      <c r="O6105" t="s">
        <v>470</v>
      </c>
      <c r="P6105" t="s">
        <v>236</v>
      </c>
      <c r="Q6105" t="s">
        <v>761</v>
      </c>
      <c r="R6105" t="s">
        <v>223</v>
      </c>
      <c r="S6105" t="s">
        <v>198</v>
      </c>
      <c r="T6105" t="s">
        <v>122</v>
      </c>
      <c r="U6105" t="s">
        <v>963</v>
      </c>
      <c r="V6105" t="s">
        <v>13108</v>
      </c>
      <c r="W6105" t="s">
        <v>146</v>
      </c>
      <c r="X6105" t="s">
        <v>760</v>
      </c>
      <c r="Y6105" t="s">
        <v>41</v>
      </c>
      <c r="Z6105" t="s">
        <v>760</v>
      </c>
    </row>
    <row r="6106" spans="1:26" hidden="1" x14ac:dyDescent="0.25">
      <c r="A6106" t="s">
        <v>24186</v>
      </c>
      <c r="B6106" t="s">
        <v>24187</v>
      </c>
      <c r="C6106" s="1" t="str">
        <f t="shared" si="1002"/>
        <v>21:0392</v>
      </c>
      <c r="D6106" s="1" t="str">
        <f t="shared" si="1009"/>
        <v>21:0131</v>
      </c>
      <c r="E6106" t="s">
        <v>24188</v>
      </c>
      <c r="F6106" t="s">
        <v>24189</v>
      </c>
      <c r="H6106">
        <v>67.735401199999998</v>
      </c>
      <c r="I6106">
        <v>-83.507787199999996</v>
      </c>
      <c r="J6106" s="1" t="str">
        <f t="shared" si="1010"/>
        <v>NGR lake sediment grab sample</v>
      </c>
      <c r="K6106" s="1" t="str">
        <f t="shared" si="1011"/>
        <v>&lt;177 micron (NGR)</v>
      </c>
      <c r="L6106">
        <v>13</v>
      </c>
      <c r="M6106" t="s">
        <v>73</v>
      </c>
      <c r="N6106">
        <v>245</v>
      </c>
      <c r="O6106" t="s">
        <v>1842</v>
      </c>
      <c r="P6106" t="s">
        <v>1047</v>
      </c>
      <c r="Q6106" t="s">
        <v>1407</v>
      </c>
      <c r="R6106" t="s">
        <v>61</v>
      </c>
      <c r="S6106" t="s">
        <v>134</v>
      </c>
      <c r="T6106" t="s">
        <v>122</v>
      </c>
      <c r="U6106" t="s">
        <v>4834</v>
      </c>
      <c r="V6106" t="s">
        <v>6700</v>
      </c>
      <c r="W6106" t="s">
        <v>39</v>
      </c>
      <c r="X6106" t="s">
        <v>300</v>
      </c>
      <c r="Y6106" t="s">
        <v>80</v>
      </c>
      <c r="Z6106" t="s">
        <v>10719</v>
      </c>
    </row>
    <row r="6107" spans="1:26" hidden="1" x14ac:dyDescent="0.25">
      <c r="A6107" t="s">
        <v>24190</v>
      </c>
      <c r="B6107" t="s">
        <v>24191</v>
      </c>
      <c r="C6107" s="1" t="str">
        <f t="shared" si="1002"/>
        <v>21:0392</v>
      </c>
      <c r="D6107" s="1" t="str">
        <f t="shared" si="1009"/>
        <v>21:0131</v>
      </c>
      <c r="E6107" t="s">
        <v>24192</v>
      </c>
      <c r="F6107" t="s">
        <v>24193</v>
      </c>
      <c r="H6107">
        <v>67.716615700000006</v>
      </c>
      <c r="I6107">
        <v>-83.510108700000004</v>
      </c>
      <c r="J6107" s="1" t="str">
        <f t="shared" si="1010"/>
        <v>NGR lake sediment grab sample</v>
      </c>
      <c r="K6107" s="1" t="str">
        <f t="shared" si="1011"/>
        <v>&lt;177 micron (NGR)</v>
      </c>
      <c r="L6107">
        <v>13</v>
      </c>
      <c r="M6107" t="s">
        <v>251</v>
      </c>
      <c r="N6107">
        <v>246</v>
      </c>
      <c r="O6107" t="s">
        <v>655</v>
      </c>
      <c r="P6107" t="s">
        <v>702</v>
      </c>
      <c r="Q6107" t="s">
        <v>1407</v>
      </c>
      <c r="R6107" t="s">
        <v>1048</v>
      </c>
      <c r="S6107" t="s">
        <v>596</v>
      </c>
      <c r="T6107" t="s">
        <v>122</v>
      </c>
      <c r="U6107" t="s">
        <v>1470</v>
      </c>
      <c r="V6107" t="s">
        <v>19275</v>
      </c>
      <c r="W6107" t="s">
        <v>146</v>
      </c>
      <c r="X6107" t="s">
        <v>48</v>
      </c>
      <c r="Y6107" t="s">
        <v>39</v>
      </c>
      <c r="Z6107" t="s">
        <v>3127</v>
      </c>
    </row>
    <row r="6108" spans="1:26" hidden="1" x14ac:dyDescent="0.25">
      <c r="A6108" t="s">
        <v>24194</v>
      </c>
      <c r="B6108" t="s">
        <v>24195</v>
      </c>
      <c r="C6108" s="1" t="str">
        <f t="shared" si="1002"/>
        <v>21:0392</v>
      </c>
      <c r="D6108" s="1" t="str">
        <f t="shared" si="1009"/>
        <v>21:0131</v>
      </c>
      <c r="E6108" t="s">
        <v>24196</v>
      </c>
      <c r="F6108" t="s">
        <v>24197</v>
      </c>
      <c r="H6108">
        <v>67.711566500000004</v>
      </c>
      <c r="I6108">
        <v>-83.514510400000006</v>
      </c>
      <c r="J6108" s="1" t="str">
        <f t="shared" si="1010"/>
        <v>NGR lake sediment grab sample</v>
      </c>
      <c r="K6108" s="1" t="str">
        <f t="shared" si="1011"/>
        <v>&lt;177 micron (NGR)</v>
      </c>
      <c r="L6108">
        <v>13</v>
      </c>
      <c r="M6108" t="s">
        <v>259</v>
      </c>
      <c r="N6108">
        <v>247</v>
      </c>
      <c r="O6108" t="s">
        <v>74</v>
      </c>
      <c r="P6108" t="s">
        <v>890</v>
      </c>
      <c r="Q6108" t="s">
        <v>134</v>
      </c>
      <c r="R6108" t="s">
        <v>321</v>
      </c>
      <c r="S6108" t="s">
        <v>97</v>
      </c>
      <c r="T6108" t="s">
        <v>36</v>
      </c>
      <c r="U6108" t="s">
        <v>119</v>
      </c>
      <c r="V6108" t="s">
        <v>309</v>
      </c>
      <c r="W6108" t="s">
        <v>63</v>
      </c>
      <c r="X6108" t="s">
        <v>82</v>
      </c>
      <c r="Y6108" t="s">
        <v>66</v>
      </c>
      <c r="Z6108" t="s">
        <v>2315</v>
      </c>
    </row>
    <row r="6109" spans="1:26" hidden="1" x14ac:dyDescent="0.25">
      <c r="A6109" t="s">
        <v>24198</v>
      </c>
      <c r="B6109" t="s">
        <v>24199</v>
      </c>
      <c r="C6109" s="1" t="str">
        <f t="shared" si="1002"/>
        <v>21:0392</v>
      </c>
      <c r="D6109" s="1" t="str">
        <f t="shared" si="1009"/>
        <v>21:0131</v>
      </c>
      <c r="E6109" t="s">
        <v>24196</v>
      </c>
      <c r="F6109" t="s">
        <v>24200</v>
      </c>
      <c r="H6109">
        <v>67.711566500000004</v>
      </c>
      <c r="I6109">
        <v>-83.514510400000006</v>
      </c>
      <c r="J6109" s="1" t="str">
        <f t="shared" si="1010"/>
        <v>NGR lake sediment grab sample</v>
      </c>
      <c r="K6109" s="1" t="str">
        <f t="shared" si="1011"/>
        <v>&lt;177 micron (NGR)</v>
      </c>
      <c r="L6109">
        <v>13</v>
      </c>
      <c r="M6109" t="s">
        <v>268</v>
      </c>
      <c r="N6109">
        <v>248</v>
      </c>
      <c r="O6109" t="s">
        <v>79</v>
      </c>
      <c r="P6109" t="s">
        <v>890</v>
      </c>
      <c r="Q6109" t="s">
        <v>77</v>
      </c>
      <c r="R6109" t="s">
        <v>145</v>
      </c>
      <c r="S6109" t="s">
        <v>76</v>
      </c>
      <c r="T6109" t="s">
        <v>36</v>
      </c>
      <c r="U6109" t="s">
        <v>299</v>
      </c>
      <c r="V6109" t="s">
        <v>685</v>
      </c>
      <c r="W6109" t="s">
        <v>63</v>
      </c>
      <c r="X6109" t="s">
        <v>283</v>
      </c>
      <c r="Y6109" t="s">
        <v>41</v>
      </c>
      <c r="Z6109" t="s">
        <v>48</v>
      </c>
    </row>
    <row r="6110" spans="1:26" hidden="1" x14ac:dyDescent="0.25">
      <c r="A6110" t="s">
        <v>24201</v>
      </c>
      <c r="B6110" t="s">
        <v>24202</v>
      </c>
      <c r="C6110" s="1" t="str">
        <f t="shared" si="1002"/>
        <v>21:0392</v>
      </c>
      <c r="D6110" s="1" t="str">
        <f t="shared" si="1009"/>
        <v>21:0131</v>
      </c>
      <c r="E6110" t="s">
        <v>24203</v>
      </c>
      <c r="F6110" t="s">
        <v>24204</v>
      </c>
      <c r="H6110">
        <v>67.698684600000007</v>
      </c>
      <c r="I6110">
        <v>-83.410726600000004</v>
      </c>
      <c r="J6110" s="1" t="str">
        <f t="shared" si="1010"/>
        <v>NGR lake sediment grab sample</v>
      </c>
      <c r="K6110" s="1" t="str">
        <f t="shared" si="1011"/>
        <v>&lt;177 micron (NGR)</v>
      </c>
      <c r="L6110">
        <v>13</v>
      </c>
      <c r="M6110" t="s">
        <v>87</v>
      </c>
      <c r="N6110">
        <v>249</v>
      </c>
      <c r="O6110" t="s">
        <v>91</v>
      </c>
      <c r="P6110" t="s">
        <v>74</v>
      </c>
      <c r="Q6110" t="s">
        <v>121</v>
      </c>
      <c r="R6110" t="s">
        <v>798</v>
      </c>
      <c r="S6110" t="s">
        <v>391</v>
      </c>
      <c r="T6110" t="s">
        <v>36</v>
      </c>
      <c r="U6110" t="s">
        <v>4294</v>
      </c>
      <c r="V6110" t="s">
        <v>3808</v>
      </c>
      <c r="W6110" t="s">
        <v>63</v>
      </c>
      <c r="X6110" t="s">
        <v>82</v>
      </c>
      <c r="Y6110" t="s">
        <v>309</v>
      </c>
      <c r="Z6110" t="s">
        <v>1007</v>
      </c>
    </row>
    <row r="6111" spans="1:26" hidden="1" x14ac:dyDescent="0.25">
      <c r="A6111" t="s">
        <v>24205</v>
      </c>
      <c r="B6111" t="s">
        <v>24206</v>
      </c>
      <c r="C6111" s="1" t="str">
        <f t="shared" si="1002"/>
        <v>21:0392</v>
      </c>
      <c r="D6111" s="1" t="str">
        <f t="shared" si="1009"/>
        <v>21:0131</v>
      </c>
      <c r="E6111" t="s">
        <v>24207</v>
      </c>
      <c r="F6111" t="s">
        <v>24208</v>
      </c>
      <c r="H6111">
        <v>67.674978199999998</v>
      </c>
      <c r="I6111">
        <v>-83.332082499999999</v>
      </c>
      <c r="J6111" s="1" t="str">
        <f t="shared" si="1010"/>
        <v>NGR lake sediment grab sample</v>
      </c>
      <c r="K6111" s="1" t="str">
        <f t="shared" si="1011"/>
        <v>&lt;177 micron (NGR)</v>
      </c>
      <c r="L6111">
        <v>13</v>
      </c>
      <c r="M6111" t="s">
        <v>96</v>
      </c>
      <c r="N6111">
        <v>250</v>
      </c>
      <c r="O6111" t="s">
        <v>515</v>
      </c>
      <c r="P6111" t="s">
        <v>144</v>
      </c>
      <c r="Q6111" t="s">
        <v>165</v>
      </c>
      <c r="R6111" t="s">
        <v>253</v>
      </c>
      <c r="S6111" t="s">
        <v>32</v>
      </c>
      <c r="T6111" t="s">
        <v>36</v>
      </c>
      <c r="U6111" t="s">
        <v>1192</v>
      </c>
      <c r="V6111" t="s">
        <v>1041</v>
      </c>
      <c r="W6111" t="s">
        <v>76</v>
      </c>
      <c r="X6111" t="s">
        <v>48</v>
      </c>
      <c r="Y6111" t="s">
        <v>66</v>
      </c>
      <c r="Z6111" t="s">
        <v>201</v>
      </c>
    </row>
    <row r="6112" spans="1:26" hidden="1" x14ac:dyDescent="0.25">
      <c r="A6112" t="s">
        <v>24209</v>
      </c>
      <c r="B6112" t="s">
        <v>24210</v>
      </c>
      <c r="C6112" s="1" t="str">
        <f t="shared" si="1002"/>
        <v>21:0392</v>
      </c>
      <c r="D6112" s="1" t="str">
        <f t="shared" si="1009"/>
        <v>21:0131</v>
      </c>
      <c r="E6112" t="s">
        <v>24211</v>
      </c>
      <c r="F6112" t="s">
        <v>24212</v>
      </c>
      <c r="H6112">
        <v>67.671107599999999</v>
      </c>
      <c r="I6112">
        <v>-83.423195300000003</v>
      </c>
      <c r="J6112" s="1" t="str">
        <f t="shared" si="1010"/>
        <v>NGR lake sediment grab sample</v>
      </c>
      <c r="K6112" s="1" t="str">
        <f t="shared" si="1011"/>
        <v>&lt;177 micron (NGR)</v>
      </c>
      <c r="L6112">
        <v>13</v>
      </c>
      <c r="M6112" t="s">
        <v>106</v>
      </c>
      <c r="N6112">
        <v>251</v>
      </c>
      <c r="O6112" t="s">
        <v>208</v>
      </c>
      <c r="P6112" t="s">
        <v>348</v>
      </c>
      <c r="Q6112" t="s">
        <v>489</v>
      </c>
      <c r="R6112" t="s">
        <v>489</v>
      </c>
      <c r="S6112" t="s">
        <v>391</v>
      </c>
      <c r="T6112" t="s">
        <v>36</v>
      </c>
      <c r="U6112" t="s">
        <v>1192</v>
      </c>
      <c r="V6112" t="s">
        <v>11342</v>
      </c>
      <c r="W6112" t="s">
        <v>80</v>
      </c>
      <c r="X6112" t="s">
        <v>336</v>
      </c>
      <c r="Y6112" t="s">
        <v>41</v>
      </c>
      <c r="Z6112" t="s">
        <v>64</v>
      </c>
    </row>
    <row r="6113" spans="1:26" hidden="1" x14ac:dyDescent="0.25">
      <c r="A6113" t="s">
        <v>24213</v>
      </c>
      <c r="B6113" t="s">
        <v>24214</v>
      </c>
      <c r="C6113" s="1" t="str">
        <f t="shared" si="1002"/>
        <v>21:0392</v>
      </c>
      <c r="D6113" s="1" t="str">
        <f t="shared" si="1009"/>
        <v>21:0131</v>
      </c>
      <c r="E6113" t="s">
        <v>24215</v>
      </c>
      <c r="F6113" t="s">
        <v>24216</v>
      </c>
      <c r="H6113">
        <v>67.687618200000003</v>
      </c>
      <c r="I6113">
        <v>-83.467666800000003</v>
      </c>
      <c r="J6113" s="1" t="str">
        <f t="shared" si="1010"/>
        <v>NGR lake sediment grab sample</v>
      </c>
      <c r="K6113" s="1" t="str">
        <f t="shared" si="1011"/>
        <v>&lt;177 micron (NGR)</v>
      </c>
      <c r="L6113">
        <v>13</v>
      </c>
      <c r="M6113" t="s">
        <v>118</v>
      </c>
      <c r="N6113">
        <v>252</v>
      </c>
      <c r="O6113" t="s">
        <v>631</v>
      </c>
      <c r="P6113" t="s">
        <v>1048</v>
      </c>
      <c r="Q6113" t="s">
        <v>334</v>
      </c>
      <c r="R6113" t="s">
        <v>224</v>
      </c>
      <c r="S6113" t="s">
        <v>596</v>
      </c>
      <c r="T6113" t="s">
        <v>36</v>
      </c>
      <c r="U6113" t="s">
        <v>269</v>
      </c>
      <c r="V6113" t="s">
        <v>380</v>
      </c>
      <c r="W6113" t="s">
        <v>80</v>
      </c>
      <c r="X6113" t="s">
        <v>890</v>
      </c>
      <c r="Y6113" t="s">
        <v>41</v>
      </c>
      <c r="Z6113" t="s">
        <v>7612</v>
      </c>
    </row>
    <row r="6114" spans="1:26" hidden="1" x14ac:dyDescent="0.25">
      <c r="A6114" t="s">
        <v>24217</v>
      </c>
      <c r="B6114" t="s">
        <v>24218</v>
      </c>
      <c r="C6114" s="1" t="str">
        <f t="shared" si="1002"/>
        <v>21:0392</v>
      </c>
      <c r="D6114" s="1" t="str">
        <f t="shared" si="1009"/>
        <v>21:0131</v>
      </c>
      <c r="E6114" t="s">
        <v>24219</v>
      </c>
      <c r="F6114" t="s">
        <v>24220</v>
      </c>
      <c r="H6114">
        <v>67.656013000000002</v>
      </c>
      <c r="I6114">
        <v>-83.514759299999994</v>
      </c>
      <c r="J6114" s="1" t="str">
        <f t="shared" si="1010"/>
        <v>NGR lake sediment grab sample</v>
      </c>
      <c r="K6114" s="1" t="str">
        <f t="shared" si="1011"/>
        <v>&lt;177 micron (NGR)</v>
      </c>
      <c r="L6114">
        <v>13</v>
      </c>
      <c r="M6114" t="s">
        <v>131</v>
      </c>
      <c r="N6114">
        <v>253</v>
      </c>
      <c r="O6114" t="s">
        <v>583</v>
      </c>
      <c r="P6114" t="s">
        <v>112</v>
      </c>
      <c r="Q6114" t="s">
        <v>334</v>
      </c>
      <c r="R6114" t="s">
        <v>798</v>
      </c>
      <c r="S6114" t="s">
        <v>321</v>
      </c>
      <c r="T6114" t="s">
        <v>36</v>
      </c>
      <c r="U6114" t="s">
        <v>3189</v>
      </c>
      <c r="V6114" t="s">
        <v>6700</v>
      </c>
      <c r="W6114" t="s">
        <v>63</v>
      </c>
      <c r="X6114" t="s">
        <v>890</v>
      </c>
      <c r="Y6114" t="s">
        <v>41</v>
      </c>
      <c r="Z6114" t="s">
        <v>9383</v>
      </c>
    </row>
    <row r="6115" spans="1:26" hidden="1" x14ac:dyDescent="0.25">
      <c r="A6115" t="s">
        <v>24221</v>
      </c>
      <c r="B6115" t="s">
        <v>24222</v>
      </c>
      <c r="C6115" s="1" t="str">
        <f t="shared" si="1002"/>
        <v>21:0392</v>
      </c>
      <c r="D6115" s="1" t="str">
        <f t="shared" si="1009"/>
        <v>21:0131</v>
      </c>
      <c r="E6115" t="s">
        <v>24223</v>
      </c>
      <c r="F6115" t="s">
        <v>24224</v>
      </c>
      <c r="H6115">
        <v>67.617395200000004</v>
      </c>
      <c r="I6115">
        <v>-83.412688399999993</v>
      </c>
      <c r="J6115" s="1" t="str">
        <f t="shared" si="1010"/>
        <v>NGR lake sediment grab sample</v>
      </c>
      <c r="K6115" s="1" t="str">
        <f t="shared" si="1011"/>
        <v>&lt;177 micron (NGR)</v>
      </c>
      <c r="L6115">
        <v>13</v>
      </c>
      <c r="M6115" t="s">
        <v>143</v>
      </c>
      <c r="N6115">
        <v>254</v>
      </c>
      <c r="O6115" t="s">
        <v>497</v>
      </c>
      <c r="P6115" t="s">
        <v>655</v>
      </c>
      <c r="Q6115" t="s">
        <v>51</v>
      </c>
      <c r="R6115" t="s">
        <v>455</v>
      </c>
      <c r="S6115" t="s">
        <v>711</v>
      </c>
      <c r="T6115" t="s">
        <v>36</v>
      </c>
      <c r="U6115" t="s">
        <v>3852</v>
      </c>
      <c r="V6115" t="s">
        <v>78</v>
      </c>
      <c r="W6115" t="s">
        <v>76</v>
      </c>
      <c r="X6115" t="s">
        <v>336</v>
      </c>
      <c r="Y6115" t="s">
        <v>63</v>
      </c>
      <c r="Z6115" t="s">
        <v>3166</v>
      </c>
    </row>
    <row r="6116" spans="1:26" hidden="1" x14ac:dyDescent="0.25">
      <c r="A6116" t="s">
        <v>24225</v>
      </c>
      <c r="B6116" t="s">
        <v>24226</v>
      </c>
      <c r="C6116" s="1" t="str">
        <f t="shared" si="1002"/>
        <v>21:0392</v>
      </c>
      <c r="D6116" s="1" t="str">
        <f t="shared" si="1009"/>
        <v>21:0131</v>
      </c>
      <c r="E6116" t="s">
        <v>24227</v>
      </c>
      <c r="F6116" t="s">
        <v>24228</v>
      </c>
      <c r="H6116">
        <v>67.594616500000001</v>
      </c>
      <c r="I6116">
        <v>-83.390226299999995</v>
      </c>
      <c r="J6116" s="1" t="str">
        <f t="shared" si="1010"/>
        <v>NGR lake sediment grab sample</v>
      </c>
      <c r="K6116" s="1" t="str">
        <f t="shared" si="1011"/>
        <v>&lt;177 micron (NGR)</v>
      </c>
      <c r="L6116">
        <v>13</v>
      </c>
      <c r="M6116" t="s">
        <v>177</v>
      </c>
      <c r="N6116">
        <v>255</v>
      </c>
      <c r="O6116" t="s">
        <v>405</v>
      </c>
      <c r="P6116" t="s">
        <v>199</v>
      </c>
      <c r="Q6116" t="s">
        <v>134</v>
      </c>
      <c r="R6116" t="s">
        <v>343</v>
      </c>
      <c r="S6116" t="s">
        <v>134</v>
      </c>
      <c r="T6116" t="s">
        <v>122</v>
      </c>
      <c r="U6116" t="s">
        <v>199</v>
      </c>
      <c r="V6116" t="s">
        <v>478</v>
      </c>
      <c r="W6116" t="s">
        <v>80</v>
      </c>
      <c r="X6116" t="s">
        <v>48</v>
      </c>
      <c r="Y6116" t="s">
        <v>1607</v>
      </c>
      <c r="Z6116" t="s">
        <v>1108</v>
      </c>
    </row>
    <row r="6117" spans="1:26" hidden="1" x14ac:dyDescent="0.25">
      <c r="A6117" t="s">
        <v>24229</v>
      </c>
      <c r="B6117" t="s">
        <v>24230</v>
      </c>
      <c r="C6117" s="1" t="str">
        <f t="shared" si="1002"/>
        <v>21:0392</v>
      </c>
      <c r="D6117" s="1" t="str">
        <f t="shared" si="1009"/>
        <v>21:0131</v>
      </c>
      <c r="E6117" t="s">
        <v>24231</v>
      </c>
      <c r="F6117" t="s">
        <v>24232</v>
      </c>
      <c r="H6117">
        <v>67.413454999999999</v>
      </c>
      <c r="I6117">
        <v>-83.105454600000002</v>
      </c>
      <c r="J6117" s="1" t="str">
        <f t="shared" si="1010"/>
        <v>NGR lake sediment grab sample</v>
      </c>
      <c r="K6117" s="1" t="str">
        <f t="shared" si="1011"/>
        <v>&lt;177 micron (NGR)</v>
      </c>
      <c r="L6117">
        <v>13</v>
      </c>
      <c r="M6117" t="s">
        <v>187</v>
      </c>
      <c r="N6117">
        <v>256</v>
      </c>
      <c r="O6117" t="s">
        <v>119</v>
      </c>
      <c r="P6117" t="s">
        <v>320</v>
      </c>
      <c r="Q6117" t="s">
        <v>283</v>
      </c>
      <c r="R6117" t="s">
        <v>1254</v>
      </c>
      <c r="S6117" t="s">
        <v>135</v>
      </c>
      <c r="T6117" t="s">
        <v>122</v>
      </c>
      <c r="U6117" t="s">
        <v>119</v>
      </c>
      <c r="V6117" t="s">
        <v>597</v>
      </c>
      <c r="W6117" t="s">
        <v>156</v>
      </c>
      <c r="X6117" t="s">
        <v>890</v>
      </c>
      <c r="Y6117" t="s">
        <v>62</v>
      </c>
      <c r="Z6117" t="s">
        <v>3494</v>
      </c>
    </row>
    <row r="6118" spans="1:26" hidden="1" x14ac:dyDescent="0.25">
      <c r="A6118" t="s">
        <v>24233</v>
      </c>
      <c r="B6118" t="s">
        <v>24234</v>
      </c>
      <c r="C6118" s="1" t="str">
        <f t="shared" ref="C6118:C6181" si="1012">HYPERLINK("http://geochem.nrcan.gc.ca/cdogs/content/bdl/bdl210392_e.htm", "21:0392")</f>
        <v>21:0392</v>
      </c>
      <c r="D6118" s="1" t="str">
        <f t="shared" si="1009"/>
        <v>21:0131</v>
      </c>
      <c r="E6118" t="s">
        <v>24174</v>
      </c>
      <c r="F6118" t="s">
        <v>24235</v>
      </c>
      <c r="H6118">
        <v>67.385948400000004</v>
      </c>
      <c r="I6118">
        <v>-83.085543299999998</v>
      </c>
      <c r="J6118" s="1" t="str">
        <f t="shared" si="1010"/>
        <v>NGR lake sediment grab sample</v>
      </c>
      <c r="K6118" s="1" t="str">
        <f t="shared" si="1011"/>
        <v>&lt;177 micron (NGR)</v>
      </c>
      <c r="L6118">
        <v>13</v>
      </c>
      <c r="M6118" t="s">
        <v>366</v>
      </c>
      <c r="N6118">
        <v>257</v>
      </c>
      <c r="O6118" t="s">
        <v>463</v>
      </c>
      <c r="P6118" t="s">
        <v>1047</v>
      </c>
      <c r="Q6118" t="s">
        <v>198</v>
      </c>
      <c r="R6118" t="s">
        <v>759</v>
      </c>
      <c r="S6118" t="s">
        <v>244</v>
      </c>
      <c r="T6118" t="s">
        <v>262</v>
      </c>
      <c r="U6118" t="s">
        <v>199</v>
      </c>
      <c r="V6118" t="s">
        <v>2553</v>
      </c>
      <c r="W6118" t="s">
        <v>39</v>
      </c>
      <c r="X6118" t="s">
        <v>48</v>
      </c>
      <c r="Y6118" t="s">
        <v>1855</v>
      </c>
      <c r="Z6118" t="s">
        <v>2335</v>
      </c>
    </row>
    <row r="6119" spans="1:26" hidden="1" x14ac:dyDescent="0.25">
      <c r="A6119" t="s">
        <v>24236</v>
      </c>
      <c r="B6119" t="s">
        <v>24237</v>
      </c>
      <c r="C6119" s="1" t="str">
        <f t="shared" si="1012"/>
        <v>21:0392</v>
      </c>
      <c r="D6119" s="1" t="str">
        <f t="shared" si="1009"/>
        <v>21:0131</v>
      </c>
      <c r="E6119" t="s">
        <v>24238</v>
      </c>
      <c r="F6119" t="s">
        <v>24239</v>
      </c>
      <c r="H6119">
        <v>67.370284699999999</v>
      </c>
      <c r="I6119">
        <v>-83.046688399999994</v>
      </c>
      <c r="J6119" s="1" t="str">
        <f t="shared" si="1010"/>
        <v>NGR lake sediment grab sample</v>
      </c>
      <c r="K6119" s="1" t="str">
        <f t="shared" si="1011"/>
        <v>&lt;177 micron (NGR)</v>
      </c>
      <c r="L6119">
        <v>13</v>
      </c>
      <c r="M6119" t="s">
        <v>196</v>
      </c>
      <c r="N6119">
        <v>258</v>
      </c>
      <c r="O6119" t="s">
        <v>361</v>
      </c>
      <c r="P6119" t="s">
        <v>666</v>
      </c>
      <c r="Q6119" t="s">
        <v>77</v>
      </c>
      <c r="R6119" t="s">
        <v>343</v>
      </c>
      <c r="S6119" t="s">
        <v>135</v>
      </c>
      <c r="T6119" t="s">
        <v>36</v>
      </c>
      <c r="U6119" t="s">
        <v>858</v>
      </c>
      <c r="V6119" t="s">
        <v>33</v>
      </c>
      <c r="W6119" t="s">
        <v>181</v>
      </c>
      <c r="X6119" t="s">
        <v>48</v>
      </c>
      <c r="Y6119" t="s">
        <v>5944</v>
      </c>
      <c r="Z6119" t="s">
        <v>134</v>
      </c>
    </row>
    <row r="6120" spans="1:26" hidden="1" x14ac:dyDescent="0.25">
      <c r="A6120" t="s">
        <v>24240</v>
      </c>
      <c r="B6120" t="s">
        <v>24241</v>
      </c>
      <c r="C6120" s="1" t="str">
        <f t="shared" si="1012"/>
        <v>21:0392</v>
      </c>
      <c r="D6120" s="1" t="str">
        <f t="shared" si="1009"/>
        <v>21:0131</v>
      </c>
      <c r="E6120" t="s">
        <v>24242</v>
      </c>
      <c r="F6120" t="s">
        <v>24243</v>
      </c>
      <c r="H6120">
        <v>67.306093200000007</v>
      </c>
      <c r="I6120">
        <v>-83.062979499999997</v>
      </c>
      <c r="J6120" s="1" t="str">
        <f t="shared" si="1010"/>
        <v>NGR lake sediment grab sample</v>
      </c>
      <c r="K6120" s="1" t="str">
        <f t="shared" si="1011"/>
        <v>&lt;177 micron (NGR)</v>
      </c>
      <c r="L6120">
        <v>13</v>
      </c>
      <c r="M6120" t="s">
        <v>206</v>
      </c>
      <c r="N6120">
        <v>259</v>
      </c>
      <c r="O6120" t="s">
        <v>321</v>
      </c>
      <c r="P6120" t="s">
        <v>39</v>
      </c>
      <c r="Q6120" t="s">
        <v>63</v>
      </c>
      <c r="R6120" t="s">
        <v>109</v>
      </c>
      <c r="S6120" t="s">
        <v>39</v>
      </c>
      <c r="T6120" t="s">
        <v>36</v>
      </c>
      <c r="U6120" t="s">
        <v>336</v>
      </c>
      <c r="V6120" t="s">
        <v>227</v>
      </c>
      <c r="W6120" t="s">
        <v>66</v>
      </c>
      <c r="X6120" t="s">
        <v>77</v>
      </c>
      <c r="Y6120" t="s">
        <v>875</v>
      </c>
      <c r="Z6120" t="s">
        <v>4679</v>
      </c>
    </row>
    <row r="6121" spans="1:26" hidden="1" x14ac:dyDescent="0.25">
      <c r="A6121" t="s">
        <v>24244</v>
      </c>
      <c r="B6121" t="s">
        <v>24245</v>
      </c>
      <c r="C6121" s="1" t="str">
        <f t="shared" si="1012"/>
        <v>21:0392</v>
      </c>
      <c r="D6121" s="1" t="str">
        <f t="shared" si="1009"/>
        <v>21:0131</v>
      </c>
      <c r="E6121" t="s">
        <v>24246</v>
      </c>
      <c r="F6121" t="s">
        <v>24247</v>
      </c>
      <c r="H6121">
        <v>67.268911900000006</v>
      </c>
      <c r="I6121">
        <v>-83.037165099999996</v>
      </c>
      <c r="J6121" s="1" t="str">
        <f t="shared" si="1010"/>
        <v>NGR lake sediment grab sample</v>
      </c>
      <c r="K6121" s="1" t="str">
        <f t="shared" si="1011"/>
        <v>&lt;177 micron (NGR)</v>
      </c>
      <c r="L6121">
        <v>13</v>
      </c>
      <c r="M6121" t="s">
        <v>214</v>
      </c>
      <c r="N6121">
        <v>260</v>
      </c>
      <c r="O6121" t="s">
        <v>963</v>
      </c>
      <c r="P6121" t="s">
        <v>562</v>
      </c>
      <c r="Q6121" t="s">
        <v>134</v>
      </c>
      <c r="R6121" t="s">
        <v>343</v>
      </c>
      <c r="S6121" t="s">
        <v>75</v>
      </c>
      <c r="T6121" t="s">
        <v>65</v>
      </c>
      <c r="U6121" t="s">
        <v>269</v>
      </c>
      <c r="V6121" t="s">
        <v>9148</v>
      </c>
      <c r="W6121" t="s">
        <v>146</v>
      </c>
      <c r="X6121" t="s">
        <v>336</v>
      </c>
      <c r="Y6121" t="s">
        <v>146</v>
      </c>
      <c r="Z6121" t="s">
        <v>554</v>
      </c>
    </row>
    <row r="6122" spans="1:26" hidden="1" x14ac:dyDescent="0.25">
      <c r="A6122" t="s">
        <v>24248</v>
      </c>
      <c r="B6122" t="s">
        <v>24249</v>
      </c>
      <c r="C6122" s="1" t="str">
        <f t="shared" si="1012"/>
        <v>21:0392</v>
      </c>
      <c r="D6122" s="1" t="str">
        <f t="shared" si="1009"/>
        <v>21:0131</v>
      </c>
      <c r="E6122" t="s">
        <v>24250</v>
      </c>
      <c r="F6122" t="s">
        <v>24251</v>
      </c>
      <c r="H6122">
        <v>67.174766599999998</v>
      </c>
      <c r="I6122">
        <v>-83.1139814</v>
      </c>
      <c r="J6122" s="1" t="str">
        <f t="shared" si="1010"/>
        <v>NGR lake sediment grab sample</v>
      </c>
      <c r="K6122" s="1" t="str">
        <f t="shared" si="1011"/>
        <v>&lt;177 micron (NGR)</v>
      </c>
      <c r="L6122">
        <v>14</v>
      </c>
      <c r="M6122" t="s">
        <v>242</v>
      </c>
      <c r="N6122">
        <v>261</v>
      </c>
      <c r="O6122" t="s">
        <v>1709</v>
      </c>
      <c r="P6122" t="s">
        <v>120</v>
      </c>
      <c r="Q6122" t="s">
        <v>109</v>
      </c>
      <c r="R6122" t="s">
        <v>133</v>
      </c>
      <c r="S6122" t="s">
        <v>134</v>
      </c>
      <c r="T6122" t="s">
        <v>36</v>
      </c>
      <c r="U6122" t="s">
        <v>938</v>
      </c>
      <c r="V6122" t="s">
        <v>5085</v>
      </c>
      <c r="W6122" t="s">
        <v>80</v>
      </c>
      <c r="X6122" t="s">
        <v>82</v>
      </c>
      <c r="Y6122" t="s">
        <v>66</v>
      </c>
      <c r="Z6122" t="s">
        <v>1137</v>
      </c>
    </row>
    <row r="6123" spans="1:26" hidden="1" x14ac:dyDescent="0.25">
      <c r="A6123" t="s">
        <v>24252</v>
      </c>
      <c r="B6123" t="s">
        <v>24253</v>
      </c>
      <c r="C6123" s="1" t="str">
        <f t="shared" si="1012"/>
        <v>21:0392</v>
      </c>
      <c r="D6123" s="1" t="str">
        <f t="shared" si="1009"/>
        <v>21:0131</v>
      </c>
      <c r="E6123" t="s">
        <v>24254</v>
      </c>
      <c r="F6123" t="s">
        <v>24255</v>
      </c>
      <c r="H6123">
        <v>67.240782699999997</v>
      </c>
      <c r="I6123">
        <v>-83.016267099999993</v>
      </c>
      <c r="J6123" s="1" t="str">
        <f t="shared" si="1010"/>
        <v>NGR lake sediment grab sample</v>
      </c>
      <c r="K6123" s="1" t="str">
        <f t="shared" si="1011"/>
        <v>&lt;177 micron (NGR)</v>
      </c>
      <c r="L6123">
        <v>14</v>
      </c>
      <c r="M6123" t="s">
        <v>251</v>
      </c>
      <c r="N6123">
        <v>262</v>
      </c>
      <c r="O6123" t="s">
        <v>973</v>
      </c>
      <c r="P6123" t="s">
        <v>615</v>
      </c>
      <c r="Q6123" t="s">
        <v>277</v>
      </c>
      <c r="R6123" t="s">
        <v>81</v>
      </c>
      <c r="S6123" t="s">
        <v>349</v>
      </c>
      <c r="T6123" t="s">
        <v>1095</v>
      </c>
      <c r="U6123" t="s">
        <v>471</v>
      </c>
      <c r="V6123" t="s">
        <v>7319</v>
      </c>
      <c r="W6123" t="s">
        <v>146</v>
      </c>
      <c r="X6123" t="s">
        <v>79</v>
      </c>
      <c r="Y6123" t="s">
        <v>39</v>
      </c>
      <c r="Z6123" t="s">
        <v>7612</v>
      </c>
    </row>
    <row r="6124" spans="1:26" hidden="1" x14ac:dyDescent="0.25">
      <c r="A6124" t="s">
        <v>24256</v>
      </c>
      <c r="B6124" t="s">
        <v>24257</v>
      </c>
      <c r="C6124" s="1" t="str">
        <f t="shared" si="1012"/>
        <v>21:0392</v>
      </c>
      <c r="D6124" s="1" t="str">
        <f t="shared" si="1009"/>
        <v>21:0131</v>
      </c>
      <c r="E6124" t="s">
        <v>24258</v>
      </c>
      <c r="F6124" t="s">
        <v>24259</v>
      </c>
      <c r="H6124">
        <v>67.244309999999999</v>
      </c>
      <c r="I6124">
        <v>-83.005484600000003</v>
      </c>
      <c r="J6124" s="1" t="str">
        <f t="shared" si="1010"/>
        <v>NGR lake sediment grab sample</v>
      </c>
      <c r="K6124" s="1" t="str">
        <f t="shared" si="1011"/>
        <v>&lt;177 micron (NGR)</v>
      </c>
      <c r="L6124">
        <v>14</v>
      </c>
      <c r="M6124" t="s">
        <v>259</v>
      </c>
      <c r="N6124">
        <v>263</v>
      </c>
      <c r="O6124" t="s">
        <v>667</v>
      </c>
      <c r="P6124" t="s">
        <v>1048</v>
      </c>
      <c r="Q6124" t="s">
        <v>64</v>
      </c>
      <c r="R6124" t="s">
        <v>1254</v>
      </c>
      <c r="S6124" t="s">
        <v>134</v>
      </c>
      <c r="T6124" t="s">
        <v>122</v>
      </c>
      <c r="U6124" t="s">
        <v>799</v>
      </c>
      <c r="V6124" t="s">
        <v>10021</v>
      </c>
      <c r="W6124" t="s">
        <v>39</v>
      </c>
      <c r="X6124" t="s">
        <v>79</v>
      </c>
      <c r="Y6124" t="s">
        <v>380</v>
      </c>
      <c r="Z6124" t="s">
        <v>4244</v>
      </c>
    </row>
    <row r="6125" spans="1:26" hidden="1" x14ac:dyDescent="0.25">
      <c r="A6125" t="s">
        <v>24260</v>
      </c>
      <c r="B6125" t="s">
        <v>24261</v>
      </c>
      <c r="C6125" s="1" t="str">
        <f t="shared" si="1012"/>
        <v>21:0392</v>
      </c>
      <c r="D6125" s="1" t="str">
        <f t="shared" si="1009"/>
        <v>21:0131</v>
      </c>
      <c r="E6125" t="s">
        <v>24258</v>
      </c>
      <c r="F6125" t="s">
        <v>24262</v>
      </c>
      <c r="H6125">
        <v>67.244309999999999</v>
      </c>
      <c r="I6125">
        <v>-83.005484600000003</v>
      </c>
      <c r="J6125" s="1" t="str">
        <f t="shared" si="1010"/>
        <v>NGR lake sediment grab sample</v>
      </c>
      <c r="K6125" s="1" t="str">
        <f t="shared" si="1011"/>
        <v>&lt;177 micron (NGR)</v>
      </c>
      <c r="L6125">
        <v>14</v>
      </c>
      <c r="M6125" t="s">
        <v>268</v>
      </c>
      <c r="N6125">
        <v>264</v>
      </c>
      <c r="O6125" t="s">
        <v>938</v>
      </c>
      <c r="P6125" t="s">
        <v>343</v>
      </c>
      <c r="Q6125" t="s">
        <v>50</v>
      </c>
      <c r="R6125" t="s">
        <v>74</v>
      </c>
      <c r="S6125" t="s">
        <v>277</v>
      </c>
      <c r="T6125" t="s">
        <v>122</v>
      </c>
      <c r="U6125" t="s">
        <v>2448</v>
      </c>
      <c r="V6125" t="s">
        <v>2544</v>
      </c>
      <c r="W6125" t="s">
        <v>39</v>
      </c>
      <c r="X6125" t="s">
        <v>79</v>
      </c>
      <c r="Y6125" t="s">
        <v>380</v>
      </c>
      <c r="Z6125" t="s">
        <v>4117</v>
      </c>
    </row>
    <row r="6126" spans="1:26" hidden="1" x14ac:dyDescent="0.25">
      <c r="A6126" t="s">
        <v>24263</v>
      </c>
      <c r="B6126" t="s">
        <v>24264</v>
      </c>
      <c r="C6126" s="1" t="str">
        <f t="shared" si="1012"/>
        <v>21:0392</v>
      </c>
      <c r="D6126" s="1" t="str">
        <f t="shared" si="1009"/>
        <v>21:0131</v>
      </c>
      <c r="E6126" t="s">
        <v>24265</v>
      </c>
      <c r="F6126" t="s">
        <v>24266</v>
      </c>
      <c r="H6126">
        <v>67.1959169</v>
      </c>
      <c r="I6126">
        <v>-83.034463799999997</v>
      </c>
      <c r="J6126" s="1" t="str">
        <f t="shared" si="1010"/>
        <v>NGR lake sediment grab sample</v>
      </c>
      <c r="K6126" s="1" t="str">
        <f t="shared" si="1011"/>
        <v>&lt;177 micron (NGR)</v>
      </c>
      <c r="L6126">
        <v>14</v>
      </c>
      <c r="M6126" t="s">
        <v>47</v>
      </c>
      <c r="N6126">
        <v>265</v>
      </c>
      <c r="O6126" t="s">
        <v>163</v>
      </c>
      <c r="P6126" t="s">
        <v>455</v>
      </c>
      <c r="Q6126" t="s">
        <v>321</v>
      </c>
      <c r="R6126" t="s">
        <v>133</v>
      </c>
      <c r="S6126" t="s">
        <v>668</v>
      </c>
      <c r="T6126" t="s">
        <v>262</v>
      </c>
      <c r="U6126" t="s">
        <v>24267</v>
      </c>
      <c r="V6126" t="s">
        <v>7452</v>
      </c>
      <c r="W6126" t="s">
        <v>33</v>
      </c>
      <c r="X6126" t="s">
        <v>79</v>
      </c>
      <c r="Y6126" t="s">
        <v>1607</v>
      </c>
      <c r="Z6126" t="s">
        <v>2787</v>
      </c>
    </row>
    <row r="6127" spans="1:26" hidden="1" x14ac:dyDescent="0.25">
      <c r="A6127" t="s">
        <v>24268</v>
      </c>
      <c r="B6127" t="s">
        <v>24269</v>
      </c>
      <c r="C6127" s="1" t="str">
        <f t="shared" si="1012"/>
        <v>21:0392</v>
      </c>
      <c r="D6127" s="1" t="str">
        <f t="shared" si="1009"/>
        <v>21:0131</v>
      </c>
      <c r="E6127" t="s">
        <v>24250</v>
      </c>
      <c r="F6127" t="s">
        <v>24270</v>
      </c>
      <c r="H6127">
        <v>67.174766599999998</v>
      </c>
      <c r="I6127">
        <v>-83.1139814</v>
      </c>
      <c r="J6127" s="1" t="str">
        <f t="shared" si="1010"/>
        <v>NGR lake sediment grab sample</v>
      </c>
      <c r="K6127" s="1" t="str">
        <f t="shared" si="1011"/>
        <v>&lt;177 micron (NGR)</v>
      </c>
      <c r="L6127">
        <v>14</v>
      </c>
      <c r="M6127" t="s">
        <v>366</v>
      </c>
      <c r="N6127">
        <v>266</v>
      </c>
      <c r="O6127" t="s">
        <v>509</v>
      </c>
      <c r="P6127" t="s">
        <v>236</v>
      </c>
      <c r="Q6127" t="s">
        <v>64</v>
      </c>
      <c r="R6127" t="s">
        <v>51</v>
      </c>
      <c r="S6127" t="s">
        <v>135</v>
      </c>
      <c r="T6127" t="s">
        <v>36</v>
      </c>
      <c r="U6127" t="s">
        <v>2645</v>
      </c>
      <c r="V6127" t="s">
        <v>2309</v>
      </c>
      <c r="W6127" t="s">
        <v>33</v>
      </c>
      <c r="X6127" t="s">
        <v>82</v>
      </c>
      <c r="Y6127" t="s">
        <v>66</v>
      </c>
      <c r="Z6127" t="s">
        <v>97</v>
      </c>
    </row>
    <row r="6128" spans="1:26" hidden="1" x14ac:dyDescent="0.25">
      <c r="A6128" t="s">
        <v>24271</v>
      </c>
      <c r="B6128" t="s">
        <v>24272</v>
      </c>
      <c r="C6128" s="1" t="str">
        <f t="shared" si="1012"/>
        <v>21:0392</v>
      </c>
      <c r="D6128" s="1" t="str">
        <f t="shared" si="1009"/>
        <v>21:0131</v>
      </c>
      <c r="E6128" t="s">
        <v>24273</v>
      </c>
      <c r="F6128" t="s">
        <v>24274</v>
      </c>
      <c r="H6128">
        <v>67.118666500000003</v>
      </c>
      <c r="I6128">
        <v>-83.119546499999998</v>
      </c>
      <c r="J6128" s="1" t="str">
        <f t="shared" si="1010"/>
        <v>NGR lake sediment grab sample</v>
      </c>
      <c r="K6128" s="1" t="str">
        <f t="shared" si="1011"/>
        <v>&lt;177 micron (NGR)</v>
      </c>
      <c r="L6128">
        <v>14</v>
      </c>
      <c r="M6128" t="s">
        <v>60</v>
      </c>
      <c r="N6128">
        <v>267</v>
      </c>
      <c r="O6128" t="s">
        <v>463</v>
      </c>
      <c r="P6128" t="s">
        <v>1254</v>
      </c>
      <c r="Q6128" t="s">
        <v>290</v>
      </c>
      <c r="R6128" t="s">
        <v>890</v>
      </c>
      <c r="S6128" t="s">
        <v>50</v>
      </c>
      <c r="T6128" t="s">
        <v>36</v>
      </c>
      <c r="U6128" t="s">
        <v>379</v>
      </c>
      <c r="V6128" t="s">
        <v>548</v>
      </c>
      <c r="W6128" t="s">
        <v>80</v>
      </c>
      <c r="X6128" t="s">
        <v>82</v>
      </c>
      <c r="Y6128" t="s">
        <v>309</v>
      </c>
      <c r="Z6128" t="s">
        <v>1108</v>
      </c>
    </row>
    <row r="6129" spans="1:26" hidden="1" x14ac:dyDescent="0.25">
      <c r="A6129" t="s">
        <v>24275</v>
      </c>
      <c r="B6129" t="s">
        <v>24276</v>
      </c>
      <c r="C6129" s="1" t="str">
        <f t="shared" si="1012"/>
        <v>21:0392</v>
      </c>
      <c r="D6129" s="1" t="str">
        <f t="shared" si="1009"/>
        <v>21:0131</v>
      </c>
      <c r="E6129" t="s">
        <v>24277</v>
      </c>
      <c r="F6129" t="s">
        <v>24278</v>
      </c>
      <c r="H6129">
        <v>67.091711000000004</v>
      </c>
      <c r="I6129">
        <v>-83.156801999999999</v>
      </c>
      <c r="J6129" s="1" t="str">
        <f t="shared" si="1010"/>
        <v>NGR lake sediment grab sample</v>
      </c>
      <c r="K6129" s="1" t="str">
        <f t="shared" si="1011"/>
        <v>&lt;177 micron (NGR)</v>
      </c>
      <c r="L6129">
        <v>14</v>
      </c>
      <c r="M6129" t="s">
        <v>73</v>
      </c>
      <c r="N6129">
        <v>268</v>
      </c>
      <c r="O6129" t="s">
        <v>603</v>
      </c>
      <c r="P6129" t="s">
        <v>224</v>
      </c>
      <c r="Q6129" t="s">
        <v>39</v>
      </c>
      <c r="R6129" t="s">
        <v>62</v>
      </c>
      <c r="S6129" t="s">
        <v>110</v>
      </c>
      <c r="T6129" t="s">
        <v>122</v>
      </c>
      <c r="U6129" t="s">
        <v>24279</v>
      </c>
      <c r="V6129" t="s">
        <v>4196</v>
      </c>
      <c r="W6129" t="s">
        <v>146</v>
      </c>
      <c r="X6129" t="s">
        <v>890</v>
      </c>
      <c r="Y6129" t="s">
        <v>875</v>
      </c>
      <c r="Z6129" t="s">
        <v>738</v>
      </c>
    </row>
    <row r="6130" spans="1:26" hidden="1" x14ac:dyDescent="0.25">
      <c r="A6130" t="s">
        <v>24280</v>
      </c>
      <c r="B6130" t="s">
        <v>24281</v>
      </c>
      <c r="C6130" s="1" t="str">
        <f t="shared" si="1012"/>
        <v>21:0392</v>
      </c>
      <c r="D6130" s="1" t="str">
        <f t="shared" si="1009"/>
        <v>21:0131</v>
      </c>
      <c r="E6130" t="s">
        <v>24282</v>
      </c>
      <c r="F6130" t="s">
        <v>24283</v>
      </c>
      <c r="H6130">
        <v>67.078802800000005</v>
      </c>
      <c r="I6130">
        <v>-83.180767799999998</v>
      </c>
      <c r="J6130" s="1" t="str">
        <f t="shared" si="1010"/>
        <v>NGR lake sediment grab sample</v>
      </c>
      <c r="K6130" s="1" t="str">
        <f t="shared" si="1011"/>
        <v>&lt;177 micron (NGR)</v>
      </c>
      <c r="L6130">
        <v>14</v>
      </c>
      <c r="M6130" t="s">
        <v>87</v>
      </c>
      <c r="N6130">
        <v>269</v>
      </c>
      <c r="O6130" t="s">
        <v>841</v>
      </c>
      <c r="P6130" t="s">
        <v>61</v>
      </c>
      <c r="Q6130" t="s">
        <v>33</v>
      </c>
      <c r="R6130" t="s">
        <v>278</v>
      </c>
      <c r="S6130" t="s">
        <v>110</v>
      </c>
      <c r="T6130" t="s">
        <v>122</v>
      </c>
      <c r="U6130" t="s">
        <v>639</v>
      </c>
      <c r="V6130" t="s">
        <v>7612</v>
      </c>
      <c r="W6130" t="s">
        <v>181</v>
      </c>
      <c r="X6130" t="s">
        <v>82</v>
      </c>
      <c r="Y6130" t="s">
        <v>1607</v>
      </c>
      <c r="Z6130" t="s">
        <v>3073</v>
      </c>
    </row>
    <row r="6131" spans="1:26" hidden="1" x14ac:dyDescent="0.25">
      <c r="A6131" t="s">
        <v>24284</v>
      </c>
      <c r="B6131" t="s">
        <v>24285</v>
      </c>
      <c r="C6131" s="1" t="str">
        <f t="shared" si="1012"/>
        <v>21:0392</v>
      </c>
      <c r="D6131" s="1" t="str">
        <f t="shared" si="1009"/>
        <v>21:0131</v>
      </c>
      <c r="E6131" t="s">
        <v>24286</v>
      </c>
      <c r="F6131" t="s">
        <v>24287</v>
      </c>
      <c r="H6131">
        <v>67.039404399999995</v>
      </c>
      <c r="I6131">
        <v>-83.197730000000007</v>
      </c>
      <c r="J6131" s="1" t="str">
        <f t="shared" si="1010"/>
        <v>NGR lake sediment grab sample</v>
      </c>
      <c r="K6131" s="1" t="str">
        <f t="shared" si="1011"/>
        <v>&lt;177 micron (NGR)</v>
      </c>
      <c r="L6131">
        <v>14</v>
      </c>
      <c r="M6131" t="s">
        <v>96</v>
      </c>
      <c r="N6131">
        <v>270</v>
      </c>
      <c r="O6131" t="s">
        <v>577</v>
      </c>
      <c r="P6131" t="s">
        <v>224</v>
      </c>
      <c r="Q6131" t="s">
        <v>146</v>
      </c>
      <c r="R6131" t="s">
        <v>423</v>
      </c>
      <c r="S6131" t="s">
        <v>50</v>
      </c>
      <c r="T6131" t="s">
        <v>1095</v>
      </c>
      <c r="U6131" t="s">
        <v>503</v>
      </c>
      <c r="V6131" t="s">
        <v>19655</v>
      </c>
      <c r="W6131" t="s">
        <v>181</v>
      </c>
      <c r="X6131" t="s">
        <v>890</v>
      </c>
      <c r="Y6131" t="s">
        <v>309</v>
      </c>
      <c r="Z6131" t="s">
        <v>301</v>
      </c>
    </row>
    <row r="6132" spans="1:26" hidden="1" x14ac:dyDescent="0.25">
      <c r="A6132" t="s">
        <v>24288</v>
      </c>
      <c r="B6132" t="s">
        <v>24289</v>
      </c>
      <c r="C6132" s="1" t="str">
        <f t="shared" si="1012"/>
        <v>21:0392</v>
      </c>
      <c r="D6132" s="1" t="str">
        <f t="shared" si="1009"/>
        <v>21:0131</v>
      </c>
      <c r="E6132" t="s">
        <v>24290</v>
      </c>
      <c r="F6132" t="s">
        <v>24291</v>
      </c>
      <c r="H6132">
        <v>67.003154699999996</v>
      </c>
      <c r="I6132">
        <v>-83.141858499999998</v>
      </c>
      <c r="J6132" s="1" t="str">
        <f t="shared" si="1010"/>
        <v>NGR lake sediment grab sample</v>
      </c>
      <c r="K6132" s="1" t="str">
        <f t="shared" si="1011"/>
        <v>&lt;177 micron (NGR)</v>
      </c>
      <c r="L6132">
        <v>14</v>
      </c>
      <c r="M6132" t="s">
        <v>106</v>
      </c>
      <c r="N6132">
        <v>271</v>
      </c>
      <c r="O6132" t="s">
        <v>91</v>
      </c>
      <c r="P6132" t="s">
        <v>1254</v>
      </c>
      <c r="Q6132" t="s">
        <v>146</v>
      </c>
      <c r="R6132" t="s">
        <v>489</v>
      </c>
      <c r="S6132" t="s">
        <v>34</v>
      </c>
      <c r="T6132" t="s">
        <v>262</v>
      </c>
      <c r="U6132" t="s">
        <v>938</v>
      </c>
      <c r="V6132" t="s">
        <v>18944</v>
      </c>
      <c r="W6132" t="s">
        <v>78</v>
      </c>
      <c r="X6132" t="s">
        <v>82</v>
      </c>
      <c r="Y6132" t="s">
        <v>66</v>
      </c>
      <c r="Z6132" t="s">
        <v>381</v>
      </c>
    </row>
    <row r="6133" spans="1:26" hidden="1" x14ac:dyDescent="0.25">
      <c r="A6133" t="s">
        <v>24292</v>
      </c>
      <c r="B6133" t="s">
        <v>24293</v>
      </c>
      <c r="C6133" s="1" t="str">
        <f t="shared" si="1012"/>
        <v>21:0392</v>
      </c>
      <c r="D6133" s="1" t="str">
        <f t="shared" si="1009"/>
        <v>21:0131</v>
      </c>
      <c r="E6133" t="s">
        <v>24294</v>
      </c>
      <c r="F6133" t="s">
        <v>24295</v>
      </c>
      <c r="H6133">
        <v>67.0071425</v>
      </c>
      <c r="I6133">
        <v>-83.087608900000006</v>
      </c>
      <c r="J6133" s="1" t="str">
        <f t="shared" si="1010"/>
        <v>NGR lake sediment grab sample</v>
      </c>
      <c r="K6133" s="1" t="str">
        <f t="shared" si="1011"/>
        <v>&lt;177 micron (NGR)</v>
      </c>
      <c r="L6133">
        <v>14</v>
      </c>
      <c r="M6133" t="s">
        <v>118</v>
      </c>
      <c r="N6133">
        <v>272</v>
      </c>
      <c r="O6133" t="s">
        <v>1090</v>
      </c>
      <c r="P6133" t="s">
        <v>35</v>
      </c>
      <c r="Q6133" t="s">
        <v>33</v>
      </c>
      <c r="R6133" t="s">
        <v>708</v>
      </c>
      <c r="S6133" t="s">
        <v>64</v>
      </c>
      <c r="T6133" t="s">
        <v>122</v>
      </c>
      <c r="U6133" t="s">
        <v>163</v>
      </c>
      <c r="V6133" t="s">
        <v>10021</v>
      </c>
      <c r="W6133" t="s">
        <v>181</v>
      </c>
      <c r="X6133" t="s">
        <v>82</v>
      </c>
      <c r="Y6133" t="s">
        <v>41</v>
      </c>
      <c r="Z6133" t="s">
        <v>1506</v>
      </c>
    </row>
    <row r="6134" spans="1:26" hidden="1" x14ac:dyDescent="0.25">
      <c r="A6134" t="s">
        <v>24296</v>
      </c>
      <c r="B6134" t="s">
        <v>24297</v>
      </c>
      <c r="C6134" s="1" t="str">
        <f t="shared" si="1012"/>
        <v>21:0392</v>
      </c>
      <c r="D6134" s="1" t="str">
        <f t="shared" si="1009"/>
        <v>21:0131</v>
      </c>
      <c r="E6134" t="s">
        <v>24298</v>
      </c>
      <c r="F6134" t="s">
        <v>24299</v>
      </c>
      <c r="H6134">
        <v>67.034395900000007</v>
      </c>
      <c r="I6134">
        <v>-83.067778200000006</v>
      </c>
      <c r="J6134" s="1" t="str">
        <f t="shared" si="1010"/>
        <v>NGR lake sediment grab sample</v>
      </c>
      <c r="K6134" s="1" t="str">
        <f t="shared" si="1011"/>
        <v>&lt;177 micron (NGR)</v>
      </c>
      <c r="L6134">
        <v>14</v>
      </c>
      <c r="M6134" t="s">
        <v>131</v>
      </c>
      <c r="N6134">
        <v>273</v>
      </c>
      <c r="O6134" t="s">
        <v>562</v>
      </c>
      <c r="P6134" t="s">
        <v>489</v>
      </c>
      <c r="Q6134" t="s">
        <v>146</v>
      </c>
      <c r="R6134" t="s">
        <v>711</v>
      </c>
      <c r="S6134" t="s">
        <v>146</v>
      </c>
      <c r="T6134" t="s">
        <v>262</v>
      </c>
      <c r="U6134" t="s">
        <v>163</v>
      </c>
      <c r="V6134" t="s">
        <v>63</v>
      </c>
      <c r="W6134" t="s">
        <v>63</v>
      </c>
      <c r="X6134" t="s">
        <v>890</v>
      </c>
      <c r="Y6134" t="s">
        <v>125</v>
      </c>
      <c r="Z6134" t="s">
        <v>349</v>
      </c>
    </row>
    <row r="6135" spans="1:26" hidden="1" x14ac:dyDescent="0.25">
      <c r="A6135" t="s">
        <v>24300</v>
      </c>
      <c r="B6135" t="s">
        <v>24301</v>
      </c>
      <c r="C6135" s="1" t="str">
        <f t="shared" si="1012"/>
        <v>21:0392</v>
      </c>
      <c r="D6135" s="1" t="str">
        <f t="shared" si="1009"/>
        <v>21:0131</v>
      </c>
      <c r="E6135" t="s">
        <v>24302</v>
      </c>
      <c r="F6135" t="s">
        <v>24303</v>
      </c>
      <c r="H6135">
        <v>67.078992200000002</v>
      </c>
      <c r="I6135">
        <v>-83.080604899999997</v>
      </c>
      <c r="J6135" s="1" t="str">
        <f t="shared" si="1010"/>
        <v>NGR lake sediment grab sample</v>
      </c>
      <c r="K6135" s="1" t="str">
        <f t="shared" si="1011"/>
        <v>&lt;177 micron (NGR)</v>
      </c>
      <c r="L6135">
        <v>14</v>
      </c>
      <c r="M6135" t="s">
        <v>143</v>
      </c>
      <c r="N6135">
        <v>274</v>
      </c>
      <c r="O6135" t="s">
        <v>88</v>
      </c>
      <c r="P6135" t="s">
        <v>48</v>
      </c>
      <c r="Q6135" t="s">
        <v>290</v>
      </c>
      <c r="R6135" t="s">
        <v>82</v>
      </c>
      <c r="S6135" t="s">
        <v>290</v>
      </c>
      <c r="T6135" t="s">
        <v>122</v>
      </c>
      <c r="U6135" t="s">
        <v>1842</v>
      </c>
      <c r="V6135" t="s">
        <v>6252</v>
      </c>
      <c r="W6135" t="s">
        <v>66</v>
      </c>
      <c r="X6135" t="s">
        <v>890</v>
      </c>
      <c r="Y6135" t="s">
        <v>125</v>
      </c>
      <c r="Z6135" t="s">
        <v>9383</v>
      </c>
    </row>
    <row r="6136" spans="1:26" hidden="1" x14ac:dyDescent="0.25">
      <c r="A6136" t="s">
        <v>24304</v>
      </c>
      <c r="B6136" t="s">
        <v>24305</v>
      </c>
      <c r="C6136" s="1" t="str">
        <f t="shared" si="1012"/>
        <v>21:0392</v>
      </c>
      <c r="D6136" s="1" t="str">
        <f t="shared" si="1009"/>
        <v>21:0131</v>
      </c>
      <c r="E6136" t="s">
        <v>24306</v>
      </c>
      <c r="F6136" t="s">
        <v>24307</v>
      </c>
      <c r="H6136">
        <v>67.0964168</v>
      </c>
      <c r="I6136">
        <v>-83.097995999999995</v>
      </c>
      <c r="J6136" s="1" t="str">
        <f t="shared" si="1010"/>
        <v>NGR lake sediment grab sample</v>
      </c>
      <c r="K6136" s="1" t="str">
        <f t="shared" si="1011"/>
        <v>&lt;177 micron (NGR)</v>
      </c>
      <c r="L6136">
        <v>14</v>
      </c>
      <c r="M6136" t="s">
        <v>177</v>
      </c>
      <c r="N6136">
        <v>275</v>
      </c>
      <c r="O6136" t="s">
        <v>666</v>
      </c>
      <c r="P6136" t="s">
        <v>546</v>
      </c>
      <c r="Q6136" t="s">
        <v>78</v>
      </c>
      <c r="R6136" t="s">
        <v>668</v>
      </c>
      <c r="S6136" t="s">
        <v>50</v>
      </c>
      <c r="T6136" t="s">
        <v>122</v>
      </c>
      <c r="U6136" t="s">
        <v>24308</v>
      </c>
      <c r="V6136" t="s">
        <v>11938</v>
      </c>
      <c r="W6136" t="s">
        <v>80</v>
      </c>
      <c r="X6136" t="s">
        <v>82</v>
      </c>
      <c r="Y6136" t="s">
        <v>875</v>
      </c>
      <c r="Z6136" t="s">
        <v>181</v>
      </c>
    </row>
    <row r="6137" spans="1:26" hidden="1" x14ac:dyDescent="0.25">
      <c r="A6137" t="s">
        <v>24309</v>
      </c>
      <c r="B6137" t="s">
        <v>24310</v>
      </c>
      <c r="C6137" s="1" t="str">
        <f t="shared" si="1012"/>
        <v>21:0392</v>
      </c>
      <c r="D6137" s="1" t="str">
        <f t="shared" si="1009"/>
        <v>21:0131</v>
      </c>
      <c r="E6137" t="s">
        <v>24311</v>
      </c>
      <c r="F6137" t="s">
        <v>24312</v>
      </c>
      <c r="H6137">
        <v>67.114842199999998</v>
      </c>
      <c r="I6137">
        <v>-83.002841700000005</v>
      </c>
      <c r="J6137" s="1" t="str">
        <f t="shared" si="1010"/>
        <v>NGR lake sediment grab sample</v>
      </c>
      <c r="K6137" s="1" t="str">
        <f t="shared" si="1011"/>
        <v>&lt;177 micron (NGR)</v>
      </c>
      <c r="L6137">
        <v>14</v>
      </c>
      <c r="M6137" t="s">
        <v>187</v>
      </c>
      <c r="N6137">
        <v>276</v>
      </c>
      <c r="O6137" t="s">
        <v>144</v>
      </c>
      <c r="P6137" t="s">
        <v>1048</v>
      </c>
      <c r="Q6137" t="s">
        <v>77</v>
      </c>
      <c r="R6137" t="s">
        <v>62</v>
      </c>
      <c r="S6137" t="s">
        <v>110</v>
      </c>
      <c r="T6137" t="s">
        <v>1095</v>
      </c>
      <c r="U6137" t="s">
        <v>1829</v>
      </c>
      <c r="V6137" t="s">
        <v>5873</v>
      </c>
      <c r="W6137" t="s">
        <v>78</v>
      </c>
      <c r="X6137" t="s">
        <v>82</v>
      </c>
      <c r="Y6137" t="s">
        <v>125</v>
      </c>
      <c r="Z6137" t="s">
        <v>598</v>
      </c>
    </row>
    <row r="6138" spans="1:26" hidden="1" x14ac:dyDescent="0.25">
      <c r="A6138" t="s">
        <v>24313</v>
      </c>
      <c r="B6138" t="s">
        <v>24314</v>
      </c>
      <c r="C6138" s="1" t="str">
        <f t="shared" si="1012"/>
        <v>21:0392</v>
      </c>
      <c r="D6138" s="1" t="str">
        <f t="shared" si="1009"/>
        <v>21:0131</v>
      </c>
      <c r="E6138" t="s">
        <v>24315</v>
      </c>
      <c r="F6138" t="s">
        <v>24316</v>
      </c>
      <c r="H6138">
        <v>67.129463099999995</v>
      </c>
      <c r="I6138">
        <v>-82.986107200000006</v>
      </c>
      <c r="J6138" s="1" t="str">
        <f t="shared" si="1010"/>
        <v>NGR lake sediment grab sample</v>
      </c>
      <c r="K6138" s="1" t="str">
        <f t="shared" si="1011"/>
        <v>&lt;177 micron (NGR)</v>
      </c>
      <c r="L6138">
        <v>14</v>
      </c>
      <c r="M6138" t="s">
        <v>196</v>
      </c>
      <c r="N6138">
        <v>277</v>
      </c>
      <c r="O6138" t="s">
        <v>355</v>
      </c>
      <c r="P6138" t="s">
        <v>1048</v>
      </c>
      <c r="Q6138" t="s">
        <v>290</v>
      </c>
      <c r="R6138" t="s">
        <v>691</v>
      </c>
      <c r="S6138" t="s">
        <v>290</v>
      </c>
      <c r="T6138" t="s">
        <v>1095</v>
      </c>
      <c r="U6138" t="s">
        <v>673</v>
      </c>
      <c r="V6138" t="s">
        <v>4679</v>
      </c>
      <c r="W6138" t="s">
        <v>33</v>
      </c>
      <c r="X6138" t="s">
        <v>336</v>
      </c>
      <c r="Y6138" t="s">
        <v>125</v>
      </c>
      <c r="Z6138" t="s">
        <v>3127</v>
      </c>
    </row>
    <row r="6139" spans="1:26" hidden="1" x14ac:dyDescent="0.25">
      <c r="A6139" t="s">
        <v>24317</v>
      </c>
      <c r="B6139" t="s">
        <v>24318</v>
      </c>
      <c r="C6139" s="1" t="str">
        <f t="shared" si="1012"/>
        <v>21:0392</v>
      </c>
      <c r="D6139" s="1" t="str">
        <f t="shared" si="1009"/>
        <v>21:0131</v>
      </c>
      <c r="E6139" t="s">
        <v>24319</v>
      </c>
      <c r="F6139" t="s">
        <v>24320</v>
      </c>
      <c r="H6139">
        <v>67.158593800000006</v>
      </c>
      <c r="I6139">
        <v>-83.038732100000004</v>
      </c>
      <c r="J6139" s="1" t="str">
        <f t="shared" si="1010"/>
        <v>NGR lake sediment grab sample</v>
      </c>
      <c r="K6139" s="1" t="str">
        <f t="shared" si="1011"/>
        <v>&lt;177 micron (NGR)</v>
      </c>
      <c r="L6139">
        <v>14</v>
      </c>
      <c r="M6139" t="s">
        <v>206</v>
      </c>
      <c r="N6139">
        <v>278</v>
      </c>
      <c r="O6139" t="s">
        <v>3158</v>
      </c>
      <c r="P6139" t="s">
        <v>223</v>
      </c>
      <c r="Q6139" t="s">
        <v>64</v>
      </c>
      <c r="R6139" t="s">
        <v>121</v>
      </c>
      <c r="S6139" t="s">
        <v>110</v>
      </c>
      <c r="T6139" t="s">
        <v>36</v>
      </c>
      <c r="U6139" t="s">
        <v>8225</v>
      </c>
      <c r="V6139" t="s">
        <v>124</v>
      </c>
      <c r="W6139" t="s">
        <v>63</v>
      </c>
      <c r="X6139" t="s">
        <v>82</v>
      </c>
      <c r="Y6139" t="s">
        <v>66</v>
      </c>
      <c r="Z6139" t="s">
        <v>895</v>
      </c>
    </row>
    <row r="6140" spans="1:26" hidden="1" x14ac:dyDescent="0.25">
      <c r="A6140" t="s">
        <v>24321</v>
      </c>
      <c r="B6140" t="s">
        <v>24322</v>
      </c>
      <c r="C6140" s="1" t="str">
        <f t="shared" si="1012"/>
        <v>21:0392</v>
      </c>
      <c r="D6140" s="1" t="str">
        <f t="shared" si="1009"/>
        <v>21:0131</v>
      </c>
      <c r="E6140" t="s">
        <v>24323</v>
      </c>
      <c r="F6140" t="s">
        <v>24324</v>
      </c>
      <c r="H6140">
        <v>67.165991500000004</v>
      </c>
      <c r="I6140">
        <v>-82.940346899999994</v>
      </c>
      <c r="J6140" s="1" t="str">
        <f t="shared" si="1010"/>
        <v>NGR lake sediment grab sample</v>
      </c>
      <c r="K6140" s="1" t="str">
        <f t="shared" si="1011"/>
        <v>&lt;177 micron (NGR)</v>
      </c>
      <c r="L6140">
        <v>14</v>
      </c>
      <c r="M6140" t="s">
        <v>214</v>
      </c>
      <c r="N6140">
        <v>279</v>
      </c>
      <c r="O6140" t="s">
        <v>1819</v>
      </c>
      <c r="P6140" t="s">
        <v>798</v>
      </c>
      <c r="Q6140" t="s">
        <v>109</v>
      </c>
      <c r="R6140" t="s">
        <v>890</v>
      </c>
      <c r="S6140" t="s">
        <v>77</v>
      </c>
      <c r="T6140" t="s">
        <v>122</v>
      </c>
      <c r="U6140" t="s">
        <v>3693</v>
      </c>
      <c r="V6140" t="s">
        <v>6213</v>
      </c>
      <c r="W6140" t="s">
        <v>181</v>
      </c>
      <c r="X6140" t="s">
        <v>890</v>
      </c>
      <c r="Y6140" t="s">
        <v>380</v>
      </c>
      <c r="Z6140" t="s">
        <v>9383</v>
      </c>
    </row>
    <row r="6141" spans="1:26" hidden="1" x14ac:dyDescent="0.25">
      <c r="A6141" t="s">
        <v>24325</v>
      </c>
      <c r="B6141" t="s">
        <v>24326</v>
      </c>
      <c r="C6141" s="1" t="str">
        <f t="shared" si="1012"/>
        <v>21:0392</v>
      </c>
      <c r="D6141" s="1" t="str">
        <f>HYPERLINK("http://geochem.nrcan.gc.ca/cdogs/content/svy/svy_e.htm", "")</f>
        <v/>
      </c>
      <c r="G6141" s="1" t="str">
        <f>HYPERLINK("http://geochem.nrcan.gc.ca/cdogs/content/cr_/cr_00021_e.htm", "21")</f>
        <v>21</v>
      </c>
      <c r="J6141" t="s">
        <v>220</v>
      </c>
      <c r="K6141" t="s">
        <v>221</v>
      </c>
      <c r="L6141">
        <v>14</v>
      </c>
      <c r="M6141" t="s">
        <v>222</v>
      </c>
      <c r="N6141">
        <v>280</v>
      </c>
      <c r="O6141" t="s">
        <v>489</v>
      </c>
      <c r="P6141" t="s">
        <v>77</v>
      </c>
      <c r="Q6141" t="s">
        <v>271</v>
      </c>
      <c r="R6141" t="s">
        <v>181</v>
      </c>
      <c r="S6141" t="s">
        <v>33</v>
      </c>
      <c r="T6141" t="s">
        <v>36</v>
      </c>
      <c r="U6141" t="s">
        <v>1416</v>
      </c>
      <c r="V6141" t="s">
        <v>457</v>
      </c>
      <c r="W6141" t="s">
        <v>76</v>
      </c>
      <c r="X6141" t="s">
        <v>48</v>
      </c>
      <c r="Y6141" t="s">
        <v>2590</v>
      </c>
      <c r="Z6141" t="s">
        <v>1042</v>
      </c>
    </row>
    <row r="6142" spans="1:26" hidden="1" x14ac:dyDescent="0.25">
      <c r="A6142" t="s">
        <v>24327</v>
      </c>
      <c r="B6142" t="s">
        <v>24328</v>
      </c>
      <c r="C6142" s="1" t="str">
        <f t="shared" si="1012"/>
        <v>21:0392</v>
      </c>
      <c r="D6142" s="1" t="str">
        <f t="shared" ref="D6142:D6153" si="1013">HYPERLINK("http://geochem.nrcan.gc.ca/cdogs/content/svy/svy210131_e.htm", "21:0131")</f>
        <v>21:0131</v>
      </c>
      <c r="E6142" t="s">
        <v>24329</v>
      </c>
      <c r="F6142" t="s">
        <v>24330</v>
      </c>
      <c r="H6142">
        <v>67.505911299999994</v>
      </c>
      <c r="I6142">
        <v>-83.2013848</v>
      </c>
      <c r="J6142" s="1" t="str">
        <f t="shared" ref="J6142:J6153" si="1014">HYPERLINK("http://geochem.nrcan.gc.ca/cdogs/content/kwd/kwd020027_e.htm", "NGR lake sediment grab sample")</f>
        <v>NGR lake sediment grab sample</v>
      </c>
      <c r="K6142" s="1" t="str">
        <f t="shared" ref="K6142:K6153" si="1015">HYPERLINK("http://geochem.nrcan.gc.ca/cdogs/content/kwd/kwd080006_e.htm", "&lt;177 micron (NGR)")</f>
        <v>&lt;177 micron (NGR)</v>
      </c>
      <c r="L6142">
        <v>15</v>
      </c>
      <c r="M6142" t="s">
        <v>242</v>
      </c>
      <c r="N6142">
        <v>281</v>
      </c>
      <c r="O6142" t="s">
        <v>228</v>
      </c>
      <c r="P6142" t="s">
        <v>516</v>
      </c>
      <c r="Q6142" t="s">
        <v>77</v>
      </c>
      <c r="R6142" t="s">
        <v>691</v>
      </c>
      <c r="S6142" t="s">
        <v>34</v>
      </c>
      <c r="T6142" t="s">
        <v>122</v>
      </c>
      <c r="U6142" t="s">
        <v>1501</v>
      </c>
      <c r="V6142" t="s">
        <v>1607</v>
      </c>
      <c r="W6142" t="s">
        <v>53</v>
      </c>
      <c r="X6142" t="s">
        <v>283</v>
      </c>
      <c r="Y6142" t="s">
        <v>80</v>
      </c>
      <c r="Z6142" t="s">
        <v>10226</v>
      </c>
    </row>
    <row r="6143" spans="1:26" hidden="1" x14ac:dyDescent="0.25">
      <c r="A6143" t="s">
        <v>24331</v>
      </c>
      <c r="B6143" t="s">
        <v>24332</v>
      </c>
      <c r="C6143" s="1" t="str">
        <f t="shared" si="1012"/>
        <v>21:0392</v>
      </c>
      <c r="D6143" s="1" t="str">
        <f t="shared" si="1013"/>
        <v>21:0131</v>
      </c>
      <c r="E6143" t="s">
        <v>24333</v>
      </c>
      <c r="F6143" t="s">
        <v>24334</v>
      </c>
      <c r="H6143">
        <v>67.188508499999998</v>
      </c>
      <c r="I6143">
        <v>-82.914065600000001</v>
      </c>
      <c r="J6143" s="1" t="str">
        <f t="shared" si="1014"/>
        <v>NGR lake sediment grab sample</v>
      </c>
      <c r="K6143" s="1" t="str">
        <f t="shared" si="1015"/>
        <v>&lt;177 micron (NGR)</v>
      </c>
      <c r="L6143">
        <v>15</v>
      </c>
      <c r="M6143" t="s">
        <v>47</v>
      </c>
      <c r="N6143">
        <v>282</v>
      </c>
      <c r="O6143" t="s">
        <v>235</v>
      </c>
      <c r="P6143" t="s">
        <v>343</v>
      </c>
      <c r="Q6143" t="s">
        <v>135</v>
      </c>
      <c r="R6143" t="s">
        <v>98</v>
      </c>
      <c r="S6143" t="s">
        <v>244</v>
      </c>
      <c r="T6143" t="s">
        <v>262</v>
      </c>
      <c r="U6143" t="s">
        <v>799</v>
      </c>
      <c r="V6143" t="s">
        <v>7319</v>
      </c>
      <c r="W6143" t="s">
        <v>39</v>
      </c>
      <c r="X6143" t="s">
        <v>890</v>
      </c>
      <c r="Y6143" t="s">
        <v>309</v>
      </c>
      <c r="Z6143" t="s">
        <v>554</v>
      </c>
    </row>
    <row r="6144" spans="1:26" hidden="1" x14ac:dyDescent="0.25">
      <c r="A6144" t="s">
        <v>24335</v>
      </c>
      <c r="B6144" t="s">
        <v>24336</v>
      </c>
      <c r="C6144" s="1" t="str">
        <f t="shared" si="1012"/>
        <v>21:0392</v>
      </c>
      <c r="D6144" s="1" t="str">
        <f t="shared" si="1013"/>
        <v>21:0131</v>
      </c>
      <c r="E6144" t="s">
        <v>24337</v>
      </c>
      <c r="F6144" t="s">
        <v>24338</v>
      </c>
      <c r="H6144">
        <v>67.218547099999995</v>
      </c>
      <c r="I6144">
        <v>-82.920435100000006</v>
      </c>
      <c r="J6144" s="1" t="str">
        <f t="shared" si="1014"/>
        <v>NGR lake sediment grab sample</v>
      </c>
      <c r="K6144" s="1" t="str">
        <f t="shared" si="1015"/>
        <v>&lt;177 micron (NGR)</v>
      </c>
      <c r="L6144">
        <v>15</v>
      </c>
      <c r="M6144" t="s">
        <v>251</v>
      </c>
      <c r="N6144">
        <v>283</v>
      </c>
      <c r="O6144" t="s">
        <v>361</v>
      </c>
      <c r="P6144" t="s">
        <v>320</v>
      </c>
      <c r="Q6144" t="s">
        <v>349</v>
      </c>
      <c r="R6144" t="s">
        <v>22849</v>
      </c>
      <c r="S6144" t="s">
        <v>277</v>
      </c>
      <c r="T6144" t="s">
        <v>225</v>
      </c>
      <c r="U6144" t="s">
        <v>2247</v>
      </c>
      <c r="V6144" t="s">
        <v>8127</v>
      </c>
      <c r="W6144" t="s">
        <v>39</v>
      </c>
      <c r="X6144" t="s">
        <v>79</v>
      </c>
      <c r="Y6144" t="s">
        <v>80</v>
      </c>
      <c r="Z6144" t="s">
        <v>109</v>
      </c>
    </row>
    <row r="6145" spans="1:26" hidden="1" x14ac:dyDescent="0.25">
      <c r="A6145" t="s">
        <v>24339</v>
      </c>
      <c r="B6145" t="s">
        <v>24340</v>
      </c>
      <c r="C6145" s="1" t="str">
        <f t="shared" si="1012"/>
        <v>21:0392</v>
      </c>
      <c r="D6145" s="1" t="str">
        <f t="shared" si="1013"/>
        <v>21:0131</v>
      </c>
      <c r="E6145" t="s">
        <v>24341</v>
      </c>
      <c r="F6145" t="s">
        <v>24342</v>
      </c>
      <c r="H6145">
        <v>67.230100699999994</v>
      </c>
      <c r="I6145">
        <v>-82.940905599999994</v>
      </c>
      <c r="J6145" s="1" t="str">
        <f t="shared" si="1014"/>
        <v>NGR lake sediment grab sample</v>
      </c>
      <c r="K6145" s="1" t="str">
        <f t="shared" si="1015"/>
        <v>&lt;177 micron (NGR)</v>
      </c>
      <c r="L6145">
        <v>15</v>
      </c>
      <c r="M6145" t="s">
        <v>259</v>
      </c>
      <c r="N6145">
        <v>284</v>
      </c>
      <c r="O6145" t="s">
        <v>639</v>
      </c>
      <c r="P6145" t="s">
        <v>88</v>
      </c>
      <c r="Q6145" t="s">
        <v>134</v>
      </c>
      <c r="R6145" t="s">
        <v>289</v>
      </c>
      <c r="S6145" t="s">
        <v>277</v>
      </c>
      <c r="T6145" t="s">
        <v>437</v>
      </c>
      <c r="U6145" t="s">
        <v>260</v>
      </c>
      <c r="V6145" t="s">
        <v>8216</v>
      </c>
      <c r="W6145" t="s">
        <v>181</v>
      </c>
      <c r="X6145" t="s">
        <v>48</v>
      </c>
      <c r="Y6145" t="s">
        <v>380</v>
      </c>
      <c r="Z6145" t="s">
        <v>34</v>
      </c>
    </row>
    <row r="6146" spans="1:26" hidden="1" x14ac:dyDescent="0.25">
      <c r="A6146" t="s">
        <v>24343</v>
      </c>
      <c r="B6146" t="s">
        <v>24344</v>
      </c>
      <c r="C6146" s="1" t="str">
        <f t="shared" si="1012"/>
        <v>21:0392</v>
      </c>
      <c r="D6146" s="1" t="str">
        <f t="shared" si="1013"/>
        <v>21:0131</v>
      </c>
      <c r="E6146" t="s">
        <v>24341</v>
      </c>
      <c r="F6146" t="s">
        <v>24345</v>
      </c>
      <c r="H6146">
        <v>67.230100699999994</v>
      </c>
      <c r="I6146">
        <v>-82.940905599999994</v>
      </c>
      <c r="J6146" s="1" t="str">
        <f t="shared" si="1014"/>
        <v>NGR lake sediment grab sample</v>
      </c>
      <c r="K6146" s="1" t="str">
        <f t="shared" si="1015"/>
        <v>&lt;177 micron (NGR)</v>
      </c>
      <c r="L6146">
        <v>15</v>
      </c>
      <c r="M6146" t="s">
        <v>268</v>
      </c>
      <c r="N6146">
        <v>285</v>
      </c>
      <c r="O6146" t="s">
        <v>361</v>
      </c>
      <c r="P6146" t="s">
        <v>3263</v>
      </c>
      <c r="Q6146" t="s">
        <v>596</v>
      </c>
      <c r="R6146" t="s">
        <v>348</v>
      </c>
      <c r="S6146" t="s">
        <v>596</v>
      </c>
      <c r="T6146" t="s">
        <v>122</v>
      </c>
      <c r="U6146" t="s">
        <v>471</v>
      </c>
      <c r="V6146" t="s">
        <v>19010</v>
      </c>
      <c r="W6146" t="s">
        <v>146</v>
      </c>
      <c r="X6146" t="s">
        <v>79</v>
      </c>
      <c r="Y6146" t="s">
        <v>33</v>
      </c>
      <c r="Z6146" t="s">
        <v>6137</v>
      </c>
    </row>
    <row r="6147" spans="1:26" hidden="1" x14ac:dyDescent="0.25">
      <c r="A6147" t="s">
        <v>24346</v>
      </c>
      <c r="B6147" t="s">
        <v>24347</v>
      </c>
      <c r="C6147" s="1" t="str">
        <f t="shared" si="1012"/>
        <v>21:0392</v>
      </c>
      <c r="D6147" s="1" t="str">
        <f t="shared" si="1013"/>
        <v>21:0131</v>
      </c>
      <c r="E6147" t="s">
        <v>24348</v>
      </c>
      <c r="F6147" t="s">
        <v>24349</v>
      </c>
      <c r="H6147">
        <v>67.278899499999994</v>
      </c>
      <c r="I6147">
        <v>-82.932642200000004</v>
      </c>
      <c r="J6147" s="1" t="str">
        <f t="shared" si="1014"/>
        <v>NGR lake sediment grab sample</v>
      </c>
      <c r="K6147" s="1" t="str">
        <f t="shared" si="1015"/>
        <v>&lt;177 micron (NGR)</v>
      </c>
      <c r="L6147">
        <v>15</v>
      </c>
      <c r="M6147" t="s">
        <v>60</v>
      </c>
      <c r="N6147">
        <v>286</v>
      </c>
      <c r="O6147" t="s">
        <v>577</v>
      </c>
      <c r="P6147" t="s">
        <v>1254</v>
      </c>
      <c r="Q6147" t="s">
        <v>50</v>
      </c>
      <c r="R6147" t="s">
        <v>61</v>
      </c>
      <c r="S6147" t="s">
        <v>135</v>
      </c>
      <c r="T6147" t="s">
        <v>262</v>
      </c>
      <c r="U6147" t="s">
        <v>1785</v>
      </c>
      <c r="V6147" t="s">
        <v>2544</v>
      </c>
      <c r="W6147" t="s">
        <v>33</v>
      </c>
      <c r="X6147" t="s">
        <v>48</v>
      </c>
      <c r="Y6147" t="s">
        <v>39</v>
      </c>
      <c r="Z6147" t="s">
        <v>64</v>
      </c>
    </row>
    <row r="6148" spans="1:26" hidden="1" x14ac:dyDescent="0.25">
      <c r="A6148" t="s">
        <v>24350</v>
      </c>
      <c r="B6148" t="s">
        <v>24351</v>
      </c>
      <c r="C6148" s="1" t="str">
        <f t="shared" si="1012"/>
        <v>21:0392</v>
      </c>
      <c r="D6148" s="1" t="str">
        <f t="shared" si="1013"/>
        <v>21:0131</v>
      </c>
      <c r="E6148" t="s">
        <v>24352</v>
      </c>
      <c r="F6148" t="s">
        <v>24353</v>
      </c>
      <c r="H6148">
        <v>67.286472200000006</v>
      </c>
      <c r="I6148">
        <v>-82.907180400000001</v>
      </c>
      <c r="J6148" s="1" t="str">
        <f t="shared" si="1014"/>
        <v>NGR lake sediment grab sample</v>
      </c>
      <c r="K6148" s="1" t="str">
        <f t="shared" si="1015"/>
        <v>&lt;177 micron (NGR)</v>
      </c>
      <c r="L6148">
        <v>15</v>
      </c>
      <c r="M6148" t="s">
        <v>73</v>
      </c>
      <c r="N6148">
        <v>287</v>
      </c>
      <c r="O6148" t="s">
        <v>497</v>
      </c>
      <c r="P6148" t="s">
        <v>343</v>
      </c>
      <c r="Q6148" t="s">
        <v>110</v>
      </c>
      <c r="R6148" t="s">
        <v>22849</v>
      </c>
      <c r="S6148" t="s">
        <v>391</v>
      </c>
      <c r="T6148" t="s">
        <v>225</v>
      </c>
      <c r="U6148" t="s">
        <v>24354</v>
      </c>
      <c r="V6148" t="s">
        <v>24355</v>
      </c>
      <c r="W6148" t="s">
        <v>78</v>
      </c>
      <c r="X6148" t="s">
        <v>300</v>
      </c>
      <c r="Y6148" t="s">
        <v>635</v>
      </c>
      <c r="Z6148" t="s">
        <v>10719</v>
      </c>
    </row>
    <row r="6149" spans="1:26" hidden="1" x14ac:dyDescent="0.25">
      <c r="A6149" t="s">
        <v>24356</v>
      </c>
      <c r="B6149" t="s">
        <v>24357</v>
      </c>
      <c r="C6149" s="1" t="str">
        <f t="shared" si="1012"/>
        <v>21:0392</v>
      </c>
      <c r="D6149" s="1" t="str">
        <f t="shared" si="1013"/>
        <v>21:0131</v>
      </c>
      <c r="E6149" t="s">
        <v>24358</v>
      </c>
      <c r="F6149" t="s">
        <v>24359</v>
      </c>
      <c r="H6149">
        <v>67.360797899999994</v>
      </c>
      <c r="I6149">
        <v>-82.974937800000006</v>
      </c>
      <c r="J6149" s="1" t="str">
        <f t="shared" si="1014"/>
        <v>NGR lake sediment grab sample</v>
      </c>
      <c r="K6149" s="1" t="str">
        <f t="shared" si="1015"/>
        <v>&lt;177 micron (NGR)</v>
      </c>
      <c r="L6149">
        <v>15</v>
      </c>
      <c r="M6149" t="s">
        <v>87</v>
      </c>
      <c r="N6149">
        <v>288</v>
      </c>
      <c r="O6149" t="s">
        <v>243</v>
      </c>
      <c r="P6149" t="s">
        <v>133</v>
      </c>
      <c r="Q6149" t="s">
        <v>146</v>
      </c>
      <c r="R6149" t="s">
        <v>904</v>
      </c>
      <c r="S6149" t="s">
        <v>109</v>
      </c>
      <c r="T6149" t="s">
        <v>122</v>
      </c>
      <c r="U6149" t="s">
        <v>1785</v>
      </c>
      <c r="V6149" t="s">
        <v>171</v>
      </c>
      <c r="W6149" t="s">
        <v>63</v>
      </c>
      <c r="X6149" t="s">
        <v>283</v>
      </c>
      <c r="Y6149" t="s">
        <v>39</v>
      </c>
      <c r="Z6149" t="s">
        <v>1965</v>
      </c>
    </row>
    <row r="6150" spans="1:26" hidden="1" x14ac:dyDescent="0.25">
      <c r="A6150" t="s">
        <v>24360</v>
      </c>
      <c r="B6150" t="s">
        <v>24361</v>
      </c>
      <c r="C6150" s="1" t="str">
        <f t="shared" si="1012"/>
        <v>21:0392</v>
      </c>
      <c r="D6150" s="1" t="str">
        <f t="shared" si="1013"/>
        <v>21:0131</v>
      </c>
      <c r="E6150" t="s">
        <v>24362</v>
      </c>
      <c r="F6150" t="s">
        <v>24363</v>
      </c>
      <c r="H6150">
        <v>67.393083500000003</v>
      </c>
      <c r="I6150">
        <v>-83.025648599999997</v>
      </c>
      <c r="J6150" s="1" t="str">
        <f t="shared" si="1014"/>
        <v>NGR lake sediment grab sample</v>
      </c>
      <c r="K6150" s="1" t="str">
        <f t="shared" si="1015"/>
        <v>&lt;177 micron (NGR)</v>
      </c>
      <c r="L6150">
        <v>15</v>
      </c>
      <c r="M6150" t="s">
        <v>96</v>
      </c>
      <c r="N6150">
        <v>289</v>
      </c>
      <c r="O6150" t="s">
        <v>541</v>
      </c>
      <c r="P6150" t="s">
        <v>759</v>
      </c>
      <c r="Q6150" t="s">
        <v>50</v>
      </c>
      <c r="R6150" t="s">
        <v>253</v>
      </c>
      <c r="S6150" t="s">
        <v>77</v>
      </c>
      <c r="T6150" t="s">
        <v>36</v>
      </c>
      <c r="U6150" t="s">
        <v>535</v>
      </c>
      <c r="V6150" t="s">
        <v>940</v>
      </c>
      <c r="W6150" t="s">
        <v>39</v>
      </c>
      <c r="X6150" t="s">
        <v>48</v>
      </c>
      <c r="Y6150" t="s">
        <v>277</v>
      </c>
      <c r="Z6150" t="s">
        <v>229</v>
      </c>
    </row>
    <row r="6151" spans="1:26" hidden="1" x14ac:dyDescent="0.25">
      <c r="A6151" t="s">
        <v>24364</v>
      </c>
      <c r="B6151" t="s">
        <v>24365</v>
      </c>
      <c r="C6151" s="1" t="str">
        <f t="shared" si="1012"/>
        <v>21:0392</v>
      </c>
      <c r="D6151" s="1" t="str">
        <f t="shared" si="1013"/>
        <v>21:0131</v>
      </c>
      <c r="E6151" t="s">
        <v>24366</v>
      </c>
      <c r="F6151" t="s">
        <v>24367</v>
      </c>
      <c r="H6151">
        <v>67.425494999999998</v>
      </c>
      <c r="I6151">
        <v>-83.0463843</v>
      </c>
      <c r="J6151" s="1" t="str">
        <f t="shared" si="1014"/>
        <v>NGR lake sediment grab sample</v>
      </c>
      <c r="K6151" s="1" t="str">
        <f t="shared" si="1015"/>
        <v>&lt;177 micron (NGR)</v>
      </c>
      <c r="L6151">
        <v>15</v>
      </c>
      <c r="M6151" t="s">
        <v>106</v>
      </c>
      <c r="N6151">
        <v>290</v>
      </c>
      <c r="O6151" t="s">
        <v>1024</v>
      </c>
      <c r="P6151" t="s">
        <v>771</v>
      </c>
      <c r="Q6151" t="s">
        <v>75</v>
      </c>
      <c r="R6151" t="s">
        <v>343</v>
      </c>
      <c r="S6151" t="s">
        <v>121</v>
      </c>
      <c r="T6151" t="s">
        <v>36</v>
      </c>
      <c r="U6151" t="s">
        <v>24368</v>
      </c>
      <c r="V6151" t="s">
        <v>3853</v>
      </c>
      <c r="W6151" t="s">
        <v>181</v>
      </c>
      <c r="X6151" t="s">
        <v>283</v>
      </c>
      <c r="Y6151" t="s">
        <v>82</v>
      </c>
      <c r="Z6151" t="s">
        <v>4881</v>
      </c>
    </row>
    <row r="6152" spans="1:26" hidden="1" x14ac:dyDescent="0.25">
      <c r="A6152" t="s">
        <v>24369</v>
      </c>
      <c r="B6152" t="s">
        <v>24370</v>
      </c>
      <c r="C6152" s="1" t="str">
        <f t="shared" si="1012"/>
        <v>21:0392</v>
      </c>
      <c r="D6152" s="1" t="str">
        <f t="shared" si="1013"/>
        <v>21:0131</v>
      </c>
      <c r="E6152" t="s">
        <v>24371</v>
      </c>
      <c r="F6152" t="s">
        <v>24372</v>
      </c>
      <c r="H6152">
        <v>67.4498234</v>
      </c>
      <c r="I6152">
        <v>-83.109816300000006</v>
      </c>
      <c r="J6152" s="1" t="str">
        <f t="shared" si="1014"/>
        <v>NGR lake sediment grab sample</v>
      </c>
      <c r="K6152" s="1" t="str">
        <f t="shared" si="1015"/>
        <v>&lt;177 micron (NGR)</v>
      </c>
      <c r="L6152">
        <v>15</v>
      </c>
      <c r="M6152" t="s">
        <v>118</v>
      </c>
      <c r="N6152">
        <v>291</v>
      </c>
      <c r="O6152" t="s">
        <v>1048</v>
      </c>
      <c r="P6152" t="s">
        <v>334</v>
      </c>
      <c r="Q6152" t="s">
        <v>97</v>
      </c>
      <c r="R6152" t="s">
        <v>708</v>
      </c>
      <c r="S6152" t="s">
        <v>76</v>
      </c>
      <c r="T6152" t="s">
        <v>36</v>
      </c>
      <c r="U6152" t="s">
        <v>199</v>
      </c>
      <c r="V6152" t="s">
        <v>597</v>
      </c>
      <c r="W6152" t="s">
        <v>53</v>
      </c>
      <c r="X6152" t="s">
        <v>283</v>
      </c>
      <c r="Y6152" t="s">
        <v>63</v>
      </c>
      <c r="Z6152" t="s">
        <v>146</v>
      </c>
    </row>
    <row r="6153" spans="1:26" hidden="1" x14ac:dyDescent="0.25">
      <c r="A6153" t="s">
        <v>24373</v>
      </c>
      <c r="B6153" t="s">
        <v>24374</v>
      </c>
      <c r="C6153" s="1" t="str">
        <f t="shared" si="1012"/>
        <v>21:0392</v>
      </c>
      <c r="D6153" s="1" t="str">
        <f t="shared" si="1013"/>
        <v>21:0131</v>
      </c>
      <c r="E6153" t="s">
        <v>24375</v>
      </c>
      <c r="F6153" t="s">
        <v>24376</v>
      </c>
      <c r="H6153">
        <v>67.484198899999996</v>
      </c>
      <c r="I6153">
        <v>-83.1353893</v>
      </c>
      <c r="J6153" s="1" t="str">
        <f t="shared" si="1014"/>
        <v>NGR lake sediment grab sample</v>
      </c>
      <c r="K6153" s="1" t="str">
        <f t="shared" si="1015"/>
        <v>&lt;177 micron (NGR)</v>
      </c>
      <c r="L6153">
        <v>15</v>
      </c>
      <c r="M6153" t="s">
        <v>131</v>
      </c>
      <c r="N6153">
        <v>292</v>
      </c>
      <c r="O6153" t="s">
        <v>24377</v>
      </c>
      <c r="P6153" t="s">
        <v>1090</v>
      </c>
      <c r="Q6153" t="s">
        <v>78</v>
      </c>
      <c r="R6153" t="s">
        <v>963</v>
      </c>
      <c r="S6153" t="s">
        <v>244</v>
      </c>
      <c r="T6153" t="s">
        <v>36</v>
      </c>
      <c r="U6153" t="s">
        <v>515</v>
      </c>
      <c r="V6153" t="s">
        <v>190</v>
      </c>
      <c r="W6153" t="s">
        <v>66</v>
      </c>
      <c r="X6153" t="s">
        <v>82</v>
      </c>
      <c r="Y6153" t="s">
        <v>63</v>
      </c>
      <c r="Z6153" t="s">
        <v>1259</v>
      </c>
    </row>
    <row r="6154" spans="1:26" hidden="1" x14ac:dyDescent="0.25">
      <c r="A6154" t="s">
        <v>24378</v>
      </c>
      <c r="B6154" t="s">
        <v>24379</v>
      </c>
      <c r="C6154" s="1" t="str">
        <f t="shared" si="1012"/>
        <v>21:0392</v>
      </c>
      <c r="D6154" s="1" t="str">
        <f>HYPERLINK("http://geochem.nrcan.gc.ca/cdogs/content/svy/svy_e.htm", "")</f>
        <v/>
      </c>
      <c r="G6154" s="1" t="str">
        <f>HYPERLINK("http://geochem.nrcan.gc.ca/cdogs/content/cr_/cr_00022_e.htm", "22")</f>
        <v>22</v>
      </c>
      <c r="J6154" t="s">
        <v>220</v>
      </c>
      <c r="K6154" t="s">
        <v>221</v>
      </c>
      <c r="L6154">
        <v>15</v>
      </c>
      <c r="M6154" t="s">
        <v>222</v>
      </c>
      <c r="N6154">
        <v>293</v>
      </c>
      <c r="O6154" t="s">
        <v>336</v>
      </c>
      <c r="P6154" t="s">
        <v>77</v>
      </c>
      <c r="Q6154" t="s">
        <v>110</v>
      </c>
      <c r="R6154" t="s">
        <v>76</v>
      </c>
      <c r="S6154" t="s">
        <v>39</v>
      </c>
      <c r="T6154" t="s">
        <v>36</v>
      </c>
      <c r="U6154" t="s">
        <v>1192</v>
      </c>
      <c r="V6154" t="s">
        <v>216</v>
      </c>
      <c r="W6154" t="s">
        <v>78</v>
      </c>
      <c r="X6154" t="s">
        <v>79</v>
      </c>
      <c r="Y6154" t="s">
        <v>39</v>
      </c>
      <c r="Z6154" t="s">
        <v>134</v>
      </c>
    </row>
    <row r="6155" spans="1:26" hidden="1" x14ac:dyDescent="0.25">
      <c r="A6155" t="s">
        <v>24380</v>
      </c>
      <c r="B6155" t="s">
        <v>24381</v>
      </c>
      <c r="C6155" s="1" t="str">
        <f t="shared" si="1012"/>
        <v>21:0392</v>
      </c>
      <c r="D6155" s="1" t="str">
        <f t="shared" ref="D6155:D6176" si="1016">HYPERLINK("http://geochem.nrcan.gc.ca/cdogs/content/svy/svy210131_e.htm", "21:0131")</f>
        <v>21:0131</v>
      </c>
      <c r="E6155" t="s">
        <v>24382</v>
      </c>
      <c r="F6155" t="s">
        <v>24383</v>
      </c>
      <c r="H6155">
        <v>67.500872700000002</v>
      </c>
      <c r="I6155">
        <v>-83.193748499999998</v>
      </c>
      <c r="J6155" s="1" t="str">
        <f t="shared" ref="J6155:J6176" si="1017">HYPERLINK("http://geochem.nrcan.gc.ca/cdogs/content/kwd/kwd020027_e.htm", "NGR lake sediment grab sample")</f>
        <v>NGR lake sediment grab sample</v>
      </c>
      <c r="K6155" s="1" t="str">
        <f t="shared" ref="K6155:K6176" si="1018">HYPERLINK("http://geochem.nrcan.gc.ca/cdogs/content/kwd/kwd080006_e.htm", "&lt;177 micron (NGR)")</f>
        <v>&lt;177 micron (NGR)</v>
      </c>
      <c r="L6155">
        <v>15</v>
      </c>
      <c r="M6155" t="s">
        <v>143</v>
      </c>
      <c r="N6155">
        <v>294</v>
      </c>
      <c r="O6155" t="s">
        <v>147</v>
      </c>
      <c r="P6155" t="s">
        <v>3158</v>
      </c>
      <c r="Q6155" t="s">
        <v>34</v>
      </c>
      <c r="R6155" t="s">
        <v>991</v>
      </c>
      <c r="S6155" t="s">
        <v>394</v>
      </c>
      <c r="T6155" t="s">
        <v>122</v>
      </c>
      <c r="U6155" t="s">
        <v>1282</v>
      </c>
      <c r="V6155" t="s">
        <v>953</v>
      </c>
      <c r="W6155" t="s">
        <v>290</v>
      </c>
      <c r="X6155" t="s">
        <v>890</v>
      </c>
      <c r="Y6155" t="s">
        <v>271</v>
      </c>
      <c r="Z6155" t="s">
        <v>1558</v>
      </c>
    </row>
    <row r="6156" spans="1:26" hidden="1" x14ac:dyDescent="0.25">
      <c r="A6156" t="s">
        <v>24384</v>
      </c>
      <c r="B6156" t="s">
        <v>24385</v>
      </c>
      <c r="C6156" s="1" t="str">
        <f t="shared" si="1012"/>
        <v>21:0392</v>
      </c>
      <c r="D6156" s="1" t="str">
        <f t="shared" si="1016"/>
        <v>21:0131</v>
      </c>
      <c r="E6156" t="s">
        <v>24329</v>
      </c>
      <c r="F6156" t="s">
        <v>24386</v>
      </c>
      <c r="H6156">
        <v>67.505911299999994</v>
      </c>
      <c r="I6156">
        <v>-83.2013848</v>
      </c>
      <c r="J6156" s="1" t="str">
        <f t="shared" si="1017"/>
        <v>NGR lake sediment grab sample</v>
      </c>
      <c r="K6156" s="1" t="str">
        <f t="shared" si="1018"/>
        <v>&lt;177 micron (NGR)</v>
      </c>
      <c r="L6156">
        <v>15</v>
      </c>
      <c r="M6156" t="s">
        <v>366</v>
      </c>
      <c r="N6156">
        <v>295</v>
      </c>
      <c r="O6156" t="s">
        <v>88</v>
      </c>
      <c r="P6156" t="s">
        <v>890</v>
      </c>
      <c r="Q6156" t="s">
        <v>135</v>
      </c>
      <c r="R6156" t="s">
        <v>1828</v>
      </c>
      <c r="S6156" t="s">
        <v>34</v>
      </c>
      <c r="T6156" t="s">
        <v>36</v>
      </c>
      <c r="U6156" t="s">
        <v>3118</v>
      </c>
      <c r="V6156" t="s">
        <v>5080</v>
      </c>
      <c r="W6156" t="s">
        <v>66</v>
      </c>
      <c r="X6156" t="s">
        <v>77</v>
      </c>
      <c r="Y6156" t="s">
        <v>1607</v>
      </c>
      <c r="Z6156" t="s">
        <v>865</v>
      </c>
    </row>
    <row r="6157" spans="1:26" hidden="1" x14ac:dyDescent="0.25">
      <c r="A6157" t="s">
        <v>24387</v>
      </c>
      <c r="B6157" t="s">
        <v>24388</v>
      </c>
      <c r="C6157" s="1" t="str">
        <f t="shared" si="1012"/>
        <v>21:0392</v>
      </c>
      <c r="D6157" s="1" t="str">
        <f t="shared" si="1016"/>
        <v>21:0131</v>
      </c>
      <c r="E6157" t="s">
        <v>24389</v>
      </c>
      <c r="F6157" t="s">
        <v>24390</v>
      </c>
      <c r="H6157">
        <v>67.509785600000001</v>
      </c>
      <c r="I6157">
        <v>-83.805604399999993</v>
      </c>
      <c r="J6157" s="1" t="str">
        <f t="shared" si="1017"/>
        <v>NGR lake sediment grab sample</v>
      </c>
      <c r="K6157" s="1" t="str">
        <f t="shared" si="1018"/>
        <v>&lt;177 micron (NGR)</v>
      </c>
      <c r="L6157">
        <v>15</v>
      </c>
      <c r="M6157" t="s">
        <v>177</v>
      </c>
      <c r="N6157">
        <v>296</v>
      </c>
      <c r="O6157" t="s">
        <v>639</v>
      </c>
      <c r="P6157" t="s">
        <v>81</v>
      </c>
      <c r="Q6157" t="s">
        <v>75</v>
      </c>
      <c r="R6157" t="s">
        <v>253</v>
      </c>
      <c r="S6157" t="s">
        <v>34</v>
      </c>
      <c r="T6157" t="s">
        <v>437</v>
      </c>
      <c r="U6157" t="s">
        <v>868</v>
      </c>
      <c r="V6157" t="s">
        <v>1006</v>
      </c>
      <c r="W6157" t="s">
        <v>146</v>
      </c>
      <c r="X6157" t="s">
        <v>890</v>
      </c>
      <c r="Y6157" t="s">
        <v>80</v>
      </c>
      <c r="Z6157" t="s">
        <v>6137</v>
      </c>
    </row>
    <row r="6158" spans="1:26" hidden="1" x14ac:dyDescent="0.25">
      <c r="A6158" t="s">
        <v>24391</v>
      </c>
      <c r="B6158" t="s">
        <v>24392</v>
      </c>
      <c r="C6158" s="1" t="str">
        <f t="shared" si="1012"/>
        <v>21:0392</v>
      </c>
      <c r="D6158" s="1" t="str">
        <f t="shared" si="1016"/>
        <v>21:0131</v>
      </c>
      <c r="E6158" t="s">
        <v>24393</v>
      </c>
      <c r="F6158" t="s">
        <v>24394</v>
      </c>
      <c r="H6158">
        <v>67.506931699999996</v>
      </c>
      <c r="I6158">
        <v>-83.900256799999994</v>
      </c>
      <c r="J6158" s="1" t="str">
        <f t="shared" si="1017"/>
        <v>NGR lake sediment grab sample</v>
      </c>
      <c r="K6158" s="1" t="str">
        <f t="shared" si="1018"/>
        <v>&lt;177 micron (NGR)</v>
      </c>
      <c r="L6158">
        <v>15</v>
      </c>
      <c r="M6158" t="s">
        <v>187</v>
      </c>
      <c r="N6158">
        <v>297</v>
      </c>
      <c r="O6158" t="s">
        <v>361</v>
      </c>
      <c r="P6158" t="s">
        <v>759</v>
      </c>
      <c r="Q6158" t="s">
        <v>423</v>
      </c>
      <c r="R6158" t="s">
        <v>1254</v>
      </c>
      <c r="S6158" t="s">
        <v>34</v>
      </c>
      <c r="T6158" t="s">
        <v>437</v>
      </c>
      <c r="U6158" t="s">
        <v>136</v>
      </c>
      <c r="V6158" t="s">
        <v>927</v>
      </c>
      <c r="W6158" t="s">
        <v>97</v>
      </c>
      <c r="X6158" t="s">
        <v>82</v>
      </c>
      <c r="Y6158" t="s">
        <v>80</v>
      </c>
      <c r="Z6158" t="s">
        <v>975</v>
      </c>
    </row>
    <row r="6159" spans="1:26" hidden="1" x14ac:dyDescent="0.25">
      <c r="A6159" t="s">
        <v>24395</v>
      </c>
      <c r="B6159" t="s">
        <v>24396</v>
      </c>
      <c r="C6159" s="1" t="str">
        <f t="shared" si="1012"/>
        <v>21:0392</v>
      </c>
      <c r="D6159" s="1" t="str">
        <f t="shared" si="1016"/>
        <v>21:0131</v>
      </c>
      <c r="E6159" t="s">
        <v>24397</v>
      </c>
      <c r="F6159" t="s">
        <v>24398</v>
      </c>
      <c r="H6159">
        <v>67.546539600000003</v>
      </c>
      <c r="I6159">
        <v>-83.880732100000003</v>
      </c>
      <c r="J6159" s="1" t="str">
        <f t="shared" si="1017"/>
        <v>NGR lake sediment grab sample</v>
      </c>
      <c r="K6159" s="1" t="str">
        <f t="shared" si="1018"/>
        <v>&lt;177 micron (NGR)</v>
      </c>
      <c r="L6159">
        <v>15</v>
      </c>
      <c r="M6159" t="s">
        <v>196</v>
      </c>
      <c r="N6159">
        <v>298</v>
      </c>
      <c r="O6159" t="s">
        <v>528</v>
      </c>
      <c r="P6159" t="s">
        <v>1047</v>
      </c>
      <c r="Q6159" t="s">
        <v>711</v>
      </c>
      <c r="R6159" t="s">
        <v>98</v>
      </c>
      <c r="S6159" t="s">
        <v>349</v>
      </c>
      <c r="T6159" t="s">
        <v>36</v>
      </c>
      <c r="U6159" t="s">
        <v>660</v>
      </c>
      <c r="V6159" t="s">
        <v>124</v>
      </c>
      <c r="W6159" t="s">
        <v>33</v>
      </c>
      <c r="X6159" t="s">
        <v>283</v>
      </c>
      <c r="Y6159" t="s">
        <v>875</v>
      </c>
      <c r="Z6159" t="s">
        <v>146</v>
      </c>
    </row>
    <row r="6160" spans="1:26" hidden="1" x14ac:dyDescent="0.25">
      <c r="A6160" t="s">
        <v>24399</v>
      </c>
      <c r="B6160" t="s">
        <v>24400</v>
      </c>
      <c r="C6160" s="1" t="str">
        <f t="shared" si="1012"/>
        <v>21:0392</v>
      </c>
      <c r="D6160" s="1" t="str">
        <f t="shared" si="1016"/>
        <v>21:0131</v>
      </c>
      <c r="E6160" t="s">
        <v>24401</v>
      </c>
      <c r="F6160" t="s">
        <v>24402</v>
      </c>
      <c r="H6160">
        <v>67.755556600000006</v>
      </c>
      <c r="I6160">
        <v>-83.779064899999995</v>
      </c>
      <c r="J6160" s="1" t="str">
        <f t="shared" si="1017"/>
        <v>NGR lake sediment grab sample</v>
      </c>
      <c r="K6160" s="1" t="str">
        <f t="shared" si="1018"/>
        <v>&lt;177 micron (NGR)</v>
      </c>
      <c r="L6160">
        <v>15</v>
      </c>
      <c r="M6160" t="s">
        <v>206</v>
      </c>
      <c r="N6160">
        <v>299</v>
      </c>
      <c r="O6160" t="s">
        <v>405</v>
      </c>
      <c r="P6160" t="s">
        <v>81</v>
      </c>
      <c r="Q6160" t="s">
        <v>32</v>
      </c>
      <c r="R6160" t="s">
        <v>121</v>
      </c>
      <c r="S6160" t="s">
        <v>391</v>
      </c>
      <c r="T6160" t="s">
        <v>262</v>
      </c>
      <c r="U6160" t="s">
        <v>3477</v>
      </c>
      <c r="V6160" t="s">
        <v>7452</v>
      </c>
      <c r="W6160" t="s">
        <v>63</v>
      </c>
      <c r="X6160" t="s">
        <v>82</v>
      </c>
      <c r="Y6160" t="s">
        <v>125</v>
      </c>
      <c r="Z6160" t="s">
        <v>2787</v>
      </c>
    </row>
    <row r="6161" spans="1:26" hidden="1" x14ac:dyDescent="0.25">
      <c r="A6161" t="s">
        <v>24403</v>
      </c>
      <c r="B6161" t="s">
        <v>24404</v>
      </c>
      <c r="C6161" s="1" t="str">
        <f t="shared" si="1012"/>
        <v>21:0392</v>
      </c>
      <c r="D6161" s="1" t="str">
        <f t="shared" si="1016"/>
        <v>21:0131</v>
      </c>
      <c r="E6161" t="s">
        <v>24405</v>
      </c>
      <c r="F6161" t="s">
        <v>24406</v>
      </c>
      <c r="H6161">
        <v>67.754255099999995</v>
      </c>
      <c r="I6161">
        <v>-83.873928899999996</v>
      </c>
      <c r="J6161" s="1" t="str">
        <f t="shared" si="1017"/>
        <v>NGR lake sediment grab sample</v>
      </c>
      <c r="K6161" s="1" t="str">
        <f t="shared" si="1018"/>
        <v>&lt;177 micron (NGR)</v>
      </c>
      <c r="L6161">
        <v>15</v>
      </c>
      <c r="M6161" t="s">
        <v>214</v>
      </c>
      <c r="N6161">
        <v>300</v>
      </c>
      <c r="O6161" t="s">
        <v>702</v>
      </c>
      <c r="P6161" t="s">
        <v>112</v>
      </c>
      <c r="Q6161" t="s">
        <v>546</v>
      </c>
      <c r="R6161" t="s">
        <v>278</v>
      </c>
      <c r="S6161" t="s">
        <v>135</v>
      </c>
      <c r="T6161" t="s">
        <v>36</v>
      </c>
      <c r="U6161" t="s">
        <v>980</v>
      </c>
      <c r="V6161" t="s">
        <v>19655</v>
      </c>
      <c r="W6161" t="s">
        <v>63</v>
      </c>
      <c r="X6161" t="s">
        <v>890</v>
      </c>
      <c r="Y6161" t="s">
        <v>41</v>
      </c>
      <c r="Z6161" t="s">
        <v>146</v>
      </c>
    </row>
    <row r="6162" spans="1:26" hidden="1" x14ac:dyDescent="0.25">
      <c r="A6162" t="s">
        <v>24407</v>
      </c>
      <c r="B6162" t="s">
        <v>24408</v>
      </c>
      <c r="C6162" s="1" t="str">
        <f t="shared" si="1012"/>
        <v>21:0392</v>
      </c>
      <c r="D6162" s="1" t="str">
        <f t="shared" si="1016"/>
        <v>21:0131</v>
      </c>
      <c r="E6162" t="s">
        <v>24409</v>
      </c>
      <c r="F6162" t="s">
        <v>24410</v>
      </c>
      <c r="H6162">
        <v>67.200658099999998</v>
      </c>
      <c r="I6162">
        <v>-82.869273300000003</v>
      </c>
      <c r="J6162" s="1" t="str">
        <f t="shared" si="1017"/>
        <v>NGR lake sediment grab sample</v>
      </c>
      <c r="K6162" s="1" t="str">
        <f t="shared" si="1018"/>
        <v>&lt;177 micron (NGR)</v>
      </c>
      <c r="L6162">
        <v>16</v>
      </c>
      <c r="M6162" t="s">
        <v>242</v>
      </c>
      <c r="N6162">
        <v>301</v>
      </c>
      <c r="O6162" t="s">
        <v>119</v>
      </c>
      <c r="P6162" t="s">
        <v>297</v>
      </c>
      <c r="Q6162" t="s">
        <v>198</v>
      </c>
      <c r="R6162" t="s">
        <v>418</v>
      </c>
      <c r="S6162" t="s">
        <v>277</v>
      </c>
      <c r="T6162" t="s">
        <v>225</v>
      </c>
      <c r="U6162" t="s">
        <v>1974</v>
      </c>
      <c r="V6162" t="s">
        <v>16236</v>
      </c>
      <c r="W6162" t="s">
        <v>78</v>
      </c>
      <c r="X6162" t="s">
        <v>336</v>
      </c>
      <c r="Y6162" t="s">
        <v>146</v>
      </c>
      <c r="Z6162" t="s">
        <v>3166</v>
      </c>
    </row>
    <row r="6163" spans="1:26" hidden="1" x14ac:dyDescent="0.25">
      <c r="A6163" t="s">
        <v>24411</v>
      </c>
      <c r="B6163" t="s">
        <v>24412</v>
      </c>
      <c r="C6163" s="1" t="str">
        <f t="shared" si="1012"/>
        <v>21:0392</v>
      </c>
      <c r="D6163" s="1" t="str">
        <f t="shared" si="1016"/>
        <v>21:0131</v>
      </c>
      <c r="E6163" t="s">
        <v>24413</v>
      </c>
      <c r="F6163" t="s">
        <v>24414</v>
      </c>
      <c r="H6163">
        <v>67.7626092</v>
      </c>
      <c r="I6163">
        <v>-83.934698900000001</v>
      </c>
      <c r="J6163" s="1" t="str">
        <f t="shared" si="1017"/>
        <v>NGR lake sediment grab sample</v>
      </c>
      <c r="K6163" s="1" t="str">
        <f t="shared" si="1018"/>
        <v>&lt;177 micron (NGR)</v>
      </c>
      <c r="L6163">
        <v>16</v>
      </c>
      <c r="M6163" t="s">
        <v>47</v>
      </c>
      <c r="N6163">
        <v>302</v>
      </c>
      <c r="O6163" t="s">
        <v>465</v>
      </c>
      <c r="P6163" t="s">
        <v>562</v>
      </c>
      <c r="Q6163" t="s">
        <v>121</v>
      </c>
      <c r="R6163" t="s">
        <v>51</v>
      </c>
      <c r="S6163" t="s">
        <v>596</v>
      </c>
      <c r="T6163" t="s">
        <v>292</v>
      </c>
      <c r="U6163" t="s">
        <v>2579</v>
      </c>
      <c r="V6163" t="s">
        <v>19655</v>
      </c>
      <c r="W6163" t="s">
        <v>63</v>
      </c>
      <c r="X6163" t="s">
        <v>343</v>
      </c>
      <c r="Y6163" t="s">
        <v>41</v>
      </c>
      <c r="Z6163" t="s">
        <v>738</v>
      </c>
    </row>
    <row r="6164" spans="1:26" hidden="1" x14ac:dyDescent="0.25">
      <c r="A6164" t="s">
        <v>24415</v>
      </c>
      <c r="B6164" t="s">
        <v>24416</v>
      </c>
      <c r="C6164" s="1" t="str">
        <f t="shared" si="1012"/>
        <v>21:0392</v>
      </c>
      <c r="D6164" s="1" t="str">
        <f t="shared" si="1016"/>
        <v>21:0131</v>
      </c>
      <c r="E6164" t="s">
        <v>24417</v>
      </c>
      <c r="F6164" t="s">
        <v>24418</v>
      </c>
      <c r="H6164">
        <v>67.775356200000004</v>
      </c>
      <c r="I6164">
        <v>-83.992661999999996</v>
      </c>
      <c r="J6164" s="1" t="str">
        <f t="shared" si="1017"/>
        <v>NGR lake sediment grab sample</v>
      </c>
      <c r="K6164" s="1" t="str">
        <f t="shared" si="1018"/>
        <v>&lt;177 micron (NGR)</v>
      </c>
      <c r="L6164">
        <v>16</v>
      </c>
      <c r="M6164" t="s">
        <v>60</v>
      </c>
      <c r="N6164">
        <v>303</v>
      </c>
      <c r="O6164" t="s">
        <v>306</v>
      </c>
      <c r="P6164" t="s">
        <v>297</v>
      </c>
      <c r="Q6164" t="s">
        <v>134</v>
      </c>
      <c r="R6164" t="s">
        <v>635</v>
      </c>
      <c r="S6164" t="s">
        <v>77</v>
      </c>
      <c r="T6164" t="s">
        <v>122</v>
      </c>
      <c r="U6164" t="s">
        <v>946</v>
      </c>
      <c r="V6164" t="s">
        <v>2553</v>
      </c>
      <c r="W6164" t="s">
        <v>66</v>
      </c>
      <c r="X6164" t="s">
        <v>79</v>
      </c>
      <c r="Y6164" t="s">
        <v>41</v>
      </c>
      <c r="Z6164" t="s">
        <v>15879</v>
      </c>
    </row>
    <row r="6165" spans="1:26" hidden="1" x14ac:dyDescent="0.25">
      <c r="A6165" t="s">
        <v>24419</v>
      </c>
      <c r="B6165" t="s">
        <v>24420</v>
      </c>
      <c r="C6165" s="1" t="str">
        <f t="shared" si="1012"/>
        <v>21:0392</v>
      </c>
      <c r="D6165" s="1" t="str">
        <f t="shared" si="1016"/>
        <v>21:0131</v>
      </c>
      <c r="E6165" t="s">
        <v>24421</v>
      </c>
      <c r="F6165" t="s">
        <v>24422</v>
      </c>
      <c r="H6165">
        <v>67.4652703</v>
      </c>
      <c r="I6165">
        <v>-83.031139199999998</v>
      </c>
      <c r="J6165" s="1" t="str">
        <f t="shared" si="1017"/>
        <v>NGR lake sediment grab sample</v>
      </c>
      <c r="K6165" s="1" t="str">
        <f t="shared" si="1018"/>
        <v>&lt;177 micron (NGR)</v>
      </c>
      <c r="L6165">
        <v>16</v>
      </c>
      <c r="M6165" t="s">
        <v>73</v>
      </c>
      <c r="N6165">
        <v>304</v>
      </c>
      <c r="O6165" t="s">
        <v>516</v>
      </c>
      <c r="P6165" t="s">
        <v>50</v>
      </c>
      <c r="Q6165" t="s">
        <v>33</v>
      </c>
      <c r="R6165" t="s">
        <v>135</v>
      </c>
      <c r="S6165" t="s">
        <v>39</v>
      </c>
      <c r="T6165" t="s">
        <v>122</v>
      </c>
      <c r="U6165" t="s">
        <v>284</v>
      </c>
      <c r="V6165" t="s">
        <v>721</v>
      </c>
      <c r="W6165" t="s">
        <v>53</v>
      </c>
      <c r="X6165" t="s">
        <v>82</v>
      </c>
      <c r="Y6165" t="s">
        <v>309</v>
      </c>
      <c r="Z6165" t="s">
        <v>2257</v>
      </c>
    </row>
    <row r="6166" spans="1:26" hidden="1" x14ac:dyDescent="0.25">
      <c r="A6166" t="s">
        <v>24423</v>
      </c>
      <c r="B6166" t="s">
        <v>24424</v>
      </c>
      <c r="C6166" s="1" t="str">
        <f t="shared" si="1012"/>
        <v>21:0392</v>
      </c>
      <c r="D6166" s="1" t="str">
        <f t="shared" si="1016"/>
        <v>21:0131</v>
      </c>
      <c r="E6166" t="s">
        <v>24425</v>
      </c>
      <c r="F6166" t="s">
        <v>24426</v>
      </c>
      <c r="H6166">
        <v>67.427059999999997</v>
      </c>
      <c r="I6166">
        <v>-82.951165599999996</v>
      </c>
      <c r="J6166" s="1" t="str">
        <f t="shared" si="1017"/>
        <v>NGR lake sediment grab sample</v>
      </c>
      <c r="K6166" s="1" t="str">
        <f t="shared" si="1018"/>
        <v>&lt;177 micron (NGR)</v>
      </c>
      <c r="L6166">
        <v>16</v>
      </c>
      <c r="M6166" t="s">
        <v>87</v>
      </c>
      <c r="N6166">
        <v>305</v>
      </c>
      <c r="O6166" t="s">
        <v>320</v>
      </c>
      <c r="P6166" t="s">
        <v>62</v>
      </c>
      <c r="Q6166" t="s">
        <v>146</v>
      </c>
      <c r="R6166" t="s">
        <v>75</v>
      </c>
      <c r="S6166" t="s">
        <v>33</v>
      </c>
      <c r="T6166" t="s">
        <v>36</v>
      </c>
      <c r="U6166" t="s">
        <v>510</v>
      </c>
      <c r="V6166" t="s">
        <v>685</v>
      </c>
      <c r="W6166" t="s">
        <v>63</v>
      </c>
      <c r="X6166" t="s">
        <v>283</v>
      </c>
      <c r="Y6166" t="s">
        <v>80</v>
      </c>
      <c r="Z6166" t="s">
        <v>15879</v>
      </c>
    </row>
    <row r="6167" spans="1:26" hidden="1" x14ac:dyDescent="0.25">
      <c r="A6167" t="s">
        <v>24427</v>
      </c>
      <c r="B6167" t="s">
        <v>24428</v>
      </c>
      <c r="C6167" s="1" t="str">
        <f t="shared" si="1012"/>
        <v>21:0392</v>
      </c>
      <c r="D6167" s="1" t="str">
        <f t="shared" si="1016"/>
        <v>21:0131</v>
      </c>
      <c r="E6167" t="s">
        <v>24429</v>
      </c>
      <c r="F6167" t="s">
        <v>24430</v>
      </c>
      <c r="H6167">
        <v>67.391786499999995</v>
      </c>
      <c r="I6167">
        <v>-82.944411599999995</v>
      </c>
      <c r="J6167" s="1" t="str">
        <f t="shared" si="1017"/>
        <v>NGR lake sediment grab sample</v>
      </c>
      <c r="K6167" s="1" t="str">
        <f t="shared" si="1018"/>
        <v>&lt;177 micron (NGR)</v>
      </c>
      <c r="L6167">
        <v>16</v>
      </c>
      <c r="M6167" t="s">
        <v>251</v>
      </c>
      <c r="N6167">
        <v>306</v>
      </c>
      <c r="O6167" t="s">
        <v>463</v>
      </c>
      <c r="P6167" t="s">
        <v>306</v>
      </c>
      <c r="Q6167" t="s">
        <v>668</v>
      </c>
      <c r="R6167" t="s">
        <v>19874</v>
      </c>
      <c r="S6167" t="s">
        <v>596</v>
      </c>
      <c r="T6167" t="s">
        <v>292</v>
      </c>
      <c r="U6167" t="s">
        <v>868</v>
      </c>
      <c r="V6167" t="s">
        <v>10394</v>
      </c>
      <c r="W6167" t="s">
        <v>97</v>
      </c>
      <c r="X6167" t="s">
        <v>890</v>
      </c>
      <c r="Y6167" t="s">
        <v>18652</v>
      </c>
      <c r="Z6167" t="s">
        <v>10719</v>
      </c>
    </row>
    <row r="6168" spans="1:26" hidden="1" x14ac:dyDescent="0.25">
      <c r="A6168" t="s">
        <v>24431</v>
      </c>
      <c r="B6168" t="s">
        <v>24432</v>
      </c>
      <c r="C6168" s="1" t="str">
        <f t="shared" si="1012"/>
        <v>21:0392</v>
      </c>
      <c r="D6168" s="1" t="str">
        <f t="shared" si="1016"/>
        <v>21:0131</v>
      </c>
      <c r="E6168" t="s">
        <v>24433</v>
      </c>
      <c r="F6168" t="s">
        <v>24434</v>
      </c>
      <c r="H6168">
        <v>67.378106500000001</v>
      </c>
      <c r="I6168">
        <v>-82.926867999999999</v>
      </c>
      <c r="J6168" s="1" t="str">
        <f t="shared" si="1017"/>
        <v>NGR lake sediment grab sample</v>
      </c>
      <c r="K6168" s="1" t="str">
        <f t="shared" si="1018"/>
        <v>&lt;177 micron (NGR)</v>
      </c>
      <c r="L6168">
        <v>16</v>
      </c>
      <c r="M6168" t="s">
        <v>259</v>
      </c>
      <c r="N6168">
        <v>307</v>
      </c>
      <c r="O6168" t="s">
        <v>107</v>
      </c>
      <c r="P6168" t="s">
        <v>297</v>
      </c>
      <c r="Q6168" t="s">
        <v>50</v>
      </c>
      <c r="R6168" t="s">
        <v>958</v>
      </c>
      <c r="S6168" t="s">
        <v>109</v>
      </c>
      <c r="T6168" t="s">
        <v>1095</v>
      </c>
      <c r="U6168" t="s">
        <v>858</v>
      </c>
      <c r="V6168" t="s">
        <v>5080</v>
      </c>
      <c r="W6168" t="s">
        <v>39</v>
      </c>
      <c r="X6168" t="s">
        <v>890</v>
      </c>
      <c r="Y6168" t="s">
        <v>50</v>
      </c>
      <c r="Z6168" t="s">
        <v>2782</v>
      </c>
    </row>
    <row r="6169" spans="1:26" hidden="1" x14ac:dyDescent="0.25">
      <c r="A6169" t="s">
        <v>24435</v>
      </c>
      <c r="B6169" t="s">
        <v>24436</v>
      </c>
      <c r="C6169" s="1" t="str">
        <f t="shared" si="1012"/>
        <v>21:0392</v>
      </c>
      <c r="D6169" s="1" t="str">
        <f t="shared" si="1016"/>
        <v>21:0131</v>
      </c>
      <c r="E6169" t="s">
        <v>24433</v>
      </c>
      <c r="F6169" t="s">
        <v>24437</v>
      </c>
      <c r="H6169">
        <v>67.378106500000001</v>
      </c>
      <c r="I6169">
        <v>-82.926867999999999</v>
      </c>
      <c r="J6169" s="1" t="str">
        <f t="shared" si="1017"/>
        <v>NGR lake sediment grab sample</v>
      </c>
      <c r="K6169" s="1" t="str">
        <f t="shared" si="1018"/>
        <v>&lt;177 micron (NGR)</v>
      </c>
      <c r="L6169">
        <v>16</v>
      </c>
      <c r="M6169" t="s">
        <v>268</v>
      </c>
      <c r="N6169">
        <v>308</v>
      </c>
      <c r="O6169" t="s">
        <v>465</v>
      </c>
      <c r="P6169" t="s">
        <v>253</v>
      </c>
      <c r="Q6169" t="s">
        <v>34</v>
      </c>
      <c r="R6169" t="s">
        <v>1828</v>
      </c>
      <c r="S6169" t="s">
        <v>109</v>
      </c>
      <c r="T6169" t="s">
        <v>437</v>
      </c>
      <c r="U6169" t="s">
        <v>991</v>
      </c>
      <c r="V6169" t="s">
        <v>1172</v>
      </c>
      <c r="W6169" t="s">
        <v>39</v>
      </c>
      <c r="X6169" t="s">
        <v>48</v>
      </c>
      <c r="Y6169" t="s">
        <v>5944</v>
      </c>
      <c r="Z6169" t="s">
        <v>1183</v>
      </c>
    </row>
    <row r="6170" spans="1:26" hidden="1" x14ac:dyDescent="0.25">
      <c r="A6170" t="s">
        <v>24438</v>
      </c>
      <c r="B6170" t="s">
        <v>24439</v>
      </c>
      <c r="C6170" s="1" t="str">
        <f t="shared" si="1012"/>
        <v>21:0392</v>
      </c>
      <c r="D6170" s="1" t="str">
        <f t="shared" si="1016"/>
        <v>21:0131</v>
      </c>
      <c r="E6170" t="s">
        <v>24440</v>
      </c>
      <c r="F6170" t="s">
        <v>24441</v>
      </c>
      <c r="H6170">
        <v>67.361471800000004</v>
      </c>
      <c r="I6170">
        <v>-82.876551300000003</v>
      </c>
      <c r="J6170" s="1" t="str">
        <f t="shared" si="1017"/>
        <v>NGR lake sediment grab sample</v>
      </c>
      <c r="K6170" s="1" t="str">
        <f t="shared" si="1018"/>
        <v>&lt;177 micron (NGR)</v>
      </c>
      <c r="L6170">
        <v>16</v>
      </c>
      <c r="M6170" t="s">
        <v>96</v>
      </c>
      <c r="N6170">
        <v>309</v>
      </c>
      <c r="O6170" t="s">
        <v>252</v>
      </c>
      <c r="P6170" t="s">
        <v>48</v>
      </c>
      <c r="Q6170" t="s">
        <v>50</v>
      </c>
      <c r="R6170" t="s">
        <v>418</v>
      </c>
      <c r="S6170" t="s">
        <v>134</v>
      </c>
      <c r="T6170" t="s">
        <v>36</v>
      </c>
      <c r="U6170" t="s">
        <v>1501</v>
      </c>
      <c r="V6170" t="s">
        <v>10021</v>
      </c>
      <c r="W6170" t="s">
        <v>33</v>
      </c>
      <c r="X6170" t="s">
        <v>82</v>
      </c>
      <c r="Y6170" t="s">
        <v>109</v>
      </c>
      <c r="Z6170" t="s">
        <v>6700</v>
      </c>
    </row>
    <row r="6171" spans="1:26" hidden="1" x14ac:dyDescent="0.25">
      <c r="A6171" t="s">
        <v>24442</v>
      </c>
      <c r="B6171" t="s">
        <v>24443</v>
      </c>
      <c r="C6171" s="1" t="str">
        <f t="shared" si="1012"/>
        <v>21:0392</v>
      </c>
      <c r="D6171" s="1" t="str">
        <f t="shared" si="1016"/>
        <v>21:0131</v>
      </c>
      <c r="E6171" t="s">
        <v>24444</v>
      </c>
      <c r="F6171" t="s">
        <v>24445</v>
      </c>
      <c r="H6171">
        <v>67.318322499999994</v>
      </c>
      <c r="I6171">
        <v>-82.854667399999997</v>
      </c>
      <c r="J6171" s="1" t="str">
        <f t="shared" si="1017"/>
        <v>NGR lake sediment grab sample</v>
      </c>
      <c r="K6171" s="1" t="str">
        <f t="shared" si="1018"/>
        <v>&lt;177 micron (NGR)</v>
      </c>
      <c r="L6171">
        <v>16</v>
      </c>
      <c r="M6171" t="s">
        <v>106</v>
      </c>
      <c r="N6171">
        <v>310</v>
      </c>
      <c r="O6171" t="s">
        <v>1047</v>
      </c>
      <c r="P6171" t="s">
        <v>321</v>
      </c>
      <c r="Q6171" t="s">
        <v>76</v>
      </c>
      <c r="R6171" t="s">
        <v>334</v>
      </c>
      <c r="S6171" t="s">
        <v>76</v>
      </c>
      <c r="T6171" t="s">
        <v>122</v>
      </c>
      <c r="U6171" t="s">
        <v>4834</v>
      </c>
      <c r="V6171" t="s">
        <v>63</v>
      </c>
      <c r="W6171" t="s">
        <v>66</v>
      </c>
      <c r="X6171" t="s">
        <v>82</v>
      </c>
      <c r="Y6171" t="s">
        <v>39</v>
      </c>
      <c r="Z6171" t="s">
        <v>522</v>
      </c>
    </row>
    <row r="6172" spans="1:26" hidden="1" x14ac:dyDescent="0.25">
      <c r="A6172" t="s">
        <v>24446</v>
      </c>
      <c r="B6172" t="s">
        <v>24447</v>
      </c>
      <c r="C6172" s="1" t="str">
        <f t="shared" si="1012"/>
        <v>21:0392</v>
      </c>
      <c r="D6172" s="1" t="str">
        <f t="shared" si="1016"/>
        <v>21:0131</v>
      </c>
      <c r="E6172" t="s">
        <v>24448</v>
      </c>
      <c r="F6172" t="s">
        <v>24449</v>
      </c>
      <c r="H6172">
        <v>67.290867800000001</v>
      </c>
      <c r="I6172">
        <v>-82.875277199999999</v>
      </c>
      <c r="J6172" s="1" t="str">
        <f t="shared" si="1017"/>
        <v>NGR lake sediment grab sample</v>
      </c>
      <c r="K6172" s="1" t="str">
        <f t="shared" si="1018"/>
        <v>&lt;177 micron (NGR)</v>
      </c>
      <c r="L6172">
        <v>16</v>
      </c>
      <c r="M6172" t="s">
        <v>118</v>
      </c>
      <c r="N6172">
        <v>311</v>
      </c>
      <c r="O6172" t="s">
        <v>112</v>
      </c>
      <c r="P6172" t="s">
        <v>798</v>
      </c>
      <c r="Q6172" t="s">
        <v>110</v>
      </c>
      <c r="R6172" t="s">
        <v>1254</v>
      </c>
      <c r="S6172" t="s">
        <v>34</v>
      </c>
      <c r="T6172" t="s">
        <v>292</v>
      </c>
      <c r="U6172" t="s">
        <v>639</v>
      </c>
      <c r="V6172" t="s">
        <v>1589</v>
      </c>
      <c r="W6172" t="s">
        <v>39</v>
      </c>
      <c r="X6172" t="s">
        <v>343</v>
      </c>
      <c r="Y6172" t="s">
        <v>80</v>
      </c>
      <c r="Z6172" t="s">
        <v>4687</v>
      </c>
    </row>
    <row r="6173" spans="1:26" hidden="1" x14ac:dyDescent="0.25">
      <c r="A6173" t="s">
        <v>24450</v>
      </c>
      <c r="B6173" t="s">
        <v>24451</v>
      </c>
      <c r="C6173" s="1" t="str">
        <f t="shared" si="1012"/>
        <v>21:0392</v>
      </c>
      <c r="D6173" s="1" t="str">
        <f t="shared" si="1016"/>
        <v>21:0131</v>
      </c>
      <c r="E6173" t="s">
        <v>24452</v>
      </c>
      <c r="F6173" t="s">
        <v>24453</v>
      </c>
      <c r="H6173">
        <v>67.280711800000006</v>
      </c>
      <c r="I6173">
        <v>-82.859699000000006</v>
      </c>
      <c r="J6173" s="1" t="str">
        <f t="shared" si="1017"/>
        <v>NGR lake sediment grab sample</v>
      </c>
      <c r="K6173" s="1" t="str">
        <f t="shared" si="1018"/>
        <v>&lt;177 micron (NGR)</v>
      </c>
      <c r="L6173">
        <v>16</v>
      </c>
      <c r="M6173" t="s">
        <v>131</v>
      </c>
      <c r="N6173">
        <v>312</v>
      </c>
      <c r="O6173" t="s">
        <v>1709</v>
      </c>
      <c r="P6173" t="s">
        <v>455</v>
      </c>
      <c r="Q6173" t="s">
        <v>596</v>
      </c>
      <c r="R6173" t="s">
        <v>297</v>
      </c>
      <c r="S6173" t="s">
        <v>271</v>
      </c>
      <c r="T6173" t="s">
        <v>225</v>
      </c>
      <c r="U6173" t="s">
        <v>328</v>
      </c>
      <c r="V6173" t="s">
        <v>7848</v>
      </c>
      <c r="W6173" t="s">
        <v>39</v>
      </c>
      <c r="X6173" t="s">
        <v>300</v>
      </c>
      <c r="Y6173" t="s">
        <v>146</v>
      </c>
      <c r="Z6173" t="s">
        <v>3166</v>
      </c>
    </row>
    <row r="6174" spans="1:26" hidden="1" x14ac:dyDescent="0.25">
      <c r="A6174" t="s">
        <v>24454</v>
      </c>
      <c r="B6174" t="s">
        <v>24455</v>
      </c>
      <c r="C6174" s="1" t="str">
        <f t="shared" si="1012"/>
        <v>21:0392</v>
      </c>
      <c r="D6174" s="1" t="str">
        <f t="shared" si="1016"/>
        <v>21:0131</v>
      </c>
      <c r="E6174" t="s">
        <v>24456</v>
      </c>
      <c r="F6174" t="s">
        <v>24457</v>
      </c>
      <c r="H6174">
        <v>67.232455799999997</v>
      </c>
      <c r="I6174">
        <v>-82.893285300000002</v>
      </c>
      <c r="J6174" s="1" t="str">
        <f t="shared" si="1017"/>
        <v>NGR lake sediment grab sample</v>
      </c>
      <c r="K6174" s="1" t="str">
        <f t="shared" si="1018"/>
        <v>&lt;177 micron (NGR)</v>
      </c>
      <c r="L6174">
        <v>16</v>
      </c>
      <c r="M6174" t="s">
        <v>143</v>
      </c>
      <c r="N6174">
        <v>313</v>
      </c>
      <c r="O6174" t="s">
        <v>655</v>
      </c>
      <c r="P6174" t="s">
        <v>528</v>
      </c>
      <c r="Q6174" t="s">
        <v>668</v>
      </c>
      <c r="R6174" t="s">
        <v>54</v>
      </c>
      <c r="S6174" t="s">
        <v>121</v>
      </c>
      <c r="T6174" t="s">
        <v>1095</v>
      </c>
      <c r="U6174" t="s">
        <v>15531</v>
      </c>
      <c r="V6174" t="s">
        <v>24458</v>
      </c>
      <c r="W6174" t="s">
        <v>181</v>
      </c>
      <c r="X6174" t="s">
        <v>81</v>
      </c>
      <c r="Y6174" t="s">
        <v>181</v>
      </c>
      <c r="Z6174" t="s">
        <v>2391</v>
      </c>
    </row>
    <row r="6175" spans="1:26" hidden="1" x14ac:dyDescent="0.25">
      <c r="A6175" t="s">
        <v>24459</v>
      </c>
      <c r="B6175" t="s">
        <v>24460</v>
      </c>
      <c r="C6175" s="1" t="str">
        <f t="shared" si="1012"/>
        <v>21:0392</v>
      </c>
      <c r="D6175" s="1" t="str">
        <f t="shared" si="1016"/>
        <v>21:0131</v>
      </c>
      <c r="E6175" t="s">
        <v>24409</v>
      </c>
      <c r="F6175" t="s">
        <v>24461</v>
      </c>
      <c r="H6175">
        <v>67.200658099999998</v>
      </c>
      <c r="I6175">
        <v>-82.869273300000003</v>
      </c>
      <c r="J6175" s="1" t="str">
        <f t="shared" si="1017"/>
        <v>NGR lake sediment grab sample</v>
      </c>
      <c r="K6175" s="1" t="str">
        <f t="shared" si="1018"/>
        <v>&lt;177 micron (NGR)</v>
      </c>
      <c r="L6175">
        <v>16</v>
      </c>
      <c r="M6175" t="s">
        <v>366</v>
      </c>
      <c r="N6175">
        <v>314</v>
      </c>
      <c r="O6175" t="s">
        <v>112</v>
      </c>
      <c r="P6175" t="s">
        <v>336</v>
      </c>
      <c r="Q6175" t="s">
        <v>34</v>
      </c>
      <c r="R6175" t="s">
        <v>418</v>
      </c>
      <c r="S6175" t="s">
        <v>277</v>
      </c>
      <c r="T6175" t="s">
        <v>1095</v>
      </c>
      <c r="U6175" t="s">
        <v>2330</v>
      </c>
      <c r="V6175" t="s">
        <v>4754</v>
      </c>
      <c r="W6175" t="s">
        <v>39</v>
      </c>
      <c r="X6175" t="s">
        <v>343</v>
      </c>
      <c r="Y6175" t="s">
        <v>1041</v>
      </c>
      <c r="Z6175" t="s">
        <v>3162</v>
      </c>
    </row>
    <row r="6176" spans="1:26" hidden="1" x14ac:dyDescent="0.25">
      <c r="A6176" t="s">
        <v>24462</v>
      </c>
      <c r="B6176" t="s">
        <v>24463</v>
      </c>
      <c r="C6176" s="1" t="str">
        <f t="shared" si="1012"/>
        <v>21:0392</v>
      </c>
      <c r="D6176" s="1" t="str">
        <f t="shared" si="1016"/>
        <v>21:0131</v>
      </c>
      <c r="E6176" t="s">
        <v>24464</v>
      </c>
      <c r="F6176" t="s">
        <v>24465</v>
      </c>
      <c r="H6176">
        <v>67.1703416</v>
      </c>
      <c r="I6176">
        <v>-82.827741399999994</v>
      </c>
      <c r="J6176" s="1" t="str">
        <f t="shared" si="1017"/>
        <v>NGR lake sediment grab sample</v>
      </c>
      <c r="K6176" s="1" t="str">
        <f t="shared" si="1018"/>
        <v>&lt;177 micron (NGR)</v>
      </c>
      <c r="L6176">
        <v>16</v>
      </c>
      <c r="M6176" t="s">
        <v>177</v>
      </c>
      <c r="N6176">
        <v>315</v>
      </c>
      <c r="O6176" t="s">
        <v>521</v>
      </c>
      <c r="P6176" t="s">
        <v>666</v>
      </c>
      <c r="Q6176" t="s">
        <v>277</v>
      </c>
      <c r="R6176" t="s">
        <v>120</v>
      </c>
      <c r="S6176" t="s">
        <v>50</v>
      </c>
      <c r="T6176" t="s">
        <v>262</v>
      </c>
      <c r="U6176" t="s">
        <v>199</v>
      </c>
      <c r="V6176" t="s">
        <v>13108</v>
      </c>
      <c r="W6176" t="s">
        <v>97</v>
      </c>
      <c r="X6176" t="s">
        <v>343</v>
      </c>
      <c r="Y6176" t="s">
        <v>875</v>
      </c>
      <c r="Z6176" t="s">
        <v>110</v>
      </c>
    </row>
    <row r="6177" spans="1:26" hidden="1" x14ac:dyDescent="0.25">
      <c r="A6177" t="s">
        <v>24466</v>
      </c>
      <c r="B6177" t="s">
        <v>24467</v>
      </c>
      <c r="C6177" s="1" t="str">
        <f t="shared" si="1012"/>
        <v>21:0392</v>
      </c>
      <c r="D6177" s="1" t="str">
        <f>HYPERLINK("http://geochem.nrcan.gc.ca/cdogs/content/svy/svy_e.htm", "")</f>
        <v/>
      </c>
      <c r="G6177" s="1" t="str">
        <f>HYPERLINK("http://geochem.nrcan.gc.ca/cdogs/content/cr_/cr_00007_e.htm", "7")</f>
        <v>7</v>
      </c>
      <c r="J6177" t="s">
        <v>220</v>
      </c>
      <c r="K6177" t="s">
        <v>221</v>
      </c>
      <c r="L6177">
        <v>16</v>
      </c>
      <c r="M6177" t="s">
        <v>222</v>
      </c>
      <c r="N6177">
        <v>316</v>
      </c>
      <c r="O6177" t="s">
        <v>133</v>
      </c>
      <c r="P6177" t="s">
        <v>133</v>
      </c>
      <c r="Q6177" t="s">
        <v>64</v>
      </c>
      <c r="R6177" t="s">
        <v>181</v>
      </c>
      <c r="S6177" t="s">
        <v>33</v>
      </c>
      <c r="T6177" t="s">
        <v>1095</v>
      </c>
      <c r="U6177" t="s">
        <v>189</v>
      </c>
      <c r="V6177" t="s">
        <v>148</v>
      </c>
      <c r="W6177" t="s">
        <v>53</v>
      </c>
      <c r="X6177" t="s">
        <v>760</v>
      </c>
      <c r="Y6177" t="s">
        <v>24468</v>
      </c>
      <c r="Z6177" t="s">
        <v>760</v>
      </c>
    </row>
    <row r="6178" spans="1:26" hidden="1" x14ac:dyDescent="0.25">
      <c r="A6178" t="s">
        <v>24469</v>
      </c>
      <c r="B6178" t="s">
        <v>24470</v>
      </c>
      <c r="C6178" s="1" t="str">
        <f t="shared" si="1012"/>
        <v>21:0392</v>
      </c>
      <c r="D6178" s="1" t="str">
        <f t="shared" ref="D6178:D6196" si="1019">HYPERLINK("http://geochem.nrcan.gc.ca/cdogs/content/svy/svy210131_e.htm", "21:0131")</f>
        <v>21:0131</v>
      </c>
      <c r="E6178" t="s">
        <v>24471</v>
      </c>
      <c r="F6178" t="s">
        <v>24472</v>
      </c>
      <c r="H6178">
        <v>67.162577999999996</v>
      </c>
      <c r="I6178">
        <v>-82.795419899999999</v>
      </c>
      <c r="J6178" s="1" t="str">
        <f t="shared" ref="J6178:J6196" si="1020">HYPERLINK("http://geochem.nrcan.gc.ca/cdogs/content/kwd/kwd020027_e.htm", "NGR lake sediment grab sample")</f>
        <v>NGR lake sediment grab sample</v>
      </c>
      <c r="K6178" s="1" t="str">
        <f t="shared" ref="K6178:K6196" si="1021">HYPERLINK("http://geochem.nrcan.gc.ca/cdogs/content/kwd/kwd080006_e.htm", "&lt;177 micron (NGR)")</f>
        <v>&lt;177 micron (NGR)</v>
      </c>
      <c r="L6178">
        <v>16</v>
      </c>
      <c r="M6178" t="s">
        <v>187</v>
      </c>
      <c r="N6178">
        <v>317</v>
      </c>
      <c r="O6178" t="s">
        <v>667</v>
      </c>
      <c r="P6178" t="s">
        <v>197</v>
      </c>
      <c r="Q6178" t="s">
        <v>77</v>
      </c>
      <c r="R6178" t="s">
        <v>224</v>
      </c>
      <c r="S6178" t="s">
        <v>64</v>
      </c>
      <c r="T6178" t="s">
        <v>36</v>
      </c>
      <c r="U6178" t="s">
        <v>199</v>
      </c>
      <c r="V6178" t="s">
        <v>393</v>
      </c>
      <c r="W6178" t="s">
        <v>181</v>
      </c>
      <c r="X6178" t="s">
        <v>343</v>
      </c>
      <c r="Y6178" t="s">
        <v>66</v>
      </c>
      <c r="Z6178" t="s">
        <v>3417</v>
      </c>
    </row>
    <row r="6179" spans="1:26" hidden="1" x14ac:dyDescent="0.25">
      <c r="A6179" t="s">
        <v>24473</v>
      </c>
      <c r="B6179" t="s">
        <v>24474</v>
      </c>
      <c r="C6179" s="1" t="str">
        <f t="shared" si="1012"/>
        <v>21:0392</v>
      </c>
      <c r="D6179" s="1" t="str">
        <f t="shared" si="1019"/>
        <v>21:0131</v>
      </c>
      <c r="E6179" t="s">
        <v>24475</v>
      </c>
      <c r="F6179" t="s">
        <v>24476</v>
      </c>
      <c r="H6179">
        <v>67.141604599999994</v>
      </c>
      <c r="I6179">
        <v>-82.774016900000007</v>
      </c>
      <c r="J6179" s="1" t="str">
        <f t="shared" si="1020"/>
        <v>NGR lake sediment grab sample</v>
      </c>
      <c r="K6179" s="1" t="str">
        <f t="shared" si="1021"/>
        <v>&lt;177 micron (NGR)</v>
      </c>
      <c r="L6179">
        <v>16</v>
      </c>
      <c r="M6179" t="s">
        <v>196</v>
      </c>
      <c r="N6179">
        <v>318</v>
      </c>
      <c r="O6179" t="s">
        <v>24477</v>
      </c>
      <c r="P6179" t="s">
        <v>583</v>
      </c>
      <c r="Q6179" t="s">
        <v>135</v>
      </c>
      <c r="R6179" t="s">
        <v>379</v>
      </c>
      <c r="S6179" t="s">
        <v>570</v>
      </c>
      <c r="T6179" t="s">
        <v>292</v>
      </c>
      <c r="U6179" t="s">
        <v>144</v>
      </c>
      <c r="V6179" t="s">
        <v>3144</v>
      </c>
      <c r="W6179" t="s">
        <v>110</v>
      </c>
      <c r="X6179" t="s">
        <v>343</v>
      </c>
      <c r="Y6179" t="s">
        <v>63</v>
      </c>
      <c r="Z6179" t="s">
        <v>621</v>
      </c>
    </row>
    <row r="6180" spans="1:26" hidden="1" x14ac:dyDescent="0.25">
      <c r="A6180" t="s">
        <v>24478</v>
      </c>
      <c r="B6180" t="s">
        <v>24479</v>
      </c>
      <c r="C6180" s="1" t="str">
        <f t="shared" si="1012"/>
        <v>21:0392</v>
      </c>
      <c r="D6180" s="1" t="str">
        <f t="shared" si="1019"/>
        <v>21:0131</v>
      </c>
      <c r="E6180" t="s">
        <v>24480</v>
      </c>
      <c r="F6180" t="s">
        <v>24481</v>
      </c>
      <c r="H6180">
        <v>67.143737999999999</v>
      </c>
      <c r="I6180">
        <v>-82.818921200000005</v>
      </c>
      <c r="J6180" s="1" t="str">
        <f t="shared" si="1020"/>
        <v>NGR lake sediment grab sample</v>
      </c>
      <c r="K6180" s="1" t="str">
        <f t="shared" si="1021"/>
        <v>&lt;177 micron (NGR)</v>
      </c>
      <c r="L6180">
        <v>16</v>
      </c>
      <c r="M6180" t="s">
        <v>206</v>
      </c>
      <c r="N6180">
        <v>319</v>
      </c>
      <c r="O6180" t="s">
        <v>939</v>
      </c>
      <c r="P6180" t="s">
        <v>144</v>
      </c>
      <c r="Q6180" t="s">
        <v>146</v>
      </c>
      <c r="R6180" t="s">
        <v>535</v>
      </c>
      <c r="S6180" t="s">
        <v>394</v>
      </c>
      <c r="T6180" t="s">
        <v>292</v>
      </c>
      <c r="U6180" t="s">
        <v>291</v>
      </c>
      <c r="V6180" t="s">
        <v>2590</v>
      </c>
      <c r="W6180" t="s">
        <v>34</v>
      </c>
      <c r="X6180" t="s">
        <v>343</v>
      </c>
      <c r="Y6180" t="s">
        <v>1607</v>
      </c>
      <c r="Z6180" t="s">
        <v>1797</v>
      </c>
    </row>
    <row r="6181" spans="1:26" hidden="1" x14ac:dyDescent="0.25">
      <c r="A6181" t="s">
        <v>24482</v>
      </c>
      <c r="B6181" t="s">
        <v>24483</v>
      </c>
      <c r="C6181" s="1" t="str">
        <f t="shared" si="1012"/>
        <v>21:0392</v>
      </c>
      <c r="D6181" s="1" t="str">
        <f t="shared" si="1019"/>
        <v>21:0131</v>
      </c>
      <c r="E6181" t="s">
        <v>24484</v>
      </c>
      <c r="F6181" t="s">
        <v>24485</v>
      </c>
      <c r="H6181">
        <v>67.1401331</v>
      </c>
      <c r="I6181">
        <v>-82.901234799999997</v>
      </c>
      <c r="J6181" s="1" t="str">
        <f t="shared" si="1020"/>
        <v>NGR lake sediment grab sample</v>
      </c>
      <c r="K6181" s="1" t="str">
        <f t="shared" si="1021"/>
        <v>&lt;177 micron (NGR)</v>
      </c>
      <c r="L6181">
        <v>16</v>
      </c>
      <c r="M6181" t="s">
        <v>214</v>
      </c>
      <c r="N6181">
        <v>320</v>
      </c>
      <c r="O6181" t="s">
        <v>2645</v>
      </c>
      <c r="P6181" t="s">
        <v>562</v>
      </c>
      <c r="Q6181" t="s">
        <v>110</v>
      </c>
      <c r="R6181" t="s">
        <v>343</v>
      </c>
      <c r="S6181" t="s">
        <v>64</v>
      </c>
      <c r="T6181" t="s">
        <v>262</v>
      </c>
      <c r="U6181" t="s">
        <v>963</v>
      </c>
      <c r="V6181" t="s">
        <v>12849</v>
      </c>
      <c r="W6181" t="s">
        <v>156</v>
      </c>
      <c r="X6181" t="s">
        <v>79</v>
      </c>
      <c r="Y6181" t="s">
        <v>66</v>
      </c>
      <c r="Z6181" t="s">
        <v>826</v>
      </c>
    </row>
    <row r="6182" spans="1:26" hidden="1" x14ac:dyDescent="0.25">
      <c r="A6182" t="s">
        <v>24486</v>
      </c>
      <c r="B6182" t="s">
        <v>24487</v>
      </c>
      <c r="C6182" s="1" t="str">
        <f t="shared" ref="C6182:C6245" si="1022">HYPERLINK("http://geochem.nrcan.gc.ca/cdogs/content/bdl/bdl210392_e.htm", "21:0392")</f>
        <v>21:0392</v>
      </c>
      <c r="D6182" s="1" t="str">
        <f t="shared" si="1019"/>
        <v>21:0131</v>
      </c>
      <c r="E6182" t="s">
        <v>24488</v>
      </c>
      <c r="F6182" t="s">
        <v>24489</v>
      </c>
      <c r="H6182">
        <v>67.095812199999997</v>
      </c>
      <c r="I6182">
        <v>-82.857102800000007</v>
      </c>
      <c r="J6182" s="1" t="str">
        <f t="shared" si="1020"/>
        <v>NGR lake sediment grab sample</v>
      </c>
      <c r="K6182" s="1" t="str">
        <f t="shared" si="1021"/>
        <v>&lt;177 micron (NGR)</v>
      </c>
      <c r="L6182">
        <v>17</v>
      </c>
      <c r="M6182" t="s">
        <v>242</v>
      </c>
      <c r="N6182">
        <v>321</v>
      </c>
      <c r="O6182" t="s">
        <v>465</v>
      </c>
      <c r="P6182" t="s">
        <v>1090</v>
      </c>
      <c r="Q6182" t="s">
        <v>135</v>
      </c>
      <c r="R6182" t="s">
        <v>423</v>
      </c>
      <c r="S6182" t="s">
        <v>277</v>
      </c>
      <c r="T6182" t="s">
        <v>36</v>
      </c>
      <c r="U6182" t="s">
        <v>1617</v>
      </c>
      <c r="V6182" t="s">
        <v>15524</v>
      </c>
      <c r="W6182" t="s">
        <v>39</v>
      </c>
      <c r="X6182" t="s">
        <v>79</v>
      </c>
      <c r="Y6182" t="s">
        <v>875</v>
      </c>
      <c r="Z6182" t="s">
        <v>2692</v>
      </c>
    </row>
    <row r="6183" spans="1:26" hidden="1" x14ac:dyDescent="0.25">
      <c r="A6183" t="s">
        <v>24490</v>
      </c>
      <c r="B6183" t="s">
        <v>24491</v>
      </c>
      <c r="C6183" s="1" t="str">
        <f t="shared" si="1022"/>
        <v>21:0392</v>
      </c>
      <c r="D6183" s="1" t="str">
        <f t="shared" si="1019"/>
        <v>21:0131</v>
      </c>
      <c r="E6183" t="s">
        <v>24492</v>
      </c>
      <c r="F6183" t="s">
        <v>24493</v>
      </c>
      <c r="H6183">
        <v>67.1046628</v>
      </c>
      <c r="I6183">
        <v>-82.928011600000005</v>
      </c>
      <c r="J6183" s="1" t="str">
        <f t="shared" si="1020"/>
        <v>NGR lake sediment grab sample</v>
      </c>
      <c r="K6183" s="1" t="str">
        <f t="shared" si="1021"/>
        <v>&lt;177 micron (NGR)</v>
      </c>
      <c r="L6183">
        <v>17</v>
      </c>
      <c r="M6183" t="s">
        <v>251</v>
      </c>
      <c r="N6183">
        <v>322</v>
      </c>
      <c r="O6183" t="s">
        <v>119</v>
      </c>
      <c r="P6183" t="s">
        <v>223</v>
      </c>
      <c r="Q6183" t="s">
        <v>109</v>
      </c>
      <c r="R6183" t="s">
        <v>121</v>
      </c>
      <c r="S6183" t="s">
        <v>109</v>
      </c>
      <c r="T6183" t="s">
        <v>122</v>
      </c>
      <c r="U6183" t="s">
        <v>497</v>
      </c>
      <c r="V6183" t="s">
        <v>992</v>
      </c>
      <c r="W6183" t="s">
        <v>33</v>
      </c>
      <c r="X6183" t="s">
        <v>890</v>
      </c>
      <c r="Y6183" t="s">
        <v>63</v>
      </c>
      <c r="Z6183" t="s">
        <v>198</v>
      </c>
    </row>
    <row r="6184" spans="1:26" hidden="1" x14ac:dyDescent="0.25">
      <c r="A6184" t="s">
        <v>24494</v>
      </c>
      <c r="B6184" t="s">
        <v>24495</v>
      </c>
      <c r="C6184" s="1" t="str">
        <f t="shared" si="1022"/>
        <v>21:0392</v>
      </c>
      <c r="D6184" s="1" t="str">
        <f t="shared" si="1019"/>
        <v>21:0131</v>
      </c>
      <c r="E6184" t="s">
        <v>24496</v>
      </c>
      <c r="F6184" t="s">
        <v>24497</v>
      </c>
      <c r="H6184">
        <v>67.098610199999996</v>
      </c>
      <c r="I6184">
        <v>-82.915712400000004</v>
      </c>
      <c r="J6184" s="1" t="str">
        <f t="shared" si="1020"/>
        <v>NGR lake sediment grab sample</v>
      </c>
      <c r="K6184" s="1" t="str">
        <f t="shared" si="1021"/>
        <v>&lt;177 micron (NGR)</v>
      </c>
      <c r="L6184">
        <v>17</v>
      </c>
      <c r="M6184" t="s">
        <v>259</v>
      </c>
      <c r="N6184">
        <v>323</v>
      </c>
      <c r="O6184" t="s">
        <v>509</v>
      </c>
      <c r="P6184" t="s">
        <v>1058</v>
      </c>
      <c r="Q6184" t="s">
        <v>64</v>
      </c>
      <c r="R6184" t="s">
        <v>546</v>
      </c>
      <c r="S6184" t="s">
        <v>156</v>
      </c>
      <c r="T6184" t="s">
        <v>122</v>
      </c>
      <c r="U6184" t="s">
        <v>144</v>
      </c>
      <c r="V6184" t="s">
        <v>496</v>
      </c>
      <c r="W6184" t="s">
        <v>80</v>
      </c>
      <c r="X6184" t="s">
        <v>890</v>
      </c>
      <c r="Y6184" t="s">
        <v>66</v>
      </c>
      <c r="Z6184" t="s">
        <v>1042</v>
      </c>
    </row>
    <row r="6185" spans="1:26" hidden="1" x14ac:dyDescent="0.25">
      <c r="A6185" t="s">
        <v>24498</v>
      </c>
      <c r="B6185" t="s">
        <v>24499</v>
      </c>
      <c r="C6185" s="1" t="str">
        <f t="shared" si="1022"/>
        <v>21:0392</v>
      </c>
      <c r="D6185" s="1" t="str">
        <f t="shared" si="1019"/>
        <v>21:0131</v>
      </c>
      <c r="E6185" t="s">
        <v>24496</v>
      </c>
      <c r="F6185" t="s">
        <v>24500</v>
      </c>
      <c r="H6185">
        <v>67.098610199999996</v>
      </c>
      <c r="I6185">
        <v>-82.915712400000004</v>
      </c>
      <c r="J6185" s="1" t="str">
        <f t="shared" si="1020"/>
        <v>NGR lake sediment grab sample</v>
      </c>
      <c r="K6185" s="1" t="str">
        <f t="shared" si="1021"/>
        <v>&lt;177 micron (NGR)</v>
      </c>
      <c r="L6185">
        <v>17</v>
      </c>
      <c r="M6185" t="s">
        <v>268</v>
      </c>
      <c r="N6185">
        <v>324</v>
      </c>
      <c r="O6185" t="s">
        <v>583</v>
      </c>
      <c r="P6185" t="s">
        <v>81</v>
      </c>
      <c r="Q6185" t="s">
        <v>77</v>
      </c>
      <c r="R6185" t="s">
        <v>62</v>
      </c>
      <c r="S6185" t="s">
        <v>50</v>
      </c>
      <c r="T6185" t="s">
        <v>122</v>
      </c>
      <c r="U6185" t="s">
        <v>361</v>
      </c>
      <c r="V6185" t="s">
        <v>1193</v>
      </c>
      <c r="W6185" t="s">
        <v>39</v>
      </c>
      <c r="X6185" t="s">
        <v>82</v>
      </c>
      <c r="Y6185" t="s">
        <v>66</v>
      </c>
      <c r="Z6185" t="s">
        <v>975</v>
      </c>
    </row>
    <row r="6186" spans="1:26" hidden="1" x14ac:dyDescent="0.25">
      <c r="A6186" t="s">
        <v>24501</v>
      </c>
      <c r="B6186" t="s">
        <v>24502</v>
      </c>
      <c r="C6186" s="1" t="str">
        <f t="shared" si="1022"/>
        <v>21:0392</v>
      </c>
      <c r="D6186" s="1" t="str">
        <f t="shared" si="1019"/>
        <v>21:0131</v>
      </c>
      <c r="E6186" t="s">
        <v>24503</v>
      </c>
      <c r="F6186" t="s">
        <v>24504</v>
      </c>
      <c r="H6186">
        <v>67.078720599999997</v>
      </c>
      <c r="I6186">
        <v>-82.980706400000003</v>
      </c>
      <c r="J6186" s="1" t="str">
        <f t="shared" si="1020"/>
        <v>NGR lake sediment grab sample</v>
      </c>
      <c r="K6186" s="1" t="str">
        <f t="shared" si="1021"/>
        <v>&lt;177 micron (NGR)</v>
      </c>
      <c r="L6186">
        <v>17</v>
      </c>
      <c r="M6186" t="s">
        <v>47</v>
      </c>
      <c r="N6186">
        <v>325</v>
      </c>
      <c r="O6186" t="s">
        <v>40</v>
      </c>
      <c r="P6186" t="s">
        <v>61</v>
      </c>
      <c r="Q6186" t="s">
        <v>34</v>
      </c>
      <c r="R6186" t="s">
        <v>334</v>
      </c>
      <c r="S6186" t="s">
        <v>290</v>
      </c>
      <c r="T6186" t="s">
        <v>36</v>
      </c>
      <c r="U6186" t="s">
        <v>31</v>
      </c>
      <c r="V6186" t="s">
        <v>548</v>
      </c>
      <c r="W6186" t="s">
        <v>33</v>
      </c>
      <c r="X6186" t="s">
        <v>890</v>
      </c>
      <c r="Y6186" t="s">
        <v>309</v>
      </c>
      <c r="Z6186" t="s">
        <v>198</v>
      </c>
    </row>
    <row r="6187" spans="1:26" hidden="1" x14ac:dyDescent="0.25">
      <c r="A6187" t="s">
        <v>24505</v>
      </c>
      <c r="B6187" t="s">
        <v>24506</v>
      </c>
      <c r="C6187" s="1" t="str">
        <f t="shared" si="1022"/>
        <v>21:0392</v>
      </c>
      <c r="D6187" s="1" t="str">
        <f t="shared" si="1019"/>
        <v>21:0131</v>
      </c>
      <c r="E6187" t="s">
        <v>24507</v>
      </c>
      <c r="F6187" t="s">
        <v>24508</v>
      </c>
      <c r="H6187">
        <v>67.067294700000005</v>
      </c>
      <c r="I6187">
        <v>-82.945171599999995</v>
      </c>
      <c r="J6187" s="1" t="str">
        <f t="shared" si="1020"/>
        <v>NGR lake sediment grab sample</v>
      </c>
      <c r="K6187" s="1" t="str">
        <f t="shared" si="1021"/>
        <v>&lt;177 micron (NGR)</v>
      </c>
      <c r="L6187">
        <v>17</v>
      </c>
      <c r="M6187" t="s">
        <v>60</v>
      </c>
      <c r="N6187">
        <v>326</v>
      </c>
      <c r="O6187" t="s">
        <v>841</v>
      </c>
      <c r="P6187" t="s">
        <v>79</v>
      </c>
      <c r="Q6187" t="s">
        <v>134</v>
      </c>
      <c r="R6187" t="s">
        <v>708</v>
      </c>
      <c r="S6187" t="s">
        <v>50</v>
      </c>
      <c r="T6187" t="s">
        <v>122</v>
      </c>
      <c r="U6187" t="s">
        <v>1785</v>
      </c>
      <c r="V6187" t="s">
        <v>1607</v>
      </c>
      <c r="W6187" t="s">
        <v>181</v>
      </c>
      <c r="X6187" t="s">
        <v>82</v>
      </c>
      <c r="Y6187" t="s">
        <v>63</v>
      </c>
      <c r="Z6187" t="s">
        <v>1797</v>
      </c>
    </row>
    <row r="6188" spans="1:26" hidden="1" x14ac:dyDescent="0.25">
      <c r="A6188" t="s">
        <v>24509</v>
      </c>
      <c r="B6188" t="s">
        <v>24510</v>
      </c>
      <c r="C6188" s="1" t="str">
        <f t="shared" si="1022"/>
        <v>21:0392</v>
      </c>
      <c r="D6188" s="1" t="str">
        <f t="shared" si="1019"/>
        <v>21:0131</v>
      </c>
      <c r="E6188" t="s">
        <v>24511</v>
      </c>
      <c r="F6188" t="s">
        <v>24512</v>
      </c>
      <c r="H6188">
        <v>67.046807799999996</v>
      </c>
      <c r="I6188">
        <v>-82.960540600000002</v>
      </c>
      <c r="J6188" s="1" t="str">
        <f t="shared" si="1020"/>
        <v>NGR lake sediment grab sample</v>
      </c>
      <c r="K6188" s="1" t="str">
        <f t="shared" si="1021"/>
        <v>&lt;177 micron (NGR)</v>
      </c>
      <c r="L6188">
        <v>17</v>
      </c>
      <c r="M6188" t="s">
        <v>73</v>
      </c>
      <c r="N6188">
        <v>327</v>
      </c>
      <c r="O6188" t="s">
        <v>306</v>
      </c>
      <c r="P6188" t="s">
        <v>108</v>
      </c>
      <c r="Q6188" t="s">
        <v>277</v>
      </c>
      <c r="R6188" t="s">
        <v>516</v>
      </c>
      <c r="S6188" t="s">
        <v>135</v>
      </c>
      <c r="T6188" t="s">
        <v>36</v>
      </c>
      <c r="U6188" t="s">
        <v>1470</v>
      </c>
      <c r="V6188" t="s">
        <v>76</v>
      </c>
      <c r="W6188" t="s">
        <v>33</v>
      </c>
      <c r="X6188" t="s">
        <v>300</v>
      </c>
      <c r="Y6188" t="s">
        <v>66</v>
      </c>
      <c r="Z6188" t="s">
        <v>859</v>
      </c>
    </row>
    <row r="6189" spans="1:26" hidden="1" x14ac:dyDescent="0.25">
      <c r="A6189" t="s">
        <v>24513</v>
      </c>
      <c r="B6189" t="s">
        <v>24514</v>
      </c>
      <c r="C6189" s="1" t="str">
        <f t="shared" si="1022"/>
        <v>21:0392</v>
      </c>
      <c r="D6189" s="1" t="str">
        <f t="shared" si="1019"/>
        <v>21:0131</v>
      </c>
      <c r="E6189" t="s">
        <v>24515</v>
      </c>
      <c r="F6189" t="s">
        <v>24516</v>
      </c>
      <c r="H6189">
        <v>67.023095400000003</v>
      </c>
      <c r="I6189">
        <v>-83.009058899999999</v>
      </c>
      <c r="J6189" s="1" t="str">
        <f t="shared" si="1020"/>
        <v>NGR lake sediment grab sample</v>
      </c>
      <c r="K6189" s="1" t="str">
        <f t="shared" si="1021"/>
        <v>&lt;177 micron (NGR)</v>
      </c>
      <c r="L6189">
        <v>17</v>
      </c>
      <c r="M6189" t="s">
        <v>87</v>
      </c>
      <c r="N6189">
        <v>328</v>
      </c>
      <c r="O6189" t="s">
        <v>107</v>
      </c>
      <c r="P6189" t="s">
        <v>1048</v>
      </c>
      <c r="Q6189" t="s">
        <v>135</v>
      </c>
      <c r="R6189" t="s">
        <v>890</v>
      </c>
      <c r="S6189" t="s">
        <v>64</v>
      </c>
      <c r="T6189" t="s">
        <v>122</v>
      </c>
      <c r="U6189" t="s">
        <v>465</v>
      </c>
      <c r="V6189" t="s">
        <v>80</v>
      </c>
      <c r="W6189" t="s">
        <v>146</v>
      </c>
      <c r="X6189" t="s">
        <v>336</v>
      </c>
      <c r="Y6189" t="s">
        <v>33</v>
      </c>
      <c r="Z6189" t="s">
        <v>1042</v>
      </c>
    </row>
    <row r="6190" spans="1:26" hidden="1" x14ac:dyDescent="0.25">
      <c r="A6190" t="s">
        <v>24517</v>
      </c>
      <c r="B6190" t="s">
        <v>24518</v>
      </c>
      <c r="C6190" s="1" t="str">
        <f t="shared" si="1022"/>
        <v>21:0392</v>
      </c>
      <c r="D6190" s="1" t="str">
        <f t="shared" si="1019"/>
        <v>21:0131</v>
      </c>
      <c r="E6190" t="s">
        <v>24519</v>
      </c>
      <c r="F6190" t="s">
        <v>24520</v>
      </c>
      <c r="H6190">
        <v>67.007315399999996</v>
      </c>
      <c r="I6190">
        <v>-83.016453799999994</v>
      </c>
      <c r="J6190" s="1" t="str">
        <f t="shared" si="1020"/>
        <v>NGR lake sediment grab sample</v>
      </c>
      <c r="K6190" s="1" t="str">
        <f t="shared" si="1021"/>
        <v>&lt;177 micron (NGR)</v>
      </c>
      <c r="L6190">
        <v>17</v>
      </c>
      <c r="M6190" t="s">
        <v>96</v>
      </c>
      <c r="N6190">
        <v>329</v>
      </c>
      <c r="O6190" t="s">
        <v>252</v>
      </c>
      <c r="P6190" t="s">
        <v>489</v>
      </c>
      <c r="Q6190" t="s">
        <v>156</v>
      </c>
      <c r="R6190" t="s">
        <v>334</v>
      </c>
      <c r="S6190" t="s">
        <v>156</v>
      </c>
      <c r="T6190" t="s">
        <v>36</v>
      </c>
      <c r="U6190" t="s">
        <v>144</v>
      </c>
      <c r="V6190" t="s">
        <v>3144</v>
      </c>
      <c r="W6190" t="s">
        <v>39</v>
      </c>
      <c r="X6190" t="s">
        <v>82</v>
      </c>
      <c r="Y6190" t="s">
        <v>63</v>
      </c>
      <c r="Z6190" t="s">
        <v>9383</v>
      </c>
    </row>
    <row r="6191" spans="1:26" hidden="1" x14ac:dyDescent="0.25">
      <c r="A6191" t="s">
        <v>24521</v>
      </c>
      <c r="B6191" t="s">
        <v>24522</v>
      </c>
      <c r="C6191" s="1" t="str">
        <f t="shared" si="1022"/>
        <v>21:0392</v>
      </c>
      <c r="D6191" s="1" t="str">
        <f t="shared" si="1019"/>
        <v>21:0131</v>
      </c>
      <c r="E6191" t="s">
        <v>24523</v>
      </c>
      <c r="F6191" t="s">
        <v>24524</v>
      </c>
      <c r="H6191">
        <v>67.000677699999997</v>
      </c>
      <c r="I6191">
        <v>-82.930117600000003</v>
      </c>
      <c r="J6191" s="1" t="str">
        <f t="shared" si="1020"/>
        <v>NGR lake sediment grab sample</v>
      </c>
      <c r="K6191" s="1" t="str">
        <f t="shared" si="1021"/>
        <v>&lt;177 micron (NGR)</v>
      </c>
      <c r="L6191">
        <v>17</v>
      </c>
      <c r="M6191" t="s">
        <v>106</v>
      </c>
      <c r="N6191">
        <v>330</v>
      </c>
      <c r="O6191" t="s">
        <v>615</v>
      </c>
      <c r="P6191" t="s">
        <v>334</v>
      </c>
      <c r="Q6191" t="s">
        <v>156</v>
      </c>
      <c r="R6191" t="s">
        <v>394</v>
      </c>
      <c r="S6191" t="s">
        <v>109</v>
      </c>
      <c r="T6191" t="s">
        <v>36</v>
      </c>
      <c r="U6191" t="s">
        <v>515</v>
      </c>
      <c r="V6191" t="s">
        <v>522</v>
      </c>
      <c r="W6191" t="s">
        <v>80</v>
      </c>
      <c r="X6191" t="s">
        <v>77</v>
      </c>
      <c r="Y6191" t="s">
        <v>125</v>
      </c>
      <c r="Z6191" t="s">
        <v>4881</v>
      </c>
    </row>
    <row r="6192" spans="1:26" hidden="1" x14ac:dyDescent="0.25">
      <c r="A6192" t="s">
        <v>24525</v>
      </c>
      <c r="B6192" t="s">
        <v>24526</v>
      </c>
      <c r="C6192" s="1" t="str">
        <f t="shared" si="1022"/>
        <v>21:0392</v>
      </c>
      <c r="D6192" s="1" t="str">
        <f t="shared" si="1019"/>
        <v>21:0131</v>
      </c>
      <c r="E6192" t="s">
        <v>24527</v>
      </c>
      <c r="F6192" t="s">
        <v>24528</v>
      </c>
      <c r="H6192">
        <v>67.011868500000006</v>
      </c>
      <c r="I6192">
        <v>-82.882872000000006</v>
      </c>
      <c r="J6192" s="1" t="str">
        <f t="shared" si="1020"/>
        <v>NGR lake sediment grab sample</v>
      </c>
      <c r="K6192" s="1" t="str">
        <f t="shared" si="1021"/>
        <v>&lt;177 micron (NGR)</v>
      </c>
      <c r="L6192">
        <v>17</v>
      </c>
      <c r="M6192" t="s">
        <v>118</v>
      </c>
      <c r="N6192">
        <v>331</v>
      </c>
      <c r="O6192" t="s">
        <v>847</v>
      </c>
      <c r="P6192" t="s">
        <v>74</v>
      </c>
      <c r="Q6192" t="s">
        <v>75</v>
      </c>
      <c r="R6192" t="s">
        <v>82</v>
      </c>
      <c r="S6192" t="s">
        <v>244</v>
      </c>
      <c r="T6192" t="s">
        <v>36</v>
      </c>
      <c r="U6192" t="s">
        <v>2314</v>
      </c>
      <c r="V6192" t="s">
        <v>4295</v>
      </c>
      <c r="W6192" t="s">
        <v>33</v>
      </c>
      <c r="X6192" t="s">
        <v>300</v>
      </c>
      <c r="Y6192" t="s">
        <v>33</v>
      </c>
      <c r="Z6192" t="s">
        <v>2127</v>
      </c>
    </row>
    <row r="6193" spans="1:26" hidden="1" x14ac:dyDescent="0.25">
      <c r="A6193" t="s">
        <v>24529</v>
      </c>
      <c r="B6193" t="s">
        <v>24530</v>
      </c>
      <c r="C6193" s="1" t="str">
        <f t="shared" si="1022"/>
        <v>21:0392</v>
      </c>
      <c r="D6193" s="1" t="str">
        <f t="shared" si="1019"/>
        <v>21:0131</v>
      </c>
      <c r="E6193" t="s">
        <v>24531</v>
      </c>
      <c r="F6193" t="s">
        <v>24532</v>
      </c>
      <c r="H6193">
        <v>67.044881099999998</v>
      </c>
      <c r="I6193">
        <v>-82.853873699999994</v>
      </c>
      <c r="J6193" s="1" t="str">
        <f t="shared" si="1020"/>
        <v>NGR lake sediment grab sample</v>
      </c>
      <c r="K6193" s="1" t="str">
        <f t="shared" si="1021"/>
        <v>&lt;177 micron (NGR)</v>
      </c>
      <c r="L6193">
        <v>17</v>
      </c>
      <c r="M6193" t="s">
        <v>131</v>
      </c>
      <c r="N6193">
        <v>332</v>
      </c>
      <c r="O6193" t="s">
        <v>336</v>
      </c>
      <c r="P6193" t="s">
        <v>75</v>
      </c>
      <c r="Q6193" t="s">
        <v>146</v>
      </c>
      <c r="R6193" t="s">
        <v>135</v>
      </c>
      <c r="S6193" t="s">
        <v>34</v>
      </c>
      <c r="T6193" t="s">
        <v>36</v>
      </c>
      <c r="U6193" t="s">
        <v>355</v>
      </c>
      <c r="V6193" t="s">
        <v>1475</v>
      </c>
      <c r="W6193" t="s">
        <v>66</v>
      </c>
      <c r="X6193" t="s">
        <v>77</v>
      </c>
      <c r="Y6193" t="s">
        <v>875</v>
      </c>
      <c r="Z6193" t="s">
        <v>78</v>
      </c>
    </row>
    <row r="6194" spans="1:26" hidden="1" x14ac:dyDescent="0.25">
      <c r="A6194" t="s">
        <v>24533</v>
      </c>
      <c r="B6194" t="s">
        <v>24534</v>
      </c>
      <c r="C6194" s="1" t="str">
        <f t="shared" si="1022"/>
        <v>21:0392</v>
      </c>
      <c r="D6194" s="1" t="str">
        <f t="shared" si="1019"/>
        <v>21:0131</v>
      </c>
      <c r="E6194" t="s">
        <v>24535</v>
      </c>
      <c r="F6194" t="s">
        <v>24536</v>
      </c>
      <c r="H6194">
        <v>67.069590000000005</v>
      </c>
      <c r="I6194">
        <v>-82.818351899999996</v>
      </c>
      <c r="J6194" s="1" t="str">
        <f t="shared" si="1020"/>
        <v>NGR lake sediment grab sample</v>
      </c>
      <c r="K6194" s="1" t="str">
        <f t="shared" si="1021"/>
        <v>&lt;177 micron (NGR)</v>
      </c>
      <c r="L6194">
        <v>17</v>
      </c>
      <c r="M6194" t="s">
        <v>143</v>
      </c>
      <c r="N6194">
        <v>333</v>
      </c>
      <c r="O6194" t="s">
        <v>1177</v>
      </c>
      <c r="P6194" t="s">
        <v>74</v>
      </c>
      <c r="Q6194" t="s">
        <v>34</v>
      </c>
      <c r="R6194" t="s">
        <v>489</v>
      </c>
      <c r="S6194" t="s">
        <v>244</v>
      </c>
      <c r="T6194" t="s">
        <v>36</v>
      </c>
      <c r="U6194" t="s">
        <v>6852</v>
      </c>
      <c r="V6194" t="s">
        <v>2697</v>
      </c>
      <c r="W6194" t="s">
        <v>39</v>
      </c>
      <c r="X6194" t="s">
        <v>79</v>
      </c>
      <c r="Y6194" t="s">
        <v>78</v>
      </c>
      <c r="Z6194" t="s">
        <v>2335</v>
      </c>
    </row>
    <row r="6195" spans="1:26" hidden="1" x14ac:dyDescent="0.25">
      <c r="A6195" t="s">
        <v>24537</v>
      </c>
      <c r="B6195" t="s">
        <v>24538</v>
      </c>
      <c r="C6195" s="1" t="str">
        <f t="shared" si="1022"/>
        <v>21:0392</v>
      </c>
      <c r="D6195" s="1" t="str">
        <f t="shared" si="1019"/>
        <v>21:0131</v>
      </c>
      <c r="E6195" t="s">
        <v>24488</v>
      </c>
      <c r="F6195" t="s">
        <v>24539</v>
      </c>
      <c r="H6195">
        <v>67.095812199999997</v>
      </c>
      <c r="I6195">
        <v>-82.857102800000007</v>
      </c>
      <c r="J6195" s="1" t="str">
        <f t="shared" si="1020"/>
        <v>NGR lake sediment grab sample</v>
      </c>
      <c r="K6195" s="1" t="str">
        <f t="shared" si="1021"/>
        <v>&lt;177 micron (NGR)</v>
      </c>
      <c r="L6195">
        <v>17</v>
      </c>
      <c r="M6195" t="s">
        <v>366</v>
      </c>
      <c r="N6195">
        <v>334</v>
      </c>
      <c r="O6195" t="s">
        <v>463</v>
      </c>
      <c r="P6195" t="s">
        <v>320</v>
      </c>
      <c r="Q6195" t="s">
        <v>277</v>
      </c>
      <c r="R6195" t="s">
        <v>1085</v>
      </c>
      <c r="S6195" t="s">
        <v>391</v>
      </c>
      <c r="T6195" t="s">
        <v>122</v>
      </c>
      <c r="U6195" t="s">
        <v>269</v>
      </c>
      <c r="V6195" t="s">
        <v>2661</v>
      </c>
      <c r="W6195" t="s">
        <v>39</v>
      </c>
      <c r="X6195" t="s">
        <v>300</v>
      </c>
      <c r="Y6195" t="s">
        <v>63</v>
      </c>
      <c r="Z6195" t="s">
        <v>156</v>
      </c>
    </row>
    <row r="6196" spans="1:26" hidden="1" x14ac:dyDescent="0.25">
      <c r="A6196" t="s">
        <v>24540</v>
      </c>
      <c r="B6196" t="s">
        <v>24541</v>
      </c>
      <c r="C6196" s="1" t="str">
        <f t="shared" si="1022"/>
        <v>21:0392</v>
      </c>
      <c r="D6196" s="1" t="str">
        <f t="shared" si="1019"/>
        <v>21:0131</v>
      </c>
      <c r="E6196" t="s">
        <v>24542</v>
      </c>
      <c r="F6196" t="s">
        <v>24543</v>
      </c>
      <c r="H6196">
        <v>67.097977400000005</v>
      </c>
      <c r="I6196">
        <v>-82.790123600000001</v>
      </c>
      <c r="J6196" s="1" t="str">
        <f t="shared" si="1020"/>
        <v>NGR lake sediment grab sample</v>
      </c>
      <c r="K6196" s="1" t="str">
        <f t="shared" si="1021"/>
        <v>&lt;177 micron (NGR)</v>
      </c>
      <c r="L6196">
        <v>17</v>
      </c>
      <c r="M6196" t="s">
        <v>177</v>
      </c>
      <c r="N6196">
        <v>335</v>
      </c>
      <c r="O6196" t="s">
        <v>938</v>
      </c>
      <c r="P6196" t="s">
        <v>679</v>
      </c>
      <c r="Q6196" t="s">
        <v>335</v>
      </c>
      <c r="R6196" t="s">
        <v>696</v>
      </c>
      <c r="S6196" t="s">
        <v>277</v>
      </c>
      <c r="T6196" t="s">
        <v>262</v>
      </c>
      <c r="U6196" t="s">
        <v>328</v>
      </c>
      <c r="V6196" t="s">
        <v>2590</v>
      </c>
      <c r="W6196" t="s">
        <v>290</v>
      </c>
      <c r="X6196" t="s">
        <v>300</v>
      </c>
      <c r="Y6196" t="s">
        <v>33</v>
      </c>
      <c r="Z6196" t="s">
        <v>742</v>
      </c>
    </row>
    <row r="6197" spans="1:26" hidden="1" x14ac:dyDescent="0.25">
      <c r="A6197" t="s">
        <v>24544</v>
      </c>
      <c r="B6197" t="s">
        <v>24545</v>
      </c>
      <c r="C6197" s="1" t="str">
        <f t="shared" si="1022"/>
        <v>21:0392</v>
      </c>
      <c r="D6197" s="1" t="str">
        <f>HYPERLINK("http://geochem.nrcan.gc.ca/cdogs/content/svy/svy_e.htm", "")</f>
        <v/>
      </c>
      <c r="G6197" s="1" t="str">
        <f>HYPERLINK("http://geochem.nrcan.gc.ca/cdogs/content/cr_/cr_00007_e.htm", "7")</f>
        <v>7</v>
      </c>
      <c r="J6197" t="s">
        <v>220</v>
      </c>
      <c r="K6197" t="s">
        <v>221</v>
      </c>
      <c r="L6197">
        <v>17</v>
      </c>
      <c r="M6197" t="s">
        <v>222</v>
      </c>
      <c r="N6197">
        <v>336</v>
      </c>
      <c r="O6197" t="s">
        <v>133</v>
      </c>
      <c r="P6197" t="s">
        <v>48</v>
      </c>
      <c r="Q6197" t="s">
        <v>50</v>
      </c>
      <c r="R6197" t="s">
        <v>181</v>
      </c>
      <c r="S6197" t="s">
        <v>39</v>
      </c>
      <c r="T6197" t="s">
        <v>225</v>
      </c>
      <c r="U6197" t="s">
        <v>269</v>
      </c>
      <c r="V6197" t="s">
        <v>309</v>
      </c>
      <c r="W6197" t="s">
        <v>53</v>
      </c>
      <c r="X6197" t="s">
        <v>208</v>
      </c>
      <c r="Y6197" t="s">
        <v>277</v>
      </c>
      <c r="Z6197" t="s">
        <v>1608</v>
      </c>
    </row>
    <row r="6198" spans="1:26" hidden="1" x14ac:dyDescent="0.25">
      <c r="A6198" t="s">
        <v>24546</v>
      </c>
      <c r="B6198" t="s">
        <v>24547</v>
      </c>
      <c r="C6198" s="1" t="str">
        <f t="shared" si="1022"/>
        <v>21:0392</v>
      </c>
      <c r="D6198" s="1" t="str">
        <f t="shared" ref="D6198:D6216" si="1023">HYPERLINK("http://geochem.nrcan.gc.ca/cdogs/content/svy/svy210131_e.htm", "21:0131")</f>
        <v>21:0131</v>
      </c>
      <c r="E6198" t="s">
        <v>24548</v>
      </c>
      <c r="F6198" t="s">
        <v>24549</v>
      </c>
      <c r="H6198">
        <v>67.066136900000004</v>
      </c>
      <c r="I6198">
        <v>-82.776018899999997</v>
      </c>
      <c r="J6198" s="1" t="str">
        <f t="shared" ref="J6198:J6216" si="1024">HYPERLINK("http://geochem.nrcan.gc.ca/cdogs/content/kwd/kwd020027_e.htm", "NGR lake sediment grab sample")</f>
        <v>NGR lake sediment grab sample</v>
      </c>
      <c r="K6198" s="1" t="str">
        <f t="shared" ref="K6198:K6216" si="1025">HYPERLINK("http://geochem.nrcan.gc.ca/cdogs/content/kwd/kwd080006_e.htm", "&lt;177 micron (NGR)")</f>
        <v>&lt;177 micron (NGR)</v>
      </c>
      <c r="L6198">
        <v>17</v>
      </c>
      <c r="M6198" t="s">
        <v>187</v>
      </c>
      <c r="N6198">
        <v>337</v>
      </c>
      <c r="O6198" t="s">
        <v>188</v>
      </c>
      <c r="P6198" t="s">
        <v>798</v>
      </c>
      <c r="Q6198" t="s">
        <v>290</v>
      </c>
      <c r="R6198" t="s">
        <v>711</v>
      </c>
      <c r="S6198" t="s">
        <v>277</v>
      </c>
      <c r="T6198" t="s">
        <v>36</v>
      </c>
      <c r="U6198" t="s">
        <v>1896</v>
      </c>
      <c r="V6198" t="s">
        <v>8635</v>
      </c>
      <c r="W6198" t="s">
        <v>181</v>
      </c>
      <c r="X6198" t="s">
        <v>890</v>
      </c>
      <c r="Y6198" t="s">
        <v>3466</v>
      </c>
      <c r="Z6198" t="s">
        <v>2240</v>
      </c>
    </row>
    <row r="6199" spans="1:26" hidden="1" x14ac:dyDescent="0.25">
      <c r="A6199" t="s">
        <v>24550</v>
      </c>
      <c r="B6199" t="s">
        <v>24551</v>
      </c>
      <c r="C6199" s="1" t="str">
        <f t="shared" si="1022"/>
        <v>21:0392</v>
      </c>
      <c r="D6199" s="1" t="str">
        <f t="shared" si="1023"/>
        <v>21:0131</v>
      </c>
      <c r="E6199" t="s">
        <v>24552</v>
      </c>
      <c r="F6199" t="s">
        <v>24553</v>
      </c>
      <c r="H6199">
        <v>67.062353900000005</v>
      </c>
      <c r="I6199">
        <v>-82.679649299999994</v>
      </c>
      <c r="J6199" s="1" t="str">
        <f t="shared" si="1024"/>
        <v>NGR lake sediment grab sample</v>
      </c>
      <c r="K6199" s="1" t="str">
        <f t="shared" si="1025"/>
        <v>&lt;177 micron (NGR)</v>
      </c>
      <c r="L6199">
        <v>17</v>
      </c>
      <c r="M6199" t="s">
        <v>196</v>
      </c>
      <c r="N6199">
        <v>338</v>
      </c>
      <c r="O6199" t="s">
        <v>405</v>
      </c>
      <c r="P6199" t="s">
        <v>1254</v>
      </c>
      <c r="Q6199" t="s">
        <v>198</v>
      </c>
      <c r="R6199" t="s">
        <v>82</v>
      </c>
      <c r="S6199" t="s">
        <v>277</v>
      </c>
      <c r="T6199" t="s">
        <v>122</v>
      </c>
      <c r="U6199" t="s">
        <v>390</v>
      </c>
      <c r="V6199" t="s">
        <v>76</v>
      </c>
      <c r="W6199" t="s">
        <v>290</v>
      </c>
      <c r="X6199" t="s">
        <v>336</v>
      </c>
      <c r="Y6199" t="s">
        <v>380</v>
      </c>
      <c r="Z6199" t="s">
        <v>290</v>
      </c>
    </row>
    <row r="6200" spans="1:26" hidden="1" x14ac:dyDescent="0.25">
      <c r="A6200" t="s">
        <v>24554</v>
      </c>
      <c r="B6200" t="s">
        <v>24555</v>
      </c>
      <c r="C6200" s="1" t="str">
        <f t="shared" si="1022"/>
        <v>21:0392</v>
      </c>
      <c r="D6200" s="1" t="str">
        <f t="shared" si="1023"/>
        <v>21:0131</v>
      </c>
      <c r="E6200" t="s">
        <v>24556</v>
      </c>
      <c r="F6200" t="s">
        <v>24557</v>
      </c>
      <c r="H6200">
        <v>67.050053399999996</v>
      </c>
      <c r="I6200">
        <v>-82.734819799999997</v>
      </c>
      <c r="J6200" s="1" t="str">
        <f t="shared" si="1024"/>
        <v>NGR lake sediment grab sample</v>
      </c>
      <c r="K6200" s="1" t="str">
        <f t="shared" si="1025"/>
        <v>&lt;177 micron (NGR)</v>
      </c>
      <c r="L6200">
        <v>17</v>
      </c>
      <c r="M6200" t="s">
        <v>206</v>
      </c>
      <c r="N6200">
        <v>339</v>
      </c>
      <c r="O6200" t="s">
        <v>465</v>
      </c>
      <c r="P6200" t="s">
        <v>81</v>
      </c>
      <c r="Q6200" t="s">
        <v>283</v>
      </c>
      <c r="R6200" t="s">
        <v>48</v>
      </c>
      <c r="S6200" t="s">
        <v>596</v>
      </c>
      <c r="T6200" t="s">
        <v>36</v>
      </c>
      <c r="U6200" t="s">
        <v>535</v>
      </c>
      <c r="V6200" t="s">
        <v>12858</v>
      </c>
      <c r="W6200" t="s">
        <v>78</v>
      </c>
      <c r="X6200" t="s">
        <v>48</v>
      </c>
      <c r="Y6200" t="s">
        <v>80</v>
      </c>
      <c r="Z6200" t="s">
        <v>1442</v>
      </c>
    </row>
    <row r="6201" spans="1:26" hidden="1" x14ac:dyDescent="0.25">
      <c r="A6201" t="s">
        <v>24558</v>
      </c>
      <c r="B6201" t="s">
        <v>24559</v>
      </c>
      <c r="C6201" s="1" t="str">
        <f t="shared" si="1022"/>
        <v>21:0392</v>
      </c>
      <c r="D6201" s="1" t="str">
        <f t="shared" si="1023"/>
        <v>21:0131</v>
      </c>
      <c r="E6201" t="s">
        <v>24560</v>
      </c>
      <c r="F6201" t="s">
        <v>24561</v>
      </c>
      <c r="H6201">
        <v>67.003492300000005</v>
      </c>
      <c r="I6201">
        <v>-82.7414117</v>
      </c>
      <c r="J6201" s="1" t="str">
        <f t="shared" si="1024"/>
        <v>NGR lake sediment grab sample</v>
      </c>
      <c r="K6201" s="1" t="str">
        <f t="shared" si="1025"/>
        <v>&lt;177 micron (NGR)</v>
      </c>
      <c r="L6201">
        <v>17</v>
      </c>
      <c r="M6201" t="s">
        <v>214</v>
      </c>
      <c r="N6201">
        <v>340</v>
      </c>
      <c r="O6201" t="s">
        <v>132</v>
      </c>
      <c r="P6201" t="s">
        <v>798</v>
      </c>
      <c r="Q6201" t="s">
        <v>110</v>
      </c>
      <c r="R6201" t="s">
        <v>121</v>
      </c>
      <c r="S6201" t="s">
        <v>77</v>
      </c>
      <c r="T6201" t="s">
        <v>36</v>
      </c>
      <c r="U6201" t="s">
        <v>991</v>
      </c>
      <c r="V6201" t="s">
        <v>710</v>
      </c>
      <c r="W6201" t="s">
        <v>39</v>
      </c>
      <c r="X6201" t="s">
        <v>336</v>
      </c>
      <c r="Y6201" t="s">
        <v>125</v>
      </c>
      <c r="Z6201" t="s">
        <v>5520</v>
      </c>
    </row>
    <row r="6202" spans="1:26" hidden="1" x14ac:dyDescent="0.25">
      <c r="A6202" t="s">
        <v>24562</v>
      </c>
      <c r="B6202" t="s">
        <v>24563</v>
      </c>
      <c r="C6202" s="1" t="str">
        <f t="shared" si="1022"/>
        <v>21:0392</v>
      </c>
      <c r="D6202" s="1" t="str">
        <f t="shared" si="1023"/>
        <v>21:0131</v>
      </c>
      <c r="E6202" t="s">
        <v>24564</v>
      </c>
      <c r="F6202" t="s">
        <v>24565</v>
      </c>
      <c r="H6202">
        <v>67.036590399999994</v>
      </c>
      <c r="I6202">
        <v>-82.526559199999994</v>
      </c>
      <c r="J6202" s="1" t="str">
        <f t="shared" si="1024"/>
        <v>NGR lake sediment grab sample</v>
      </c>
      <c r="K6202" s="1" t="str">
        <f t="shared" si="1025"/>
        <v>&lt;177 micron (NGR)</v>
      </c>
      <c r="L6202">
        <v>18</v>
      </c>
      <c r="M6202" t="s">
        <v>242</v>
      </c>
      <c r="N6202">
        <v>341</v>
      </c>
      <c r="O6202" t="s">
        <v>847</v>
      </c>
      <c r="P6202" t="s">
        <v>455</v>
      </c>
      <c r="Q6202" t="s">
        <v>77</v>
      </c>
      <c r="R6202" t="s">
        <v>49</v>
      </c>
      <c r="S6202" t="s">
        <v>34</v>
      </c>
      <c r="T6202" t="s">
        <v>36</v>
      </c>
      <c r="U6202" t="s">
        <v>355</v>
      </c>
      <c r="V6202" t="s">
        <v>4470</v>
      </c>
      <c r="W6202" t="s">
        <v>39</v>
      </c>
      <c r="X6202" t="s">
        <v>48</v>
      </c>
      <c r="Y6202" t="s">
        <v>125</v>
      </c>
      <c r="Z6202" t="s">
        <v>10226</v>
      </c>
    </row>
    <row r="6203" spans="1:26" hidden="1" x14ac:dyDescent="0.25">
      <c r="A6203" t="s">
        <v>24566</v>
      </c>
      <c r="B6203" t="s">
        <v>24567</v>
      </c>
      <c r="C6203" s="1" t="str">
        <f t="shared" si="1022"/>
        <v>21:0392</v>
      </c>
      <c r="D6203" s="1" t="str">
        <f t="shared" si="1023"/>
        <v>21:0131</v>
      </c>
      <c r="E6203" t="s">
        <v>24568</v>
      </c>
      <c r="F6203" t="s">
        <v>24569</v>
      </c>
      <c r="H6203">
        <v>67.037284999999997</v>
      </c>
      <c r="I6203">
        <v>-82.668450000000007</v>
      </c>
      <c r="J6203" s="1" t="str">
        <f t="shared" si="1024"/>
        <v>NGR lake sediment grab sample</v>
      </c>
      <c r="K6203" s="1" t="str">
        <f t="shared" si="1025"/>
        <v>&lt;177 micron (NGR)</v>
      </c>
      <c r="L6203">
        <v>18</v>
      </c>
      <c r="M6203" t="s">
        <v>251</v>
      </c>
      <c r="N6203">
        <v>342</v>
      </c>
      <c r="O6203" t="s">
        <v>1058</v>
      </c>
      <c r="P6203" t="s">
        <v>145</v>
      </c>
      <c r="Q6203" t="s">
        <v>33</v>
      </c>
      <c r="R6203" t="s">
        <v>64</v>
      </c>
      <c r="S6203" t="s">
        <v>78</v>
      </c>
      <c r="T6203" t="s">
        <v>36</v>
      </c>
      <c r="U6203" t="s">
        <v>307</v>
      </c>
      <c r="V6203" t="s">
        <v>548</v>
      </c>
      <c r="W6203" t="s">
        <v>53</v>
      </c>
      <c r="X6203" t="s">
        <v>48</v>
      </c>
      <c r="Y6203" t="s">
        <v>41</v>
      </c>
      <c r="Z6203" t="s">
        <v>156</v>
      </c>
    </row>
    <row r="6204" spans="1:26" hidden="1" x14ac:dyDescent="0.25">
      <c r="A6204" t="s">
        <v>24570</v>
      </c>
      <c r="B6204" t="s">
        <v>24571</v>
      </c>
      <c r="C6204" s="1" t="str">
        <f t="shared" si="1022"/>
        <v>21:0392</v>
      </c>
      <c r="D6204" s="1" t="str">
        <f t="shared" si="1023"/>
        <v>21:0131</v>
      </c>
      <c r="E6204" t="s">
        <v>24572</v>
      </c>
      <c r="F6204" t="s">
        <v>24573</v>
      </c>
      <c r="H6204">
        <v>67.030735300000003</v>
      </c>
      <c r="I6204">
        <v>-82.664118599999995</v>
      </c>
      <c r="J6204" s="1" t="str">
        <f t="shared" si="1024"/>
        <v>NGR lake sediment grab sample</v>
      </c>
      <c r="K6204" s="1" t="str">
        <f t="shared" si="1025"/>
        <v>&lt;177 micron (NGR)</v>
      </c>
      <c r="L6204">
        <v>18</v>
      </c>
      <c r="M6204" t="s">
        <v>259</v>
      </c>
      <c r="N6204">
        <v>343</v>
      </c>
      <c r="O6204" t="s">
        <v>3263</v>
      </c>
      <c r="P6204" t="s">
        <v>224</v>
      </c>
      <c r="Q6204" t="s">
        <v>76</v>
      </c>
      <c r="R6204" t="s">
        <v>244</v>
      </c>
      <c r="S6204" t="s">
        <v>97</v>
      </c>
      <c r="T6204" t="s">
        <v>1095</v>
      </c>
      <c r="U6204" t="s">
        <v>667</v>
      </c>
      <c r="V6204" t="s">
        <v>875</v>
      </c>
      <c r="W6204" t="s">
        <v>63</v>
      </c>
      <c r="X6204" t="s">
        <v>48</v>
      </c>
      <c r="Y6204" t="s">
        <v>41</v>
      </c>
      <c r="Z6204" t="s">
        <v>2782</v>
      </c>
    </row>
    <row r="6205" spans="1:26" hidden="1" x14ac:dyDescent="0.25">
      <c r="A6205" t="s">
        <v>24574</v>
      </c>
      <c r="B6205" t="s">
        <v>24575</v>
      </c>
      <c r="C6205" s="1" t="str">
        <f t="shared" si="1022"/>
        <v>21:0392</v>
      </c>
      <c r="D6205" s="1" t="str">
        <f t="shared" si="1023"/>
        <v>21:0131</v>
      </c>
      <c r="E6205" t="s">
        <v>24572</v>
      </c>
      <c r="F6205" t="s">
        <v>24576</v>
      </c>
      <c r="H6205">
        <v>67.030735300000003</v>
      </c>
      <c r="I6205">
        <v>-82.664118599999995</v>
      </c>
      <c r="J6205" s="1" t="str">
        <f t="shared" si="1024"/>
        <v>NGR lake sediment grab sample</v>
      </c>
      <c r="K6205" s="1" t="str">
        <f t="shared" si="1025"/>
        <v>&lt;177 micron (NGR)</v>
      </c>
      <c r="L6205">
        <v>18</v>
      </c>
      <c r="M6205" t="s">
        <v>268</v>
      </c>
      <c r="N6205">
        <v>344</v>
      </c>
      <c r="O6205" t="s">
        <v>88</v>
      </c>
      <c r="P6205" t="s">
        <v>62</v>
      </c>
      <c r="Q6205" t="s">
        <v>97</v>
      </c>
      <c r="R6205" t="s">
        <v>244</v>
      </c>
      <c r="S6205" t="s">
        <v>76</v>
      </c>
      <c r="T6205" t="s">
        <v>122</v>
      </c>
      <c r="U6205" t="s">
        <v>463</v>
      </c>
      <c r="V6205" t="s">
        <v>1223</v>
      </c>
      <c r="W6205" t="s">
        <v>63</v>
      </c>
      <c r="X6205" t="s">
        <v>48</v>
      </c>
      <c r="Y6205" t="s">
        <v>41</v>
      </c>
      <c r="Z6205" t="s">
        <v>742</v>
      </c>
    </row>
    <row r="6206" spans="1:26" hidden="1" x14ac:dyDescent="0.25">
      <c r="A6206" t="s">
        <v>24577</v>
      </c>
      <c r="B6206" t="s">
        <v>24578</v>
      </c>
      <c r="C6206" s="1" t="str">
        <f t="shared" si="1022"/>
        <v>21:0392</v>
      </c>
      <c r="D6206" s="1" t="str">
        <f t="shared" si="1023"/>
        <v>21:0131</v>
      </c>
      <c r="E6206" t="s">
        <v>24579</v>
      </c>
      <c r="F6206" t="s">
        <v>24580</v>
      </c>
      <c r="H6206">
        <v>67.020815200000001</v>
      </c>
      <c r="I6206">
        <v>-82.660317000000006</v>
      </c>
      <c r="J6206" s="1" t="str">
        <f t="shared" si="1024"/>
        <v>NGR lake sediment grab sample</v>
      </c>
      <c r="K6206" s="1" t="str">
        <f t="shared" si="1025"/>
        <v>&lt;177 micron (NGR)</v>
      </c>
      <c r="L6206">
        <v>18</v>
      </c>
      <c r="M6206" t="s">
        <v>47</v>
      </c>
      <c r="N6206">
        <v>345</v>
      </c>
      <c r="O6206" t="s">
        <v>306</v>
      </c>
      <c r="P6206" t="s">
        <v>236</v>
      </c>
      <c r="Q6206" t="s">
        <v>64</v>
      </c>
      <c r="R6206" t="s">
        <v>391</v>
      </c>
      <c r="S6206" t="s">
        <v>109</v>
      </c>
      <c r="T6206" t="s">
        <v>36</v>
      </c>
      <c r="U6206" t="s">
        <v>2151</v>
      </c>
      <c r="V6206" t="s">
        <v>76</v>
      </c>
      <c r="W6206" t="s">
        <v>80</v>
      </c>
      <c r="X6206" t="s">
        <v>82</v>
      </c>
      <c r="Y6206" t="s">
        <v>125</v>
      </c>
      <c r="Z6206" t="s">
        <v>201</v>
      </c>
    </row>
    <row r="6207" spans="1:26" hidden="1" x14ac:dyDescent="0.25">
      <c r="A6207" t="s">
        <v>24581</v>
      </c>
      <c r="B6207" t="s">
        <v>24582</v>
      </c>
      <c r="C6207" s="1" t="str">
        <f t="shared" si="1022"/>
        <v>21:0392</v>
      </c>
      <c r="D6207" s="1" t="str">
        <f t="shared" si="1023"/>
        <v>21:0131</v>
      </c>
      <c r="E6207" t="s">
        <v>24583</v>
      </c>
      <c r="F6207" t="s">
        <v>24584</v>
      </c>
      <c r="H6207">
        <v>67.008302</v>
      </c>
      <c r="I6207">
        <v>-82.591445899999997</v>
      </c>
      <c r="J6207" s="1" t="str">
        <f t="shared" si="1024"/>
        <v>NGR lake sediment grab sample</v>
      </c>
      <c r="K6207" s="1" t="str">
        <f t="shared" si="1025"/>
        <v>&lt;177 micron (NGR)</v>
      </c>
      <c r="L6207">
        <v>18</v>
      </c>
      <c r="M6207" t="s">
        <v>60</v>
      </c>
      <c r="N6207">
        <v>346</v>
      </c>
      <c r="O6207" t="s">
        <v>155</v>
      </c>
      <c r="P6207" t="s">
        <v>48</v>
      </c>
      <c r="Q6207" t="s">
        <v>156</v>
      </c>
      <c r="R6207" t="s">
        <v>391</v>
      </c>
      <c r="S6207" t="s">
        <v>156</v>
      </c>
      <c r="T6207" t="s">
        <v>36</v>
      </c>
      <c r="U6207" t="s">
        <v>909</v>
      </c>
      <c r="V6207" t="s">
        <v>7319</v>
      </c>
      <c r="W6207" t="s">
        <v>63</v>
      </c>
      <c r="X6207" t="s">
        <v>890</v>
      </c>
      <c r="Y6207" t="s">
        <v>125</v>
      </c>
      <c r="Z6207" t="s">
        <v>4881</v>
      </c>
    </row>
    <row r="6208" spans="1:26" hidden="1" x14ac:dyDescent="0.25">
      <c r="A6208" t="s">
        <v>24585</v>
      </c>
      <c r="B6208" t="s">
        <v>24586</v>
      </c>
      <c r="C6208" s="1" t="str">
        <f t="shared" si="1022"/>
        <v>21:0392</v>
      </c>
      <c r="D6208" s="1" t="str">
        <f t="shared" si="1023"/>
        <v>21:0131</v>
      </c>
      <c r="E6208" t="s">
        <v>24587</v>
      </c>
      <c r="F6208" t="s">
        <v>24588</v>
      </c>
      <c r="H6208">
        <v>67.019960600000005</v>
      </c>
      <c r="I6208">
        <v>-82.508159000000006</v>
      </c>
      <c r="J6208" s="1" t="str">
        <f t="shared" si="1024"/>
        <v>NGR lake sediment grab sample</v>
      </c>
      <c r="K6208" s="1" t="str">
        <f t="shared" si="1025"/>
        <v>&lt;177 micron (NGR)</v>
      </c>
      <c r="L6208">
        <v>18</v>
      </c>
      <c r="M6208" t="s">
        <v>73</v>
      </c>
      <c r="N6208">
        <v>347</v>
      </c>
      <c r="O6208" t="s">
        <v>577</v>
      </c>
      <c r="P6208" t="s">
        <v>298</v>
      </c>
      <c r="Q6208" t="s">
        <v>198</v>
      </c>
      <c r="R6208" t="s">
        <v>35</v>
      </c>
      <c r="S6208" t="s">
        <v>290</v>
      </c>
      <c r="T6208" t="s">
        <v>36</v>
      </c>
      <c r="U6208" t="s">
        <v>1869</v>
      </c>
      <c r="V6208" t="s">
        <v>953</v>
      </c>
      <c r="W6208" t="s">
        <v>78</v>
      </c>
      <c r="X6208" t="s">
        <v>48</v>
      </c>
      <c r="Y6208" t="s">
        <v>125</v>
      </c>
      <c r="Z6208" t="s">
        <v>2787</v>
      </c>
    </row>
    <row r="6209" spans="1:26" hidden="1" x14ac:dyDescent="0.25">
      <c r="A6209" t="s">
        <v>24589</v>
      </c>
      <c r="B6209" t="s">
        <v>24590</v>
      </c>
      <c r="C6209" s="1" t="str">
        <f t="shared" si="1022"/>
        <v>21:0392</v>
      </c>
      <c r="D6209" s="1" t="str">
        <f t="shared" si="1023"/>
        <v>21:0131</v>
      </c>
      <c r="E6209" t="s">
        <v>24591</v>
      </c>
      <c r="F6209" t="s">
        <v>24592</v>
      </c>
      <c r="H6209">
        <v>67.015924400000003</v>
      </c>
      <c r="I6209">
        <v>-82.454013000000003</v>
      </c>
      <c r="J6209" s="1" t="str">
        <f t="shared" si="1024"/>
        <v>NGR lake sediment grab sample</v>
      </c>
      <c r="K6209" s="1" t="str">
        <f t="shared" si="1025"/>
        <v>&lt;177 micron (NGR)</v>
      </c>
      <c r="L6209">
        <v>18</v>
      </c>
      <c r="M6209" t="s">
        <v>87</v>
      </c>
      <c r="N6209">
        <v>348</v>
      </c>
      <c r="O6209" t="s">
        <v>497</v>
      </c>
      <c r="P6209" t="s">
        <v>112</v>
      </c>
      <c r="Q6209" t="s">
        <v>596</v>
      </c>
      <c r="R6209" t="s">
        <v>18763</v>
      </c>
      <c r="S6209" t="s">
        <v>277</v>
      </c>
      <c r="T6209" t="s">
        <v>36</v>
      </c>
      <c r="U6209" t="s">
        <v>11903</v>
      </c>
      <c r="V6209" t="s">
        <v>7452</v>
      </c>
      <c r="W6209" t="s">
        <v>156</v>
      </c>
      <c r="X6209" t="s">
        <v>82</v>
      </c>
      <c r="Y6209" t="s">
        <v>66</v>
      </c>
      <c r="Z6209" t="s">
        <v>2127</v>
      </c>
    </row>
    <row r="6210" spans="1:26" hidden="1" x14ac:dyDescent="0.25">
      <c r="A6210" t="s">
        <v>24593</v>
      </c>
      <c r="B6210" t="s">
        <v>24594</v>
      </c>
      <c r="C6210" s="1" t="str">
        <f t="shared" si="1022"/>
        <v>21:0392</v>
      </c>
      <c r="D6210" s="1" t="str">
        <f t="shared" si="1023"/>
        <v>21:0131</v>
      </c>
      <c r="E6210" t="s">
        <v>24595</v>
      </c>
      <c r="F6210" t="s">
        <v>24596</v>
      </c>
      <c r="H6210">
        <v>67.037253100000001</v>
      </c>
      <c r="I6210">
        <v>-82.394593</v>
      </c>
      <c r="J6210" s="1" t="str">
        <f t="shared" si="1024"/>
        <v>NGR lake sediment grab sample</v>
      </c>
      <c r="K6210" s="1" t="str">
        <f t="shared" si="1025"/>
        <v>&lt;177 micron (NGR)</v>
      </c>
      <c r="L6210">
        <v>18</v>
      </c>
      <c r="M6210" t="s">
        <v>96</v>
      </c>
      <c r="N6210">
        <v>349</v>
      </c>
      <c r="O6210" t="s">
        <v>208</v>
      </c>
      <c r="P6210" t="s">
        <v>236</v>
      </c>
      <c r="Q6210" t="s">
        <v>50</v>
      </c>
      <c r="R6210" t="s">
        <v>546</v>
      </c>
      <c r="S6210" t="s">
        <v>110</v>
      </c>
      <c r="T6210" t="s">
        <v>36</v>
      </c>
      <c r="U6210" t="s">
        <v>2056</v>
      </c>
      <c r="V6210" t="s">
        <v>39</v>
      </c>
      <c r="W6210" t="s">
        <v>39</v>
      </c>
      <c r="X6210" t="s">
        <v>283</v>
      </c>
      <c r="Y6210" t="s">
        <v>66</v>
      </c>
      <c r="Z6210" t="s">
        <v>3853</v>
      </c>
    </row>
    <row r="6211" spans="1:26" hidden="1" x14ac:dyDescent="0.25">
      <c r="A6211" t="s">
        <v>24597</v>
      </c>
      <c r="B6211" t="s">
        <v>24598</v>
      </c>
      <c r="C6211" s="1" t="str">
        <f t="shared" si="1022"/>
        <v>21:0392</v>
      </c>
      <c r="D6211" s="1" t="str">
        <f t="shared" si="1023"/>
        <v>21:0131</v>
      </c>
      <c r="E6211" t="s">
        <v>24564</v>
      </c>
      <c r="F6211" t="s">
        <v>24599</v>
      </c>
      <c r="H6211">
        <v>67.036590399999994</v>
      </c>
      <c r="I6211">
        <v>-82.526559199999994</v>
      </c>
      <c r="J6211" s="1" t="str">
        <f t="shared" si="1024"/>
        <v>NGR lake sediment grab sample</v>
      </c>
      <c r="K6211" s="1" t="str">
        <f t="shared" si="1025"/>
        <v>&lt;177 micron (NGR)</v>
      </c>
      <c r="L6211">
        <v>18</v>
      </c>
      <c r="M6211" t="s">
        <v>366</v>
      </c>
      <c r="N6211">
        <v>350</v>
      </c>
      <c r="O6211" t="s">
        <v>163</v>
      </c>
      <c r="P6211" t="s">
        <v>197</v>
      </c>
      <c r="Q6211" t="s">
        <v>135</v>
      </c>
      <c r="R6211" t="s">
        <v>890</v>
      </c>
      <c r="S6211" t="s">
        <v>198</v>
      </c>
      <c r="T6211" t="s">
        <v>36</v>
      </c>
      <c r="U6211" t="s">
        <v>471</v>
      </c>
      <c r="V6211" t="s">
        <v>4470</v>
      </c>
      <c r="W6211" t="s">
        <v>39</v>
      </c>
      <c r="X6211" t="s">
        <v>890</v>
      </c>
      <c r="Y6211" t="s">
        <v>309</v>
      </c>
      <c r="Z6211" t="s">
        <v>4881</v>
      </c>
    </row>
    <row r="6212" spans="1:26" hidden="1" x14ac:dyDescent="0.25">
      <c r="A6212" t="s">
        <v>24600</v>
      </c>
      <c r="B6212" t="s">
        <v>24601</v>
      </c>
      <c r="C6212" s="1" t="str">
        <f t="shared" si="1022"/>
        <v>21:0392</v>
      </c>
      <c r="D6212" s="1" t="str">
        <f t="shared" si="1023"/>
        <v>21:0131</v>
      </c>
      <c r="E6212" t="s">
        <v>24602</v>
      </c>
      <c r="F6212" t="s">
        <v>24603</v>
      </c>
      <c r="H6212">
        <v>67.039863999999994</v>
      </c>
      <c r="I6212">
        <v>-82.582782899999998</v>
      </c>
      <c r="J6212" s="1" t="str">
        <f t="shared" si="1024"/>
        <v>NGR lake sediment grab sample</v>
      </c>
      <c r="K6212" s="1" t="str">
        <f t="shared" si="1025"/>
        <v>&lt;177 micron (NGR)</v>
      </c>
      <c r="L6212">
        <v>18</v>
      </c>
      <c r="M6212" t="s">
        <v>106</v>
      </c>
      <c r="N6212">
        <v>351</v>
      </c>
      <c r="O6212" t="s">
        <v>405</v>
      </c>
      <c r="P6212" t="s">
        <v>79</v>
      </c>
      <c r="Q6212" t="s">
        <v>64</v>
      </c>
      <c r="R6212" t="s">
        <v>82</v>
      </c>
      <c r="S6212" t="s">
        <v>109</v>
      </c>
      <c r="T6212" t="s">
        <v>36</v>
      </c>
      <c r="U6212" t="s">
        <v>1785</v>
      </c>
      <c r="V6212" t="s">
        <v>992</v>
      </c>
      <c r="W6212" t="s">
        <v>63</v>
      </c>
      <c r="X6212" t="s">
        <v>48</v>
      </c>
      <c r="Y6212" t="s">
        <v>41</v>
      </c>
      <c r="Z6212" t="s">
        <v>109</v>
      </c>
    </row>
    <row r="6213" spans="1:26" hidden="1" x14ac:dyDescent="0.25">
      <c r="A6213" t="s">
        <v>24604</v>
      </c>
      <c r="B6213" t="s">
        <v>24605</v>
      </c>
      <c r="C6213" s="1" t="str">
        <f t="shared" si="1022"/>
        <v>21:0392</v>
      </c>
      <c r="D6213" s="1" t="str">
        <f t="shared" si="1023"/>
        <v>21:0131</v>
      </c>
      <c r="E6213" t="s">
        <v>24606</v>
      </c>
      <c r="F6213" t="s">
        <v>24607</v>
      </c>
      <c r="H6213">
        <v>67.079013900000007</v>
      </c>
      <c r="I6213">
        <v>-82.570678099999995</v>
      </c>
      <c r="J6213" s="1" t="str">
        <f t="shared" si="1024"/>
        <v>NGR lake sediment grab sample</v>
      </c>
      <c r="K6213" s="1" t="str">
        <f t="shared" si="1025"/>
        <v>&lt;177 micron (NGR)</v>
      </c>
      <c r="L6213">
        <v>18</v>
      </c>
      <c r="M6213" t="s">
        <v>118</v>
      </c>
      <c r="N6213">
        <v>352</v>
      </c>
      <c r="O6213" t="s">
        <v>667</v>
      </c>
      <c r="P6213" t="s">
        <v>562</v>
      </c>
      <c r="Q6213" t="s">
        <v>50</v>
      </c>
      <c r="R6213" t="s">
        <v>1937</v>
      </c>
      <c r="S6213" t="s">
        <v>135</v>
      </c>
      <c r="T6213" t="s">
        <v>65</v>
      </c>
      <c r="U6213" t="s">
        <v>1416</v>
      </c>
      <c r="V6213" t="s">
        <v>19607</v>
      </c>
      <c r="W6213" t="s">
        <v>97</v>
      </c>
      <c r="X6213" t="s">
        <v>79</v>
      </c>
      <c r="Y6213" t="s">
        <v>63</v>
      </c>
      <c r="Z6213" t="s">
        <v>191</v>
      </c>
    </row>
    <row r="6214" spans="1:26" hidden="1" x14ac:dyDescent="0.25">
      <c r="A6214" t="s">
        <v>24608</v>
      </c>
      <c r="B6214" t="s">
        <v>24609</v>
      </c>
      <c r="C6214" s="1" t="str">
        <f t="shared" si="1022"/>
        <v>21:0392</v>
      </c>
      <c r="D6214" s="1" t="str">
        <f t="shared" si="1023"/>
        <v>21:0131</v>
      </c>
      <c r="E6214" t="s">
        <v>24610</v>
      </c>
      <c r="F6214" t="s">
        <v>24611</v>
      </c>
      <c r="H6214">
        <v>67.0734353</v>
      </c>
      <c r="I6214">
        <v>-82.525150600000003</v>
      </c>
      <c r="J6214" s="1" t="str">
        <f t="shared" si="1024"/>
        <v>NGR lake sediment grab sample</v>
      </c>
      <c r="K6214" s="1" t="str">
        <f t="shared" si="1025"/>
        <v>&lt;177 micron (NGR)</v>
      </c>
      <c r="L6214">
        <v>18</v>
      </c>
      <c r="M6214" t="s">
        <v>131</v>
      </c>
      <c r="N6214">
        <v>353</v>
      </c>
      <c r="O6214" t="s">
        <v>361</v>
      </c>
      <c r="P6214" t="s">
        <v>289</v>
      </c>
      <c r="Q6214" t="s">
        <v>277</v>
      </c>
      <c r="R6214" t="s">
        <v>418</v>
      </c>
      <c r="S6214" t="s">
        <v>77</v>
      </c>
      <c r="T6214" t="s">
        <v>36</v>
      </c>
      <c r="U6214" t="s">
        <v>261</v>
      </c>
      <c r="V6214" t="s">
        <v>156</v>
      </c>
      <c r="W6214" t="s">
        <v>198</v>
      </c>
      <c r="X6214" t="s">
        <v>79</v>
      </c>
      <c r="Y6214" t="s">
        <v>1607</v>
      </c>
      <c r="Z6214" t="s">
        <v>3940</v>
      </c>
    </row>
    <row r="6215" spans="1:26" hidden="1" x14ac:dyDescent="0.25">
      <c r="A6215" t="s">
        <v>24612</v>
      </c>
      <c r="B6215" t="s">
        <v>24613</v>
      </c>
      <c r="C6215" s="1" t="str">
        <f t="shared" si="1022"/>
        <v>21:0392</v>
      </c>
      <c r="D6215" s="1" t="str">
        <f t="shared" si="1023"/>
        <v>21:0131</v>
      </c>
      <c r="E6215" t="s">
        <v>24614</v>
      </c>
      <c r="F6215" t="s">
        <v>24615</v>
      </c>
      <c r="H6215">
        <v>67.078458499999996</v>
      </c>
      <c r="I6215">
        <v>-82.427362099999996</v>
      </c>
      <c r="J6215" s="1" t="str">
        <f t="shared" si="1024"/>
        <v>NGR lake sediment grab sample</v>
      </c>
      <c r="K6215" s="1" t="str">
        <f t="shared" si="1025"/>
        <v>&lt;177 micron (NGR)</v>
      </c>
      <c r="L6215">
        <v>18</v>
      </c>
      <c r="M6215" t="s">
        <v>143</v>
      </c>
      <c r="N6215">
        <v>354</v>
      </c>
      <c r="O6215" t="s">
        <v>515</v>
      </c>
      <c r="P6215" t="s">
        <v>197</v>
      </c>
      <c r="Q6215" t="s">
        <v>134</v>
      </c>
      <c r="R6215" t="s">
        <v>165</v>
      </c>
      <c r="S6215" t="s">
        <v>134</v>
      </c>
      <c r="T6215" t="s">
        <v>36</v>
      </c>
      <c r="U6215" t="s">
        <v>660</v>
      </c>
      <c r="V6215" t="s">
        <v>76</v>
      </c>
      <c r="W6215" t="s">
        <v>156</v>
      </c>
      <c r="X6215" t="s">
        <v>48</v>
      </c>
      <c r="Y6215" t="s">
        <v>80</v>
      </c>
      <c r="Z6215" t="s">
        <v>15879</v>
      </c>
    </row>
    <row r="6216" spans="1:26" hidden="1" x14ac:dyDescent="0.25">
      <c r="A6216" t="s">
        <v>24616</v>
      </c>
      <c r="B6216" t="s">
        <v>24617</v>
      </c>
      <c r="C6216" s="1" t="str">
        <f t="shared" si="1022"/>
        <v>21:0392</v>
      </c>
      <c r="D6216" s="1" t="str">
        <f t="shared" si="1023"/>
        <v>21:0131</v>
      </c>
      <c r="E6216" t="s">
        <v>24618</v>
      </c>
      <c r="F6216" t="s">
        <v>24619</v>
      </c>
      <c r="H6216">
        <v>67.107711600000002</v>
      </c>
      <c r="I6216">
        <v>-82.440860000000001</v>
      </c>
      <c r="J6216" s="1" t="str">
        <f t="shared" si="1024"/>
        <v>NGR lake sediment grab sample</v>
      </c>
      <c r="K6216" s="1" t="str">
        <f t="shared" si="1025"/>
        <v>&lt;177 micron (NGR)</v>
      </c>
      <c r="L6216">
        <v>18</v>
      </c>
      <c r="M6216" t="s">
        <v>177</v>
      </c>
      <c r="N6216">
        <v>355</v>
      </c>
      <c r="O6216" t="s">
        <v>655</v>
      </c>
      <c r="P6216" t="s">
        <v>1048</v>
      </c>
      <c r="Q6216" t="s">
        <v>290</v>
      </c>
      <c r="R6216" t="s">
        <v>958</v>
      </c>
      <c r="S6216" t="s">
        <v>50</v>
      </c>
      <c r="T6216" t="s">
        <v>36</v>
      </c>
      <c r="U6216" t="s">
        <v>179</v>
      </c>
      <c r="V6216" t="s">
        <v>7446</v>
      </c>
      <c r="W6216" t="s">
        <v>97</v>
      </c>
      <c r="X6216" t="s">
        <v>300</v>
      </c>
      <c r="Y6216" t="s">
        <v>63</v>
      </c>
      <c r="Z6216" t="s">
        <v>4881</v>
      </c>
    </row>
    <row r="6217" spans="1:26" hidden="1" x14ac:dyDescent="0.25">
      <c r="A6217" t="s">
        <v>24620</v>
      </c>
      <c r="B6217" t="s">
        <v>24621</v>
      </c>
      <c r="C6217" s="1" t="str">
        <f t="shared" si="1022"/>
        <v>21:0392</v>
      </c>
      <c r="D6217" s="1" t="str">
        <f>HYPERLINK("http://geochem.nrcan.gc.ca/cdogs/content/svy/svy_e.htm", "")</f>
        <v/>
      </c>
      <c r="G6217" s="1" t="str">
        <f>HYPERLINK("http://geochem.nrcan.gc.ca/cdogs/content/cr_/cr_00023_e.htm", "23")</f>
        <v>23</v>
      </c>
      <c r="J6217" t="s">
        <v>220</v>
      </c>
      <c r="K6217" t="s">
        <v>221</v>
      </c>
      <c r="L6217">
        <v>18</v>
      </c>
      <c r="M6217" t="s">
        <v>222</v>
      </c>
      <c r="N6217">
        <v>356</v>
      </c>
      <c r="O6217" t="s">
        <v>289</v>
      </c>
      <c r="P6217" t="s">
        <v>145</v>
      </c>
      <c r="Q6217" t="s">
        <v>277</v>
      </c>
      <c r="R6217" t="s">
        <v>109</v>
      </c>
      <c r="S6217" t="s">
        <v>156</v>
      </c>
      <c r="T6217" t="s">
        <v>36</v>
      </c>
      <c r="U6217" t="s">
        <v>2330</v>
      </c>
      <c r="V6217" t="s">
        <v>368</v>
      </c>
      <c r="W6217" t="s">
        <v>33</v>
      </c>
      <c r="X6217" t="s">
        <v>81</v>
      </c>
      <c r="Y6217" t="s">
        <v>76</v>
      </c>
      <c r="Z6217" t="s">
        <v>3084</v>
      </c>
    </row>
    <row r="6218" spans="1:26" hidden="1" x14ac:dyDescent="0.25">
      <c r="A6218" t="s">
        <v>24622</v>
      </c>
      <c r="B6218" t="s">
        <v>24623</v>
      </c>
      <c r="C6218" s="1" t="str">
        <f t="shared" si="1022"/>
        <v>21:0392</v>
      </c>
      <c r="D6218" s="1" t="str">
        <f t="shared" ref="D6218:D6226" si="1026">HYPERLINK("http://geochem.nrcan.gc.ca/cdogs/content/svy/svy210131_e.htm", "21:0131")</f>
        <v>21:0131</v>
      </c>
      <c r="E6218" t="s">
        <v>24624</v>
      </c>
      <c r="F6218" t="s">
        <v>24625</v>
      </c>
      <c r="H6218">
        <v>67.132195699999997</v>
      </c>
      <c r="I6218">
        <v>-82.417847899999998</v>
      </c>
      <c r="J6218" s="1" t="str">
        <f t="shared" ref="J6218:J6226" si="1027">HYPERLINK("http://geochem.nrcan.gc.ca/cdogs/content/kwd/kwd020027_e.htm", "NGR lake sediment grab sample")</f>
        <v>NGR lake sediment grab sample</v>
      </c>
      <c r="K6218" s="1" t="str">
        <f t="shared" ref="K6218:K6226" si="1028">HYPERLINK("http://geochem.nrcan.gc.ca/cdogs/content/kwd/kwd080006_e.htm", "&lt;177 micron (NGR)")</f>
        <v>&lt;177 micron (NGR)</v>
      </c>
      <c r="L6218">
        <v>18</v>
      </c>
      <c r="M6218" t="s">
        <v>187</v>
      </c>
      <c r="N6218">
        <v>357</v>
      </c>
      <c r="O6218" t="s">
        <v>858</v>
      </c>
      <c r="P6218" t="s">
        <v>298</v>
      </c>
      <c r="Q6218" t="s">
        <v>50</v>
      </c>
      <c r="R6218" t="s">
        <v>298</v>
      </c>
      <c r="S6218" t="s">
        <v>271</v>
      </c>
      <c r="T6218" t="s">
        <v>292</v>
      </c>
      <c r="U6218" t="s">
        <v>1024</v>
      </c>
      <c r="V6218" t="s">
        <v>380</v>
      </c>
      <c r="W6218" t="s">
        <v>146</v>
      </c>
      <c r="X6218" t="s">
        <v>79</v>
      </c>
      <c r="Y6218" t="s">
        <v>1607</v>
      </c>
      <c r="Z6218" t="s">
        <v>2240</v>
      </c>
    </row>
    <row r="6219" spans="1:26" hidden="1" x14ac:dyDescent="0.25">
      <c r="A6219" t="s">
        <v>24626</v>
      </c>
      <c r="B6219" t="s">
        <v>24627</v>
      </c>
      <c r="C6219" s="1" t="str">
        <f t="shared" si="1022"/>
        <v>21:0392</v>
      </c>
      <c r="D6219" s="1" t="str">
        <f t="shared" si="1026"/>
        <v>21:0131</v>
      </c>
      <c r="E6219" t="s">
        <v>24628</v>
      </c>
      <c r="F6219" t="s">
        <v>24629</v>
      </c>
      <c r="H6219">
        <v>67.128867099999994</v>
      </c>
      <c r="I6219">
        <v>-82.492715700000005</v>
      </c>
      <c r="J6219" s="1" t="str">
        <f t="shared" si="1027"/>
        <v>NGR lake sediment grab sample</v>
      </c>
      <c r="K6219" s="1" t="str">
        <f t="shared" si="1028"/>
        <v>&lt;177 micron (NGR)</v>
      </c>
      <c r="L6219">
        <v>18</v>
      </c>
      <c r="M6219" t="s">
        <v>196</v>
      </c>
      <c r="N6219">
        <v>358</v>
      </c>
      <c r="O6219" t="s">
        <v>1480</v>
      </c>
      <c r="P6219" t="s">
        <v>1048</v>
      </c>
      <c r="Q6219" t="s">
        <v>76</v>
      </c>
      <c r="R6219" t="s">
        <v>98</v>
      </c>
      <c r="S6219" t="s">
        <v>290</v>
      </c>
      <c r="T6219" t="s">
        <v>292</v>
      </c>
      <c r="U6219" t="s">
        <v>119</v>
      </c>
      <c r="V6219" t="s">
        <v>164</v>
      </c>
      <c r="W6219" t="s">
        <v>156</v>
      </c>
      <c r="X6219" t="s">
        <v>336</v>
      </c>
      <c r="Y6219" t="s">
        <v>66</v>
      </c>
      <c r="Z6219" t="s">
        <v>1830</v>
      </c>
    </row>
    <row r="6220" spans="1:26" hidden="1" x14ac:dyDescent="0.25">
      <c r="A6220" t="s">
        <v>24630</v>
      </c>
      <c r="B6220" t="s">
        <v>24631</v>
      </c>
      <c r="C6220" s="1" t="str">
        <f t="shared" si="1022"/>
        <v>21:0392</v>
      </c>
      <c r="D6220" s="1" t="str">
        <f t="shared" si="1026"/>
        <v>21:0131</v>
      </c>
      <c r="E6220" t="s">
        <v>24632</v>
      </c>
      <c r="F6220" t="s">
        <v>24633</v>
      </c>
      <c r="H6220">
        <v>67.108007000000001</v>
      </c>
      <c r="I6220">
        <v>-82.525922499999993</v>
      </c>
      <c r="J6220" s="1" t="str">
        <f t="shared" si="1027"/>
        <v>NGR lake sediment grab sample</v>
      </c>
      <c r="K6220" s="1" t="str">
        <f t="shared" si="1028"/>
        <v>&lt;177 micron (NGR)</v>
      </c>
      <c r="L6220">
        <v>18</v>
      </c>
      <c r="M6220" t="s">
        <v>206</v>
      </c>
      <c r="N6220">
        <v>359</v>
      </c>
      <c r="O6220" t="s">
        <v>2645</v>
      </c>
      <c r="P6220" t="s">
        <v>417</v>
      </c>
      <c r="Q6220" t="s">
        <v>64</v>
      </c>
      <c r="R6220" t="s">
        <v>297</v>
      </c>
      <c r="S6220" t="s">
        <v>135</v>
      </c>
      <c r="T6220" t="s">
        <v>99</v>
      </c>
      <c r="U6220" t="s">
        <v>639</v>
      </c>
      <c r="V6220" t="s">
        <v>10734</v>
      </c>
      <c r="W6220" t="s">
        <v>134</v>
      </c>
      <c r="X6220" t="s">
        <v>300</v>
      </c>
      <c r="Y6220" t="s">
        <v>875</v>
      </c>
      <c r="Z6220" t="s">
        <v>3858</v>
      </c>
    </row>
    <row r="6221" spans="1:26" hidden="1" x14ac:dyDescent="0.25">
      <c r="A6221" t="s">
        <v>24634</v>
      </c>
      <c r="B6221" t="s">
        <v>24635</v>
      </c>
      <c r="C6221" s="1" t="str">
        <f t="shared" si="1022"/>
        <v>21:0392</v>
      </c>
      <c r="D6221" s="1" t="str">
        <f t="shared" si="1026"/>
        <v>21:0131</v>
      </c>
      <c r="E6221" t="s">
        <v>24636</v>
      </c>
      <c r="F6221" t="s">
        <v>24637</v>
      </c>
      <c r="H6221">
        <v>67.114528000000007</v>
      </c>
      <c r="I6221">
        <v>-82.582363000000001</v>
      </c>
      <c r="J6221" s="1" t="str">
        <f t="shared" si="1027"/>
        <v>NGR lake sediment grab sample</v>
      </c>
      <c r="K6221" s="1" t="str">
        <f t="shared" si="1028"/>
        <v>&lt;177 micron (NGR)</v>
      </c>
      <c r="L6221">
        <v>18</v>
      </c>
      <c r="M6221" t="s">
        <v>214</v>
      </c>
      <c r="N6221">
        <v>360</v>
      </c>
      <c r="O6221" t="s">
        <v>379</v>
      </c>
      <c r="P6221" t="s">
        <v>348</v>
      </c>
      <c r="Q6221" t="s">
        <v>109</v>
      </c>
      <c r="R6221" t="s">
        <v>343</v>
      </c>
      <c r="S6221" t="s">
        <v>334</v>
      </c>
      <c r="T6221" t="s">
        <v>308</v>
      </c>
      <c r="U6221" t="s">
        <v>1869</v>
      </c>
      <c r="V6221" t="s">
        <v>3876</v>
      </c>
      <c r="W6221" t="s">
        <v>708</v>
      </c>
      <c r="X6221" t="s">
        <v>79</v>
      </c>
      <c r="Y6221" t="s">
        <v>33</v>
      </c>
      <c r="Z6221" t="s">
        <v>381</v>
      </c>
    </row>
    <row r="6222" spans="1:26" hidden="1" x14ac:dyDescent="0.25">
      <c r="A6222" t="s">
        <v>24638</v>
      </c>
      <c r="B6222" t="s">
        <v>24639</v>
      </c>
      <c r="C6222" s="1" t="str">
        <f t="shared" si="1022"/>
        <v>21:0392</v>
      </c>
      <c r="D6222" s="1" t="str">
        <f t="shared" si="1026"/>
        <v>21:0131</v>
      </c>
      <c r="E6222" t="s">
        <v>24640</v>
      </c>
      <c r="F6222" t="s">
        <v>24641</v>
      </c>
      <c r="H6222">
        <v>67.324420000000003</v>
      </c>
      <c r="I6222">
        <v>-82.786871899999994</v>
      </c>
      <c r="J6222" s="1" t="str">
        <f t="shared" si="1027"/>
        <v>NGR lake sediment grab sample</v>
      </c>
      <c r="K6222" s="1" t="str">
        <f t="shared" si="1028"/>
        <v>&lt;177 micron (NGR)</v>
      </c>
      <c r="L6222">
        <v>19</v>
      </c>
      <c r="M6222" t="s">
        <v>242</v>
      </c>
      <c r="N6222">
        <v>361</v>
      </c>
      <c r="O6222" t="s">
        <v>963</v>
      </c>
      <c r="P6222" t="s">
        <v>666</v>
      </c>
      <c r="Q6222" t="s">
        <v>349</v>
      </c>
      <c r="R6222" t="s">
        <v>289</v>
      </c>
      <c r="S6222" t="s">
        <v>349</v>
      </c>
      <c r="T6222" t="s">
        <v>225</v>
      </c>
      <c r="U6222" t="s">
        <v>2504</v>
      </c>
      <c r="V6222" t="s">
        <v>1041</v>
      </c>
      <c r="W6222" t="s">
        <v>78</v>
      </c>
      <c r="X6222" t="s">
        <v>343</v>
      </c>
      <c r="Y6222" t="s">
        <v>21591</v>
      </c>
      <c r="Z6222" t="s">
        <v>1608</v>
      </c>
    </row>
    <row r="6223" spans="1:26" hidden="1" x14ac:dyDescent="0.25">
      <c r="A6223" t="s">
        <v>24642</v>
      </c>
      <c r="B6223" t="s">
        <v>24643</v>
      </c>
      <c r="C6223" s="1" t="str">
        <f t="shared" si="1022"/>
        <v>21:0392</v>
      </c>
      <c r="D6223" s="1" t="str">
        <f t="shared" si="1026"/>
        <v>21:0131</v>
      </c>
      <c r="E6223" t="s">
        <v>24644</v>
      </c>
      <c r="F6223" t="s">
        <v>24645</v>
      </c>
      <c r="H6223">
        <v>67.134196599999996</v>
      </c>
      <c r="I6223">
        <v>-82.584065100000004</v>
      </c>
      <c r="J6223" s="1" t="str">
        <f t="shared" si="1027"/>
        <v>NGR lake sediment grab sample</v>
      </c>
      <c r="K6223" s="1" t="str">
        <f t="shared" si="1028"/>
        <v>&lt;177 micron (NGR)</v>
      </c>
      <c r="L6223">
        <v>19</v>
      </c>
      <c r="M6223" t="s">
        <v>47</v>
      </c>
      <c r="N6223">
        <v>362</v>
      </c>
      <c r="O6223" t="s">
        <v>1024</v>
      </c>
      <c r="P6223" t="s">
        <v>298</v>
      </c>
      <c r="Q6223" t="s">
        <v>109</v>
      </c>
      <c r="R6223" t="s">
        <v>691</v>
      </c>
      <c r="S6223" t="s">
        <v>596</v>
      </c>
      <c r="T6223" t="s">
        <v>36</v>
      </c>
      <c r="U6223" t="s">
        <v>2562</v>
      </c>
      <c r="V6223" t="s">
        <v>13873</v>
      </c>
      <c r="W6223" t="s">
        <v>77</v>
      </c>
      <c r="X6223" t="s">
        <v>79</v>
      </c>
      <c r="Y6223" t="s">
        <v>33</v>
      </c>
      <c r="Z6223" t="s">
        <v>953</v>
      </c>
    </row>
    <row r="6224" spans="1:26" hidden="1" x14ac:dyDescent="0.25">
      <c r="A6224" t="s">
        <v>24646</v>
      </c>
      <c r="B6224" t="s">
        <v>24647</v>
      </c>
      <c r="C6224" s="1" t="str">
        <f t="shared" si="1022"/>
        <v>21:0392</v>
      </c>
      <c r="D6224" s="1" t="str">
        <f t="shared" si="1026"/>
        <v>21:0131</v>
      </c>
      <c r="E6224" t="s">
        <v>24648</v>
      </c>
      <c r="F6224" t="s">
        <v>24649</v>
      </c>
      <c r="H6224">
        <v>67.117051500000002</v>
      </c>
      <c r="I6224">
        <v>-82.654746099999997</v>
      </c>
      <c r="J6224" s="1" t="str">
        <f t="shared" si="1027"/>
        <v>NGR lake sediment grab sample</v>
      </c>
      <c r="K6224" s="1" t="str">
        <f t="shared" si="1028"/>
        <v>&lt;177 micron (NGR)</v>
      </c>
      <c r="L6224">
        <v>19</v>
      </c>
      <c r="M6224" t="s">
        <v>251</v>
      </c>
      <c r="N6224">
        <v>363</v>
      </c>
      <c r="O6224" t="s">
        <v>2645</v>
      </c>
      <c r="P6224" t="s">
        <v>197</v>
      </c>
      <c r="Q6224" t="s">
        <v>110</v>
      </c>
      <c r="R6224" t="s">
        <v>13447</v>
      </c>
      <c r="S6224" t="s">
        <v>668</v>
      </c>
      <c r="T6224" t="s">
        <v>437</v>
      </c>
      <c r="U6224" t="s">
        <v>24650</v>
      </c>
      <c r="V6224" t="s">
        <v>12231</v>
      </c>
      <c r="W6224" t="s">
        <v>77</v>
      </c>
      <c r="X6224" t="s">
        <v>300</v>
      </c>
      <c r="Y6224" t="s">
        <v>33</v>
      </c>
      <c r="Z6224" t="s">
        <v>4754</v>
      </c>
    </row>
    <row r="6225" spans="1:26" hidden="1" x14ac:dyDescent="0.25">
      <c r="A6225" t="s">
        <v>24651</v>
      </c>
      <c r="B6225" t="s">
        <v>24652</v>
      </c>
      <c r="C6225" s="1" t="str">
        <f t="shared" si="1022"/>
        <v>21:0392</v>
      </c>
      <c r="D6225" s="1" t="str">
        <f t="shared" si="1026"/>
        <v>21:0131</v>
      </c>
      <c r="E6225" t="s">
        <v>24653</v>
      </c>
      <c r="F6225" t="s">
        <v>24654</v>
      </c>
      <c r="H6225">
        <v>67.111473899999993</v>
      </c>
      <c r="I6225">
        <v>-82.698013799999998</v>
      </c>
      <c r="J6225" s="1" t="str">
        <f t="shared" si="1027"/>
        <v>NGR lake sediment grab sample</v>
      </c>
      <c r="K6225" s="1" t="str">
        <f t="shared" si="1028"/>
        <v>&lt;177 micron (NGR)</v>
      </c>
      <c r="L6225">
        <v>19</v>
      </c>
      <c r="M6225" t="s">
        <v>259</v>
      </c>
      <c r="N6225">
        <v>364</v>
      </c>
      <c r="O6225" t="s">
        <v>583</v>
      </c>
      <c r="P6225" t="s">
        <v>1254</v>
      </c>
      <c r="Q6225" t="s">
        <v>50</v>
      </c>
      <c r="R6225" t="s">
        <v>1085</v>
      </c>
      <c r="S6225" t="s">
        <v>64</v>
      </c>
      <c r="T6225" t="s">
        <v>122</v>
      </c>
      <c r="U6225" t="s">
        <v>1964</v>
      </c>
      <c r="V6225" t="s">
        <v>2661</v>
      </c>
      <c r="W6225" t="s">
        <v>181</v>
      </c>
      <c r="X6225" t="s">
        <v>81</v>
      </c>
      <c r="Y6225" t="s">
        <v>1607</v>
      </c>
      <c r="Z6225" t="s">
        <v>4881</v>
      </c>
    </row>
    <row r="6226" spans="1:26" hidden="1" x14ac:dyDescent="0.25">
      <c r="A6226" t="s">
        <v>24655</v>
      </c>
      <c r="B6226" t="s">
        <v>24656</v>
      </c>
      <c r="C6226" s="1" t="str">
        <f t="shared" si="1022"/>
        <v>21:0392</v>
      </c>
      <c r="D6226" s="1" t="str">
        <f t="shared" si="1026"/>
        <v>21:0131</v>
      </c>
      <c r="E6226" t="s">
        <v>24653</v>
      </c>
      <c r="F6226" t="s">
        <v>24657</v>
      </c>
      <c r="H6226">
        <v>67.111473899999993</v>
      </c>
      <c r="I6226">
        <v>-82.698013799999998</v>
      </c>
      <c r="J6226" s="1" t="str">
        <f t="shared" si="1027"/>
        <v>NGR lake sediment grab sample</v>
      </c>
      <c r="K6226" s="1" t="str">
        <f t="shared" si="1028"/>
        <v>&lt;177 micron (NGR)</v>
      </c>
      <c r="L6226">
        <v>19</v>
      </c>
      <c r="M6226" t="s">
        <v>268</v>
      </c>
      <c r="N6226">
        <v>365</v>
      </c>
      <c r="O6226" t="s">
        <v>465</v>
      </c>
      <c r="P6226" t="s">
        <v>223</v>
      </c>
      <c r="Q6226" t="s">
        <v>290</v>
      </c>
      <c r="R6226" t="s">
        <v>165</v>
      </c>
      <c r="S6226" t="s">
        <v>50</v>
      </c>
      <c r="T6226" t="s">
        <v>122</v>
      </c>
      <c r="U6226" t="s">
        <v>5138</v>
      </c>
      <c r="V6226" t="s">
        <v>2590</v>
      </c>
      <c r="W6226" t="s">
        <v>50</v>
      </c>
      <c r="X6226" t="s">
        <v>336</v>
      </c>
      <c r="Y6226" t="s">
        <v>1607</v>
      </c>
      <c r="Z6226" t="s">
        <v>2257</v>
      </c>
    </row>
    <row r="6227" spans="1:26" hidden="1" x14ac:dyDescent="0.25">
      <c r="A6227" t="s">
        <v>24658</v>
      </c>
      <c r="B6227" t="s">
        <v>24659</v>
      </c>
      <c r="C6227" s="1" t="str">
        <f t="shared" si="1022"/>
        <v>21:0392</v>
      </c>
      <c r="D6227" s="1" t="str">
        <f>HYPERLINK("http://geochem.nrcan.gc.ca/cdogs/content/svy/svy_e.htm", "")</f>
        <v/>
      </c>
      <c r="G6227" s="1" t="str">
        <f>HYPERLINK("http://geochem.nrcan.gc.ca/cdogs/content/cr_/cr_00007_e.htm", "7")</f>
        <v>7</v>
      </c>
      <c r="J6227" t="s">
        <v>220</v>
      </c>
      <c r="K6227" t="s">
        <v>221</v>
      </c>
      <c r="L6227">
        <v>19</v>
      </c>
      <c r="M6227" t="s">
        <v>222</v>
      </c>
      <c r="N6227">
        <v>366</v>
      </c>
      <c r="O6227" t="s">
        <v>48</v>
      </c>
      <c r="P6227" t="s">
        <v>133</v>
      </c>
      <c r="Q6227" t="s">
        <v>290</v>
      </c>
      <c r="R6227" t="s">
        <v>76</v>
      </c>
      <c r="S6227" t="s">
        <v>80</v>
      </c>
      <c r="T6227" t="s">
        <v>1095</v>
      </c>
      <c r="U6227" t="s">
        <v>136</v>
      </c>
      <c r="V6227" t="s">
        <v>148</v>
      </c>
      <c r="W6227" t="s">
        <v>53</v>
      </c>
      <c r="X6227" t="s">
        <v>112</v>
      </c>
      <c r="Y6227" t="s">
        <v>135</v>
      </c>
      <c r="Z6227" t="s">
        <v>1200</v>
      </c>
    </row>
    <row r="6228" spans="1:26" hidden="1" x14ac:dyDescent="0.25">
      <c r="A6228" t="s">
        <v>24660</v>
      </c>
      <c r="B6228" t="s">
        <v>24661</v>
      </c>
      <c r="C6228" s="1" t="str">
        <f t="shared" si="1022"/>
        <v>21:0392</v>
      </c>
      <c r="D6228" s="1" t="str">
        <f t="shared" ref="D6228:D6246" si="1029">HYPERLINK("http://geochem.nrcan.gc.ca/cdogs/content/svy/svy210131_e.htm", "21:0131")</f>
        <v>21:0131</v>
      </c>
      <c r="E6228" t="s">
        <v>24662</v>
      </c>
      <c r="F6228" t="s">
        <v>24663</v>
      </c>
      <c r="H6228">
        <v>67.148877200000001</v>
      </c>
      <c r="I6228">
        <v>-82.723562200000003</v>
      </c>
      <c r="J6228" s="1" t="str">
        <f t="shared" ref="J6228:J6246" si="1030">HYPERLINK("http://geochem.nrcan.gc.ca/cdogs/content/kwd/kwd020027_e.htm", "NGR lake sediment grab sample")</f>
        <v>NGR lake sediment grab sample</v>
      </c>
      <c r="K6228" s="1" t="str">
        <f t="shared" ref="K6228:K6246" si="1031">HYPERLINK("http://geochem.nrcan.gc.ca/cdogs/content/kwd/kwd080006_e.htm", "&lt;177 micron (NGR)")</f>
        <v>&lt;177 micron (NGR)</v>
      </c>
      <c r="L6228">
        <v>19</v>
      </c>
      <c r="M6228" t="s">
        <v>60</v>
      </c>
      <c r="N6228">
        <v>367</v>
      </c>
      <c r="O6228" t="s">
        <v>24664</v>
      </c>
      <c r="P6228" t="s">
        <v>235</v>
      </c>
      <c r="Q6228" t="s">
        <v>145</v>
      </c>
      <c r="R6228" t="s">
        <v>31</v>
      </c>
      <c r="S6228" t="s">
        <v>668</v>
      </c>
      <c r="T6228" t="s">
        <v>685</v>
      </c>
      <c r="U6228" t="s">
        <v>673</v>
      </c>
      <c r="V6228" t="s">
        <v>7452</v>
      </c>
      <c r="W6228" t="s">
        <v>283</v>
      </c>
      <c r="X6228" t="s">
        <v>100</v>
      </c>
      <c r="Y6228" t="s">
        <v>380</v>
      </c>
      <c r="Z6228" t="s">
        <v>110</v>
      </c>
    </row>
    <row r="6229" spans="1:26" hidden="1" x14ac:dyDescent="0.25">
      <c r="A6229" t="s">
        <v>24665</v>
      </c>
      <c r="B6229" t="s">
        <v>24666</v>
      </c>
      <c r="C6229" s="1" t="str">
        <f t="shared" si="1022"/>
        <v>21:0392</v>
      </c>
      <c r="D6229" s="1" t="str">
        <f t="shared" si="1029"/>
        <v>21:0131</v>
      </c>
      <c r="E6229" t="s">
        <v>24667</v>
      </c>
      <c r="F6229" t="s">
        <v>24668</v>
      </c>
      <c r="H6229">
        <v>67.155675299999999</v>
      </c>
      <c r="I6229">
        <v>-82.676600800000003</v>
      </c>
      <c r="J6229" s="1" t="str">
        <f t="shared" si="1030"/>
        <v>NGR lake sediment grab sample</v>
      </c>
      <c r="K6229" s="1" t="str">
        <f t="shared" si="1031"/>
        <v>&lt;177 micron (NGR)</v>
      </c>
      <c r="L6229">
        <v>19</v>
      </c>
      <c r="M6229" t="s">
        <v>73</v>
      </c>
      <c r="N6229">
        <v>368</v>
      </c>
      <c r="O6229" t="s">
        <v>804</v>
      </c>
      <c r="P6229" t="s">
        <v>306</v>
      </c>
      <c r="Q6229" t="s">
        <v>349</v>
      </c>
      <c r="R6229" t="s">
        <v>19874</v>
      </c>
      <c r="S6229" t="s">
        <v>135</v>
      </c>
      <c r="T6229" t="s">
        <v>292</v>
      </c>
      <c r="U6229" t="s">
        <v>673</v>
      </c>
      <c r="V6229" t="s">
        <v>39</v>
      </c>
      <c r="W6229" t="s">
        <v>34</v>
      </c>
      <c r="X6229" t="s">
        <v>343</v>
      </c>
      <c r="Y6229" t="s">
        <v>66</v>
      </c>
      <c r="Z6229" t="s">
        <v>1830</v>
      </c>
    </row>
    <row r="6230" spans="1:26" hidden="1" x14ac:dyDescent="0.25">
      <c r="A6230" t="s">
        <v>24669</v>
      </c>
      <c r="B6230" t="s">
        <v>24670</v>
      </c>
      <c r="C6230" s="1" t="str">
        <f t="shared" si="1022"/>
        <v>21:0392</v>
      </c>
      <c r="D6230" s="1" t="str">
        <f t="shared" si="1029"/>
        <v>21:0131</v>
      </c>
      <c r="E6230" t="s">
        <v>24671</v>
      </c>
      <c r="F6230" t="s">
        <v>24672</v>
      </c>
      <c r="H6230">
        <v>67.181448900000007</v>
      </c>
      <c r="I6230">
        <v>-82.627521099999996</v>
      </c>
      <c r="J6230" s="1" t="str">
        <f t="shared" si="1030"/>
        <v>NGR lake sediment grab sample</v>
      </c>
      <c r="K6230" s="1" t="str">
        <f t="shared" si="1031"/>
        <v>&lt;177 micron (NGR)</v>
      </c>
      <c r="L6230">
        <v>19</v>
      </c>
      <c r="M6230" t="s">
        <v>87</v>
      </c>
      <c r="N6230">
        <v>369</v>
      </c>
      <c r="O6230" t="s">
        <v>667</v>
      </c>
      <c r="P6230" t="s">
        <v>81</v>
      </c>
      <c r="Q6230" t="s">
        <v>277</v>
      </c>
      <c r="R6230" t="s">
        <v>61</v>
      </c>
      <c r="S6230" t="s">
        <v>406</v>
      </c>
      <c r="T6230" t="s">
        <v>36</v>
      </c>
      <c r="U6230" t="s">
        <v>952</v>
      </c>
      <c r="V6230" t="s">
        <v>11974</v>
      </c>
      <c r="W6230" t="s">
        <v>39</v>
      </c>
      <c r="X6230" t="s">
        <v>48</v>
      </c>
      <c r="Y6230" t="s">
        <v>63</v>
      </c>
      <c r="Z6230" t="s">
        <v>1830</v>
      </c>
    </row>
    <row r="6231" spans="1:26" hidden="1" x14ac:dyDescent="0.25">
      <c r="A6231" t="s">
        <v>24673</v>
      </c>
      <c r="B6231" t="s">
        <v>24674</v>
      </c>
      <c r="C6231" s="1" t="str">
        <f t="shared" si="1022"/>
        <v>21:0392</v>
      </c>
      <c r="D6231" s="1" t="str">
        <f t="shared" si="1029"/>
        <v>21:0131</v>
      </c>
      <c r="E6231" t="s">
        <v>24675</v>
      </c>
      <c r="F6231" t="s">
        <v>24676</v>
      </c>
      <c r="H6231">
        <v>67.212452499999998</v>
      </c>
      <c r="I6231">
        <v>-82.612953300000001</v>
      </c>
      <c r="J6231" s="1" t="str">
        <f t="shared" si="1030"/>
        <v>NGR lake sediment grab sample</v>
      </c>
      <c r="K6231" s="1" t="str">
        <f t="shared" si="1031"/>
        <v>&lt;177 micron (NGR)</v>
      </c>
      <c r="L6231">
        <v>19</v>
      </c>
      <c r="M6231" t="s">
        <v>96</v>
      </c>
      <c r="N6231">
        <v>370</v>
      </c>
      <c r="O6231" t="s">
        <v>343</v>
      </c>
      <c r="P6231" t="s">
        <v>516</v>
      </c>
      <c r="Q6231" t="s">
        <v>64</v>
      </c>
      <c r="R6231" t="s">
        <v>546</v>
      </c>
      <c r="S6231" t="s">
        <v>34</v>
      </c>
      <c r="T6231" t="s">
        <v>36</v>
      </c>
      <c r="U6231" t="s">
        <v>199</v>
      </c>
      <c r="V6231" t="s">
        <v>5080</v>
      </c>
      <c r="W6231" t="s">
        <v>66</v>
      </c>
      <c r="X6231" t="s">
        <v>48</v>
      </c>
      <c r="Y6231" t="s">
        <v>66</v>
      </c>
      <c r="Z6231" t="s">
        <v>181</v>
      </c>
    </row>
    <row r="6232" spans="1:26" hidden="1" x14ac:dyDescent="0.25">
      <c r="A6232" t="s">
        <v>24677</v>
      </c>
      <c r="B6232" t="s">
        <v>24678</v>
      </c>
      <c r="C6232" s="1" t="str">
        <f t="shared" si="1022"/>
        <v>21:0392</v>
      </c>
      <c r="D6232" s="1" t="str">
        <f t="shared" si="1029"/>
        <v>21:0131</v>
      </c>
      <c r="E6232" t="s">
        <v>24679</v>
      </c>
      <c r="F6232" t="s">
        <v>24680</v>
      </c>
      <c r="H6232">
        <v>67.206669199999993</v>
      </c>
      <c r="I6232">
        <v>-82.696830300000002</v>
      </c>
      <c r="J6232" s="1" t="str">
        <f t="shared" si="1030"/>
        <v>NGR lake sediment grab sample</v>
      </c>
      <c r="K6232" s="1" t="str">
        <f t="shared" si="1031"/>
        <v>&lt;177 micron (NGR)</v>
      </c>
      <c r="L6232">
        <v>19</v>
      </c>
      <c r="M6232" t="s">
        <v>106</v>
      </c>
      <c r="N6232">
        <v>371</v>
      </c>
      <c r="O6232" t="s">
        <v>67</v>
      </c>
      <c r="P6232" t="s">
        <v>798</v>
      </c>
      <c r="Q6232" t="s">
        <v>76</v>
      </c>
      <c r="R6232" t="s">
        <v>423</v>
      </c>
      <c r="S6232" t="s">
        <v>76</v>
      </c>
      <c r="T6232" t="s">
        <v>292</v>
      </c>
      <c r="U6232" t="s">
        <v>291</v>
      </c>
      <c r="V6232" t="s">
        <v>309</v>
      </c>
      <c r="W6232" t="s">
        <v>66</v>
      </c>
      <c r="X6232" t="s">
        <v>336</v>
      </c>
      <c r="Y6232" t="s">
        <v>125</v>
      </c>
      <c r="Z6232" t="s">
        <v>1053</v>
      </c>
    </row>
    <row r="6233" spans="1:26" hidden="1" x14ac:dyDescent="0.25">
      <c r="A6233" t="s">
        <v>24681</v>
      </c>
      <c r="B6233" t="s">
        <v>24682</v>
      </c>
      <c r="C6233" s="1" t="str">
        <f t="shared" si="1022"/>
        <v>21:0392</v>
      </c>
      <c r="D6233" s="1" t="str">
        <f t="shared" si="1029"/>
        <v>21:0131</v>
      </c>
      <c r="E6233" t="s">
        <v>24683</v>
      </c>
      <c r="F6233" t="s">
        <v>24684</v>
      </c>
      <c r="H6233">
        <v>67.202596600000007</v>
      </c>
      <c r="I6233">
        <v>-82.746002799999999</v>
      </c>
      <c r="J6233" s="1" t="str">
        <f t="shared" si="1030"/>
        <v>NGR lake sediment grab sample</v>
      </c>
      <c r="K6233" s="1" t="str">
        <f t="shared" si="1031"/>
        <v>&lt;177 micron (NGR)</v>
      </c>
      <c r="L6233">
        <v>19</v>
      </c>
      <c r="M6233" t="s">
        <v>118</v>
      </c>
      <c r="N6233">
        <v>372</v>
      </c>
      <c r="O6233" t="s">
        <v>583</v>
      </c>
      <c r="P6233" t="s">
        <v>1048</v>
      </c>
      <c r="Q6233" t="s">
        <v>198</v>
      </c>
      <c r="R6233" t="s">
        <v>98</v>
      </c>
      <c r="S6233" t="s">
        <v>75</v>
      </c>
      <c r="T6233" t="s">
        <v>36</v>
      </c>
      <c r="U6233" t="s">
        <v>964</v>
      </c>
      <c r="V6233" t="s">
        <v>10384</v>
      </c>
      <c r="W6233" t="s">
        <v>33</v>
      </c>
      <c r="X6233" t="s">
        <v>79</v>
      </c>
      <c r="Y6233" t="s">
        <v>39</v>
      </c>
      <c r="Z6233" t="s">
        <v>895</v>
      </c>
    </row>
    <row r="6234" spans="1:26" hidden="1" x14ac:dyDescent="0.25">
      <c r="A6234" t="s">
        <v>24685</v>
      </c>
      <c r="B6234" t="s">
        <v>24686</v>
      </c>
      <c r="C6234" s="1" t="str">
        <f t="shared" si="1022"/>
        <v>21:0392</v>
      </c>
      <c r="D6234" s="1" t="str">
        <f t="shared" si="1029"/>
        <v>21:0131</v>
      </c>
      <c r="E6234" t="s">
        <v>24687</v>
      </c>
      <c r="F6234" t="s">
        <v>24688</v>
      </c>
      <c r="H6234">
        <v>67.226582500000006</v>
      </c>
      <c r="I6234">
        <v>-82.776897000000005</v>
      </c>
      <c r="J6234" s="1" t="str">
        <f t="shared" si="1030"/>
        <v>NGR lake sediment grab sample</v>
      </c>
      <c r="K6234" s="1" t="str">
        <f t="shared" si="1031"/>
        <v>&lt;177 micron (NGR)</v>
      </c>
      <c r="L6234">
        <v>19</v>
      </c>
      <c r="M6234" t="s">
        <v>131</v>
      </c>
      <c r="N6234">
        <v>373</v>
      </c>
      <c r="O6234" t="s">
        <v>1177</v>
      </c>
      <c r="P6234" t="s">
        <v>798</v>
      </c>
      <c r="Q6234" t="s">
        <v>64</v>
      </c>
      <c r="R6234" t="s">
        <v>400</v>
      </c>
      <c r="S6234" t="s">
        <v>271</v>
      </c>
      <c r="T6234" t="s">
        <v>36</v>
      </c>
      <c r="U6234" t="s">
        <v>495</v>
      </c>
      <c r="V6234" t="s">
        <v>16223</v>
      </c>
      <c r="W6234" t="s">
        <v>80</v>
      </c>
      <c r="X6234" t="s">
        <v>48</v>
      </c>
      <c r="Y6234" t="s">
        <v>66</v>
      </c>
      <c r="Z6234" t="s">
        <v>78</v>
      </c>
    </row>
    <row r="6235" spans="1:26" hidden="1" x14ac:dyDescent="0.25">
      <c r="A6235" t="s">
        <v>24689</v>
      </c>
      <c r="B6235" t="s">
        <v>24690</v>
      </c>
      <c r="C6235" s="1" t="str">
        <f t="shared" si="1022"/>
        <v>21:0392</v>
      </c>
      <c r="D6235" s="1" t="str">
        <f t="shared" si="1029"/>
        <v>21:0131</v>
      </c>
      <c r="E6235" t="s">
        <v>24691</v>
      </c>
      <c r="F6235" t="s">
        <v>24692</v>
      </c>
      <c r="H6235">
        <v>67.278124099999999</v>
      </c>
      <c r="I6235">
        <v>-82.700532800000005</v>
      </c>
      <c r="J6235" s="1" t="str">
        <f t="shared" si="1030"/>
        <v>NGR lake sediment grab sample</v>
      </c>
      <c r="K6235" s="1" t="str">
        <f t="shared" si="1031"/>
        <v>&lt;177 micron (NGR)</v>
      </c>
      <c r="L6235">
        <v>19</v>
      </c>
      <c r="M6235" t="s">
        <v>143</v>
      </c>
      <c r="N6235">
        <v>374</v>
      </c>
      <c r="O6235" t="s">
        <v>465</v>
      </c>
      <c r="P6235" t="s">
        <v>1090</v>
      </c>
      <c r="Q6235" t="s">
        <v>394</v>
      </c>
      <c r="R6235" t="s">
        <v>19874</v>
      </c>
      <c r="S6235" t="s">
        <v>75</v>
      </c>
      <c r="T6235" t="s">
        <v>36</v>
      </c>
      <c r="U6235" t="s">
        <v>2448</v>
      </c>
      <c r="V6235" t="s">
        <v>76</v>
      </c>
      <c r="W6235" t="s">
        <v>146</v>
      </c>
      <c r="X6235" t="s">
        <v>79</v>
      </c>
      <c r="Y6235" t="s">
        <v>39</v>
      </c>
      <c r="Z6235" t="s">
        <v>2391</v>
      </c>
    </row>
    <row r="6236" spans="1:26" hidden="1" x14ac:dyDescent="0.25">
      <c r="A6236" t="s">
        <v>24693</v>
      </c>
      <c r="B6236" t="s">
        <v>24694</v>
      </c>
      <c r="C6236" s="1" t="str">
        <f t="shared" si="1022"/>
        <v>21:0392</v>
      </c>
      <c r="D6236" s="1" t="str">
        <f t="shared" si="1029"/>
        <v>21:0131</v>
      </c>
      <c r="E6236" t="s">
        <v>24695</v>
      </c>
      <c r="F6236" t="s">
        <v>24696</v>
      </c>
      <c r="H6236">
        <v>67.292781000000005</v>
      </c>
      <c r="I6236">
        <v>-82.704334799999998</v>
      </c>
      <c r="J6236" s="1" t="str">
        <f t="shared" si="1030"/>
        <v>NGR lake sediment grab sample</v>
      </c>
      <c r="K6236" s="1" t="str">
        <f t="shared" si="1031"/>
        <v>&lt;177 micron (NGR)</v>
      </c>
      <c r="L6236">
        <v>19</v>
      </c>
      <c r="M6236" t="s">
        <v>177</v>
      </c>
      <c r="N6236">
        <v>375</v>
      </c>
      <c r="O6236" t="s">
        <v>1024</v>
      </c>
      <c r="P6236" t="s">
        <v>188</v>
      </c>
      <c r="Q6236" t="s">
        <v>711</v>
      </c>
      <c r="R6236" t="s">
        <v>54</v>
      </c>
      <c r="S6236" t="s">
        <v>546</v>
      </c>
      <c r="T6236" t="s">
        <v>36</v>
      </c>
      <c r="U6236" t="s">
        <v>1192</v>
      </c>
      <c r="V6236" t="s">
        <v>2830</v>
      </c>
      <c r="W6236" t="s">
        <v>109</v>
      </c>
      <c r="X6236" t="s">
        <v>343</v>
      </c>
      <c r="Y6236" t="s">
        <v>109</v>
      </c>
      <c r="Z6236" t="s">
        <v>156</v>
      </c>
    </row>
    <row r="6237" spans="1:26" hidden="1" x14ac:dyDescent="0.25">
      <c r="A6237" t="s">
        <v>24697</v>
      </c>
      <c r="B6237" t="s">
        <v>24698</v>
      </c>
      <c r="C6237" s="1" t="str">
        <f t="shared" si="1022"/>
        <v>21:0392</v>
      </c>
      <c r="D6237" s="1" t="str">
        <f t="shared" si="1029"/>
        <v>21:0131</v>
      </c>
      <c r="E6237" t="s">
        <v>24699</v>
      </c>
      <c r="F6237" t="s">
        <v>24700</v>
      </c>
      <c r="H6237">
        <v>67.310305499999998</v>
      </c>
      <c r="I6237">
        <v>-82.797345800000002</v>
      </c>
      <c r="J6237" s="1" t="str">
        <f t="shared" si="1030"/>
        <v>NGR lake sediment grab sample</v>
      </c>
      <c r="K6237" s="1" t="str">
        <f t="shared" si="1031"/>
        <v>&lt;177 micron (NGR)</v>
      </c>
      <c r="L6237">
        <v>19</v>
      </c>
      <c r="M6237" t="s">
        <v>187</v>
      </c>
      <c r="N6237">
        <v>376</v>
      </c>
      <c r="O6237" t="s">
        <v>31</v>
      </c>
      <c r="P6237" t="s">
        <v>297</v>
      </c>
      <c r="Q6237" t="s">
        <v>394</v>
      </c>
      <c r="R6237" t="s">
        <v>74</v>
      </c>
      <c r="S6237" t="s">
        <v>135</v>
      </c>
      <c r="T6237" t="s">
        <v>122</v>
      </c>
      <c r="U6237" t="s">
        <v>1964</v>
      </c>
      <c r="V6237" t="s">
        <v>959</v>
      </c>
      <c r="W6237" t="s">
        <v>78</v>
      </c>
      <c r="X6237" t="s">
        <v>48</v>
      </c>
      <c r="Y6237" t="s">
        <v>63</v>
      </c>
      <c r="Z6237" t="s">
        <v>1797</v>
      </c>
    </row>
    <row r="6238" spans="1:26" hidden="1" x14ac:dyDescent="0.25">
      <c r="A6238" t="s">
        <v>24701</v>
      </c>
      <c r="B6238" t="s">
        <v>24702</v>
      </c>
      <c r="C6238" s="1" t="str">
        <f t="shared" si="1022"/>
        <v>21:0392</v>
      </c>
      <c r="D6238" s="1" t="str">
        <f t="shared" si="1029"/>
        <v>21:0131</v>
      </c>
      <c r="E6238" t="s">
        <v>24640</v>
      </c>
      <c r="F6238" t="s">
        <v>24703</v>
      </c>
      <c r="H6238">
        <v>67.324420000000003</v>
      </c>
      <c r="I6238">
        <v>-82.786871899999994</v>
      </c>
      <c r="J6238" s="1" t="str">
        <f t="shared" si="1030"/>
        <v>NGR lake sediment grab sample</v>
      </c>
      <c r="K6238" s="1" t="str">
        <f t="shared" si="1031"/>
        <v>&lt;177 micron (NGR)</v>
      </c>
      <c r="L6238">
        <v>19</v>
      </c>
      <c r="M6238" t="s">
        <v>366</v>
      </c>
      <c r="N6238">
        <v>377</v>
      </c>
      <c r="O6238" t="s">
        <v>909</v>
      </c>
      <c r="P6238" t="s">
        <v>679</v>
      </c>
      <c r="Q6238" t="s">
        <v>391</v>
      </c>
      <c r="R6238" t="s">
        <v>759</v>
      </c>
      <c r="S6238" t="s">
        <v>349</v>
      </c>
      <c r="T6238" t="s">
        <v>292</v>
      </c>
      <c r="U6238" t="s">
        <v>874</v>
      </c>
      <c r="V6238" t="s">
        <v>22850</v>
      </c>
      <c r="W6238" t="s">
        <v>146</v>
      </c>
      <c r="X6238" t="s">
        <v>300</v>
      </c>
      <c r="Y6238" t="s">
        <v>64</v>
      </c>
      <c r="Z6238" t="s">
        <v>1122</v>
      </c>
    </row>
    <row r="6239" spans="1:26" hidden="1" x14ac:dyDescent="0.25">
      <c r="A6239" t="s">
        <v>24704</v>
      </c>
      <c r="B6239" t="s">
        <v>24705</v>
      </c>
      <c r="C6239" s="1" t="str">
        <f t="shared" si="1022"/>
        <v>21:0392</v>
      </c>
      <c r="D6239" s="1" t="str">
        <f t="shared" si="1029"/>
        <v>21:0131</v>
      </c>
      <c r="E6239" t="s">
        <v>24706</v>
      </c>
      <c r="F6239" t="s">
        <v>24707</v>
      </c>
      <c r="H6239">
        <v>67.374763000000002</v>
      </c>
      <c r="I6239">
        <v>-82.828779100000006</v>
      </c>
      <c r="J6239" s="1" t="str">
        <f t="shared" si="1030"/>
        <v>NGR lake sediment grab sample</v>
      </c>
      <c r="K6239" s="1" t="str">
        <f t="shared" si="1031"/>
        <v>&lt;177 micron (NGR)</v>
      </c>
      <c r="L6239">
        <v>19</v>
      </c>
      <c r="M6239" t="s">
        <v>196</v>
      </c>
      <c r="N6239">
        <v>378</v>
      </c>
      <c r="O6239" t="s">
        <v>841</v>
      </c>
      <c r="P6239" t="s">
        <v>133</v>
      </c>
      <c r="Q6239" t="s">
        <v>50</v>
      </c>
      <c r="R6239" t="s">
        <v>48</v>
      </c>
      <c r="S6239" t="s">
        <v>110</v>
      </c>
      <c r="T6239" t="s">
        <v>36</v>
      </c>
      <c r="U6239" t="s">
        <v>189</v>
      </c>
      <c r="V6239" t="s">
        <v>10471</v>
      </c>
      <c r="W6239" t="s">
        <v>39</v>
      </c>
      <c r="X6239" t="s">
        <v>890</v>
      </c>
      <c r="Y6239" t="s">
        <v>48</v>
      </c>
      <c r="Z6239" t="s">
        <v>2787</v>
      </c>
    </row>
    <row r="6240" spans="1:26" hidden="1" x14ac:dyDescent="0.25">
      <c r="A6240" t="s">
        <v>24708</v>
      </c>
      <c r="B6240" t="s">
        <v>24709</v>
      </c>
      <c r="C6240" s="1" t="str">
        <f t="shared" si="1022"/>
        <v>21:0392</v>
      </c>
      <c r="D6240" s="1" t="str">
        <f t="shared" si="1029"/>
        <v>21:0131</v>
      </c>
      <c r="E6240" t="s">
        <v>24710</v>
      </c>
      <c r="F6240" t="s">
        <v>24711</v>
      </c>
      <c r="H6240">
        <v>67.401214800000005</v>
      </c>
      <c r="I6240">
        <v>-82.894885400000007</v>
      </c>
      <c r="J6240" s="1" t="str">
        <f t="shared" si="1030"/>
        <v>NGR lake sediment grab sample</v>
      </c>
      <c r="K6240" s="1" t="str">
        <f t="shared" si="1031"/>
        <v>&lt;177 micron (NGR)</v>
      </c>
      <c r="L6240">
        <v>19</v>
      </c>
      <c r="M6240" t="s">
        <v>206</v>
      </c>
      <c r="N6240">
        <v>379</v>
      </c>
      <c r="O6240" t="s">
        <v>235</v>
      </c>
      <c r="P6240" t="s">
        <v>40</v>
      </c>
      <c r="Q6240" t="s">
        <v>283</v>
      </c>
      <c r="R6240" t="s">
        <v>342</v>
      </c>
      <c r="S6240" t="s">
        <v>596</v>
      </c>
      <c r="T6240" t="s">
        <v>36</v>
      </c>
      <c r="U6240" t="s">
        <v>825</v>
      </c>
      <c r="V6240" t="s">
        <v>6700</v>
      </c>
      <c r="W6240" t="s">
        <v>146</v>
      </c>
      <c r="X6240" t="s">
        <v>79</v>
      </c>
      <c r="Y6240" t="s">
        <v>596</v>
      </c>
      <c r="Z6240" t="s">
        <v>2692</v>
      </c>
    </row>
    <row r="6241" spans="1:26" hidden="1" x14ac:dyDescent="0.25">
      <c r="A6241" t="s">
        <v>24712</v>
      </c>
      <c r="B6241" t="s">
        <v>24713</v>
      </c>
      <c r="C6241" s="1" t="str">
        <f t="shared" si="1022"/>
        <v>21:0392</v>
      </c>
      <c r="D6241" s="1" t="str">
        <f t="shared" si="1029"/>
        <v>21:0131</v>
      </c>
      <c r="E6241" t="s">
        <v>24714</v>
      </c>
      <c r="F6241" t="s">
        <v>24715</v>
      </c>
      <c r="H6241">
        <v>67.564869900000005</v>
      </c>
      <c r="I6241">
        <v>-83.014431099999996</v>
      </c>
      <c r="J6241" s="1" t="str">
        <f t="shared" si="1030"/>
        <v>NGR lake sediment grab sample</v>
      </c>
      <c r="K6241" s="1" t="str">
        <f t="shared" si="1031"/>
        <v>&lt;177 micron (NGR)</v>
      </c>
      <c r="L6241">
        <v>19</v>
      </c>
      <c r="M6241" t="s">
        <v>214</v>
      </c>
      <c r="N6241">
        <v>380</v>
      </c>
      <c r="O6241" t="s">
        <v>615</v>
      </c>
      <c r="P6241" t="s">
        <v>236</v>
      </c>
      <c r="Q6241" t="s">
        <v>109</v>
      </c>
      <c r="R6241" t="s">
        <v>335</v>
      </c>
      <c r="S6241" t="s">
        <v>76</v>
      </c>
      <c r="T6241" t="s">
        <v>36</v>
      </c>
      <c r="U6241" t="s">
        <v>178</v>
      </c>
      <c r="V6241" t="s">
        <v>408</v>
      </c>
      <c r="W6241" t="s">
        <v>63</v>
      </c>
      <c r="X6241" t="s">
        <v>48</v>
      </c>
      <c r="Y6241" t="s">
        <v>66</v>
      </c>
      <c r="Z6241" t="s">
        <v>3945</v>
      </c>
    </row>
    <row r="6242" spans="1:26" hidden="1" x14ac:dyDescent="0.25">
      <c r="A6242" t="s">
        <v>24716</v>
      </c>
      <c r="B6242" t="s">
        <v>24717</v>
      </c>
      <c r="C6242" s="1" t="str">
        <f t="shared" si="1022"/>
        <v>21:0392</v>
      </c>
      <c r="D6242" s="1" t="str">
        <f t="shared" si="1029"/>
        <v>21:0131</v>
      </c>
      <c r="E6242" t="s">
        <v>24718</v>
      </c>
      <c r="F6242" t="s">
        <v>24719</v>
      </c>
      <c r="H6242">
        <v>67.583175999999995</v>
      </c>
      <c r="I6242">
        <v>-82.907456699999997</v>
      </c>
      <c r="J6242" s="1" t="str">
        <f t="shared" si="1030"/>
        <v>NGR lake sediment grab sample</v>
      </c>
      <c r="K6242" s="1" t="str">
        <f t="shared" si="1031"/>
        <v>&lt;177 micron (NGR)</v>
      </c>
      <c r="L6242">
        <v>20</v>
      </c>
      <c r="M6242" t="s">
        <v>242</v>
      </c>
      <c r="N6242">
        <v>381</v>
      </c>
      <c r="O6242" t="s">
        <v>702</v>
      </c>
      <c r="P6242" t="s">
        <v>343</v>
      </c>
      <c r="Q6242" t="s">
        <v>34</v>
      </c>
      <c r="R6242" t="s">
        <v>406</v>
      </c>
      <c r="S6242" t="s">
        <v>109</v>
      </c>
      <c r="T6242" t="s">
        <v>36</v>
      </c>
      <c r="U6242" t="s">
        <v>521</v>
      </c>
      <c r="V6242" t="s">
        <v>38</v>
      </c>
      <c r="W6242" t="s">
        <v>63</v>
      </c>
      <c r="X6242" t="s">
        <v>79</v>
      </c>
      <c r="Y6242" t="s">
        <v>309</v>
      </c>
      <c r="Z6242" t="s">
        <v>565</v>
      </c>
    </row>
    <row r="6243" spans="1:26" hidden="1" x14ac:dyDescent="0.25">
      <c r="A6243" t="s">
        <v>24720</v>
      </c>
      <c r="B6243" t="s">
        <v>24721</v>
      </c>
      <c r="C6243" s="1" t="str">
        <f t="shared" si="1022"/>
        <v>21:0392</v>
      </c>
      <c r="D6243" s="1" t="str">
        <f t="shared" si="1029"/>
        <v>21:0131</v>
      </c>
      <c r="E6243" t="s">
        <v>24722</v>
      </c>
      <c r="F6243" t="s">
        <v>24723</v>
      </c>
      <c r="H6243">
        <v>67.580922799999996</v>
      </c>
      <c r="I6243">
        <v>-82.955788999999996</v>
      </c>
      <c r="J6243" s="1" t="str">
        <f t="shared" si="1030"/>
        <v>NGR lake sediment grab sample</v>
      </c>
      <c r="K6243" s="1" t="str">
        <f t="shared" si="1031"/>
        <v>&lt;177 micron (NGR)</v>
      </c>
      <c r="L6243">
        <v>20</v>
      </c>
      <c r="M6243" t="s">
        <v>47</v>
      </c>
      <c r="N6243">
        <v>382</v>
      </c>
      <c r="O6243" t="s">
        <v>1090</v>
      </c>
      <c r="P6243" t="s">
        <v>253</v>
      </c>
      <c r="Q6243" t="s">
        <v>34</v>
      </c>
      <c r="R6243" t="s">
        <v>334</v>
      </c>
      <c r="S6243" t="s">
        <v>34</v>
      </c>
      <c r="T6243" t="s">
        <v>36</v>
      </c>
      <c r="U6243" t="s">
        <v>5357</v>
      </c>
      <c r="V6243" t="s">
        <v>11779</v>
      </c>
      <c r="W6243" t="s">
        <v>66</v>
      </c>
      <c r="X6243" t="s">
        <v>283</v>
      </c>
      <c r="Y6243" t="s">
        <v>875</v>
      </c>
      <c r="Z6243" t="s">
        <v>6700</v>
      </c>
    </row>
    <row r="6244" spans="1:26" hidden="1" x14ac:dyDescent="0.25">
      <c r="A6244" t="s">
        <v>24724</v>
      </c>
      <c r="B6244" t="s">
        <v>24725</v>
      </c>
      <c r="C6244" s="1" t="str">
        <f t="shared" si="1022"/>
        <v>21:0392</v>
      </c>
      <c r="D6244" s="1" t="str">
        <f t="shared" si="1029"/>
        <v>21:0131</v>
      </c>
      <c r="E6244" t="s">
        <v>24718</v>
      </c>
      <c r="F6244" t="s">
        <v>24726</v>
      </c>
      <c r="H6244">
        <v>67.583175999999995</v>
      </c>
      <c r="I6244">
        <v>-82.907456699999997</v>
      </c>
      <c r="J6244" s="1" t="str">
        <f t="shared" si="1030"/>
        <v>NGR lake sediment grab sample</v>
      </c>
      <c r="K6244" s="1" t="str">
        <f t="shared" si="1031"/>
        <v>&lt;177 micron (NGR)</v>
      </c>
      <c r="L6244">
        <v>20</v>
      </c>
      <c r="M6244" t="s">
        <v>366</v>
      </c>
      <c r="N6244">
        <v>383</v>
      </c>
      <c r="O6244" t="s">
        <v>679</v>
      </c>
      <c r="P6244" t="s">
        <v>771</v>
      </c>
      <c r="Q6244" t="s">
        <v>34</v>
      </c>
      <c r="R6244" t="s">
        <v>708</v>
      </c>
      <c r="S6244" t="s">
        <v>290</v>
      </c>
      <c r="T6244" t="s">
        <v>36</v>
      </c>
      <c r="U6244" t="s">
        <v>521</v>
      </c>
      <c r="V6244" t="s">
        <v>1802</v>
      </c>
      <c r="W6244" t="s">
        <v>63</v>
      </c>
      <c r="X6244" t="s">
        <v>890</v>
      </c>
      <c r="Y6244" t="s">
        <v>125</v>
      </c>
      <c r="Z6244" t="s">
        <v>869</v>
      </c>
    </row>
    <row r="6245" spans="1:26" hidden="1" x14ac:dyDescent="0.25">
      <c r="A6245" t="s">
        <v>24727</v>
      </c>
      <c r="B6245" t="s">
        <v>24728</v>
      </c>
      <c r="C6245" s="1" t="str">
        <f t="shared" si="1022"/>
        <v>21:0392</v>
      </c>
      <c r="D6245" s="1" t="str">
        <f t="shared" si="1029"/>
        <v>21:0131</v>
      </c>
      <c r="E6245" t="s">
        <v>24729</v>
      </c>
      <c r="F6245" t="s">
        <v>24730</v>
      </c>
      <c r="H6245">
        <v>67.577766199999999</v>
      </c>
      <c r="I6245">
        <v>-82.770386700000003</v>
      </c>
      <c r="J6245" s="1" t="str">
        <f t="shared" si="1030"/>
        <v>NGR lake sediment grab sample</v>
      </c>
      <c r="K6245" s="1" t="str">
        <f t="shared" si="1031"/>
        <v>&lt;177 micron (NGR)</v>
      </c>
      <c r="L6245">
        <v>20</v>
      </c>
      <c r="M6245" t="s">
        <v>60</v>
      </c>
      <c r="N6245">
        <v>384</v>
      </c>
      <c r="O6245" t="s">
        <v>515</v>
      </c>
      <c r="P6245" t="s">
        <v>289</v>
      </c>
      <c r="Q6245" t="s">
        <v>244</v>
      </c>
      <c r="R6245" t="s">
        <v>691</v>
      </c>
      <c r="S6245" t="s">
        <v>77</v>
      </c>
      <c r="T6245" t="s">
        <v>225</v>
      </c>
      <c r="U6245" t="s">
        <v>868</v>
      </c>
      <c r="V6245" t="s">
        <v>393</v>
      </c>
      <c r="W6245" t="s">
        <v>80</v>
      </c>
      <c r="X6245" t="s">
        <v>300</v>
      </c>
      <c r="Y6245" t="s">
        <v>1607</v>
      </c>
      <c r="Z6245" t="s">
        <v>1442</v>
      </c>
    </row>
    <row r="6246" spans="1:26" hidden="1" x14ac:dyDescent="0.25">
      <c r="A6246" t="s">
        <v>24731</v>
      </c>
      <c r="B6246" t="s">
        <v>24732</v>
      </c>
      <c r="C6246" s="1" t="str">
        <f t="shared" ref="C6246:C6309" si="1032">HYPERLINK("http://geochem.nrcan.gc.ca/cdogs/content/bdl/bdl210392_e.htm", "21:0392")</f>
        <v>21:0392</v>
      </c>
      <c r="D6246" s="1" t="str">
        <f t="shared" si="1029"/>
        <v>21:0131</v>
      </c>
      <c r="E6246" t="s">
        <v>24733</v>
      </c>
      <c r="F6246" t="s">
        <v>24734</v>
      </c>
      <c r="H6246">
        <v>67.639085399999999</v>
      </c>
      <c r="I6246">
        <v>-82.787523100000001</v>
      </c>
      <c r="J6246" s="1" t="str">
        <f t="shared" si="1030"/>
        <v>NGR lake sediment grab sample</v>
      </c>
      <c r="K6246" s="1" t="str">
        <f t="shared" si="1031"/>
        <v>&lt;177 micron (NGR)</v>
      </c>
      <c r="L6246">
        <v>20</v>
      </c>
      <c r="M6246" t="s">
        <v>73</v>
      </c>
      <c r="N6246">
        <v>385</v>
      </c>
      <c r="O6246" t="s">
        <v>144</v>
      </c>
      <c r="P6246" t="s">
        <v>488</v>
      </c>
      <c r="Q6246" t="s">
        <v>761</v>
      </c>
      <c r="R6246" t="s">
        <v>165</v>
      </c>
      <c r="S6246" t="s">
        <v>75</v>
      </c>
      <c r="T6246" t="s">
        <v>36</v>
      </c>
      <c r="U6246" t="s">
        <v>1017</v>
      </c>
      <c r="V6246" t="s">
        <v>4550</v>
      </c>
      <c r="W6246" t="s">
        <v>33</v>
      </c>
      <c r="X6246" t="s">
        <v>48</v>
      </c>
      <c r="Y6246" t="s">
        <v>66</v>
      </c>
      <c r="Z6246" t="s">
        <v>76</v>
      </c>
    </row>
    <row r="6247" spans="1:26" hidden="1" x14ac:dyDescent="0.25">
      <c r="A6247" t="s">
        <v>24735</v>
      </c>
      <c r="B6247" t="s">
        <v>24736</v>
      </c>
      <c r="C6247" s="1" t="str">
        <f t="shared" si="1032"/>
        <v>21:0392</v>
      </c>
      <c r="D6247" s="1" t="str">
        <f>HYPERLINK("http://geochem.nrcan.gc.ca/cdogs/content/svy/svy_e.htm", "")</f>
        <v/>
      </c>
      <c r="G6247" s="1" t="str">
        <f>HYPERLINK("http://geochem.nrcan.gc.ca/cdogs/content/cr_/cr_00023_e.htm", "23")</f>
        <v>23</v>
      </c>
      <c r="J6247" t="s">
        <v>220</v>
      </c>
      <c r="K6247" t="s">
        <v>221</v>
      </c>
      <c r="L6247">
        <v>20</v>
      </c>
      <c r="M6247" t="s">
        <v>222</v>
      </c>
      <c r="N6247">
        <v>386</v>
      </c>
      <c r="O6247" t="s">
        <v>81</v>
      </c>
      <c r="P6247" t="s">
        <v>145</v>
      </c>
      <c r="Q6247" t="s">
        <v>277</v>
      </c>
      <c r="R6247" t="s">
        <v>109</v>
      </c>
      <c r="S6247" t="s">
        <v>290</v>
      </c>
      <c r="T6247" t="s">
        <v>36</v>
      </c>
      <c r="U6247" t="s">
        <v>964</v>
      </c>
      <c r="V6247" t="s">
        <v>504</v>
      </c>
      <c r="W6247" t="s">
        <v>39</v>
      </c>
      <c r="X6247" t="s">
        <v>81</v>
      </c>
      <c r="Y6247" t="s">
        <v>146</v>
      </c>
      <c r="Z6247" t="s">
        <v>229</v>
      </c>
    </row>
    <row r="6248" spans="1:26" hidden="1" x14ac:dyDescent="0.25">
      <c r="A6248" t="s">
        <v>24737</v>
      </c>
      <c r="B6248" t="s">
        <v>24738</v>
      </c>
      <c r="C6248" s="1" t="str">
        <f t="shared" si="1032"/>
        <v>21:0392</v>
      </c>
      <c r="D6248" s="1" t="str">
        <f t="shared" ref="D6248:D6270" si="1033">HYPERLINK("http://geochem.nrcan.gc.ca/cdogs/content/svy/svy210131_e.htm", "21:0131")</f>
        <v>21:0131</v>
      </c>
      <c r="E6248" t="s">
        <v>24739</v>
      </c>
      <c r="F6248" t="s">
        <v>24740</v>
      </c>
      <c r="H6248">
        <v>67.645657900000003</v>
      </c>
      <c r="I6248">
        <v>-82.702612299999998</v>
      </c>
      <c r="J6248" s="1" t="str">
        <f t="shared" ref="J6248:J6270" si="1034">HYPERLINK("http://geochem.nrcan.gc.ca/cdogs/content/kwd/kwd020027_e.htm", "NGR lake sediment grab sample")</f>
        <v>NGR lake sediment grab sample</v>
      </c>
      <c r="K6248" s="1" t="str">
        <f t="shared" ref="K6248:K6270" si="1035">HYPERLINK("http://geochem.nrcan.gc.ca/cdogs/content/kwd/kwd080006_e.htm", "&lt;177 micron (NGR)")</f>
        <v>&lt;177 micron (NGR)</v>
      </c>
      <c r="L6248">
        <v>20</v>
      </c>
      <c r="M6248" t="s">
        <v>87</v>
      </c>
      <c r="N6248">
        <v>387</v>
      </c>
      <c r="O6248" t="s">
        <v>1819</v>
      </c>
      <c r="P6248" t="s">
        <v>1058</v>
      </c>
      <c r="Q6248" t="s">
        <v>145</v>
      </c>
      <c r="R6248" t="s">
        <v>121</v>
      </c>
      <c r="S6248" t="s">
        <v>135</v>
      </c>
      <c r="T6248" t="s">
        <v>36</v>
      </c>
      <c r="U6248" t="s">
        <v>874</v>
      </c>
      <c r="V6248" t="s">
        <v>8127</v>
      </c>
      <c r="W6248" t="s">
        <v>80</v>
      </c>
      <c r="X6248" t="s">
        <v>48</v>
      </c>
      <c r="Y6248" t="s">
        <v>41</v>
      </c>
      <c r="Z6248" t="s">
        <v>1442</v>
      </c>
    </row>
    <row r="6249" spans="1:26" hidden="1" x14ac:dyDescent="0.25">
      <c r="A6249" t="s">
        <v>24741</v>
      </c>
      <c r="B6249" t="s">
        <v>24742</v>
      </c>
      <c r="C6249" s="1" t="str">
        <f t="shared" si="1032"/>
        <v>21:0392</v>
      </c>
      <c r="D6249" s="1" t="str">
        <f t="shared" si="1033"/>
        <v>21:0131</v>
      </c>
      <c r="E6249" t="s">
        <v>24743</v>
      </c>
      <c r="F6249" t="s">
        <v>24744</v>
      </c>
      <c r="H6249">
        <v>67.730827500000004</v>
      </c>
      <c r="I6249">
        <v>-82.795025999999993</v>
      </c>
      <c r="J6249" s="1" t="str">
        <f t="shared" si="1034"/>
        <v>NGR lake sediment grab sample</v>
      </c>
      <c r="K6249" s="1" t="str">
        <f t="shared" si="1035"/>
        <v>&lt;177 micron (NGR)</v>
      </c>
      <c r="L6249">
        <v>20</v>
      </c>
      <c r="M6249" t="s">
        <v>96</v>
      </c>
      <c r="N6249">
        <v>388</v>
      </c>
      <c r="O6249" t="s">
        <v>342</v>
      </c>
      <c r="P6249" t="s">
        <v>223</v>
      </c>
      <c r="Q6249" t="s">
        <v>290</v>
      </c>
      <c r="R6249" t="s">
        <v>283</v>
      </c>
      <c r="S6249" t="s">
        <v>109</v>
      </c>
      <c r="T6249" t="s">
        <v>122</v>
      </c>
      <c r="U6249" t="s">
        <v>355</v>
      </c>
      <c r="V6249" t="s">
        <v>164</v>
      </c>
      <c r="W6249" t="s">
        <v>80</v>
      </c>
      <c r="X6249" t="s">
        <v>79</v>
      </c>
      <c r="Y6249" t="s">
        <v>41</v>
      </c>
      <c r="Z6249" t="s">
        <v>2335</v>
      </c>
    </row>
    <row r="6250" spans="1:26" hidden="1" x14ac:dyDescent="0.25">
      <c r="A6250" t="s">
        <v>24745</v>
      </c>
      <c r="B6250" t="s">
        <v>24746</v>
      </c>
      <c r="C6250" s="1" t="str">
        <f t="shared" si="1032"/>
        <v>21:0392</v>
      </c>
      <c r="D6250" s="1" t="str">
        <f t="shared" si="1033"/>
        <v>21:0131</v>
      </c>
      <c r="E6250" t="s">
        <v>24747</v>
      </c>
      <c r="F6250" t="s">
        <v>24748</v>
      </c>
      <c r="H6250">
        <v>67.756694100000004</v>
      </c>
      <c r="I6250">
        <v>-82.885877300000004</v>
      </c>
      <c r="J6250" s="1" t="str">
        <f t="shared" si="1034"/>
        <v>NGR lake sediment grab sample</v>
      </c>
      <c r="K6250" s="1" t="str">
        <f t="shared" si="1035"/>
        <v>&lt;177 micron (NGR)</v>
      </c>
      <c r="L6250">
        <v>20</v>
      </c>
      <c r="M6250" t="s">
        <v>106</v>
      </c>
      <c r="N6250">
        <v>389</v>
      </c>
      <c r="O6250" t="s">
        <v>488</v>
      </c>
      <c r="P6250" t="s">
        <v>236</v>
      </c>
      <c r="Q6250" t="s">
        <v>349</v>
      </c>
      <c r="R6250" t="s">
        <v>711</v>
      </c>
      <c r="S6250" t="s">
        <v>198</v>
      </c>
      <c r="T6250" t="s">
        <v>36</v>
      </c>
      <c r="U6250" t="s">
        <v>328</v>
      </c>
      <c r="V6250" t="s">
        <v>1172</v>
      </c>
      <c r="W6250" t="s">
        <v>66</v>
      </c>
      <c r="X6250" t="s">
        <v>48</v>
      </c>
      <c r="Y6250" t="s">
        <v>41</v>
      </c>
      <c r="Z6250" t="s">
        <v>4295</v>
      </c>
    </row>
    <row r="6251" spans="1:26" hidden="1" x14ac:dyDescent="0.25">
      <c r="A6251" t="s">
        <v>24749</v>
      </c>
      <c r="B6251" t="s">
        <v>24750</v>
      </c>
      <c r="C6251" s="1" t="str">
        <f t="shared" si="1032"/>
        <v>21:0392</v>
      </c>
      <c r="D6251" s="1" t="str">
        <f t="shared" si="1033"/>
        <v>21:0131</v>
      </c>
      <c r="E6251" t="s">
        <v>24751</v>
      </c>
      <c r="F6251" t="s">
        <v>24752</v>
      </c>
      <c r="H6251">
        <v>67.763153299999999</v>
      </c>
      <c r="I6251">
        <v>-82.817113399999997</v>
      </c>
      <c r="J6251" s="1" t="str">
        <f t="shared" si="1034"/>
        <v>NGR lake sediment grab sample</v>
      </c>
      <c r="K6251" s="1" t="str">
        <f t="shared" si="1035"/>
        <v>&lt;177 micron (NGR)</v>
      </c>
      <c r="L6251">
        <v>20</v>
      </c>
      <c r="M6251" t="s">
        <v>118</v>
      </c>
      <c r="N6251">
        <v>390</v>
      </c>
      <c r="O6251" t="s">
        <v>320</v>
      </c>
      <c r="P6251" t="s">
        <v>223</v>
      </c>
      <c r="Q6251" t="s">
        <v>596</v>
      </c>
      <c r="R6251" t="s">
        <v>335</v>
      </c>
      <c r="S6251" t="s">
        <v>64</v>
      </c>
      <c r="T6251" t="s">
        <v>36</v>
      </c>
      <c r="U6251" t="s">
        <v>260</v>
      </c>
      <c r="V6251" t="s">
        <v>5055</v>
      </c>
      <c r="W6251" t="s">
        <v>63</v>
      </c>
      <c r="X6251" t="s">
        <v>890</v>
      </c>
      <c r="Y6251" t="s">
        <v>41</v>
      </c>
      <c r="Z6251" t="s">
        <v>4726</v>
      </c>
    </row>
    <row r="6252" spans="1:26" hidden="1" x14ac:dyDescent="0.25">
      <c r="A6252" t="s">
        <v>24753</v>
      </c>
      <c r="B6252" t="s">
        <v>24754</v>
      </c>
      <c r="C6252" s="1" t="str">
        <f t="shared" si="1032"/>
        <v>21:0392</v>
      </c>
      <c r="D6252" s="1" t="str">
        <f t="shared" si="1033"/>
        <v>21:0131</v>
      </c>
      <c r="E6252" t="s">
        <v>24755</v>
      </c>
      <c r="F6252" t="s">
        <v>24756</v>
      </c>
      <c r="H6252">
        <v>67.784340299999997</v>
      </c>
      <c r="I6252">
        <v>-82.807946799999996</v>
      </c>
      <c r="J6252" s="1" t="str">
        <f t="shared" si="1034"/>
        <v>NGR lake sediment grab sample</v>
      </c>
      <c r="K6252" s="1" t="str">
        <f t="shared" si="1035"/>
        <v>&lt;177 micron (NGR)</v>
      </c>
      <c r="L6252">
        <v>20</v>
      </c>
      <c r="M6252" t="s">
        <v>131</v>
      </c>
      <c r="N6252">
        <v>391</v>
      </c>
      <c r="O6252" t="s">
        <v>119</v>
      </c>
      <c r="P6252" t="s">
        <v>562</v>
      </c>
      <c r="Q6252" t="s">
        <v>32</v>
      </c>
      <c r="R6252" t="s">
        <v>224</v>
      </c>
      <c r="S6252" t="s">
        <v>321</v>
      </c>
      <c r="T6252" t="s">
        <v>36</v>
      </c>
      <c r="U6252" t="s">
        <v>111</v>
      </c>
      <c r="V6252" t="s">
        <v>76</v>
      </c>
      <c r="W6252" t="s">
        <v>80</v>
      </c>
      <c r="X6252" t="s">
        <v>890</v>
      </c>
      <c r="Y6252" t="s">
        <v>125</v>
      </c>
      <c r="Z6252" t="s">
        <v>181</v>
      </c>
    </row>
    <row r="6253" spans="1:26" hidden="1" x14ac:dyDescent="0.25">
      <c r="A6253" t="s">
        <v>24757</v>
      </c>
      <c r="B6253" t="s">
        <v>24758</v>
      </c>
      <c r="C6253" s="1" t="str">
        <f t="shared" si="1032"/>
        <v>21:0392</v>
      </c>
      <c r="D6253" s="1" t="str">
        <f t="shared" si="1033"/>
        <v>21:0131</v>
      </c>
      <c r="E6253" t="s">
        <v>24759</v>
      </c>
      <c r="F6253" t="s">
        <v>24760</v>
      </c>
      <c r="H6253">
        <v>67.782040300000006</v>
      </c>
      <c r="I6253">
        <v>-82.738763800000001</v>
      </c>
      <c r="J6253" s="1" t="str">
        <f t="shared" si="1034"/>
        <v>NGR lake sediment grab sample</v>
      </c>
      <c r="K6253" s="1" t="str">
        <f t="shared" si="1035"/>
        <v>&lt;177 micron (NGR)</v>
      </c>
      <c r="L6253">
        <v>20</v>
      </c>
      <c r="M6253" t="s">
        <v>143</v>
      </c>
      <c r="N6253">
        <v>392</v>
      </c>
      <c r="O6253" t="s">
        <v>1177</v>
      </c>
      <c r="P6253" t="s">
        <v>155</v>
      </c>
      <c r="Q6253" t="s">
        <v>394</v>
      </c>
      <c r="R6253" t="s">
        <v>51</v>
      </c>
      <c r="S6253" t="s">
        <v>75</v>
      </c>
      <c r="T6253" t="s">
        <v>36</v>
      </c>
      <c r="U6253" t="s">
        <v>910</v>
      </c>
      <c r="V6253" t="s">
        <v>18944</v>
      </c>
      <c r="W6253" t="s">
        <v>33</v>
      </c>
      <c r="X6253" t="s">
        <v>79</v>
      </c>
      <c r="Y6253" t="s">
        <v>125</v>
      </c>
      <c r="Z6253" t="s">
        <v>201</v>
      </c>
    </row>
    <row r="6254" spans="1:26" hidden="1" x14ac:dyDescent="0.25">
      <c r="A6254" t="s">
        <v>24761</v>
      </c>
      <c r="B6254" t="s">
        <v>24762</v>
      </c>
      <c r="C6254" s="1" t="str">
        <f t="shared" si="1032"/>
        <v>21:0392</v>
      </c>
      <c r="D6254" s="1" t="str">
        <f t="shared" si="1033"/>
        <v>21:0131</v>
      </c>
      <c r="E6254" t="s">
        <v>24763</v>
      </c>
      <c r="F6254" t="s">
        <v>24764</v>
      </c>
      <c r="H6254">
        <v>67.805728900000005</v>
      </c>
      <c r="I6254">
        <v>-82.733500899999996</v>
      </c>
      <c r="J6254" s="1" t="str">
        <f t="shared" si="1034"/>
        <v>NGR lake sediment grab sample</v>
      </c>
      <c r="K6254" s="1" t="str">
        <f t="shared" si="1035"/>
        <v>&lt;177 micron (NGR)</v>
      </c>
      <c r="L6254">
        <v>20</v>
      </c>
      <c r="M6254" t="s">
        <v>177</v>
      </c>
      <c r="N6254">
        <v>393</v>
      </c>
      <c r="O6254" t="s">
        <v>119</v>
      </c>
      <c r="P6254" t="s">
        <v>300</v>
      </c>
      <c r="Q6254" t="s">
        <v>334</v>
      </c>
      <c r="R6254" t="s">
        <v>1254</v>
      </c>
      <c r="S6254" t="s">
        <v>596</v>
      </c>
      <c r="T6254" t="s">
        <v>36</v>
      </c>
      <c r="U6254" t="s">
        <v>3698</v>
      </c>
      <c r="V6254" t="s">
        <v>16223</v>
      </c>
      <c r="W6254" t="s">
        <v>78</v>
      </c>
      <c r="X6254" t="s">
        <v>79</v>
      </c>
      <c r="Y6254" t="s">
        <v>63</v>
      </c>
      <c r="Z6254" t="s">
        <v>4726</v>
      </c>
    </row>
    <row r="6255" spans="1:26" hidden="1" x14ac:dyDescent="0.25">
      <c r="A6255" t="s">
        <v>24765</v>
      </c>
      <c r="B6255" t="s">
        <v>24766</v>
      </c>
      <c r="C6255" s="1" t="str">
        <f t="shared" si="1032"/>
        <v>21:0392</v>
      </c>
      <c r="D6255" s="1" t="str">
        <f t="shared" si="1033"/>
        <v>21:0131</v>
      </c>
      <c r="E6255" t="s">
        <v>24767</v>
      </c>
      <c r="F6255" t="s">
        <v>24768</v>
      </c>
      <c r="H6255">
        <v>67.827746899999994</v>
      </c>
      <c r="I6255">
        <v>-82.689698899999996</v>
      </c>
      <c r="J6255" s="1" t="str">
        <f t="shared" si="1034"/>
        <v>NGR lake sediment grab sample</v>
      </c>
      <c r="K6255" s="1" t="str">
        <f t="shared" si="1035"/>
        <v>&lt;177 micron (NGR)</v>
      </c>
      <c r="L6255">
        <v>20</v>
      </c>
      <c r="M6255" t="s">
        <v>187</v>
      </c>
      <c r="N6255">
        <v>394</v>
      </c>
      <c r="O6255" t="s">
        <v>163</v>
      </c>
      <c r="P6255" t="s">
        <v>348</v>
      </c>
      <c r="Q6255" t="s">
        <v>394</v>
      </c>
      <c r="R6255" t="s">
        <v>62</v>
      </c>
      <c r="S6255" t="s">
        <v>668</v>
      </c>
      <c r="T6255" t="s">
        <v>36</v>
      </c>
      <c r="U6255" t="s">
        <v>170</v>
      </c>
      <c r="V6255" t="s">
        <v>2830</v>
      </c>
      <c r="W6255" t="s">
        <v>78</v>
      </c>
      <c r="X6255" t="s">
        <v>79</v>
      </c>
      <c r="Y6255" t="s">
        <v>66</v>
      </c>
      <c r="Z6255" t="s">
        <v>4244</v>
      </c>
    </row>
    <row r="6256" spans="1:26" hidden="1" x14ac:dyDescent="0.25">
      <c r="A6256" t="s">
        <v>24769</v>
      </c>
      <c r="B6256" t="s">
        <v>24770</v>
      </c>
      <c r="C6256" s="1" t="str">
        <f t="shared" si="1032"/>
        <v>21:0392</v>
      </c>
      <c r="D6256" s="1" t="str">
        <f t="shared" si="1033"/>
        <v>21:0131</v>
      </c>
      <c r="E6256" t="s">
        <v>24771</v>
      </c>
      <c r="F6256" t="s">
        <v>24772</v>
      </c>
      <c r="H6256">
        <v>67.851252200000005</v>
      </c>
      <c r="I6256">
        <v>-82.638597700000005</v>
      </c>
      <c r="J6256" s="1" t="str">
        <f t="shared" si="1034"/>
        <v>NGR lake sediment grab sample</v>
      </c>
      <c r="K6256" s="1" t="str">
        <f t="shared" si="1035"/>
        <v>&lt;177 micron (NGR)</v>
      </c>
      <c r="L6256">
        <v>20</v>
      </c>
      <c r="M6256" t="s">
        <v>251</v>
      </c>
      <c r="N6256">
        <v>395</v>
      </c>
      <c r="O6256" t="s">
        <v>497</v>
      </c>
      <c r="P6256" t="s">
        <v>488</v>
      </c>
      <c r="Q6256" t="s">
        <v>711</v>
      </c>
      <c r="R6256" t="s">
        <v>79</v>
      </c>
      <c r="S6256" t="s">
        <v>668</v>
      </c>
      <c r="T6256" t="s">
        <v>36</v>
      </c>
      <c r="U6256" t="s">
        <v>477</v>
      </c>
      <c r="V6256" t="s">
        <v>4982</v>
      </c>
      <c r="W6256" t="s">
        <v>33</v>
      </c>
      <c r="X6256" t="s">
        <v>79</v>
      </c>
      <c r="Y6256" t="s">
        <v>63</v>
      </c>
      <c r="Z6256" t="s">
        <v>2697</v>
      </c>
    </row>
    <row r="6257" spans="1:26" hidden="1" x14ac:dyDescent="0.25">
      <c r="A6257" t="s">
        <v>24773</v>
      </c>
      <c r="B6257" t="s">
        <v>24774</v>
      </c>
      <c r="C6257" s="1" t="str">
        <f t="shared" si="1032"/>
        <v>21:0392</v>
      </c>
      <c r="D6257" s="1" t="str">
        <f t="shared" si="1033"/>
        <v>21:0131</v>
      </c>
      <c r="E6257" t="s">
        <v>24775</v>
      </c>
      <c r="F6257" t="s">
        <v>24776</v>
      </c>
      <c r="H6257">
        <v>67.860284699999994</v>
      </c>
      <c r="I6257">
        <v>-82.6760728</v>
      </c>
      <c r="J6257" s="1" t="str">
        <f t="shared" si="1034"/>
        <v>NGR lake sediment grab sample</v>
      </c>
      <c r="K6257" s="1" t="str">
        <f t="shared" si="1035"/>
        <v>&lt;177 micron (NGR)</v>
      </c>
      <c r="L6257">
        <v>20</v>
      </c>
      <c r="M6257" t="s">
        <v>259</v>
      </c>
      <c r="N6257">
        <v>396</v>
      </c>
      <c r="O6257" t="s">
        <v>588</v>
      </c>
      <c r="P6257" t="s">
        <v>253</v>
      </c>
      <c r="Q6257" t="s">
        <v>271</v>
      </c>
      <c r="R6257" t="s">
        <v>278</v>
      </c>
      <c r="S6257" t="s">
        <v>76</v>
      </c>
      <c r="T6257" t="s">
        <v>122</v>
      </c>
      <c r="U6257" t="s">
        <v>655</v>
      </c>
      <c r="V6257" t="s">
        <v>564</v>
      </c>
      <c r="W6257" t="s">
        <v>181</v>
      </c>
      <c r="X6257" t="s">
        <v>48</v>
      </c>
      <c r="Y6257" t="s">
        <v>41</v>
      </c>
      <c r="Z6257" t="s">
        <v>6453</v>
      </c>
    </row>
    <row r="6258" spans="1:26" hidden="1" x14ac:dyDescent="0.25">
      <c r="A6258" t="s">
        <v>24777</v>
      </c>
      <c r="B6258" t="s">
        <v>24778</v>
      </c>
      <c r="C6258" s="1" t="str">
        <f t="shared" si="1032"/>
        <v>21:0392</v>
      </c>
      <c r="D6258" s="1" t="str">
        <f t="shared" si="1033"/>
        <v>21:0131</v>
      </c>
      <c r="E6258" t="s">
        <v>24775</v>
      </c>
      <c r="F6258" t="s">
        <v>24779</v>
      </c>
      <c r="H6258">
        <v>67.860284699999994</v>
      </c>
      <c r="I6258">
        <v>-82.6760728</v>
      </c>
      <c r="J6258" s="1" t="str">
        <f t="shared" si="1034"/>
        <v>NGR lake sediment grab sample</v>
      </c>
      <c r="K6258" s="1" t="str">
        <f t="shared" si="1035"/>
        <v>&lt;177 micron (NGR)</v>
      </c>
      <c r="L6258">
        <v>20</v>
      </c>
      <c r="M6258" t="s">
        <v>268</v>
      </c>
      <c r="N6258">
        <v>397</v>
      </c>
      <c r="O6258" t="s">
        <v>609</v>
      </c>
      <c r="P6258" t="s">
        <v>455</v>
      </c>
      <c r="Q6258" t="s">
        <v>596</v>
      </c>
      <c r="R6258" t="s">
        <v>516</v>
      </c>
      <c r="S6258" t="s">
        <v>97</v>
      </c>
      <c r="T6258" t="s">
        <v>36</v>
      </c>
      <c r="U6258" t="s">
        <v>655</v>
      </c>
      <c r="V6258" t="s">
        <v>1703</v>
      </c>
      <c r="W6258" t="s">
        <v>181</v>
      </c>
      <c r="X6258" t="s">
        <v>336</v>
      </c>
      <c r="Y6258" t="s">
        <v>125</v>
      </c>
      <c r="Z6258" t="s">
        <v>2495</v>
      </c>
    </row>
    <row r="6259" spans="1:26" hidden="1" x14ac:dyDescent="0.25">
      <c r="A6259" t="s">
        <v>24780</v>
      </c>
      <c r="B6259" t="s">
        <v>24781</v>
      </c>
      <c r="C6259" s="1" t="str">
        <f t="shared" si="1032"/>
        <v>21:0392</v>
      </c>
      <c r="D6259" s="1" t="str">
        <f t="shared" si="1033"/>
        <v>21:0131</v>
      </c>
      <c r="E6259" t="s">
        <v>24782</v>
      </c>
      <c r="F6259" t="s">
        <v>24783</v>
      </c>
      <c r="H6259">
        <v>67.871594700000003</v>
      </c>
      <c r="I6259">
        <v>-82.667629500000004</v>
      </c>
      <c r="J6259" s="1" t="str">
        <f t="shared" si="1034"/>
        <v>NGR lake sediment grab sample</v>
      </c>
      <c r="K6259" s="1" t="str">
        <f t="shared" si="1035"/>
        <v>&lt;177 micron (NGR)</v>
      </c>
      <c r="L6259">
        <v>20</v>
      </c>
      <c r="M6259" t="s">
        <v>196</v>
      </c>
      <c r="N6259">
        <v>398</v>
      </c>
      <c r="O6259" t="s">
        <v>888</v>
      </c>
      <c r="P6259" t="s">
        <v>223</v>
      </c>
      <c r="Q6259" t="s">
        <v>50</v>
      </c>
      <c r="R6259" t="s">
        <v>82</v>
      </c>
      <c r="S6259" t="s">
        <v>290</v>
      </c>
      <c r="T6259" t="s">
        <v>36</v>
      </c>
      <c r="U6259" t="s">
        <v>390</v>
      </c>
      <c r="V6259" t="s">
        <v>1018</v>
      </c>
      <c r="W6259" t="s">
        <v>76</v>
      </c>
      <c r="X6259" t="s">
        <v>79</v>
      </c>
      <c r="Y6259" t="s">
        <v>125</v>
      </c>
      <c r="Z6259" t="s">
        <v>2491</v>
      </c>
    </row>
    <row r="6260" spans="1:26" hidden="1" x14ac:dyDescent="0.25">
      <c r="A6260" t="s">
        <v>24784</v>
      </c>
      <c r="B6260" t="s">
        <v>24785</v>
      </c>
      <c r="C6260" s="1" t="str">
        <f t="shared" si="1032"/>
        <v>21:0392</v>
      </c>
      <c r="D6260" s="1" t="str">
        <f t="shared" si="1033"/>
        <v>21:0131</v>
      </c>
      <c r="E6260" t="s">
        <v>24786</v>
      </c>
      <c r="F6260" t="s">
        <v>24787</v>
      </c>
      <c r="H6260">
        <v>67.913157900000002</v>
      </c>
      <c r="I6260">
        <v>-82.566844799999998</v>
      </c>
      <c r="J6260" s="1" t="str">
        <f t="shared" si="1034"/>
        <v>NGR lake sediment grab sample</v>
      </c>
      <c r="K6260" s="1" t="str">
        <f t="shared" si="1035"/>
        <v>&lt;177 micron (NGR)</v>
      </c>
      <c r="L6260">
        <v>20</v>
      </c>
      <c r="M6260" t="s">
        <v>206</v>
      </c>
      <c r="N6260">
        <v>399</v>
      </c>
      <c r="O6260" t="s">
        <v>3263</v>
      </c>
      <c r="P6260" t="s">
        <v>1254</v>
      </c>
      <c r="Q6260" t="s">
        <v>668</v>
      </c>
      <c r="R6260" t="s">
        <v>516</v>
      </c>
      <c r="S6260" t="s">
        <v>290</v>
      </c>
      <c r="T6260" t="s">
        <v>1095</v>
      </c>
      <c r="U6260" t="s">
        <v>909</v>
      </c>
      <c r="V6260" t="s">
        <v>63</v>
      </c>
      <c r="W6260" t="s">
        <v>63</v>
      </c>
      <c r="X6260" t="s">
        <v>81</v>
      </c>
      <c r="Y6260" t="s">
        <v>309</v>
      </c>
      <c r="Z6260" t="s">
        <v>34</v>
      </c>
    </row>
    <row r="6261" spans="1:26" hidden="1" x14ac:dyDescent="0.25">
      <c r="A6261" t="s">
        <v>24788</v>
      </c>
      <c r="B6261" t="s">
        <v>24789</v>
      </c>
      <c r="C6261" s="1" t="str">
        <f t="shared" si="1032"/>
        <v>21:0392</v>
      </c>
      <c r="D6261" s="1" t="str">
        <f t="shared" si="1033"/>
        <v>21:0131</v>
      </c>
      <c r="E6261" t="s">
        <v>24790</v>
      </c>
      <c r="F6261" t="s">
        <v>24791</v>
      </c>
      <c r="H6261">
        <v>67.952697099999995</v>
      </c>
      <c r="I6261">
        <v>-82.479472200000004</v>
      </c>
      <c r="J6261" s="1" t="str">
        <f t="shared" si="1034"/>
        <v>NGR lake sediment grab sample</v>
      </c>
      <c r="K6261" s="1" t="str">
        <f t="shared" si="1035"/>
        <v>&lt;177 micron (NGR)</v>
      </c>
      <c r="L6261">
        <v>20</v>
      </c>
      <c r="M6261" t="s">
        <v>214</v>
      </c>
      <c r="N6261">
        <v>400</v>
      </c>
      <c r="O6261" t="s">
        <v>223</v>
      </c>
      <c r="P6261" t="s">
        <v>244</v>
      </c>
      <c r="Q6261" t="s">
        <v>76</v>
      </c>
      <c r="R6261" t="s">
        <v>271</v>
      </c>
      <c r="S6261" t="s">
        <v>76</v>
      </c>
      <c r="T6261" t="s">
        <v>36</v>
      </c>
      <c r="U6261" t="s">
        <v>5050</v>
      </c>
      <c r="V6261" t="s">
        <v>992</v>
      </c>
      <c r="W6261" t="s">
        <v>80</v>
      </c>
      <c r="X6261" t="s">
        <v>82</v>
      </c>
      <c r="Y6261" t="s">
        <v>309</v>
      </c>
      <c r="Z6261" t="s">
        <v>895</v>
      </c>
    </row>
    <row r="6262" spans="1:26" hidden="1" x14ac:dyDescent="0.25">
      <c r="A6262" t="s">
        <v>24792</v>
      </c>
      <c r="B6262" t="s">
        <v>24793</v>
      </c>
      <c r="C6262" s="1" t="str">
        <f t="shared" si="1032"/>
        <v>21:0392</v>
      </c>
      <c r="D6262" s="1" t="str">
        <f t="shared" si="1033"/>
        <v>21:0131</v>
      </c>
      <c r="E6262" t="s">
        <v>24794</v>
      </c>
      <c r="F6262" t="s">
        <v>24795</v>
      </c>
      <c r="H6262">
        <v>67.637911200000005</v>
      </c>
      <c r="I6262">
        <v>-82.677928300000005</v>
      </c>
      <c r="J6262" s="1" t="str">
        <f t="shared" si="1034"/>
        <v>NGR lake sediment grab sample</v>
      </c>
      <c r="K6262" s="1" t="str">
        <f t="shared" si="1035"/>
        <v>&lt;177 micron (NGR)</v>
      </c>
      <c r="L6262">
        <v>21</v>
      </c>
      <c r="M6262" t="s">
        <v>242</v>
      </c>
      <c r="N6262">
        <v>401</v>
      </c>
      <c r="O6262" t="s">
        <v>1709</v>
      </c>
      <c r="P6262" t="s">
        <v>1090</v>
      </c>
      <c r="Q6262" t="s">
        <v>82</v>
      </c>
      <c r="R6262" t="s">
        <v>890</v>
      </c>
      <c r="S6262" t="s">
        <v>134</v>
      </c>
      <c r="T6262" t="s">
        <v>36</v>
      </c>
      <c r="U6262" t="s">
        <v>2543</v>
      </c>
      <c r="V6262" t="s">
        <v>11779</v>
      </c>
      <c r="W6262" t="s">
        <v>63</v>
      </c>
      <c r="X6262" t="s">
        <v>336</v>
      </c>
      <c r="Y6262" t="s">
        <v>125</v>
      </c>
      <c r="Z6262" t="s">
        <v>5481</v>
      </c>
    </row>
    <row r="6263" spans="1:26" hidden="1" x14ac:dyDescent="0.25">
      <c r="A6263" t="s">
        <v>24796</v>
      </c>
      <c r="B6263" t="s">
        <v>24797</v>
      </c>
      <c r="C6263" s="1" t="str">
        <f t="shared" si="1032"/>
        <v>21:0392</v>
      </c>
      <c r="D6263" s="1" t="str">
        <f t="shared" si="1033"/>
        <v>21:0131</v>
      </c>
      <c r="E6263" t="s">
        <v>24798</v>
      </c>
      <c r="F6263" t="s">
        <v>24799</v>
      </c>
      <c r="H6263">
        <v>67.969647899999998</v>
      </c>
      <c r="I6263">
        <v>-82.468988300000007</v>
      </c>
      <c r="J6263" s="1" t="str">
        <f t="shared" si="1034"/>
        <v>NGR lake sediment grab sample</v>
      </c>
      <c r="K6263" s="1" t="str">
        <f t="shared" si="1035"/>
        <v>&lt;177 micron (NGR)</v>
      </c>
      <c r="L6263">
        <v>21</v>
      </c>
      <c r="M6263" t="s">
        <v>251</v>
      </c>
      <c r="N6263">
        <v>402</v>
      </c>
      <c r="O6263" t="s">
        <v>603</v>
      </c>
      <c r="P6263" t="s">
        <v>298</v>
      </c>
      <c r="Q6263" t="s">
        <v>134</v>
      </c>
      <c r="R6263" t="s">
        <v>334</v>
      </c>
      <c r="S6263" t="s">
        <v>34</v>
      </c>
      <c r="T6263" t="s">
        <v>122</v>
      </c>
      <c r="U6263" t="s">
        <v>521</v>
      </c>
      <c r="V6263" t="s">
        <v>368</v>
      </c>
      <c r="W6263" t="s">
        <v>33</v>
      </c>
      <c r="X6263" t="s">
        <v>79</v>
      </c>
      <c r="Y6263" t="s">
        <v>309</v>
      </c>
      <c r="Z6263" t="s">
        <v>3858</v>
      </c>
    </row>
    <row r="6264" spans="1:26" hidden="1" x14ac:dyDescent="0.25">
      <c r="A6264" t="s">
        <v>24800</v>
      </c>
      <c r="B6264" t="s">
        <v>24801</v>
      </c>
      <c r="C6264" s="1" t="str">
        <f t="shared" si="1032"/>
        <v>21:0392</v>
      </c>
      <c r="D6264" s="1" t="str">
        <f t="shared" si="1033"/>
        <v>21:0131</v>
      </c>
      <c r="E6264" t="s">
        <v>24802</v>
      </c>
      <c r="F6264" t="s">
        <v>24803</v>
      </c>
      <c r="H6264">
        <v>67.982268000000005</v>
      </c>
      <c r="I6264">
        <v>-82.455108899999999</v>
      </c>
      <c r="J6264" s="1" t="str">
        <f t="shared" si="1034"/>
        <v>NGR lake sediment grab sample</v>
      </c>
      <c r="K6264" s="1" t="str">
        <f t="shared" si="1035"/>
        <v>&lt;177 micron (NGR)</v>
      </c>
      <c r="L6264">
        <v>21</v>
      </c>
      <c r="M6264" t="s">
        <v>259</v>
      </c>
      <c r="N6264">
        <v>403</v>
      </c>
      <c r="O6264" t="s">
        <v>417</v>
      </c>
      <c r="P6264" t="s">
        <v>49</v>
      </c>
      <c r="Q6264" t="s">
        <v>135</v>
      </c>
      <c r="R6264" t="s">
        <v>711</v>
      </c>
      <c r="S6264" t="s">
        <v>34</v>
      </c>
      <c r="T6264" t="s">
        <v>36</v>
      </c>
      <c r="U6264" t="s">
        <v>1282</v>
      </c>
      <c r="V6264" t="s">
        <v>80</v>
      </c>
      <c r="W6264" t="s">
        <v>63</v>
      </c>
      <c r="X6264" t="s">
        <v>82</v>
      </c>
      <c r="Y6264" t="s">
        <v>66</v>
      </c>
      <c r="Z6264" t="s">
        <v>3853</v>
      </c>
    </row>
    <row r="6265" spans="1:26" hidden="1" x14ac:dyDescent="0.25">
      <c r="A6265" t="s">
        <v>24804</v>
      </c>
      <c r="B6265" t="s">
        <v>24805</v>
      </c>
      <c r="C6265" s="1" t="str">
        <f t="shared" si="1032"/>
        <v>21:0392</v>
      </c>
      <c r="D6265" s="1" t="str">
        <f t="shared" si="1033"/>
        <v>21:0131</v>
      </c>
      <c r="E6265" t="s">
        <v>24802</v>
      </c>
      <c r="F6265" t="s">
        <v>24806</v>
      </c>
      <c r="H6265">
        <v>67.982268000000005</v>
      </c>
      <c r="I6265">
        <v>-82.455108899999999</v>
      </c>
      <c r="J6265" s="1" t="str">
        <f t="shared" si="1034"/>
        <v>NGR lake sediment grab sample</v>
      </c>
      <c r="K6265" s="1" t="str">
        <f t="shared" si="1035"/>
        <v>&lt;177 micron (NGR)</v>
      </c>
      <c r="L6265">
        <v>21</v>
      </c>
      <c r="M6265" t="s">
        <v>268</v>
      </c>
      <c r="N6265">
        <v>404</v>
      </c>
      <c r="O6265" t="s">
        <v>588</v>
      </c>
      <c r="P6265" t="s">
        <v>489</v>
      </c>
      <c r="Q6265" t="s">
        <v>77</v>
      </c>
      <c r="R6265" t="s">
        <v>711</v>
      </c>
      <c r="S6265" t="s">
        <v>198</v>
      </c>
      <c r="T6265" t="s">
        <v>36</v>
      </c>
      <c r="U6265" t="s">
        <v>15531</v>
      </c>
      <c r="V6265" t="s">
        <v>2723</v>
      </c>
      <c r="W6265" t="s">
        <v>78</v>
      </c>
      <c r="X6265" t="s">
        <v>82</v>
      </c>
      <c r="Y6265" t="s">
        <v>63</v>
      </c>
      <c r="Z6265" t="s">
        <v>10226</v>
      </c>
    </row>
    <row r="6266" spans="1:26" hidden="1" x14ac:dyDescent="0.25">
      <c r="A6266" t="s">
        <v>24807</v>
      </c>
      <c r="B6266" t="s">
        <v>24808</v>
      </c>
      <c r="C6266" s="1" t="str">
        <f t="shared" si="1032"/>
        <v>21:0392</v>
      </c>
      <c r="D6266" s="1" t="str">
        <f t="shared" si="1033"/>
        <v>21:0131</v>
      </c>
      <c r="E6266" t="s">
        <v>24809</v>
      </c>
      <c r="F6266" t="s">
        <v>24810</v>
      </c>
      <c r="H6266">
        <v>67.978994</v>
      </c>
      <c r="I6266">
        <v>-82.418044399999999</v>
      </c>
      <c r="J6266" s="1" t="str">
        <f t="shared" si="1034"/>
        <v>NGR lake sediment grab sample</v>
      </c>
      <c r="K6266" s="1" t="str">
        <f t="shared" si="1035"/>
        <v>&lt;177 micron (NGR)</v>
      </c>
      <c r="L6266">
        <v>21</v>
      </c>
      <c r="M6266" t="s">
        <v>47</v>
      </c>
      <c r="N6266">
        <v>405</v>
      </c>
      <c r="O6266" t="s">
        <v>207</v>
      </c>
      <c r="P6266" t="s">
        <v>546</v>
      </c>
      <c r="Q6266" t="s">
        <v>34</v>
      </c>
      <c r="R6266" t="s">
        <v>708</v>
      </c>
      <c r="S6266" t="s">
        <v>64</v>
      </c>
      <c r="T6266" t="s">
        <v>36</v>
      </c>
      <c r="U6266" t="s">
        <v>1588</v>
      </c>
      <c r="V6266" t="s">
        <v>80</v>
      </c>
      <c r="W6266" t="s">
        <v>66</v>
      </c>
      <c r="X6266" t="s">
        <v>283</v>
      </c>
      <c r="Y6266" t="s">
        <v>309</v>
      </c>
      <c r="Z6266" t="s">
        <v>4726</v>
      </c>
    </row>
    <row r="6267" spans="1:26" hidden="1" x14ac:dyDescent="0.25">
      <c r="A6267" t="s">
        <v>24811</v>
      </c>
      <c r="B6267" t="s">
        <v>24812</v>
      </c>
      <c r="C6267" s="1" t="str">
        <f t="shared" si="1032"/>
        <v>21:0392</v>
      </c>
      <c r="D6267" s="1" t="str">
        <f t="shared" si="1033"/>
        <v>21:0131</v>
      </c>
      <c r="E6267" t="s">
        <v>24813</v>
      </c>
      <c r="F6267" t="s">
        <v>24814</v>
      </c>
      <c r="H6267">
        <v>67.959218800000002</v>
      </c>
      <c r="I6267">
        <v>-82.397419600000006</v>
      </c>
      <c r="J6267" s="1" t="str">
        <f t="shared" si="1034"/>
        <v>NGR lake sediment grab sample</v>
      </c>
      <c r="K6267" s="1" t="str">
        <f t="shared" si="1035"/>
        <v>&lt;177 micron (NGR)</v>
      </c>
      <c r="L6267">
        <v>21</v>
      </c>
      <c r="M6267" t="s">
        <v>60</v>
      </c>
      <c r="N6267">
        <v>406</v>
      </c>
      <c r="O6267" t="s">
        <v>320</v>
      </c>
      <c r="P6267" t="s">
        <v>516</v>
      </c>
      <c r="Q6267" t="s">
        <v>50</v>
      </c>
      <c r="R6267" t="s">
        <v>761</v>
      </c>
      <c r="S6267" t="s">
        <v>64</v>
      </c>
      <c r="T6267" t="s">
        <v>36</v>
      </c>
      <c r="U6267" t="s">
        <v>2579</v>
      </c>
      <c r="V6267" t="s">
        <v>1607</v>
      </c>
      <c r="W6267" t="s">
        <v>39</v>
      </c>
      <c r="X6267" t="s">
        <v>283</v>
      </c>
      <c r="Y6267" t="s">
        <v>309</v>
      </c>
      <c r="Z6267" t="s">
        <v>6700</v>
      </c>
    </row>
    <row r="6268" spans="1:26" hidden="1" x14ac:dyDescent="0.25">
      <c r="A6268" t="s">
        <v>24815</v>
      </c>
      <c r="B6268" t="s">
        <v>24816</v>
      </c>
      <c r="C6268" s="1" t="str">
        <f t="shared" si="1032"/>
        <v>21:0392</v>
      </c>
      <c r="D6268" s="1" t="str">
        <f t="shared" si="1033"/>
        <v>21:0131</v>
      </c>
      <c r="E6268" t="s">
        <v>24817</v>
      </c>
      <c r="F6268" t="s">
        <v>24818</v>
      </c>
      <c r="H6268">
        <v>67.932683699999998</v>
      </c>
      <c r="I6268">
        <v>-82.419274299999998</v>
      </c>
      <c r="J6268" s="1" t="str">
        <f t="shared" si="1034"/>
        <v>NGR lake sediment grab sample</v>
      </c>
      <c r="K6268" s="1" t="str">
        <f t="shared" si="1035"/>
        <v>&lt;177 micron (NGR)</v>
      </c>
      <c r="L6268">
        <v>21</v>
      </c>
      <c r="M6268" t="s">
        <v>73</v>
      </c>
      <c r="N6268">
        <v>407</v>
      </c>
      <c r="O6268" t="s">
        <v>88</v>
      </c>
      <c r="P6268" t="s">
        <v>224</v>
      </c>
      <c r="Q6268" t="s">
        <v>277</v>
      </c>
      <c r="R6268" t="s">
        <v>121</v>
      </c>
      <c r="S6268" t="s">
        <v>34</v>
      </c>
      <c r="T6268" t="s">
        <v>36</v>
      </c>
      <c r="U6268" t="s">
        <v>2247</v>
      </c>
      <c r="V6268" t="s">
        <v>1589</v>
      </c>
      <c r="W6268" t="s">
        <v>63</v>
      </c>
      <c r="X6268" t="s">
        <v>890</v>
      </c>
      <c r="Y6268" t="s">
        <v>309</v>
      </c>
      <c r="Z6268" t="s">
        <v>181</v>
      </c>
    </row>
    <row r="6269" spans="1:26" hidden="1" x14ac:dyDescent="0.25">
      <c r="A6269" t="s">
        <v>24819</v>
      </c>
      <c r="B6269" t="s">
        <v>24820</v>
      </c>
      <c r="C6269" s="1" t="str">
        <f t="shared" si="1032"/>
        <v>21:0392</v>
      </c>
      <c r="D6269" s="1" t="str">
        <f t="shared" si="1033"/>
        <v>21:0131</v>
      </c>
      <c r="E6269" t="s">
        <v>24821</v>
      </c>
      <c r="F6269" t="s">
        <v>24822</v>
      </c>
      <c r="H6269">
        <v>67.938101900000007</v>
      </c>
      <c r="I6269">
        <v>-82.225237399999997</v>
      </c>
      <c r="J6269" s="1" t="str">
        <f t="shared" si="1034"/>
        <v>NGR lake sediment grab sample</v>
      </c>
      <c r="K6269" s="1" t="str">
        <f t="shared" si="1035"/>
        <v>&lt;177 micron (NGR)</v>
      </c>
      <c r="L6269">
        <v>21</v>
      </c>
      <c r="M6269" t="s">
        <v>87</v>
      </c>
      <c r="N6269">
        <v>408</v>
      </c>
      <c r="O6269" t="s">
        <v>283</v>
      </c>
      <c r="P6269" t="s">
        <v>76</v>
      </c>
      <c r="Q6269" t="s">
        <v>80</v>
      </c>
      <c r="R6269" t="s">
        <v>76</v>
      </c>
      <c r="S6269" t="s">
        <v>33</v>
      </c>
      <c r="T6269" t="s">
        <v>36</v>
      </c>
      <c r="U6269" t="s">
        <v>228</v>
      </c>
      <c r="V6269" t="s">
        <v>125</v>
      </c>
      <c r="W6269" t="s">
        <v>53</v>
      </c>
      <c r="X6269" t="s">
        <v>77</v>
      </c>
      <c r="Y6269" t="s">
        <v>41</v>
      </c>
      <c r="Z6269" t="s">
        <v>710</v>
      </c>
    </row>
    <row r="6270" spans="1:26" hidden="1" x14ac:dyDescent="0.25">
      <c r="A6270" t="s">
        <v>24823</v>
      </c>
      <c r="B6270" t="s">
        <v>24824</v>
      </c>
      <c r="C6270" s="1" t="str">
        <f t="shared" si="1032"/>
        <v>21:0392</v>
      </c>
      <c r="D6270" s="1" t="str">
        <f t="shared" si="1033"/>
        <v>21:0131</v>
      </c>
      <c r="E6270" t="s">
        <v>24825</v>
      </c>
      <c r="F6270" t="s">
        <v>24826</v>
      </c>
      <c r="H6270">
        <v>67.969816600000001</v>
      </c>
      <c r="I6270">
        <v>-82.260385400000004</v>
      </c>
      <c r="J6270" s="1" t="str">
        <f t="shared" si="1034"/>
        <v>NGR lake sediment grab sample</v>
      </c>
      <c r="K6270" s="1" t="str">
        <f t="shared" si="1035"/>
        <v>&lt;177 micron (NGR)</v>
      </c>
      <c r="L6270">
        <v>21</v>
      </c>
      <c r="M6270" t="s">
        <v>96</v>
      </c>
      <c r="N6270">
        <v>409</v>
      </c>
      <c r="O6270" t="s">
        <v>49</v>
      </c>
      <c r="P6270" t="s">
        <v>50</v>
      </c>
      <c r="Q6270" t="s">
        <v>181</v>
      </c>
      <c r="R6270" t="s">
        <v>34</v>
      </c>
      <c r="S6270" t="s">
        <v>39</v>
      </c>
      <c r="T6270" t="s">
        <v>36</v>
      </c>
      <c r="U6270" t="s">
        <v>463</v>
      </c>
      <c r="V6270" t="s">
        <v>148</v>
      </c>
      <c r="W6270" t="s">
        <v>78</v>
      </c>
      <c r="X6270" t="s">
        <v>77</v>
      </c>
      <c r="Y6270" t="s">
        <v>309</v>
      </c>
      <c r="Z6270" t="s">
        <v>1223</v>
      </c>
    </row>
    <row r="6271" spans="1:26" hidden="1" x14ac:dyDescent="0.25">
      <c r="A6271" t="s">
        <v>24827</v>
      </c>
      <c r="B6271" t="s">
        <v>24828</v>
      </c>
      <c r="C6271" s="1" t="str">
        <f t="shared" si="1032"/>
        <v>21:0392</v>
      </c>
      <c r="D6271" s="1" t="str">
        <f>HYPERLINK("http://geochem.nrcan.gc.ca/cdogs/content/svy/svy_e.htm", "")</f>
        <v/>
      </c>
      <c r="G6271" s="1" t="str">
        <f>HYPERLINK("http://geochem.nrcan.gc.ca/cdogs/content/cr_/cr_00022_e.htm", "22")</f>
        <v>22</v>
      </c>
      <c r="J6271" t="s">
        <v>220</v>
      </c>
      <c r="K6271" t="s">
        <v>221</v>
      </c>
      <c r="L6271">
        <v>21</v>
      </c>
      <c r="M6271" t="s">
        <v>222</v>
      </c>
      <c r="N6271">
        <v>410</v>
      </c>
      <c r="O6271" t="s">
        <v>336</v>
      </c>
      <c r="P6271" t="s">
        <v>198</v>
      </c>
      <c r="Q6271" t="s">
        <v>596</v>
      </c>
      <c r="R6271" t="s">
        <v>146</v>
      </c>
      <c r="S6271" t="s">
        <v>33</v>
      </c>
      <c r="T6271" t="s">
        <v>36</v>
      </c>
      <c r="U6271" t="s">
        <v>1192</v>
      </c>
      <c r="V6271" t="s">
        <v>2451</v>
      </c>
      <c r="W6271" t="s">
        <v>78</v>
      </c>
      <c r="X6271" t="s">
        <v>300</v>
      </c>
      <c r="Y6271" t="s">
        <v>3466</v>
      </c>
      <c r="Z6271" t="s">
        <v>1183</v>
      </c>
    </row>
    <row r="6272" spans="1:26" hidden="1" x14ac:dyDescent="0.25">
      <c r="A6272" t="s">
        <v>24829</v>
      </c>
      <c r="B6272" t="s">
        <v>24830</v>
      </c>
      <c r="C6272" s="1" t="str">
        <f t="shared" si="1032"/>
        <v>21:0392</v>
      </c>
      <c r="D6272" s="1" t="str">
        <f t="shared" ref="D6272:D6286" si="1036">HYPERLINK("http://geochem.nrcan.gc.ca/cdogs/content/svy/svy210131_e.htm", "21:0131")</f>
        <v>21:0131</v>
      </c>
      <c r="E6272" t="s">
        <v>24831</v>
      </c>
      <c r="F6272" t="s">
        <v>24832</v>
      </c>
      <c r="H6272">
        <v>67.963428500000006</v>
      </c>
      <c r="I6272">
        <v>-82.288319799999996</v>
      </c>
      <c r="J6272" s="1" t="str">
        <f t="shared" ref="J6272:J6286" si="1037">HYPERLINK("http://geochem.nrcan.gc.ca/cdogs/content/kwd/kwd020027_e.htm", "NGR lake sediment grab sample")</f>
        <v>NGR lake sediment grab sample</v>
      </c>
      <c r="K6272" s="1" t="str">
        <f t="shared" ref="K6272:K6286" si="1038">HYPERLINK("http://geochem.nrcan.gc.ca/cdogs/content/kwd/kwd080006_e.htm", "&lt;177 micron (NGR)")</f>
        <v>&lt;177 micron (NGR)</v>
      </c>
      <c r="L6272">
        <v>21</v>
      </c>
      <c r="M6272" t="s">
        <v>106</v>
      </c>
      <c r="N6272">
        <v>411</v>
      </c>
      <c r="O6272" t="s">
        <v>300</v>
      </c>
      <c r="P6272" t="s">
        <v>35</v>
      </c>
      <c r="Q6272" t="s">
        <v>290</v>
      </c>
      <c r="R6272" t="s">
        <v>349</v>
      </c>
      <c r="S6272" t="s">
        <v>77</v>
      </c>
      <c r="T6272" t="s">
        <v>36</v>
      </c>
      <c r="U6272" t="s">
        <v>909</v>
      </c>
      <c r="V6272" t="s">
        <v>12849</v>
      </c>
      <c r="W6272" t="s">
        <v>33</v>
      </c>
      <c r="X6272" t="s">
        <v>890</v>
      </c>
      <c r="Y6272" t="s">
        <v>66</v>
      </c>
      <c r="Z6272" t="s">
        <v>4117</v>
      </c>
    </row>
    <row r="6273" spans="1:26" hidden="1" x14ac:dyDescent="0.25">
      <c r="A6273" t="s">
        <v>24833</v>
      </c>
      <c r="B6273" t="s">
        <v>24834</v>
      </c>
      <c r="C6273" s="1" t="str">
        <f t="shared" si="1032"/>
        <v>21:0392</v>
      </c>
      <c r="D6273" s="1" t="str">
        <f t="shared" si="1036"/>
        <v>21:0131</v>
      </c>
      <c r="E6273" t="s">
        <v>24835</v>
      </c>
      <c r="F6273" t="s">
        <v>24836</v>
      </c>
      <c r="H6273">
        <v>67.956807299999994</v>
      </c>
      <c r="I6273">
        <v>-82.307748500000002</v>
      </c>
      <c r="J6273" s="1" t="str">
        <f t="shared" si="1037"/>
        <v>NGR lake sediment grab sample</v>
      </c>
      <c r="K6273" s="1" t="str">
        <f t="shared" si="1038"/>
        <v>&lt;177 micron (NGR)</v>
      </c>
      <c r="L6273">
        <v>21</v>
      </c>
      <c r="M6273" t="s">
        <v>118</v>
      </c>
      <c r="N6273">
        <v>412</v>
      </c>
      <c r="O6273" t="s">
        <v>208</v>
      </c>
      <c r="P6273" t="s">
        <v>771</v>
      </c>
      <c r="Q6273" t="s">
        <v>596</v>
      </c>
      <c r="R6273" t="s">
        <v>62</v>
      </c>
      <c r="S6273" t="s">
        <v>198</v>
      </c>
      <c r="T6273" t="s">
        <v>36</v>
      </c>
      <c r="U6273" t="s">
        <v>269</v>
      </c>
      <c r="V6273" t="s">
        <v>393</v>
      </c>
      <c r="W6273" t="s">
        <v>33</v>
      </c>
      <c r="X6273" t="s">
        <v>336</v>
      </c>
      <c r="Y6273" t="s">
        <v>875</v>
      </c>
      <c r="Z6273" t="s">
        <v>4117</v>
      </c>
    </row>
    <row r="6274" spans="1:26" hidden="1" x14ac:dyDescent="0.25">
      <c r="A6274" t="s">
        <v>24837</v>
      </c>
      <c r="B6274" t="s">
        <v>24838</v>
      </c>
      <c r="C6274" s="1" t="str">
        <f t="shared" si="1032"/>
        <v>21:0392</v>
      </c>
      <c r="D6274" s="1" t="str">
        <f t="shared" si="1036"/>
        <v>21:0131</v>
      </c>
      <c r="E6274" t="s">
        <v>24839</v>
      </c>
      <c r="F6274" t="s">
        <v>24840</v>
      </c>
      <c r="H6274">
        <v>67.869030300000006</v>
      </c>
      <c r="I6274">
        <v>-82.554219900000007</v>
      </c>
      <c r="J6274" s="1" t="str">
        <f t="shared" si="1037"/>
        <v>NGR lake sediment grab sample</v>
      </c>
      <c r="K6274" s="1" t="str">
        <f t="shared" si="1038"/>
        <v>&lt;177 micron (NGR)</v>
      </c>
      <c r="L6274">
        <v>21</v>
      </c>
      <c r="M6274" t="s">
        <v>131</v>
      </c>
      <c r="N6274">
        <v>413</v>
      </c>
      <c r="O6274" t="s">
        <v>235</v>
      </c>
      <c r="P6274" t="s">
        <v>405</v>
      </c>
      <c r="Q6274" t="s">
        <v>32</v>
      </c>
      <c r="R6274" t="s">
        <v>1828</v>
      </c>
      <c r="S6274" t="s">
        <v>277</v>
      </c>
      <c r="T6274" t="s">
        <v>36</v>
      </c>
      <c r="U6274" t="s">
        <v>926</v>
      </c>
      <c r="V6274" t="s">
        <v>201</v>
      </c>
      <c r="W6274" t="s">
        <v>181</v>
      </c>
      <c r="X6274" t="s">
        <v>48</v>
      </c>
      <c r="Y6274" t="s">
        <v>1607</v>
      </c>
      <c r="Z6274" t="s">
        <v>1137</v>
      </c>
    </row>
    <row r="6275" spans="1:26" hidden="1" x14ac:dyDescent="0.25">
      <c r="A6275" t="s">
        <v>24841</v>
      </c>
      <c r="B6275" t="s">
        <v>24842</v>
      </c>
      <c r="C6275" s="1" t="str">
        <f t="shared" si="1032"/>
        <v>21:0392</v>
      </c>
      <c r="D6275" s="1" t="str">
        <f t="shared" si="1036"/>
        <v>21:0131</v>
      </c>
      <c r="E6275" t="s">
        <v>24843</v>
      </c>
      <c r="F6275" t="s">
        <v>24844</v>
      </c>
      <c r="H6275">
        <v>67.843196300000002</v>
      </c>
      <c r="I6275">
        <v>-82.585628900000003</v>
      </c>
      <c r="J6275" s="1" t="str">
        <f t="shared" si="1037"/>
        <v>NGR lake sediment grab sample</v>
      </c>
      <c r="K6275" s="1" t="str">
        <f t="shared" si="1038"/>
        <v>&lt;177 micron (NGR)</v>
      </c>
      <c r="L6275">
        <v>21</v>
      </c>
      <c r="M6275" t="s">
        <v>143</v>
      </c>
      <c r="N6275">
        <v>414</v>
      </c>
      <c r="O6275" t="s">
        <v>583</v>
      </c>
      <c r="P6275" t="s">
        <v>1047</v>
      </c>
      <c r="Q6275" t="s">
        <v>406</v>
      </c>
      <c r="R6275" t="s">
        <v>400</v>
      </c>
      <c r="S6275" t="s">
        <v>283</v>
      </c>
      <c r="T6275" t="s">
        <v>36</v>
      </c>
      <c r="U6275" t="s">
        <v>477</v>
      </c>
      <c r="V6275" t="s">
        <v>9930</v>
      </c>
      <c r="W6275" t="s">
        <v>33</v>
      </c>
      <c r="X6275" t="s">
        <v>82</v>
      </c>
      <c r="Y6275" t="s">
        <v>309</v>
      </c>
      <c r="Z6275" t="s">
        <v>2127</v>
      </c>
    </row>
    <row r="6276" spans="1:26" hidden="1" x14ac:dyDescent="0.25">
      <c r="A6276" t="s">
        <v>24845</v>
      </c>
      <c r="B6276" t="s">
        <v>24846</v>
      </c>
      <c r="C6276" s="1" t="str">
        <f t="shared" si="1032"/>
        <v>21:0392</v>
      </c>
      <c r="D6276" s="1" t="str">
        <f t="shared" si="1036"/>
        <v>21:0131</v>
      </c>
      <c r="E6276" t="s">
        <v>24847</v>
      </c>
      <c r="F6276" t="s">
        <v>24848</v>
      </c>
      <c r="H6276">
        <v>67.821030199999996</v>
      </c>
      <c r="I6276">
        <v>-82.604662899999994</v>
      </c>
      <c r="J6276" s="1" t="str">
        <f t="shared" si="1037"/>
        <v>NGR lake sediment grab sample</v>
      </c>
      <c r="K6276" s="1" t="str">
        <f t="shared" si="1038"/>
        <v>&lt;177 micron (NGR)</v>
      </c>
      <c r="L6276">
        <v>21</v>
      </c>
      <c r="M6276" t="s">
        <v>177</v>
      </c>
      <c r="N6276">
        <v>415</v>
      </c>
      <c r="O6276" t="s">
        <v>655</v>
      </c>
      <c r="P6276" t="s">
        <v>666</v>
      </c>
      <c r="Q6276" t="s">
        <v>35</v>
      </c>
      <c r="R6276" t="s">
        <v>48</v>
      </c>
      <c r="S6276" t="s">
        <v>145</v>
      </c>
      <c r="T6276" t="s">
        <v>36</v>
      </c>
      <c r="U6276" t="s">
        <v>456</v>
      </c>
      <c r="V6276" t="s">
        <v>19607</v>
      </c>
      <c r="W6276" t="s">
        <v>33</v>
      </c>
      <c r="X6276" t="s">
        <v>336</v>
      </c>
      <c r="Y6276" t="s">
        <v>309</v>
      </c>
      <c r="Z6276" t="s">
        <v>4881</v>
      </c>
    </row>
    <row r="6277" spans="1:26" hidden="1" x14ac:dyDescent="0.25">
      <c r="A6277" t="s">
        <v>24849</v>
      </c>
      <c r="B6277" t="s">
        <v>24850</v>
      </c>
      <c r="C6277" s="1" t="str">
        <f t="shared" si="1032"/>
        <v>21:0392</v>
      </c>
      <c r="D6277" s="1" t="str">
        <f t="shared" si="1036"/>
        <v>21:0131</v>
      </c>
      <c r="E6277" t="s">
        <v>24851</v>
      </c>
      <c r="F6277" t="s">
        <v>24852</v>
      </c>
      <c r="H6277">
        <v>67.790221500000001</v>
      </c>
      <c r="I6277">
        <v>-82.582538099999994</v>
      </c>
      <c r="J6277" s="1" t="str">
        <f t="shared" si="1037"/>
        <v>NGR lake sediment grab sample</v>
      </c>
      <c r="K6277" s="1" t="str">
        <f t="shared" si="1038"/>
        <v>&lt;177 micron (NGR)</v>
      </c>
      <c r="L6277">
        <v>21</v>
      </c>
      <c r="M6277" t="s">
        <v>187</v>
      </c>
      <c r="N6277">
        <v>416</v>
      </c>
      <c r="O6277" t="s">
        <v>31</v>
      </c>
      <c r="P6277" t="s">
        <v>289</v>
      </c>
      <c r="Q6277" t="s">
        <v>121</v>
      </c>
      <c r="R6277" t="s">
        <v>35</v>
      </c>
      <c r="S6277" t="s">
        <v>277</v>
      </c>
      <c r="T6277" t="s">
        <v>36</v>
      </c>
      <c r="U6277" t="s">
        <v>18712</v>
      </c>
      <c r="V6277" t="s">
        <v>1127</v>
      </c>
      <c r="W6277" t="s">
        <v>33</v>
      </c>
      <c r="X6277" t="s">
        <v>48</v>
      </c>
      <c r="Y6277" t="s">
        <v>309</v>
      </c>
      <c r="Z6277" t="s">
        <v>4881</v>
      </c>
    </row>
    <row r="6278" spans="1:26" hidden="1" x14ac:dyDescent="0.25">
      <c r="A6278" t="s">
        <v>24853</v>
      </c>
      <c r="B6278" t="s">
        <v>24854</v>
      </c>
      <c r="C6278" s="1" t="str">
        <f t="shared" si="1032"/>
        <v>21:0392</v>
      </c>
      <c r="D6278" s="1" t="str">
        <f t="shared" si="1036"/>
        <v>21:0131</v>
      </c>
      <c r="E6278" t="s">
        <v>24855</v>
      </c>
      <c r="F6278" t="s">
        <v>24856</v>
      </c>
      <c r="H6278">
        <v>67.776267000000004</v>
      </c>
      <c r="I6278">
        <v>-82.680842400000003</v>
      </c>
      <c r="J6278" s="1" t="str">
        <f t="shared" si="1037"/>
        <v>NGR lake sediment grab sample</v>
      </c>
      <c r="K6278" s="1" t="str">
        <f t="shared" si="1038"/>
        <v>&lt;177 micron (NGR)</v>
      </c>
      <c r="L6278">
        <v>21</v>
      </c>
      <c r="M6278" t="s">
        <v>196</v>
      </c>
      <c r="N6278">
        <v>417</v>
      </c>
      <c r="O6278" t="s">
        <v>702</v>
      </c>
      <c r="P6278" t="s">
        <v>336</v>
      </c>
      <c r="Q6278" t="s">
        <v>244</v>
      </c>
      <c r="R6278" t="s">
        <v>423</v>
      </c>
      <c r="S6278" t="s">
        <v>271</v>
      </c>
      <c r="T6278" t="s">
        <v>36</v>
      </c>
      <c r="U6278" t="s">
        <v>456</v>
      </c>
      <c r="V6278" t="s">
        <v>3853</v>
      </c>
      <c r="W6278" t="s">
        <v>63</v>
      </c>
      <c r="X6278" t="s">
        <v>79</v>
      </c>
      <c r="Y6278" t="s">
        <v>875</v>
      </c>
      <c r="Z6278" t="s">
        <v>6700</v>
      </c>
    </row>
    <row r="6279" spans="1:26" hidden="1" x14ac:dyDescent="0.25">
      <c r="A6279" t="s">
        <v>24857</v>
      </c>
      <c r="B6279" t="s">
        <v>24858</v>
      </c>
      <c r="C6279" s="1" t="str">
        <f t="shared" si="1032"/>
        <v>21:0392</v>
      </c>
      <c r="D6279" s="1" t="str">
        <f t="shared" si="1036"/>
        <v>21:0131</v>
      </c>
      <c r="E6279" t="s">
        <v>24859</v>
      </c>
      <c r="F6279" t="s">
        <v>24860</v>
      </c>
      <c r="H6279">
        <v>67.765051299999996</v>
      </c>
      <c r="I6279">
        <v>-82.694795099999993</v>
      </c>
      <c r="J6279" s="1" t="str">
        <f t="shared" si="1037"/>
        <v>NGR lake sediment grab sample</v>
      </c>
      <c r="K6279" s="1" t="str">
        <f t="shared" si="1038"/>
        <v>&lt;177 micron (NGR)</v>
      </c>
      <c r="L6279">
        <v>21</v>
      </c>
      <c r="M6279" t="s">
        <v>206</v>
      </c>
      <c r="N6279">
        <v>418</v>
      </c>
      <c r="O6279" t="s">
        <v>289</v>
      </c>
      <c r="P6279" t="s">
        <v>224</v>
      </c>
      <c r="Q6279" t="s">
        <v>110</v>
      </c>
      <c r="R6279" t="s">
        <v>82</v>
      </c>
      <c r="S6279" t="s">
        <v>198</v>
      </c>
      <c r="T6279" t="s">
        <v>36</v>
      </c>
      <c r="U6279" t="s">
        <v>3477</v>
      </c>
      <c r="V6279" t="s">
        <v>5730</v>
      </c>
      <c r="W6279" t="s">
        <v>66</v>
      </c>
      <c r="X6279" t="s">
        <v>890</v>
      </c>
      <c r="Y6279" t="s">
        <v>66</v>
      </c>
      <c r="Z6279" t="s">
        <v>6290</v>
      </c>
    </row>
    <row r="6280" spans="1:26" hidden="1" x14ac:dyDescent="0.25">
      <c r="A6280" t="s">
        <v>24861</v>
      </c>
      <c r="B6280" t="s">
        <v>24862</v>
      </c>
      <c r="C6280" s="1" t="str">
        <f t="shared" si="1032"/>
        <v>21:0392</v>
      </c>
      <c r="D6280" s="1" t="str">
        <f t="shared" si="1036"/>
        <v>21:0131</v>
      </c>
      <c r="E6280" t="s">
        <v>24794</v>
      </c>
      <c r="F6280" t="s">
        <v>24863</v>
      </c>
      <c r="H6280">
        <v>67.637911200000005</v>
      </c>
      <c r="I6280">
        <v>-82.677928300000005</v>
      </c>
      <c r="J6280" s="1" t="str">
        <f t="shared" si="1037"/>
        <v>NGR lake sediment grab sample</v>
      </c>
      <c r="K6280" s="1" t="str">
        <f t="shared" si="1038"/>
        <v>&lt;177 micron (NGR)</v>
      </c>
      <c r="L6280">
        <v>21</v>
      </c>
      <c r="M6280" t="s">
        <v>366</v>
      </c>
      <c r="N6280">
        <v>419</v>
      </c>
      <c r="O6280" t="s">
        <v>112</v>
      </c>
      <c r="P6280" t="s">
        <v>342</v>
      </c>
      <c r="Q6280" t="s">
        <v>35</v>
      </c>
      <c r="R6280" t="s">
        <v>890</v>
      </c>
      <c r="S6280" t="s">
        <v>271</v>
      </c>
      <c r="T6280" t="s">
        <v>36</v>
      </c>
      <c r="U6280" t="s">
        <v>3176</v>
      </c>
      <c r="V6280" t="s">
        <v>5500</v>
      </c>
      <c r="W6280" t="s">
        <v>63</v>
      </c>
      <c r="X6280" t="s">
        <v>48</v>
      </c>
      <c r="Y6280" t="s">
        <v>125</v>
      </c>
      <c r="Z6280" t="s">
        <v>1137</v>
      </c>
    </row>
    <row r="6281" spans="1:26" hidden="1" x14ac:dyDescent="0.25">
      <c r="A6281" t="s">
        <v>24864</v>
      </c>
      <c r="B6281" t="s">
        <v>24865</v>
      </c>
      <c r="C6281" s="1" t="str">
        <f t="shared" si="1032"/>
        <v>21:0392</v>
      </c>
      <c r="D6281" s="1" t="str">
        <f t="shared" si="1036"/>
        <v>21:0131</v>
      </c>
      <c r="E6281" t="s">
        <v>24866</v>
      </c>
      <c r="F6281" t="s">
        <v>24867</v>
      </c>
      <c r="H6281">
        <v>67.613214799999994</v>
      </c>
      <c r="I6281">
        <v>-82.700837899999996</v>
      </c>
      <c r="J6281" s="1" t="str">
        <f t="shared" si="1037"/>
        <v>NGR lake sediment grab sample</v>
      </c>
      <c r="K6281" s="1" t="str">
        <f t="shared" si="1038"/>
        <v>&lt;177 micron (NGR)</v>
      </c>
      <c r="L6281">
        <v>21</v>
      </c>
      <c r="M6281" t="s">
        <v>214</v>
      </c>
      <c r="N6281">
        <v>420</v>
      </c>
      <c r="O6281" t="s">
        <v>577</v>
      </c>
      <c r="P6281" t="s">
        <v>178</v>
      </c>
      <c r="Q6281" t="s">
        <v>145</v>
      </c>
      <c r="R6281" t="s">
        <v>13281</v>
      </c>
      <c r="S6281" t="s">
        <v>394</v>
      </c>
      <c r="T6281" t="s">
        <v>36</v>
      </c>
      <c r="U6281" t="s">
        <v>1017</v>
      </c>
      <c r="V6281" t="s">
        <v>24458</v>
      </c>
      <c r="W6281" t="s">
        <v>80</v>
      </c>
      <c r="X6281" t="s">
        <v>336</v>
      </c>
      <c r="Y6281" t="s">
        <v>80</v>
      </c>
      <c r="Z6281" t="s">
        <v>2127</v>
      </c>
    </row>
    <row r="6282" spans="1:26" hidden="1" x14ac:dyDescent="0.25">
      <c r="A6282" t="s">
        <v>24868</v>
      </c>
      <c r="B6282" t="s">
        <v>24869</v>
      </c>
      <c r="C6282" s="1" t="str">
        <f t="shared" si="1032"/>
        <v>21:0392</v>
      </c>
      <c r="D6282" s="1" t="str">
        <f t="shared" si="1036"/>
        <v>21:0131</v>
      </c>
      <c r="E6282" t="s">
        <v>24870</v>
      </c>
      <c r="F6282" t="s">
        <v>24871</v>
      </c>
      <c r="H6282">
        <v>67.358614799999998</v>
      </c>
      <c r="I6282">
        <v>-82.123624399999997</v>
      </c>
      <c r="J6282" s="1" t="str">
        <f t="shared" si="1037"/>
        <v>NGR lake sediment grab sample</v>
      </c>
      <c r="K6282" s="1" t="str">
        <f t="shared" si="1038"/>
        <v>&lt;177 micron (NGR)</v>
      </c>
      <c r="L6282">
        <v>22</v>
      </c>
      <c r="M6282" t="s">
        <v>242</v>
      </c>
      <c r="N6282">
        <v>421</v>
      </c>
      <c r="O6282" t="s">
        <v>639</v>
      </c>
      <c r="P6282" t="s">
        <v>133</v>
      </c>
      <c r="Q6282" t="s">
        <v>109</v>
      </c>
      <c r="R6282" t="s">
        <v>455</v>
      </c>
      <c r="S6282" t="s">
        <v>198</v>
      </c>
      <c r="T6282" t="s">
        <v>36</v>
      </c>
      <c r="U6282" t="s">
        <v>119</v>
      </c>
      <c r="V6282" t="s">
        <v>911</v>
      </c>
      <c r="W6282" t="s">
        <v>181</v>
      </c>
      <c r="X6282" t="s">
        <v>48</v>
      </c>
      <c r="Y6282" t="s">
        <v>33</v>
      </c>
      <c r="Z6282" t="s">
        <v>1830</v>
      </c>
    </row>
    <row r="6283" spans="1:26" hidden="1" x14ac:dyDescent="0.25">
      <c r="A6283" t="s">
        <v>24872</v>
      </c>
      <c r="B6283" t="s">
        <v>24873</v>
      </c>
      <c r="C6283" s="1" t="str">
        <f t="shared" si="1032"/>
        <v>21:0392</v>
      </c>
      <c r="D6283" s="1" t="str">
        <f t="shared" si="1036"/>
        <v>21:0131</v>
      </c>
      <c r="E6283" t="s">
        <v>24874</v>
      </c>
      <c r="F6283" t="s">
        <v>24875</v>
      </c>
      <c r="H6283">
        <v>67.5205476</v>
      </c>
      <c r="I6283">
        <v>-82.935899300000003</v>
      </c>
      <c r="J6283" s="1" t="str">
        <f t="shared" si="1037"/>
        <v>NGR lake sediment grab sample</v>
      </c>
      <c r="K6283" s="1" t="str">
        <f t="shared" si="1038"/>
        <v>&lt;177 micron (NGR)</v>
      </c>
      <c r="L6283">
        <v>22</v>
      </c>
      <c r="M6283" t="s">
        <v>47</v>
      </c>
      <c r="N6283">
        <v>422</v>
      </c>
      <c r="O6283" t="s">
        <v>197</v>
      </c>
      <c r="P6283" t="s">
        <v>1254</v>
      </c>
      <c r="Q6283" t="s">
        <v>97</v>
      </c>
      <c r="R6283" t="s">
        <v>133</v>
      </c>
      <c r="S6283" t="s">
        <v>109</v>
      </c>
      <c r="T6283" t="s">
        <v>36</v>
      </c>
      <c r="U6283" t="s">
        <v>639</v>
      </c>
      <c r="V6283" t="s">
        <v>1223</v>
      </c>
      <c r="W6283" t="s">
        <v>78</v>
      </c>
      <c r="X6283" t="s">
        <v>890</v>
      </c>
      <c r="Y6283" t="s">
        <v>80</v>
      </c>
      <c r="Z6283" t="s">
        <v>2697</v>
      </c>
    </row>
    <row r="6284" spans="1:26" hidden="1" x14ac:dyDescent="0.25">
      <c r="A6284" t="s">
        <v>24876</v>
      </c>
      <c r="B6284" t="s">
        <v>24877</v>
      </c>
      <c r="C6284" s="1" t="str">
        <f t="shared" si="1032"/>
        <v>21:0392</v>
      </c>
      <c r="D6284" s="1" t="str">
        <f t="shared" si="1036"/>
        <v>21:0131</v>
      </c>
      <c r="E6284" t="s">
        <v>24878</v>
      </c>
      <c r="F6284" t="s">
        <v>24879</v>
      </c>
      <c r="H6284">
        <v>67.516503900000004</v>
      </c>
      <c r="I6284">
        <v>-83.051511700000006</v>
      </c>
      <c r="J6284" s="1" t="str">
        <f t="shared" si="1037"/>
        <v>NGR lake sediment grab sample</v>
      </c>
      <c r="K6284" s="1" t="str">
        <f t="shared" si="1038"/>
        <v>&lt;177 micron (NGR)</v>
      </c>
      <c r="L6284">
        <v>22</v>
      </c>
      <c r="M6284" t="s">
        <v>60</v>
      </c>
      <c r="N6284">
        <v>423</v>
      </c>
      <c r="O6284" t="s">
        <v>679</v>
      </c>
      <c r="P6284" t="s">
        <v>297</v>
      </c>
      <c r="Q6284" t="s">
        <v>50</v>
      </c>
      <c r="R6284" t="s">
        <v>418</v>
      </c>
      <c r="S6284" t="s">
        <v>50</v>
      </c>
      <c r="T6284" t="s">
        <v>36</v>
      </c>
      <c r="U6284" t="s">
        <v>2645</v>
      </c>
      <c r="V6284" t="s">
        <v>5085</v>
      </c>
      <c r="W6284" t="s">
        <v>66</v>
      </c>
      <c r="X6284" t="s">
        <v>890</v>
      </c>
      <c r="Y6284" t="s">
        <v>80</v>
      </c>
      <c r="Z6284" t="s">
        <v>10226</v>
      </c>
    </row>
    <row r="6285" spans="1:26" hidden="1" x14ac:dyDescent="0.25">
      <c r="A6285" t="s">
        <v>24880</v>
      </c>
      <c r="B6285" t="s">
        <v>24881</v>
      </c>
      <c r="C6285" s="1" t="str">
        <f t="shared" si="1032"/>
        <v>21:0392</v>
      </c>
      <c r="D6285" s="1" t="str">
        <f t="shared" si="1036"/>
        <v>21:0131</v>
      </c>
      <c r="E6285" t="s">
        <v>24882</v>
      </c>
      <c r="F6285" t="s">
        <v>24883</v>
      </c>
      <c r="H6285">
        <v>67.525623699999997</v>
      </c>
      <c r="I6285">
        <v>-83.121670399999999</v>
      </c>
      <c r="J6285" s="1" t="str">
        <f t="shared" si="1037"/>
        <v>NGR lake sediment grab sample</v>
      </c>
      <c r="K6285" s="1" t="str">
        <f t="shared" si="1038"/>
        <v>&lt;177 micron (NGR)</v>
      </c>
      <c r="L6285">
        <v>22</v>
      </c>
      <c r="M6285" t="s">
        <v>251</v>
      </c>
      <c r="N6285">
        <v>424</v>
      </c>
      <c r="O6285" t="s">
        <v>243</v>
      </c>
      <c r="P6285" t="s">
        <v>62</v>
      </c>
      <c r="Q6285" t="s">
        <v>277</v>
      </c>
      <c r="R6285" t="s">
        <v>691</v>
      </c>
      <c r="S6285" t="s">
        <v>77</v>
      </c>
      <c r="T6285" t="s">
        <v>36</v>
      </c>
      <c r="U6285" t="s">
        <v>1210</v>
      </c>
      <c r="V6285" t="s">
        <v>12849</v>
      </c>
      <c r="W6285" t="s">
        <v>80</v>
      </c>
      <c r="X6285" t="s">
        <v>283</v>
      </c>
      <c r="Y6285" t="s">
        <v>39</v>
      </c>
      <c r="Z6285" t="s">
        <v>11653</v>
      </c>
    </row>
    <row r="6286" spans="1:26" hidden="1" x14ac:dyDescent="0.25">
      <c r="A6286" t="s">
        <v>24884</v>
      </c>
      <c r="B6286" t="s">
        <v>24885</v>
      </c>
      <c r="C6286" s="1" t="str">
        <f t="shared" si="1032"/>
        <v>21:0392</v>
      </c>
      <c r="D6286" s="1" t="str">
        <f t="shared" si="1036"/>
        <v>21:0131</v>
      </c>
      <c r="E6286" t="s">
        <v>24886</v>
      </c>
      <c r="F6286" t="s">
        <v>24887</v>
      </c>
      <c r="H6286">
        <v>67.517295799999999</v>
      </c>
      <c r="I6286">
        <v>-83.1216759</v>
      </c>
      <c r="J6286" s="1" t="str">
        <f t="shared" si="1037"/>
        <v>NGR lake sediment grab sample</v>
      </c>
      <c r="K6286" s="1" t="str">
        <f t="shared" si="1038"/>
        <v>&lt;177 micron (NGR)</v>
      </c>
      <c r="L6286">
        <v>22</v>
      </c>
      <c r="M6286" t="s">
        <v>259</v>
      </c>
      <c r="N6286">
        <v>425</v>
      </c>
      <c r="O6286" t="s">
        <v>1090</v>
      </c>
      <c r="P6286" t="s">
        <v>32</v>
      </c>
      <c r="Q6286" t="s">
        <v>34</v>
      </c>
      <c r="R6286" t="s">
        <v>278</v>
      </c>
      <c r="S6286" t="s">
        <v>290</v>
      </c>
      <c r="T6286" t="s">
        <v>36</v>
      </c>
      <c r="U6286" t="s">
        <v>858</v>
      </c>
      <c r="V6286" t="s">
        <v>504</v>
      </c>
      <c r="W6286" t="s">
        <v>66</v>
      </c>
      <c r="X6286" t="s">
        <v>283</v>
      </c>
      <c r="Y6286" t="s">
        <v>66</v>
      </c>
      <c r="Z6286" t="s">
        <v>2661</v>
      </c>
    </row>
    <row r="6287" spans="1:26" hidden="1" x14ac:dyDescent="0.25">
      <c r="A6287" t="s">
        <v>24888</v>
      </c>
      <c r="B6287" t="s">
        <v>24889</v>
      </c>
      <c r="C6287" s="1" t="str">
        <f t="shared" si="1032"/>
        <v>21:0392</v>
      </c>
      <c r="D6287" s="1" t="str">
        <f>HYPERLINK("http://geochem.nrcan.gc.ca/cdogs/content/svy/svy_e.htm", "")</f>
        <v/>
      </c>
      <c r="G6287" s="1" t="str">
        <f>HYPERLINK("http://geochem.nrcan.gc.ca/cdogs/content/cr_/cr_00021_e.htm", "21")</f>
        <v>21</v>
      </c>
      <c r="J6287" t="s">
        <v>220</v>
      </c>
      <c r="K6287" t="s">
        <v>221</v>
      </c>
      <c r="L6287">
        <v>22</v>
      </c>
      <c r="M6287" t="s">
        <v>222</v>
      </c>
      <c r="N6287">
        <v>426</v>
      </c>
      <c r="O6287" t="s">
        <v>133</v>
      </c>
      <c r="P6287" t="s">
        <v>198</v>
      </c>
      <c r="Q6287" t="s">
        <v>77</v>
      </c>
      <c r="R6287" t="s">
        <v>78</v>
      </c>
      <c r="S6287" t="s">
        <v>39</v>
      </c>
      <c r="T6287" t="s">
        <v>36</v>
      </c>
      <c r="U6287" t="s">
        <v>973</v>
      </c>
      <c r="V6287" t="s">
        <v>730</v>
      </c>
      <c r="W6287" t="s">
        <v>181</v>
      </c>
      <c r="X6287" t="s">
        <v>79</v>
      </c>
      <c r="Y6287" t="s">
        <v>2590</v>
      </c>
      <c r="Z6287" t="s">
        <v>381</v>
      </c>
    </row>
    <row r="6288" spans="1:26" hidden="1" x14ac:dyDescent="0.25">
      <c r="A6288" t="s">
        <v>24890</v>
      </c>
      <c r="B6288" t="s">
        <v>24891</v>
      </c>
      <c r="C6288" s="1" t="str">
        <f t="shared" si="1032"/>
        <v>21:0392</v>
      </c>
      <c r="D6288" s="1" t="str">
        <f t="shared" ref="D6288:D6312" si="1039">HYPERLINK("http://geochem.nrcan.gc.ca/cdogs/content/svy/svy210131_e.htm", "21:0131")</f>
        <v>21:0131</v>
      </c>
      <c r="E6288" t="s">
        <v>24886</v>
      </c>
      <c r="F6288" t="s">
        <v>24892</v>
      </c>
      <c r="H6288">
        <v>67.517295799999999</v>
      </c>
      <c r="I6288">
        <v>-83.1216759</v>
      </c>
      <c r="J6288" s="1" t="str">
        <f t="shared" ref="J6288:J6312" si="1040">HYPERLINK("http://geochem.nrcan.gc.ca/cdogs/content/kwd/kwd020027_e.htm", "NGR lake sediment grab sample")</f>
        <v>NGR lake sediment grab sample</v>
      </c>
      <c r="K6288" s="1" t="str">
        <f t="shared" ref="K6288:K6312" si="1041">HYPERLINK("http://geochem.nrcan.gc.ca/cdogs/content/kwd/kwd080006_e.htm", "&lt;177 micron (NGR)")</f>
        <v>&lt;177 micron (NGR)</v>
      </c>
      <c r="L6288">
        <v>22</v>
      </c>
      <c r="M6288" t="s">
        <v>268</v>
      </c>
      <c r="N6288">
        <v>427</v>
      </c>
      <c r="O6288" t="s">
        <v>289</v>
      </c>
      <c r="P6288" t="s">
        <v>546</v>
      </c>
      <c r="Q6288" t="s">
        <v>135</v>
      </c>
      <c r="R6288" t="s">
        <v>890</v>
      </c>
      <c r="S6288" t="s">
        <v>109</v>
      </c>
      <c r="T6288" t="s">
        <v>36</v>
      </c>
      <c r="U6288" t="s">
        <v>2645</v>
      </c>
      <c r="V6288" t="s">
        <v>1006</v>
      </c>
      <c r="W6288" t="s">
        <v>66</v>
      </c>
      <c r="X6288" t="s">
        <v>82</v>
      </c>
      <c r="Y6288" t="s">
        <v>63</v>
      </c>
      <c r="Z6288" t="s">
        <v>146</v>
      </c>
    </row>
    <row r="6289" spans="1:26" hidden="1" x14ac:dyDescent="0.25">
      <c r="A6289" t="s">
        <v>24893</v>
      </c>
      <c r="B6289" t="s">
        <v>24894</v>
      </c>
      <c r="C6289" s="1" t="str">
        <f t="shared" si="1032"/>
        <v>21:0392</v>
      </c>
      <c r="D6289" s="1" t="str">
        <f t="shared" si="1039"/>
        <v>21:0131</v>
      </c>
      <c r="E6289" t="s">
        <v>24895</v>
      </c>
      <c r="F6289" t="s">
        <v>24896</v>
      </c>
      <c r="H6289">
        <v>67.357988199999994</v>
      </c>
      <c r="I6289">
        <v>-82.440207900000004</v>
      </c>
      <c r="J6289" s="1" t="str">
        <f t="shared" si="1040"/>
        <v>NGR lake sediment grab sample</v>
      </c>
      <c r="K6289" s="1" t="str">
        <f t="shared" si="1041"/>
        <v>&lt;177 micron (NGR)</v>
      </c>
      <c r="L6289">
        <v>22</v>
      </c>
      <c r="M6289" t="s">
        <v>73</v>
      </c>
      <c r="N6289">
        <v>428</v>
      </c>
      <c r="O6289" t="s">
        <v>4834</v>
      </c>
      <c r="P6289" t="s">
        <v>455</v>
      </c>
      <c r="Q6289" t="s">
        <v>135</v>
      </c>
      <c r="R6289" t="s">
        <v>679</v>
      </c>
      <c r="S6289" t="s">
        <v>110</v>
      </c>
      <c r="T6289" t="s">
        <v>65</v>
      </c>
      <c r="U6289" t="s">
        <v>1869</v>
      </c>
      <c r="V6289" t="s">
        <v>2553</v>
      </c>
      <c r="W6289" t="s">
        <v>76</v>
      </c>
      <c r="X6289" t="s">
        <v>890</v>
      </c>
      <c r="Y6289" t="s">
        <v>24468</v>
      </c>
      <c r="Z6289" t="s">
        <v>135</v>
      </c>
    </row>
    <row r="6290" spans="1:26" hidden="1" x14ac:dyDescent="0.25">
      <c r="A6290" t="s">
        <v>24897</v>
      </c>
      <c r="B6290" t="s">
        <v>24898</v>
      </c>
      <c r="C6290" s="1" t="str">
        <f t="shared" si="1032"/>
        <v>21:0392</v>
      </c>
      <c r="D6290" s="1" t="str">
        <f t="shared" si="1039"/>
        <v>21:0131</v>
      </c>
      <c r="E6290" t="s">
        <v>24899</v>
      </c>
      <c r="F6290" t="s">
        <v>24900</v>
      </c>
      <c r="H6290">
        <v>67.339467799999994</v>
      </c>
      <c r="I6290">
        <v>-82.332176799999999</v>
      </c>
      <c r="J6290" s="1" t="str">
        <f t="shared" si="1040"/>
        <v>NGR lake sediment grab sample</v>
      </c>
      <c r="K6290" s="1" t="str">
        <f t="shared" si="1041"/>
        <v>&lt;177 micron (NGR)</v>
      </c>
      <c r="L6290">
        <v>22</v>
      </c>
      <c r="M6290" t="s">
        <v>87</v>
      </c>
      <c r="N6290">
        <v>429</v>
      </c>
      <c r="O6290" t="s">
        <v>355</v>
      </c>
      <c r="P6290" t="s">
        <v>3263</v>
      </c>
      <c r="Q6290" t="s">
        <v>711</v>
      </c>
      <c r="R6290" t="s">
        <v>3263</v>
      </c>
      <c r="S6290" t="s">
        <v>570</v>
      </c>
      <c r="T6290" t="s">
        <v>36</v>
      </c>
      <c r="U6290" t="s">
        <v>456</v>
      </c>
      <c r="V6290" t="s">
        <v>17307</v>
      </c>
      <c r="W6290" t="s">
        <v>271</v>
      </c>
      <c r="X6290" t="s">
        <v>79</v>
      </c>
      <c r="Y6290" t="s">
        <v>48</v>
      </c>
      <c r="Z6290" t="s">
        <v>4196</v>
      </c>
    </row>
    <row r="6291" spans="1:26" hidden="1" x14ac:dyDescent="0.25">
      <c r="A6291" t="s">
        <v>24901</v>
      </c>
      <c r="B6291" t="s">
        <v>24902</v>
      </c>
      <c r="C6291" s="1" t="str">
        <f t="shared" si="1032"/>
        <v>21:0392</v>
      </c>
      <c r="D6291" s="1" t="str">
        <f t="shared" si="1039"/>
        <v>21:0131</v>
      </c>
      <c r="E6291" t="s">
        <v>24903</v>
      </c>
      <c r="F6291" t="s">
        <v>24904</v>
      </c>
      <c r="H6291">
        <v>67.321048399999995</v>
      </c>
      <c r="I6291">
        <v>-82.292706100000004</v>
      </c>
      <c r="J6291" s="1" t="str">
        <f t="shared" si="1040"/>
        <v>NGR lake sediment grab sample</v>
      </c>
      <c r="K6291" s="1" t="str">
        <f t="shared" si="1041"/>
        <v>&lt;177 micron (NGR)</v>
      </c>
      <c r="L6291">
        <v>22</v>
      </c>
      <c r="M6291" t="s">
        <v>96</v>
      </c>
      <c r="N6291">
        <v>430</v>
      </c>
      <c r="O6291" t="s">
        <v>515</v>
      </c>
      <c r="P6291" t="s">
        <v>300</v>
      </c>
      <c r="Q6291" t="s">
        <v>75</v>
      </c>
      <c r="R6291" t="s">
        <v>300</v>
      </c>
      <c r="S6291" t="s">
        <v>271</v>
      </c>
      <c r="T6291" t="s">
        <v>36</v>
      </c>
      <c r="U6291" t="s">
        <v>379</v>
      </c>
      <c r="V6291" t="s">
        <v>2590</v>
      </c>
      <c r="W6291" t="s">
        <v>76</v>
      </c>
      <c r="X6291" t="s">
        <v>300</v>
      </c>
      <c r="Y6291" t="s">
        <v>110</v>
      </c>
      <c r="Z6291" t="s">
        <v>10226</v>
      </c>
    </row>
    <row r="6292" spans="1:26" hidden="1" x14ac:dyDescent="0.25">
      <c r="A6292" t="s">
        <v>24905</v>
      </c>
      <c r="B6292" t="s">
        <v>24906</v>
      </c>
      <c r="C6292" s="1" t="str">
        <f t="shared" si="1032"/>
        <v>21:0392</v>
      </c>
      <c r="D6292" s="1" t="str">
        <f t="shared" si="1039"/>
        <v>21:0131</v>
      </c>
      <c r="E6292" t="s">
        <v>24907</v>
      </c>
      <c r="F6292" t="s">
        <v>24908</v>
      </c>
      <c r="H6292">
        <v>67.317542599999996</v>
      </c>
      <c r="I6292">
        <v>-82.186515799999995</v>
      </c>
      <c r="J6292" s="1" t="str">
        <f t="shared" si="1040"/>
        <v>NGR lake sediment grab sample</v>
      </c>
      <c r="K6292" s="1" t="str">
        <f t="shared" si="1041"/>
        <v>&lt;177 micron (NGR)</v>
      </c>
      <c r="L6292">
        <v>22</v>
      </c>
      <c r="M6292" t="s">
        <v>106</v>
      </c>
      <c r="N6292">
        <v>431</v>
      </c>
      <c r="O6292" t="s">
        <v>3158</v>
      </c>
      <c r="P6292" t="s">
        <v>1254</v>
      </c>
      <c r="Q6292" t="s">
        <v>77</v>
      </c>
      <c r="R6292" t="s">
        <v>696</v>
      </c>
      <c r="S6292" t="s">
        <v>77</v>
      </c>
      <c r="T6292" t="s">
        <v>36</v>
      </c>
      <c r="U6292" t="s">
        <v>667</v>
      </c>
      <c r="V6292" t="s">
        <v>1607</v>
      </c>
      <c r="W6292" t="s">
        <v>39</v>
      </c>
      <c r="X6292" t="s">
        <v>336</v>
      </c>
      <c r="Y6292" t="s">
        <v>1041</v>
      </c>
      <c r="Z6292" t="s">
        <v>458</v>
      </c>
    </row>
    <row r="6293" spans="1:26" hidden="1" x14ac:dyDescent="0.25">
      <c r="A6293" t="s">
        <v>24909</v>
      </c>
      <c r="B6293" t="s">
        <v>24910</v>
      </c>
      <c r="C6293" s="1" t="str">
        <f t="shared" si="1032"/>
        <v>21:0392</v>
      </c>
      <c r="D6293" s="1" t="str">
        <f t="shared" si="1039"/>
        <v>21:0131</v>
      </c>
      <c r="E6293" t="s">
        <v>24911</v>
      </c>
      <c r="F6293" t="s">
        <v>24912</v>
      </c>
      <c r="H6293">
        <v>67.352286500000005</v>
      </c>
      <c r="I6293">
        <v>-82.198804999999993</v>
      </c>
      <c r="J6293" s="1" t="str">
        <f t="shared" si="1040"/>
        <v>NGR lake sediment grab sample</v>
      </c>
      <c r="K6293" s="1" t="str">
        <f t="shared" si="1041"/>
        <v>&lt;177 micron (NGR)</v>
      </c>
      <c r="L6293">
        <v>22</v>
      </c>
      <c r="M6293" t="s">
        <v>118</v>
      </c>
      <c r="N6293">
        <v>432</v>
      </c>
      <c r="O6293" t="s">
        <v>119</v>
      </c>
      <c r="P6293" t="s">
        <v>1058</v>
      </c>
      <c r="Q6293" t="s">
        <v>277</v>
      </c>
      <c r="R6293" t="s">
        <v>4122</v>
      </c>
      <c r="S6293" t="s">
        <v>110</v>
      </c>
      <c r="T6293" t="s">
        <v>36</v>
      </c>
      <c r="U6293" t="s">
        <v>119</v>
      </c>
      <c r="V6293" t="s">
        <v>2145</v>
      </c>
      <c r="W6293" t="s">
        <v>76</v>
      </c>
      <c r="X6293" t="s">
        <v>79</v>
      </c>
      <c r="Y6293" t="s">
        <v>1041</v>
      </c>
      <c r="Z6293" t="s">
        <v>134</v>
      </c>
    </row>
    <row r="6294" spans="1:26" hidden="1" x14ac:dyDescent="0.25">
      <c r="A6294" t="s">
        <v>24913</v>
      </c>
      <c r="B6294" t="s">
        <v>24914</v>
      </c>
      <c r="C6294" s="1" t="str">
        <f t="shared" si="1032"/>
        <v>21:0392</v>
      </c>
      <c r="D6294" s="1" t="str">
        <f t="shared" si="1039"/>
        <v>21:0131</v>
      </c>
      <c r="E6294" t="s">
        <v>24915</v>
      </c>
      <c r="F6294" t="s">
        <v>24916</v>
      </c>
      <c r="H6294">
        <v>67.372739100000004</v>
      </c>
      <c r="I6294">
        <v>-82.169711399999997</v>
      </c>
      <c r="J6294" s="1" t="str">
        <f t="shared" si="1040"/>
        <v>NGR lake sediment grab sample</v>
      </c>
      <c r="K6294" s="1" t="str">
        <f t="shared" si="1041"/>
        <v>&lt;177 micron (NGR)</v>
      </c>
      <c r="L6294">
        <v>22</v>
      </c>
      <c r="M6294" t="s">
        <v>131</v>
      </c>
      <c r="N6294">
        <v>433</v>
      </c>
      <c r="O6294" t="s">
        <v>4568</v>
      </c>
      <c r="P6294" t="s">
        <v>515</v>
      </c>
      <c r="Q6294" t="s">
        <v>335</v>
      </c>
      <c r="R6294" t="s">
        <v>2645</v>
      </c>
      <c r="S6294" t="s">
        <v>335</v>
      </c>
      <c r="T6294" t="s">
        <v>685</v>
      </c>
      <c r="U6294" t="s">
        <v>825</v>
      </c>
      <c r="V6294" t="s">
        <v>8694</v>
      </c>
      <c r="W6294" t="s">
        <v>708</v>
      </c>
      <c r="X6294" t="s">
        <v>81</v>
      </c>
      <c r="Y6294" t="s">
        <v>34</v>
      </c>
      <c r="Z6294" t="s">
        <v>6137</v>
      </c>
    </row>
    <row r="6295" spans="1:26" hidden="1" x14ac:dyDescent="0.25">
      <c r="A6295" t="s">
        <v>24917</v>
      </c>
      <c r="B6295" t="s">
        <v>24918</v>
      </c>
      <c r="C6295" s="1" t="str">
        <f t="shared" si="1032"/>
        <v>21:0392</v>
      </c>
      <c r="D6295" s="1" t="str">
        <f t="shared" si="1039"/>
        <v>21:0131</v>
      </c>
      <c r="E6295" t="s">
        <v>24870</v>
      </c>
      <c r="F6295" t="s">
        <v>24919</v>
      </c>
      <c r="H6295">
        <v>67.358614799999998</v>
      </c>
      <c r="I6295">
        <v>-82.123624399999997</v>
      </c>
      <c r="J6295" s="1" t="str">
        <f t="shared" si="1040"/>
        <v>NGR lake sediment grab sample</v>
      </c>
      <c r="K6295" s="1" t="str">
        <f t="shared" si="1041"/>
        <v>&lt;177 micron (NGR)</v>
      </c>
      <c r="L6295">
        <v>22</v>
      </c>
      <c r="M6295" t="s">
        <v>366</v>
      </c>
      <c r="N6295">
        <v>434</v>
      </c>
      <c r="O6295" t="s">
        <v>655</v>
      </c>
      <c r="P6295" t="s">
        <v>48</v>
      </c>
      <c r="Q6295" t="s">
        <v>50</v>
      </c>
      <c r="R6295" t="s">
        <v>343</v>
      </c>
      <c r="S6295" t="s">
        <v>110</v>
      </c>
      <c r="T6295" t="s">
        <v>36</v>
      </c>
      <c r="U6295" t="s">
        <v>119</v>
      </c>
      <c r="V6295" t="s">
        <v>38</v>
      </c>
      <c r="W6295" t="s">
        <v>181</v>
      </c>
      <c r="X6295" t="s">
        <v>48</v>
      </c>
      <c r="Y6295" t="s">
        <v>3466</v>
      </c>
      <c r="Z6295" t="s">
        <v>1830</v>
      </c>
    </row>
    <row r="6296" spans="1:26" hidden="1" x14ac:dyDescent="0.25">
      <c r="A6296" t="s">
        <v>24920</v>
      </c>
      <c r="B6296" t="s">
        <v>24921</v>
      </c>
      <c r="C6296" s="1" t="str">
        <f t="shared" si="1032"/>
        <v>21:0392</v>
      </c>
      <c r="D6296" s="1" t="str">
        <f t="shared" si="1039"/>
        <v>21:0131</v>
      </c>
      <c r="E6296" t="s">
        <v>24922</v>
      </c>
      <c r="F6296" t="s">
        <v>24923</v>
      </c>
      <c r="H6296">
        <v>67.3502005</v>
      </c>
      <c r="I6296">
        <v>-82.014085899999998</v>
      </c>
      <c r="J6296" s="1" t="str">
        <f t="shared" si="1040"/>
        <v>NGR lake sediment grab sample</v>
      </c>
      <c r="K6296" s="1" t="str">
        <f t="shared" si="1041"/>
        <v>&lt;177 micron (NGR)</v>
      </c>
      <c r="L6296">
        <v>22</v>
      </c>
      <c r="M6296" t="s">
        <v>143</v>
      </c>
      <c r="N6296">
        <v>435</v>
      </c>
      <c r="O6296" t="s">
        <v>470</v>
      </c>
      <c r="P6296" t="s">
        <v>771</v>
      </c>
      <c r="Q6296" t="s">
        <v>110</v>
      </c>
      <c r="R6296" t="s">
        <v>635</v>
      </c>
      <c r="S6296" t="s">
        <v>394</v>
      </c>
      <c r="T6296" t="s">
        <v>36</v>
      </c>
      <c r="U6296" t="s">
        <v>3503</v>
      </c>
      <c r="V6296" t="s">
        <v>8669</v>
      </c>
      <c r="W6296" t="s">
        <v>146</v>
      </c>
      <c r="X6296" t="s">
        <v>48</v>
      </c>
      <c r="Y6296" t="s">
        <v>146</v>
      </c>
      <c r="Z6296" t="s">
        <v>3162</v>
      </c>
    </row>
    <row r="6297" spans="1:26" hidden="1" x14ac:dyDescent="0.25">
      <c r="A6297" t="s">
        <v>24924</v>
      </c>
      <c r="B6297" t="s">
        <v>24925</v>
      </c>
      <c r="C6297" s="1" t="str">
        <f t="shared" si="1032"/>
        <v>21:0392</v>
      </c>
      <c r="D6297" s="1" t="str">
        <f t="shared" si="1039"/>
        <v>21:0131</v>
      </c>
      <c r="E6297" t="s">
        <v>24926</v>
      </c>
      <c r="F6297" t="s">
        <v>24927</v>
      </c>
      <c r="H6297">
        <v>67.359566999999998</v>
      </c>
      <c r="I6297">
        <v>-82.019604599999994</v>
      </c>
      <c r="J6297" s="1" t="str">
        <f t="shared" si="1040"/>
        <v>NGR lake sediment grab sample</v>
      </c>
      <c r="K6297" s="1" t="str">
        <f t="shared" si="1041"/>
        <v>&lt;177 micron (NGR)</v>
      </c>
      <c r="L6297">
        <v>22</v>
      </c>
      <c r="M6297" t="s">
        <v>177</v>
      </c>
      <c r="N6297">
        <v>436</v>
      </c>
      <c r="O6297" t="s">
        <v>497</v>
      </c>
      <c r="P6297" t="s">
        <v>455</v>
      </c>
      <c r="Q6297" t="s">
        <v>34</v>
      </c>
      <c r="R6297" t="s">
        <v>1048</v>
      </c>
      <c r="S6297" t="s">
        <v>198</v>
      </c>
      <c r="T6297" t="s">
        <v>122</v>
      </c>
      <c r="U6297" t="s">
        <v>144</v>
      </c>
      <c r="V6297" t="s">
        <v>1006</v>
      </c>
      <c r="W6297" t="s">
        <v>33</v>
      </c>
      <c r="X6297" t="s">
        <v>300</v>
      </c>
      <c r="Y6297" t="s">
        <v>1607</v>
      </c>
      <c r="Z6297" t="s">
        <v>9383</v>
      </c>
    </row>
    <row r="6298" spans="1:26" hidden="1" x14ac:dyDescent="0.25">
      <c r="A6298" t="s">
        <v>24928</v>
      </c>
      <c r="B6298" t="s">
        <v>24929</v>
      </c>
      <c r="C6298" s="1" t="str">
        <f t="shared" si="1032"/>
        <v>21:0392</v>
      </c>
      <c r="D6298" s="1" t="str">
        <f t="shared" si="1039"/>
        <v>21:0131</v>
      </c>
      <c r="E6298" t="s">
        <v>24930</v>
      </c>
      <c r="F6298" t="s">
        <v>24931</v>
      </c>
      <c r="H6298">
        <v>67.208461499999999</v>
      </c>
      <c r="I6298">
        <v>-82.016885799999997</v>
      </c>
      <c r="J6298" s="1" t="str">
        <f t="shared" si="1040"/>
        <v>NGR lake sediment grab sample</v>
      </c>
      <c r="K6298" s="1" t="str">
        <f t="shared" si="1041"/>
        <v>&lt;177 micron (NGR)</v>
      </c>
      <c r="L6298">
        <v>22</v>
      </c>
      <c r="M6298" t="s">
        <v>187</v>
      </c>
      <c r="N6298">
        <v>437</v>
      </c>
      <c r="O6298" t="s">
        <v>702</v>
      </c>
      <c r="P6298" t="s">
        <v>546</v>
      </c>
      <c r="Q6298" t="s">
        <v>97</v>
      </c>
      <c r="R6298" t="s">
        <v>400</v>
      </c>
      <c r="S6298" t="s">
        <v>77</v>
      </c>
      <c r="T6298" t="s">
        <v>36</v>
      </c>
      <c r="U6298" t="s">
        <v>390</v>
      </c>
      <c r="V6298" t="s">
        <v>38</v>
      </c>
      <c r="W6298" t="s">
        <v>63</v>
      </c>
      <c r="X6298" t="s">
        <v>82</v>
      </c>
      <c r="Y6298" t="s">
        <v>80</v>
      </c>
      <c r="Z6298" t="s">
        <v>4679</v>
      </c>
    </row>
    <row r="6299" spans="1:26" hidden="1" x14ac:dyDescent="0.25">
      <c r="A6299" t="s">
        <v>24932</v>
      </c>
      <c r="B6299" t="s">
        <v>24933</v>
      </c>
      <c r="C6299" s="1" t="str">
        <f t="shared" si="1032"/>
        <v>21:0392</v>
      </c>
      <c r="D6299" s="1" t="str">
        <f t="shared" si="1039"/>
        <v>21:0131</v>
      </c>
      <c r="E6299" t="s">
        <v>24934</v>
      </c>
      <c r="F6299" t="s">
        <v>24935</v>
      </c>
      <c r="H6299">
        <v>67.197483099999999</v>
      </c>
      <c r="I6299">
        <v>-82.123995699999995</v>
      </c>
      <c r="J6299" s="1" t="str">
        <f t="shared" si="1040"/>
        <v>NGR lake sediment grab sample</v>
      </c>
      <c r="K6299" s="1" t="str">
        <f t="shared" si="1041"/>
        <v>&lt;177 micron (NGR)</v>
      </c>
      <c r="L6299">
        <v>22</v>
      </c>
      <c r="M6299" t="s">
        <v>196</v>
      </c>
      <c r="N6299">
        <v>438</v>
      </c>
      <c r="O6299" t="s">
        <v>889</v>
      </c>
      <c r="P6299" t="s">
        <v>343</v>
      </c>
      <c r="Q6299" t="s">
        <v>156</v>
      </c>
      <c r="R6299" t="s">
        <v>13281</v>
      </c>
      <c r="S6299" t="s">
        <v>77</v>
      </c>
      <c r="T6299" t="s">
        <v>262</v>
      </c>
      <c r="U6299" t="s">
        <v>909</v>
      </c>
      <c r="V6299" t="s">
        <v>548</v>
      </c>
      <c r="W6299" t="s">
        <v>34</v>
      </c>
      <c r="X6299" t="s">
        <v>336</v>
      </c>
      <c r="Y6299" t="s">
        <v>875</v>
      </c>
      <c r="Z6299" t="s">
        <v>349</v>
      </c>
    </row>
    <row r="6300" spans="1:26" hidden="1" x14ac:dyDescent="0.25">
      <c r="A6300" t="s">
        <v>24936</v>
      </c>
      <c r="B6300" t="s">
        <v>24937</v>
      </c>
      <c r="C6300" s="1" t="str">
        <f t="shared" si="1032"/>
        <v>21:0392</v>
      </c>
      <c r="D6300" s="1" t="str">
        <f t="shared" si="1039"/>
        <v>21:0131</v>
      </c>
      <c r="E6300" t="s">
        <v>24938</v>
      </c>
      <c r="F6300" t="s">
        <v>24939</v>
      </c>
      <c r="H6300">
        <v>67.247522700000005</v>
      </c>
      <c r="I6300">
        <v>-82.090370399999998</v>
      </c>
      <c r="J6300" s="1" t="str">
        <f t="shared" si="1040"/>
        <v>NGR lake sediment grab sample</v>
      </c>
      <c r="K6300" s="1" t="str">
        <f t="shared" si="1041"/>
        <v>&lt;177 micron (NGR)</v>
      </c>
      <c r="L6300">
        <v>22</v>
      </c>
      <c r="M6300" t="s">
        <v>206</v>
      </c>
      <c r="N6300">
        <v>439</v>
      </c>
      <c r="O6300" t="s">
        <v>583</v>
      </c>
      <c r="P6300" t="s">
        <v>223</v>
      </c>
      <c r="Q6300" t="s">
        <v>97</v>
      </c>
      <c r="R6300" t="s">
        <v>297</v>
      </c>
      <c r="S6300" t="s">
        <v>277</v>
      </c>
      <c r="T6300" t="s">
        <v>36</v>
      </c>
      <c r="U6300" t="s">
        <v>1964</v>
      </c>
      <c r="V6300" t="s">
        <v>5476</v>
      </c>
      <c r="W6300" t="s">
        <v>78</v>
      </c>
      <c r="X6300" t="s">
        <v>48</v>
      </c>
      <c r="Y6300" t="s">
        <v>1041</v>
      </c>
      <c r="Z6300" t="s">
        <v>78</v>
      </c>
    </row>
    <row r="6301" spans="1:26" hidden="1" x14ac:dyDescent="0.25">
      <c r="A6301" t="s">
        <v>24940</v>
      </c>
      <c r="B6301" t="s">
        <v>24941</v>
      </c>
      <c r="C6301" s="1" t="str">
        <f t="shared" si="1032"/>
        <v>21:0392</v>
      </c>
      <c r="D6301" s="1" t="str">
        <f t="shared" si="1039"/>
        <v>21:0131</v>
      </c>
      <c r="E6301" t="s">
        <v>24942</v>
      </c>
      <c r="F6301" t="s">
        <v>24943</v>
      </c>
      <c r="H6301">
        <v>67.246654300000003</v>
      </c>
      <c r="I6301">
        <v>-82.034557800000002</v>
      </c>
      <c r="J6301" s="1" t="str">
        <f t="shared" si="1040"/>
        <v>NGR lake sediment grab sample</v>
      </c>
      <c r="K6301" s="1" t="str">
        <f t="shared" si="1041"/>
        <v>&lt;177 micron (NGR)</v>
      </c>
      <c r="L6301">
        <v>22</v>
      </c>
      <c r="M6301" t="s">
        <v>214</v>
      </c>
      <c r="N6301">
        <v>440</v>
      </c>
      <c r="O6301" t="s">
        <v>199</v>
      </c>
      <c r="P6301" t="s">
        <v>236</v>
      </c>
      <c r="Q6301" t="s">
        <v>97</v>
      </c>
      <c r="R6301" t="s">
        <v>48</v>
      </c>
      <c r="S6301" t="s">
        <v>110</v>
      </c>
      <c r="T6301" t="s">
        <v>122</v>
      </c>
      <c r="U6301" t="s">
        <v>639</v>
      </c>
      <c r="V6301" t="s">
        <v>164</v>
      </c>
      <c r="W6301" t="s">
        <v>78</v>
      </c>
      <c r="X6301" t="s">
        <v>300</v>
      </c>
      <c r="Y6301" t="s">
        <v>875</v>
      </c>
      <c r="Z6301" t="s">
        <v>283</v>
      </c>
    </row>
    <row r="6302" spans="1:26" hidden="1" x14ac:dyDescent="0.25">
      <c r="A6302" t="s">
        <v>24944</v>
      </c>
      <c r="B6302" t="s">
        <v>24945</v>
      </c>
      <c r="C6302" s="1" t="str">
        <f t="shared" si="1032"/>
        <v>21:0392</v>
      </c>
      <c r="D6302" s="1" t="str">
        <f t="shared" si="1039"/>
        <v>21:0131</v>
      </c>
      <c r="E6302" t="s">
        <v>24946</v>
      </c>
      <c r="F6302" t="s">
        <v>24947</v>
      </c>
      <c r="H6302">
        <v>67.302339000000003</v>
      </c>
      <c r="I6302">
        <v>-82.317502300000001</v>
      </c>
      <c r="J6302" s="1" t="str">
        <f t="shared" si="1040"/>
        <v>NGR lake sediment grab sample</v>
      </c>
      <c r="K6302" s="1" t="str">
        <f t="shared" si="1041"/>
        <v>&lt;177 micron (NGR)</v>
      </c>
      <c r="L6302">
        <v>23</v>
      </c>
      <c r="M6302" t="s">
        <v>242</v>
      </c>
      <c r="N6302">
        <v>441</v>
      </c>
      <c r="O6302" t="s">
        <v>463</v>
      </c>
      <c r="P6302" t="s">
        <v>759</v>
      </c>
      <c r="Q6302" t="s">
        <v>516</v>
      </c>
      <c r="R6302" t="s">
        <v>81</v>
      </c>
      <c r="S6302" t="s">
        <v>145</v>
      </c>
      <c r="T6302" t="s">
        <v>36</v>
      </c>
      <c r="U6302" t="s">
        <v>973</v>
      </c>
      <c r="V6302" t="s">
        <v>5500</v>
      </c>
      <c r="W6302" t="s">
        <v>78</v>
      </c>
      <c r="X6302" t="s">
        <v>81</v>
      </c>
      <c r="Y6302" t="s">
        <v>5944</v>
      </c>
      <c r="Z6302" t="s">
        <v>2697</v>
      </c>
    </row>
    <row r="6303" spans="1:26" hidden="1" x14ac:dyDescent="0.25">
      <c r="A6303" t="s">
        <v>24948</v>
      </c>
      <c r="B6303" t="s">
        <v>24949</v>
      </c>
      <c r="C6303" s="1" t="str">
        <f t="shared" si="1032"/>
        <v>21:0392</v>
      </c>
      <c r="D6303" s="1" t="str">
        <f t="shared" si="1039"/>
        <v>21:0131</v>
      </c>
      <c r="E6303" t="s">
        <v>24950</v>
      </c>
      <c r="F6303" t="s">
        <v>24951</v>
      </c>
      <c r="H6303">
        <v>67.259461999999999</v>
      </c>
      <c r="I6303">
        <v>-82.019553000000002</v>
      </c>
      <c r="J6303" s="1" t="str">
        <f t="shared" si="1040"/>
        <v>NGR lake sediment grab sample</v>
      </c>
      <c r="K6303" s="1" t="str">
        <f t="shared" si="1041"/>
        <v>&lt;177 micron (NGR)</v>
      </c>
      <c r="L6303">
        <v>23</v>
      </c>
      <c r="M6303" t="s">
        <v>251</v>
      </c>
      <c r="N6303">
        <v>442</v>
      </c>
      <c r="O6303" t="s">
        <v>974</v>
      </c>
      <c r="P6303" t="s">
        <v>488</v>
      </c>
      <c r="Q6303" t="s">
        <v>97</v>
      </c>
      <c r="R6303" t="s">
        <v>521</v>
      </c>
      <c r="S6303" t="s">
        <v>108</v>
      </c>
      <c r="T6303" t="s">
        <v>36</v>
      </c>
      <c r="U6303" t="s">
        <v>655</v>
      </c>
      <c r="V6303" t="s">
        <v>7869</v>
      </c>
      <c r="W6303" t="s">
        <v>34</v>
      </c>
      <c r="X6303" t="s">
        <v>336</v>
      </c>
      <c r="Y6303" t="s">
        <v>80</v>
      </c>
      <c r="Z6303" t="s">
        <v>2335</v>
      </c>
    </row>
    <row r="6304" spans="1:26" hidden="1" x14ac:dyDescent="0.25">
      <c r="A6304" t="s">
        <v>24952</v>
      </c>
      <c r="B6304" t="s">
        <v>24953</v>
      </c>
      <c r="C6304" s="1" t="str">
        <f t="shared" si="1032"/>
        <v>21:0392</v>
      </c>
      <c r="D6304" s="1" t="str">
        <f t="shared" si="1039"/>
        <v>21:0131</v>
      </c>
      <c r="E6304" t="s">
        <v>24954</v>
      </c>
      <c r="F6304" t="s">
        <v>24955</v>
      </c>
      <c r="H6304">
        <v>67.270135999999994</v>
      </c>
      <c r="I6304">
        <v>-82.026801699999993</v>
      </c>
      <c r="J6304" s="1" t="str">
        <f t="shared" si="1040"/>
        <v>NGR lake sediment grab sample</v>
      </c>
      <c r="K6304" s="1" t="str">
        <f t="shared" si="1041"/>
        <v>&lt;177 micron (NGR)</v>
      </c>
      <c r="L6304">
        <v>23</v>
      </c>
      <c r="M6304" t="s">
        <v>259</v>
      </c>
      <c r="N6304">
        <v>443</v>
      </c>
      <c r="O6304" t="s">
        <v>300</v>
      </c>
      <c r="P6304" t="s">
        <v>489</v>
      </c>
      <c r="Q6304" t="s">
        <v>80</v>
      </c>
      <c r="R6304" t="s">
        <v>546</v>
      </c>
      <c r="S6304" t="s">
        <v>97</v>
      </c>
      <c r="T6304" t="s">
        <v>36</v>
      </c>
      <c r="U6304" t="s">
        <v>228</v>
      </c>
      <c r="V6304" t="s">
        <v>730</v>
      </c>
      <c r="W6304" t="s">
        <v>63</v>
      </c>
      <c r="X6304" t="s">
        <v>48</v>
      </c>
      <c r="Y6304" t="s">
        <v>41</v>
      </c>
      <c r="Z6304" t="s">
        <v>278</v>
      </c>
    </row>
    <row r="6305" spans="1:26" hidden="1" x14ac:dyDescent="0.25">
      <c r="A6305" t="s">
        <v>24956</v>
      </c>
      <c r="B6305" t="s">
        <v>24957</v>
      </c>
      <c r="C6305" s="1" t="str">
        <f t="shared" si="1032"/>
        <v>21:0392</v>
      </c>
      <c r="D6305" s="1" t="str">
        <f t="shared" si="1039"/>
        <v>21:0131</v>
      </c>
      <c r="E6305" t="s">
        <v>24954</v>
      </c>
      <c r="F6305" t="s">
        <v>24958</v>
      </c>
      <c r="H6305">
        <v>67.270135999999994</v>
      </c>
      <c r="I6305">
        <v>-82.026801699999993</v>
      </c>
      <c r="J6305" s="1" t="str">
        <f t="shared" si="1040"/>
        <v>NGR lake sediment grab sample</v>
      </c>
      <c r="K6305" s="1" t="str">
        <f t="shared" si="1041"/>
        <v>&lt;177 micron (NGR)</v>
      </c>
      <c r="L6305">
        <v>23</v>
      </c>
      <c r="M6305" t="s">
        <v>268</v>
      </c>
      <c r="N6305">
        <v>444</v>
      </c>
      <c r="O6305" t="s">
        <v>771</v>
      </c>
      <c r="P6305" t="s">
        <v>516</v>
      </c>
      <c r="Q6305" t="s">
        <v>39</v>
      </c>
      <c r="R6305" t="s">
        <v>32</v>
      </c>
      <c r="S6305" t="s">
        <v>76</v>
      </c>
      <c r="T6305" t="s">
        <v>36</v>
      </c>
      <c r="U6305" t="s">
        <v>1432</v>
      </c>
      <c r="V6305" t="s">
        <v>721</v>
      </c>
      <c r="W6305" t="s">
        <v>63</v>
      </c>
      <c r="X6305" t="s">
        <v>336</v>
      </c>
      <c r="Y6305" t="s">
        <v>41</v>
      </c>
      <c r="Z6305" t="s">
        <v>217</v>
      </c>
    </row>
    <row r="6306" spans="1:26" hidden="1" x14ac:dyDescent="0.25">
      <c r="A6306" t="s">
        <v>24959</v>
      </c>
      <c r="B6306" t="s">
        <v>24960</v>
      </c>
      <c r="C6306" s="1" t="str">
        <f t="shared" si="1032"/>
        <v>21:0392</v>
      </c>
      <c r="D6306" s="1" t="str">
        <f t="shared" si="1039"/>
        <v>21:0131</v>
      </c>
      <c r="E6306" t="s">
        <v>24961</v>
      </c>
      <c r="F6306" t="s">
        <v>24962</v>
      </c>
      <c r="H6306">
        <v>67.300055</v>
      </c>
      <c r="I6306">
        <v>-82.046103000000002</v>
      </c>
      <c r="J6306" s="1" t="str">
        <f t="shared" si="1040"/>
        <v>NGR lake sediment grab sample</v>
      </c>
      <c r="K6306" s="1" t="str">
        <f t="shared" si="1041"/>
        <v>&lt;177 micron (NGR)</v>
      </c>
      <c r="L6306">
        <v>23</v>
      </c>
      <c r="M6306" t="s">
        <v>47</v>
      </c>
      <c r="N6306">
        <v>445</v>
      </c>
      <c r="O6306" t="s">
        <v>390</v>
      </c>
      <c r="P6306" t="s">
        <v>3263</v>
      </c>
      <c r="Q6306" t="s">
        <v>277</v>
      </c>
      <c r="R6306" t="s">
        <v>343</v>
      </c>
      <c r="S6306" t="s">
        <v>32</v>
      </c>
      <c r="T6306" t="s">
        <v>36</v>
      </c>
      <c r="U6306" t="s">
        <v>260</v>
      </c>
      <c r="V6306" t="s">
        <v>76</v>
      </c>
      <c r="W6306" t="s">
        <v>97</v>
      </c>
      <c r="X6306" t="s">
        <v>79</v>
      </c>
      <c r="Y6306" t="s">
        <v>39</v>
      </c>
      <c r="Z6306" t="s">
        <v>3940</v>
      </c>
    </row>
    <row r="6307" spans="1:26" hidden="1" x14ac:dyDescent="0.25">
      <c r="A6307" t="s">
        <v>24963</v>
      </c>
      <c r="B6307" t="s">
        <v>24964</v>
      </c>
      <c r="C6307" s="1" t="str">
        <f t="shared" si="1032"/>
        <v>21:0392</v>
      </c>
      <c r="D6307" s="1" t="str">
        <f t="shared" si="1039"/>
        <v>21:0131</v>
      </c>
      <c r="E6307" t="s">
        <v>24965</v>
      </c>
      <c r="F6307" t="s">
        <v>24966</v>
      </c>
      <c r="H6307">
        <v>67.282539600000007</v>
      </c>
      <c r="I6307">
        <v>-82.085950100000005</v>
      </c>
      <c r="J6307" s="1" t="str">
        <f t="shared" si="1040"/>
        <v>NGR lake sediment grab sample</v>
      </c>
      <c r="K6307" s="1" t="str">
        <f t="shared" si="1041"/>
        <v>&lt;177 micron (NGR)</v>
      </c>
      <c r="L6307">
        <v>23</v>
      </c>
      <c r="M6307" t="s">
        <v>60</v>
      </c>
      <c r="N6307">
        <v>446</v>
      </c>
      <c r="O6307" t="s">
        <v>535</v>
      </c>
      <c r="P6307" t="s">
        <v>253</v>
      </c>
      <c r="Q6307" t="s">
        <v>290</v>
      </c>
      <c r="R6307" t="s">
        <v>13447</v>
      </c>
      <c r="S6307" t="s">
        <v>110</v>
      </c>
      <c r="T6307" t="s">
        <v>122</v>
      </c>
      <c r="U6307" t="s">
        <v>470</v>
      </c>
      <c r="V6307" t="s">
        <v>171</v>
      </c>
      <c r="W6307" t="s">
        <v>39</v>
      </c>
      <c r="X6307" t="s">
        <v>300</v>
      </c>
      <c r="Y6307" t="s">
        <v>63</v>
      </c>
      <c r="Z6307" t="s">
        <v>7612</v>
      </c>
    </row>
    <row r="6308" spans="1:26" hidden="1" x14ac:dyDescent="0.25">
      <c r="A6308" t="s">
        <v>24967</v>
      </c>
      <c r="B6308" t="s">
        <v>24968</v>
      </c>
      <c r="C6308" s="1" t="str">
        <f t="shared" si="1032"/>
        <v>21:0392</v>
      </c>
      <c r="D6308" s="1" t="str">
        <f t="shared" si="1039"/>
        <v>21:0131</v>
      </c>
      <c r="E6308" t="s">
        <v>24969</v>
      </c>
      <c r="F6308" t="s">
        <v>24970</v>
      </c>
      <c r="H6308">
        <v>67.2982765</v>
      </c>
      <c r="I6308">
        <v>-82.126092299999996</v>
      </c>
      <c r="J6308" s="1" t="str">
        <f t="shared" si="1040"/>
        <v>NGR lake sediment grab sample</v>
      </c>
      <c r="K6308" s="1" t="str">
        <f t="shared" si="1041"/>
        <v>&lt;177 micron (NGR)</v>
      </c>
      <c r="L6308">
        <v>23</v>
      </c>
      <c r="M6308" t="s">
        <v>73</v>
      </c>
      <c r="N6308">
        <v>447</v>
      </c>
      <c r="O6308" t="s">
        <v>1709</v>
      </c>
      <c r="P6308" t="s">
        <v>120</v>
      </c>
      <c r="Q6308" t="s">
        <v>97</v>
      </c>
      <c r="R6308" t="s">
        <v>224</v>
      </c>
      <c r="S6308" t="s">
        <v>77</v>
      </c>
      <c r="T6308" t="s">
        <v>36</v>
      </c>
      <c r="U6308" t="s">
        <v>858</v>
      </c>
      <c r="V6308" t="s">
        <v>110</v>
      </c>
      <c r="W6308" t="s">
        <v>76</v>
      </c>
      <c r="X6308" t="s">
        <v>890</v>
      </c>
      <c r="Y6308" t="s">
        <v>335</v>
      </c>
      <c r="Z6308" t="s">
        <v>3166</v>
      </c>
    </row>
    <row r="6309" spans="1:26" hidden="1" x14ac:dyDescent="0.25">
      <c r="A6309" t="s">
        <v>24971</v>
      </c>
      <c r="B6309" t="s">
        <v>24972</v>
      </c>
      <c r="C6309" s="1" t="str">
        <f t="shared" si="1032"/>
        <v>21:0392</v>
      </c>
      <c r="D6309" s="1" t="str">
        <f t="shared" si="1039"/>
        <v>21:0131</v>
      </c>
      <c r="E6309" t="s">
        <v>24973</v>
      </c>
      <c r="F6309" t="s">
        <v>24974</v>
      </c>
      <c r="H6309">
        <v>67.263292199999995</v>
      </c>
      <c r="I6309">
        <v>-82.178201999999999</v>
      </c>
      <c r="J6309" s="1" t="str">
        <f t="shared" si="1040"/>
        <v>NGR lake sediment grab sample</v>
      </c>
      <c r="K6309" s="1" t="str">
        <f t="shared" si="1041"/>
        <v>&lt;177 micron (NGR)</v>
      </c>
      <c r="L6309">
        <v>23</v>
      </c>
      <c r="M6309" t="s">
        <v>87</v>
      </c>
      <c r="N6309">
        <v>448</v>
      </c>
      <c r="O6309" t="s">
        <v>1785</v>
      </c>
      <c r="P6309" t="s">
        <v>197</v>
      </c>
      <c r="Q6309" t="s">
        <v>109</v>
      </c>
      <c r="R6309" t="s">
        <v>336</v>
      </c>
      <c r="S6309" t="s">
        <v>244</v>
      </c>
      <c r="T6309" t="s">
        <v>36</v>
      </c>
      <c r="U6309" t="s">
        <v>10516</v>
      </c>
      <c r="V6309" t="s">
        <v>8678</v>
      </c>
      <c r="W6309" t="s">
        <v>181</v>
      </c>
      <c r="X6309" t="s">
        <v>890</v>
      </c>
      <c r="Y6309" t="s">
        <v>181</v>
      </c>
      <c r="Z6309" t="s">
        <v>1830</v>
      </c>
    </row>
    <row r="6310" spans="1:26" hidden="1" x14ac:dyDescent="0.25">
      <c r="A6310" t="s">
        <v>24975</v>
      </c>
      <c r="B6310" t="s">
        <v>24976</v>
      </c>
      <c r="C6310" s="1" t="str">
        <f t="shared" ref="C6310:C6373" si="1042">HYPERLINK("http://geochem.nrcan.gc.ca/cdogs/content/bdl/bdl210392_e.htm", "21:0392")</f>
        <v>21:0392</v>
      </c>
      <c r="D6310" s="1" t="str">
        <f t="shared" si="1039"/>
        <v>21:0131</v>
      </c>
      <c r="E6310" t="s">
        <v>24977</v>
      </c>
      <c r="F6310" t="s">
        <v>24978</v>
      </c>
      <c r="H6310">
        <v>67.253775700000006</v>
      </c>
      <c r="I6310">
        <v>-82.187679399999993</v>
      </c>
      <c r="J6310" s="1" t="str">
        <f t="shared" si="1040"/>
        <v>NGR lake sediment grab sample</v>
      </c>
      <c r="K6310" s="1" t="str">
        <f t="shared" si="1041"/>
        <v>&lt;177 micron (NGR)</v>
      </c>
      <c r="L6310">
        <v>23</v>
      </c>
      <c r="M6310" t="s">
        <v>96</v>
      </c>
      <c r="N6310">
        <v>449</v>
      </c>
      <c r="O6310" t="s">
        <v>631</v>
      </c>
      <c r="P6310" t="s">
        <v>1254</v>
      </c>
      <c r="Q6310" t="s">
        <v>146</v>
      </c>
      <c r="R6310" t="s">
        <v>51</v>
      </c>
      <c r="S6310" t="s">
        <v>97</v>
      </c>
      <c r="T6310" t="s">
        <v>36</v>
      </c>
      <c r="U6310" t="s">
        <v>299</v>
      </c>
      <c r="V6310" t="s">
        <v>496</v>
      </c>
      <c r="W6310" t="s">
        <v>146</v>
      </c>
      <c r="X6310" t="s">
        <v>48</v>
      </c>
      <c r="Y6310" t="s">
        <v>63</v>
      </c>
      <c r="Z6310" t="s">
        <v>928</v>
      </c>
    </row>
    <row r="6311" spans="1:26" hidden="1" x14ac:dyDescent="0.25">
      <c r="A6311" t="s">
        <v>24979</v>
      </c>
      <c r="B6311" t="s">
        <v>24980</v>
      </c>
      <c r="C6311" s="1" t="str">
        <f t="shared" si="1042"/>
        <v>21:0392</v>
      </c>
      <c r="D6311" s="1" t="str">
        <f t="shared" si="1039"/>
        <v>21:0131</v>
      </c>
      <c r="E6311" t="s">
        <v>24981</v>
      </c>
      <c r="F6311" t="s">
        <v>24982</v>
      </c>
      <c r="H6311">
        <v>67.204495600000001</v>
      </c>
      <c r="I6311">
        <v>-82.185389200000003</v>
      </c>
      <c r="J6311" s="1" t="str">
        <f t="shared" si="1040"/>
        <v>NGR lake sediment grab sample</v>
      </c>
      <c r="K6311" s="1" t="str">
        <f t="shared" si="1041"/>
        <v>&lt;177 micron (NGR)</v>
      </c>
      <c r="L6311">
        <v>23</v>
      </c>
      <c r="M6311" t="s">
        <v>106</v>
      </c>
      <c r="N6311">
        <v>450</v>
      </c>
      <c r="O6311" t="s">
        <v>243</v>
      </c>
      <c r="P6311" t="s">
        <v>35</v>
      </c>
      <c r="Q6311" t="s">
        <v>39</v>
      </c>
      <c r="R6311" t="s">
        <v>224</v>
      </c>
      <c r="S6311" t="s">
        <v>198</v>
      </c>
      <c r="T6311" t="s">
        <v>36</v>
      </c>
      <c r="U6311" t="s">
        <v>91</v>
      </c>
      <c r="V6311" t="s">
        <v>1018</v>
      </c>
      <c r="W6311" t="s">
        <v>33</v>
      </c>
      <c r="X6311" t="s">
        <v>82</v>
      </c>
      <c r="Y6311" t="s">
        <v>33</v>
      </c>
      <c r="Z6311" t="s">
        <v>3876</v>
      </c>
    </row>
    <row r="6312" spans="1:26" hidden="1" x14ac:dyDescent="0.25">
      <c r="A6312" t="s">
        <v>24983</v>
      </c>
      <c r="B6312" t="s">
        <v>24984</v>
      </c>
      <c r="C6312" s="1" t="str">
        <f t="shared" si="1042"/>
        <v>21:0392</v>
      </c>
      <c r="D6312" s="1" t="str">
        <f t="shared" si="1039"/>
        <v>21:0131</v>
      </c>
      <c r="E6312" t="s">
        <v>24985</v>
      </c>
      <c r="F6312" t="s">
        <v>24986</v>
      </c>
      <c r="H6312">
        <v>67.214274000000003</v>
      </c>
      <c r="I6312">
        <v>-82.261819200000005</v>
      </c>
      <c r="J6312" s="1" t="str">
        <f t="shared" si="1040"/>
        <v>NGR lake sediment grab sample</v>
      </c>
      <c r="K6312" s="1" t="str">
        <f t="shared" si="1041"/>
        <v>&lt;177 micron (NGR)</v>
      </c>
      <c r="L6312">
        <v>23</v>
      </c>
      <c r="M6312" t="s">
        <v>118</v>
      </c>
      <c r="N6312">
        <v>451</v>
      </c>
      <c r="O6312" t="s">
        <v>24987</v>
      </c>
      <c r="P6312" t="s">
        <v>336</v>
      </c>
      <c r="Q6312" t="s">
        <v>80</v>
      </c>
      <c r="R6312" t="s">
        <v>54</v>
      </c>
      <c r="S6312" t="s">
        <v>244</v>
      </c>
      <c r="T6312" t="s">
        <v>36</v>
      </c>
      <c r="U6312" t="s">
        <v>521</v>
      </c>
      <c r="V6312" t="s">
        <v>18944</v>
      </c>
      <c r="W6312" t="s">
        <v>156</v>
      </c>
      <c r="X6312" t="s">
        <v>760</v>
      </c>
      <c r="Y6312" t="s">
        <v>760</v>
      </c>
      <c r="Z6312" t="s">
        <v>610</v>
      </c>
    </row>
    <row r="6313" spans="1:26" hidden="1" x14ac:dyDescent="0.25">
      <c r="A6313" t="s">
        <v>24988</v>
      </c>
      <c r="B6313" t="s">
        <v>24989</v>
      </c>
      <c r="C6313" s="1" t="str">
        <f t="shared" si="1042"/>
        <v>21:0392</v>
      </c>
      <c r="D6313" s="1" t="str">
        <f>HYPERLINK("http://geochem.nrcan.gc.ca/cdogs/content/svy/svy_e.htm", "")</f>
        <v/>
      </c>
      <c r="G6313" s="1" t="str">
        <f>HYPERLINK("http://geochem.nrcan.gc.ca/cdogs/content/cr_/cr_00007_e.htm", "7")</f>
        <v>7</v>
      </c>
      <c r="J6313" t="s">
        <v>220</v>
      </c>
      <c r="K6313" t="s">
        <v>221</v>
      </c>
      <c r="L6313">
        <v>23</v>
      </c>
      <c r="M6313" t="s">
        <v>222</v>
      </c>
      <c r="N6313">
        <v>452</v>
      </c>
      <c r="O6313" t="s">
        <v>489</v>
      </c>
      <c r="P6313" t="s">
        <v>108</v>
      </c>
      <c r="Q6313" t="s">
        <v>156</v>
      </c>
      <c r="R6313" t="s">
        <v>146</v>
      </c>
      <c r="S6313" t="s">
        <v>39</v>
      </c>
      <c r="T6313" t="s">
        <v>437</v>
      </c>
      <c r="U6313" t="s">
        <v>269</v>
      </c>
      <c r="V6313" t="s">
        <v>309</v>
      </c>
      <c r="W6313" t="s">
        <v>53</v>
      </c>
      <c r="X6313" t="s">
        <v>760</v>
      </c>
      <c r="Y6313" t="s">
        <v>271</v>
      </c>
      <c r="Z6313" t="s">
        <v>760</v>
      </c>
    </row>
    <row r="6314" spans="1:26" hidden="1" x14ac:dyDescent="0.25">
      <c r="A6314" t="s">
        <v>24990</v>
      </c>
      <c r="B6314" t="s">
        <v>24991</v>
      </c>
      <c r="C6314" s="1" t="str">
        <f t="shared" si="1042"/>
        <v>21:0392</v>
      </c>
      <c r="D6314" s="1" t="str">
        <f t="shared" ref="D6314:D6324" si="1043">HYPERLINK("http://geochem.nrcan.gc.ca/cdogs/content/svy/svy210131_e.htm", "21:0131")</f>
        <v>21:0131</v>
      </c>
      <c r="E6314" t="s">
        <v>24992</v>
      </c>
      <c r="F6314" t="s">
        <v>24993</v>
      </c>
      <c r="H6314">
        <v>67.237088900000003</v>
      </c>
      <c r="I6314">
        <v>-82.293289900000005</v>
      </c>
      <c r="J6314" s="1" t="str">
        <f t="shared" ref="J6314:J6324" si="1044">HYPERLINK("http://geochem.nrcan.gc.ca/cdogs/content/kwd/kwd020027_e.htm", "NGR lake sediment grab sample")</f>
        <v>NGR lake sediment grab sample</v>
      </c>
      <c r="K6314" s="1" t="str">
        <f t="shared" ref="K6314:K6324" si="1045">HYPERLINK("http://geochem.nrcan.gc.ca/cdogs/content/kwd/kwd080006_e.htm", "&lt;177 micron (NGR)")</f>
        <v>&lt;177 micron (NGR)</v>
      </c>
      <c r="L6314">
        <v>23</v>
      </c>
      <c r="M6314" t="s">
        <v>131</v>
      </c>
      <c r="N6314">
        <v>453</v>
      </c>
      <c r="O6314" t="s">
        <v>583</v>
      </c>
      <c r="P6314" t="s">
        <v>798</v>
      </c>
      <c r="Q6314" t="s">
        <v>76</v>
      </c>
      <c r="R6314" t="s">
        <v>74</v>
      </c>
      <c r="S6314" t="s">
        <v>134</v>
      </c>
      <c r="T6314" t="s">
        <v>36</v>
      </c>
      <c r="U6314" t="s">
        <v>667</v>
      </c>
      <c r="V6314" t="s">
        <v>1193</v>
      </c>
      <c r="W6314" t="s">
        <v>33</v>
      </c>
      <c r="X6314" t="s">
        <v>82</v>
      </c>
      <c r="Y6314" t="s">
        <v>380</v>
      </c>
      <c r="Z6314" t="s">
        <v>10226</v>
      </c>
    </row>
    <row r="6315" spans="1:26" hidden="1" x14ac:dyDescent="0.25">
      <c r="A6315" t="s">
        <v>24994</v>
      </c>
      <c r="B6315" t="s">
        <v>24995</v>
      </c>
      <c r="C6315" s="1" t="str">
        <f t="shared" si="1042"/>
        <v>21:0392</v>
      </c>
      <c r="D6315" s="1" t="str">
        <f t="shared" si="1043"/>
        <v>21:0131</v>
      </c>
      <c r="E6315" t="s">
        <v>24996</v>
      </c>
      <c r="F6315" t="s">
        <v>24997</v>
      </c>
      <c r="H6315">
        <v>67.267375900000005</v>
      </c>
      <c r="I6315">
        <v>-82.258368700000005</v>
      </c>
      <c r="J6315" s="1" t="str">
        <f t="shared" si="1044"/>
        <v>NGR lake sediment grab sample</v>
      </c>
      <c r="K6315" s="1" t="str">
        <f t="shared" si="1045"/>
        <v>&lt;177 micron (NGR)</v>
      </c>
      <c r="L6315">
        <v>23</v>
      </c>
      <c r="M6315" t="s">
        <v>143</v>
      </c>
      <c r="N6315">
        <v>454</v>
      </c>
      <c r="O6315" t="s">
        <v>679</v>
      </c>
      <c r="P6315" t="s">
        <v>336</v>
      </c>
      <c r="Q6315" t="s">
        <v>146</v>
      </c>
      <c r="R6315" t="s">
        <v>423</v>
      </c>
      <c r="S6315" t="s">
        <v>97</v>
      </c>
      <c r="T6315" t="s">
        <v>36</v>
      </c>
      <c r="U6315" t="s">
        <v>208</v>
      </c>
      <c r="V6315" t="s">
        <v>134</v>
      </c>
      <c r="W6315" t="s">
        <v>146</v>
      </c>
      <c r="X6315" t="s">
        <v>760</v>
      </c>
      <c r="Y6315" t="s">
        <v>271</v>
      </c>
      <c r="Z6315" t="s">
        <v>760</v>
      </c>
    </row>
    <row r="6316" spans="1:26" hidden="1" x14ac:dyDescent="0.25">
      <c r="A6316" t="s">
        <v>24998</v>
      </c>
      <c r="B6316" t="s">
        <v>24999</v>
      </c>
      <c r="C6316" s="1" t="str">
        <f t="shared" si="1042"/>
        <v>21:0392</v>
      </c>
      <c r="D6316" s="1" t="str">
        <f t="shared" si="1043"/>
        <v>21:0131</v>
      </c>
      <c r="E6316" t="s">
        <v>25000</v>
      </c>
      <c r="F6316" t="s">
        <v>25001</v>
      </c>
      <c r="H6316">
        <v>67.274158999999997</v>
      </c>
      <c r="I6316">
        <v>-82.329551100000003</v>
      </c>
      <c r="J6316" s="1" t="str">
        <f t="shared" si="1044"/>
        <v>NGR lake sediment grab sample</v>
      </c>
      <c r="K6316" s="1" t="str">
        <f t="shared" si="1045"/>
        <v>&lt;177 micron (NGR)</v>
      </c>
      <c r="L6316">
        <v>23</v>
      </c>
      <c r="M6316" t="s">
        <v>177</v>
      </c>
      <c r="N6316">
        <v>455</v>
      </c>
      <c r="O6316" t="s">
        <v>1819</v>
      </c>
      <c r="P6316" t="s">
        <v>298</v>
      </c>
      <c r="Q6316" t="s">
        <v>277</v>
      </c>
      <c r="R6316" t="s">
        <v>236</v>
      </c>
      <c r="S6316" t="s">
        <v>135</v>
      </c>
      <c r="T6316" t="s">
        <v>36</v>
      </c>
      <c r="U6316" t="s">
        <v>521</v>
      </c>
      <c r="V6316" t="s">
        <v>6924</v>
      </c>
      <c r="W6316" t="s">
        <v>33</v>
      </c>
      <c r="X6316" t="s">
        <v>890</v>
      </c>
      <c r="Y6316" t="s">
        <v>146</v>
      </c>
      <c r="Z6316" t="s">
        <v>156</v>
      </c>
    </row>
    <row r="6317" spans="1:26" hidden="1" x14ac:dyDescent="0.25">
      <c r="A6317" t="s">
        <v>25002</v>
      </c>
      <c r="B6317" t="s">
        <v>25003</v>
      </c>
      <c r="C6317" s="1" t="str">
        <f t="shared" si="1042"/>
        <v>21:0392</v>
      </c>
      <c r="D6317" s="1" t="str">
        <f t="shared" si="1043"/>
        <v>21:0131</v>
      </c>
      <c r="E6317" t="s">
        <v>25004</v>
      </c>
      <c r="F6317" t="s">
        <v>25005</v>
      </c>
      <c r="H6317">
        <v>67.292122800000001</v>
      </c>
      <c r="I6317">
        <v>-82.337859600000002</v>
      </c>
      <c r="J6317" s="1" t="str">
        <f t="shared" si="1044"/>
        <v>NGR lake sediment grab sample</v>
      </c>
      <c r="K6317" s="1" t="str">
        <f t="shared" si="1045"/>
        <v>&lt;177 micron (NGR)</v>
      </c>
      <c r="L6317">
        <v>23</v>
      </c>
      <c r="M6317" t="s">
        <v>187</v>
      </c>
      <c r="N6317">
        <v>456</v>
      </c>
      <c r="O6317" t="s">
        <v>144</v>
      </c>
      <c r="P6317" t="s">
        <v>455</v>
      </c>
      <c r="Q6317" t="s">
        <v>145</v>
      </c>
      <c r="R6317" t="s">
        <v>336</v>
      </c>
      <c r="S6317" t="s">
        <v>244</v>
      </c>
      <c r="T6317" t="s">
        <v>36</v>
      </c>
      <c r="U6317" t="s">
        <v>799</v>
      </c>
      <c r="V6317" t="s">
        <v>3876</v>
      </c>
      <c r="W6317" t="s">
        <v>78</v>
      </c>
      <c r="X6317" t="s">
        <v>79</v>
      </c>
      <c r="Y6317" t="s">
        <v>198</v>
      </c>
      <c r="Z6317" t="s">
        <v>826</v>
      </c>
    </row>
    <row r="6318" spans="1:26" hidden="1" x14ac:dyDescent="0.25">
      <c r="A6318" t="s">
        <v>25006</v>
      </c>
      <c r="B6318" t="s">
        <v>25007</v>
      </c>
      <c r="C6318" s="1" t="str">
        <f t="shared" si="1042"/>
        <v>21:0392</v>
      </c>
      <c r="D6318" s="1" t="str">
        <f t="shared" si="1043"/>
        <v>21:0131</v>
      </c>
      <c r="E6318" t="s">
        <v>24946</v>
      </c>
      <c r="F6318" t="s">
        <v>25008</v>
      </c>
      <c r="H6318">
        <v>67.302339000000003</v>
      </c>
      <c r="I6318">
        <v>-82.317502300000001</v>
      </c>
      <c r="J6318" s="1" t="str">
        <f t="shared" si="1044"/>
        <v>NGR lake sediment grab sample</v>
      </c>
      <c r="K6318" s="1" t="str">
        <f t="shared" si="1045"/>
        <v>&lt;177 micron (NGR)</v>
      </c>
      <c r="L6318">
        <v>23</v>
      </c>
      <c r="M6318" t="s">
        <v>366</v>
      </c>
      <c r="N6318">
        <v>457</v>
      </c>
      <c r="O6318" t="s">
        <v>235</v>
      </c>
      <c r="P6318" t="s">
        <v>759</v>
      </c>
      <c r="Q6318" t="s">
        <v>516</v>
      </c>
      <c r="R6318" t="s">
        <v>289</v>
      </c>
      <c r="S6318" t="s">
        <v>145</v>
      </c>
      <c r="T6318" t="s">
        <v>36</v>
      </c>
      <c r="U6318" t="s">
        <v>1846</v>
      </c>
      <c r="V6318" t="s">
        <v>19010</v>
      </c>
      <c r="W6318" t="s">
        <v>78</v>
      </c>
      <c r="X6318" t="s">
        <v>300</v>
      </c>
      <c r="Y6318" t="s">
        <v>5944</v>
      </c>
      <c r="Z6318" t="s">
        <v>2697</v>
      </c>
    </row>
    <row r="6319" spans="1:26" hidden="1" x14ac:dyDescent="0.25">
      <c r="A6319" t="s">
        <v>25009</v>
      </c>
      <c r="B6319" t="s">
        <v>25010</v>
      </c>
      <c r="C6319" s="1" t="str">
        <f t="shared" si="1042"/>
        <v>21:0392</v>
      </c>
      <c r="D6319" s="1" t="str">
        <f t="shared" si="1043"/>
        <v>21:0131</v>
      </c>
      <c r="E6319" t="s">
        <v>25011</v>
      </c>
      <c r="F6319" t="s">
        <v>25012</v>
      </c>
      <c r="H6319">
        <v>67.340534199999993</v>
      </c>
      <c r="I6319">
        <v>-82.443647799999994</v>
      </c>
      <c r="J6319" s="1" t="str">
        <f t="shared" si="1044"/>
        <v>NGR lake sediment grab sample</v>
      </c>
      <c r="K6319" s="1" t="str">
        <f t="shared" si="1045"/>
        <v>&lt;177 micron (NGR)</v>
      </c>
      <c r="L6319">
        <v>23</v>
      </c>
      <c r="M6319" t="s">
        <v>196</v>
      </c>
      <c r="N6319">
        <v>458</v>
      </c>
      <c r="O6319" t="s">
        <v>463</v>
      </c>
      <c r="P6319" t="s">
        <v>666</v>
      </c>
      <c r="Q6319" t="s">
        <v>156</v>
      </c>
      <c r="R6319" t="s">
        <v>228</v>
      </c>
      <c r="S6319" t="s">
        <v>34</v>
      </c>
      <c r="T6319" t="s">
        <v>122</v>
      </c>
      <c r="U6319" t="s">
        <v>559</v>
      </c>
      <c r="V6319" t="s">
        <v>12849</v>
      </c>
      <c r="W6319" t="s">
        <v>156</v>
      </c>
      <c r="X6319" t="s">
        <v>760</v>
      </c>
      <c r="Y6319" t="s">
        <v>146</v>
      </c>
      <c r="Z6319" t="s">
        <v>760</v>
      </c>
    </row>
    <row r="6320" spans="1:26" hidden="1" x14ac:dyDescent="0.25">
      <c r="A6320" t="s">
        <v>25013</v>
      </c>
      <c r="B6320" t="s">
        <v>25014</v>
      </c>
      <c r="C6320" s="1" t="str">
        <f t="shared" si="1042"/>
        <v>21:0392</v>
      </c>
      <c r="D6320" s="1" t="str">
        <f t="shared" si="1043"/>
        <v>21:0131</v>
      </c>
      <c r="E6320" t="s">
        <v>25015</v>
      </c>
      <c r="F6320" t="s">
        <v>25016</v>
      </c>
      <c r="H6320">
        <v>67.339150399999994</v>
      </c>
      <c r="I6320">
        <v>-82.499815100000006</v>
      </c>
      <c r="J6320" s="1" t="str">
        <f t="shared" si="1044"/>
        <v>NGR lake sediment grab sample</v>
      </c>
      <c r="K6320" s="1" t="str">
        <f t="shared" si="1045"/>
        <v>&lt;177 micron (NGR)</v>
      </c>
      <c r="L6320">
        <v>23</v>
      </c>
      <c r="M6320" t="s">
        <v>206</v>
      </c>
      <c r="N6320">
        <v>459</v>
      </c>
      <c r="O6320" t="s">
        <v>938</v>
      </c>
      <c r="P6320" t="s">
        <v>609</v>
      </c>
      <c r="Q6320" t="s">
        <v>904</v>
      </c>
      <c r="R6320" t="s">
        <v>188</v>
      </c>
      <c r="S6320" t="s">
        <v>82</v>
      </c>
      <c r="T6320" t="s">
        <v>122</v>
      </c>
      <c r="U6320" t="s">
        <v>973</v>
      </c>
      <c r="V6320" t="s">
        <v>2590</v>
      </c>
      <c r="W6320" t="s">
        <v>97</v>
      </c>
      <c r="X6320" t="s">
        <v>79</v>
      </c>
      <c r="Y6320" t="s">
        <v>198</v>
      </c>
      <c r="Z6320" t="s">
        <v>1122</v>
      </c>
    </row>
    <row r="6321" spans="1:26" hidden="1" x14ac:dyDescent="0.25">
      <c r="A6321" t="s">
        <v>25017</v>
      </c>
      <c r="B6321" t="s">
        <v>25018</v>
      </c>
      <c r="C6321" s="1" t="str">
        <f t="shared" si="1042"/>
        <v>21:0392</v>
      </c>
      <c r="D6321" s="1" t="str">
        <f t="shared" si="1043"/>
        <v>21:0131</v>
      </c>
      <c r="E6321" t="s">
        <v>25019</v>
      </c>
      <c r="F6321" t="s">
        <v>25020</v>
      </c>
      <c r="H6321">
        <v>67.567847200000003</v>
      </c>
      <c r="I6321">
        <v>-83.465556699999993</v>
      </c>
      <c r="J6321" s="1" t="str">
        <f t="shared" si="1044"/>
        <v>NGR lake sediment grab sample</v>
      </c>
      <c r="K6321" s="1" t="str">
        <f t="shared" si="1045"/>
        <v>&lt;177 micron (NGR)</v>
      </c>
      <c r="L6321">
        <v>23</v>
      </c>
      <c r="M6321" t="s">
        <v>214</v>
      </c>
      <c r="N6321">
        <v>460</v>
      </c>
      <c r="O6321" t="s">
        <v>1024</v>
      </c>
      <c r="P6321" t="s">
        <v>178</v>
      </c>
      <c r="Q6321" t="s">
        <v>546</v>
      </c>
      <c r="R6321" t="s">
        <v>17013</v>
      </c>
      <c r="S6321" t="s">
        <v>321</v>
      </c>
      <c r="T6321" t="s">
        <v>36</v>
      </c>
      <c r="U6321" t="s">
        <v>8225</v>
      </c>
      <c r="V6321" t="s">
        <v>6290</v>
      </c>
      <c r="W6321" t="s">
        <v>33</v>
      </c>
      <c r="X6321" t="s">
        <v>760</v>
      </c>
      <c r="Y6321" t="s">
        <v>78</v>
      </c>
      <c r="Z6321" t="s">
        <v>760</v>
      </c>
    </row>
    <row r="6322" spans="1:26" hidden="1" x14ac:dyDescent="0.25">
      <c r="A6322" t="s">
        <v>25021</v>
      </c>
      <c r="B6322" t="s">
        <v>25022</v>
      </c>
      <c r="C6322" s="1" t="str">
        <f t="shared" si="1042"/>
        <v>21:0392</v>
      </c>
      <c r="D6322" s="1" t="str">
        <f t="shared" si="1043"/>
        <v>21:0131</v>
      </c>
      <c r="E6322" t="s">
        <v>25023</v>
      </c>
      <c r="F6322" t="s">
        <v>25024</v>
      </c>
      <c r="H6322">
        <v>67.635536000000002</v>
      </c>
      <c r="I6322">
        <v>-83.587634199999997</v>
      </c>
      <c r="J6322" s="1" t="str">
        <f t="shared" si="1044"/>
        <v>NGR lake sediment grab sample</v>
      </c>
      <c r="K6322" s="1" t="str">
        <f t="shared" si="1045"/>
        <v>&lt;177 micron (NGR)</v>
      </c>
      <c r="L6322">
        <v>24</v>
      </c>
      <c r="M6322" t="s">
        <v>2150</v>
      </c>
      <c r="N6322">
        <v>461</v>
      </c>
      <c r="O6322" t="s">
        <v>163</v>
      </c>
      <c r="P6322" t="s">
        <v>3158</v>
      </c>
      <c r="Q6322" t="s">
        <v>516</v>
      </c>
      <c r="R6322" t="s">
        <v>1085</v>
      </c>
      <c r="S6322" t="s">
        <v>271</v>
      </c>
      <c r="T6322" t="s">
        <v>36</v>
      </c>
      <c r="U6322" t="s">
        <v>933</v>
      </c>
      <c r="V6322" t="s">
        <v>16223</v>
      </c>
      <c r="W6322" t="s">
        <v>156</v>
      </c>
      <c r="X6322" t="s">
        <v>300</v>
      </c>
      <c r="Y6322" t="s">
        <v>41</v>
      </c>
      <c r="Z6322" t="s">
        <v>1122</v>
      </c>
    </row>
    <row r="6323" spans="1:26" hidden="1" x14ac:dyDescent="0.25">
      <c r="A6323" t="s">
        <v>25025</v>
      </c>
      <c r="B6323" t="s">
        <v>25026</v>
      </c>
      <c r="C6323" s="1" t="str">
        <f t="shared" si="1042"/>
        <v>21:0392</v>
      </c>
      <c r="D6323" s="1" t="str">
        <f t="shared" si="1043"/>
        <v>21:0131</v>
      </c>
      <c r="E6323" t="s">
        <v>25027</v>
      </c>
      <c r="F6323" t="s">
        <v>25028</v>
      </c>
      <c r="H6323">
        <v>67.609734000000003</v>
      </c>
      <c r="I6323">
        <v>-83.501449399999998</v>
      </c>
      <c r="J6323" s="1" t="str">
        <f t="shared" si="1044"/>
        <v>NGR lake sediment grab sample</v>
      </c>
      <c r="K6323" s="1" t="str">
        <f t="shared" si="1045"/>
        <v>&lt;177 micron (NGR)</v>
      </c>
      <c r="L6323">
        <v>24</v>
      </c>
      <c r="M6323" t="s">
        <v>47</v>
      </c>
      <c r="N6323">
        <v>462</v>
      </c>
      <c r="O6323" t="s">
        <v>541</v>
      </c>
      <c r="P6323" t="s">
        <v>541</v>
      </c>
      <c r="Q6323" t="s">
        <v>283</v>
      </c>
      <c r="R6323" t="s">
        <v>48</v>
      </c>
      <c r="S6323" t="s">
        <v>596</v>
      </c>
      <c r="T6323" t="s">
        <v>36</v>
      </c>
      <c r="U6323" t="s">
        <v>179</v>
      </c>
      <c r="V6323" t="s">
        <v>19857</v>
      </c>
      <c r="W6323" t="s">
        <v>146</v>
      </c>
      <c r="X6323" t="s">
        <v>79</v>
      </c>
      <c r="Y6323" t="s">
        <v>66</v>
      </c>
      <c r="Z6323" t="s">
        <v>10226</v>
      </c>
    </row>
    <row r="6324" spans="1:26" hidden="1" x14ac:dyDescent="0.25">
      <c r="A6324" t="s">
        <v>25029</v>
      </c>
      <c r="B6324" t="s">
        <v>25030</v>
      </c>
      <c r="C6324" s="1" t="str">
        <f t="shared" si="1042"/>
        <v>21:0392</v>
      </c>
      <c r="D6324" s="1" t="str">
        <f t="shared" si="1043"/>
        <v>21:0131</v>
      </c>
      <c r="E6324" t="s">
        <v>25023</v>
      </c>
      <c r="F6324" t="s">
        <v>25031</v>
      </c>
      <c r="H6324">
        <v>67.635536000000002</v>
      </c>
      <c r="I6324">
        <v>-83.587634199999997</v>
      </c>
      <c r="J6324" s="1" t="str">
        <f t="shared" si="1044"/>
        <v>NGR lake sediment grab sample</v>
      </c>
      <c r="K6324" s="1" t="str">
        <f t="shared" si="1045"/>
        <v>&lt;177 micron (NGR)</v>
      </c>
      <c r="L6324">
        <v>24</v>
      </c>
      <c r="M6324" t="s">
        <v>2173</v>
      </c>
      <c r="N6324">
        <v>463</v>
      </c>
      <c r="O6324" t="s">
        <v>163</v>
      </c>
      <c r="P6324" t="s">
        <v>3158</v>
      </c>
      <c r="Q6324" t="s">
        <v>516</v>
      </c>
      <c r="R6324" t="s">
        <v>133</v>
      </c>
      <c r="S6324" t="s">
        <v>277</v>
      </c>
      <c r="T6324" t="s">
        <v>36</v>
      </c>
      <c r="U6324" t="s">
        <v>946</v>
      </c>
      <c r="V6324" t="s">
        <v>11950</v>
      </c>
      <c r="W6324" t="s">
        <v>290</v>
      </c>
      <c r="X6324" t="s">
        <v>343</v>
      </c>
      <c r="Y6324" t="s">
        <v>41</v>
      </c>
      <c r="Z6324" t="s">
        <v>1122</v>
      </c>
    </row>
    <row r="6325" spans="1:26" hidden="1" x14ac:dyDescent="0.25">
      <c r="A6325" t="s">
        <v>25032</v>
      </c>
      <c r="B6325" t="s">
        <v>25033</v>
      </c>
      <c r="C6325" s="1" t="str">
        <f t="shared" si="1042"/>
        <v>21:0392</v>
      </c>
      <c r="D6325" s="1" t="str">
        <f>HYPERLINK("http://geochem.nrcan.gc.ca/cdogs/content/svy/svy_e.htm", "")</f>
        <v/>
      </c>
      <c r="G6325" s="1" t="str">
        <f>HYPERLINK("http://geochem.nrcan.gc.ca/cdogs/content/cr_/cr_00021_e.htm", "21")</f>
        <v>21</v>
      </c>
      <c r="J6325" t="s">
        <v>220</v>
      </c>
      <c r="K6325" t="s">
        <v>221</v>
      </c>
      <c r="L6325">
        <v>24</v>
      </c>
      <c r="M6325" t="s">
        <v>222</v>
      </c>
      <c r="N6325">
        <v>464</v>
      </c>
      <c r="O6325" t="s">
        <v>108</v>
      </c>
      <c r="P6325" t="s">
        <v>77</v>
      </c>
      <c r="Q6325" t="s">
        <v>277</v>
      </c>
      <c r="R6325" t="s">
        <v>181</v>
      </c>
      <c r="S6325" t="s">
        <v>39</v>
      </c>
      <c r="T6325" t="s">
        <v>36</v>
      </c>
      <c r="U6325" t="s">
        <v>2247</v>
      </c>
      <c r="V6325" t="s">
        <v>309</v>
      </c>
      <c r="W6325" t="s">
        <v>181</v>
      </c>
      <c r="X6325" t="s">
        <v>79</v>
      </c>
      <c r="Y6325" t="s">
        <v>1041</v>
      </c>
      <c r="Z6325" t="s">
        <v>2491</v>
      </c>
    </row>
    <row r="6326" spans="1:26" hidden="1" x14ac:dyDescent="0.25">
      <c r="A6326" t="s">
        <v>25034</v>
      </c>
      <c r="B6326" t="s">
        <v>25035</v>
      </c>
      <c r="C6326" s="1" t="str">
        <f t="shared" si="1042"/>
        <v>21:0392</v>
      </c>
      <c r="D6326" s="1" t="str">
        <f t="shared" ref="D6326:D6345" si="1046">HYPERLINK("http://geochem.nrcan.gc.ca/cdogs/content/svy/svy210131_e.htm", "21:0131")</f>
        <v>21:0131</v>
      </c>
      <c r="E6326" t="s">
        <v>25036</v>
      </c>
      <c r="F6326" t="s">
        <v>25037</v>
      </c>
      <c r="H6326">
        <v>67.647534100000001</v>
      </c>
      <c r="I6326">
        <v>-83.577067799999995</v>
      </c>
      <c r="J6326" s="1" t="str">
        <f t="shared" ref="J6326:J6345" si="1047">HYPERLINK("http://geochem.nrcan.gc.ca/cdogs/content/kwd/kwd020027_e.htm", "NGR lake sediment grab sample")</f>
        <v>NGR lake sediment grab sample</v>
      </c>
      <c r="K6326" s="1" t="str">
        <f t="shared" ref="K6326:K6345" si="1048">HYPERLINK("http://geochem.nrcan.gc.ca/cdogs/content/kwd/kwd080006_e.htm", "&lt;177 micron (NGR)")</f>
        <v>&lt;177 micron (NGR)</v>
      </c>
      <c r="L6326">
        <v>24</v>
      </c>
      <c r="M6326" t="s">
        <v>2178</v>
      </c>
      <c r="N6326">
        <v>465</v>
      </c>
      <c r="O6326" t="s">
        <v>163</v>
      </c>
      <c r="P6326" t="s">
        <v>228</v>
      </c>
      <c r="Q6326" t="s">
        <v>121</v>
      </c>
      <c r="R6326" t="s">
        <v>48</v>
      </c>
      <c r="S6326" t="s">
        <v>391</v>
      </c>
      <c r="T6326" t="s">
        <v>36</v>
      </c>
      <c r="U6326" t="s">
        <v>464</v>
      </c>
      <c r="V6326" t="s">
        <v>4550</v>
      </c>
      <c r="W6326" t="s">
        <v>39</v>
      </c>
      <c r="X6326" t="s">
        <v>890</v>
      </c>
      <c r="Y6326" t="s">
        <v>125</v>
      </c>
      <c r="Z6326" t="s">
        <v>201</v>
      </c>
    </row>
    <row r="6327" spans="1:26" hidden="1" x14ac:dyDescent="0.25">
      <c r="A6327" t="s">
        <v>25038</v>
      </c>
      <c r="B6327" t="s">
        <v>25039</v>
      </c>
      <c r="C6327" s="1" t="str">
        <f t="shared" si="1042"/>
        <v>21:0392</v>
      </c>
      <c r="D6327" s="1" t="str">
        <f t="shared" si="1046"/>
        <v>21:0131</v>
      </c>
      <c r="E6327" t="s">
        <v>25036</v>
      </c>
      <c r="F6327" t="s">
        <v>25040</v>
      </c>
      <c r="H6327">
        <v>67.647534100000001</v>
      </c>
      <c r="I6327">
        <v>-83.577067799999995</v>
      </c>
      <c r="J6327" s="1" t="str">
        <f t="shared" si="1047"/>
        <v>NGR lake sediment grab sample</v>
      </c>
      <c r="K6327" s="1" t="str">
        <f t="shared" si="1048"/>
        <v>&lt;177 micron (NGR)</v>
      </c>
      <c r="L6327">
        <v>24</v>
      </c>
      <c r="M6327" t="s">
        <v>2182</v>
      </c>
      <c r="N6327">
        <v>466</v>
      </c>
      <c r="O6327" t="s">
        <v>631</v>
      </c>
      <c r="P6327" t="s">
        <v>54</v>
      </c>
      <c r="Q6327" t="s">
        <v>708</v>
      </c>
      <c r="R6327" t="s">
        <v>51</v>
      </c>
      <c r="S6327" t="s">
        <v>277</v>
      </c>
      <c r="T6327" t="s">
        <v>36</v>
      </c>
      <c r="U6327" t="s">
        <v>464</v>
      </c>
      <c r="V6327" t="s">
        <v>76</v>
      </c>
      <c r="W6327" t="s">
        <v>78</v>
      </c>
      <c r="X6327" t="s">
        <v>79</v>
      </c>
      <c r="Y6327" t="s">
        <v>125</v>
      </c>
      <c r="Z6327" t="s">
        <v>15879</v>
      </c>
    </row>
    <row r="6328" spans="1:26" hidden="1" x14ac:dyDescent="0.25">
      <c r="A6328" t="s">
        <v>25041</v>
      </c>
      <c r="B6328" t="s">
        <v>25042</v>
      </c>
      <c r="C6328" s="1" t="str">
        <f t="shared" si="1042"/>
        <v>21:0392</v>
      </c>
      <c r="D6328" s="1" t="str">
        <f t="shared" si="1046"/>
        <v>21:0131</v>
      </c>
      <c r="E6328" t="s">
        <v>25043</v>
      </c>
      <c r="F6328" t="s">
        <v>25044</v>
      </c>
      <c r="H6328">
        <v>67.646624099999997</v>
      </c>
      <c r="I6328">
        <v>-83.660883499999997</v>
      </c>
      <c r="J6328" s="1" t="str">
        <f t="shared" si="1047"/>
        <v>NGR lake sediment grab sample</v>
      </c>
      <c r="K6328" s="1" t="str">
        <f t="shared" si="1048"/>
        <v>&lt;177 micron (NGR)</v>
      </c>
      <c r="L6328">
        <v>24</v>
      </c>
      <c r="M6328" t="s">
        <v>60</v>
      </c>
      <c r="N6328">
        <v>467</v>
      </c>
      <c r="O6328" t="s">
        <v>463</v>
      </c>
      <c r="P6328" t="s">
        <v>40</v>
      </c>
      <c r="Q6328" t="s">
        <v>278</v>
      </c>
      <c r="R6328" t="s">
        <v>1254</v>
      </c>
      <c r="S6328" t="s">
        <v>321</v>
      </c>
      <c r="T6328" t="s">
        <v>36</v>
      </c>
      <c r="U6328" t="s">
        <v>4568</v>
      </c>
      <c r="V6328" t="s">
        <v>16223</v>
      </c>
      <c r="W6328" t="s">
        <v>33</v>
      </c>
      <c r="X6328" t="s">
        <v>48</v>
      </c>
      <c r="Y6328" t="s">
        <v>41</v>
      </c>
      <c r="Z6328" t="s">
        <v>5481</v>
      </c>
    </row>
    <row r="6329" spans="1:26" hidden="1" x14ac:dyDescent="0.25">
      <c r="A6329" t="s">
        <v>25045</v>
      </c>
      <c r="B6329" t="s">
        <v>25046</v>
      </c>
      <c r="C6329" s="1" t="str">
        <f t="shared" si="1042"/>
        <v>21:0392</v>
      </c>
      <c r="D6329" s="1" t="str">
        <f t="shared" si="1046"/>
        <v>21:0131</v>
      </c>
      <c r="E6329" t="s">
        <v>25047</v>
      </c>
      <c r="F6329" t="s">
        <v>25048</v>
      </c>
      <c r="H6329">
        <v>67.661526800000004</v>
      </c>
      <c r="I6329">
        <v>-83.7620182</v>
      </c>
      <c r="J6329" s="1" t="str">
        <f t="shared" si="1047"/>
        <v>NGR lake sediment grab sample</v>
      </c>
      <c r="K6329" s="1" t="str">
        <f t="shared" si="1048"/>
        <v>&lt;177 micron (NGR)</v>
      </c>
      <c r="L6329">
        <v>24</v>
      </c>
      <c r="M6329" t="s">
        <v>73</v>
      </c>
      <c r="N6329">
        <v>468</v>
      </c>
      <c r="O6329" t="s">
        <v>509</v>
      </c>
      <c r="P6329" t="s">
        <v>298</v>
      </c>
      <c r="Q6329" t="s">
        <v>145</v>
      </c>
      <c r="R6329" t="s">
        <v>62</v>
      </c>
      <c r="S6329" t="s">
        <v>596</v>
      </c>
      <c r="T6329" t="s">
        <v>36</v>
      </c>
      <c r="U6329" t="s">
        <v>848</v>
      </c>
      <c r="V6329" t="s">
        <v>19857</v>
      </c>
      <c r="W6329" t="s">
        <v>80</v>
      </c>
      <c r="X6329" t="s">
        <v>79</v>
      </c>
      <c r="Y6329" t="s">
        <v>875</v>
      </c>
      <c r="Z6329" t="s">
        <v>76</v>
      </c>
    </row>
    <row r="6330" spans="1:26" hidden="1" x14ac:dyDescent="0.25">
      <c r="A6330" t="s">
        <v>25049</v>
      </c>
      <c r="B6330" t="s">
        <v>25050</v>
      </c>
      <c r="C6330" s="1" t="str">
        <f t="shared" si="1042"/>
        <v>21:0392</v>
      </c>
      <c r="D6330" s="1" t="str">
        <f t="shared" si="1046"/>
        <v>21:0131</v>
      </c>
      <c r="E6330" t="s">
        <v>25051</v>
      </c>
      <c r="F6330" t="s">
        <v>25052</v>
      </c>
      <c r="H6330">
        <v>67.713703199999998</v>
      </c>
      <c r="I6330">
        <v>-83.732539700000004</v>
      </c>
      <c r="J6330" s="1" t="str">
        <f t="shared" si="1047"/>
        <v>NGR lake sediment grab sample</v>
      </c>
      <c r="K6330" s="1" t="str">
        <f t="shared" si="1048"/>
        <v>&lt;177 micron (NGR)</v>
      </c>
      <c r="L6330">
        <v>24</v>
      </c>
      <c r="M6330" t="s">
        <v>87</v>
      </c>
      <c r="N6330">
        <v>469</v>
      </c>
      <c r="O6330" t="s">
        <v>509</v>
      </c>
      <c r="P6330" t="s">
        <v>1090</v>
      </c>
      <c r="Q6330" t="s">
        <v>708</v>
      </c>
      <c r="R6330" t="s">
        <v>120</v>
      </c>
      <c r="S6330" t="s">
        <v>244</v>
      </c>
      <c r="T6330" t="s">
        <v>36</v>
      </c>
      <c r="U6330" t="s">
        <v>842</v>
      </c>
      <c r="V6330" t="s">
        <v>5730</v>
      </c>
      <c r="W6330" t="s">
        <v>63</v>
      </c>
      <c r="X6330" t="s">
        <v>890</v>
      </c>
      <c r="Y6330" t="s">
        <v>125</v>
      </c>
      <c r="Z6330" t="s">
        <v>6924</v>
      </c>
    </row>
    <row r="6331" spans="1:26" hidden="1" x14ac:dyDescent="0.25">
      <c r="A6331" t="s">
        <v>25053</v>
      </c>
      <c r="B6331" t="s">
        <v>25054</v>
      </c>
      <c r="C6331" s="1" t="str">
        <f t="shared" si="1042"/>
        <v>21:0392</v>
      </c>
      <c r="D6331" s="1" t="str">
        <f t="shared" si="1046"/>
        <v>21:0131</v>
      </c>
      <c r="E6331" t="s">
        <v>25055</v>
      </c>
      <c r="F6331" t="s">
        <v>25056</v>
      </c>
      <c r="H6331">
        <v>67.744555000000005</v>
      </c>
      <c r="I6331">
        <v>-83.862439100000003</v>
      </c>
      <c r="J6331" s="1" t="str">
        <f t="shared" si="1047"/>
        <v>NGR lake sediment grab sample</v>
      </c>
      <c r="K6331" s="1" t="str">
        <f t="shared" si="1048"/>
        <v>&lt;177 micron (NGR)</v>
      </c>
      <c r="L6331">
        <v>24</v>
      </c>
      <c r="M6331" t="s">
        <v>96</v>
      </c>
      <c r="N6331">
        <v>470</v>
      </c>
      <c r="O6331" t="s">
        <v>3263</v>
      </c>
      <c r="P6331" t="s">
        <v>300</v>
      </c>
      <c r="Q6331" t="s">
        <v>283</v>
      </c>
      <c r="R6331" t="s">
        <v>516</v>
      </c>
      <c r="S6331" t="s">
        <v>134</v>
      </c>
      <c r="T6331" t="s">
        <v>36</v>
      </c>
      <c r="U6331" t="s">
        <v>2448</v>
      </c>
      <c r="V6331" t="s">
        <v>156</v>
      </c>
      <c r="W6331" t="s">
        <v>33</v>
      </c>
      <c r="X6331" t="s">
        <v>336</v>
      </c>
      <c r="Y6331" t="s">
        <v>41</v>
      </c>
      <c r="Z6331" t="s">
        <v>4117</v>
      </c>
    </row>
    <row r="6332" spans="1:26" hidden="1" x14ac:dyDescent="0.25">
      <c r="A6332" t="s">
        <v>25057</v>
      </c>
      <c r="B6332" t="s">
        <v>25058</v>
      </c>
      <c r="C6332" s="1" t="str">
        <f t="shared" si="1042"/>
        <v>21:0392</v>
      </c>
      <c r="D6332" s="1" t="str">
        <f t="shared" si="1046"/>
        <v>21:0131</v>
      </c>
      <c r="E6332" t="s">
        <v>25059</v>
      </c>
      <c r="F6332" t="s">
        <v>25060</v>
      </c>
      <c r="H6332">
        <v>67.739773099999994</v>
      </c>
      <c r="I6332">
        <v>-83.924525399999993</v>
      </c>
      <c r="J6332" s="1" t="str">
        <f t="shared" si="1047"/>
        <v>NGR lake sediment grab sample</v>
      </c>
      <c r="K6332" s="1" t="str">
        <f t="shared" si="1048"/>
        <v>&lt;177 micron (NGR)</v>
      </c>
      <c r="L6332">
        <v>24</v>
      </c>
      <c r="M6332" t="s">
        <v>106</v>
      </c>
      <c r="N6332">
        <v>471</v>
      </c>
      <c r="O6332" t="s">
        <v>119</v>
      </c>
      <c r="P6332" t="s">
        <v>252</v>
      </c>
      <c r="Q6332" t="s">
        <v>708</v>
      </c>
      <c r="R6332" t="s">
        <v>343</v>
      </c>
      <c r="S6332" t="s">
        <v>708</v>
      </c>
      <c r="T6332" t="s">
        <v>36</v>
      </c>
      <c r="U6332" t="s">
        <v>1171</v>
      </c>
      <c r="V6332" t="s">
        <v>22850</v>
      </c>
      <c r="W6332" t="s">
        <v>63</v>
      </c>
      <c r="X6332" t="s">
        <v>79</v>
      </c>
      <c r="Y6332" t="s">
        <v>41</v>
      </c>
      <c r="Z6332" t="s">
        <v>146</v>
      </c>
    </row>
    <row r="6333" spans="1:26" hidden="1" x14ac:dyDescent="0.25">
      <c r="A6333" t="s">
        <v>25061</v>
      </c>
      <c r="B6333" t="s">
        <v>25062</v>
      </c>
      <c r="C6333" s="1" t="str">
        <f t="shared" si="1042"/>
        <v>21:0392</v>
      </c>
      <c r="D6333" s="1" t="str">
        <f t="shared" si="1046"/>
        <v>21:0131</v>
      </c>
      <c r="E6333" t="s">
        <v>25063</v>
      </c>
      <c r="F6333" t="s">
        <v>25064</v>
      </c>
      <c r="H6333">
        <v>67.7081369</v>
      </c>
      <c r="I6333">
        <v>-83.939431099999993</v>
      </c>
      <c r="J6333" s="1" t="str">
        <f t="shared" si="1047"/>
        <v>NGR lake sediment grab sample</v>
      </c>
      <c r="K6333" s="1" t="str">
        <f t="shared" si="1048"/>
        <v>&lt;177 micron (NGR)</v>
      </c>
      <c r="L6333">
        <v>24</v>
      </c>
      <c r="M6333" t="s">
        <v>118</v>
      </c>
      <c r="N6333">
        <v>472</v>
      </c>
      <c r="O6333" t="s">
        <v>1842</v>
      </c>
      <c r="P6333" t="s">
        <v>488</v>
      </c>
      <c r="Q6333" t="s">
        <v>890</v>
      </c>
      <c r="R6333" t="s">
        <v>48</v>
      </c>
      <c r="S6333" t="s">
        <v>283</v>
      </c>
      <c r="T6333" t="s">
        <v>36</v>
      </c>
      <c r="U6333" t="s">
        <v>3540</v>
      </c>
      <c r="V6333" t="s">
        <v>16572</v>
      </c>
      <c r="W6333" t="s">
        <v>63</v>
      </c>
      <c r="X6333" t="s">
        <v>48</v>
      </c>
      <c r="Y6333" t="s">
        <v>309</v>
      </c>
      <c r="Z6333" t="s">
        <v>4754</v>
      </c>
    </row>
    <row r="6334" spans="1:26" hidden="1" x14ac:dyDescent="0.25">
      <c r="A6334" t="s">
        <v>25065</v>
      </c>
      <c r="B6334" t="s">
        <v>25066</v>
      </c>
      <c r="C6334" s="1" t="str">
        <f t="shared" si="1042"/>
        <v>21:0392</v>
      </c>
      <c r="D6334" s="1" t="str">
        <f t="shared" si="1046"/>
        <v>21:0131</v>
      </c>
      <c r="E6334" t="s">
        <v>25067</v>
      </c>
      <c r="F6334" t="s">
        <v>25068</v>
      </c>
      <c r="H6334">
        <v>67.698824200000004</v>
      </c>
      <c r="I6334">
        <v>-83.979604899999998</v>
      </c>
      <c r="J6334" s="1" t="str">
        <f t="shared" si="1047"/>
        <v>NGR lake sediment grab sample</v>
      </c>
      <c r="K6334" s="1" t="str">
        <f t="shared" si="1048"/>
        <v>&lt;177 micron (NGR)</v>
      </c>
      <c r="L6334">
        <v>24</v>
      </c>
      <c r="M6334" t="s">
        <v>131</v>
      </c>
      <c r="N6334">
        <v>473</v>
      </c>
      <c r="O6334" t="s">
        <v>1480</v>
      </c>
      <c r="P6334" t="s">
        <v>188</v>
      </c>
      <c r="Q6334" t="s">
        <v>761</v>
      </c>
      <c r="R6334" t="s">
        <v>1085</v>
      </c>
      <c r="S6334" t="s">
        <v>349</v>
      </c>
      <c r="T6334" t="s">
        <v>36</v>
      </c>
      <c r="U6334" t="s">
        <v>3875</v>
      </c>
      <c r="V6334" t="s">
        <v>5107</v>
      </c>
      <c r="W6334" t="s">
        <v>63</v>
      </c>
      <c r="X6334" t="s">
        <v>336</v>
      </c>
      <c r="Y6334" t="s">
        <v>41</v>
      </c>
      <c r="Z6334" t="s">
        <v>97</v>
      </c>
    </row>
    <row r="6335" spans="1:26" hidden="1" x14ac:dyDescent="0.25">
      <c r="A6335" t="s">
        <v>25069</v>
      </c>
      <c r="B6335" t="s">
        <v>25070</v>
      </c>
      <c r="C6335" s="1" t="str">
        <f t="shared" si="1042"/>
        <v>21:0392</v>
      </c>
      <c r="D6335" s="1" t="str">
        <f t="shared" si="1046"/>
        <v>21:0131</v>
      </c>
      <c r="E6335" t="s">
        <v>25071</v>
      </c>
      <c r="F6335" t="s">
        <v>25072</v>
      </c>
      <c r="H6335">
        <v>67.66489</v>
      </c>
      <c r="I6335">
        <v>-83.934006999999994</v>
      </c>
      <c r="J6335" s="1" t="str">
        <f t="shared" si="1047"/>
        <v>NGR lake sediment grab sample</v>
      </c>
      <c r="K6335" s="1" t="str">
        <f t="shared" si="1048"/>
        <v>&lt;177 micron (NGR)</v>
      </c>
      <c r="L6335">
        <v>24</v>
      </c>
      <c r="M6335" t="s">
        <v>143</v>
      </c>
      <c r="N6335">
        <v>474</v>
      </c>
      <c r="O6335" t="s">
        <v>583</v>
      </c>
      <c r="P6335" t="s">
        <v>583</v>
      </c>
      <c r="Q6335" t="s">
        <v>423</v>
      </c>
      <c r="R6335" t="s">
        <v>297</v>
      </c>
      <c r="S6335" t="s">
        <v>394</v>
      </c>
      <c r="T6335" t="s">
        <v>36</v>
      </c>
      <c r="U6335" t="s">
        <v>3189</v>
      </c>
      <c r="V6335" t="s">
        <v>9148</v>
      </c>
      <c r="W6335" t="s">
        <v>80</v>
      </c>
      <c r="X6335" t="s">
        <v>336</v>
      </c>
      <c r="Y6335" t="s">
        <v>309</v>
      </c>
      <c r="Z6335" t="s">
        <v>97</v>
      </c>
    </row>
    <row r="6336" spans="1:26" hidden="1" x14ac:dyDescent="0.25">
      <c r="A6336" t="s">
        <v>25073</v>
      </c>
      <c r="B6336" t="s">
        <v>25074</v>
      </c>
      <c r="C6336" s="1" t="str">
        <f t="shared" si="1042"/>
        <v>21:0392</v>
      </c>
      <c r="D6336" s="1" t="str">
        <f t="shared" si="1046"/>
        <v>21:0131</v>
      </c>
      <c r="E6336" t="s">
        <v>25075</v>
      </c>
      <c r="F6336" t="s">
        <v>25076</v>
      </c>
      <c r="H6336">
        <v>67.693374300000002</v>
      </c>
      <c r="I6336">
        <v>-83.852260599999994</v>
      </c>
      <c r="J6336" s="1" t="str">
        <f t="shared" si="1047"/>
        <v>NGR lake sediment grab sample</v>
      </c>
      <c r="K6336" s="1" t="str">
        <f t="shared" si="1048"/>
        <v>&lt;177 micron (NGR)</v>
      </c>
      <c r="L6336">
        <v>24</v>
      </c>
      <c r="M6336" t="s">
        <v>177</v>
      </c>
      <c r="N6336">
        <v>475</v>
      </c>
      <c r="O6336" t="s">
        <v>163</v>
      </c>
      <c r="P6336" t="s">
        <v>528</v>
      </c>
      <c r="Q6336" t="s">
        <v>51</v>
      </c>
      <c r="R6336" t="s">
        <v>336</v>
      </c>
      <c r="S6336" t="s">
        <v>321</v>
      </c>
      <c r="T6336" t="s">
        <v>36</v>
      </c>
      <c r="U6336" t="s">
        <v>111</v>
      </c>
      <c r="V6336" t="s">
        <v>19037</v>
      </c>
      <c r="W6336" t="s">
        <v>80</v>
      </c>
      <c r="X6336" t="s">
        <v>300</v>
      </c>
      <c r="Y6336" t="s">
        <v>875</v>
      </c>
      <c r="Z6336" t="s">
        <v>2391</v>
      </c>
    </row>
    <row r="6337" spans="1:26" hidden="1" x14ac:dyDescent="0.25">
      <c r="A6337" t="s">
        <v>25077</v>
      </c>
      <c r="B6337" t="s">
        <v>25078</v>
      </c>
      <c r="C6337" s="1" t="str">
        <f t="shared" si="1042"/>
        <v>21:0392</v>
      </c>
      <c r="D6337" s="1" t="str">
        <f t="shared" si="1046"/>
        <v>21:0131</v>
      </c>
      <c r="E6337" t="s">
        <v>25079</v>
      </c>
      <c r="F6337" t="s">
        <v>25080</v>
      </c>
      <c r="H6337">
        <v>67.657695200000006</v>
      </c>
      <c r="I6337">
        <v>-83.842701500000004</v>
      </c>
      <c r="J6337" s="1" t="str">
        <f t="shared" si="1047"/>
        <v>NGR lake sediment grab sample</v>
      </c>
      <c r="K6337" s="1" t="str">
        <f t="shared" si="1048"/>
        <v>&lt;177 micron (NGR)</v>
      </c>
      <c r="L6337">
        <v>24</v>
      </c>
      <c r="M6337" t="s">
        <v>187</v>
      </c>
      <c r="N6337">
        <v>476</v>
      </c>
      <c r="O6337" t="s">
        <v>417</v>
      </c>
      <c r="P6337" t="s">
        <v>615</v>
      </c>
      <c r="Q6337" t="s">
        <v>244</v>
      </c>
      <c r="R6337" t="s">
        <v>761</v>
      </c>
      <c r="S6337" t="s">
        <v>34</v>
      </c>
      <c r="T6337" t="s">
        <v>36</v>
      </c>
      <c r="U6337" t="s">
        <v>503</v>
      </c>
      <c r="V6337" t="s">
        <v>164</v>
      </c>
      <c r="W6337" t="s">
        <v>66</v>
      </c>
      <c r="X6337" t="s">
        <v>300</v>
      </c>
      <c r="Y6337" t="s">
        <v>41</v>
      </c>
      <c r="Z6337" t="s">
        <v>1137</v>
      </c>
    </row>
    <row r="6338" spans="1:26" hidden="1" x14ac:dyDescent="0.25">
      <c r="A6338" t="s">
        <v>25081</v>
      </c>
      <c r="B6338" t="s">
        <v>25082</v>
      </c>
      <c r="C6338" s="1" t="str">
        <f t="shared" si="1042"/>
        <v>21:0392</v>
      </c>
      <c r="D6338" s="1" t="str">
        <f t="shared" si="1046"/>
        <v>21:0131</v>
      </c>
      <c r="E6338" t="s">
        <v>25083</v>
      </c>
      <c r="F6338" t="s">
        <v>25084</v>
      </c>
      <c r="H6338">
        <v>67.618258400000002</v>
      </c>
      <c r="I6338">
        <v>-83.579663999999994</v>
      </c>
      <c r="J6338" s="1" t="str">
        <f t="shared" si="1047"/>
        <v>NGR lake sediment grab sample</v>
      </c>
      <c r="K6338" s="1" t="str">
        <f t="shared" si="1048"/>
        <v>&lt;177 micron (NGR)</v>
      </c>
      <c r="L6338">
        <v>24</v>
      </c>
      <c r="M6338" t="s">
        <v>196</v>
      </c>
      <c r="N6338">
        <v>477</v>
      </c>
      <c r="O6338" t="s">
        <v>615</v>
      </c>
      <c r="P6338" t="s">
        <v>61</v>
      </c>
      <c r="Q6338" t="s">
        <v>271</v>
      </c>
      <c r="R6338" t="s">
        <v>32</v>
      </c>
      <c r="S6338" t="s">
        <v>198</v>
      </c>
      <c r="T6338" t="s">
        <v>36</v>
      </c>
      <c r="U6338" t="s">
        <v>1166</v>
      </c>
      <c r="V6338" t="s">
        <v>1259</v>
      </c>
      <c r="W6338" t="s">
        <v>33</v>
      </c>
      <c r="X6338" t="s">
        <v>82</v>
      </c>
      <c r="Y6338" t="s">
        <v>309</v>
      </c>
      <c r="Z6338" t="s">
        <v>2723</v>
      </c>
    </row>
    <row r="6339" spans="1:26" hidden="1" x14ac:dyDescent="0.25">
      <c r="A6339" t="s">
        <v>25085</v>
      </c>
      <c r="B6339" t="s">
        <v>25086</v>
      </c>
      <c r="C6339" s="1" t="str">
        <f t="shared" si="1042"/>
        <v>21:0392</v>
      </c>
      <c r="D6339" s="1" t="str">
        <f t="shared" si="1046"/>
        <v>21:0131</v>
      </c>
      <c r="E6339" t="s">
        <v>25087</v>
      </c>
      <c r="F6339" t="s">
        <v>25088</v>
      </c>
      <c r="H6339">
        <v>67.642336900000004</v>
      </c>
      <c r="I6339">
        <v>-83.9075737</v>
      </c>
      <c r="J6339" s="1" t="str">
        <f t="shared" si="1047"/>
        <v>NGR lake sediment grab sample</v>
      </c>
      <c r="K6339" s="1" t="str">
        <f t="shared" si="1048"/>
        <v>&lt;177 micron (NGR)</v>
      </c>
      <c r="L6339">
        <v>24</v>
      </c>
      <c r="M6339" t="s">
        <v>206</v>
      </c>
      <c r="N6339">
        <v>478</v>
      </c>
      <c r="O6339" t="s">
        <v>497</v>
      </c>
      <c r="P6339" t="s">
        <v>1819</v>
      </c>
      <c r="Q6339" t="s">
        <v>82</v>
      </c>
      <c r="R6339" t="s">
        <v>297</v>
      </c>
      <c r="S6339" t="s">
        <v>335</v>
      </c>
      <c r="T6339" t="s">
        <v>36</v>
      </c>
      <c r="U6339" t="s">
        <v>1192</v>
      </c>
      <c r="V6339" t="s">
        <v>16572</v>
      </c>
      <c r="W6339" t="s">
        <v>63</v>
      </c>
      <c r="X6339" t="s">
        <v>48</v>
      </c>
      <c r="Y6339" t="s">
        <v>309</v>
      </c>
      <c r="Z6339" t="s">
        <v>4754</v>
      </c>
    </row>
    <row r="6340" spans="1:26" hidden="1" x14ac:dyDescent="0.25">
      <c r="A6340" t="s">
        <v>25089</v>
      </c>
      <c r="B6340" t="s">
        <v>25090</v>
      </c>
      <c r="C6340" s="1" t="str">
        <f t="shared" si="1042"/>
        <v>21:0392</v>
      </c>
      <c r="D6340" s="1" t="str">
        <f t="shared" si="1046"/>
        <v>21:0131</v>
      </c>
      <c r="E6340" t="s">
        <v>25091</v>
      </c>
      <c r="F6340" t="s">
        <v>25092</v>
      </c>
      <c r="H6340">
        <v>67.630505900000003</v>
      </c>
      <c r="I6340">
        <v>-83.834310299999999</v>
      </c>
      <c r="J6340" s="1" t="str">
        <f t="shared" si="1047"/>
        <v>NGR lake sediment grab sample</v>
      </c>
      <c r="K6340" s="1" t="str">
        <f t="shared" si="1048"/>
        <v>&lt;177 micron (NGR)</v>
      </c>
      <c r="L6340">
        <v>24</v>
      </c>
      <c r="M6340" t="s">
        <v>214</v>
      </c>
      <c r="N6340">
        <v>479</v>
      </c>
      <c r="O6340" t="s">
        <v>243</v>
      </c>
      <c r="P6340" t="s">
        <v>1090</v>
      </c>
      <c r="Q6340" t="s">
        <v>277</v>
      </c>
      <c r="R6340" t="s">
        <v>890</v>
      </c>
      <c r="S6340" t="s">
        <v>35</v>
      </c>
      <c r="T6340" t="s">
        <v>36</v>
      </c>
      <c r="U6340" t="s">
        <v>9730</v>
      </c>
      <c r="V6340" t="s">
        <v>16572</v>
      </c>
      <c r="W6340" t="s">
        <v>80</v>
      </c>
      <c r="X6340" t="s">
        <v>890</v>
      </c>
      <c r="Y6340" t="s">
        <v>41</v>
      </c>
      <c r="Z6340" t="s">
        <v>39</v>
      </c>
    </row>
    <row r="6341" spans="1:26" hidden="1" x14ac:dyDescent="0.25">
      <c r="A6341" t="s">
        <v>25093</v>
      </c>
      <c r="B6341" t="s">
        <v>25094</v>
      </c>
      <c r="C6341" s="1" t="str">
        <f t="shared" si="1042"/>
        <v>21:0392</v>
      </c>
      <c r="D6341" s="1" t="str">
        <f t="shared" si="1046"/>
        <v>21:0131</v>
      </c>
      <c r="E6341" t="s">
        <v>25095</v>
      </c>
      <c r="F6341" t="s">
        <v>25096</v>
      </c>
      <c r="H6341">
        <v>67.627443400000004</v>
      </c>
      <c r="I6341">
        <v>-83.771409500000004</v>
      </c>
      <c r="J6341" s="1" t="str">
        <f t="shared" si="1047"/>
        <v>NGR lake sediment grab sample</v>
      </c>
      <c r="K6341" s="1" t="str">
        <f t="shared" si="1048"/>
        <v>&lt;177 micron (NGR)</v>
      </c>
      <c r="L6341">
        <v>24</v>
      </c>
      <c r="M6341" t="s">
        <v>234</v>
      </c>
      <c r="N6341">
        <v>480</v>
      </c>
      <c r="O6341" t="s">
        <v>541</v>
      </c>
      <c r="P6341" t="s">
        <v>297</v>
      </c>
      <c r="Q6341" t="s">
        <v>335</v>
      </c>
      <c r="R6341" t="s">
        <v>691</v>
      </c>
      <c r="S6341" t="s">
        <v>271</v>
      </c>
      <c r="T6341" t="s">
        <v>36</v>
      </c>
      <c r="U6341" t="s">
        <v>946</v>
      </c>
      <c r="V6341" t="s">
        <v>4470</v>
      </c>
      <c r="W6341" t="s">
        <v>80</v>
      </c>
      <c r="X6341" t="s">
        <v>48</v>
      </c>
      <c r="Y6341" t="s">
        <v>309</v>
      </c>
      <c r="Z6341" t="s">
        <v>710</v>
      </c>
    </row>
    <row r="6342" spans="1:26" hidden="1" x14ac:dyDescent="0.25">
      <c r="A6342" t="s">
        <v>25097</v>
      </c>
      <c r="B6342" t="s">
        <v>25098</v>
      </c>
      <c r="C6342" s="1" t="str">
        <f t="shared" si="1042"/>
        <v>21:0392</v>
      </c>
      <c r="D6342" s="1" t="str">
        <f t="shared" si="1046"/>
        <v>21:0131</v>
      </c>
      <c r="E6342" t="s">
        <v>25099</v>
      </c>
      <c r="F6342" t="s">
        <v>25100</v>
      </c>
      <c r="H6342">
        <v>67.600154000000003</v>
      </c>
      <c r="I6342">
        <v>-83.671791400000004</v>
      </c>
      <c r="J6342" s="1" t="str">
        <f t="shared" si="1047"/>
        <v>NGR lake sediment grab sample</v>
      </c>
      <c r="K6342" s="1" t="str">
        <f t="shared" si="1048"/>
        <v>&lt;177 micron (NGR)</v>
      </c>
      <c r="L6342">
        <v>25</v>
      </c>
      <c r="M6342" t="s">
        <v>30</v>
      </c>
      <c r="N6342">
        <v>481</v>
      </c>
      <c r="O6342" t="s">
        <v>320</v>
      </c>
      <c r="P6342" t="s">
        <v>1090</v>
      </c>
      <c r="Q6342" t="s">
        <v>349</v>
      </c>
      <c r="R6342" t="s">
        <v>32</v>
      </c>
      <c r="S6342" t="s">
        <v>109</v>
      </c>
      <c r="T6342" t="s">
        <v>36</v>
      </c>
      <c r="U6342" t="s">
        <v>199</v>
      </c>
      <c r="V6342" t="s">
        <v>911</v>
      </c>
      <c r="W6342" t="s">
        <v>181</v>
      </c>
      <c r="X6342" t="s">
        <v>48</v>
      </c>
      <c r="Y6342" t="s">
        <v>125</v>
      </c>
      <c r="Z6342" t="s">
        <v>77</v>
      </c>
    </row>
    <row r="6343" spans="1:26" hidden="1" x14ac:dyDescent="0.25">
      <c r="A6343" t="s">
        <v>25101</v>
      </c>
      <c r="B6343" t="s">
        <v>25102</v>
      </c>
      <c r="C6343" s="1" t="str">
        <f t="shared" si="1042"/>
        <v>21:0392</v>
      </c>
      <c r="D6343" s="1" t="str">
        <f t="shared" si="1046"/>
        <v>21:0131</v>
      </c>
      <c r="E6343" t="s">
        <v>25103</v>
      </c>
      <c r="F6343" t="s">
        <v>25104</v>
      </c>
      <c r="H6343">
        <v>67.609874399999995</v>
      </c>
      <c r="I6343">
        <v>-83.648289700000007</v>
      </c>
      <c r="J6343" s="1" t="str">
        <f t="shared" si="1047"/>
        <v>NGR lake sediment grab sample</v>
      </c>
      <c r="K6343" s="1" t="str">
        <f t="shared" si="1048"/>
        <v>&lt;177 micron (NGR)</v>
      </c>
      <c r="L6343">
        <v>25</v>
      </c>
      <c r="M6343" t="s">
        <v>154</v>
      </c>
      <c r="N6343">
        <v>482</v>
      </c>
      <c r="O6343" t="s">
        <v>1090</v>
      </c>
      <c r="P6343" t="s">
        <v>348</v>
      </c>
      <c r="Q6343" t="s">
        <v>290</v>
      </c>
      <c r="R6343" t="s">
        <v>121</v>
      </c>
      <c r="S6343" t="s">
        <v>290</v>
      </c>
      <c r="T6343" t="s">
        <v>36</v>
      </c>
      <c r="U6343" t="s">
        <v>655</v>
      </c>
      <c r="V6343" t="s">
        <v>548</v>
      </c>
      <c r="W6343" t="s">
        <v>146</v>
      </c>
      <c r="X6343" t="s">
        <v>79</v>
      </c>
      <c r="Y6343" t="s">
        <v>80</v>
      </c>
      <c r="Z6343" t="s">
        <v>738</v>
      </c>
    </row>
    <row r="6344" spans="1:26" hidden="1" x14ac:dyDescent="0.25">
      <c r="A6344" t="s">
        <v>25105</v>
      </c>
      <c r="B6344" t="s">
        <v>25106</v>
      </c>
      <c r="C6344" s="1" t="str">
        <f t="shared" si="1042"/>
        <v>21:0392</v>
      </c>
      <c r="D6344" s="1" t="str">
        <f t="shared" si="1046"/>
        <v>21:0131</v>
      </c>
      <c r="E6344" t="s">
        <v>25099</v>
      </c>
      <c r="F6344" t="s">
        <v>25107</v>
      </c>
      <c r="H6344">
        <v>67.600154000000003</v>
      </c>
      <c r="I6344">
        <v>-83.671791400000004</v>
      </c>
      <c r="J6344" s="1" t="str">
        <f t="shared" si="1047"/>
        <v>NGR lake sediment grab sample</v>
      </c>
      <c r="K6344" s="1" t="str">
        <f t="shared" si="1048"/>
        <v>&lt;177 micron (NGR)</v>
      </c>
      <c r="L6344">
        <v>25</v>
      </c>
      <c r="M6344" t="s">
        <v>162</v>
      </c>
      <c r="N6344">
        <v>483</v>
      </c>
      <c r="O6344" t="s">
        <v>759</v>
      </c>
      <c r="P6344" t="s">
        <v>343</v>
      </c>
      <c r="Q6344" t="s">
        <v>244</v>
      </c>
      <c r="R6344" t="s">
        <v>334</v>
      </c>
      <c r="S6344" t="s">
        <v>290</v>
      </c>
      <c r="T6344" t="s">
        <v>36</v>
      </c>
      <c r="U6344" t="s">
        <v>361</v>
      </c>
      <c r="V6344" t="s">
        <v>911</v>
      </c>
      <c r="W6344" t="s">
        <v>78</v>
      </c>
      <c r="X6344" t="s">
        <v>48</v>
      </c>
      <c r="Y6344" t="s">
        <v>125</v>
      </c>
      <c r="Z6344" t="s">
        <v>1200</v>
      </c>
    </row>
    <row r="6345" spans="1:26" hidden="1" x14ac:dyDescent="0.25">
      <c r="A6345" t="s">
        <v>25108</v>
      </c>
      <c r="B6345" t="s">
        <v>25109</v>
      </c>
      <c r="C6345" s="1" t="str">
        <f t="shared" si="1042"/>
        <v>21:0392</v>
      </c>
      <c r="D6345" s="1" t="str">
        <f t="shared" si="1046"/>
        <v>21:0131</v>
      </c>
      <c r="E6345" t="s">
        <v>25099</v>
      </c>
      <c r="F6345" t="s">
        <v>25110</v>
      </c>
      <c r="H6345">
        <v>67.600154000000003</v>
      </c>
      <c r="I6345">
        <v>-83.671791400000004</v>
      </c>
      <c r="J6345" s="1" t="str">
        <f t="shared" si="1047"/>
        <v>NGR lake sediment grab sample</v>
      </c>
      <c r="K6345" s="1" t="str">
        <f t="shared" si="1048"/>
        <v>&lt;177 micron (NGR)</v>
      </c>
      <c r="L6345">
        <v>25</v>
      </c>
      <c r="M6345" t="s">
        <v>169</v>
      </c>
      <c r="N6345">
        <v>484</v>
      </c>
      <c r="O6345" t="s">
        <v>562</v>
      </c>
      <c r="P6345" t="s">
        <v>588</v>
      </c>
      <c r="Q6345" t="s">
        <v>145</v>
      </c>
      <c r="R6345" t="s">
        <v>278</v>
      </c>
      <c r="S6345" t="s">
        <v>109</v>
      </c>
      <c r="T6345" t="s">
        <v>36</v>
      </c>
      <c r="U6345" t="s">
        <v>1842</v>
      </c>
      <c r="V6345" t="s">
        <v>496</v>
      </c>
      <c r="W6345" t="s">
        <v>39</v>
      </c>
      <c r="X6345" t="s">
        <v>79</v>
      </c>
      <c r="Y6345" t="s">
        <v>125</v>
      </c>
      <c r="Z6345" t="s">
        <v>4729</v>
      </c>
    </row>
    <row r="6346" spans="1:26" hidden="1" x14ac:dyDescent="0.25">
      <c r="A6346" t="s">
        <v>25111</v>
      </c>
      <c r="B6346" t="s">
        <v>25112</v>
      </c>
      <c r="C6346" s="1" t="str">
        <f t="shared" si="1042"/>
        <v>21:0392</v>
      </c>
      <c r="D6346" s="1" t="str">
        <f>HYPERLINK("http://geochem.nrcan.gc.ca/cdogs/content/svy/svy_e.htm", "")</f>
        <v/>
      </c>
      <c r="G6346" s="1" t="str">
        <f>HYPERLINK("http://geochem.nrcan.gc.ca/cdogs/content/cr_/cr_00021_e.htm", "21")</f>
        <v>21</v>
      </c>
      <c r="J6346" t="s">
        <v>220</v>
      </c>
      <c r="K6346" t="s">
        <v>221</v>
      </c>
      <c r="L6346">
        <v>25</v>
      </c>
      <c r="M6346" t="s">
        <v>222</v>
      </c>
      <c r="N6346">
        <v>485</v>
      </c>
      <c r="O6346" t="s">
        <v>489</v>
      </c>
      <c r="P6346" t="s">
        <v>77</v>
      </c>
      <c r="Q6346" t="s">
        <v>50</v>
      </c>
      <c r="R6346" t="s">
        <v>181</v>
      </c>
      <c r="S6346" t="s">
        <v>33</v>
      </c>
      <c r="T6346" t="s">
        <v>36</v>
      </c>
      <c r="U6346" t="s">
        <v>973</v>
      </c>
      <c r="V6346" t="s">
        <v>309</v>
      </c>
      <c r="W6346" t="s">
        <v>146</v>
      </c>
      <c r="X6346" t="s">
        <v>48</v>
      </c>
      <c r="Y6346" t="s">
        <v>39</v>
      </c>
      <c r="Z6346" t="s">
        <v>1183</v>
      </c>
    </row>
    <row r="6347" spans="1:26" hidden="1" x14ac:dyDescent="0.25">
      <c r="A6347" t="s">
        <v>25113</v>
      </c>
      <c r="B6347" t="s">
        <v>25114</v>
      </c>
      <c r="C6347" s="1" t="str">
        <f t="shared" si="1042"/>
        <v>21:0392</v>
      </c>
      <c r="D6347" s="1" t="str">
        <f t="shared" ref="D6347:D6359" si="1049">HYPERLINK("http://geochem.nrcan.gc.ca/cdogs/content/svy/svy210131_e.htm", "21:0131")</f>
        <v>21:0131</v>
      </c>
      <c r="E6347" t="s">
        <v>25115</v>
      </c>
      <c r="F6347" t="s">
        <v>25116</v>
      </c>
      <c r="H6347">
        <v>67.374651700000001</v>
      </c>
      <c r="I6347">
        <v>-83.660067100000006</v>
      </c>
      <c r="J6347" s="1" t="str">
        <f t="shared" ref="J6347:J6359" si="1050">HYPERLINK("http://geochem.nrcan.gc.ca/cdogs/content/kwd/kwd020027_e.htm", "NGR lake sediment grab sample")</f>
        <v>NGR lake sediment grab sample</v>
      </c>
      <c r="K6347" s="1" t="str">
        <f t="shared" ref="K6347:K6359" si="1051">HYPERLINK("http://geochem.nrcan.gc.ca/cdogs/content/kwd/kwd080006_e.htm", "&lt;177 micron (NGR)")</f>
        <v>&lt;177 micron (NGR)</v>
      </c>
      <c r="L6347">
        <v>26</v>
      </c>
      <c r="M6347" t="s">
        <v>30</v>
      </c>
      <c r="N6347">
        <v>486</v>
      </c>
      <c r="O6347" t="s">
        <v>119</v>
      </c>
      <c r="P6347" t="s">
        <v>61</v>
      </c>
      <c r="Q6347" t="s">
        <v>335</v>
      </c>
      <c r="R6347" t="s">
        <v>19874</v>
      </c>
      <c r="S6347" t="s">
        <v>349</v>
      </c>
      <c r="T6347" t="s">
        <v>36</v>
      </c>
      <c r="U6347" t="s">
        <v>25117</v>
      </c>
      <c r="V6347" t="s">
        <v>124</v>
      </c>
      <c r="W6347" t="s">
        <v>109</v>
      </c>
      <c r="X6347" t="s">
        <v>77</v>
      </c>
      <c r="Y6347" t="s">
        <v>7452</v>
      </c>
      <c r="Z6347" t="s">
        <v>1122</v>
      </c>
    </row>
    <row r="6348" spans="1:26" hidden="1" x14ac:dyDescent="0.25">
      <c r="A6348" t="s">
        <v>25118</v>
      </c>
      <c r="B6348" t="s">
        <v>25119</v>
      </c>
      <c r="C6348" s="1" t="str">
        <f t="shared" si="1042"/>
        <v>21:0392</v>
      </c>
      <c r="D6348" s="1" t="str">
        <f t="shared" si="1049"/>
        <v>21:0131</v>
      </c>
      <c r="E6348" t="s">
        <v>25120</v>
      </c>
      <c r="F6348" t="s">
        <v>25121</v>
      </c>
      <c r="H6348">
        <v>67.52758</v>
      </c>
      <c r="I6348">
        <v>-83.401270600000004</v>
      </c>
      <c r="J6348" s="1" t="str">
        <f t="shared" si="1050"/>
        <v>NGR lake sediment grab sample</v>
      </c>
      <c r="K6348" s="1" t="str">
        <f t="shared" si="1051"/>
        <v>&lt;177 micron (NGR)</v>
      </c>
      <c r="L6348">
        <v>26</v>
      </c>
      <c r="M6348" t="s">
        <v>47</v>
      </c>
      <c r="N6348">
        <v>487</v>
      </c>
      <c r="O6348" t="s">
        <v>208</v>
      </c>
      <c r="P6348" t="s">
        <v>79</v>
      </c>
      <c r="Q6348" t="s">
        <v>321</v>
      </c>
      <c r="R6348" t="s">
        <v>400</v>
      </c>
      <c r="S6348" t="s">
        <v>271</v>
      </c>
      <c r="T6348" t="s">
        <v>36</v>
      </c>
      <c r="U6348" t="s">
        <v>2314</v>
      </c>
      <c r="V6348" t="s">
        <v>940</v>
      </c>
      <c r="W6348" t="s">
        <v>33</v>
      </c>
      <c r="X6348" t="s">
        <v>77</v>
      </c>
      <c r="Y6348" t="s">
        <v>33</v>
      </c>
      <c r="Z6348" t="s">
        <v>2723</v>
      </c>
    </row>
    <row r="6349" spans="1:26" hidden="1" x14ac:dyDescent="0.25">
      <c r="A6349" t="s">
        <v>25122</v>
      </c>
      <c r="B6349" t="s">
        <v>25123</v>
      </c>
      <c r="C6349" s="1" t="str">
        <f t="shared" si="1042"/>
        <v>21:0392</v>
      </c>
      <c r="D6349" s="1" t="str">
        <f t="shared" si="1049"/>
        <v>21:0131</v>
      </c>
      <c r="E6349" t="s">
        <v>25124</v>
      </c>
      <c r="F6349" t="s">
        <v>25125</v>
      </c>
      <c r="H6349">
        <v>67.522498100000007</v>
      </c>
      <c r="I6349">
        <v>-83.481174899999999</v>
      </c>
      <c r="J6349" s="1" t="str">
        <f t="shared" si="1050"/>
        <v>NGR lake sediment grab sample</v>
      </c>
      <c r="K6349" s="1" t="str">
        <f t="shared" si="1051"/>
        <v>&lt;177 micron (NGR)</v>
      </c>
      <c r="L6349">
        <v>26</v>
      </c>
      <c r="M6349" t="s">
        <v>60</v>
      </c>
      <c r="N6349">
        <v>488</v>
      </c>
      <c r="O6349" t="s">
        <v>541</v>
      </c>
      <c r="P6349" t="s">
        <v>297</v>
      </c>
      <c r="Q6349" t="s">
        <v>145</v>
      </c>
      <c r="R6349" t="s">
        <v>958</v>
      </c>
      <c r="S6349" t="s">
        <v>244</v>
      </c>
      <c r="T6349" t="s">
        <v>36</v>
      </c>
      <c r="U6349" t="s">
        <v>4778</v>
      </c>
      <c r="V6349" t="s">
        <v>12009</v>
      </c>
      <c r="W6349" t="s">
        <v>33</v>
      </c>
      <c r="X6349" t="s">
        <v>77</v>
      </c>
      <c r="Y6349" t="s">
        <v>80</v>
      </c>
      <c r="Z6349" t="s">
        <v>2723</v>
      </c>
    </row>
    <row r="6350" spans="1:26" hidden="1" x14ac:dyDescent="0.25">
      <c r="A6350" t="s">
        <v>25126</v>
      </c>
      <c r="B6350" t="s">
        <v>25127</v>
      </c>
      <c r="C6350" s="1" t="str">
        <f t="shared" si="1042"/>
        <v>21:0392</v>
      </c>
      <c r="D6350" s="1" t="str">
        <f t="shared" si="1049"/>
        <v>21:0131</v>
      </c>
      <c r="E6350" t="s">
        <v>25128</v>
      </c>
      <c r="F6350" t="s">
        <v>25129</v>
      </c>
      <c r="H6350">
        <v>67.511108699999994</v>
      </c>
      <c r="I6350">
        <v>-83.532142699999994</v>
      </c>
      <c r="J6350" s="1" t="str">
        <f t="shared" si="1050"/>
        <v>NGR lake sediment grab sample</v>
      </c>
      <c r="K6350" s="1" t="str">
        <f t="shared" si="1051"/>
        <v>&lt;177 micron (NGR)</v>
      </c>
      <c r="L6350">
        <v>26</v>
      </c>
      <c r="M6350" t="s">
        <v>73</v>
      </c>
      <c r="N6350">
        <v>489</v>
      </c>
      <c r="O6350" t="s">
        <v>455</v>
      </c>
      <c r="P6350" t="s">
        <v>82</v>
      </c>
      <c r="Q6350" t="s">
        <v>50</v>
      </c>
      <c r="R6350" t="s">
        <v>335</v>
      </c>
      <c r="S6350" t="s">
        <v>97</v>
      </c>
      <c r="T6350" t="s">
        <v>36</v>
      </c>
      <c r="U6350" t="s">
        <v>804</v>
      </c>
      <c r="V6350" t="s">
        <v>911</v>
      </c>
      <c r="W6350" t="s">
        <v>66</v>
      </c>
      <c r="X6350" t="s">
        <v>76</v>
      </c>
      <c r="Y6350" t="s">
        <v>63</v>
      </c>
      <c r="Z6350" t="s">
        <v>399</v>
      </c>
    </row>
    <row r="6351" spans="1:26" hidden="1" x14ac:dyDescent="0.25">
      <c r="A6351" t="s">
        <v>25130</v>
      </c>
      <c r="B6351" t="s">
        <v>25131</v>
      </c>
      <c r="C6351" s="1" t="str">
        <f t="shared" si="1042"/>
        <v>21:0392</v>
      </c>
      <c r="D6351" s="1" t="str">
        <f t="shared" si="1049"/>
        <v>21:0131</v>
      </c>
      <c r="E6351" t="s">
        <v>25132</v>
      </c>
      <c r="F6351" t="s">
        <v>25133</v>
      </c>
      <c r="H6351">
        <v>67.476321200000001</v>
      </c>
      <c r="I6351">
        <v>-83.559897000000007</v>
      </c>
      <c r="J6351" s="1" t="str">
        <f t="shared" si="1050"/>
        <v>NGR lake sediment grab sample</v>
      </c>
      <c r="K6351" s="1" t="str">
        <f t="shared" si="1051"/>
        <v>&lt;177 micron (NGR)</v>
      </c>
      <c r="L6351">
        <v>26</v>
      </c>
      <c r="M6351" t="s">
        <v>87</v>
      </c>
      <c r="N6351">
        <v>490</v>
      </c>
      <c r="O6351" t="s">
        <v>841</v>
      </c>
      <c r="P6351" t="s">
        <v>79</v>
      </c>
      <c r="Q6351" t="s">
        <v>51</v>
      </c>
      <c r="R6351" t="s">
        <v>696</v>
      </c>
      <c r="S6351" t="s">
        <v>135</v>
      </c>
      <c r="T6351" t="s">
        <v>36</v>
      </c>
      <c r="U6351" t="s">
        <v>1829</v>
      </c>
      <c r="V6351" t="s">
        <v>710</v>
      </c>
      <c r="W6351" t="s">
        <v>63</v>
      </c>
      <c r="X6351" t="s">
        <v>283</v>
      </c>
      <c r="Y6351" t="s">
        <v>380</v>
      </c>
      <c r="Z6351" t="s">
        <v>1137</v>
      </c>
    </row>
    <row r="6352" spans="1:26" hidden="1" x14ac:dyDescent="0.25">
      <c r="A6352" t="s">
        <v>25134</v>
      </c>
      <c r="B6352" t="s">
        <v>25135</v>
      </c>
      <c r="C6352" s="1" t="str">
        <f t="shared" si="1042"/>
        <v>21:0392</v>
      </c>
      <c r="D6352" s="1" t="str">
        <f t="shared" si="1049"/>
        <v>21:0131</v>
      </c>
      <c r="E6352" t="s">
        <v>25136</v>
      </c>
      <c r="F6352" t="s">
        <v>25137</v>
      </c>
      <c r="H6352">
        <v>67.450017599999995</v>
      </c>
      <c r="I6352">
        <v>-83.560715099999996</v>
      </c>
      <c r="J6352" s="1" t="str">
        <f t="shared" si="1050"/>
        <v>NGR lake sediment grab sample</v>
      </c>
      <c r="K6352" s="1" t="str">
        <f t="shared" si="1051"/>
        <v>&lt;177 micron (NGR)</v>
      </c>
      <c r="L6352">
        <v>26</v>
      </c>
      <c r="M6352" t="s">
        <v>96</v>
      </c>
      <c r="N6352">
        <v>491</v>
      </c>
      <c r="O6352" t="s">
        <v>583</v>
      </c>
      <c r="P6352" t="s">
        <v>841</v>
      </c>
      <c r="Q6352" t="s">
        <v>516</v>
      </c>
      <c r="R6352" t="s">
        <v>81</v>
      </c>
      <c r="S6352" t="s">
        <v>75</v>
      </c>
      <c r="T6352" t="s">
        <v>36</v>
      </c>
      <c r="U6352" t="s">
        <v>3189</v>
      </c>
      <c r="V6352" t="s">
        <v>11938</v>
      </c>
      <c r="W6352" t="s">
        <v>33</v>
      </c>
      <c r="X6352" t="s">
        <v>283</v>
      </c>
      <c r="Y6352" t="s">
        <v>64</v>
      </c>
      <c r="Z6352" t="s">
        <v>3876</v>
      </c>
    </row>
    <row r="6353" spans="1:26" hidden="1" x14ac:dyDescent="0.25">
      <c r="A6353" t="s">
        <v>25138</v>
      </c>
      <c r="B6353" t="s">
        <v>25139</v>
      </c>
      <c r="C6353" s="1" t="str">
        <f t="shared" si="1042"/>
        <v>21:0392</v>
      </c>
      <c r="D6353" s="1" t="str">
        <f t="shared" si="1049"/>
        <v>21:0131</v>
      </c>
      <c r="E6353" t="s">
        <v>25140</v>
      </c>
      <c r="F6353" t="s">
        <v>25141</v>
      </c>
      <c r="H6353">
        <v>67.414584000000005</v>
      </c>
      <c r="I6353">
        <v>-83.569516699999994</v>
      </c>
      <c r="J6353" s="1" t="str">
        <f t="shared" si="1050"/>
        <v>NGR lake sediment grab sample</v>
      </c>
      <c r="K6353" s="1" t="str">
        <f t="shared" si="1051"/>
        <v>&lt;177 micron (NGR)</v>
      </c>
      <c r="L6353">
        <v>26</v>
      </c>
      <c r="M6353" t="s">
        <v>106</v>
      </c>
      <c r="N6353">
        <v>492</v>
      </c>
      <c r="O6353" t="s">
        <v>144</v>
      </c>
      <c r="P6353" t="s">
        <v>197</v>
      </c>
      <c r="Q6353" t="s">
        <v>546</v>
      </c>
      <c r="R6353" t="s">
        <v>79</v>
      </c>
      <c r="S6353" t="s">
        <v>135</v>
      </c>
      <c r="T6353" t="s">
        <v>36</v>
      </c>
      <c r="U6353" t="s">
        <v>226</v>
      </c>
      <c r="V6353" t="s">
        <v>5055</v>
      </c>
      <c r="W6353" t="s">
        <v>33</v>
      </c>
      <c r="X6353" t="s">
        <v>283</v>
      </c>
      <c r="Y6353" t="s">
        <v>380</v>
      </c>
      <c r="Z6353" t="s">
        <v>181</v>
      </c>
    </row>
    <row r="6354" spans="1:26" hidden="1" x14ac:dyDescent="0.25">
      <c r="A6354" t="s">
        <v>25142</v>
      </c>
      <c r="B6354" t="s">
        <v>25143</v>
      </c>
      <c r="C6354" s="1" t="str">
        <f t="shared" si="1042"/>
        <v>21:0392</v>
      </c>
      <c r="D6354" s="1" t="str">
        <f t="shared" si="1049"/>
        <v>21:0131</v>
      </c>
      <c r="E6354" t="s">
        <v>25144</v>
      </c>
      <c r="F6354" t="s">
        <v>25145</v>
      </c>
      <c r="H6354">
        <v>67.379219699999993</v>
      </c>
      <c r="I6354">
        <v>-83.666101499999996</v>
      </c>
      <c r="J6354" s="1" t="str">
        <f t="shared" si="1050"/>
        <v>NGR lake sediment grab sample</v>
      </c>
      <c r="K6354" s="1" t="str">
        <f t="shared" si="1051"/>
        <v>&lt;177 micron (NGR)</v>
      </c>
      <c r="L6354">
        <v>26</v>
      </c>
      <c r="M6354" t="s">
        <v>154</v>
      </c>
      <c r="N6354">
        <v>493</v>
      </c>
      <c r="O6354" t="s">
        <v>470</v>
      </c>
      <c r="P6354" t="s">
        <v>48</v>
      </c>
      <c r="Q6354" t="s">
        <v>321</v>
      </c>
      <c r="R6354" t="s">
        <v>79</v>
      </c>
      <c r="S6354" t="s">
        <v>135</v>
      </c>
      <c r="T6354" t="s">
        <v>36</v>
      </c>
      <c r="U6354" t="s">
        <v>456</v>
      </c>
      <c r="V6354" t="s">
        <v>5730</v>
      </c>
      <c r="W6354" t="s">
        <v>39</v>
      </c>
      <c r="X6354" t="s">
        <v>77</v>
      </c>
      <c r="Y6354" t="s">
        <v>2590</v>
      </c>
      <c r="Z6354" t="s">
        <v>2257</v>
      </c>
    </row>
    <row r="6355" spans="1:26" hidden="1" x14ac:dyDescent="0.25">
      <c r="A6355" t="s">
        <v>25146</v>
      </c>
      <c r="B6355" t="s">
        <v>25147</v>
      </c>
      <c r="C6355" s="1" t="str">
        <f t="shared" si="1042"/>
        <v>21:0392</v>
      </c>
      <c r="D6355" s="1" t="str">
        <f t="shared" si="1049"/>
        <v>21:0131</v>
      </c>
      <c r="E6355" t="s">
        <v>25115</v>
      </c>
      <c r="F6355" t="s">
        <v>25148</v>
      </c>
      <c r="H6355">
        <v>67.374651700000001</v>
      </c>
      <c r="I6355">
        <v>-83.660067100000006</v>
      </c>
      <c r="J6355" s="1" t="str">
        <f t="shared" si="1050"/>
        <v>NGR lake sediment grab sample</v>
      </c>
      <c r="K6355" s="1" t="str">
        <f t="shared" si="1051"/>
        <v>&lt;177 micron (NGR)</v>
      </c>
      <c r="L6355">
        <v>26</v>
      </c>
      <c r="M6355" t="s">
        <v>169</v>
      </c>
      <c r="N6355">
        <v>494</v>
      </c>
      <c r="O6355" t="s">
        <v>760</v>
      </c>
      <c r="P6355" t="s">
        <v>760</v>
      </c>
      <c r="Q6355" t="s">
        <v>760</v>
      </c>
      <c r="R6355" t="s">
        <v>760</v>
      </c>
      <c r="S6355" t="s">
        <v>760</v>
      </c>
      <c r="T6355" t="s">
        <v>760</v>
      </c>
      <c r="U6355" t="s">
        <v>760</v>
      </c>
      <c r="V6355" t="s">
        <v>760</v>
      </c>
      <c r="W6355" t="s">
        <v>760</v>
      </c>
      <c r="X6355" t="s">
        <v>760</v>
      </c>
      <c r="Y6355" t="s">
        <v>760</v>
      </c>
      <c r="Z6355" t="s">
        <v>760</v>
      </c>
    </row>
    <row r="6356" spans="1:26" hidden="1" x14ac:dyDescent="0.25">
      <c r="A6356" t="s">
        <v>25149</v>
      </c>
      <c r="B6356" t="s">
        <v>25150</v>
      </c>
      <c r="C6356" s="1" t="str">
        <f t="shared" si="1042"/>
        <v>21:0392</v>
      </c>
      <c r="D6356" s="1" t="str">
        <f t="shared" si="1049"/>
        <v>21:0131</v>
      </c>
      <c r="E6356" t="s">
        <v>25115</v>
      </c>
      <c r="F6356" t="s">
        <v>25151</v>
      </c>
      <c r="H6356">
        <v>67.374651700000001</v>
      </c>
      <c r="I6356">
        <v>-83.660067100000006</v>
      </c>
      <c r="J6356" s="1" t="str">
        <f t="shared" si="1050"/>
        <v>NGR lake sediment grab sample</v>
      </c>
      <c r="K6356" s="1" t="str">
        <f t="shared" si="1051"/>
        <v>&lt;177 micron (NGR)</v>
      </c>
      <c r="L6356">
        <v>26</v>
      </c>
      <c r="M6356" t="s">
        <v>162</v>
      </c>
      <c r="N6356">
        <v>495</v>
      </c>
      <c r="O6356" t="s">
        <v>132</v>
      </c>
      <c r="P6356" t="s">
        <v>74</v>
      </c>
      <c r="Q6356" t="s">
        <v>394</v>
      </c>
      <c r="R6356" t="s">
        <v>19874</v>
      </c>
      <c r="S6356" t="s">
        <v>349</v>
      </c>
      <c r="T6356" t="s">
        <v>36</v>
      </c>
      <c r="U6356" t="s">
        <v>25152</v>
      </c>
      <c r="V6356" t="s">
        <v>895</v>
      </c>
      <c r="W6356" t="s">
        <v>109</v>
      </c>
      <c r="X6356" t="s">
        <v>77</v>
      </c>
      <c r="Y6356" t="s">
        <v>76</v>
      </c>
      <c r="Z6356" t="s">
        <v>5028</v>
      </c>
    </row>
    <row r="6357" spans="1:26" hidden="1" x14ac:dyDescent="0.25">
      <c r="A6357" t="s">
        <v>25153</v>
      </c>
      <c r="B6357" t="s">
        <v>25154</v>
      </c>
      <c r="C6357" s="1" t="str">
        <f t="shared" si="1042"/>
        <v>21:0392</v>
      </c>
      <c r="D6357" s="1" t="str">
        <f t="shared" si="1049"/>
        <v>21:0131</v>
      </c>
      <c r="E6357" t="s">
        <v>25155</v>
      </c>
      <c r="F6357" t="s">
        <v>25156</v>
      </c>
      <c r="H6357">
        <v>67.358192900000006</v>
      </c>
      <c r="I6357">
        <v>-83.623155100000005</v>
      </c>
      <c r="J6357" s="1" t="str">
        <f t="shared" si="1050"/>
        <v>NGR lake sediment grab sample</v>
      </c>
      <c r="K6357" s="1" t="str">
        <f t="shared" si="1051"/>
        <v>&lt;177 micron (NGR)</v>
      </c>
      <c r="L6357">
        <v>26</v>
      </c>
      <c r="M6357" t="s">
        <v>118</v>
      </c>
      <c r="N6357">
        <v>496</v>
      </c>
      <c r="O6357" t="s">
        <v>3158</v>
      </c>
      <c r="P6357" t="s">
        <v>336</v>
      </c>
      <c r="Q6357" t="s">
        <v>321</v>
      </c>
      <c r="R6357" t="s">
        <v>958</v>
      </c>
      <c r="S6357" t="s">
        <v>271</v>
      </c>
      <c r="T6357" t="s">
        <v>36</v>
      </c>
      <c r="U6357" t="s">
        <v>2562</v>
      </c>
      <c r="V6357" t="s">
        <v>5543</v>
      </c>
      <c r="W6357" t="s">
        <v>63</v>
      </c>
      <c r="X6357" t="s">
        <v>890</v>
      </c>
      <c r="Y6357" t="s">
        <v>97</v>
      </c>
      <c r="Z6357" t="s">
        <v>4687</v>
      </c>
    </row>
    <row r="6358" spans="1:26" hidden="1" x14ac:dyDescent="0.25">
      <c r="A6358" t="s">
        <v>25157</v>
      </c>
      <c r="B6358" t="s">
        <v>25158</v>
      </c>
      <c r="C6358" s="1" t="str">
        <f t="shared" si="1042"/>
        <v>21:0392</v>
      </c>
      <c r="D6358" s="1" t="str">
        <f t="shared" si="1049"/>
        <v>21:0131</v>
      </c>
      <c r="E6358" t="s">
        <v>25159</v>
      </c>
      <c r="F6358" t="s">
        <v>25160</v>
      </c>
      <c r="H6358">
        <v>67.351380000000006</v>
      </c>
      <c r="I6358">
        <v>-83.705031899999994</v>
      </c>
      <c r="J6358" s="1" t="str">
        <f t="shared" si="1050"/>
        <v>NGR lake sediment grab sample</v>
      </c>
      <c r="K6358" s="1" t="str">
        <f t="shared" si="1051"/>
        <v>&lt;177 micron (NGR)</v>
      </c>
      <c r="L6358">
        <v>26</v>
      </c>
      <c r="M6358" t="s">
        <v>131</v>
      </c>
      <c r="N6358">
        <v>497</v>
      </c>
      <c r="O6358" t="s">
        <v>67</v>
      </c>
      <c r="P6358" t="s">
        <v>489</v>
      </c>
      <c r="Q6358" t="s">
        <v>349</v>
      </c>
      <c r="R6358" t="s">
        <v>51</v>
      </c>
      <c r="S6358" t="s">
        <v>277</v>
      </c>
      <c r="T6358" t="s">
        <v>36</v>
      </c>
      <c r="U6358" t="s">
        <v>477</v>
      </c>
      <c r="V6358" t="s">
        <v>2309</v>
      </c>
      <c r="W6358" t="s">
        <v>63</v>
      </c>
      <c r="X6358" t="s">
        <v>283</v>
      </c>
      <c r="Y6358" t="s">
        <v>1041</v>
      </c>
      <c r="Z6358" t="s">
        <v>3412</v>
      </c>
    </row>
    <row r="6359" spans="1:26" hidden="1" x14ac:dyDescent="0.25">
      <c r="A6359" t="s">
        <v>25161</v>
      </c>
      <c r="B6359" t="s">
        <v>25162</v>
      </c>
      <c r="C6359" s="1" t="str">
        <f t="shared" si="1042"/>
        <v>21:0392</v>
      </c>
      <c r="D6359" s="1" t="str">
        <f t="shared" si="1049"/>
        <v>21:0131</v>
      </c>
      <c r="E6359" t="s">
        <v>25163</v>
      </c>
      <c r="F6359" t="s">
        <v>25164</v>
      </c>
      <c r="H6359">
        <v>67.342332299999995</v>
      </c>
      <c r="I6359">
        <v>-83.802529500000006</v>
      </c>
      <c r="J6359" s="1" t="str">
        <f t="shared" si="1050"/>
        <v>NGR lake sediment grab sample</v>
      </c>
      <c r="K6359" s="1" t="str">
        <f t="shared" si="1051"/>
        <v>&lt;177 micron (NGR)</v>
      </c>
      <c r="L6359">
        <v>26</v>
      </c>
      <c r="M6359" t="s">
        <v>143</v>
      </c>
      <c r="N6359">
        <v>498</v>
      </c>
      <c r="O6359" t="s">
        <v>465</v>
      </c>
      <c r="P6359" t="s">
        <v>224</v>
      </c>
      <c r="Q6359" t="s">
        <v>321</v>
      </c>
      <c r="R6359" t="s">
        <v>761</v>
      </c>
      <c r="S6359" t="s">
        <v>64</v>
      </c>
      <c r="T6359" t="s">
        <v>36</v>
      </c>
      <c r="U6359" t="s">
        <v>18712</v>
      </c>
      <c r="V6359" t="s">
        <v>2145</v>
      </c>
      <c r="W6359" t="s">
        <v>63</v>
      </c>
      <c r="X6359" t="s">
        <v>77</v>
      </c>
      <c r="Y6359" t="s">
        <v>875</v>
      </c>
      <c r="Z6359" t="s">
        <v>953</v>
      </c>
    </row>
    <row r="6360" spans="1:26" hidden="1" x14ac:dyDescent="0.25">
      <c r="A6360" t="s">
        <v>25165</v>
      </c>
      <c r="B6360" t="s">
        <v>25166</v>
      </c>
      <c r="C6360" s="1" t="str">
        <f t="shared" si="1042"/>
        <v>21:0392</v>
      </c>
      <c r="D6360" s="1" t="str">
        <f>HYPERLINK("http://geochem.nrcan.gc.ca/cdogs/content/svy/svy_e.htm", "")</f>
        <v/>
      </c>
      <c r="G6360" s="1" t="str">
        <f>HYPERLINK("http://geochem.nrcan.gc.ca/cdogs/content/cr_/cr_00023_e.htm", "23")</f>
        <v>23</v>
      </c>
      <c r="J6360" t="s">
        <v>220</v>
      </c>
      <c r="K6360" t="s">
        <v>221</v>
      </c>
      <c r="L6360">
        <v>26</v>
      </c>
      <c r="M6360" t="s">
        <v>222</v>
      </c>
      <c r="N6360">
        <v>499</v>
      </c>
      <c r="O6360" t="s">
        <v>348</v>
      </c>
      <c r="P6360" t="s">
        <v>334</v>
      </c>
      <c r="Q6360" t="s">
        <v>244</v>
      </c>
      <c r="R6360" t="s">
        <v>64</v>
      </c>
      <c r="S6360" t="s">
        <v>109</v>
      </c>
      <c r="T6360" t="s">
        <v>36</v>
      </c>
      <c r="U6360" t="s">
        <v>2330</v>
      </c>
      <c r="V6360" t="s">
        <v>5519</v>
      </c>
      <c r="W6360" t="s">
        <v>33</v>
      </c>
      <c r="X6360" t="s">
        <v>79</v>
      </c>
      <c r="Y6360" t="s">
        <v>156</v>
      </c>
      <c r="Z6360" t="s">
        <v>2656</v>
      </c>
    </row>
    <row r="6361" spans="1:26" hidden="1" x14ac:dyDescent="0.25">
      <c r="A6361" t="s">
        <v>25167</v>
      </c>
      <c r="B6361" t="s">
        <v>25168</v>
      </c>
      <c r="C6361" s="1" t="str">
        <f t="shared" si="1042"/>
        <v>21:0392</v>
      </c>
      <c r="D6361" s="1" t="str">
        <f t="shared" ref="D6361:D6374" si="1052">HYPERLINK("http://geochem.nrcan.gc.ca/cdogs/content/svy/svy210131_e.htm", "21:0131")</f>
        <v>21:0131</v>
      </c>
      <c r="E6361" t="s">
        <v>25169</v>
      </c>
      <c r="F6361" t="s">
        <v>25170</v>
      </c>
      <c r="H6361">
        <v>67.343434799999997</v>
      </c>
      <c r="I6361">
        <v>-83.854205100000001</v>
      </c>
      <c r="J6361" s="1" t="str">
        <f t="shared" ref="J6361:J6374" si="1053">HYPERLINK("http://geochem.nrcan.gc.ca/cdogs/content/kwd/kwd020027_e.htm", "NGR lake sediment grab sample")</f>
        <v>NGR lake sediment grab sample</v>
      </c>
      <c r="K6361" s="1" t="str">
        <f t="shared" ref="K6361:K6374" si="1054">HYPERLINK("http://geochem.nrcan.gc.ca/cdogs/content/kwd/kwd080006_e.htm", "&lt;177 micron (NGR)")</f>
        <v>&lt;177 micron (NGR)</v>
      </c>
      <c r="L6361">
        <v>26</v>
      </c>
      <c r="M6361" t="s">
        <v>177</v>
      </c>
      <c r="N6361">
        <v>500</v>
      </c>
      <c r="O6361" t="s">
        <v>1785</v>
      </c>
      <c r="P6361" t="s">
        <v>455</v>
      </c>
      <c r="Q6361" t="s">
        <v>570</v>
      </c>
      <c r="R6361" t="s">
        <v>1254</v>
      </c>
      <c r="S6361" t="s">
        <v>110</v>
      </c>
      <c r="T6361" t="s">
        <v>122</v>
      </c>
      <c r="U6361" t="s">
        <v>3875</v>
      </c>
      <c r="V6361" t="s">
        <v>16223</v>
      </c>
      <c r="W6361" t="s">
        <v>181</v>
      </c>
      <c r="X6361" t="s">
        <v>890</v>
      </c>
      <c r="Y6361" t="s">
        <v>875</v>
      </c>
      <c r="Z6361" t="s">
        <v>76</v>
      </c>
    </row>
    <row r="6362" spans="1:26" hidden="1" x14ac:dyDescent="0.25">
      <c r="A6362" t="s">
        <v>25171</v>
      </c>
      <c r="B6362" t="s">
        <v>25172</v>
      </c>
      <c r="C6362" s="1" t="str">
        <f t="shared" si="1042"/>
        <v>21:0392</v>
      </c>
      <c r="D6362" s="1" t="str">
        <f t="shared" si="1052"/>
        <v>21:0131</v>
      </c>
      <c r="E6362" t="s">
        <v>25173</v>
      </c>
      <c r="F6362" t="s">
        <v>25174</v>
      </c>
      <c r="H6362">
        <v>67.319337099999998</v>
      </c>
      <c r="I6362">
        <v>-83.891478399999997</v>
      </c>
      <c r="J6362" s="1" t="str">
        <f t="shared" si="1053"/>
        <v>NGR lake sediment grab sample</v>
      </c>
      <c r="K6362" s="1" t="str">
        <f t="shared" si="1054"/>
        <v>&lt;177 micron (NGR)</v>
      </c>
      <c r="L6362">
        <v>26</v>
      </c>
      <c r="M6362" t="s">
        <v>187</v>
      </c>
      <c r="N6362">
        <v>501</v>
      </c>
      <c r="O6362" t="s">
        <v>1785</v>
      </c>
      <c r="P6362" t="s">
        <v>289</v>
      </c>
      <c r="Q6362" t="s">
        <v>570</v>
      </c>
      <c r="R6362" t="s">
        <v>798</v>
      </c>
      <c r="S6362" t="s">
        <v>121</v>
      </c>
      <c r="T6362" t="s">
        <v>36</v>
      </c>
      <c r="U6362" t="s">
        <v>5050</v>
      </c>
      <c r="V6362" t="s">
        <v>39</v>
      </c>
      <c r="W6362" t="s">
        <v>33</v>
      </c>
      <c r="X6362" t="s">
        <v>82</v>
      </c>
      <c r="Y6362" t="s">
        <v>63</v>
      </c>
      <c r="Z6362" t="s">
        <v>2697</v>
      </c>
    </row>
    <row r="6363" spans="1:26" hidden="1" x14ac:dyDescent="0.25">
      <c r="A6363" t="s">
        <v>25175</v>
      </c>
      <c r="B6363" t="s">
        <v>25176</v>
      </c>
      <c r="C6363" s="1" t="str">
        <f t="shared" si="1042"/>
        <v>21:0392</v>
      </c>
      <c r="D6363" s="1" t="str">
        <f t="shared" si="1052"/>
        <v>21:0131</v>
      </c>
      <c r="E6363" t="s">
        <v>25177</v>
      </c>
      <c r="F6363" t="s">
        <v>25178</v>
      </c>
      <c r="H6363">
        <v>67.289469600000004</v>
      </c>
      <c r="I6363">
        <v>-83.961333699999997</v>
      </c>
      <c r="J6363" s="1" t="str">
        <f t="shared" si="1053"/>
        <v>NGR lake sediment grab sample</v>
      </c>
      <c r="K6363" s="1" t="str">
        <f t="shared" si="1054"/>
        <v>&lt;177 micron (NGR)</v>
      </c>
      <c r="L6363">
        <v>26</v>
      </c>
      <c r="M6363" t="s">
        <v>196</v>
      </c>
      <c r="N6363">
        <v>502</v>
      </c>
      <c r="O6363" t="s">
        <v>119</v>
      </c>
      <c r="P6363" t="s">
        <v>342</v>
      </c>
      <c r="Q6363" t="s">
        <v>516</v>
      </c>
      <c r="R6363" t="s">
        <v>224</v>
      </c>
      <c r="S6363" t="s">
        <v>75</v>
      </c>
      <c r="T6363" t="s">
        <v>36</v>
      </c>
      <c r="U6363" t="s">
        <v>111</v>
      </c>
      <c r="V6363" t="s">
        <v>16236</v>
      </c>
      <c r="W6363" t="s">
        <v>33</v>
      </c>
      <c r="X6363" t="s">
        <v>82</v>
      </c>
      <c r="Y6363" t="s">
        <v>181</v>
      </c>
      <c r="Z6363" t="s">
        <v>2127</v>
      </c>
    </row>
    <row r="6364" spans="1:26" hidden="1" x14ac:dyDescent="0.25">
      <c r="A6364" t="s">
        <v>25179</v>
      </c>
      <c r="B6364" t="s">
        <v>25180</v>
      </c>
      <c r="C6364" s="1" t="str">
        <f t="shared" si="1042"/>
        <v>21:0392</v>
      </c>
      <c r="D6364" s="1" t="str">
        <f t="shared" si="1052"/>
        <v>21:0131</v>
      </c>
      <c r="E6364" t="s">
        <v>25181</v>
      </c>
      <c r="F6364" t="s">
        <v>25182</v>
      </c>
      <c r="H6364">
        <v>67.499847700000004</v>
      </c>
      <c r="I6364">
        <v>-83.6342298</v>
      </c>
      <c r="J6364" s="1" t="str">
        <f t="shared" si="1053"/>
        <v>NGR lake sediment grab sample</v>
      </c>
      <c r="K6364" s="1" t="str">
        <f t="shared" si="1054"/>
        <v>&lt;177 micron (NGR)</v>
      </c>
      <c r="L6364">
        <v>26</v>
      </c>
      <c r="M6364" t="s">
        <v>206</v>
      </c>
      <c r="N6364">
        <v>503</v>
      </c>
      <c r="O6364" t="s">
        <v>841</v>
      </c>
      <c r="P6364" t="s">
        <v>489</v>
      </c>
      <c r="Q6364" t="s">
        <v>75</v>
      </c>
      <c r="R6364" t="s">
        <v>418</v>
      </c>
      <c r="S6364" t="s">
        <v>198</v>
      </c>
      <c r="T6364" t="s">
        <v>36</v>
      </c>
      <c r="U6364" t="s">
        <v>1617</v>
      </c>
      <c r="V6364" t="s">
        <v>1006</v>
      </c>
      <c r="W6364" t="s">
        <v>181</v>
      </c>
      <c r="X6364" t="s">
        <v>77</v>
      </c>
      <c r="Y6364" t="s">
        <v>33</v>
      </c>
      <c r="Z6364" t="s">
        <v>137</v>
      </c>
    </row>
    <row r="6365" spans="1:26" hidden="1" x14ac:dyDescent="0.25">
      <c r="A6365" t="s">
        <v>25183</v>
      </c>
      <c r="B6365" t="s">
        <v>25184</v>
      </c>
      <c r="C6365" s="1" t="str">
        <f t="shared" si="1042"/>
        <v>21:0392</v>
      </c>
      <c r="D6365" s="1" t="str">
        <f t="shared" si="1052"/>
        <v>21:0131</v>
      </c>
      <c r="E6365" t="s">
        <v>25185</v>
      </c>
      <c r="F6365" t="s">
        <v>25186</v>
      </c>
      <c r="H6365">
        <v>67.476269700000003</v>
      </c>
      <c r="I6365">
        <v>-83.656547599999996</v>
      </c>
      <c r="J6365" s="1" t="str">
        <f t="shared" si="1053"/>
        <v>NGR lake sediment grab sample</v>
      </c>
      <c r="K6365" s="1" t="str">
        <f t="shared" si="1054"/>
        <v>&lt;177 micron (NGR)</v>
      </c>
      <c r="L6365">
        <v>26</v>
      </c>
      <c r="M6365" t="s">
        <v>214</v>
      </c>
      <c r="N6365">
        <v>504</v>
      </c>
      <c r="O6365" t="s">
        <v>463</v>
      </c>
      <c r="P6365" t="s">
        <v>771</v>
      </c>
      <c r="Q6365" t="s">
        <v>668</v>
      </c>
      <c r="R6365" t="s">
        <v>1254</v>
      </c>
      <c r="S6365" t="s">
        <v>64</v>
      </c>
      <c r="T6365" t="s">
        <v>36</v>
      </c>
      <c r="U6365" t="s">
        <v>963</v>
      </c>
      <c r="V6365" t="s">
        <v>5519</v>
      </c>
      <c r="W6365" t="s">
        <v>39</v>
      </c>
      <c r="X6365" t="s">
        <v>283</v>
      </c>
      <c r="Y6365" t="s">
        <v>66</v>
      </c>
      <c r="Z6365" t="s">
        <v>1200</v>
      </c>
    </row>
    <row r="6366" spans="1:26" hidden="1" x14ac:dyDescent="0.25">
      <c r="A6366" t="s">
        <v>25187</v>
      </c>
      <c r="B6366" t="s">
        <v>25188</v>
      </c>
      <c r="C6366" s="1" t="str">
        <f t="shared" si="1042"/>
        <v>21:0392</v>
      </c>
      <c r="D6366" s="1" t="str">
        <f t="shared" si="1052"/>
        <v>21:0131</v>
      </c>
      <c r="E6366" t="s">
        <v>25189</v>
      </c>
      <c r="F6366" t="s">
        <v>25190</v>
      </c>
      <c r="H6366">
        <v>67.443584900000005</v>
      </c>
      <c r="I6366">
        <v>-83.663723599999997</v>
      </c>
      <c r="J6366" s="1" t="str">
        <f t="shared" si="1053"/>
        <v>NGR lake sediment grab sample</v>
      </c>
      <c r="K6366" s="1" t="str">
        <f t="shared" si="1054"/>
        <v>&lt;177 micron (NGR)</v>
      </c>
      <c r="L6366">
        <v>26</v>
      </c>
      <c r="M6366" t="s">
        <v>234</v>
      </c>
      <c r="N6366">
        <v>505</v>
      </c>
      <c r="O6366" t="s">
        <v>390</v>
      </c>
      <c r="P6366" t="s">
        <v>1048</v>
      </c>
      <c r="Q6366" t="s">
        <v>165</v>
      </c>
      <c r="R6366" t="s">
        <v>1058</v>
      </c>
      <c r="S6366" t="s">
        <v>349</v>
      </c>
      <c r="T6366" t="s">
        <v>122</v>
      </c>
      <c r="U6366" t="s">
        <v>6158</v>
      </c>
      <c r="V6366" t="s">
        <v>11342</v>
      </c>
      <c r="W6366" t="s">
        <v>80</v>
      </c>
      <c r="X6366" t="s">
        <v>283</v>
      </c>
      <c r="Y6366" t="s">
        <v>4630</v>
      </c>
      <c r="Z6366" t="s">
        <v>2240</v>
      </c>
    </row>
    <row r="6367" spans="1:26" hidden="1" x14ac:dyDescent="0.25">
      <c r="A6367" t="s">
        <v>25191</v>
      </c>
      <c r="B6367" t="s">
        <v>25192</v>
      </c>
      <c r="C6367" s="1" t="str">
        <f t="shared" si="1042"/>
        <v>21:0392</v>
      </c>
      <c r="D6367" s="1" t="str">
        <f t="shared" si="1052"/>
        <v>21:0131</v>
      </c>
      <c r="E6367" t="s">
        <v>25193</v>
      </c>
      <c r="F6367" t="s">
        <v>25194</v>
      </c>
      <c r="H6367">
        <v>67.348742999999999</v>
      </c>
      <c r="I6367">
        <v>-83.960893799999994</v>
      </c>
      <c r="J6367" s="1" t="str">
        <f t="shared" si="1053"/>
        <v>NGR lake sediment grab sample</v>
      </c>
      <c r="K6367" s="1" t="str">
        <f t="shared" si="1054"/>
        <v>&lt;177 micron (NGR)</v>
      </c>
      <c r="L6367">
        <v>27</v>
      </c>
      <c r="M6367" t="s">
        <v>242</v>
      </c>
      <c r="N6367">
        <v>506</v>
      </c>
      <c r="O6367" t="s">
        <v>497</v>
      </c>
      <c r="P6367" t="s">
        <v>197</v>
      </c>
      <c r="Q6367" t="s">
        <v>32</v>
      </c>
      <c r="R6367" t="s">
        <v>1254</v>
      </c>
      <c r="S6367" t="s">
        <v>50</v>
      </c>
      <c r="T6367" t="s">
        <v>36</v>
      </c>
      <c r="U6367" t="s">
        <v>2474</v>
      </c>
      <c r="V6367" t="s">
        <v>13108</v>
      </c>
      <c r="W6367" t="s">
        <v>290</v>
      </c>
      <c r="X6367" t="s">
        <v>77</v>
      </c>
      <c r="Y6367" t="s">
        <v>63</v>
      </c>
      <c r="Z6367" t="s">
        <v>76</v>
      </c>
    </row>
    <row r="6368" spans="1:26" hidden="1" x14ac:dyDescent="0.25">
      <c r="A6368" t="s">
        <v>25195</v>
      </c>
      <c r="B6368" t="s">
        <v>25196</v>
      </c>
      <c r="C6368" s="1" t="str">
        <f t="shared" si="1042"/>
        <v>21:0392</v>
      </c>
      <c r="D6368" s="1" t="str">
        <f t="shared" si="1052"/>
        <v>21:0131</v>
      </c>
      <c r="E6368" t="s">
        <v>25197</v>
      </c>
      <c r="F6368" t="s">
        <v>25198</v>
      </c>
      <c r="H6368">
        <v>67.426895400000006</v>
      </c>
      <c r="I6368">
        <v>-83.647490399999995</v>
      </c>
      <c r="J6368" s="1" t="str">
        <f t="shared" si="1053"/>
        <v>NGR lake sediment grab sample</v>
      </c>
      <c r="K6368" s="1" t="str">
        <f t="shared" si="1054"/>
        <v>&lt;177 micron (NGR)</v>
      </c>
      <c r="L6368">
        <v>27</v>
      </c>
      <c r="M6368" t="s">
        <v>47</v>
      </c>
      <c r="N6368">
        <v>507</v>
      </c>
      <c r="O6368" t="s">
        <v>655</v>
      </c>
      <c r="P6368" t="s">
        <v>300</v>
      </c>
      <c r="Q6368" t="s">
        <v>49</v>
      </c>
      <c r="R6368" t="s">
        <v>13447</v>
      </c>
      <c r="S6368" t="s">
        <v>277</v>
      </c>
      <c r="T6368" t="s">
        <v>36</v>
      </c>
      <c r="U6368" t="s">
        <v>910</v>
      </c>
      <c r="V6368" t="s">
        <v>1259</v>
      </c>
      <c r="W6368" t="s">
        <v>33</v>
      </c>
      <c r="X6368" t="s">
        <v>890</v>
      </c>
      <c r="Y6368" t="s">
        <v>4630</v>
      </c>
      <c r="Z6368" t="s">
        <v>4550</v>
      </c>
    </row>
    <row r="6369" spans="1:26" hidden="1" x14ac:dyDescent="0.25">
      <c r="A6369" t="s">
        <v>25199</v>
      </c>
      <c r="B6369" t="s">
        <v>25200</v>
      </c>
      <c r="C6369" s="1" t="str">
        <f t="shared" si="1042"/>
        <v>21:0392</v>
      </c>
      <c r="D6369" s="1" t="str">
        <f t="shared" si="1052"/>
        <v>21:0131</v>
      </c>
      <c r="E6369" t="s">
        <v>25201</v>
      </c>
      <c r="F6369" t="s">
        <v>25202</v>
      </c>
      <c r="H6369">
        <v>67.413541100000003</v>
      </c>
      <c r="I6369">
        <v>-83.687497199999996</v>
      </c>
      <c r="J6369" s="1" t="str">
        <f t="shared" si="1053"/>
        <v>NGR lake sediment grab sample</v>
      </c>
      <c r="K6369" s="1" t="str">
        <f t="shared" si="1054"/>
        <v>&lt;177 micron (NGR)</v>
      </c>
      <c r="L6369">
        <v>27</v>
      </c>
      <c r="M6369" t="s">
        <v>60</v>
      </c>
      <c r="N6369">
        <v>508</v>
      </c>
      <c r="O6369" t="s">
        <v>463</v>
      </c>
      <c r="P6369" t="s">
        <v>541</v>
      </c>
      <c r="Q6369" t="s">
        <v>798</v>
      </c>
      <c r="R6369" t="s">
        <v>98</v>
      </c>
      <c r="S6369" t="s">
        <v>271</v>
      </c>
      <c r="T6369" t="s">
        <v>36</v>
      </c>
      <c r="U6369" t="s">
        <v>3118</v>
      </c>
      <c r="V6369" t="s">
        <v>10398</v>
      </c>
      <c r="W6369" t="s">
        <v>109</v>
      </c>
      <c r="X6369" t="s">
        <v>82</v>
      </c>
      <c r="Y6369" t="s">
        <v>146</v>
      </c>
      <c r="Z6369" t="s">
        <v>4295</v>
      </c>
    </row>
    <row r="6370" spans="1:26" hidden="1" x14ac:dyDescent="0.25">
      <c r="A6370" t="s">
        <v>25203</v>
      </c>
      <c r="B6370" t="s">
        <v>25204</v>
      </c>
      <c r="C6370" s="1" t="str">
        <f t="shared" si="1042"/>
        <v>21:0392</v>
      </c>
      <c r="D6370" s="1" t="str">
        <f t="shared" si="1052"/>
        <v>21:0131</v>
      </c>
      <c r="E6370" t="s">
        <v>25205</v>
      </c>
      <c r="F6370" t="s">
        <v>25206</v>
      </c>
      <c r="H6370">
        <v>67.384382299999999</v>
      </c>
      <c r="I6370">
        <v>-83.708024399999999</v>
      </c>
      <c r="J6370" s="1" t="str">
        <f t="shared" si="1053"/>
        <v>NGR lake sediment grab sample</v>
      </c>
      <c r="K6370" s="1" t="str">
        <f t="shared" si="1054"/>
        <v>&lt;177 micron (NGR)</v>
      </c>
      <c r="L6370">
        <v>27</v>
      </c>
      <c r="M6370" t="s">
        <v>73</v>
      </c>
      <c r="N6370">
        <v>509</v>
      </c>
      <c r="O6370" t="s">
        <v>40</v>
      </c>
      <c r="P6370" t="s">
        <v>516</v>
      </c>
      <c r="Q6370" t="s">
        <v>708</v>
      </c>
      <c r="R6370" t="s">
        <v>423</v>
      </c>
      <c r="S6370" t="s">
        <v>34</v>
      </c>
      <c r="T6370" t="s">
        <v>36</v>
      </c>
      <c r="U6370" t="s">
        <v>136</v>
      </c>
      <c r="V6370" t="s">
        <v>1006</v>
      </c>
      <c r="W6370" t="s">
        <v>63</v>
      </c>
      <c r="X6370" t="s">
        <v>77</v>
      </c>
      <c r="Y6370" t="s">
        <v>80</v>
      </c>
      <c r="Z6370" t="s">
        <v>3412</v>
      </c>
    </row>
    <row r="6371" spans="1:26" hidden="1" x14ac:dyDescent="0.25">
      <c r="A6371" t="s">
        <v>25207</v>
      </c>
      <c r="B6371" t="s">
        <v>25208</v>
      </c>
      <c r="C6371" s="1" t="str">
        <f t="shared" si="1042"/>
        <v>21:0392</v>
      </c>
      <c r="D6371" s="1" t="str">
        <f t="shared" si="1052"/>
        <v>21:0131</v>
      </c>
      <c r="E6371" t="s">
        <v>25209</v>
      </c>
      <c r="F6371" t="s">
        <v>25210</v>
      </c>
      <c r="H6371">
        <v>67.387479900000002</v>
      </c>
      <c r="I6371">
        <v>-83.776038200000002</v>
      </c>
      <c r="J6371" s="1" t="str">
        <f t="shared" si="1053"/>
        <v>NGR lake sediment grab sample</v>
      </c>
      <c r="K6371" s="1" t="str">
        <f t="shared" si="1054"/>
        <v>&lt;177 micron (NGR)</v>
      </c>
      <c r="L6371">
        <v>27</v>
      </c>
      <c r="M6371" t="s">
        <v>251</v>
      </c>
      <c r="N6371">
        <v>510</v>
      </c>
      <c r="O6371" t="s">
        <v>759</v>
      </c>
      <c r="P6371" t="s">
        <v>516</v>
      </c>
      <c r="Q6371" t="s">
        <v>75</v>
      </c>
      <c r="R6371" t="s">
        <v>121</v>
      </c>
      <c r="S6371" t="s">
        <v>198</v>
      </c>
      <c r="T6371" t="s">
        <v>36</v>
      </c>
      <c r="U6371" t="s">
        <v>2247</v>
      </c>
      <c r="V6371" t="s">
        <v>5543</v>
      </c>
      <c r="W6371" t="s">
        <v>63</v>
      </c>
      <c r="X6371" t="s">
        <v>48</v>
      </c>
      <c r="Y6371" t="s">
        <v>66</v>
      </c>
      <c r="Z6371" t="s">
        <v>865</v>
      </c>
    </row>
    <row r="6372" spans="1:26" hidden="1" x14ac:dyDescent="0.25">
      <c r="A6372" t="s">
        <v>25211</v>
      </c>
      <c r="B6372" t="s">
        <v>25212</v>
      </c>
      <c r="C6372" s="1" t="str">
        <f t="shared" si="1042"/>
        <v>21:0392</v>
      </c>
      <c r="D6372" s="1" t="str">
        <f t="shared" si="1052"/>
        <v>21:0131</v>
      </c>
      <c r="E6372" t="s">
        <v>25213</v>
      </c>
      <c r="F6372" t="s">
        <v>25214</v>
      </c>
      <c r="H6372">
        <v>67.396222899999998</v>
      </c>
      <c r="I6372">
        <v>-83.822088300000004</v>
      </c>
      <c r="J6372" s="1" t="str">
        <f t="shared" si="1053"/>
        <v>NGR lake sediment grab sample</v>
      </c>
      <c r="K6372" s="1" t="str">
        <f t="shared" si="1054"/>
        <v>&lt;177 micron (NGR)</v>
      </c>
      <c r="L6372">
        <v>27</v>
      </c>
      <c r="M6372" t="s">
        <v>259</v>
      </c>
      <c r="N6372">
        <v>511</v>
      </c>
      <c r="O6372" t="s">
        <v>759</v>
      </c>
      <c r="P6372" t="s">
        <v>759</v>
      </c>
      <c r="Q6372" t="s">
        <v>77</v>
      </c>
      <c r="R6372" t="s">
        <v>890</v>
      </c>
      <c r="S6372" t="s">
        <v>109</v>
      </c>
      <c r="T6372" t="s">
        <v>36</v>
      </c>
      <c r="U6372" t="s">
        <v>938</v>
      </c>
      <c r="V6372" t="s">
        <v>529</v>
      </c>
      <c r="W6372" t="s">
        <v>80</v>
      </c>
      <c r="X6372" t="s">
        <v>760</v>
      </c>
      <c r="Y6372" t="s">
        <v>760</v>
      </c>
      <c r="Z6372" t="s">
        <v>760</v>
      </c>
    </row>
    <row r="6373" spans="1:26" hidden="1" x14ac:dyDescent="0.25">
      <c r="A6373" t="s">
        <v>25215</v>
      </c>
      <c r="B6373" t="s">
        <v>25216</v>
      </c>
      <c r="C6373" s="1" t="str">
        <f t="shared" si="1042"/>
        <v>21:0392</v>
      </c>
      <c r="D6373" s="1" t="str">
        <f t="shared" si="1052"/>
        <v>21:0131</v>
      </c>
      <c r="E6373" t="s">
        <v>25213</v>
      </c>
      <c r="F6373" t="s">
        <v>25217</v>
      </c>
      <c r="H6373">
        <v>67.396222899999998</v>
      </c>
      <c r="I6373">
        <v>-83.822088300000004</v>
      </c>
      <c r="J6373" s="1" t="str">
        <f t="shared" si="1053"/>
        <v>NGR lake sediment grab sample</v>
      </c>
      <c r="K6373" s="1" t="str">
        <f t="shared" si="1054"/>
        <v>&lt;177 micron (NGR)</v>
      </c>
      <c r="L6373">
        <v>27</v>
      </c>
      <c r="M6373" t="s">
        <v>268</v>
      </c>
      <c r="N6373">
        <v>512</v>
      </c>
      <c r="O6373" t="s">
        <v>289</v>
      </c>
      <c r="P6373" t="s">
        <v>81</v>
      </c>
      <c r="Q6373" t="s">
        <v>134</v>
      </c>
      <c r="R6373" t="s">
        <v>516</v>
      </c>
      <c r="S6373" t="s">
        <v>109</v>
      </c>
      <c r="T6373" t="s">
        <v>36</v>
      </c>
      <c r="U6373" t="s">
        <v>963</v>
      </c>
      <c r="V6373" t="s">
        <v>853</v>
      </c>
      <c r="W6373" t="s">
        <v>80</v>
      </c>
      <c r="X6373" t="s">
        <v>760</v>
      </c>
      <c r="Y6373" t="s">
        <v>41</v>
      </c>
      <c r="Z6373" t="s">
        <v>760</v>
      </c>
    </row>
    <row r="6374" spans="1:26" hidden="1" x14ac:dyDescent="0.25">
      <c r="A6374" t="s">
        <v>25218</v>
      </c>
      <c r="B6374" t="s">
        <v>25219</v>
      </c>
      <c r="C6374" s="1" t="str">
        <f t="shared" ref="C6374:C6437" si="1055">HYPERLINK("http://geochem.nrcan.gc.ca/cdogs/content/bdl/bdl210392_e.htm", "21:0392")</f>
        <v>21:0392</v>
      </c>
      <c r="D6374" s="1" t="str">
        <f t="shared" si="1052"/>
        <v>21:0131</v>
      </c>
      <c r="E6374" t="s">
        <v>25220</v>
      </c>
      <c r="F6374" t="s">
        <v>25221</v>
      </c>
      <c r="H6374">
        <v>67.387812299999993</v>
      </c>
      <c r="I6374">
        <v>-83.889391500000002</v>
      </c>
      <c r="J6374" s="1" t="str">
        <f t="shared" si="1053"/>
        <v>NGR lake sediment grab sample</v>
      </c>
      <c r="K6374" s="1" t="str">
        <f t="shared" si="1054"/>
        <v>&lt;177 micron (NGR)</v>
      </c>
      <c r="L6374">
        <v>27</v>
      </c>
      <c r="M6374" t="s">
        <v>87</v>
      </c>
      <c r="N6374">
        <v>513</v>
      </c>
      <c r="O6374" t="s">
        <v>235</v>
      </c>
      <c r="P6374" t="s">
        <v>224</v>
      </c>
      <c r="Q6374" t="s">
        <v>35</v>
      </c>
      <c r="R6374" t="s">
        <v>798</v>
      </c>
      <c r="S6374" t="s">
        <v>75</v>
      </c>
      <c r="T6374" t="s">
        <v>36</v>
      </c>
      <c r="U6374" t="s">
        <v>464</v>
      </c>
      <c r="V6374" t="s">
        <v>3466</v>
      </c>
      <c r="W6374" t="s">
        <v>33</v>
      </c>
      <c r="X6374" t="s">
        <v>77</v>
      </c>
      <c r="Y6374" t="s">
        <v>1607</v>
      </c>
      <c r="Z6374" t="s">
        <v>13108</v>
      </c>
    </row>
    <row r="6375" spans="1:26" hidden="1" x14ac:dyDescent="0.25">
      <c r="A6375" t="s">
        <v>25222</v>
      </c>
      <c r="B6375" t="s">
        <v>25223</v>
      </c>
      <c r="C6375" s="1" t="str">
        <f t="shared" si="1055"/>
        <v>21:0392</v>
      </c>
      <c r="D6375" s="1" t="str">
        <f>HYPERLINK("http://geochem.nrcan.gc.ca/cdogs/content/svy/svy_e.htm", "")</f>
        <v/>
      </c>
      <c r="G6375" s="1" t="str">
        <f>HYPERLINK("http://geochem.nrcan.gc.ca/cdogs/content/cr_/cr_00022_e.htm", "22")</f>
        <v>22</v>
      </c>
      <c r="J6375" t="s">
        <v>220</v>
      </c>
      <c r="K6375" t="s">
        <v>221</v>
      </c>
      <c r="L6375">
        <v>27</v>
      </c>
      <c r="M6375" t="s">
        <v>222</v>
      </c>
      <c r="N6375">
        <v>514</v>
      </c>
      <c r="O6375" t="s">
        <v>297</v>
      </c>
      <c r="P6375" t="s">
        <v>77</v>
      </c>
      <c r="Q6375" t="s">
        <v>135</v>
      </c>
      <c r="R6375" t="s">
        <v>76</v>
      </c>
      <c r="S6375" t="s">
        <v>181</v>
      </c>
      <c r="T6375" t="s">
        <v>36</v>
      </c>
      <c r="U6375" t="s">
        <v>1017</v>
      </c>
      <c r="V6375" t="s">
        <v>216</v>
      </c>
      <c r="W6375" t="s">
        <v>181</v>
      </c>
      <c r="X6375" t="s">
        <v>48</v>
      </c>
      <c r="Y6375" t="s">
        <v>3466</v>
      </c>
      <c r="Z6375" t="s">
        <v>229</v>
      </c>
    </row>
    <row r="6376" spans="1:26" hidden="1" x14ac:dyDescent="0.25">
      <c r="A6376" t="s">
        <v>25224</v>
      </c>
      <c r="B6376" t="s">
        <v>25225</v>
      </c>
      <c r="C6376" s="1" t="str">
        <f t="shared" si="1055"/>
        <v>21:0392</v>
      </c>
      <c r="D6376" s="1" t="str">
        <f t="shared" ref="D6376:D6393" si="1056">HYPERLINK("http://geochem.nrcan.gc.ca/cdogs/content/svy/svy210131_e.htm", "21:0131")</f>
        <v>21:0131</v>
      </c>
      <c r="E6376" t="s">
        <v>25226</v>
      </c>
      <c r="F6376" t="s">
        <v>25227</v>
      </c>
      <c r="H6376">
        <v>67.377387200000001</v>
      </c>
      <c r="I6376">
        <v>-83.977246300000004</v>
      </c>
      <c r="J6376" s="1" t="str">
        <f t="shared" ref="J6376:J6393" si="1057">HYPERLINK("http://geochem.nrcan.gc.ca/cdogs/content/kwd/kwd020027_e.htm", "NGR lake sediment grab sample")</f>
        <v>NGR lake sediment grab sample</v>
      </c>
      <c r="K6376" s="1" t="str">
        <f t="shared" ref="K6376:K6393" si="1058">HYPERLINK("http://geochem.nrcan.gc.ca/cdogs/content/kwd/kwd080006_e.htm", "&lt;177 micron (NGR)")</f>
        <v>&lt;177 micron (NGR)</v>
      </c>
      <c r="L6376">
        <v>27</v>
      </c>
      <c r="M6376" t="s">
        <v>96</v>
      </c>
      <c r="N6376">
        <v>515</v>
      </c>
      <c r="O6376" t="s">
        <v>583</v>
      </c>
      <c r="P6376" t="s">
        <v>343</v>
      </c>
      <c r="Q6376" t="s">
        <v>958</v>
      </c>
      <c r="R6376" t="s">
        <v>133</v>
      </c>
      <c r="S6376" t="s">
        <v>110</v>
      </c>
      <c r="T6376" t="s">
        <v>1095</v>
      </c>
      <c r="U6376" t="s">
        <v>5106</v>
      </c>
      <c r="V6376" t="s">
        <v>124</v>
      </c>
      <c r="W6376" t="s">
        <v>34</v>
      </c>
      <c r="X6376" t="s">
        <v>283</v>
      </c>
      <c r="Y6376" t="s">
        <v>1607</v>
      </c>
      <c r="Z6376" t="s">
        <v>1200</v>
      </c>
    </row>
    <row r="6377" spans="1:26" hidden="1" x14ac:dyDescent="0.25">
      <c r="A6377" t="s">
        <v>25228</v>
      </c>
      <c r="B6377" t="s">
        <v>25229</v>
      </c>
      <c r="C6377" s="1" t="str">
        <f t="shared" si="1055"/>
        <v>21:0392</v>
      </c>
      <c r="D6377" s="1" t="str">
        <f t="shared" si="1056"/>
        <v>21:0131</v>
      </c>
      <c r="E6377" t="s">
        <v>25193</v>
      </c>
      <c r="F6377" t="s">
        <v>25230</v>
      </c>
      <c r="H6377">
        <v>67.348742999999999</v>
      </c>
      <c r="I6377">
        <v>-83.960893799999994</v>
      </c>
      <c r="J6377" s="1" t="str">
        <f t="shared" si="1057"/>
        <v>NGR lake sediment grab sample</v>
      </c>
      <c r="K6377" s="1" t="str">
        <f t="shared" si="1058"/>
        <v>&lt;177 micron (NGR)</v>
      </c>
      <c r="L6377">
        <v>27</v>
      </c>
      <c r="M6377" t="s">
        <v>366</v>
      </c>
      <c r="N6377">
        <v>516</v>
      </c>
      <c r="O6377" t="s">
        <v>463</v>
      </c>
      <c r="P6377" t="s">
        <v>455</v>
      </c>
      <c r="Q6377" t="s">
        <v>32</v>
      </c>
      <c r="R6377" t="s">
        <v>958</v>
      </c>
      <c r="S6377" t="s">
        <v>109</v>
      </c>
      <c r="T6377" t="s">
        <v>36</v>
      </c>
      <c r="U6377" t="s">
        <v>147</v>
      </c>
      <c r="V6377" t="s">
        <v>3144</v>
      </c>
      <c r="W6377" t="s">
        <v>290</v>
      </c>
      <c r="X6377" t="s">
        <v>283</v>
      </c>
      <c r="Y6377" t="s">
        <v>66</v>
      </c>
      <c r="Z6377" t="s">
        <v>4754</v>
      </c>
    </row>
    <row r="6378" spans="1:26" hidden="1" x14ac:dyDescent="0.25">
      <c r="A6378" t="s">
        <v>25231</v>
      </c>
      <c r="B6378" t="s">
        <v>25232</v>
      </c>
      <c r="C6378" s="1" t="str">
        <f t="shared" si="1055"/>
        <v>21:0392</v>
      </c>
      <c r="D6378" s="1" t="str">
        <f t="shared" si="1056"/>
        <v>21:0131</v>
      </c>
      <c r="E6378" t="s">
        <v>25233</v>
      </c>
      <c r="F6378" t="s">
        <v>25234</v>
      </c>
      <c r="H6378">
        <v>67.317568300000005</v>
      </c>
      <c r="I6378">
        <v>-83.947340400000002</v>
      </c>
      <c r="J6378" s="1" t="str">
        <f t="shared" si="1057"/>
        <v>NGR lake sediment grab sample</v>
      </c>
      <c r="K6378" s="1" t="str">
        <f t="shared" si="1058"/>
        <v>&lt;177 micron (NGR)</v>
      </c>
      <c r="L6378">
        <v>27</v>
      </c>
      <c r="M6378" t="s">
        <v>106</v>
      </c>
      <c r="N6378">
        <v>517</v>
      </c>
      <c r="O6378" t="s">
        <v>1842</v>
      </c>
      <c r="P6378" t="s">
        <v>1047</v>
      </c>
      <c r="Q6378" t="s">
        <v>406</v>
      </c>
      <c r="R6378" t="s">
        <v>958</v>
      </c>
      <c r="S6378" t="s">
        <v>75</v>
      </c>
      <c r="T6378" t="s">
        <v>1095</v>
      </c>
      <c r="U6378" t="s">
        <v>7302</v>
      </c>
      <c r="V6378" t="s">
        <v>10021</v>
      </c>
      <c r="W6378" t="s">
        <v>78</v>
      </c>
      <c r="X6378" t="s">
        <v>77</v>
      </c>
      <c r="Y6378" t="s">
        <v>1607</v>
      </c>
      <c r="Z6378" t="s">
        <v>895</v>
      </c>
    </row>
    <row r="6379" spans="1:26" hidden="1" x14ac:dyDescent="0.25">
      <c r="A6379" t="s">
        <v>25235</v>
      </c>
      <c r="B6379" t="s">
        <v>25236</v>
      </c>
      <c r="C6379" s="1" t="str">
        <f t="shared" si="1055"/>
        <v>21:0392</v>
      </c>
      <c r="D6379" s="1" t="str">
        <f t="shared" si="1056"/>
        <v>21:0131</v>
      </c>
      <c r="E6379" t="s">
        <v>25237</v>
      </c>
      <c r="F6379" t="s">
        <v>25238</v>
      </c>
      <c r="H6379">
        <v>67.127019700000005</v>
      </c>
      <c r="I6379">
        <v>-83.959189600000002</v>
      </c>
      <c r="J6379" s="1" t="str">
        <f t="shared" si="1057"/>
        <v>NGR lake sediment grab sample</v>
      </c>
      <c r="K6379" s="1" t="str">
        <f t="shared" si="1058"/>
        <v>&lt;177 micron (NGR)</v>
      </c>
      <c r="L6379">
        <v>27</v>
      </c>
      <c r="M6379" t="s">
        <v>118</v>
      </c>
      <c r="N6379">
        <v>518</v>
      </c>
      <c r="O6379" t="s">
        <v>3158</v>
      </c>
      <c r="P6379" t="s">
        <v>61</v>
      </c>
      <c r="Q6379" t="s">
        <v>596</v>
      </c>
      <c r="R6379" t="s">
        <v>79</v>
      </c>
      <c r="S6379" t="s">
        <v>77</v>
      </c>
      <c r="T6379" t="s">
        <v>122</v>
      </c>
      <c r="U6379" t="s">
        <v>497</v>
      </c>
      <c r="V6379" t="s">
        <v>478</v>
      </c>
      <c r="W6379" t="s">
        <v>33</v>
      </c>
      <c r="X6379" t="s">
        <v>77</v>
      </c>
      <c r="Y6379" t="s">
        <v>78</v>
      </c>
      <c r="Z6379" t="s">
        <v>869</v>
      </c>
    </row>
    <row r="6380" spans="1:26" hidden="1" x14ac:dyDescent="0.25">
      <c r="A6380" t="s">
        <v>25239</v>
      </c>
      <c r="B6380" t="s">
        <v>25240</v>
      </c>
      <c r="C6380" s="1" t="str">
        <f t="shared" si="1055"/>
        <v>21:0392</v>
      </c>
      <c r="D6380" s="1" t="str">
        <f t="shared" si="1056"/>
        <v>21:0131</v>
      </c>
      <c r="E6380" t="s">
        <v>25241</v>
      </c>
      <c r="F6380" t="s">
        <v>25242</v>
      </c>
      <c r="H6380">
        <v>67.114623399999999</v>
      </c>
      <c r="I6380">
        <v>-83.859033499999995</v>
      </c>
      <c r="J6380" s="1" t="str">
        <f t="shared" si="1057"/>
        <v>NGR lake sediment grab sample</v>
      </c>
      <c r="K6380" s="1" t="str">
        <f t="shared" si="1058"/>
        <v>&lt;177 micron (NGR)</v>
      </c>
      <c r="L6380">
        <v>27</v>
      </c>
      <c r="M6380" t="s">
        <v>131</v>
      </c>
      <c r="N6380">
        <v>519</v>
      </c>
      <c r="O6380" t="s">
        <v>342</v>
      </c>
      <c r="P6380" t="s">
        <v>252</v>
      </c>
      <c r="Q6380" t="s">
        <v>156</v>
      </c>
      <c r="R6380" t="s">
        <v>48</v>
      </c>
      <c r="S6380" t="s">
        <v>64</v>
      </c>
      <c r="T6380" t="s">
        <v>122</v>
      </c>
      <c r="U6380" t="s">
        <v>40</v>
      </c>
      <c r="V6380" t="s">
        <v>171</v>
      </c>
      <c r="W6380" t="s">
        <v>78</v>
      </c>
      <c r="X6380" t="s">
        <v>82</v>
      </c>
      <c r="Y6380" t="s">
        <v>2590</v>
      </c>
      <c r="Z6380" t="s">
        <v>1897</v>
      </c>
    </row>
    <row r="6381" spans="1:26" hidden="1" x14ac:dyDescent="0.25">
      <c r="A6381" t="s">
        <v>25243</v>
      </c>
      <c r="B6381" t="s">
        <v>25244</v>
      </c>
      <c r="C6381" s="1" t="str">
        <f t="shared" si="1055"/>
        <v>21:0392</v>
      </c>
      <c r="D6381" s="1" t="str">
        <f t="shared" si="1056"/>
        <v>21:0131</v>
      </c>
      <c r="E6381" t="s">
        <v>25245</v>
      </c>
      <c r="F6381" t="s">
        <v>25246</v>
      </c>
      <c r="H6381">
        <v>67.100423599999999</v>
      </c>
      <c r="I6381">
        <v>-83.841268499999998</v>
      </c>
      <c r="J6381" s="1" t="str">
        <f t="shared" si="1057"/>
        <v>NGR lake sediment grab sample</v>
      </c>
      <c r="K6381" s="1" t="str">
        <f t="shared" si="1058"/>
        <v>&lt;177 micron (NGR)</v>
      </c>
      <c r="L6381">
        <v>27</v>
      </c>
      <c r="M6381" t="s">
        <v>143</v>
      </c>
      <c r="N6381">
        <v>520</v>
      </c>
      <c r="O6381" t="s">
        <v>74</v>
      </c>
      <c r="P6381" t="s">
        <v>546</v>
      </c>
      <c r="Q6381" t="s">
        <v>156</v>
      </c>
      <c r="R6381" t="s">
        <v>35</v>
      </c>
      <c r="S6381" t="s">
        <v>156</v>
      </c>
      <c r="T6381" t="s">
        <v>36</v>
      </c>
      <c r="U6381" t="s">
        <v>307</v>
      </c>
      <c r="V6381" t="s">
        <v>875</v>
      </c>
      <c r="W6381" t="s">
        <v>33</v>
      </c>
      <c r="X6381" t="s">
        <v>77</v>
      </c>
      <c r="Y6381" t="s">
        <v>181</v>
      </c>
      <c r="Z6381" t="s">
        <v>710</v>
      </c>
    </row>
    <row r="6382" spans="1:26" hidden="1" x14ac:dyDescent="0.25">
      <c r="A6382" t="s">
        <v>25247</v>
      </c>
      <c r="B6382" t="s">
        <v>25248</v>
      </c>
      <c r="C6382" s="1" t="str">
        <f t="shared" si="1055"/>
        <v>21:0392</v>
      </c>
      <c r="D6382" s="1" t="str">
        <f t="shared" si="1056"/>
        <v>21:0131</v>
      </c>
      <c r="E6382" t="s">
        <v>25249</v>
      </c>
      <c r="F6382" t="s">
        <v>25250</v>
      </c>
      <c r="H6382">
        <v>67.093187700000001</v>
      </c>
      <c r="I6382">
        <v>-83.774960100000001</v>
      </c>
      <c r="J6382" s="1" t="str">
        <f t="shared" si="1057"/>
        <v>NGR lake sediment grab sample</v>
      </c>
      <c r="K6382" s="1" t="str">
        <f t="shared" si="1058"/>
        <v>&lt;177 micron (NGR)</v>
      </c>
      <c r="L6382">
        <v>27</v>
      </c>
      <c r="M6382" t="s">
        <v>177</v>
      </c>
      <c r="N6382">
        <v>521</v>
      </c>
      <c r="O6382" t="s">
        <v>1048</v>
      </c>
      <c r="P6382" t="s">
        <v>145</v>
      </c>
      <c r="Q6382" t="s">
        <v>290</v>
      </c>
      <c r="R6382" t="s">
        <v>165</v>
      </c>
      <c r="S6382" t="s">
        <v>290</v>
      </c>
      <c r="T6382" t="s">
        <v>36</v>
      </c>
      <c r="U6382" t="s">
        <v>91</v>
      </c>
      <c r="V6382" t="s">
        <v>927</v>
      </c>
      <c r="W6382" t="s">
        <v>97</v>
      </c>
      <c r="X6382" t="s">
        <v>77</v>
      </c>
      <c r="Y6382" t="s">
        <v>349</v>
      </c>
      <c r="Z6382" t="s">
        <v>2309</v>
      </c>
    </row>
    <row r="6383" spans="1:26" hidden="1" x14ac:dyDescent="0.25">
      <c r="A6383" t="s">
        <v>25251</v>
      </c>
      <c r="B6383" t="s">
        <v>25252</v>
      </c>
      <c r="C6383" s="1" t="str">
        <f t="shared" si="1055"/>
        <v>21:0392</v>
      </c>
      <c r="D6383" s="1" t="str">
        <f t="shared" si="1056"/>
        <v>21:0131</v>
      </c>
      <c r="E6383" t="s">
        <v>25253</v>
      </c>
      <c r="F6383" t="s">
        <v>25254</v>
      </c>
      <c r="H6383">
        <v>67.100497700000005</v>
      </c>
      <c r="I6383">
        <v>-83.672801899999996</v>
      </c>
      <c r="J6383" s="1" t="str">
        <f t="shared" si="1057"/>
        <v>NGR lake sediment grab sample</v>
      </c>
      <c r="K6383" s="1" t="str">
        <f t="shared" si="1058"/>
        <v>&lt;177 micron (NGR)</v>
      </c>
      <c r="L6383">
        <v>27</v>
      </c>
      <c r="M6383" t="s">
        <v>187</v>
      </c>
      <c r="N6383">
        <v>522</v>
      </c>
      <c r="O6383" t="s">
        <v>20575</v>
      </c>
      <c r="P6383" t="s">
        <v>163</v>
      </c>
      <c r="Q6383" t="s">
        <v>82</v>
      </c>
      <c r="R6383" t="s">
        <v>868</v>
      </c>
      <c r="S6383" t="s">
        <v>244</v>
      </c>
      <c r="T6383" t="s">
        <v>685</v>
      </c>
      <c r="U6383" t="s">
        <v>515</v>
      </c>
      <c r="V6383" t="s">
        <v>393</v>
      </c>
      <c r="W6383" t="s">
        <v>109</v>
      </c>
      <c r="X6383" t="s">
        <v>48</v>
      </c>
      <c r="Y6383" t="s">
        <v>76</v>
      </c>
      <c r="Z6383" t="s">
        <v>134</v>
      </c>
    </row>
    <row r="6384" spans="1:26" hidden="1" x14ac:dyDescent="0.25">
      <c r="A6384" t="s">
        <v>25255</v>
      </c>
      <c r="B6384" t="s">
        <v>25256</v>
      </c>
      <c r="C6384" s="1" t="str">
        <f t="shared" si="1055"/>
        <v>21:0392</v>
      </c>
      <c r="D6384" s="1" t="str">
        <f t="shared" si="1056"/>
        <v>21:0131</v>
      </c>
      <c r="E6384" t="s">
        <v>25257</v>
      </c>
      <c r="F6384" t="s">
        <v>25258</v>
      </c>
      <c r="H6384">
        <v>67.120055699999995</v>
      </c>
      <c r="I6384">
        <v>-83.679922000000005</v>
      </c>
      <c r="J6384" s="1" t="str">
        <f t="shared" si="1057"/>
        <v>NGR lake sediment grab sample</v>
      </c>
      <c r="K6384" s="1" t="str">
        <f t="shared" si="1058"/>
        <v>&lt;177 micron (NGR)</v>
      </c>
      <c r="L6384">
        <v>27</v>
      </c>
      <c r="M6384" t="s">
        <v>196</v>
      </c>
      <c r="N6384">
        <v>523</v>
      </c>
      <c r="O6384" t="s">
        <v>1480</v>
      </c>
      <c r="P6384" t="s">
        <v>74</v>
      </c>
      <c r="Q6384" t="s">
        <v>283</v>
      </c>
      <c r="R6384" t="s">
        <v>342</v>
      </c>
      <c r="S6384" t="s">
        <v>277</v>
      </c>
      <c r="T6384" t="s">
        <v>36</v>
      </c>
      <c r="U6384" t="s">
        <v>226</v>
      </c>
      <c r="V6384" t="s">
        <v>710</v>
      </c>
      <c r="W6384" t="s">
        <v>146</v>
      </c>
      <c r="X6384" t="s">
        <v>283</v>
      </c>
      <c r="Y6384" t="s">
        <v>50</v>
      </c>
      <c r="Z6384" t="s">
        <v>3853</v>
      </c>
    </row>
    <row r="6385" spans="1:26" hidden="1" x14ac:dyDescent="0.25">
      <c r="A6385" t="s">
        <v>25259</v>
      </c>
      <c r="B6385" t="s">
        <v>25260</v>
      </c>
      <c r="C6385" s="1" t="str">
        <f t="shared" si="1055"/>
        <v>21:0392</v>
      </c>
      <c r="D6385" s="1" t="str">
        <f t="shared" si="1056"/>
        <v>21:0131</v>
      </c>
      <c r="E6385" t="s">
        <v>25261</v>
      </c>
      <c r="F6385" t="s">
        <v>25262</v>
      </c>
      <c r="H6385">
        <v>67.155297599999997</v>
      </c>
      <c r="I6385">
        <v>-83.694412299999996</v>
      </c>
      <c r="J6385" s="1" t="str">
        <f t="shared" si="1057"/>
        <v>NGR lake sediment grab sample</v>
      </c>
      <c r="K6385" s="1" t="str">
        <f t="shared" si="1058"/>
        <v>&lt;177 micron (NGR)</v>
      </c>
      <c r="L6385">
        <v>27</v>
      </c>
      <c r="M6385" t="s">
        <v>206</v>
      </c>
      <c r="N6385">
        <v>524</v>
      </c>
      <c r="O6385" t="s">
        <v>79</v>
      </c>
      <c r="P6385" t="s">
        <v>1058</v>
      </c>
      <c r="Q6385" t="s">
        <v>97</v>
      </c>
      <c r="R6385" t="s">
        <v>761</v>
      </c>
      <c r="S6385" t="s">
        <v>64</v>
      </c>
      <c r="T6385" t="s">
        <v>36</v>
      </c>
      <c r="U6385" t="s">
        <v>667</v>
      </c>
      <c r="V6385" t="s">
        <v>597</v>
      </c>
      <c r="W6385" t="s">
        <v>146</v>
      </c>
      <c r="X6385" t="s">
        <v>283</v>
      </c>
      <c r="Y6385" t="s">
        <v>3466</v>
      </c>
      <c r="Z6385" t="s">
        <v>145</v>
      </c>
    </row>
    <row r="6386" spans="1:26" hidden="1" x14ac:dyDescent="0.25">
      <c r="A6386" t="s">
        <v>25263</v>
      </c>
      <c r="B6386" t="s">
        <v>25264</v>
      </c>
      <c r="C6386" s="1" t="str">
        <f t="shared" si="1055"/>
        <v>21:0392</v>
      </c>
      <c r="D6386" s="1" t="str">
        <f t="shared" si="1056"/>
        <v>21:0131</v>
      </c>
      <c r="E6386" t="s">
        <v>25265</v>
      </c>
      <c r="F6386" t="s">
        <v>25266</v>
      </c>
      <c r="H6386">
        <v>67.194794799999997</v>
      </c>
      <c r="I6386">
        <v>-83.679508900000002</v>
      </c>
      <c r="J6386" s="1" t="str">
        <f t="shared" si="1057"/>
        <v>NGR lake sediment grab sample</v>
      </c>
      <c r="K6386" s="1" t="str">
        <f t="shared" si="1058"/>
        <v>&lt;177 micron (NGR)</v>
      </c>
      <c r="L6386">
        <v>27</v>
      </c>
      <c r="M6386" t="s">
        <v>214</v>
      </c>
      <c r="N6386">
        <v>525</v>
      </c>
      <c r="O6386" t="s">
        <v>1047</v>
      </c>
      <c r="P6386" t="s">
        <v>546</v>
      </c>
      <c r="Q6386" t="s">
        <v>109</v>
      </c>
      <c r="R6386" t="s">
        <v>82</v>
      </c>
      <c r="S6386" t="s">
        <v>146</v>
      </c>
      <c r="T6386" t="s">
        <v>36</v>
      </c>
      <c r="U6386" t="s">
        <v>307</v>
      </c>
      <c r="V6386" t="s">
        <v>457</v>
      </c>
      <c r="W6386" t="s">
        <v>80</v>
      </c>
      <c r="X6386" t="s">
        <v>760</v>
      </c>
      <c r="Y6386" t="s">
        <v>80</v>
      </c>
      <c r="Z6386" t="s">
        <v>1481</v>
      </c>
    </row>
    <row r="6387" spans="1:26" hidden="1" x14ac:dyDescent="0.25">
      <c r="A6387" t="s">
        <v>25267</v>
      </c>
      <c r="B6387" t="s">
        <v>25268</v>
      </c>
      <c r="C6387" s="1" t="str">
        <f t="shared" si="1055"/>
        <v>21:0392</v>
      </c>
      <c r="D6387" s="1" t="str">
        <f t="shared" si="1056"/>
        <v>21:0131</v>
      </c>
      <c r="E6387" t="s">
        <v>25269</v>
      </c>
      <c r="F6387" t="s">
        <v>25270</v>
      </c>
      <c r="H6387">
        <v>67.500467900000004</v>
      </c>
      <c r="I6387">
        <v>-82.594244500000002</v>
      </c>
      <c r="J6387" s="1" t="str">
        <f t="shared" si="1057"/>
        <v>NGR lake sediment grab sample</v>
      </c>
      <c r="K6387" s="1" t="str">
        <f t="shared" si="1058"/>
        <v>&lt;177 micron (NGR)</v>
      </c>
      <c r="L6387">
        <v>28</v>
      </c>
      <c r="M6387" t="s">
        <v>30</v>
      </c>
      <c r="N6387">
        <v>526</v>
      </c>
      <c r="O6387" t="s">
        <v>100</v>
      </c>
      <c r="P6387" t="s">
        <v>546</v>
      </c>
      <c r="Q6387" t="s">
        <v>50</v>
      </c>
      <c r="R6387" t="s">
        <v>890</v>
      </c>
      <c r="S6387" t="s">
        <v>34</v>
      </c>
      <c r="T6387" t="s">
        <v>122</v>
      </c>
      <c r="U6387" t="s">
        <v>147</v>
      </c>
      <c r="V6387" t="s">
        <v>1589</v>
      </c>
      <c r="W6387" t="s">
        <v>63</v>
      </c>
      <c r="X6387" t="s">
        <v>283</v>
      </c>
      <c r="Y6387" t="s">
        <v>875</v>
      </c>
      <c r="Z6387" t="s">
        <v>1259</v>
      </c>
    </row>
    <row r="6388" spans="1:26" hidden="1" x14ac:dyDescent="0.25">
      <c r="A6388" t="s">
        <v>25271</v>
      </c>
      <c r="B6388" t="s">
        <v>25272</v>
      </c>
      <c r="C6388" s="1" t="str">
        <f t="shared" si="1055"/>
        <v>21:0392</v>
      </c>
      <c r="D6388" s="1" t="str">
        <f t="shared" si="1056"/>
        <v>21:0131</v>
      </c>
      <c r="E6388" t="s">
        <v>25273</v>
      </c>
      <c r="F6388" t="s">
        <v>25274</v>
      </c>
      <c r="H6388">
        <v>67.215639100000004</v>
      </c>
      <c r="I6388">
        <v>-83.689678900000004</v>
      </c>
      <c r="J6388" s="1" t="str">
        <f t="shared" si="1057"/>
        <v>NGR lake sediment grab sample</v>
      </c>
      <c r="K6388" s="1" t="str">
        <f t="shared" si="1058"/>
        <v>&lt;177 micron (NGR)</v>
      </c>
      <c r="L6388">
        <v>28</v>
      </c>
      <c r="M6388" t="s">
        <v>47</v>
      </c>
      <c r="N6388">
        <v>527</v>
      </c>
      <c r="O6388" t="s">
        <v>343</v>
      </c>
      <c r="P6388" t="s">
        <v>321</v>
      </c>
      <c r="Q6388" t="s">
        <v>109</v>
      </c>
      <c r="R6388" t="s">
        <v>391</v>
      </c>
      <c r="S6388" t="s">
        <v>181</v>
      </c>
      <c r="T6388" t="s">
        <v>36</v>
      </c>
      <c r="U6388" t="s">
        <v>559</v>
      </c>
      <c r="V6388" t="s">
        <v>529</v>
      </c>
      <c r="W6388" t="s">
        <v>63</v>
      </c>
      <c r="X6388" t="s">
        <v>283</v>
      </c>
      <c r="Y6388" t="s">
        <v>875</v>
      </c>
      <c r="Z6388" t="s">
        <v>10226</v>
      </c>
    </row>
    <row r="6389" spans="1:26" hidden="1" x14ac:dyDescent="0.25">
      <c r="A6389" t="s">
        <v>25275</v>
      </c>
      <c r="B6389" t="s">
        <v>25276</v>
      </c>
      <c r="C6389" s="1" t="str">
        <f t="shared" si="1055"/>
        <v>21:0392</v>
      </c>
      <c r="D6389" s="1" t="str">
        <f t="shared" si="1056"/>
        <v>21:0131</v>
      </c>
      <c r="E6389" t="s">
        <v>25277</v>
      </c>
      <c r="F6389" t="s">
        <v>25278</v>
      </c>
      <c r="H6389">
        <v>67.2139813</v>
      </c>
      <c r="I6389">
        <v>-83.588703300000006</v>
      </c>
      <c r="J6389" s="1" t="str">
        <f t="shared" si="1057"/>
        <v>NGR lake sediment grab sample</v>
      </c>
      <c r="K6389" s="1" t="str">
        <f t="shared" si="1058"/>
        <v>&lt;177 micron (NGR)</v>
      </c>
      <c r="L6389">
        <v>28</v>
      </c>
      <c r="M6389" t="s">
        <v>60</v>
      </c>
      <c r="N6389">
        <v>528</v>
      </c>
      <c r="O6389" t="s">
        <v>224</v>
      </c>
      <c r="P6389" t="s">
        <v>198</v>
      </c>
      <c r="Q6389" t="s">
        <v>290</v>
      </c>
      <c r="R6389" t="s">
        <v>110</v>
      </c>
      <c r="S6389" t="s">
        <v>33</v>
      </c>
      <c r="T6389" t="s">
        <v>36</v>
      </c>
      <c r="U6389" t="s">
        <v>343</v>
      </c>
      <c r="V6389" t="s">
        <v>399</v>
      </c>
      <c r="W6389" t="s">
        <v>63</v>
      </c>
      <c r="X6389" t="s">
        <v>76</v>
      </c>
      <c r="Y6389" t="s">
        <v>309</v>
      </c>
      <c r="Z6389" t="s">
        <v>290</v>
      </c>
    </row>
    <row r="6390" spans="1:26" hidden="1" x14ac:dyDescent="0.25">
      <c r="A6390" t="s">
        <v>25279</v>
      </c>
      <c r="B6390" t="s">
        <v>25280</v>
      </c>
      <c r="C6390" s="1" t="str">
        <f t="shared" si="1055"/>
        <v>21:0392</v>
      </c>
      <c r="D6390" s="1" t="str">
        <f t="shared" si="1056"/>
        <v>21:0131</v>
      </c>
      <c r="E6390" t="s">
        <v>25281</v>
      </c>
      <c r="F6390" t="s">
        <v>25282</v>
      </c>
      <c r="H6390">
        <v>67.494793099999995</v>
      </c>
      <c r="I6390">
        <v>-82.728395199999994</v>
      </c>
      <c r="J6390" s="1" t="str">
        <f t="shared" si="1057"/>
        <v>NGR lake sediment grab sample</v>
      </c>
      <c r="K6390" s="1" t="str">
        <f t="shared" si="1058"/>
        <v>&lt;177 micron (NGR)</v>
      </c>
      <c r="L6390">
        <v>28</v>
      </c>
      <c r="M6390" t="s">
        <v>73</v>
      </c>
      <c r="N6390">
        <v>529</v>
      </c>
      <c r="O6390" t="s">
        <v>289</v>
      </c>
      <c r="P6390" t="s">
        <v>62</v>
      </c>
      <c r="Q6390" t="s">
        <v>76</v>
      </c>
      <c r="R6390" t="s">
        <v>418</v>
      </c>
      <c r="S6390" t="s">
        <v>50</v>
      </c>
      <c r="T6390" t="s">
        <v>36</v>
      </c>
      <c r="U6390" t="s">
        <v>199</v>
      </c>
      <c r="V6390" t="s">
        <v>5080</v>
      </c>
      <c r="W6390" t="s">
        <v>76</v>
      </c>
      <c r="X6390" t="s">
        <v>77</v>
      </c>
      <c r="Y6390" t="s">
        <v>3466</v>
      </c>
      <c r="Z6390" t="s">
        <v>290</v>
      </c>
    </row>
    <row r="6391" spans="1:26" hidden="1" x14ac:dyDescent="0.25">
      <c r="A6391" t="s">
        <v>25283</v>
      </c>
      <c r="B6391" t="s">
        <v>25284</v>
      </c>
      <c r="C6391" s="1" t="str">
        <f t="shared" si="1055"/>
        <v>21:0392</v>
      </c>
      <c r="D6391" s="1" t="str">
        <f t="shared" si="1056"/>
        <v>21:0131</v>
      </c>
      <c r="E6391" t="s">
        <v>25285</v>
      </c>
      <c r="F6391" t="s">
        <v>25286</v>
      </c>
      <c r="H6391">
        <v>67.493340599999996</v>
      </c>
      <c r="I6391">
        <v>-82.619897699999996</v>
      </c>
      <c r="J6391" s="1" t="str">
        <f t="shared" si="1057"/>
        <v>NGR lake sediment grab sample</v>
      </c>
      <c r="K6391" s="1" t="str">
        <f t="shared" si="1058"/>
        <v>&lt;177 micron (NGR)</v>
      </c>
      <c r="L6391">
        <v>28</v>
      </c>
      <c r="M6391" t="s">
        <v>154</v>
      </c>
      <c r="N6391">
        <v>530</v>
      </c>
      <c r="O6391" t="s">
        <v>342</v>
      </c>
      <c r="P6391" t="s">
        <v>489</v>
      </c>
      <c r="Q6391" t="s">
        <v>76</v>
      </c>
      <c r="R6391" t="s">
        <v>711</v>
      </c>
      <c r="S6391" t="s">
        <v>76</v>
      </c>
      <c r="T6391" t="s">
        <v>36</v>
      </c>
      <c r="U6391" t="s">
        <v>119</v>
      </c>
      <c r="V6391" t="s">
        <v>190</v>
      </c>
      <c r="W6391" t="s">
        <v>78</v>
      </c>
      <c r="X6391" t="s">
        <v>77</v>
      </c>
      <c r="Y6391" t="s">
        <v>66</v>
      </c>
      <c r="Z6391" t="s">
        <v>2495</v>
      </c>
    </row>
    <row r="6392" spans="1:26" hidden="1" x14ac:dyDescent="0.25">
      <c r="A6392" t="s">
        <v>25287</v>
      </c>
      <c r="B6392" t="s">
        <v>25288</v>
      </c>
      <c r="C6392" s="1" t="str">
        <f t="shared" si="1055"/>
        <v>21:0392</v>
      </c>
      <c r="D6392" s="1" t="str">
        <f t="shared" si="1056"/>
        <v>21:0131</v>
      </c>
      <c r="E6392" t="s">
        <v>25269</v>
      </c>
      <c r="F6392" t="s">
        <v>25289</v>
      </c>
      <c r="H6392">
        <v>67.500467900000004</v>
      </c>
      <c r="I6392">
        <v>-82.594244500000002</v>
      </c>
      <c r="J6392" s="1" t="str">
        <f t="shared" si="1057"/>
        <v>NGR lake sediment grab sample</v>
      </c>
      <c r="K6392" s="1" t="str">
        <f t="shared" si="1058"/>
        <v>&lt;177 micron (NGR)</v>
      </c>
      <c r="L6392">
        <v>28</v>
      </c>
      <c r="M6392" t="s">
        <v>169</v>
      </c>
      <c r="N6392">
        <v>531</v>
      </c>
      <c r="O6392" t="s">
        <v>228</v>
      </c>
      <c r="P6392" t="s">
        <v>82</v>
      </c>
      <c r="Q6392" t="s">
        <v>64</v>
      </c>
      <c r="R6392" t="s">
        <v>516</v>
      </c>
      <c r="S6392" t="s">
        <v>64</v>
      </c>
      <c r="T6392" t="s">
        <v>36</v>
      </c>
      <c r="U6392" t="s">
        <v>1024</v>
      </c>
      <c r="V6392" t="s">
        <v>1172</v>
      </c>
      <c r="W6392" t="s">
        <v>63</v>
      </c>
      <c r="X6392" t="s">
        <v>77</v>
      </c>
      <c r="Y6392" t="s">
        <v>875</v>
      </c>
      <c r="Z6392" t="s">
        <v>181</v>
      </c>
    </row>
    <row r="6393" spans="1:26" hidden="1" x14ac:dyDescent="0.25">
      <c r="A6393" t="s">
        <v>25290</v>
      </c>
      <c r="B6393" t="s">
        <v>25291</v>
      </c>
      <c r="C6393" s="1" t="str">
        <f t="shared" si="1055"/>
        <v>21:0392</v>
      </c>
      <c r="D6393" s="1" t="str">
        <f t="shared" si="1056"/>
        <v>21:0131</v>
      </c>
      <c r="E6393" t="s">
        <v>25269</v>
      </c>
      <c r="F6393" t="s">
        <v>25292</v>
      </c>
      <c r="H6393">
        <v>67.500467900000004</v>
      </c>
      <c r="I6393">
        <v>-82.594244500000002</v>
      </c>
      <c r="J6393" s="1" t="str">
        <f t="shared" si="1057"/>
        <v>NGR lake sediment grab sample</v>
      </c>
      <c r="K6393" s="1" t="str">
        <f t="shared" si="1058"/>
        <v>&lt;177 micron (NGR)</v>
      </c>
      <c r="L6393">
        <v>28</v>
      </c>
      <c r="M6393" t="s">
        <v>162</v>
      </c>
      <c r="N6393">
        <v>532</v>
      </c>
      <c r="O6393" t="s">
        <v>100</v>
      </c>
      <c r="P6393" t="s">
        <v>546</v>
      </c>
      <c r="Q6393" t="s">
        <v>50</v>
      </c>
      <c r="R6393" t="s">
        <v>890</v>
      </c>
      <c r="S6393" t="s">
        <v>198</v>
      </c>
      <c r="T6393" t="s">
        <v>36</v>
      </c>
      <c r="U6393" t="s">
        <v>535</v>
      </c>
      <c r="V6393" t="s">
        <v>3557</v>
      </c>
      <c r="W6393" t="s">
        <v>63</v>
      </c>
      <c r="X6393" t="s">
        <v>77</v>
      </c>
      <c r="Y6393" t="s">
        <v>63</v>
      </c>
      <c r="Z6393" t="s">
        <v>3853</v>
      </c>
    </row>
    <row r="6394" spans="1:26" hidden="1" x14ac:dyDescent="0.25">
      <c r="A6394" t="s">
        <v>25293</v>
      </c>
      <c r="B6394" t="s">
        <v>25294</v>
      </c>
      <c r="C6394" s="1" t="str">
        <f t="shared" si="1055"/>
        <v>21:0392</v>
      </c>
      <c r="D6394" s="1" t="str">
        <f>HYPERLINK("http://geochem.nrcan.gc.ca/cdogs/content/svy/svy_e.htm", "")</f>
        <v/>
      </c>
      <c r="G6394" s="1" t="str">
        <f>HYPERLINK("http://geochem.nrcan.gc.ca/cdogs/content/cr_/cr_00022_e.htm", "22")</f>
        <v>22</v>
      </c>
      <c r="J6394" t="s">
        <v>220</v>
      </c>
      <c r="K6394" t="s">
        <v>221</v>
      </c>
      <c r="L6394">
        <v>28</v>
      </c>
      <c r="M6394" t="s">
        <v>222</v>
      </c>
      <c r="N6394">
        <v>533</v>
      </c>
      <c r="O6394" t="s">
        <v>1058</v>
      </c>
      <c r="P6394" t="s">
        <v>198</v>
      </c>
      <c r="Q6394" t="s">
        <v>77</v>
      </c>
      <c r="R6394" t="s">
        <v>146</v>
      </c>
      <c r="S6394" t="s">
        <v>39</v>
      </c>
      <c r="T6394" t="s">
        <v>36</v>
      </c>
      <c r="U6394" t="s">
        <v>1192</v>
      </c>
      <c r="V6394" t="s">
        <v>408</v>
      </c>
      <c r="W6394" t="s">
        <v>181</v>
      </c>
      <c r="X6394" t="s">
        <v>48</v>
      </c>
      <c r="Y6394" t="s">
        <v>3466</v>
      </c>
      <c r="Z6394" t="s">
        <v>458</v>
      </c>
    </row>
    <row r="6395" spans="1:26" hidden="1" x14ac:dyDescent="0.25">
      <c r="A6395" t="s">
        <v>25295</v>
      </c>
      <c r="B6395" t="s">
        <v>25296</v>
      </c>
      <c r="C6395" s="1" t="str">
        <f t="shared" si="1055"/>
        <v>21:0392</v>
      </c>
      <c r="D6395" s="1" t="str">
        <f t="shared" ref="D6395:D6424" si="1059">HYPERLINK("http://geochem.nrcan.gc.ca/cdogs/content/svy/svy210131_e.htm", "21:0131")</f>
        <v>21:0131</v>
      </c>
      <c r="E6395" t="s">
        <v>25297</v>
      </c>
      <c r="F6395" t="s">
        <v>25298</v>
      </c>
      <c r="H6395">
        <v>67.490391700000004</v>
      </c>
      <c r="I6395">
        <v>-82.517807399999995</v>
      </c>
      <c r="J6395" s="1" t="str">
        <f t="shared" ref="J6395:J6424" si="1060">HYPERLINK("http://geochem.nrcan.gc.ca/cdogs/content/kwd/kwd020027_e.htm", "NGR lake sediment grab sample")</f>
        <v>NGR lake sediment grab sample</v>
      </c>
      <c r="K6395" s="1" t="str">
        <f t="shared" ref="K6395:K6424" si="1061">HYPERLINK("http://geochem.nrcan.gc.ca/cdogs/content/kwd/kwd080006_e.htm", "&lt;177 micron (NGR)")</f>
        <v>&lt;177 micron (NGR)</v>
      </c>
      <c r="L6395">
        <v>28</v>
      </c>
      <c r="M6395" t="s">
        <v>87</v>
      </c>
      <c r="N6395">
        <v>534</v>
      </c>
      <c r="O6395" t="s">
        <v>1254</v>
      </c>
      <c r="P6395" t="s">
        <v>1254</v>
      </c>
      <c r="Q6395" t="s">
        <v>181</v>
      </c>
      <c r="R6395" t="s">
        <v>423</v>
      </c>
      <c r="S6395" t="s">
        <v>290</v>
      </c>
      <c r="T6395" t="s">
        <v>36</v>
      </c>
      <c r="U6395" t="s">
        <v>515</v>
      </c>
      <c r="V6395" t="s">
        <v>1589</v>
      </c>
      <c r="W6395" t="s">
        <v>50</v>
      </c>
      <c r="X6395" t="s">
        <v>48</v>
      </c>
      <c r="Y6395" t="s">
        <v>2590</v>
      </c>
      <c r="Z6395" t="s">
        <v>334</v>
      </c>
    </row>
    <row r="6396" spans="1:26" hidden="1" x14ac:dyDescent="0.25">
      <c r="A6396" t="s">
        <v>25299</v>
      </c>
      <c r="B6396" t="s">
        <v>25300</v>
      </c>
      <c r="C6396" s="1" t="str">
        <f t="shared" si="1055"/>
        <v>21:0392</v>
      </c>
      <c r="D6396" s="1" t="str">
        <f t="shared" si="1059"/>
        <v>21:0131</v>
      </c>
      <c r="E6396" t="s">
        <v>25301</v>
      </c>
      <c r="F6396" t="s">
        <v>25302</v>
      </c>
      <c r="H6396">
        <v>67.488201500000002</v>
      </c>
      <c r="I6396">
        <v>-82.487001199999995</v>
      </c>
      <c r="J6396" s="1" t="str">
        <f t="shared" si="1060"/>
        <v>NGR lake sediment grab sample</v>
      </c>
      <c r="K6396" s="1" t="str">
        <f t="shared" si="1061"/>
        <v>&lt;177 micron (NGR)</v>
      </c>
      <c r="L6396">
        <v>28</v>
      </c>
      <c r="M6396" t="s">
        <v>96</v>
      </c>
      <c r="N6396">
        <v>535</v>
      </c>
      <c r="O6396" t="s">
        <v>343</v>
      </c>
      <c r="P6396" t="s">
        <v>890</v>
      </c>
      <c r="Q6396" t="s">
        <v>97</v>
      </c>
      <c r="R6396" t="s">
        <v>890</v>
      </c>
      <c r="S6396" t="s">
        <v>64</v>
      </c>
      <c r="T6396" t="s">
        <v>36</v>
      </c>
      <c r="U6396" t="s">
        <v>390</v>
      </c>
      <c r="V6396" t="s">
        <v>1006</v>
      </c>
      <c r="W6396" t="s">
        <v>78</v>
      </c>
      <c r="X6396" t="s">
        <v>283</v>
      </c>
      <c r="Y6396" t="s">
        <v>380</v>
      </c>
      <c r="Z6396" t="s">
        <v>198</v>
      </c>
    </row>
    <row r="6397" spans="1:26" hidden="1" x14ac:dyDescent="0.25">
      <c r="A6397" t="s">
        <v>25303</v>
      </c>
      <c r="B6397" t="s">
        <v>25304</v>
      </c>
      <c r="C6397" s="1" t="str">
        <f t="shared" si="1055"/>
        <v>21:0392</v>
      </c>
      <c r="D6397" s="1" t="str">
        <f t="shared" si="1059"/>
        <v>21:0131</v>
      </c>
      <c r="E6397" t="s">
        <v>25305</v>
      </c>
      <c r="F6397" t="s">
        <v>25306</v>
      </c>
      <c r="H6397">
        <v>67.512383099999994</v>
      </c>
      <c r="I6397">
        <v>-82.362284200000005</v>
      </c>
      <c r="J6397" s="1" t="str">
        <f t="shared" si="1060"/>
        <v>NGR lake sediment grab sample</v>
      </c>
      <c r="K6397" s="1" t="str">
        <f t="shared" si="1061"/>
        <v>&lt;177 micron (NGR)</v>
      </c>
      <c r="L6397">
        <v>28</v>
      </c>
      <c r="M6397" t="s">
        <v>106</v>
      </c>
      <c r="N6397">
        <v>536</v>
      </c>
      <c r="O6397" t="s">
        <v>759</v>
      </c>
      <c r="P6397" t="s">
        <v>334</v>
      </c>
      <c r="Q6397" t="s">
        <v>109</v>
      </c>
      <c r="R6397" t="s">
        <v>423</v>
      </c>
      <c r="S6397" t="s">
        <v>110</v>
      </c>
      <c r="T6397" t="s">
        <v>36</v>
      </c>
      <c r="U6397" t="s">
        <v>1869</v>
      </c>
      <c r="V6397" t="s">
        <v>3557</v>
      </c>
      <c r="W6397" t="s">
        <v>63</v>
      </c>
      <c r="X6397" t="s">
        <v>77</v>
      </c>
      <c r="Y6397" t="s">
        <v>1041</v>
      </c>
      <c r="Z6397" t="s">
        <v>15879</v>
      </c>
    </row>
    <row r="6398" spans="1:26" hidden="1" x14ac:dyDescent="0.25">
      <c r="A6398" t="s">
        <v>25307</v>
      </c>
      <c r="B6398" t="s">
        <v>25308</v>
      </c>
      <c r="C6398" s="1" t="str">
        <f t="shared" si="1055"/>
        <v>21:0392</v>
      </c>
      <c r="D6398" s="1" t="str">
        <f t="shared" si="1059"/>
        <v>21:0131</v>
      </c>
      <c r="E6398" t="s">
        <v>25309</v>
      </c>
      <c r="F6398" t="s">
        <v>25310</v>
      </c>
      <c r="H6398">
        <v>67.481078299999993</v>
      </c>
      <c r="I6398">
        <v>-82.348789600000003</v>
      </c>
      <c r="J6398" s="1" t="str">
        <f t="shared" si="1060"/>
        <v>NGR lake sediment grab sample</v>
      </c>
      <c r="K6398" s="1" t="str">
        <f t="shared" si="1061"/>
        <v>&lt;177 micron (NGR)</v>
      </c>
      <c r="L6398">
        <v>28</v>
      </c>
      <c r="M6398" t="s">
        <v>118</v>
      </c>
      <c r="N6398">
        <v>537</v>
      </c>
      <c r="O6398" t="s">
        <v>1254</v>
      </c>
      <c r="P6398" t="s">
        <v>62</v>
      </c>
      <c r="Q6398" t="s">
        <v>109</v>
      </c>
      <c r="R6398" t="s">
        <v>418</v>
      </c>
      <c r="S6398" t="s">
        <v>135</v>
      </c>
      <c r="T6398" t="s">
        <v>36</v>
      </c>
      <c r="U6398" t="s">
        <v>144</v>
      </c>
      <c r="V6398" t="s">
        <v>80</v>
      </c>
      <c r="W6398" t="s">
        <v>33</v>
      </c>
      <c r="X6398" t="s">
        <v>890</v>
      </c>
      <c r="Y6398" t="s">
        <v>78</v>
      </c>
      <c r="Z6398" t="s">
        <v>198</v>
      </c>
    </row>
    <row r="6399" spans="1:26" hidden="1" x14ac:dyDescent="0.25">
      <c r="A6399" t="s">
        <v>25311</v>
      </c>
      <c r="B6399" t="s">
        <v>25312</v>
      </c>
      <c r="C6399" s="1" t="str">
        <f t="shared" si="1055"/>
        <v>21:0392</v>
      </c>
      <c r="D6399" s="1" t="str">
        <f t="shared" si="1059"/>
        <v>21:0131</v>
      </c>
      <c r="E6399" t="s">
        <v>25313</v>
      </c>
      <c r="F6399" t="s">
        <v>25314</v>
      </c>
      <c r="H6399">
        <v>67.506247099999996</v>
      </c>
      <c r="I6399">
        <v>-82.282026500000001</v>
      </c>
      <c r="J6399" s="1" t="str">
        <f t="shared" si="1060"/>
        <v>NGR lake sediment grab sample</v>
      </c>
      <c r="K6399" s="1" t="str">
        <f t="shared" si="1061"/>
        <v>&lt;177 micron (NGR)</v>
      </c>
      <c r="L6399">
        <v>28</v>
      </c>
      <c r="M6399" t="s">
        <v>131</v>
      </c>
      <c r="N6399">
        <v>538</v>
      </c>
      <c r="O6399" t="s">
        <v>35</v>
      </c>
      <c r="P6399" t="s">
        <v>516</v>
      </c>
      <c r="Q6399" t="s">
        <v>181</v>
      </c>
      <c r="R6399" t="s">
        <v>890</v>
      </c>
      <c r="S6399" t="s">
        <v>64</v>
      </c>
      <c r="T6399" t="s">
        <v>36</v>
      </c>
      <c r="U6399" t="s">
        <v>112</v>
      </c>
      <c r="V6399" t="s">
        <v>1193</v>
      </c>
      <c r="W6399" t="s">
        <v>39</v>
      </c>
      <c r="X6399" t="s">
        <v>77</v>
      </c>
      <c r="Y6399" t="s">
        <v>80</v>
      </c>
      <c r="Z6399" t="s">
        <v>865</v>
      </c>
    </row>
    <row r="6400" spans="1:26" hidden="1" x14ac:dyDescent="0.25">
      <c r="A6400" t="s">
        <v>25315</v>
      </c>
      <c r="B6400" t="s">
        <v>25316</v>
      </c>
      <c r="C6400" s="1" t="str">
        <f t="shared" si="1055"/>
        <v>21:0392</v>
      </c>
      <c r="D6400" s="1" t="str">
        <f t="shared" si="1059"/>
        <v>21:0131</v>
      </c>
      <c r="E6400" t="s">
        <v>25317</v>
      </c>
      <c r="F6400" t="s">
        <v>25318</v>
      </c>
      <c r="H6400">
        <v>67.508152899999999</v>
      </c>
      <c r="I6400">
        <v>-82.184953399999998</v>
      </c>
      <c r="J6400" s="1" t="str">
        <f t="shared" si="1060"/>
        <v>NGR lake sediment grab sample</v>
      </c>
      <c r="K6400" s="1" t="str">
        <f t="shared" si="1061"/>
        <v>&lt;177 micron (NGR)</v>
      </c>
      <c r="L6400">
        <v>28</v>
      </c>
      <c r="M6400" t="s">
        <v>143</v>
      </c>
      <c r="N6400">
        <v>539</v>
      </c>
      <c r="O6400" t="s">
        <v>546</v>
      </c>
      <c r="P6400" t="s">
        <v>596</v>
      </c>
      <c r="Q6400" t="s">
        <v>39</v>
      </c>
      <c r="R6400" t="s">
        <v>510</v>
      </c>
      <c r="S6400" t="s">
        <v>34</v>
      </c>
      <c r="T6400" t="s">
        <v>36</v>
      </c>
      <c r="U6400" t="s">
        <v>946</v>
      </c>
      <c r="V6400" t="s">
        <v>5085</v>
      </c>
      <c r="W6400" t="s">
        <v>181</v>
      </c>
      <c r="X6400" t="s">
        <v>77</v>
      </c>
      <c r="Y6400" t="s">
        <v>380</v>
      </c>
      <c r="Z6400" t="s">
        <v>895</v>
      </c>
    </row>
    <row r="6401" spans="1:26" hidden="1" x14ac:dyDescent="0.25">
      <c r="A6401" t="s">
        <v>25319</v>
      </c>
      <c r="B6401" t="s">
        <v>25320</v>
      </c>
      <c r="C6401" s="1" t="str">
        <f t="shared" si="1055"/>
        <v>21:0392</v>
      </c>
      <c r="D6401" s="1" t="str">
        <f t="shared" si="1059"/>
        <v>21:0131</v>
      </c>
      <c r="E6401" t="s">
        <v>25321</v>
      </c>
      <c r="F6401" t="s">
        <v>25322</v>
      </c>
      <c r="H6401">
        <v>67.502579800000007</v>
      </c>
      <c r="I6401">
        <v>-82.126192599999996</v>
      </c>
      <c r="J6401" s="1" t="str">
        <f t="shared" si="1060"/>
        <v>NGR lake sediment grab sample</v>
      </c>
      <c r="K6401" s="1" t="str">
        <f t="shared" si="1061"/>
        <v>&lt;177 micron (NGR)</v>
      </c>
      <c r="L6401">
        <v>28</v>
      </c>
      <c r="M6401" t="s">
        <v>177</v>
      </c>
      <c r="N6401">
        <v>540</v>
      </c>
      <c r="O6401" t="s">
        <v>283</v>
      </c>
      <c r="P6401" t="s">
        <v>244</v>
      </c>
      <c r="Q6401" t="s">
        <v>80</v>
      </c>
      <c r="R6401" t="s">
        <v>635</v>
      </c>
      <c r="S6401" t="s">
        <v>34</v>
      </c>
      <c r="T6401" t="s">
        <v>36</v>
      </c>
      <c r="U6401" t="s">
        <v>208</v>
      </c>
      <c r="V6401" t="s">
        <v>368</v>
      </c>
      <c r="W6401" t="s">
        <v>146</v>
      </c>
      <c r="X6401" t="s">
        <v>76</v>
      </c>
      <c r="Y6401" t="s">
        <v>146</v>
      </c>
      <c r="Z6401" t="s">
        <v>1122</v>
      </c>
    </row>
    <row r="6402" spans="1:26" hidden="1" x14ac:dyDescent="0.25">
      <c r="A6402" t="s">
        <v>25323</v>
      </c>
      <c r="B6402" t="s">
        <v>25324</v>
      </c>
      <c r="C6402" s="1" t="str">
        <f t="shared" si="1055"/>
        <v>21:0392</v>
      </c>
      <c r="D6402" s="1" t="str">
        <f t="shared" si="1059"/>
        <v>21:0131</v>
      </c>
      <c r="E6402" t="s">
        <v>25325</v>
      </c>
      <c r="F6402" t="s">
        <v>25326</v>
      </c>
      <c r="H6402">
        <v>67.497213599999995</v>
      </c>
      <c r="I6402">
        <v>-82.033657599999998</v>
      </c>
      <c r="J6402" s="1" t="str">
        <f t="shared" si="1060"/>
        <v>NGR lake sediment grab sample</v>
      </c>
      <c r="K6402" s="1" t="str">
        <f t="shared" si="1061"/>
        <v>&lt;177 micron (NGR)</v>
      </c>
      <c r="L6402">
        <v>28</v>
      </c>
      <c r="M6402" t="s">
        <v>187</v>
      </c>
      <c r="N6402">
        <v>541</v>
      </c>
      <c r="O6402" t="s">
        <v>48</v>
      </c>
      <c r="P6402" t="s">
        <v>145</v>
      </c>
      <c r="Q6402" t="s">
        <v>146</v>
      </c>
      <c r="R6402" t="s">
        <v>890</v>
      </c>
      <c r="S6402" t="s">
        <v>64</v>
      </c>
      <c r="T6402" t="s">
        <v>36</v>
      </c>
      <c r="U6402" t="s">
        <v>163</v>
      </c>
      <c r="V6402" t="s">
        <v>368</v>
      </c>
      <c r="W6402" t="s">
        <v>33</v>
      </c>
      <c r="X6402" t="s">
        <v>77</v>
      </c>
      <c r="Y6402" t="s">
        <v>39</v>
      </c>
      <c r="Z6402" t="s">
        <v>97</v>
      </c>
    </row>
    <row r="6403" spans="1:26" hidden="1" x14ac:dyDescent="0.25">
      <c r="A6403" t="s">
        <v>25327</v>
      </c>
      <c r="B6403" t="s">
        <v>25328</v>
      </c>
      <c r="C6403" s="1" t="str">
        <f t="shared" si="1055"/>
        <v>21:0392</v>
      </c>
      <c r="D6403" s="1" t="str">
        <f t="shared" si="1059"/>
        <v>21:0131</v>
      </c>
      <c r="E6403" t="s">
        <v>25329</v>
      </c>
      <c r="F6403" t="s">
        <v>25330</v>
      </c>
      <c r="H6403">
        <v>67.479441199999997</v>
      </c>
      <c r="I6403">
        <v>-82.009768100000002</v>
      </c>
      <c r="J6403" s="1" t="str">
        <f t="shared" si="1060"/>
        <v>NGR lake sediment grab sample</v>
      </c>
      <c r="K6403" s="1" t="str">
        <f t="shared" si="1061"/>
        <v>&lt;177 micron (NGR)</v>
      </c>
      <c r="L6403">
        <v>28</v>
      </c>
      <c r="M6403" t="s">
        <v>196</v>
      </c>
      <c r="N6403">
        <v>542</v>
      </c>
      <c r="O6403" t="s">
        <v>108</v>
      </c>
      <c r="P6403" t="s">
        <v>321</v>
      </c>
      <c r="Q6403" t="s">
        <v>78</v>
      </c>
      <c r="R6403" t="s">
        <v>49</v>
      </c>
      <c r="S6403" t="s">
        <v>97</v>
      </c>
      <c r="T6403" t="s">
        <v>36</v>
      </c>
      <c r="U6403" t="s">
        <v>40</v>
      </c>
      <c r="V6403" t="s">
        <v>2909</v>
      </c>
      <c r="W6403" t="s">
        <v>63</v>
      </c>
      <c r="X6403" t="s">
        <v>283</v>
      </c>
      <c r="Y6403" t="s">
        <v>2590</v>
      </c>
      <c r="Z6403" t="s">
        <v>1608</v>
      </c>
    </row>
    <row r="6404" spans="1:26" hidden="1" x14ac:dyDescent="0.25">
      <c r="A6404" t="s">
        <v>25331</v>
      </c>
      <c r="B6404" t="s">
        <v>25332</v>
      </c>
      <c r="C6404" s="1" t="str">
        <f t="shared" si="1055"/>
        <v>21:0392</v>
      </c>
      <c r="D6404" s="1" t="str">
        <f t="shared" si="1059"/>
        <v>21:0131</v>
      </c>
      <c r="E6404" t="s">
        <v>25333</v>
      </c>
      <c r="F6404" t="s">
        <v>25334</v>
      </c>
      <c r="H6404">
        <v>67.4616094</v>
      </c>
      <c r="I6404">
        <v>-82.110715999999996</v>
      </c>
      <c r="J6404" s="1" t="str">
        <f t="shared" si="1060"/>
        <v>NGR lake sediment grab sample</v>
      </c>
      <c r="K6404" s="1" t="str">
        <f t="shared" si="1061"/>
        <v>&lt;177 micron (NGR)</v>
      </c>
      <c r="L6404">
        <v>28</v>
      </c>
      <c r="M6404" t="s">
        <v>206</v>
      </c>
      <c r="N6404">
        <v>543</v>
      </c>
      <c r="O6404" t="s">
        <v>297</v>
      </c>
      <c r="P6404" t="s">
        <v>108</v>
      </c>
      <c r="Q6404" t="s">
        <v>34</v>
      </c>
      <c r="R6404" t="s">
        <v>51</v>
      </c>
      <c r="S6404" t="s">
        <v>109</v>
      </c>
      <c r="T6404" t="s">
        <v>36</v>
      </c>
      <c r="U6404" t="s">
        <v>163</v>
      </c>
      <c r="V6404" t="s">
        <v>1193</v>
      </c>
      <c r="W6404" t="s">
        <v>33</v>
      </c>
      <c r="X6404" t="s">
        <v>77</v>
      </c>
      <c r="Y6404" t="s">
        <v>33</v>
      </c>
      <c r="Z6404" t="s">
        <v>1797</v>
      </c>
    </row>
    <row r="6405" spans="1:26" hidden="1" x14ac:dyDescent="0.25">
      <c r="A6405" t="s">
        <v>25335</v>
      </c>
      <c r="B6405" t="s">
        <v>25336</v>
      </c>
      <c r="C6405" s="1" t="str">
        <f t="shared" si="1055"/>
        <v>21:0392</v>
      </c>
      <c r="D6405" s="1" t="str">
        <f t="shared" si="1059"/>
        <v>21:0131</v>
      </c>
      <c r="E6405" t="s">
        <v>25337</v>
      </c>
      <c r="F6405" t="s">
        <v>25338</v>
      </c>
      <c r="H6405">
        <v>67.466479300000003</v>
      </c>
      <c r="I6405">
        <v>-82.209654499999999</v>
      </c>
      <c r="J6405" s="1" t="str">
        <f t="shared" si="1060"/>
        <v>NGR lake sediment grab sample</v>
      </c>
      <c r="K6405" s="1" t="str">
        <f t="shared" si="1061"/>
        <v>&lt;177 micron (NGR)</v>
      </c>
      <c r="L6405">
        <v>28</v>
      </c>
      <c r="M6405" t="s">
        <v>214</v>
      </c>
      <c r="N6405">
        <v>544</v>
      </c>
      <c r="O6405" t="s">
        <v>890</v>
      </c>
      <c r="P6405" t="s">
        <v>236</v>
      </c>
      <c r="Q6405" t="s">
        <v>64</v>
      </c>
      <c r="R6405" t="s">
        <v>54</v>
      </c>
      <c r="S6405" t="s">
        <v>134</v>
      </c>
      <c r="T6405" t="s">
        <v>36</v>
      </c>
      <c r="U6405" t="s">
        <v>40</v>
      </c>
      <c r="V6405" t="s">
        <v>911</v>
      </c>
      <c r="W6405" t="s">
        <v>156</v>
      </c>
      <c r="X6405" t="s">
        <v>77</v>
      </c>
      <c r="Y6405" t="s">
        <v>33</v>
      </c>
      <c r="Z6405" t="s">
        <v>1200</v>
      </c>
    </row>
    <row r="6406" spans="1:26" hidden="1" x14ac:dyDescent="0.25">
      <c r="A6406" t="s">
        <v>25339</v>
      </c>
      <c r="B6406" t="s">
        <v>25340</v>
      </c>
      <c r="C6406" s="1" t="str">
        <f t="shared" si="1055"/>
        <v>21:0392</v>
      </c>
      <c r="D6406" s="1" t="str">
        <f t="shared" si="1059"/>
        <v>21:0131</v>
      </c>
      <c r="E6406" t="s">
        <v>25341</v>
      </c>
      <c r="F6406" t="s">
        <v>25342</v>
      </c>
      <c r="H6406">
        <v>67.454622900000004</v>
      </c>
      <c r="I6406">
        <v>-82.258559199999993</v>
      </c>
      <c r="J6406" s="1" t="str">
        <f t="shared" si="1060"/>
        <v>NGR lake sediment grab sample</v>
      </c>
      <c r="K6406" s="1" t="str">
        <f t="shared" si="1061"/>
        <v>&lt;177 micron (NGR)</v>
      </c>
      <c r="L6406">
        <v>28</v>
      </c>
      <c r="M6406" t="s">
        <v>234</v>
      </c>
      <c r="N6406">
        <v>545</v>
      </c>
      <c r="O6406" t="s">
        <v>35</v>
      </c>
      <c r="P6406" t="s">
        <v>334</v>
      </c>
      <c r="Q6406" t="s">
        <v>391</v>
      </c>
      <c r="R6406" t="s">
        <v>120</v>
      </c>
      <c r="S6406" t="s">
        <v>50</v>
      </c>
      <c r="T6406" t="s">
        <v>36</v>
      </c>
      <c r="U6406" t="s">
        <v>766</v>
      </c>
      <c r="V6406" t="s">
        <v>5080</v>
      </c>
      <c r="W6406" t="s">
        <v>78</v>
      </c>
      <c r="X6406" t="s">
        <v>77</v>
      </c>
      <c r="Y6406" t="s">
        <v>1607</v>
      </c>
      <c r="Z6406" t="s">
        <v>865</v>
      </c>
    </row>
    <row r="6407" spans="1:26" hidden="1" x14ac:dyDescent="0.25">
      <c r="A6407" t="s">
        <v>25343</v>
      </c>
      <c r="B6407" t="s">
        <v>25344</v>
      </c>
      <c r="C6407" s="1" t="str">
        <f t="shared" si="1055"/>
        <v>21:0392</v>
      </c>
      <c r="D6407" s="1" t="str">
        <f t="shared" si="1059"/>
        <v>21:0131</v>
      </c>
      <c r="E6407" t="s">
        <v>25345</v>
      </c>
      <c r="F6407" t="s">
        <v>25346</v>
      </c>
      <c r="H6407">
        <v>67.525260599999996</v>
      </c>
      <c r="I6407">
        <v>-82.021587400000001</v>
      </c>
      <c r="J6407" s="1" t="str">
        <f t="shared" si="1060"/>
        <v>NGR lake sediment grab sample</v>
      </c>
      <c r="K6407" s="1" t="str">
        <f t="shared" si="1061"/>
        <v>&lt;177 micron (NGR)</v>
      </c>
      <c r="L6407">
        <v>29</v>
      </c>
      <c r="M6407" t="s">
        <v>242</v>
      </c>
      <c r="N6407">
        <v>546</v>
      </c>
      <c r="O6407" t="s">
        <v>1254</v>
      </c>
      <c r="P6407" t="s">
        <v>49</v>
      </c>
      <c r="Q6407" t="s">
        <v>181</v>
      </c>
      <c r="R6407" t="s">
        <v>6616</v>
      </c>
      <c r="S6407" t="s">
        <v>596</v>
      </c>
      <c r="T6407" t="s">
        <v>36</v>
      </c>
      <c r="U6407" t="s">
        <v>521</v>
      </c>
      <c r="V6407" t="s">
        <v>10734</v>
      </c>
      <c r="W6407" t="s">
        <v>97</v>
      </c>
      <c r="X6407" t="s">
        <v>283</v>
      </c>
      <c r="Y6407" t="s">
        <v>290</v>
      </c>
      <c r="Z6407" t="s">
        <v>10719</v>
      </c>
    </row>
    <row r="6408" spans="1:26" hidden="1" x14ac:dyDescent="0.25">
      <c r="A6408" t="s">
        <v>25347</v>
      </c>
      <c r="B6408" t="s">
        <v>25348</v>
      </c>
      <c r="C6408" s="1" t="str">
        <f t="shared" si="1055"/>
        <v>21:0392</v>
      </c>
      <c r="D6408" s="1" t="str">
        <f t="shared" si="1059"/>
        <v>21:0131</v>
      </c>
      <c r="E6408" t="s">
        <v>25349</v>
      </c>
      <c r="F6408" t="s">
        <v>25350</v>
      </c>
      <c r="H6408">
        <v>67.430387999999994</v>
      </c>
      <c r="I6408">
        <v>-82.309795899999997</v>
      </c>
      <c r="J6408" s="1" t="str">
        <f t="shared" si="1060"/>
        <v>NGR lake sediment grab sample</v>
      </c>
      <c r="K6408" s="1" t="str">
        <f t="shared" si="1061"/>
        <v>&lt;177 micron (NGR)</v>
      </c>
      <c r="L6408">
        <v>29</v>
      </c>
      <c r="M6408" t="s">
        <v>47</v>
      </c>
      <c r="N6408">
        <v>547</v>
      </c>
      <c r="O6408" t="s">
        <v>79</v>
      </c>
      <c r="P6408" t="s">
        <v>321</v>
      </c>
      <c r="Q6408" t="s">
        <v>223</v>
      </c>
      <c r="R6408" t="s">
        <v>51</v>
      </c>
      <c r="S6408" t="s">
        <v>34</v>
      </c>
      <c r="T6408" t="s">
        <v>36</v>
      </c>
      <c r="U6408" t="s">
        <v>163</v>
      </c>
      <c r="V6408" t="s">
        <v>496</v>
      </c>
      <c r="W6408" t="s">
        <v>39</v>
      </c>
      <c r="X6408" t="s">
        <v>890</v>
      </c>
      <c r="Y6408" t="s">
        <v>1607</v>
      </c>
      <c r="Z6408" t="s">
        <v>975</v>
      </c>
    </row>
    <row r="6409" spans="1:26" hidden="1" x14ac:dyDescent="0.25">
      <c r="A6409" t="s">
        <v>25351</v>
      </c>
      <c r="B6409" t="s">
        <v>25352</v>
      </c>
      <c r="C6409" s="1" t="str">
        <f t="shared" si="1055"/>
        <v>21:0392</v>
      </c>
      <c r="D6409" s="1" t="str">
        <f t="shared" si="1059"/>
        <v>21:0131</v>
      </c>
      <c r="E6409" t="s">
        <v>25353</v>
      </c>
      <c r="F6409" t="s">
        <v>25354</v>
      </c>
      <c r="H6409">
        <v>67.428670199999999</v>
      </c>
      <c r="I6409">
        <v>-82.331159799999995</v>
      </c>
      <c r="J6409" s="1" t="str">
        <f t="shared" si="1060"/>
        <v>NGR lake sediment grab sample</v>
      </c>
      <c r="K6409" s="1" t="str">
        <f t="shared" si="1061"/>
        <v>&lt;177 micron (NGR)</v>
      </c>
      <c r="L6409">
        <v>29</v>
      </c>
      <c r="M6409" t="s">
        <v>60</v>
      </c>
      <c r="N6409">
        <v>548</v>
      </c>
      <c r="O6409" t="s">
        <v>1058</v>
      </c>
      <c r="P6409" t="s">
        <v>35</v>
      </c>
      <c r="Q6409" t="s">
        <v>546</v>
      </c>
      <c r="R6409" t="s">
        <v>236</v>
      </c>
      <c r="S6409" t="s">
        <v>134</v>
      </c>
      <c r="T6409" t="s">
        <v>36</v>
      </c>
      <c r="U6409" t="s">
        <v>963</v>
      </c>
      <c r="V6409" t="s">
        <v>5055</v>
      </c>
      <c r="W6409" t="s">
        <v>146</v>
      </c>
      <c r="X6409" t="s">
        <v>890</v>
      </c>
      <c r="Y6409" t="s">
        <v>97</v>
      </c>
      <c r="Z6409" t="s">
        <v>865</v>
      </c>
    </row>
    <row r="6410" spans="1:26" hidden="1" x14ac:dyDescent="0.25">
      <c r="A6410" t="s">
        <v>25355</v>
      </c>
      <c r="B6410" t="s">
        <v>25356</v>
      </c>
      <c r="C6410" s="1" t="str">
        <f t="shared" si="1055"/>
        <v>21:0392</v>
      </c>
      <c r="D6410" s="1" t="str">
        <f t="shared" si="1059"/>
        <v>21:0131</v>
      </c>
      <c r="E6410" t="s">
        <v>25357</v>
      </c>
      <c r="F6410" t="s">
        <v>25358</v>
      </c>
      <c r="H6410">
        <v>67.451115400000006</v>
      </c>
      <c r="I6410">
        <v>-82.453131499999998</v>
      </c>
      <c r="J6410" s="1" t="str">
        <f t="shared" si="1060"/>
        <v>NGR lake sediment grab sample</v>
      </c>
      <c r="K6410" s="1" t="str">
        <f t="shared" si="1061"/>
        <v>&lt;177 micron (NGR)</v>
      </c>
      <c r="L6410">
        <v>29</v>
      </c>
      <c r="M6410" t="s">
        <v>73</v>
      </c>
      <c r="N6410">
        <v>549</v>
      </c>
      <c r="O6410" t="s">
        <v>760</v>
      </c>
      <c r="P6410" t="s">
        <v>760</v>
      </c>
      <c r="Q6410" t="s">
        <v>760</v>
      </c>
      <c r="R6410" t="s">
        <v>760</v>
      </c>
      <c r="S6410" t="s">
        <v>760</v>
      </c>
      <c r="T6410" t="s">
        <v>760</v>
      </c>
      <c r="U6410" t="s">
        <v>760</v>
      </c>
      <c r="V6410" t="s">
        <v>760</v>
      </c>
      <c r="W6410" t="s">
        <v>760</v>
      </c>
      <c r="X6410" t="s">
        <v>760</v>
      </c>
      <c r="Y6410" t="s">
        <v>760</v>
      </c>
      <c r="Z6410" t="s">
        <v>760</v>
      </c>
    </row>
    <row r="6411" spans="1:26" hidden="1" x14ac:dyDescent="0.25">
      <c r="A6411" t="s">
        <v>25359</v>
      </c>
      <c r="B6411" t="s">
        <v>25360</v>
      </c>
      <c r="C6411" s="1" t="str">
        <f t="shared" si="1055"/>
        <v>21:0392</v>
      </c>
      <c r="D6411" s="1" t="str">
        <f t="shared" si="1059"/>
        <v>21:0131</v>
      </c>
      <c r="E6411" t="s">
        <v>25361</v>
      </c>
      <c r="F6411" t="s">
        <v>25362</v>
      </c>
      <c r="H6411">
        <v>67.457079800000002</v>
      </c>
      <c r="I6411">
        <v>-82.552691800000005</v>
      </c>
      <c r="J6411" s="1" t="str">
        <f t="shared" si="1060"/>
        <v>NGR lake sediment grab sample</v>
      </c>
      <c r="K6411" s="1" t="str">
        <f t="shared" si="1061"/>
        <v>&lt;177 micron (NGR)</v>
      </c>
      <c r="L6411">
        <v>29</v>
      </c>
      <c r="M6411" t="s">
        <v>87</v>
      </c>
      <c r="N6411">
        <v>550</v>
      </c>
      <c r="O6411" t="s">
        <v>1058</v>
      </c>
      <c r="P6411" t="s">
        <v>334</v>
      </c>
      <c r="Q6411" t="s">
        <v>76</v>
      </c>
      <c r="R6411" t="s">
        <v>711</v>
      </c>
      <c r="S6411" t="s">
        <v>64</v>
      </c>
      <c r="T6411" t="s">
        <v>36</v>
      </c>
      <c r="U6411" t="s">
        <v>766</v>
      </c>
      <c r="V6411" t="s">
        <v>529</v>
      </c>
      <c r="W6411" t="s">
        <v>66</v>
      </c>
      <c r="X6411" t="s">
        <v>283</v>
      </c>
      <c r="Y6411" t="s">
        <v>33</v>
      </c>
      <c r="Z6411" t="s">
        <v>4117</v>
      </c>
    </row>
    <row r="6412" spans="1:26" hidden="1" x14ac:dyDescent="0.25">
      <c r="A6412" t="s">
        <v>25363</v>
      </c>
      <c r="B6412" t="s">
        <v>25364</v>
      </c>
      <c r="C6412" s="1" t="str">
        <f t="shared" si="1055"/>
        <v>21:0392</v>
      </c>
      <c r="D6412" s="1" t="str">
        <f t="shared" si="1059"/>
        <v>21:0131</v>
      </c>
      <c r="E6412" t="s">
        <v>25365</v>
      </c>
      <c r="F6412" t="s">
        <v>25366</v>
      </c>
      <c r="H6412">
        <v>67.459135599999996</v>
      </c>
      <c r="I6412">
        <v>-82.638004800000004</v>
      </c>
      <c r="J6412" s="1" t="str">
        <f t="shared" si="1060"/>
        <v>NGR lake sediment grab sample</v>
      </c>
      <c r="K6412" s="1" t="str">
        <f t="shared" si="1061"/>
        <v>&lt;177 micron (NGR)</v>
      </c>
      <c r="L6412">
        <v>29</v>
      </c>
      <c r="M6412" t="s">
        <v>251</v>
      </c>
      <c r="N6412">
        <v>551</v>
      </c>
      <c r="O6412" t="s">
        <v>888</v>
      </c>
      <c r="P6412" t="s">
        <v>133</v>
      </c>
      <c r="Q6412" t="s">
        <v>109</v>
      </c>
      <c r="R6412" t="s">
        <v>223</v>
      </c>
      <c r="S6412" t="s">
        <v>134</v>
      </c>
      <c r="T6412" t="s">
        <v>262</v>
      </c>
      <c r="U6412" t="s">
        <v>938</v>
      </c>
      <c r="V6412" t="s">
        <v>4726</v>
      </c>
      <c r="W6412" t="s">
        <v>271</v>
      </c>
      <c r="X6412" t="s">
        <v>283</v>
      </c>
      <c r="Y6412" t="s">
        <v>6213</v>
      </c>
      <c r="Z6412" t="s">
        <v>64</v>
      </c>
    </row>
    <row r="6413" spans="1:26" hidden="1" x14ac:dyDescent="0.25">
      <c r="A6413" t="s">
        <v>25367</v>
      </c>
      <c r="B6413" t="s">
        <v>25368</v>
      </c>
      <c r="C6413" s="1" t="str">
        <f t="shared" si="1055"/>
        <v>21:0392</v>
      </c>
      <c r="D6413" s="1" t="str">
        <f t="shared" si="1059"/>
        <v>21:0131</v>
      </c>
      <c r="E6413" t="s">
        <v>25369</v>
      </c>
      <c r="F6413" t="s">
        <v>25370</v>
      </c>
      <c r="H6413">
        <v>67.468796900000001</v>
      </c>
      <c r="I6413">
        <v>-82.654927099999995</v>
      </c>
      <c r="J6413" s="1" t="str">
        <f t="shared" si="1060"/>
        <v>NGR lake sediment grab sample</v>
      </c>
      <c r="K6413" s="1" t="str">
        <f t="shared" si="1061"/>
        <v>&lt;177 micron (NGR)</v>
      </c>
      <c r="L6413">
        <v>29</v>
      </c>
      <c r="M6413" t="s">
        <v>259</v>
      </c>
      <c r="N6413">
        <v>552</v>
      </c>
      <c r="O6413" t="s">
        <v>61</v>
      </c>
      <c r="P6413" t="s">
        <v>49</v>
      </c>
      <c r="Q6413" t="s">
        <v>146</v>
      </c>
      <c r="R6413" t="s">
        <v>35</v>
      </c>
      <c r="S6413" t="s">
        <v>76</v>
      </c>
      <c r="T6413" t="s">
        <v>36</v>
      </c>
      <c r="U6413" t="s">
        <v>91</v>
      </c>
      <c r="V6413" t="s">
        <v>2909</v>
      </c>
      <c r="W6413" t="s">
        <v>33</v>
      </c>
      <c r="X6413" t="s">
        <v>77</v>
      </c>
      <c r="Y6413" t="s">
        <v>39</v>
      </c>
      <c r="Z6413" t="s">
        <v>565</v>
      </c>
    </row>
    <row r="6414" spans="1:26" hidden="1" x14ac:dyDescent="0.25">
      <c r="A6414" t="s">
        <v>25371</v>
      </c>
      <c r="B6414" t="s">
        <v>25372</v>
      </c>
      <c r="C6414" s="1" t="str">
        <f t="shared" si="1055"/>
        <v>21:0392</v>
      </c>
      <c r="D6414" s="1" t="str">
        <f t="shared" si="1059"/>
        <v>21:0131</v>
      </c>
      <c r="E6414" t="s">
        <v>25369</v>
      </c>
      <c r="F6414" t="s">
        <v>25373</v>
      </c>
      <c r="H6414">
        <v>67.468796900000001</v>
      </c>
      <c r="I6414">
        <v>-82.654927099999995</v>
      </c>
      <c r="J6414" s="1" t="str">
        <f t="shared" si="1060"/>
        <v>NGR lake sediment grab sample</v>
      </c>
      <c r="K6414" s="1" t="str">
        <f t="shared" si="1061"/>
        <v>&lt;177 micron (NGR)</v>
      </c>
      <c r="L6414">
        <v>29</v>
      </c>
      <c r="M6414" t="s">
        <v>268</v>
      </c>
      <c r="N6414">
        <v>553</v>
      </c>
      <c r="O6414" t="s">
        <v>342</v>
      </c>
      <c r="P6414" t="s">
        <v>798</v>
      </c>
      <c r="Q6414" t="s">
        <v>156</v>
      </c>
      <c r="R6414" t="s">
        <v>691</v>
      </c>
      <c r="S6414" t="s">
        <v>50</v>
      </c>
      <c r="T6414" t="s">
        <v>36</v>
      </c>
      <c r="U6414" t="s">
        <v>144</v>
      </c>
      <c r="V6414" t="s">
        <v>992</v>
      </c>
      <c r="W6414" t="s">
        <v>76</v>
      </c>
      <c r="X6414" t="s">
        <v>82</v>
      </c>
      <c r="Y6414" t="s">
        <v>76</v>
      </c>
      <c r="Z6414" t="s">
        <v>283</v>
      </c>
    </row>
    <row r="6415" spans="1:26" hidden="1" x14ac:dyDescent="0.25">
      <c r="A6415" t="s">
        <v>25374</v>
      </c>
      <c r="B6415" t="s">
        <v>25375</v>
      </c>
      <c r="C6415" s="1" t="str">
        <f t="shared" si="1055"/>
        <v>21:0392</v>
      </c>
      <c r="D6415" s="1" t="str">
        <f t="shared" si="1059"/>
        <v>21:0131</v>
      </c>
      <c r="E6415" t="s">
        <v>25376</v>
      </c>
      <c r="F6415" t="s">
        <v>25377</v>
      </c>
      <c r="H6415">
        <v>67.474669300000002</v>
      </c>
      <c r="I6415">
        <v>-82.680581500000002</v>
      </c>
      <c r="J6415" s="1" t="str">
        <f t="shared" si="1060"/>
        <v>NGR lake sediment grab sample</v>
      </c>
      <c r="K6415" s="1" t="str">
        <f t="shared" si="1061"/>
        <v>&lt;177 micron (NGR)</v>
      </c>
      <c r="L6415">
        <v>29</v>
      </c>
      <c r="M6415" t="s">
        <v>96</v>
      </c>
      <c r="N6415">
        <v>554</v>
      </c>
      <c r="O6415" t="s">
        <v>320</v>
      </c>
      <c r="P6415" t="s">
        <v>62</v>
      </c>
      <c r="Q6415" t="s">
        <v>290</v>
      </c>
      <c r="R6415" t="s">
        <v>516</v>
      </c>
      <c r="S6415" t="s">
        <v>97</v>
      </c>
      <c r="T6415" t="s">
        <v>122</v>
      </c>
      <c r="U6415" t="s">
        <v>655</v>
      </c>
      <c r="V6415" t="s">
        <v>911</v>
      </c>
      <c r="W6415" t="s">
        <v>33</v>
      </c>
      <c r="X6415" t="s">
        <v>77</v>
      </c>
      <c r="Y6415" t="s">
        <v>80</v>
      </c>
      <c r="Z6415" t="s">
        <v>25378</v>
      </c>
    </row>
    <row r="6416" spans="1:26" hidden="1" x14ac:dyDescent="0.25">
      <c r="A6416" t="s">
        <v>25379</v>
      </c>
      <c r="B6416" t="s">
        <v>25380</v>
      </c>
      <c r="C6416" s="1" t="str">
        <f t="shared" si="1055"/>
        <v>21:0392</v>
      </c>
      <c r="D6416" s="1" t="str">
        <f t="shared" si="1059"/>
        <v>21:0131</v>
      </c>
      <c r="E6416" t="s">
        <v>25381</v>
      </c>
      <c r="F6416" t="s">
        <v>25382</v>
      </c>
      <c r="H6416">
        <v>67.463104900000005</v>
      </c>
      <c r="I6416">
        <v>-82.759746300000003</v>
      </c>
      <c r="J6416" s="1" t="str">
        <f t="shared" si="1060"/>
        <v>NGR lake sediment grab sample</v>
      </c>
      <c r="K6416" s="1" t="str">
        <f t="shared" si="1061"/>
        <v>&lt;177 micron (NGR)</v>
      </c>
      <c r="L6416">
        <v>29</v>
      </c>
      <c r="M6416" t="s">
        <v>106</v>
      </c>
      <c r="N6416">
        <v>555</v>
      </c>
      <c r="O6416" t="s">
        <v>841</v>
      </c>
      <c r="P6416" t="s">
        <v>48</v>
      </c>
      <c r="Q6416" t="s">
        <v>290</v>
      </c>
      <c r="R6416" t="s">
        <v>18763</v>
      </c>
      <c r="S6416" t="s">
        <v>596</v>
      </c>
      <c r="T6416" t="s">
        <v>36</v>
      </c>
      <c r="U6416" t="s">
        <v>825</v>
      </c>
      <c r="V6416" t="s">
        <v>5774</v>
      </c>
      <c r="W6416" t="s">
        <v>76</v>
      </c>
      <c r="X6416" t="s">
        <v>283</v>
      </c>
      <c r="Y6416" t="s">
        <v>290</v>
      </c>
      <c r="Z6416" t="s">
        <v>6137</v>
      </c>
    </row>
    <row r="6417" spans="1:26" hidden="1" x14ac:dyDescent="0.25">
      <c r="A6417" t="s">
        <v>25383</v>
      </c>
      <c r="B6417" t="s">
        <v>25384</v>
      </c>
      <c r="C6417" s="1" t="str">
        <f t="shared" si="1055"/>
        <v>21:0392</v>
      </c>
      <c r="D6417" s="1" t="str">
        <f t="shared" si="1059"/>
        <v>21:0131</v>
      </c>
      <c r="E6417" t="s">
        <v>25385</v>
      </c>
      <c r="F6417" t="s">
        <v>25386</v>
      </c>
      <c r="H6417">
        <v>67.521147900000003</v>
      </c>
      <c r="I6417">
        <v>-82.819895099999997</v>
      </c>
      <c r="J6417" s="1" t="str">
        <f t="shared" si="1060"/>
        <v>NGR lake sediment grab sample</v>
      </c>
      <c r="K6417" s="1" t="str">
        <f t="shared" si="1061"/>
        <v>&lt;177 micron (NGR)</v>
      </c>
      <c r="L6417">
        <v>29</v>
      </c>
      <c r="M6417" t="s">
        <v>118</v>
      </c>
      <c r="N6417">
        <v>556</v>
      </c>
      <c r="O6417" t="s">
        <v>81</v>
      </c>
      <c r="P6417" t="s">
        <v>48</v>
      </c>
      <c r="Q6417" t="s">
        <v>109</v>
      </c>
      <c r="R6417" t="s">
        <v>48</v>
      </c>
      <c r="S6417" t="s">
        <v>109</v>
      </c>
      <c r="T6417" t="s">
        <v>122</v>
      </c>
      <c r="U6417" t="s">
        <v>463</v>
      </c>
      <c r="V6417" t="s">
        <v>375</v>
      </c>
      <c r="W6417" t="s">
        <v>78</v>
      </c>
      <c r="X6417" t="s">
        <v>77</v>
      </c>
      <c r="Y6417" t="s">
        <v>66</v>
      </c>
      <c r="Z6417" t="s">
        <v>2491</v>
      </c>
    </row>
    <row r="6418" spans="1:26" hidden="1" x14ac:dyDescent="0.25">
      <c r="A6418" t="s">
        <v>25387</v>
      </c>
      <c r="B6418" t="s">
        <v>25388</v>
      </c>
      <c r="C6418" s="1" t="str">
        <f t="shared" si="1055"/>
        <v>21:0392</v>
      </c>
      <c r="D6418" s="1" t="str">
        <f t="shared" si="1059"/>
        <v>21:0131</v>
      </c>
      <c r="E6418" t="s">
        <v>25389</v>
      </c>
      <c r="F6418" t="s">
        <v>25390</v>
      </c>
      <c r="H6418">
        <v>67.534587500000001</v>
      </c>
      <c r="I6418">
        <v>-82.690832799999995</v>
      </c>
      <c r="J6418" s="1" t="str">
        <f t="shared" si="1060"/>
        <v>NGR lake sediment grab sample</v>
      </c>
      <c r="K6418" s="1" t="str">
        <f t="shared" si="1061"/>
        <v>&lt;177 micron (NGR)</v>
      </c>
      <c r="L6418">
        <v>29</v>
      </c>
      <c r="M6418" t="s">
        <v>131</v>
      </c>
      <c r="N6418">
        <v>557</v>
      </c>
      <c r="O6418" t="s">
        <v>243</v>
      </c>
      <c r="P6418" t="s">
        <v>224</v>
      </c>
      <c r="Q6418" t="s">
        <v>77</v>
      </c>
      <c r="R6418" t="s">
        <v>890</v>
      </c>
      <c r="S6418" t="s">
        <v>110</v>
      </c>
      <c r="T6418" t="s">
        <v>36</v>
      </c>
      <c r="U6418" t="s">
        <v>2474</v>
      </c>
      <c r="V6418" t="s">
        <v>5774</v>
      </c>
      <c r="W6418" t="s">
        <v>80</v>
      </c>
      <c r="X6418" t="s">
        <v>890</v>
      </c>
      <c r="Y6418" t="s">
        <v>1607</v>
      </c>
      <c r="Z6418" t="s">
        <v>2127</v>
      </c>
    </row>
    <row r="6419" spans="1:26" hidden="1" x14ac:dyDescent="0.25">
      <c r="A6419" t="s">
        <v>25391</v>
      </c>
      <c r="B6419" t="s">
        <v>25392</v>
      </c>
      <c r="C6419" s="1" t="str">
        <f t="shared" si="1055"/>
        <v>21:0392</v>
      </c>
      <c r="D6419" s="1" t="str">
        <f t="shared" si="1059"/>
        <v>21:0131</v>
      </c>
      <c r="E6419" t="s">
        <v>25393</v>
      </c>
      <c r="F6419" t="s">
        <v>25394</v>
      </c>
      <c r="H6419">
        <v>67.536878700000003</v>
      </c>
      <c r="I6419">
        <v>-82.638096700000006</v>
      </c>
      <c r="J6419" s="1" t="str">
        <f t="shared" si="1060"/>
        <v>NGR lake sediment grab sample</v>
      </c>
      <c r="K6419" s="1" t="str">
        <f t="shared" si="1061"/>
        <v>&lt;177 micron (NGR)</v>
      </c>
      <c r="L6419">
        <v>29</v>
      </c>
      <c r="M6419" t="s">
        <v>143</v>
      </c>
      <c r="N6419">
        <v>558</v>
      </c>
      <c r="O6419" t="s">
        <v>541</v>
      </c>
      <c r="P6419" t="s">
        <v>546</v>
      </c>
      <c r="Q6419" t="s">
        <v>34</v>
      </c>
      <c r="R6419" t="s">
        <v>423</v>
      </c>
      <c r="S6419" t="s">
        <v>64</v>
      </c>
      <c r="T6419" t="s">
        <v>36</v>
      </c>
      <c r="U6419" t="s">
        <v>269</v>
      </c>
      <c r="V6419" t="s">
        <v>5774</v>
      </c>
      <c r="W6419" t="s">
        <v>80</v>
      </c>
      <c r="X6419" t="s">
        <v>77</v>
      </c>
      <c r="Y6419" t="s">
        <v>80</v>
      </c>
      <c r="Z6419" t="s">
        <v>290</v>
      </c>
    </row>
    <row r="6420" spans="1:26" hidden="1" x14ac:dyDescent="0.25">
      <c r="A6420" t="s">
        <v>25395</v>
      </c>
      <c r="B6420" t="s">
        <v>25396</v>
      </c>
      <c r="C6420" s="1" t="str">
        <f t="shared" si="1055"/>
        <v>21:0392</v>
      </c>
      <c r="D6420" s="1" t="str">
        <f t="shared" si="1059"/>
        <v>21:0131</v>
      </c>
      <c r="E6420" t="s">
        <v>25397</v>
      </c>
      <c r="F6420" t="s">
        <v>25398</v>
      </c>
      <c r="H6420">
        <v>67.525216200000003</v>
      </c>
      <c r="I6420">
        <v>-82.565380300000001</v>
      </c>
      <c r="J6420" s="1" t="str">
        <f t="shared" si="1060"/>
        <v>NGR lake sediment grab sample</v>
      </c>
      <c r="K6420" s="1" t="str">
        <f t="shared" si="1061"/>
        <v>&lt;177 micron (NGR)</v>
      </c>
      <c r="L6420">
        <v>29</v>
      </c>
      <c r="M6420" t="s">
        <v>177</v>
      </c>
      <c r="N6420">
        <v>559</v>
      </c>
      <c r="O6420" t="s">
        <v>298</v>
      </c>
      <c r="P6420" t="s">
        <v>61</v>
      </c>
      <c r="Q6420" t="s">
        <v>156</v>
      </c>
      <c r="R6420" t="s">
        <v>283</v>
      </c>
      <c r="S6420" t="s">
        <v>76</v>
      </c>
      <c r="T6420" t="s">
        <v>122</v>
      </c>
      <c r="U6420" t="s">
        <v>100</v>
      </c>
      <c r="V6420" t="s">
        <v>408</v>
      </c>
      <c r="W6420" t="s">
        <v>78</v>
      </c>
      <c r="X6420" t="s">
        <v>82</v>
      </c>
      <c r="Y6420" t="s">
        <v>63</v>
      </c>
      <c r="Z6420" t="s">
        <v>77</v>
      </c>
    </row>
    <row r="6421" spans="1:26" hidden="1" x14ac:dyDescent="0.25">
      <c r="A6421" t="s">
        <v>25399</v>
      </c>
      <c r="B6421" t="s">
        <v>25400</v>
      </c>
      <c r="C6421" s="1" t="str">
        <f t="shared" si="1055"/>
        <v>21:0392</v>
      </c>
      <c r="D6421" s="1" t="str">
        <f t="shared" si="1059"/>
        <v>21:0131</v>
      </c>
      <c r="E6421" t="s">
        <v>25401</v>
      </c>
      <c r="F6421" t="s">
        <v>25402</v>
      </c>
      <c r="H6421">
        <v>67.544377999999995</v>
      </c>
      <c r="I6421">
        <v>-82.533700800000005</v>
      </c>
      <c r="J6421" s="1" t="str">
        <f t="shared" si="1060"/>
        <v>NGR lake sediment grab sample</v>
      </c>
      <c r="K6421" s="1" t="str">
        <f t="shared" si="1061"/>
        <v>&lt;177 micron (NGR)</v>
      </c>
      <c r="L6421">
        <v>29</v>
      </c>
      <c r="M6421" t="s">
        <v>187</v>
      </c>
      <c r="N6421">
        <v>560</v>
      </c>
      <c r="O6421" t="s">
        <v>417</v>
      </c>
      <c r="P6421" t="s">
        <v>336</v>
      </c>
      <c r="Q6421" t="s">
        <v>290</v>
      </c>
      <c r="R6421" t="s">
        <v>798</v>
      </c>
      <c r="S6421" t="s">
        <v>34</v>
      </c>
      <c r="T6421" t="s">
        <v>36</v>
      </c>
      <c r="U6421" t="s">
        <v>655</v>
      </c>
      <c r="V6421" t="s">
        <v>33</v>
      </c>
      <c r="W6421" t="s">
        <v>156</v>
      </c>
      <c r="X6421" t="s">
        <v>283</v>
      </c>
      <c r="Y6421" t="s">
        <v>80</v>
      </c>
      <c r="Z6421" t="s">
        <v>135</v>
      </c>
    </row>
    <row r="6422" spans="1:26" hidden="1" x14ac:dyDescent="0.25">
      <c r="A6422" t="s">
        <v>25403</v>
      </c>
      <c r="B6422" t="s">
        <v>25404</v>
      </c>
      <c r="C6422" s="1" t="str">
        <f t="shared" si="1055"/>
        <v>21:0392</v>
      </c>
      <c r="D6422" s="1" t="str">
        <f t="shared" si="1059"/>
        <v>21:0131</v>
      </c>
      <c r="E6422" t="s">
        <v>25405</v>
      </c>
      <c r="F6422" t="s">
        <v>25406</v>
      </c>
      <c r="H6422">
        <v>67.526553399999997</v>
      </c>
      <c r="I6422">
        <v>-82.268915800000002</v>
      </c>
      <c r="J6422" s="1" t="str">
        <f t="shared" si="1060"/>
        <v>NGR lake sediment grab sample</v>
      </c>
      <c r="K6422" s="1" t="str">
        <f t="shared" si="1061"/>
        <v>&lt;177 micron (NGR)</v>
      </c>
      <c r="L6422">
        <v>29</v>
      </c>
      <c r="M6422" t="s">
        <v>196</v>
      </c>
      <c r="N6422">
        <v>561</v>
      </c>
      <c r="O6422" t="s">
        <v>798</v>
      </c>
      <c r="P6422" t="s">
        <v>334</v>
      </c>
      <c r="Q6422" t="s">
        <v>146</v>
      </c>
      <c r="R6422" t="s">
        <v>489</v>
      </c>
      <c r="S6422" t="s">
        <v>50</v>
      </c>
      <c r="T6422" t="s">
        <v>36</v>
      </c>
      <c r="U6422" t="s">
        <v>673</v>
      </c>
      <c r="V6422" t="s">
        <v>5080</v>
      </c>
      <c r="W6422" t="s">
        <v>33</v>
      </c>
      <c r="X6422" t="s">
        <v>77</v>
      </c>
      <c r="Y6422" t="s">
        <v>63</v>
      </c>
      <c r="Z6422" t="s">
        <v>4550</v>
      </c>
    </row>
    <row r="6423" spans="1:26" hidden="1" x14ac:dyDescent="0.25">
      <c r="A6423" t="s">
        <v>25407</v>
      </c>
      <c r="B6423" t="s">
        <v>25408</v>
      </c>
      <c r="C6423" s="1" t="str">
        <f t="shared" si="1055"/>
        <v>21:0392</v>
      </c>
      <c r="D6423" s="1" t="str">
        <f t="shared" si="1059"/>
        <v>21:0131</v>
      </c>
      <c r="E6423" t="s">
        <v>25409</v>
      </c>
      <c r="F6423" t="s">
        <v>25410</v>
      </c>
      <c r="H6423">
        <v>67.523401899999996</v>
      </c>
      <c r="I6423">
        <v>-82.213048400000005</v>
      </c>
      <c r="J6423" s="1" t="str">
        <f t="shared" si="1060"/>
        <v>NGR lake sediment grab sample</v>
      </c>
      <c r="K6423" s="1" t="str">
        <f t="shared" si="1061"/>
        <v>&lt;177 micron (NGR)</v>
      </c>
      <c r="L6423">
        <v>29</v>
      </c>
      <c r="M6423" t="s">
        <v>206</v>
      </c>
      <c r="N6423">
        <v>562</v>
      </c>
      <c r="O6423" t="s">
        <v>2247</v>
      </c>
      <c r="P6423" t="s">
        <v>62</v>
      </c>
      <c r="Q6423" t="s">
        <v>80</v>
      </c>
      <c r="R6423" t="s">
        <v>858</v>
      </c>
      <c r="S6423" t="s">
        <v>271</v>
      </c>
      <c r="T6423" t="s">
        <v>122</v>
      </c>
      <c r="U6423" t="s">
        <v>559</v>
      </c>
      <c r="V6423" t="s">
        <v>6252</v>
      </c>
      <c r="W6423" t="s">
        <v>76</v>
      </c>
      <c r="X6423" t="s">
        <v>77</v>
      </c>
      <c r="Y6423" t="s">
        <v>3466</v>
      </c>
      <c r="Z6423" t="s">
        <v>2391</v>
      </c>
    </row>
    <row r="6424" spans="1:26" hidden="1" x14ac:dyDescent="0.25">
      <c r="A6424" t="s">
        <v>25411</v>
      </c>
      <c r="B6424" t="s">
        <v>25412</v>
      </c>
      <c r="C6424" s="1" t="str">
        <f t="shared" si="1055"/>
        <v>21:0392</v>
      </c>
      <c r="D6424" s="1" t="str">
        <f t="shared" si="1059"/>
        <v>21:0131</v>
      </c>
      <c r="E6424" t="s">
        <v>25413</v>
      </c>
      <c r="F6424" t="s">
        <v>25414</v>
      </c>
      <c r="H6424">
        <v>67.524232100000006</v>
      </c>
      <c r="I6424">
        <v>-82.1071302</v>
      </c>
      <c r="J6424" s="1" t="str">
        <f t="shared" si="1060"/>
        <v>NGR lake sediment grab sample</v>
      </c>
      <c r="K6424" s="1" t="str">
        <f t="shared" si="1061"/>
        <v>&lt;177 micron (NGR)</v>
      </c>
      <c r="L6424">
        <v>29</v>
      </c>
      <c r="M6424" t="s">
        <v>214</v>
      </c>
      <c r="N6424">
        <v>563</v>
      </c>
      <c r="O6424" t="s">
        <v>108</v>
      </c>
      <c r="P6424" t="s">
        <v>198</v>
      </c>
      <c r="Q6424" t="s">
        <v>63</v>
      </c>
      <c r="R6424" t="s">
        <v>455</v>
      </c>
      <c r="S6424" t="s">
        <v>50</v>
      </c>
      <c r="T6424" t="s">
        <v>36</v>
      </c>
      <c r="U6424" t="s">
        <v>119</v>
      </c>
      <c r="V6424" t="s">
        <v>38</v>
      </c>
      <c r="W6424" t="s">
        <v>78</v>
      </c>
      <c r="X6424" t="s">
        <v>76</v>
      </c>
      <c r="Y6424" t="s">
        <v>146</v>
      </c>
      <c r="Z6424" t="s">
        <v>63</v>
      </c>
    </row>
    <row r="6425" spans="1:26" hidden="1" x14ac:dyDescent="0.25">
      <c r="A6425" t="s">
        <v>25415</v>
      </c>
      <c r="B6425" t="s">
        <v>25416</v>
      </c>
      <c r="C6425" s="1" t="str">
        <f t="shared" si="1055"/>
        <v>21:0392</v>
      </c>
      <c r="D6425" s="1" t="str">
        <f>HYPERLINK("http://geochem.nrcan.gc.ca/cdogs/content/svy/svy_e.htm", "")</f>
        <v/>
      </c>
      <c r="G6425" s="1" t="str">
        <f>HYPERLINK("http://geochem.nrcan.gc.ca/cdogs/content/cr_/cr_00021_e.htm", "21")</f>
        <v>21</v>
      </c>
      <c r="J6425" t="s">
        <v>220</v>
      </c>
      <c r="K6425" t="s">
        <v>221</v>
      </c>
      <c r="L6425">
        <v>29</v>
      </c>
      <c r="M6425" t="s">
        <v>222</v>
      </c>
      <c r="N6425">
        <v>564</v>
      </c>
      <c r="O6425" t="s">
        <v>489</v>
      </c>
      <c r="P6425" t="s">
        <v>198</v>
      </c>
      <c r="Q6425" t="s">
        <v>64</v>
      </c>
      <c r="R6425" t="s">
        <v>146</v>
      </c>
      <c r="S6425" t="s">
        <v>80</v>
      </c>
      <c r="T6425" t="s">
        <v>36</v>
      </c>
      <c r="U6425" t="s">
        <v>4834</v>
      </c>
      <c r="V6425" t="s">
        <v>685</v>
      </c>
      <c r="W6425" t="s">
        <v>76</v>
      </c>
      <c r="X6425" t="s">
        <v>890</v>
      </c>
      <c r="Y6425" t="s">
        <v>78</v>
      </c>
      <c r="Z6425" t="s">
        <v>2491</v>
      </c>
    </row>
    <row r="6426" spans="1:26" hidden="1" x14ac:dyDescent="0.25">
      <c r="A6426" t="s">
        <v>25417</v>
      </c>
      <c r="B6426" t="s">
        <v>25418</v>
      </c>
      <c r="C6426" s="1" t="str">
        <f t="shared" si="1055"/>
        <v>21:0392</v>
      </c>
      <c r="D6426" s="1" t="str">
        <f t="shared" ref="D6426:D6442" si="1062">HYPERLINK("http://geochem.nrcan.gc.ca/cdogs/content/svy/svy210131_e.htm", "21:0131")</f>
        <v>21:0131</v>
      </c>
      <c r="E6426" t="s">
        <v>25345</v>
      </c>
      <c r="F6426" t="s">
        <v>25419</v>
      </c>
      <c r="H6426">
        <v>67.525260599999996</v>
      </c>
      <c r="I6426">
        <v>-82.021587400000001</v>
      </c>
      <c r="J6426" s="1" t="str">
        <f t="shared" ref="J6426:J6442" si="1063">HYPERLINK("http://geochem.nrcan.gc.ca/cdogs/content/kwd/kwd020027_e.htm", "NGR lake sediment grab sample")</f>
        <v>NGR lake sediment grab sample</v>
      </c>
      <c r="K6426" s="1" t="str">
        <f t="shared" ref="K6426:K6442" si="1064">HYPERLINK("http://geochem.nrcan.gc.ca/cdogs/content/kwd/kwd080006_e.htm", "&lt;177 micron (NGR)")</f>
        <v>&lt;177 micron (NGR)</v>
      </c>
      <c r="L6426">
        <v>29</v>
      </c>
      <c r="M6426" t="s">
        <v>366</v>
      </c>
      <c r="N6426">
        <v>565</v>
      </c>
      <c r="O6426" t="s">
        <v>798</v>
      </c>
      <c r="P6426" t="s">
        <v>62</v>
      </c>
      <c r="Q6426" t="s">
        <v>78</v>
      </c>
      <c r="R6426" t="s">
        <v>6616</v>
      </c>
      <c r="S6426" t="s">
        <v>277</v>
      </c>
      <c r="T6426" t="s">
        <v>36</v>
      </c>
      <c r="U6426" t="s">
        <v>2645</v>
      </c>
      <c r="V6426" t="s">
        <v>19010</v>
      </c>
      <c r="W6426" t="s">
        <v>76</v>
      </c>
      <c r="X6426" t="s">
        <v>283</v>
      </c>
      <c r="Y6426" t="s">
        <v>97</v>
      </c>
      <c r="Z6426" t="s">
        <v>3940</v>
      </c>
    </row>
    <row r="6427" spans="1:26" hidden="1" x14ac:dyDescent="0.25">
      <c r="A6427" t="s">
        <v>25420</v>
      </c>
      <c r="B6427" t="s">
        <v>25421</v>
      </c>
      <c r="C6427" s="1" t="str">
        <f t="shared" si="1055"/>
        <v>21:0392</v>
      </c>
      <c r="D6427" s="1" t="str">
        <f t="shared" si="1062"/>
        <v>21:0131</v>
      </c>
      <c r="E6427" t="s">
        <v>25422</v>
      </c>
      <c r="F6427" t="s">
        <v>25423</v>
      </c>
      <c r="H6427">
        <v>67.555573699999997</v>
      </c>
      <c r="I6427">
        <v>-82.225916299999994</v>
      </c>
      <c r="J6427" s="1" t="str">
        <f t="shared" si="1063"/>
        <v>NGR lake sediment grab sample</v>
      </c>
      <c r="K6427" s="1" t="str">
        <f t="shared" si="1064"/>
        <v>&lt;177 micron (NGR)</v>
      </c>
      <c r="L6427">
        <v>30</v>
      </c>
      <c r="M6427" t="s">
        <v>30</v>
      </c>
      <c r="N6427">
        <v>566</v>
      </c>
      <c r="O6427" t="s">
        <v>798</v>
      </c>
      <c r="P6427" t="s">
        <v>489</v>
      </c>
      <c r="Q6427" t="s">
        <v>39</v>
      </c>
      <c r="R6427" t="s">
        <v>51</v>
      </c>
      <c r="S6427" t="s">
        <v>109</v>
      </c>
      <c r="T6427" t="s">
        <v>36</v>
      </c>
      <c r="U6427" t="s">
        <v>119</v>
      </c>
      <c r="V6427" t="s">
        <v>63</v>
      </c>
      <c r="W6427" t="s">
        <v>63</v>
      </c>
      <c r="X6427" t="s">
        <v>82</v>
      </c>
      <c r="Y6427" t="s">
        <v>66</v>
      </c>
      <c r="Z6427" t="s">
        <v>1108</v>
      </c>
    </row>
    <row r="6428" spans="1:26" hidden="1" x14ac:dyDescent="0.25">
      <c r="A6428" t="s">
        <v>25424</v>
      </c>
      <c r="B6428" t="s">
        <v>25425</v>
      </c>
      <c r="C6428" s="1" t="str">
        <f t="shared" si="1055"/>
        <v>21:0392</v>
      </c>
      <c r="D6428" s="1" t="str">
        <f t="shared" si="1062"/>
        <v>21:0131</v>
      </c>
      <c r="E6428" t="s">
        <v>25426</v>
      </c>
      <c r="F6428" t="s">
        <v>25427</v>
      </c>
      <c r="H6428">
        <v>67.572009800000004</v>
      </c>
      <c r="I6428">
        <v>-82.044956499999998</v>
      </c>
      <c r="J6428" s="1" t="str">
        <f t="shared" si="1063"/>
        <v>NGR lake sediment grab sample</v>
      </c>
      <c r="K6428" s="1" t="str">
        <f t="shared" si="1064"/>
        <v>&lt;177 micron (NGR)</v>
      </c>
      <c r="L6428">
        <v>30</v>
      </c>
      <c r="M6428" t="s">
        <v>47</v>
      </c>
      <c r="N6428">
        <v>567</v>
      </c>
      <c r="O6428" t="s">
        <v>334</v>
      </c>
      <c r="P6428" t="s">
        <v>77</v>
      </c>
      <c r="Q6428" t="s">
        <v>63</v>
      </c>
      <c r="R6428" t="s">
        <v>321</v>
      </c>
      <c r="S6428" t="s">
        <v>146</v>
      </c>
      <c r="T6428" t="s">
        <v>36</v>
      </c>
      <c r="U6428" t="s">
        <v>291</v>
      </c>
      <c r="V6428" t="s">
        <v>408</v>
      </c>
      <c r="W6428" t="s">
        <v>66</v>
      </c>
      <c r="X6428" t="s">
        <v>76</v>
      </c>
      <c r="Y6428" t="s">
        <v>66</v>
      </c>
      <c r="Z6428" t="s">
        <v>1006</v>
      </c>
    </row>
    <row r="6429" spans="1:26" hidden="1" x14ac:dyDescent="0.25">
      <c r="A6429" t="s">
        <v>25428</v>
      </c>
      <c r="B6429" t="s">
        <v>25429</v>
      </c>
      <c r="C6429" s="1" t="str">
        <f t="shared" si="1055"/>
        <v>21:0392</v>
      </c>
      <c r="D6429" s="1" t="str">
        <f t="shared" si="1062"/>
        <v>21:0131</v>
      </c>
      <c r="E6429" t="s">
        <v>25430</v>
      </c>
      <c r="F6429" t="s">
        <v>25431</v>
      </c>
      <c r="H6429">
        <v>67.553148699999994</v>
      </c>
      <c r="I6429">
        <v>-82.103927999999996</v>
      </c>
      <c r="J6429" s="1" t="str">
        <f t="shared" si="1063"/>
        <v>NGR lake sediment grab sample</v>
      </c>
      <c r="K6429" s="1" t="str">
        <f t="shared" si="1064"/>
        <v>&lt;177 micron (NGR)</v>
      </c>
      <c r="L6429">
        <v>30</v>
      </c>
      <c r="M6429" t="s">
        <v>60</v>
      </c>
      <c r="N6429">
        <v>568</v>
      </c>
      <c r="O6429" t="s">
        <v>890</v>
      </c>
      <c r="P6429" t="s">
        <v>77</v>
      </c>
      <c r="Q6429" t="s">
        <v>80</v>
      </c>
      <c r="R6429" t="s">
        <v>321</v>
      </c>
      <c r="S6429" t="s">
        <v>146</v>
      </c>
      <c r="T6429" t="s">
        <v>36</v>
      </c>
      <c r="U6429" t="s">
        <v>291</v>
      </c>
      <c r="V6429" t="s">
        <v>529</v>
      </c>
      <c r="W6429" t="s">
        <v>66</v>
      </c>
      <c r="X6429" t="s">
        <v>77</v>
      </c>
      <c r="Y6429" t="s">
        <v>80</v>
      </c>
      <c r="Z6429" t="s">
        <v>1006</v>
      </c>
    </row>
    <row r="6430" spans="1:26" hidden="1" x14ac:dyDescent="0.25">
      <c r="A6430" t="s">
        <v>25432</v>
      </c>
      <c r="B6430" t="s">
        <v>25433</v>
      </c>
      <c r="C6430" s="1" t="str">
        <f t="shared" si="1055"/>
        <v>21:0392</v>
      </c>
      <c r="D6430" s="1" t="str">
        <f t="shared" si="1062"/>
        <v>21:0131</v>
      </c>
      <c r="E6430" t="s">
        <v>25434</v>
      </c>
      <c r="F6430" t="s">
        <v>25435</v>
      </c>
      <c r="H6430">
        <v>67.566951799999998</v>
      </c>
      <c r="I6430">
        <v>-82.169624400000004</v>
      </c>
      <c r="J6430" s="1" t="str">
        <f t="shared" si="1063"/>
        <v>NGR lake sediment grab sample</v>
      </c>
      <c r="K6430" s="1" t="str">
        <f t="shared" si="1064"/>
        <v>&lt;177 micron (NGR)</v>
      </c>
      <c r="L6430">
        <v>30</v>
      </c>
      <c r="M6430" t="s">
        <v>154</v>
      </c>
      <c r="N6430">
        <v>569</v>
      </c>
      <c r="O6430" t="s">
        <v>771</v>
      </c>
      <c r="P6430" t="s">
        <v>1254</v>
      </c>
      <c r="Q6430" t="s">
        <v>146</v>
      </c>
      <c r="R6430" t="s">
        <v>489</v>
      </c>
      <c r="S6430" t="s">
        <v>156</v>
      </c>
      <c r="T6430" t="s">
        <v>36</v>
      </c>
      <c r="U6430" t="s">
        <v>31</v>
      </c>
      <c r="V6430" t="s">
        <v>171</v>
      </c>
      <c r="W6430" t="s">
        <v>78</v>
      </c>
      <c r="X6430" t="s">
        <v>82</v>
      </c>
      <c r="Y6430" t="s">
        <v>63</v>
      </c>
      <c r="Z6430" t="s">
        <v>134</v>
      </c>
    </row>
    <row r="6431" spans="1:26" hidden="1" x14ac:dyDescent="0.25">
      <c r="A6431" t="s">
        <v>25436</v>
      </c>
      <c r="B6431" t="s">
        <v>25437</v>
      </c>
      <c r="C6431" s="1" t="str">
        <f t="shared" si="1055"/>
        <v>21:0392</v>
      </c>
      <c r="D6431" s="1" t="str">
        <f t="shared" si="1062"/>
        <v>21:0131</v>
      </c>
      <c r="E6431" t="s">
        <v>25422</v>
      </c>
      <c r="F6431" t="s">
        <v>25438</v>
      </c>
      <c r="H6431">
        <v>67.555573699999997</v>
      </c>
      <c r="I6431">
        <v>-82.225916299999994</v>
      </c>
      <c r="J6431" s="1" t="str">
        <f t="shared" si="1063"/>
        <v>NGR lake sediment grab sample</v>
      </c>
      <c r="K6431" s="1" t="str">
        <f t="shared" si="1064"/>
        <v>&lt;177 micron (NGR)</v>
      </c>
      <c r="L6431">
        <v>30</v>
      </c>
      <c r="M6431" t="s">
        <v>162</v>
      </c>
      <c r="N6431">
        <v>570</v>
      </c>
      <c r="O6431" t="s">
        <v>61</v>
      </c>
      <c r="P6431" t="s">
        <v>62</v>
      </c>
      <c r="Q6431" t="s">
        <v>39</v>
      </c>
      <c r="R6431" t="s">
        <v>51</v>
      </c>
      <c r="S6431" t="s">
        <v>109</v>
      </c>
      <c r="T6431" t="s">
        <v>36</v>
      </c>
      <c r="U6431" t="s">
        <v>766</v>
      </c>
      <c r="V6431" t="s">
        <v>63</v>
      </c>
      <c r="W6431" t="s">
        <v>80</v>
      </c>
      <c r="X6431" t="s">
        <v>283</v>
      </c>
      <c r="Y6431" t="s">
        <v>309</v>
      </c>
      <c r="Z6431" t="s">
        <v>198</v>
      </c>
    </row>
    <row r="6432" spans="1:26" hidden="1" x14ac:dyDescent="0.25">
      <c r="A6432" t="s">
        <v>25439</v>
      </c>
      <c r="B6432" t="s">
        <v>25440</v>
      </c>
      <c r="C6432" s="1" t="str">
        <f t="shared" si="1055"/>
        <v>21:0392</v>
      </c>
      <c r="D6432" s="1" t="str">
        <f t="shared" si="1062"/>
        <v>21:0131</v>
      </c>
      <c r="E6432" t="s">
        <v>25422</v>
      </c>
      <c r="F6432" t="s">
        <v>25441</v>
      </c>
      <c r="H6432">
        <v>67.555573699999997</v>
      </c>
      <c r="I6432">
        <v>-82.225916299999994</v>
      </c>
      <c r="J6432" s="1" t="str">
        <f t="shared" si="1063"/>
        <v>NGR lake sediment grab sample</v>
      </c>
      <c r="K6432" s="1" t="str">
        <f t="shared" si="1064"/>
        <v>&lt;177 micron (NGR)</v>
      </c>
      <c r="L6432">
        <v>30</v>
      </c>
      <c r="M6432" t="s">
        <v>169</v>
      </c>
      <c r="N6432">
        <v>571</v>
      </c>
      <c r="O6432" t="s">
        <v>236</v>
      </c>
      <c r="P6432" t="s">
        <v>321</v>
      </c>
      <c r="Q6432" t="s">
        <v>39</v>
      </c>
      <c r="R6432" t="s">
        <v>32</v>
      </c>
      <c r="S6432" t="s">
        <v>146</v>
      </c>
      <c r="T6432" t="s">
        <v>36</v>
      </c>
      <c r="U6432" t="s">
        <v>40</v>
      </c>
      <c r="V6432" t="s">
        <v>529</v>
      </c>
      <c r="W6432" t="s">
        <v>66</v>
      </c>
      <c r="X6432" t="s">
        <v>77</v>
      </c>
      <c r="Y6432" t="s">
        <v>41</v>
      </c>
      <c r="Z6432" t="s">
        <v>25442</v>
      </c>
    </row>
    <row r="6433" spans="1:26" hidden="1" x14ac:dyDescent="0.25">
      <c r="A6433" t="s">
        <v>25443</v>
      </c>
      <c r="B6433" t="s">
        <v>25444</v>
      </c>
      <c r="C6433" s="1" t="str">
        <f t="shared" si="1055"/>
        <v>21:0392</v>
      </c>
      <c r="D6433" s="1" t="str">
        <f t="shared" si="1062"/>
        <v>21:0131</v>
      </c>
      <c r="E6433" t="s">
        <v>25445</v>
      </c>
      <c r="F6433" t="s">
        <v>25446</v>
      </c>
      <c r="H6433">
        <v>67.553010599999993</v>
      </c>
      <c r="I6433">
        <v>-82.308263400000001</v>
      </c>
      <c r="J6433" s="1" t="str">
        <f t="shared" si="1063"/>
        <v>NGR lake sediment grab sample</v>
      </c>
      <c r="K6433" s="1" t="str">
        <f t="shared" si="1064"/>
        <v>&lt;177 micron (NGR)</v>
      </c>
      <c r="L6433">
        <v>30</v>
      </c>
      <c r="M6433" t="s">
        <v>73</v>
      </c>
      <c r="N6433">
        <v>572</v>
      </c>
      <c r="O6433" t="s">
        <v>666</v>
      </c>
      <c r="P6433" t="s">
        <v>334</v>
      </c>
      <c r="Q6433" t="s">
        <v>76</v>
      </c>
      <c r="R6433" t="s">
        <v>278</v>
      </c>
      <c r="S6433" t="s">
        <v>290</v>
      </c>
      <c r="T6433" t="s">
        <v>36</v>
      </c>
      <c r="U6433" t="s">
        <v>1024</v>
      </c>
      <c r="V6433" t="s">
        <v>504</v>
      </c>
      <c r="W6433" t="s">
        <v>80</v>
      </c>
      <c r="X6433" t="s">
        <v>77</v>
      </c>
      <c r="Y6433" t="s">
        <v>1607</v>
      </c>
      <c r="Z6433" t="s">
        <v>3876</v>
      </c>
    </row>
    <row r="6434" spans="1:26" hidden="1" x14ac:dyDescent="0.25">
      <c r="A6434" t="s">
        <v>25447</v>
      </c>
      <c r="B6434" t="s">
        <v>25448</v>
      </c>
      <c r="C6434" s="1" t="str">
        <f t="shared" si="1055"/>
        <v>21:0392</v>
      </c>
      <c r="D6434" s="1" t="str">
        <f t="shared" si="1062"/>
        <v>21:0131</v>
      </c>
      <c r="E6434" t="s">
        <v>25449</v>
      </c>
      <c r="F6434" t="s">
        <v>25450</v>
      </c>
      <c r="H6434">
        <v>67.570610900000005</v>
      </c>
      <c r="I6434">
        <v>-82.371413399999994</v>
      </c>
      <c r="J6434" s="1" t="str">
        <f t="shared" si="1063"/>
        <v>NGR lake sediment grab sample</v>
      </c>
      <c r="K6434" s="1" t="str">
        <f t="shared" si="1064"/>
        <v>&lt;177 micron (NGR)</v>
      </c>
      <c r="L6434">
        <v>30</v>
      </c>
      <c r="M6434" t="s">
        <v>87</v>
      </c>
      <c r="N6434">
        <v>573</v>
      </c>
      <c r="O6434" t="s">
        <v>207</v>
      </c>
      <c r="P6434" t="s">
        <v>489</v>
      </c>
      <c r="Q6434" t="s">
        <v>109</v>
      </c>
      <c r="R6434" t="s">
        <v>400</v>
      </c>
      <c r="S6434" t="s">
        <v>134</v>
      </c>
      <c r="T6434" t="s">
        <v>36</v>
      </c>
      <c r="U6434" t="s">
        <v>355</v>
      </c>
      <c r="V6434" t="s">
        <v>710</v>
      </c>
      <c r="W6434" t="s">
        <v>39</v>
      </c>
      <c r="X6434" t="s">
        <v>77</v>
      </c>
      <c r="Y6434" t="s">
        <v>5107</v>
      </c>
      <c r="Z6434" t="s">
        <v>11653</v>
      </c>
    </row>
    <row r="6435" spans="1:26" hidden="1" x14ac:dyDescent="0.25">
      <c r="A6435" t="s">
        <v>25451</v>
      </c>
      <c r="B6435" t="s">
        <v>25452</v>
      </c>
      <c r="C6435" s="1" t="str">
        <f t="shared" si="1055"/>
        <v>21:0392</v>
      </c>
      <c r="D6435" s="1" t="str">
        <f t="shared" si="1062"/>
        <v>21:0131</v>
      </c>
      <c r="E6435" t="s">
        <v>25453</v>
      </c>
      <c r="F6435" t="s">
        <v>25454</v>
      </c>
      <c r="H6435">
        <v>67.577874699999995</v>
      </c>
      <c r="I6435">
        <v>-82.423857400000003</v>
      </c>
      <c r="J6435" s="1" t="str">
        <f t="shared" si="1063"/>
        <v>NGR lake sediment grab sample</v>
      </c>
      <c r="K6435" s="1" t="str">
        <f t="shared" si="1064"/>
        <v>&lt;177 micron (NGR)</v>
      </c>
      <c r="L6435">
        <v>30</v>
      </c>
      <c r="M6435" t="s">
        <v>96</v>
      </c>
      <c r="N6435">
        <v>574</v>
      </c>
      <c r="O6435" t="s">
        <v>759</v>
      </c>
      <c r="P6435" t="s">
        <v>489</v>
      </c>
      <c r="Q6435" t="s">
        <v>156</v>
      </c>
      <c r="R6435" t="s">
        <v>406</v>
      </c>
      <c r="S6435" t="s">
        <v>156</v>
      </c>
      <c r="T6435" t="s">
        <v>36</v>
      </c>
      <c r="U6435" t="s">
        <v>199</v>
      </c>
      <c r="V6435" t="s">
        <v>164</v>
      </c>
      <c r="W6435" t="s">
        <v>66</v>
      </c>
      <c r="X6435" t="s">
        <v>77</v>
      </c>
      <c r="Y6435" t="s">
        <v>1607</v>
      </c>
      <c r="Z6435" t="s">
        <v>2787</v>
      </c>
    </row>
    <row r="6436" spans="1:26" hidden="1" x14ac:dyDescent="0.25">
      <c r="A6436" t="s">
        <v>25455</v>
      </c>
      <c r="B6436" t="s">
        <v>25456</v>
      </c>
      <c r="C6436" s="1" t="str">
        <f t="shared" si="1055"/>
        <v>21:0392</v>
      </c>
      <c r="D6436" s="1" t="str">
        <f t="shared" si="1062"/>
        <v>21:0131</v>
      </c>
      <c r="E6436" t="s">
        <v>25457</v>
      </c>
      <c r="F6436" t="s">
        <v>25458</v>
      </c>
      <c r="H6436">
        <v>67.573357900000005</v>
      </c>
      <c r="I6436">
        <v>-82.673420399999998</v>
      </c>
      <c r="J6436" s="1" t="str">
        <f t="shared" si="1063"/>
        <v>NGR lake sediment grab sample</v>
      </c>
      <c r="K6436" s="1" t="str">
        <f t="shared" si="1064"/>
        <v>&lt;177 micron (NGR)</v>
      </c>
      <c r="L6436">
        <v>30</v>
      </c>
      <c r="M6436" t="s">
        <v>106</v>
      </c>
      <c r="N6436">
        <v>575</v>
      </c>
      <c r="O6436" t="s">
        <v>455</v>
      </c>
      <c r="P6436" t="s">
        <v>32</v>
      </c>
      <c r="Q6436" t="s">
        <v>146</v>
      </c>
      <c r="R6436" t="s">
        <v>668</v>
      </c>
      <c r="S6436" t="s">
        <v>97</v>
      </c>
      <c r="T6436" t="s">
        <v>36</v>
      </c>
      <c r="U6436" t="s">
        <v>40</v>
      </c>
      <c r="V6436" t="s">
        <v>216</v>
      </c>
      <c r="W6436" t="s">
        <v>80</v>
      </c>
      <c r="X6436" t="s">
        <v>77</v>
      </c>
      <c r="Y6436" t="s">
        <v>875</v>
      </c>
      <c r="Z6436" t="s">
        <v>1608</v>
      </c>
    </row>
    <row r="6437" spans="1:26" hidden="1" x14ac:dyDescent="0.25">
      <c r="A6437" t="s">
        <v>25459</v>
      </c>
      <c r="B6437" t="s">
        <v>25460</v>
      </c>
      <c r="C6437" s="1" t="str">
        <f t="shared" si="1055"/>
        <v>21:0392</v>
      </c>
      <c r="D6437" s="1" t="str">
        <f t="shared" si="1062"/>
        <v>21:0131</v>
      </c>
      <c r="E6437" t="s">
        <v>25461</v>
      </c>
      <c r="F6437" t="s">
        <v>25462</v>
      </c>
      <c r="H6437">
        <v>67.5658794</v>
      </c>
      <c r="I6437">
        <v>-82.6971779</v>
      </c>
      <c r="J6437" s="1" t="str">
        <f t="shared" si="1063"/>
        <v>NGR lake sediment grab sample</v>
      </c>
      <c r="K6437" s="1" t="str">
        <f t="shared" si="1064"/>
        <v>&lt;177 micron (NGR)</v>
      </c>
      <c r="L6437">
        <v>30</v>
      </c>
      <c r="M6437" t="s">
        <v>118</v>
      </c>
      <c r="N6437">
        <v>576</v>
      </c>
      <c r="O6437" t="s">
        <v>455</v>
      </c>
      <c r="P6437" t="s">
        <v>49</v>
      </c>
      <c r="Q6437" t="s">
        <v>76</v>
      </c>
      <c r="R6437" t="s">
        <v>283</v>
      </c>
      <c r="S6437" t="s">
        <v>50</v>
      </c>
      <c r="T6437" t="s">
        <v>36</v>
      </c>
      <c r="U6437" t="s">
        <v>31</v>
      </c>
      <c r="V6437" t="s">
        <v>1193</v>
      </c>
      <c r="W6437" t="s">
        <v>33</v>
      </c>
      <c r="X6437" t="s">
        <v>283</v>
      </c>
      <c r="Y6437" t="s">
        <v>1607</v>
      </c>
      <c r="Z6437" t="s">
        <v>97</v>
      </c>
    </row>
    <row r="6438" spans="1:26" hidden="1" x14ac:dyDescent="0.25">
      <c r="A6438" t="s">
        <v>25463</v>
      </c>
      <c r="B6438" t="s">
        <v>25464</v>
      </c>
      <c r="C6438" s="1" t="str">
        <f t="shared" ref="C6438:C6501" si="1065">HYPERLINK("http://geochem.nrcan.gc.ca/cdogs/content/bdl/bdl210392_e.htm", "21:0392")</f>
        <v>21:0392</v>
      </c>
      <c r="D6438" s="1" t="str">
        <f t="shared" si="1062"/>
        <v>21:0131</v>
      </c>
      <c r="E6438" t="s">
        <v>25465</v>
      </c>
      <c r="F6438" t="s">
        <v>25466</v>
      </c>
      <c r="H6438">
        <v>67.567609700000006</v>
      </c>
      <c r="I6438">
        <v>-82.810194699999997</v>
      </c>
      <c r="J6438" s="1" t="str">
        <f t="shared" si="1063"/>
        <v>NGR lake sediment grab sample</v>
      </c>
      <c r="K6438" s="1" t="str">
        <f t="shared" si="1064"/>
        <v>&lt;177 micron (NGR)</v>
      </c>
      <c r="L6438">
        <v>30</v>
      </c>
      <c r="M6438" t="s">
        <v>131</v>
      </c>
      <c r="N6438">
        <v>577</v>
      </c>
      <c r="O6438" t="s">
        <v>306</v>
      </c>
      <c r="P6438" t="s">
        <v>32</v>
      </c>
      <c r="Q6438" t="s">
        <v>290</v>
      </c>
      <c r="R6438" t="s">
        <v>708</v>
      </c>
      <c r="S6438" t="s">
        <v>76</v>
      </c>
      <c r="T6438" t="s">
        <v>36</v>
      </c>
      <c r="U6438" t="s">
        <v>639</v>
      </c>
      <c r="V6438" t="s">
        <v>597</v>
      </c>
      <c r="W6438" t="s">
        <v>63</v>
      </c>
      <c r="X6438" t="s">
        <v>283</v>
      </c>
      <c r="Y6438" t="s">
        <v>125</v>
      </c>
      <c r="Z6438" t="s">
        <v>2782</v>
      </c>
    </row>
    <row r="6439" spans="1:26" hidden="1" x14ac:dyDescent="0.25">
      <c r="A6439" t="s">
        <v>25467</v>
      </c>
      <c r="B6439" t="s">
        <v>25468</v>
      </c>
      <c r="C6439" s="1" t="str">
        <f t="shared" si="1065"/>
        <v>21:0392</v>
      </c>
      <c r="D6439" s="1" t="str">
        <f t="shared" si="1062"/>
        <v>21:0131</v>
      </c>
      <c r="E6439" t="s">
        <v>25469</v>
      </c>
      <c r="F6439" t="s">
        <v>25470</v>
      </c>
      <c r="H6439">
        <v>67.456532600000003</v>
      </c>
      <c r="I6439">
        <v>-82.898073199999999</v>
      </c>
      <c r="J6439" s="1" t="str">
        <f t="shared" si="1063"/>
        <v>NGR lake sediment grab sample</v>
      </c>
      <c r="K6439" s="1" t="str">
        <f t="shared" si="1064"/>
        <v>&lt;177 micron (NGR)</v>
      </c>
      <c r="L6439">
        <v>30</v>
      </c>
      <c r="M6439" t="s">
        <v>143</v>
      </c>
      <c r="N6439">
        <v>578</v>
      </c>
      <c r="O6439" t="s">
        <v>108</v>
      </c>
      <c r="P6439" t="s">
        <v>145</v>
      </c>
      <c r="Q6439" t="s">
        <v>80</v>
      </c>
      <c r="R6439" t="s">
        <v>75</v>
      </c>
      <c r="S6439" t="s">
        <v>146</v>
      </c>
      <c r="T6439" t="s">
        <v>36</v>
      </c>
      <c r="U6439" t="s">
        <v>307</v>
      </c>
      <c r="V6439" t="s">
        <v>1216</v>
      </c>
      <c r="W6439" t="s">
        <v>66</v>
      </c>
      <c r="X6439" t="s">
        <v>283</v>
      </c>
      <c r="Y6439" t="s">
        <v>33</v>
      </c>
      <c r="Z6439" t="s">
        <v>156</v>
      </c>
    </row>
    <row r="6440" spans="1:26" hidden="1" x14ac:dyDescent="0.25">
      <c r="A6440" t="s">
        <v>25471</v>
      </c>
      <c r="B6440" t="s">
        <v>25472</v>
      </c>
      <c r="C6440" s="1" t="str">
        <f t="shared" si="1065"/>
        <v>21:0392</v>
      </c>
      <c r="D6440" s="1" t="str">
        <f t="shared" si="1062"/>
        <v>21:0131</v>
      </c>
      <c r="E6440" t="s">
        <v>25473</v>
      </c>
      <c r="F6440" t="s">
        <v>25474</v>
      </c>
      <c r="H6440">
        <v>67.447607300000001</v>
      </c>
      <c r="I6440">
        <v>-82.669463199999996</v>
      </c>
      <c r="J6440" s="1" t="str">
        <f t="shared" si="1063"/>
        <v>NGR lake sediment grab sample</v>
      </c>
      <c r="K6440" s="1" t="str">
        <f t="shared" si="1064"/>
        <v>&lt;177 micron (NGR)</v>
      </c>
      <c r="L6440">
        <v>30</v>
      </c>
      <c r="M6440" t="s">
        <v>177</v>
      </c>
      <c r="N6440">
        <v>579</v>
      </c>
      <c r="O6440" t="s">
        <v>3263</v>
      </c>
      <c r="P6440" t="s">
        <v>1254</v>
      </c>
      <c r="Q6440" t="s">
        <v>290</v>
      </c>
      <c r="R6440" t="s">
        <v>133</v>
      </c>
      <c r="S6440" t="s">
        <v>290</v>
      </c>
      <c r="T6440" t="s">
        <v>36</v>
      </c>
      <c r="U6440" t="s">
        <v>235</v>
      </c>
      <c r="V6440" t="s">
        <v>5080</v>
      </c>
      <c r="W6440" t="s">
        <v>78</v>
      </c>
      <c r="X6440" t="s">
        <v>82</v>
      </c>
      <c r="Y6440" t="s">
        <v>78</v>
      </c>
      <c r="Z6440" t="s">
        <v>2391</v>
      </c>
    </row>
    <row r="6441" spans="1:26" hidden="1" x14ac:dyDescent="0.25">
      <c r="A6441" t="s">
        <v>25475</v>
      </c>
      <c r="B6441" t="s">
        <v>25476</v>
      </c>
      <c r="C6441" s="1" t="str">
        <f t="shared" si="1065"/>
        <v>21:0392</v>
      </c>
      <c r="D6441" s="1" t="str">
        <f t="shared" si="1062"/>
        <v>21:0131</v>
      </c>
      <c r="E6441" t="s">
        <v>25477</v>
      </c>
      <c r="F6441" t="s">
        <v>25478</v>
      </c>
      <c r="H6441">
        <v>67.442467800000003</v>
      </c>
      <c r="I6441">
        <v>-82.618166099999996</v>
      </c>
      <c r="J6441" s="1" t="str">
        <f t="shared" si="1063"/>
        <v>NGR lake sediment grab sample</v>
      </c>
      <c r="K6441" s="1" t="str">
        <f t="shared" si="1064"/>
        <v>&lt;177 micron (NGR)</v>
      </c>
      <c r="L6441">
        <v>30</v>
      </c>
      <c r="M6441" t="s">
        <v>187</v>
      </c>
      <c r="N6441">
        <v>580</v>
      </c>
      <c r="O6441" t="s">
        <v>197</v>
      </c>
      <c r="P6441" t="s">
        <v>320</v>
      </c>
      <c r="Q6441" t="s">
        <v>39</v>
      </c>
      <c r="R6441" t="s">
        <v>13281</v>
      </c>
      <c r="S6441" t="s">
        <v>34</v>
      </c>
      <c r="T6441" t="s">
        <v>36</v>
      </c>
      <c r="U6441" t="s">
        <v>307</v>
      </c>
      <c r="V6441" t="s">
        <v>6252</v>
      </c>
      <c r="W6441" t="s">
        <v>135</v>
      </c>
      <c r="X6441" t="s">
        <v>283</v>
      </c>
      <c r="Y6441" t="s">
        <v>198</v>
      </c>
      <c r="Z6441" t="s">
        <v>674</v>
      </c>
    </row>
    <row r="6442" spans="1:26" hidden="1" x14ac:dyDescent="0.25">
      <c r="A6442" t="s">
        <v>25479</v>
      </c>
      <c r="B6442" t="s">
        <v>25480</v>
      </c>
      <c r="C6442" s="1" t="str">
        <f t="shared" si="1065"/>
        <v>21:0392</v>
      </c>
      <c r="D6442" s="1" t="str">
        <f t="shared" si="1062"/>
        <v>21:0131</v>
      </c>
      <c r="E6442" t="s">
        <v>25481</v>
      </c>
      <c r="F6442" t="s">
        <v>25482</v>
      </c>
      <c r="H6442">
        <v>67.425144200000005</v>
      </c>
      <c r="I6442">
        <v>-82.513465299999993</v>
      </c>
      <c r="J6442" s="1" t="str">
        <f t="shared" si="1063"/>
        <v>NGR lake sediment grab sample</v>
      </c>
      <c r="K6442" s="1" t="str">
        <f t="shared" si="1064"/>
        <v>&lt;177 micron (NGR)</v>
      </c>
      <c r="L6442">
        <v>30</v>
      </c>
      <c r="M6442" t="s">
        <v>196</v>
      </c>
      <c r="N6442">
        <v>581</v>
      </c>
      <c r="O6442" t="s">
        <v>771</v>
      </c>
      <c r="P6442" t="s">
        <v>35</v>
      </c>
      <c r="Q6442" t="s">
        <v>156</v>
      </c>
      <c r="R6442" t="s">
        <v>62</v>
      </c>
      <c r="S6442" t="s">
        <v>109</v>
      </c>
      <c r="T6442" t="s">
        <v>36</v>
      </c>
      <c r="U6442" t="s">
        <v>144</v>
      </c>
      <c r="V6442" t="s">
        <v>911</v>
      </c>
      <c r="W6442" t="s">
        <v>33</v>
      </c>
      <c r="X6442" t="s">
        <v>77</v>
      </c>
      <c r="Y6442" t="s">
        <v>5107</v>
      </c>
      <c r="Z6442" t="s">
        <v>1137</v>
      </c>
    </row>
    <row r="6443" spans="1:26" hidden="1" x14ac:dyDescent="0.25">
      <c r="A6443" t="s">
        <v>25483</v>
      </c>
      <c r="B6443" t="s">
        <v>25484</v>
      </c>
      <c r="C6443" s="1" t="str">
        <f t="shared" si="1065"/>
        <v>21:0392</v>
      </c>
      <c r="D6443" s="1" t="str">
        <f>HYPERLINK("http://geochem.nrcan.gc.ca/cdogs/content/svy/svy_e.htm", "")</f>
        <v/>
      </c>
      <c r="G6443" s="1" t="str">
        <f>HYPERLINK("http://geochem.nrcan.gc.ca/cdogs/content/cr_/cr_00023_e.htm", "23")</f>
        <v>23</v>
      </c>
      <c r="J6443" t="s">
        <v>220</v>
      </c>
      <c r="K6443" t="s">
        <v>221</v>
      </c>
      <c r="L6443">
        <v>30</v>
      </c>
      <c r="M6443" t="s">
        <v>222</v>
      </c>
      <c r="N6443">
        <v>582</v>
      </c>
      <c r="O6443" t="s">
        <v>615</v>
      </c>
      <c r="P6443" t="s">
        <v>334</v>
      </c>
      <c r="Q6443" t="s">
        <v>596</v>
      </c>
      <c r="R6443" t="s">
        <v>109</v>
      </c>
      <c r="S6443" t="s">
        <v>290</v>
      </c>
      <c r="T6443" t="s">
        <v>36</v>
      </c>
      <c r="U6443" t="s">
        <v>964</v>
      </c>
      <c r="V6443" t="s">
        <v>368</v>
      </c>
      <c r="W6443" t="s">
        <v>39</v>
      </c>
      <c r="X6443" t="s">
        <v>336</v>
      </c>
      <c r="Y6443" t="s">
        <v>39</v>
      </c>
      <c r="Z6443" t="s">
        <v>2782</v>
      </c>
    </row>
    <row r="6444" spans="1:26" hidden="1" x14ac:dyDescent="0.25">
      <c r="A6444" t="s">
        <v>25485</v>
      </c>
      <c r="B6444" t="s">
        <v>25486</v>
      </c>
      <c r="C6444" s="1" t="str">
        <f t="shared" si="1065"/>
        <v>21:0392</v>
      </c>
      <c r="D6444" s="1" t="str">
        <f>HYPERLINK("http://geochem.nrcan.gc.ca/cdogs/content/svy/svy210131_e.htm", "21:0131")</f>
        <v>21:0131</v>
      </c>
      <c r="E6444" t="s">
        <v>25487</v>
      </c>
      <c r="F6444" t="s">
        <v>25488</v>
      </c>
      <c r="H6444">
        <v>67.434373100000002</v>
      </c>
      <c r="I6444">
        <v>-82.480908700000001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30</v>
      </c>
      <c r="M6444" t="s">
        <v>206</v>
      </c>
      <c r="N6444">
        <v>583</v>
      </c>
      <c r="O6444" t="s">
        <v>1047</v>
      </c>
      <c r="P6444" t="s">
        <v>516</v>
      </c>
      <c r="Q6444" t="s">
        <v>181</v>
      </c>
      <c r="R6444" t="s">
        <v>49</v>
      </c>
      <c r="S6444" t="s">
        <v>64</v>
      </c>
      <c r="T6444" t="s">
        <v>36</v>
      </c>
      <c r="U6444" t="s">
        <v>465</v>
      </c>
      <c r="V6444" t="s">
        <v>496</v>
      </c>
      <c r="W6444" t="s">
        <v>80</v>
      </c>
      <c r="X6444" t="s">
        <v>77</v>
      </c>
      <c r="Y6444" t="s">
        <v>39</v>
      </c>
      <c r="Z6444" t="s">
        <v>2391</v>
      </c>
    </row>
    <row r="6445" spans="1:26" hidden="1" x14ac:dyDescent="0.25">
      <c r="A6445" t="s">
        <v>25489</v>
      </c>
      <c r="B6445" t="s">
        <v>25490</v>
      </c>
      <c r="C6445" s="1" t="str">
        <f t="shared" si="1065"/>
        <v>21:0392</v>
      </c>
      <c r="D6445" s="1" t="str">
        <f>HYPERLINK("http://geochem.nrcan.gc.ca/cdogs/content/svy/svy210131_e.htm", "21:0131")</f>
        <v>21:0131</v>
      </c>
      <c r="E6445" t="s">
        <v>25491</v>
      </c>
      <c r="F6445" t="s">
        <v>25492</v>
      </c>
      <c r="H6445">
        <v>67.412365899999998</v>
      </c>
      <c r="I6445">
        <v>-82.311839699999993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30</v>
      </c>
      <c r="M6445" t="s">
        <v>214</v>
      </c>
      <c r="N6445">
        <v>584</v>
      </c>
      <c r="O6445" t="s">
        <v>603</v>
      </c>
      <c r="P6445" t="s">
        <v>562</v>
      </c>
      <c r="Q6445" t="s">
        <v>146</v>
      </c>
      <c r="R6445" t="s">
        <v>1842</v>
      </c>
      <c r="S6445" t="s">
        <v>1254</v>
      </c>
      <c r="T6445" t="s">
        <v>36</v>
      </c>
      <c r="U6445" t="s">
        <v>1192</v>
      </c>
      <c r="V6445" t="s">
        <v>4244</v>
      </c>
      <c r="W6445" t="s">
        <v>708</v>
      </c>
      <c r="X6445" t="s">
        <v>890</v>
      </c>
      <c r="Y6445" t="s">
        <v>938</v>
      </c>
      <c r="Z6445" t="s">
        <v>109</v>
      </c>
    </row>
    <row r="6446" spans="1:26" hidden="1" x14ac:dyDescent="0.25">
      <c r="A6446" t="s">
        <v>25493</v>
      </c>
      <c r="B6446" t="s">
        <v>25494</v>
      </c>
      <c r="C6446" s="1" t="str">
        <f t="shared" si="1065"/>
        <v>21:0392</v>
      </c>
      <c r="D6446" s="1" t="str">
        <f>HYPERLINK("http://geochem.nrcan.gc.ca/cdogs/content/svy/svy210131_e.htm", "21:0131")</f>
        <v>21:0131</v>
      </c>
      <c r="E6446" t="s">
        <v>25495</v>
      </c>
      <c r="F6446" t="s">
        <v>25496</v>
      </c>
      <c r="H6446">
        <v>67.440392099999997</v>
      </c>
      <c r="I6446">
        <v>-82.169364799999997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30</v>
      </c>
      <c r="M6446" t="s">
        <v>234</v>
      </c>
      <c r="N6446">
        <v>585</v>
      </c>
      <c r="O6446" t="s">
        <v>188</v>
      </c>
      <c r="P6446" t="s">
        <v>223</v>
      </c>
      <c r="Q6446" t="s">
        <v>64</v>
      </c>
      <c r="R6446" t="s">
        <v>343</v>
      </c>
      <c r="S6446" t="s">
        <v>75</v>
      </c>
      <c r="T6446" t="s">
        <v>36</v>
      </c>
      <c r="U6446" t="s">
        <v>119</v>
      </c>
      <c r="V6446" t="s">
        <v>992</v>
      </c>
      <c r="W6446" t="s">
        <v>50</v>
      </c>
      <c r="X6446" t="s">
        <v>283</v>
      </c>
      <c r="Y6446" t="s">
        <v>110</v>
      </c>
      <c r="Z6446" t="s">
        <v>229</v>
      </c>
    </row>
    <row r="6447" spans="1:26" hidden="1" x14ac:dyDescent="0.25">
      <c r="A6447" t="s">
        <v>25497</v>
      </c>
      <c r="B6447" t="s">
        <v>25498</v>
      </c>
      <c r="C6447" s="1" t="str">
        <f t="shared" si="1065"/>
        <v>21:0392</v>
      </c>
      <c r="D6447" s="1" t="str">
        <f>HYPERLINK("http://geochem.nrcan.gc.ca/cdogs/content/svy/svy210131_e.htm", "21:0131")</f>
        <v>21:0131</v>
      </c>
      <c r="E6447" t="s">
        <v>25499</v>
      </c>
      <c r="F6447" t="s">
        <v>25500</v>
      </c>
      <c r="H6447">
        <v>67.711419000000006</v>
      </c>
      <c r="I6447">
        <v>-83.115365100000005</v>
      </c>
      <c r="J6447" s="1" t="str">
        <f>HYPERLINK("http://geochem.nrcan.gc.ca/cdogs/content/kwd/kwd020027_e.htm", "NGR lake sediment grab sample")</f>
        <v>NGR lake sediment grab sample</v>
      </c>
      <c r="K6447" s="1" t="str">
        <f>HYPERLINK("http://geochem.nrcan.gc.ca/cdogs/content/kwd/kwd080006_e.htm", "&lt;177 micron (NGR)")</f>
        <v>&lt;177 micron (NGR)</v>
      </c>
      <c r="L6447">
        <v>31</v>
      </c>
      <c r="M6447" t="s">
        <v>242</v>
      </c>
      <c r="N6447">
        <v>586</v>
      </c>
      <c r="O6447" t="s">
        <v>132</v>
      </c>
      <c r="P6447" t="s">
        <v>207</v>
      </c>
      <c r="Q6447" t="s">
        <v>334</v>
      </c>
      <c r="R6447" t="s">
        <v>418</v>
      </c>
      <c r="S6447" t="s">
        <v>668</v>
      </c>
      <c r="T6447" t="s">
        <v>36</v>
      </c>
      <c r="U6447" t="s">
        <v>2448</v>
      </c>
      <c r="V6447" t="s">
        <v>13873</v>
      </c>
      <c r="W6447" t="s">
        <v>80</v>
      </c>
      <c r="X6447" t="s">
        <v>300</v>
      </c>
      <c r="Y6447" t="s">
        <v>63</v>
      </c>
      <c r="Z6447" t="s">
        <v>3166</v>
      </c>
    </row>
    <row r="6448" spans="1:26" hidden="1" x14ac:dyDescent="0.25">
      <c r="A6448" t="s">
        <v>25501</v>
      </c>
      <c r="B6448" t="s">
        <v>25502</v>
      </c>
      <c r="C6448" s="1" t="str">
        <f t="shared" si="1065"/>
        <v>21:0392</v>
      </c>
      <c r="D6448" s="1" t="str">
        <f>HYPERLINK("http://geochem.nrcan.gc.ca/cdogs/content/svy/svy_e.htm", "")</f>
        <v/>
      </c>
      <c r="G6448" s="1" t="str">
        <f>HYPERLINK("http://geochem.nrcan.gc.ca/cdogs/content/cr_/cr_00022_e.htm", "22")</f>
        <v>22</v>
      </c>
      <c r="J6448" t="s">
        <v>220</v>
      </c>
      <c r="K6448" t="s">
        <v>221</v>
      </c>
      <c r="L6448">
        <v>31</v>
      </c>
      <c r="M6448" t="s">
        <v>222</v>
      </c>
      <c r="N6448">
        <v>587</v>
      </c>
      <c r="O6448" t="s">
        <v>336</v>
      </c>
      <c r="P6448" t="s">
        <v>198</v>
      </c>
      <c r="Q6448" t="s">
        <v>198</v>
      </c>
      <c r="R6448" t="s">
        <v>76</v>
      </c>
      <c r="S6448" t="s">
        <v>78</v>
      </c>
      <c r="T6448" t="s">
        <v>36</v>
      </c>
      <c r="U6448" t="s">
        <v>456</v>
      </c>
      <c r="V6448" t="s">
        <v>137</v>
      </c>
      <c r="W6448" t="s">
        <v>181</v>
      </c>
      <c r="X6448" t="s">
        <v>48</v>
      </c>
      <c r="Y6448" t="s">
        <v>33</v>
      </c>
      <c r="Z6448" t="s">
        <v>1608</v>
      </c>
    </row>
    <row r="6449" spans="1:26" hidden="1" x14ac:dyDescent="0.25">
      <c r="A6449" t="s">
        <v>25503</v>
      </c>
      <c r="B6449" t="s">
        <v>25504</v>
      </c>
      <c r="C6449" s="1" t="str">
        <f t="shared" si="1065"/>
        <v>21:0392</v>
      </c>
      <c r="D6449" s="1" t="str">
        <f t="shared" ref="D6449:D6468" si="1066">HYPERLINK("http://geochem.nrcan.gc.ca/cdogs/content/svy/svy210131_e.htm", "21:0131")</f>
        <v>21:0131</v>
      </c>
      <c r="E6449" t="s">
        <v>25505</v>
      </c>
      <c r="F6449" t="s">
        <v>25506</v>
      </c>
      <c r="H6449">
        <v>67.422741799999997</v>
      </c>
      <c r="I6449">
        <v>-82.083858800000002</v>
      </c>
      <c r="J6449" s="1" t="str">
        <f t="shared" ref="J6449:J6468" si="1067">HYPERLINK("http://geochem.nrcan.gc.ca/cdogs/content/kwd/kwd020027_e.htm", "NGR lake sediment grab sample")</f>
        <v>NGR lake sediment grab sample</v>
      </c>
      <c r="K6449" s="1" t="str">
        <f t="shared" ref="K6449:K6468" si="1068">HYPERLINK("http://geochem.nrcan.gc.ca/cdogs/content/kwd/kwd080006_e.htm", "&lt;177 micron (NGR)")</f>
        <v>&lt;177 micron (NGR)</v>
      </c>
      <c r="L6449">
        <v>31</v>
      </c>
      <c r="M6449" t="s">
        <v>47</v>
      </c>
      <c r="N6449">
        <v>588</v>
      </c>
      <c r="O6449" t="s">
        <v>1709</v>
      </c>
      <c r="P6449" t="s">
        <v>1058</v>
      </c>
      <c r="Q6449" t="s">
        <v>181</v>
      </c>
      <c r="R6449" t="s">
        <v>243</v>
      </c>
      <c r="S6449" t="s">
        <v>50</v>
      </c>
      <c r="T6449" t="s">
        <v>122</v>
      </c>
      <c r="U6449" t="s">
        <v>291</v>
      </c>
      <c r="V6449" t="s">
        <v>38</v>
      </c>
      <c r="W6449" t="s">
        <v>34</v>
      </c>
      <c r="X6449" t="s">
        <v>890</v>
      </c>
      <c r="Y6449" t="s">
        <v>2590</v>
      </c>
      <c r="Z6449" t="s">
        <v>4244</v>
      </c>
    </row>
    <row r="6450" spans="1:26" hidden="1" x14ac:dyDescent="0.25">
      <c r="A6450" t="s">
        <v>25507</v>
      </c>
      <c r="B6450" t="s">
        <v>25508</v>
      </c>
      <c r="C6450" s="1" t="str">
        <f t="shared" si="1065"/>
        <v>21:0392</v>
      </c>
      <c r="D6450" s="1" t="str">
        <f t="shared" si="1066"/>
        <v>21:0131</v>
      </c>
      <c r="E6450" t="s">
        <v>25509</v>
      </c>
      <c r="F6450" t="s">
        <v>25510</v>
      </c>
      <c r="H6450">
        <v>67.419935199999998</v>
      </c>
      <c r="I6450">
        <v>-82.035838600000005</v>
      </c>
      <c r="J6450" s="1" t="str">
        <f t="shared" si="1067"/>
        <v>NGR lake sediment grab sample</v>
      </c>
      <c r="K6450" s="1" t="str">
        <f t="shared" si="1068"/>
        <v>&lt;177 micron (NGR)</v>
      </c>
      <c r="L6450">
        <v>31</v>
      </c>
      <c r="M6450" t="s">
        <v>251</v>
      </c>
      <c r="N6450">
        <v>589</v>
      </c>
      <c r="O6450" t="s">
        <v>320</v>
      </c>
      <c r="P6450" t="s">
        <v>236</v>
      </c>
      <c r="Q6450" t="s">
        <v>39</v>
      </c>
      <c r="R6450" t="s">
        <v>98</v>
      </c>
      <c r="S6450" t="s">
        <v>34</v>
      </c>
      <c r="T6450" t="s">
        <v>36</v>
      </c>
      <c r="U6450" t="s">
        <v>559</v>
      </c>
      <c r="V6450" t="s">
        <v>710</v>
      </c>
      <c r="W6450" t="s">
        <v>50</v>
      </c>
      <c r="X6450" t="s">
        <v>890</v>
      </c>
      <c r="Y6450" t="s">
        <v>4941</v>
      </c>
      <c r="Z6450" t="s">
        <v>1442</v>
      </c>
    </row>
    <row r="6451" spans="1:26" hidden="1" x14ac:dyDescent="0.25">
      <c r="A6451" t="s">
        <v>25511</v>
      </c>
      <c r="B6451" t="s">
        <v>25512</v>
      </c>
      <c r="C6451" s="1" t="str">
        <f t="shared" si="1065"/>
        <v>21:0392</v>
      </c>
      <c r="D6451" s="1" t="str">
        <f t="shared" si="1066"/>
        <v>21:0131</v>
      </c>
      <c r="E6451" t="s">
        <v>25513</v>
      </c>
      <c r="F6451" t="s">
        <v>25514</v>
      </c>
      <c r="H6451">
        <v>67.422346700000006</v>
      </c>
      <c r="I6451">
        <v>-82.012064800000005</v>
      </c>
      <c r="J6451" s="1" t="str">
        <f t="shared" si="1067"/>
        <v>NGR lake sediment grab sample</v>
      </c>
      <c r="K6451" s="1" t="str">
        <f t="shared" si="1068"/>
        <v>&lt;177 micron (NGR)</v>
      </c>
      <c r="L6451">
        <v>31</v>
      </c>
      <c r="M6451" t="s">
        <v>259</v>
      </c>
      <c r="N6451">
        <v>590</v>
      </c>
      <c r="O6451" t="s">
        <v>639</v>
      </c>
      <c r="P6451" t="s">
        <v>297</v>
      </c>
      <c r="Q6451" t="s">
        <v>78</v>
      </c>
      <c r="R6451" t="s">
        <v>417</v>
      </c>
      <c r="S6451" t="s">
        <v>135</v>
      </c>
      <c r="T6451" t="s">
        <v>36</v>
      </c>
      <c r="U6451" t="s">
        <v>1024</v>
      </c>
      <c r="V6451" t="s">
        <v>11974</v>
      </c>
      <c r="W6451" t="s">
        <v>335</v>
      </c>
      <c r="X6451" t="s">
        <v>79</v>
      </c>
      <c r="Y6451" t="s">
        <v>277</v>
      </c>
      <c r="Z6451" t="s">
        <v>134</v>
      </c>
    </row>
    <row r="6452" spans="1:26" hidden="1" x14ac:dyDescent="0.25">
      <c r="A6452" t="s">
        <v>25515</v>
      </c>
      <c r="B6452" t="s">
        <v>25516</v>
      </c>
      <c r="C6452" s="1" t="str">
        <f t="shared" si="1065"/>
        <v>21:0392</v>
      </c>
      <c r="D6452" s="1" t="str">
        <f t="shared" si="1066"/>
        <v>21:0131</v>
      </c>
      <c r="E6452" t="s">
        <v>25513</v>
      </c>
      <c r="F6452" t="s">
        <v>25517</v>
      </c>
      <c r="H6452">
        <v>67.422346700000006</v>
      </c>
      <c r="I6452">
        <v>-82.012064800000005</v>
      </c>
      <c r="J6452" s="1" t="str">
        <f t="shared" si="1067"/>
        <v>NGR lake sediment grab sample</v>
      </c>
      <c r="K6452" s="1" t="str">
        <f t="shared" si="1068"/>
        <v>&lt;177 micron (NGR)</v>
      </c>
      <c r="L6452">
        <v>31</v>
      </c>
      <c r="M6452" t="s">
        <v>268</v>
      </c>
      <c r="N6452">
        <v>591</v>
      </c>
      <c r="O6452" t="s">
        <v>31</v>
      </c>
      <c r="P6452" t="s">
        <v>1058</v>
      </c>
      <c r="Q6452" t="s">
        <v>181</v>
      </c>
      <c r="R6452" t="s">
        <v>888</v>
      </c>
      <c r="S6452" t="s">
        <v>134</v>
      </c>
      <c r="T6452" t="s">
        <v>122</v>
      </c>
      <c r="U6452" t="s">
        <v>938</v>
      </c>
      <c r="V6452" t="s">
        <v>7452</v>
      </c>
      <c r="W6452" t="s">
        <v>708</v>
      </c>
      <c r="X6452" t="s">
        <v>890</v>
      </c>
      <c r="Y6452" t="s">
        <v>25518</v>
      </c>
      <c r="Z6452" t="s">
        <v>458</v>
      </c>
    </row>
    <row r="6453" spans="1:26" hidden="1" x14ac:dyDescent="0.25">
      <c r="A6453" t="s">
        <v>25519</v>
      </c>
      <c r="B6453" t="s">
        <v>25520</v>
      </c>
      <c r="C6453" s="1" t="str">
        <f t="shared" si="1065"/>
        <v>21:0392</v>
      </c>
      <c r="D6453" s="1" t="str">
        <f t="shared" si="1066"/>
        <v>21:0131</v>
      </c>
      <c r="E6453" t="s">
        <v>25521</v>
      </c>
      <c r="F6453" t="s">
        <v>25522</v>
      </c>
      <c r="H6453">
        <v>67.395558800000003</v>
      </c>
      <c r="I6453">
        <v>-82.061127600000006</v>
      </c>
      <c r="J6453" s="1" t="str">
        <f t="shared" si="1067"/>
        <v>NGR lake sediment grab sample</v>
      </c>
      <c r="K6453" s="1" t="str">
        <f t="shared" si="1068"/>
        <v>&lt;177 micron (NGR)</v>
      </c>
      <c r="L6453">
        <v>31</v>
      </c>
      <c r="M6453" t="s">
        <v>60</v>
      </c>
      <c r="N6453">
        <v>592</v>
      </c>
      <c r="O6453" t="s">
        <v>342</v>
      </c>
      <c r="P6453" t="s">
        <v>546</v>
      </c>
      <c r="Q6453" t="s">
        <v>78</v>
      </c>
      <c r="R6453" t="s">
        <v>1254</v>
      </c>
      <c r="S6453" t="s">
        <v>50</v>
      </c>
      <c r="T6453" t="s">
        <v>36</v>
      </c>
      <c r="U6453" t="s">
        <v>766</v>
      </c>
      <c r="V6453" t="s">
        <v>6252</v>
      </c>
      <c r="W6453" t="s">
        <v>181</v>
      </c>
      <c r="X6453" t="s">
        <v>82</v>
      </c>
      <c r="Y6453" t="s">
        <v>2590</v>
      </c>
      <c r="Z6453" t="s">
        <v>4295</v>
      </c>
    </row>
    <row r="6454" spans="1:26" hidden="1" x14ac:dyDescent="0.25">
      <c r="A6454" t="s">
        <v>25523</v>
      </c>
      <c r="B6454" t="s">
        <v>25524</v>
      </c>
      <c r="C6454" s="1" t="str">
        <f t="shared" si="1065"/>
        <v>21:0392</v>
      </c>
      <c r="D6454" s="1" t="str">
        <f t="shared" si="1066"/>
        <v>21:0131</v>
      </c>
      <c r="E6454" t="s">
        <v>25525</v>
      </c>
      <c r="F6454" t="s">
        <v>25526</v>
      </c>
      <c r="H6454">
        <v>67.400582499999999</v>
      </c>
      <c r="I6454">
        <v>-82.110440999999994</v>
      </c>
      <c r="J6454" s="1" t="str">
        <f t="shared" si="1067"/>
        <v>NGR lake sediment grab sample</v>
      </c>
      <c r="K6454" s="1" t="str">
        <f t="shared" si="1068"/>
        <v>&lt;177 micron (NGR)</v>
      </c>
      <c r="L6454">
        <v>31</v>
      </c>
      <c r="M6454" t="s">
        <v>73</v>
      </c>
      <c r="N6454">
        <v>593</v>
      </c>
      <c r="O6454" t="s">
        <v>1024</v>
      </c>
      <c r="P6454" t="s">
        <v>336</v>
      </c>
      <c r="Q6454" t="s">
        <v>146</v>
      </c>
      <c r="R6454" t="s">
        <v>40</v>
      </c>
      <c r="S6454" t="s">
        <v>349</v>
      </c>
      <c r="T6454" t="s">
        <v>262</v>
      </c>
      <c r="U6454" t="s">
        <v>119</v>
      </c>
      <c r="V6454" t="s">
        <v>8216</v>
      </c>
      <c r="W6454" t="s">
        <v>135</v>
      </c>
      <c r="X6454" t="s">
        <v>890</v>
      </c>
      <c r="Y6454" t="s">
        <v>391</v>
      </c>
      <c r="Z6454" t="s">
        <v>1442</v>
      </c>
    </row>
    <row r="6455" spans="1:26" hidden="1" x14ac:dyDescent="0.25">
      <c r="A6455" t="s">
        <v>25527</v>
      </c>
      <c r="B6455" t="s">
        <v>25528</v>
      </c>
      <c r="C6455" s="1" t="str">
        <f t="shared" si="1065"/>
        <v>21:0392</v>
      </c>
      <c r="D6455" s="1" t="str">
        <f t="shared" si="1066"/>
        <v>21:0131</v>
      </c>
      <c r="E6455" t="s">
        <v>25529</v>
      </c>
      <c r="F6455" t="s">
        <v>25530</v>
      </c>
      <c r="H6455">
        <v>67.388440399999993</v>
      </c>
      <c r="I6455">
        <v>-82.193929600000004</v>
      </c>
      <c r="J6455" s="1" t="str">
        <f t="shared" si="1067"/>
        <v>NGR lake sediment grab sample</v>
      </c>
      <c r="K6455" s="1" t="str">
        <f t="shared" si="1068"/>
        <v>&lt;177 micron (NGR)</v>
      </c>
      <c r="L6455">
        <v>31</v>
      </c>
      <c r="M6455" t="s">
        <v>87</v>
      </c>
      <c r="N6455">
        <v>594</v>
      </c>
      <c r="O6455" t="s">
        <v>673</v>
      </c>
      <c r="P6455" t="s">
        <v>798</v>
      </c>
      <c r="Q6455" t="s">
        <v>97</v>
      </c>
      <c r="R6455" t="s">
        <v>888</v>
      </c>
      <c r="S6455" t="s">
        <v>110</v>
      </c>
      <c r="T6455" t="s">
        <v>1095</v>
      </c>
      <c r="U6455" t="s">
        <v>119</v>
      </c>
      <c r="V6455" t="s">
        <v>1802</v>
      </c>
      <c r="W6455" t="s">
        <v>198</v>
      </c>
      <c r="X6455" t="s">
        <v>82</v>
      </c>
      <c r="Y6455" t="s">
        <v>18652</v>
      </c>
      <c r="Z6455" t="s">
        <v>2692</v>
      </c>
    </row>
    <row r="6456" spans="1:26" hidden="1" x14ac:dyDescent="0.25">
      <c r="A6456" t="s">
        <v>25531</v>
      </c>
      <c r="B6456" t="s">
        <v>25532</v>
      </c>
      <c r="C6456" s="1" t="str">
        <f t="shared" si="1065"/>
        <v>21:0392</v>
      </c>
      <c r="D6456" s="1" t="str">
        <f t="shared" si="1066"/>
        <v>21:0131</v>
      </c>
      <c r="E6456" t="s">
        <v>25533</v>
      </c>
      <c r="F6456" t="s">
        <v>25534</v>
      </c>
      <c r="H6456">
        <v>67.380589799999996</v>
      </c>
      <c r="I6456">
        <v>-82.256592499999996</v>
      </c>
      <c r="J6456" s="1" t="str">
        <f t="shared" si="1067"/>
        <v>NGR lake sediment grab sample</v>
      </c>
      <c r="K6456" s="1" t="str">
        <f t="shared" si="1068"/>
        <v>&lt;177 micron (NGR)</v>
      </c>
      <c r="L6456">
        <v>31</v>
      </c>
      <c r="M6456" t="s">
        <v>96</v>
      </c>
      <c r="N6456">
        <v>595</v>
      </c>
      <c r="O6456" t="s">
        <v>1047</v>
      </c>
      <c r="P6456" t="s">
        <v>108</v>
      </c>
      <c r="Q6456" t="s">
        <v>181</v>
      </c>
      <c r="R6456" t="s">
        <v>119</v>
      </c>
      <c r="S6456" t="s">
        <v>596</v>
      </c>
      <c r="T6456" t="s">
        <v>122</v>
      </c>
      <c r="U6456" t="s">
        <v>299</v>
      </c>
      <c r="V6456" t="s">
        <v>5525</v>
      </c>
      <c r="W6456" t="s">
        <v>145</v>
      </c>
      <c r="X6456" t="s">
        <v>283</v>
      </c>
      <c r="Y6456" t="s">
        <v>110</v>
      </c>
      <c r="Z6456" t="s">
        <v>229</v>
      </c>
    </row>
    <row r="6457" spans="1:26" hidden="1" x14ac:dyDescent="0.25">
      <c r="A6457" t="s">
        <v>25535</v>
      </c>
      <c r="B6457" t="s">
        <v>25536</v>
      </c>
      <c r="C6457" s="1" t="str">
        <f t="shared" si="1065"/>
        <v>21:0392</v>
      </c>
      <c r="D6457" s="1" t="str">
        <f t="shared" si="1066"/>
        <v>21:0131</v>
      </c>
      <c r="E6457" t="s">
        <v>25537</v>
      </c>
      <c r="F6457" t="s">
        <v>25538</v>
      </c>
      <c r="H6457">
        <v>67.370534899999996</v>
      </c>
      <c r="I6457">
        <v>-82.366588100000001</v>
      </c>
      <c r="J6457" s="1" t="str">
        <f t="shared" si="1067"/>
        <v>NGR lake sediment grab sample</v>
      </c>
      <c r="K6457" s="1" t="str">
        <f t="shared" si="1068"/>
        <v>&lt;177 micron (NGR)</v>
      </c>
      <c r="L6457">
        <v>31</v>
      </c>
      <c r="M6457" t="s">
        <v>106</v>
      </c>
      <c r="N6457">
        <v>596</v>
      </c>
      <c r="O6457" t="s">
        <v>1842</v>
      </c>
      <c r="P6457" t="s">
        <v>298</v>
      </c>
      <c r="Q6457" t="s">
        <v>77</v>
      </c>
      <c r="R6457" t="s">
        <v>320</v>
      </c>
      <c r="S6457" t="s">
        <v>271</v>
      </c>
      <c r="T6457" t="s">
        <v>122</v>
      </c>
      <c r="U6457" t="s">
        <v>909</v>
      </c>
      <c r="V6457" t="s">
        <v>12849</v>
      </c>
      <c r="W6457" t="s">
        <v>76</v>
      </c>
      <c r="X6457" t="s">
        <v>890</v>
      </c>
      <c r="Y6457" t="s">
        <v>34</v>
      </c>
      <c r="Z6457" t="s">
        <v>686</v>
      </c>
    </row>
    <row r="6458" spans="1:26" hidden="1" x14ac:dyDescent="0.25">
      <c r="A6458" t="s">
        <v>25539</v>
      </c>
      <c r="B6458" t="s">
        <v>25540</v>
      </c>
      <c r="C6458" s="1" t="str">
        <f t="shared" si="1065"/>
        <v>21:0392</v>
      </c>
      <c r="D6458" s="1" t="str">
        <f t="shared" si="1066"/>
        <v>21:0131</v>
      </c>
      <c r="E6458" t="s">
        <v>25541</v>
      </c>
      <c r="F6458" t="s">
        <v>25542</v>
      </c>
      <c r="H6458">
        <v>67.402234800000002</v>
      </c>
      <c r="I6458">
        <v>-82.454423199999994</v>
      </c>
      <c r="J6458" s="1" t="str">
        <f t="shared" si="1067"/>
        <v>NGR lake sediment grab sample</v>
      </c>
      <c r="K6458" s="1" t="str">
        <f t="shared" si="1068"/>
        <v>&lt;177 micron (NGR)</v>
      </c>
      <c r="L6458">
        <v>31</v>
      </c>
      <c r="M6458" t="s">
        <v>118</v>
      </c>
      <c r="N6458">
        <v>597</v>
      </c>
      <c r="O6458" t="s">
        <v>306</v>
      </c>
      <c r="P6458" t="s">
        <v>155</v>
      </c>
      <c r="Q6458" t="s">
        <v>64</v>
      </c>
      <c r="R6458" t="s">
        <v>300</v>
      </c>
      <c r="S6458" t="s">
        <v>110</v>
      </c>
      <c r="T6458" t="s">
        <v>36</v>
      </c>
      <c r="U6458" t="s">
        <v>673</v>
      </c>
      <c r="V6458" t="s">
        <v>1475</v>
      </c>
      <c r="W6458" t="s">
        <v>76</v>
      </c>
      <c r="X6458" t="s">
        <v>760</v>
      </c>
      <c r="Y6458" t="s">
        <v>11065</v>
      </c>
      <c r="Z6458" t="s">
        <v>760</v>
      </c>
    </row>
    <row r="6459" spans="1:26" hidden="1" x14ac:dyDescent="0.25">
      <c r="A6459" t="s">
        <v>25543</v>
      </c>
      <c r="B6459" t="s">
        <v>25544</v>
      </c>
      <c r="C6459" s="1" t="str">
        <f t="shared" si="1065"/>
        <v>21:0392</v>
      </c>
      <c r="D6459" s="1" t="str">
        <f t="shared" si="1066"/>
        <v>21:0131</v>
      </c>
      <c r="E6459" t="s">
        <v>25545</v>
      </c>
      <c r="F6459" t="s">
        <v>25546</v>
      </c>
      <c r="H6459">
        <v>67.402916700000006</v>
      </c>
      <c r="I6459">
        <v>-82.501419100000007</v>
      </c>
      <c r="J6459" s="1" t="str">
        <f t="shared" si="1067"/>
        <v>NGR lake sediment grab sample</v>
      </c>
      <c r="K6459" s="1" t="str">
        <f t="shared" si="1068"/>
        <v>&lt;177 micron (NGR)</v>
      </c>
      <c r="L6459">
        <v>31</v>
      </c>
      <c r="M6459" t="s">
        <v>131</v>
      </c>
      <c r="N6459">
        <v>598</v>
      </c>
      <c r="O6459" t="s">
        <v>760</v>
      </c>
      <c r="P6459" t="s">
        <v>760</v>
      </c>
      <c r="Q6459" t="s">
        <v>760</v>
      </c>
      <c r="R6459" t="s">
        <v>760</v>
      </c>
      <c r="S6459" t="s">
        <v>760</v>
      </c>
      <c r="T6459" t="s">
        <v>760</v>
      </c>
      <c r="U6459" t="s">
        <v>760</v>
      </c>
      <c r="V6459" t="s">
        <v>760</v>
      </c>
      <c r="W6459" t="s">
        <v>760</v>
      </c>
      <c r="X6459" t="s">
        <v>760</v>
      </c>
      <c r="Y6459" t="s">
        <v>760</v>
      </c>
      <c r="Z6459" t="s">
        <v>760</v>
      </c>
    </row>
    <row r="6460" spans="1:26" hidden="1" x14ac:dyDescent="0.25">
      <c r="A6460" t="s">
        <v>25547</v>
      </c>
      <c r="B6460" t="s">
        <v>25548</v>
      </c>
      <c r="C6460" s="1" t="str">
        <f t="shared" si="1065"/>
        <v>21:0392</v>
      </c>
      <c r="D6460" s="1" t="str">
        <f t="shared" si="1066"/>
        <v>21:0131</v>
      </c>
      <c r="E6460" t="s">
        <v>25549</v>
      </c>
      <c r="F6460" t="s">
        <v>25550</v>
      </c>
      <c r="H6460">
        <v>67.395185499999997</v>
      </c>
      <c r="I6460">
        <v>-82.670833599999995</v>
      </c>
      <c r="J6460" s="1" t="str">
        <f t="shared" si="1067"/>
        <v>NGR lake sediment grab sample</v>
      </c>
      <c r="K6460" s="1" t="str">
        <f t="shared" si="1068"/>
        <v>&lt;177 micron (NGR)</v>
      </c>
      <c r="L6460">
        <v>31</v>
      </c>
      <c r="M6460" t="s">
        <v>143</v>
      </c>
      <c r="N6460">
        <v>599</v>
      </c>
      <c r="O6460" t="s">
        <v>1090</v>
      </c>
      <c r="P6460" t="s">
        <v>32</v>
      </c>
      <c r="Q6460" t="s">
        <v>146</v>
      </c>
      <c r="R6460" t="s">
        <v>691</v>
      </c>
      <c r="S6460" t="s">
        <v>290</v>
      </c>
      <c r="T6460" t="s">
        <v>36</v>
      </c>
      <c r="U6460" t="s">
        <v>40</v>
      </c>
      <c r="V6460" t="s">
        <v>1703</v>
      </c>
      <c r="W6460" t="s">
        <v>63</v>
      </c>
      <c r="X6460" t="s">
        <v>283</v>
      </c>
      <c r="Y6460" t="s">
        <v>7452</v>
      </c>
      <c r="Z6460" t="s">
        <v>3412</v>
      </c>
    </row>
    <row r="6461" spans="1:26" hidden="1" x14ac:dyDescent="0.25">
      <c r="A6461" t="s">
        <v>25551</v>
      </c>
      <c r="B6461" t="s">
        <v>25552</v>
      </c>
      <c r="C6461" s="1" t="str">
        <f t="shared" si="1065"/>
        <v>21:0392</v>
      </c>
      <c r="D6461" s="1" t="str">
        <f t="shared" si="1066"/>
        <v>21:0131</v>
      </c>
      <c r="E6461" t="s">
        <v>25553</v>
      </c>
      <c r="F6461" t="s">
        <v>25554</v>
      </c>
      <c r="H6461">
        <v>67.389283599999999</v>
      </c>
      <c r="I6461">
        <v>-82.764959399999995</v>
      </c>
      <c r="J6461" s="1" t="str">
        <f t="shared" si="1067"/>
        <v>NGR lake sediment grab sample</v>
      </c>
      <c r="K6461" s="1" t="str">
        <f t="shared" si="1068"/>
        <v>&lt;177 micron (NGR)</v>
      </c>
      <c r="L6461">
        <v>31</v>
      </c>
      <c r="M6461" t="s">
        <v>177</v>
      </c>
      <c r="N6461">
        <v>600</v>
      </c>
      <c r="O6461" t="s">
        <v>771</v>
      </c>
      <c r="P6461" t="s">
        <v>82</v>
      </c>
      <c r="Q6461" t="s">
        <v>97</v>
      </c>
      <c r="R6461" t="s">
        <v>1085</v>
      </c>
      <c r="S6461" t="s">
        <v>64</v>
      </c>
      <c r="T6461" t="s">
        <v>36</v>
      </c>
      <c r="U6461" t="s">
        <v>254</v>
      </c>
      <c r="V6461" t="s">
        <v>1589</v>
      </c>
      <c r="W6461" t="s">
        <v>39</v>
      </c>
      <c r="X6461" t="s">
        <v>77</v>
      </c>
      <c r="Y6461" t="s">
        <v>516</v>
      </c>
      <c r="Z6461" t="s">
        <v>496</v>
      </c>
    </row>
    <row r="6462" spans="1:26" hidden="1" x14ac:dyDescent="0.25">
      <c r="A6462" t="s">
        <v>25555</v>
      </c>
      <c r="B6462" t="s">
        <v>25556</v>
      </c>
      <c r="C6462" s="1" t="str">
        <f t="shared" si="1065"/>
        <v>21:0392</v>
      </c>
      <c r="D6462" s="1" t="str">
        <f t="shared" si="1066"/>
        <v>21:0131</v>
      </c>
      <c r="E6462" t="s">
        <v>25557</v>
      </c>
      <c r="F6462" t="s">
        <v>25558</v>
      </c>
      <c r="H6462">
        <v>67.412127699999999</v>
      </c>
      <c r="I6462">
        <v>-82.791060099999996</v>
      </c>
      <c r="J6462" s="1" t="str">
        <f t="shared" si="1067"/>
        <v>NGR lake sediment grab sample</v>
      </c>
      <c r="K6462" s="1" t="str">
        <f t="shared" si="1068"/>
        <v>&lt;177 micron (NGR)</v>
      </c>
      <c r="L6462">
        <v>31</v>
      </c>
      <c r="M6462" t="s">
        <v>187</v>
      </c>
      <c r="N6462">
        <v>601</v>
      </c>
      <c r="O6462" t="s">
        <v>760</v>
      </c>
      <c r="P6462" t="s">
        <v>760</v>
      </c>
      <c r="Q6462" t="s">
        <v>760</v>
      </c>
      <c r="R6462" t="s">
        <v>760</v>
      </c>
      <c r="S6462" t="s">
        <v>760</v>
      </c>
      <c r="T6462" t="s">
        <v>760</v>
      </c>
      <c r="U6462" t="s">
        <v>760</v>
      </c>
      <c r="V6462" t="s">
        <v>760</v>
      </c>
      <c r="W6462" t="s">
        <v>760</v>
      </c>
      <c r="X6462" t="s">
        <v>760</v>
      </c>
      <c r="Y6462" t="s">
        <v>760</v>
      </c>
      <c r="Z6462" t="s">
        <v>760</v>
      </c>
    </row>
    <row r="6463" spans="1:26" hidden="1" x14ac:dyDescent="0.25">
      <c r="A6463" t="s">
        <v>25559</v>
      </c>
      <c r="B6463" t="s">
        <v>25560</v>
      </c>
      <c r="C6463" s="1" t="str">
        <f t="shared" si="1065"/>
        <v>21:0392</v>
      </c>
      <c r="D6463" s="1" t="str">
        <f t="shared" si="1066"/>
        <v>21:0131</v>
      </c>
      <c r="E6463" t="s">
        <v>25561</v>
      </c>
      <c r="F6463" t="s">
        <v>25562</v>
      </c>
      <c r="H6463">
        <v>67.428332499999996</v>
      </c>
      <c r="I6463">
        <v>-82.8740612</v>
      </c>
      <c r="J6463" s="1" t="str">
        <f t="shared" si="1067"/>
        <v>NGR lake sediment grab sample</v>
      </c>
      <c r="K6463" s="1" t="str">
        <f t="shared" si="1068"/>
        <v>&lt;177 micron (NGR)</v>
      </c>
      <c r="L6463">
        <v>31</v>
      </c>
      <c r="M6463" t="s">
        <v>196</v>
      </c>
      <c r="N6463">
        <v>602</v>
      </c>
      <c r="O6463" t="s">
        <v>463</v>
      </c>
      <c r="P6463" t="s">
        <v>61</v>
      </c>
      <c r="Q6463" t="s">
        <v>64</v>
      </c>
      <c r="R6463" t="s">
        <v>1407</v>
      </c>
      <c r="S6463" t="s">
        <v>50</v>
      </c>
      <c r="T6463" t="s">
        <v>122</v>
      </c>
      <c r="U6463" t="s">
        <v>178</v>
      </c>
      <c r="V6463" t="s">
        <v>375</v>
      </c>
      <c r="W6463" t="s">
        <v>78</v>
      </c>
      <c r="X6463" t="s">
        <v>82</v>
      </c>
      <c r="Y6463" t="s">
        <v>21591</v>
      </c>
      <c r="Z6463" t="s">
        <v>2127</v>
      </c>
    </row>
    <row r="6464" spans="1:26" hidden="1" x14ac:dyDescent="0.25">
      <c r="A6464" t="s">
        <v>25563</v>
      </c>
      <c r="B6464" t="s">
        <v>25564</v>
      </c>
      <c r="C6464" s="1" t="str">
        <f t="shared" si="1065"/>
        <v>21:0392</v>
      </c>
      <c r="D6464" s="1" t="str">
        <f t="shared" si="1066"/>
        <v>21:0131</v>
      </c>
      <c r="E6464" t="s">
        <v>25565</v>
      </c>
      <c r="F6464" t="s">
        <v>25566</v>
      </c>
      <c r="H6464">
        <v>67.629898699999998</v>
      </c>
      <c r="I6464">
        <v>-83.213961699999999</v>
      </c>
      <c r="J6464" s="1" t="str">
        <f t="shared" si="1067"/>
        <v>NGR lake sediment grab sample</v>
      </c>
      <c r="K6464" s="1" t="str">
        <f t="shared" si="1068"/>
        <v>&lt;177 micron (NGR)</v>
      </c>
      <c r="L6464">
        <v>31</v>
      </c>
      <c r="M6464" t="s">
        <v>206</v>
      </c>
      <c r="N6464">
        <v>603</v>
      </c>
      <c r="O6464" t="s">
        <v>631</v>
      </c>
      <c r="P6464" t="s">
        <v>132</v>
      </c>
      <c r="Q6464" t="s">
        <v>321</v>
      </c>
      <c r="R6464" t="s">
        <v>516</v>
      </c>
      <c r="S6464" t="s">
        <v>110</v>
      </c>
      <c r="T6464" t="s">
        <v>36</v>
      </c>
      <c r="U6464" t="s">
        <v>189</v>
      </c>
      <c r="V6464" t="s">
        <v>10384</v>
      </c>
      <c r="W6464" t="s">
        <v>78</v>
      </c>
      <c r="X6464" t="s">
        <v>82</v>
      </c>
      <c r="Y6464" t="s">
        <v>66</v>
      </c>
      <c r="Z6464" t="s">
        <v>290</v>
      </c>
    </row>
    <row r="6465" spans="1:26" hidden="1" x14ac:dyDescent="0.25">
      <c r="A6465" t="s">
        <v>25567</v>
      </c>
      <c r="B6465" t="s">
        <v>25568</v>
      </c>
      <c r="C6465" s="1" t="str">
        <f t="shared" si="1065"/>
        <v>21:0392</v>
      </c>
      <c r="D6465" s="1" t="str">
        <f t="shared" si="1066"/>
        <v>21:0131</v>
      </c>
      <c r="E6465" t="s">
        <v>25499</v>
      </c>
      <c r="F6465" t="s">
        <v>25569</v>
      </c>
      <c r="H6465">
        <v>67.711419000000006</v>
      </c>
      <c r="I6465">
        <v>-83.115365100000005</v>
      </c>
      <c r="J6465" s="1" t="str">
        <f t="shared" si="1067"/>
        <v>NGR lake sediment grab sample</v>
      </c>
      <c r="K6465" s="1" t="str">
        <f t="shared" si="1068"/>
        <v>&lt;177 micron (NGR)</v>
      </c>
      <c r="L6465">
        <v>31</v>
      </c>
      <c r="M6465" t="s">
        <v>366</v>
      </c>
      <c r="N6465">
        <v>604</v>
      </c>
      <c r="O6465" t="s">
        <v>119</v>
      </c>
      <c r="P6465" t="s">
        <v>888</v>
      </c>
      <c r="Q6465" t="s">
        <v>82</v>
      </c>
      <c r="R6465" t="s">
        <v>223</v>
      </c>
      <c r="S6465" t="s">
        <v>283</v>
      </c>
      <c r="T6465" t="s">
        <v>36</v>
      </c>
      <c r="U6465" t="s">
        <v>5810</v>
      </c>
      <c r="V6465" t="s">
        <v>2661</v>
      </c>
      <c r="W6465" t="s">
        <v>80</v>
      </c>
      <c r="X6465" t="s">
        <v>300</v>
      </c>
      <c r="Y6465" t="s">
        <v>125</v>
      </c>
      <c r="Z6465" t="s">
        <v>290</v>
      </c>
    </row>
    <row r="6466" spans="1:26" hidden="1" x14ac:dyDescent="0.25">
      <c r="A6466" t="s">
        <v>25570</v>
      </c>
      <c r="B6466" t="s">
        <v>25571</v>
      </c>
      <c r="C6466" s="1" t="str">
        <f t="shared" si="1065"/>
        <v>21:0392</v>
      </c>
      <c r="D6466" s="1" t="str">
        <f t="shared" si="1066"/>
        <v>21:0131</v>
      </c>
      <c r="E6466" t="s">
        <v>25572</v>
      </c>
      <c r="F6466" t="s">
        <v>25573</v>
      </c>
      <c r="H6466">
        <v>67.741491199999999</v>
      </c>
      <c r="I6466">
        <v>-83.146193299999993</v>
      </c>
      <c r="J6466" s="1" t="str">
        <f t="shared" si="1067"/>
        <v>NGR lake sediment grab sample</v>
      </c>
      <c r="K6466" s="1" t="str">
        <f t="shared" si="1068"/>
        <v>&lt;177 micron (NGR)</v>
      </c>
      <c r="L6466">
        <v>31</v>
      </c>
      <c r="M6466" t="s">
        <v>214</v>
      </c>
      <c r="N6466">
        <v>605</v>
      </c>
      <c r="O6466" t="s">
        <v>1709</v>
      </c>
      <c r="P6466" t="s">
        <v>342</v>
      </c>
      <c r="Q6466" t="s">
        <v>890</v>
      </c>
      <c r="R6466" t="s">
        <v>224</v>
      </c>
      <c r="S6466" t="s">
        <v>32</v>
      </c>
      <c r="T6466" t="s">
        <v>36</v>
      </c>
      <c r="U6466" t="s">
        <v>8210</v>
      </c>
      <c r="V6466" t="s">
        <v>7452</v>
      </c>
      <c r="W6466" t="s">
        <v>33</v>
      </c>
      <c r="X6466" t="s">
        <v>79</v>
      </c>
      <c r="Y6466" t="s">
        <v>875</v>
      </c>
      <c r="Z6466" t="s">
        <v>181</v>
      </c>
    </row>
    <row r="6467" spans="1:26" hidden="1" x14ac:dyDescent="0.25">
      <c r="A6467" t="s">
        <v>25574</v>
      </c>
      <c r="B6467" t="s">
        <v>25575</v>
      </c>
      <c r="C6467" s="1" t="str">
        <f t="shared" si="1065"/>
        <v>21:0392</v>
      </c>
      <c r="D6467" s="1" t="str">
        <f t="shared" si="1066"/>
        <v>21:0131</v>
      </c>
      <c r="E6467" t="s">
        <v>25576</v>
      </c>
      <c r="F6467" t="s">
        <v>25577</v>
      </c>
      <c r="H6467">
        <v>67.894182099999995</v>
      </c>
      <c r="I6467">
        <v>-83.015777700000001</v>
      </c>
      <c r="J6467" s="1" t="str">
        <f t="shared" si="1067"/>
        <v>NGR lake sediment grab sample</v>
      </c>
      <c r="K6467" s="1" t="str">
        <f t="shared" si="1068"/>
        <v>&lt;177 micron (NGR)</v>
      </c>
      <c r="L6467">
        <v>32</v>
      </c>
      <c r="M6467" t="s">
        <v>2150</v>
      </c>
      <c r="N6467">
        <v>606</v>
      </c>
      <c r="O6467" t="s">
        <v>112</v>
      </c>
      <c r="P6467" t="s">
        <v>54</v>
      </c>
      <c r="Q6467" t="s">
        <v>121</v>
      </c>
      <c r="R6467" t="s">
        <v>691</v>
      </c>
      <c r="S6467" t="s">
        <v>271</v>
      </c>
      <c r="T6467" t="s">
        <v>36</v>
      </c>
      <c r="U6467" t="s">
        <v>2562</v>
      </c>
      <c r="V6467" t="s">
        <v>5730</v>
      </c>
      <c r="W6467" t="s">
        <v>76</v>
      </c>
      <c r="X6467" t="s">
        <v>890</v>
      </c>
      <c r="Y6467" t="s">
        <v>66</v>
      </c>
      <c r="Z6467" t="s">
        <v>109</v>
      </c>
    </row>
    <row r="6468" spans="1:26" hidden="1" x14ac:dyDescent="0.25">
      <c r="A6468" t="s">
        <v>25578</v>
      </c>
      <c r="B6468" t="s">
        <v>25579</v>
      </c>
      <c r="C6468" s="1" t="str">
        <f t="shared" si="1065"/>
        <v>21:0392</v>
      </c>
      <c r="D6468" s="1" t="str">
        <f t="shared" si="1066"/>
        <v>21:0131</v>
      </c>
      <c r="E6468" t="s">
        <v>25580</v>
      </c>
      <c r="F6468" t="s">
        <v>25581</v>
      </c>
      <c r="H6468">
        <v>67.776820900000004</v>
      </c>
      <c r="I6468">
        <v>-83.120085500000002</v>
      </c>
      <c r="J6468" s="1" t="str">
        <f t="shared" si="1067"/>
        <v>NGR lake sediment grab sample</v>
      </c>
      <c r="K6468" s="1" t="str">
        <f t="shared" si="1068"/>
        <v>&lt;177 micron (NGR)</v>
      </c>
      <c r="L6468">
        <v>32</v>
      </c>
      <c r="M6468" t="s">
        <v>47</v>
      </c>
      <c r="N6468">
        <v>607</v>
      </c>
      <c r="O6468" t="s">
        <v>470</v>
      </c>
      <c r="P6468" t="s">
        <v>1058</v>
      </c>
      <c r="Q6468" t="s">
        <v>4122</v>
      </c>
      <c r="R6468" t="s">
        <v>74</v>
      </c>
      <c r="S6468" t="s">
        <v>596</v>
      </c>
      <c r="T6468" t="s">
        <v>36</v>
      </c>
      <c r="U6468" t="s">
        <v>933</v>
      </c>
      <c r="V6468" t="s">
        <v>14056</v>
      </c>
      <c r="W6468" t="s">
        <v>97</v>
      </c>
      <c r="X6468" t="s">
        <v>890</v>
      </c>
      <c r="Y6468" t="s">
        <v>1607</v>
      </c>
      <c r="Z6468" t="s">
        <v>3166</v>
      </c>
    </row>
    <row r="6469" spans="1:26" hidden="1" x14ac:dyDescent="0.25">
      <c r="A6469" t="s">
        <v>25582</v>
      </c>
      <c r="B6469" t="s">
        <v>25583</v>
      </c>
      <c r="C6469" s="1" t="str">
        <f t="shared" si="1065"/>
        <v>21:0392</v>
      </c>
      <c r="D6469" s="1" t="str">
        <f>HYPERLINK("http://geochem.nrcan.gc.ca/cdogs/content/svy/svy_e.htm", "")</f>
        <v/>
      </c>
      <c r="G6469" s="1" t="str">
        <f>HYPERLINK("http://geochem.nrcan.gc.ca/cdogs/content/cr_/cr_00023_e.htm", "23")</f>
        <v>23</v>
      </c>
      <c r="J6469" t="s">
        <v>220</v>
      </c>
      <c r="K6469" t="s">
        <v>221</v>
      </c>
      <c r="L6469">
        <v>32</v>
      </c>
      <c r="M6469" t="s">
        <v>222</v>
      </c>
      <c r="N6469">
        <v>608</v>
      </c>
      <c r="O6469" t="s">
        <v>615</v>
      </c>
      <c r="P6469" t="s">
        <v>334</v>
      </c>
      <c r="Q6469" t="s">
        <v>244</v>
      </c>
      <c r="R6469" t="s">
        <v>109</v>
      </c>
      <c r="S6469" t="s">
        <v>290</v>
      </c>
      <c r="T6469" t="s">
        <v>36</v>
      </c>
      <c r="U6469" t="s">
        <v>1282</v>
      </c>
      <c r="V6469" t="s">
        <v>63</v>
      </c>
      <c r="W6469" t="s">
        <v>39</v>
      </c>
      <c r="X6469" t="s">
        <v>300</v>
      </c>
      <c r="Y6469" t="s">
        <v>181</v>
      </c>
      <c r="Z6469" t="s">
        <v>110</v>
      </c>
    </row>
    <row r="6470" spans="1:26" hidden="1" x14ac:dyDescent="0.25">
      <c r="A6470" t="s">
        <v>25584</v>
      </c>
      <c r="B6470" t="s">
        <v>25585</v>
      </c>
      <c r="C6470" s="1" t="str">
        <f t="shared" si="1065"/>
        <v>21:0392</v>
      </c>
      <c r="D6470" s="1" t="str">
        <f t="shared" ref="D6470:D6504" si="1069">HYPERLINK("http://geochem.nrcan.gc.ca/cdogs/content/svy/svy210131_e.htm", "21:0131")</f>
        <v>21:0131</v>
      </c>
      <c r="E6470" t="s">
        <v>25586</v>
      </c>
      <c r="F6470" t="s">
        <v>25587</v>
      </c>
      <c r="H6470">
        <v>67.795083899999995</v>
      </c>
      <c r="I6470">
        <v>-83.105372200000005</v>
      </c>
      <c r="J6470" s="1" t="str">
        <f t="shared" ref="J6470:J6504" si="1070">HYPERLINK("http://geochem.nrcan.gc.ca/cdogs/content/kwd/kwd020027_e.htm", "NGR lake sediment grab sample")</f>
        <v>NGR lake sediment grab sample</v>
      </c>
      <c r="K6470" s="1" t="str">
        <f t="shared" ref="K6470:K6504" si="1071">HYPERLINK("http://geochem.nrcan.gc.ca/cdogs/content/kwd/kwd080006_e.htm", "&lt;177 micron (NGR)")</f>
        <v>&lt;177 micron (NGR)</v>
      </c>
      <c r="L6470">
        <v>32</v>
      </c>
      <c r="M6470" t="s">
        <v>60</v>
      </c>
      <c r="N6470">
        <v>609</v>
      </c>
      <c r="O6470" t="s">
        <v>2151</v>
      </c>
      <c r="P6470" t="s">
        <v>3263</v>
      </c>
      <c r="Q6470" t="s">
        <v>559</v>
      </c>
      <c r="R6470" t="s">
        <v>243</v>
      </c>
      <c r="S6470" t="s">
        <v>668</v>
      </c>
      <c r="T6470" t="s">
        <v>36</v>
      </c>
      <c r="U6470" t="s">
        <v>15531</v>
      </c>
      <c r="V6470" t="s">
        <v>76</v>
      </c>
      <c r="W6470" t="s">
        <v>135</v>
      </c>
      <c r="X6470" t="s">
        <v>890</v>
      </c>
      <c r="Y6470" t="s">
        <v>1041</v>
      </c>
      <c r="Z6470" t="s">
        <v>15879</v>
      </c>
    </row>
    <row r="6471" spans="1:26" hidden="1" x14ac:dyDescent="0.25">
      <c r="A6471" t="s">
        <v>25588</v>
      </c>
      <c r="B6471" t="s">
        <v>25589</v>
      </c>
      <c r="C6471" s="1" t="str">
        <f t="shared" si="1065"/>
        <v>21:0392</v>
      </c>
      <c r="D6471" s="1" t="str">
        <f t="shared" si="1069"/>
        <v>21:0131</v>
      </c>
      <c r="E6471" t="s">
        <v>25590</v>
      </c>
      <c r="F6471" t="s">
        <v>25591</v>
      </c>
      <c r="H6471">
        <v>67.859845300000003</v>
      </c>
      <c r="I6471">
        <v>-83.078009399999999</v>
      </c>
      <c r="J6471" s="1" t="str">
        <f t="shared" si="1070"/>
        <v>NGR lake sediment grab sample</v>
      </c>
      <c r="K6471" s="1" t="str">
        <f t="shared" si="1071"/>
        <v>&lt;177 micron (NGR)</v>
      </c>
      <c r="L6471">
        <v>32</v>
      </c>
      <c r="M6471" t="s">
        <v>73</v>
      </c>
      <c r="N6471">
        <v>610</v>
      </c>
      <c r="O6471" t="s">
        <v>588</v>
      </c>
      <c r="P6471" t="s">
        <v>343</v>
      </c>
      <c r="Q6471" t="s">
        <v>145</v>
      </c>
      <c r="R6471" t="s">
        <v>223</v>
      </c>
      <c r="S6471" t="s">
        <v>135</v>
      </c>
      <c r="T6471" t="s">
        <v>36</v>
      </c>
      <c r="U6471" t="s">
        <v>799</v>
      </c>
      <c r="V6471" t="s">
        <v>5500</v>
      </c>
      <c r="W6471" t="s">
        <v>78</v>
      </c>
      <c r="X6471" t="s">
        <v>300</v>
      </c>
      <c r="Y6471" t="s">
        <v>309</v>
      </c>
      <c r="Z6471" t="s">
        <v>2692</v>
      </c>
    </row>
    <row r="6472" spans="1:26" hidden="1" x14ac:dyDescent="0.25">
      <c r="A6472" t="s">
        <v>25592</v>
      </c>
      <c r="B6472" t="s">
        <v>25593</v>
      </c>
      <c r="C6472" s="1" t="str">
        <f t="shared" si="1065"/>
        <v>21:0392</v>
      </c>
      <c r="D6472" s="1" t="str">
        <f t="shared" si="1069"/>
        <v>21:0131</v>
      </c>
      <c r="E6472" t="s">
        <v>25594</v>
      </c>
      <c r="F6472" t="s">
        <v>25595</v>
      </c>
      <c r="H6472">
        <v>67.880996600000003</v>
      </c>
      <c r="I6472">
        <v>-83.067991399999997</v>
      </c>
      <c r="J6472" s="1" t="str">
        <f t="shared" si="1070"/>
        <v>NGR lake sediment grab sample</v>
      </c>
      <c r="K6472" s="1" t="str">
        <f t="shared" si="1071"/>
        <v>&lt;177 micron (NGR)</v>
      </c>
      <c r="L6472">
        <v>32</v>
      </c>
      <c r="M6472" t="s">
        <v>87</v>
      </c>
      <c r="N6472">
        <v>611</v>
      </c>
      <c r="O6472" t="s">
        <v>289</v>
      </c>
      <c r="P6472" t="s">
        <v>224</v>
      </c>
      <c r="Q6472" t="s">
        <v>77</v>
      </c>
      <c r="R6472" t="s">
        <v>1085</v>
      </c>
      <c r="S6472" t="s">
        <v>64</v>
      </c>
      <c r="T6472" t="s">
        <v>36</v>
      </c>
      <c r="U6472" t="s">
        <v>361</v>
      </c>
      <c r="V6472" t="s">
        <v>6252</v>
      </c>
      <c r="W6472" t="s">
        <v>33</v>
      </c>
      <c r="X6472" t="s">
        <v>760</v>
      </c>
      <c r="Y6472" t="s">
        <v>760</v>
      </c>
      <c r="Z6472" t="s">
        <v>760</v>
      </c>
    </row>
    <row r="6473" spans="1:26" hidden="1" x14ac:dyDescent="0.25">
      <c r="A6473" t="s">
        <v>25596</v>
      </c>
      <c r="B6473" t="s">
        <v>25597</v>
      </c>
      <c r="C6473" s="1" t="str">
        <f t="shared" si="1065"/>
        <v>21:0392</v>
      </c>
      <c r="D6473" s="1" t="str">
        <f t="shared" si="1069"/>
        <v>21:0131</v>
      </c>
      <c r="E6473" t="s">
        <v>25598</v>
      </c>
      <c r="F6473" t="s">
        <v>25599</v>
      </c>
      <c r="H6473">
        <v>67.897824499999999</v>
      </c>
      <c r="I6473">
        <v>-83.054190000000006</v>
      </c>
      <c r="J6473" s="1" t="str">
        <f t="shared" si="1070"/>
        <v>NGR lake sediment grab sample</v>
      </c>
      <c r="K6473" s="1" t="str">
        <f t="shared" si="1071"/>
        <v>&lt;177 micron (NGR)</v>
      </c>
      <c r="L6473">
        <v>32</v>
      </c>
      <c r="M6473" t="s">
        <v>96</v>
      </c>
      <c r="N6473">
        <v>612</v>
      </c>
      <c r="O6473" t="s">
        <v>343</v>
      </c>
      <c r="P6473" t="s">
        <v>489</v>
      </c>
      <c r="Q6473" t="s">
        <v>134</v>
      </c>
      <c r="R6473" t="s">
        <v>708</v>
      </c>
      <c r="S6473" t="s">
        <v>97</v>
      </c>
      <c r="T6473" t="s">
        <v>36</v>
      </c>
      <c r="U6473" t="s">
        <v>639</v>
      </c>
      <c r="V6473" t="s">
        <v>496</v>
      </c>
      <c r="W6473" t="s">
        <v>39</v>
      </c>
      <c r="X6473" t="s">
        <v>82</v>
      </c>
      <c r="Y6473" t="s">
        <v>125</v>
      </c>
      <c r="Z6473" t="s">
        <v>3417</v>
      </c>
    </row>
    <row r="6474" spans="1:26" hidden="1" x14ac:dyDescent="0.25">
      <c r="A6474" t="s">
        <v>25600</v>
      </c>
      <c r="B6474" t="s">
        <v>25601</v>
      </c>
      <c r="C6474" s="1" t="str">
        <f t="shared" si="1065"/>
        <v>21:0392</v>
      </c>
      <c r="D6474" s="1" t="str">
        <f t="shared" si="1069"/>
        <v>21:0131</v>
      </c>
      <c r="E6474" t="s">
        <v>25576</v>
      </c>
      <c r="F6474" t="s">
        <v>25602</v>
      </c>
      <c r="H6474">
        <v>67.894182099999995</v>
      </c>
      <c r="I6474">
        <v>-83.015777700000001</v>
      </c>
      <c r="J6474" s="1" t="str">
        <f t="shared" si="1070"/>
        <v>NGR lake sediment grab sample</v>
      </c>
      <c r="K6474" s="1" t="str">
        <f t="shared" si="1071"/>
        <v>&lt;177 micron (NGR)</v>
      </c>
      <c r="L6474">
        <v>32</v>
      </c>
      <c r="M6474" t="s">
        <v>2173</v>
      </c>
      <c r="N6474">
        <v>613</v>
      </c>
      <c r="O6474" t="s">
        <v>112</v>
      </c>
      <c r="P6474" t="s">
        <v>320</v>
      </c>
      <c r="Q6474" t="s">
        <v>278</v>
      </c>
      <c r="R6474" t="s">
        <v>224</v>
      </c>
      <c r="S6474" t="s">
        <v>271</v>
      </c>
      <c r="T6474" t="s">
        <v>36</v>
      </c>
      <c r="U6474" t="s">
        <v>933</v>
      </c>
      <c r="V6474" t="s">
        <v>19010</v>
      </c>
      <c r="W6474" t="s">
        <v>76</v>
      </c>
      <c r="X6474" t="s">
        <v>890</v>
      </c>
      <c r="Y6474" t="s">
        <v>66</v>
      </c>
      <c r="Z6474" t="s">
        <v>50</v>
      </c>
    </row>
    <row r="6475" spans="1:26" hidden="1" x14ac:dyDescent="0.25">
      <c r="A6475" t="s">
        <v>25603</v>
      </c>
      <c r="B6475" t="s">
        <v>25604</v>
      </c>
      <c r="C6475" s="1" t="str">
        <f t="shared" si="1065"/>
        <v>21:0392</v>
      </c>
      <c r="D6475" s="1" t="str">
        <f t="shared" si="1069"/>
        <v>21:0131</v>
      </c>
      <c r="E6475" t="s">
        <v>25605</v>
      </c>
      <c r="F6475" t="s">
        <v>25606</v>
      </c>
      <c r="H6475">
        <v>67.920196599999997</v>
      </c>
      <c r="I6475">
        <v>-83.000981100000004</v>
      </c>
      <c r="J6475" s="1" t="str">
        <f t="shared" si="1070"/>
        <v>NGR lake sediment grab sample</v>
      </c>
      <c r="K6475" s="1" t="str">
        <f t="shared" si="1071"/>
        <v>&lt;177 micron (NGR)</v>
      </c>
      <c r="L6475">
        <v>32</v>
      </c>
      <c r="M6475" t="s">
        <v>2178</v>
      </c>
      <c r="N6475">
        <v>614</v>
      </c>
      <c r="O6475" t="s">
        <v>144</v>
      </c>
      <c r="P6475" t="s">
        <v>759</v>
      </c>
      <c r="Q6475" t="s">
        <v>32</v>
      </c>
      <c r="R6475" t="s">
        <v>904</v>
      </c>
      <c r="S6475" t="s">
        <v>34</v>
      </c>
      <c r="T6475" t="s">
        <v>36</v>
      </c>
      <c r="U6475" t="s">
        <v>973</v>
      </c>
      <c r="V6475" t="s">
        <v>11779</v>
      </c>
      <c r="W6475" t="s">
        <v>110</v>
      </c>
      <c r="X6475" t="s">
        <v>82</v>
      </c>
      <c r="Y6475" t="s">
        <v>309</v>
      </c>
      <c r="Z6475" t="s">
        <v>9383</v>
      </c>
    </row>
    <row r="6476" spans="1:26" hidden="1" x14ac:dyDescent="0.25">
      <c r="A6476" t="s">
        <v>25607</v>
      </c>
      <c r="B6476" t="s">
        <v>25608</v>
      </c>
      <c r="C6476" s="1" t="str">
        <f t="shared" si="1065"/>
        <v>21:0392</v>
      </c>
      <c r="D6476" s="1" t="str">
        <f t="shared" si="1069"/>
        <v>21:0131</v>
      </c>
      <c r="E6476" t="s">
        <v>25605</v>
      </c>
      <c r="F6476" t="s">
        <v>25609</v>
      </c>
      <c r="H6476">
        <v>67.920196599999997</v>
      </c>
      <c r="I6476">
        <v>-83.000981100000004</v>
      </c>
      <c r="J6476" s="1" t="str">
        <f t="shared" si="1070"/>
        <v>NGR lake sediment grab sample</v>
      </c>
      <c r="K6476" s="1" t="str">
        <f t="shared" si="1071"/>
        <v>&lt;177 micron (NGR)</v>
      </c>
      <c r="L6476">
        <v>32</v>
      </c>
      <c r="M6476" t="s">
        <v>2182</v>
      </c>
      <c r="N6476">
        <v>615</v>
      </c>
      <c r="O6476" t="s">
        <v>667</v>
      </c>
      <c r="P6476" t="s">
        <v>321</v>
      </c>
      <c r="Q6476" t="s">
        <v>121</v>
      </c>
      <c r="R6476" t="s">
        <v>418</v>
      </c>
      <c r="S6476" t="s">
        <v>110</v>
      </c>
      <c r="T6476" t="s">
        <v>36</v>
      </c>
      <c r="U6476" t="s">
        <v>226</v>
      </c>
      <c r="V6476" t="s">
        <v>5525</v>
      </c>
      <c r="W6476" t="s">
        <v>109</v>
      </c>
      <c r="X6476" t="s">
        <v>82</v>
      </c>
      <c r="Y6476" t="s">
        <v>309</v>
      </c>
      <c r="Z6476" t="s">
        <v>34</v>
      </c>
    </row>
    <row r="6477" spans="1:26" hidden="1" x14ac:dyDescent="0.25">
      <c r="A6477" t="s">
        <v>25610</v>
      </c>
      <c r="B6477" t="s">
        <v>25611</v>
      </c>
      <c r="C6477" s="1" t="str">
        <f t="shared" si="1065"/>
        <v>21:0392</v>
      </c>
      <c r="D6477" s="1" t="str">
        <f t="shared" si="1069"/>
        <v>21:0131</v>
      </c>
      <c r="E6477" t="s">
        <v>25612</v>
      </c>
      <c r="F6477" t="s">
        <v>25613</v>
      </c>
      <c r="H6477">
        <v>67.947166199999998</v>
      </c>
      <c r="I6477">
        <v>-83.002731600000004</v>
      </c>
      <c r="J6477" s="1" t="str">
        <f t="shared" si="1070"/>
        <v>NGR lake sediment grab sample</v>
      </c>
      <c r="K6477" s="1" t="str">
        <f t="shared" si="1071"/>
        <v>&lt;177 micron (NGR)</v>
      </c>
      <c r="L6477">
        <v>32</v>
      </c>
      <c r="M6477" t="s">
        <v>106</v>
      </c>
      <c r="N6477">
        <v>616</v>
      </c>
      <c r="O6477" t="s">
        <v>379</v>
      </c>
      <c r="P6477" t="s">
        <v>88</v>
      </c>
      <c r="Q6477" t="s">
        <v>51</v>
      </c>
      <c r="R6477" t="s">
        <v>635</v>
      </c>
      <c r="S6477" t="s">
        <v>349</v>
      </c>
      <c r="T6477" t="s">
        <v>125</v>
      </c>
      <c r="U6477" t="s">
        <v>226</v>
      </c>
      <c r="V6477" t="s">
        <v>793</v>
      </c>
      <c r="W6477" t="s">
        <v>290</v>
      </c>
      <c r="X6477" t="s">
        <v>300</v>
      </c>
      <c r="Y6477" t="s">
        <v>66</v>
      </c>
      <c r="Z6477" t="s">
        <v>349</v>
      </c>
    </row>
    <row r="6478" spans="1:26" hidden="1" x14ac:dyDescent="0.25">
      <c r="A6478" t="s">
        <v>25614</v>
      </c>
      <c r="B6478" t="s">
        <v>25615</v>
      </c>
      <c r="C6478" s="1" t="str">
        <f t="shared" si="1065"/>
        <v>21:0392</v>
      </c>
      <c r="D6478" s="1" t="str">
        <f t="shared" si="1069"/>
        <v>21:0131</v>
      </c>
      <c r="E6478" t="s">
        <v>25616</v>
      </c>
      <c r="F6478" t="s">
        <v>25617</v>
      </c>
      <c r="H6478">
        <v>67.984433600000003</v>
      </c>
      <c r="I6478">
        <v>-82.984739300000001</v>
      </c>
      <c r="J6478" s="1" t="str">
        <f t="shared" si="1070"/>
        <v>NGR lake sediment grab sample</v>
      </c>
      <c r="K6478" s="1" t="str">
        <f t="shared" si="1071"/>
        <v>&lt;177 micron (NGR)</v>
      </c>
      <c r="L6478">
        <v>32</v>
      </c>
      <c r="M6478" t="s">
        <v>118</v>
      </c>
      <c r="N6478">
        <v>617</v>
      </c>
      <c r="O6478" t="s">
        <v>3263</v>
      </c>
      <c r="P6478" t="s">
        <v>1090</v>
      </c>
      <c r="Q6478" t="s">
        <v>283</v>
      </c>
      <c r="R6478" t="s">
        <v>278</v>
      </c>
      <c r="S6478" t="s">
        <v>244</v>
      </c>
      <c r="T6478" t="s">
        <v>36</v>
      </c>
      <c r="U6478" t="s">
        <v>12242</v>
      </c>
      <c r="V6478" t="s">
        <v>9909</v>
      </c>
      <c r="W6478" t="s">
        <v>80</v>
      </c>
      <c r="X6478" t="s">
        <v>890</v>
      </c>
      <c r="Y6478" t="s">
        <v>875</v>
      </c>
      <c r="Z6478" t="s">
        <v>97</v>
      </c>
    </row>
    <row r="6479" spans="1:26" hidden="1" x14ac:dyDescent="0.25">
      <c r="A6479" t="s">
        <v>25618</v>
      </c>
      <c r="B6479" t="s">
        <v>25619</v>
      </c>
      <c r="C6479" s="1" t="str">
        <f t="shared" si="1065"/>
        <v>21:0392</v>
      </c>
      <c r="D6479" s="1" t="str">
        <f t="shared" si="1069"/>
        <v>21:0131</v>
      </c>
      <c r="E6479" t="s">
        <v>25620</v>
      </c>
      <c r="F6479" t="s">
        <v>25621</v>
      </c>
      <c r="H6479">
        <v>67.953541799999996</v>
      </c>
      <c r="I6479">
        <v>-82.650016500000007</v>
      </c>
      <c r="J6479" s="1" t="str">
        <f t="shared" si="1070"/>
        <v>NGR lake sediment grab sample</v>
      </c>
      <c r="K6479" s="1" t="str">
        <f t="shared" si="1071"/>
        <v>&lt;177 micron (NGR)</v>
      </c>
      <c r="L6479">
        <v>32</v>
      </c>
      <c r="M6479" t="s">
        <v>131</v>
      </c>
      <c r="N6479">
        <v>618</v>
      </c>
      <c r="O6479" t="s">
        <v>207</v>
      </c>
      <c r="P6479" t="s">
        <v>890</v>
      </c>
      <c r="Q6479" t="s">
        <v>77</v>
      </c>
      <c r="R6479" t="s">
        <v>711</v>
      </c>
      <c r="S6479" t="s">
        <v>50</v>
      </c>
      <c r="T6479" t="s">
        <v>36</v>
      </c>
      <c r="U6479" t="s">
        <v>2314</v>
      </c>
      <c r="V6479" t="s">
        <v>4470</v>
      </c>
      <c r="W6479" t="s">
        <v>66</v>
      </c>
      <c r="X6479" t="s">
        <v>82</v>
      </c>
      <c r="Y6479" t="s">
        <v>309</v>
      </c>
      <c r="Z6479" t="s">
        <v>2656</v>
      </c>
    </row>
    <row r="6480" spans="1:26" hidden="1" x14ac:dyDescent="0.25">
      <c r="A6480" t="s">
        <v>25622</v>
      </c>
      <c r="B6480" t="s">
        <v>25623</v>
      </c>
      <c r="C6480" s="1" t="str">
        <f t="shared" si="1065"/>
        <v>21:0392</v>
      </c>
      <c r="D6480" s="1" t="str">
        <f t="shared" si="1069"/>
        <v>21:0131</v>
      </c>
      <c r="E6480" t="s">
        <v>25624</v>
      </c>
      <c r="F6480" t="s">
        <v>25625</v>
      </c>
      <c r="H6480">
        <v>67.915856300000002</v>
      </c>
      <c r="I6480">
        <v>-82.667297399999995</v>
      </c>
      <c r="J6480" s="1" t="str">
        <f t="shared" si="1070"/>
        <v>NGR lake sediment grab sample</v>
      </c>
      <c r="K6480" s="1" t="str">
        <f t="shared" si="1071"/>
        <v>&lt;177 micron (NGR)</v>
      </c>
      <c r="L6480">
        <v>32</v>
      </c>
      <c r="M6480" t="s">
        <v>143</v>
      </c>
      <c r="N6480">
        <v>619</v>
      </c>
      <c r="O6480" t="s">
        <v>54</v>
      </c>
      <c r="P6480" t="s">
        <v>32</v>
      </c>
      <c r="Q6480" t="s">
        <v>75</v>
      </c>
      <c r="R6480" t="s">
        <v>62</v>
      </c>
      <c r="S6480" t="s">
        <v>110</v>
      </c>
      <c r="T6480" t="s">
        <v>36</v>
      </c>
      <c r="U6480" t="s">
        <v>5851</v>
      </c>
      <c r="V6480" t="s">
        <v>5085</v>
      </c>
      <c r="W6480" t="s">
        <v>63</v>
      </c>
      <c r="X6480" t="s">
        <v>77</v>
      </c>
      <c r="Y6480" t="s">
        <v>125</v>
      </c>
      <c r="Z6480" t="s">
        <v>4550</v>
      </c>
    </row>
    <row r="6481" spans="1:26" hidden="1" x14ac:dyDescent="0.25">
      <c r="A6481" t="s">
        <v>25626</v>
      </c>
      <c r="B6481" t="s">
        <v>25627</v>
      </c>
      <c r="C6481" s="1" t="str">
        <f t="shared" si="1065"/>
        <v>21:0392</v>
      </c>
      <c r="D6481" s="1" t="str">
        <f t="shared" si="1069"/>
        <v>21:0131</v>
      </c>
      <c r="E6481" t="s">
        <v>25628</v>
      </c>
      <c r="F6481" t="s">
        <v>25629</v>
      </c>
      <c r="H6481">
        <v>67.884611500000005</v>
      </c>
      <c r="I6481">
        <v>-82.709607199999994</v>
      </c>
      <c r="J6481" s="1" t="str">
        <f t="shared" si="1070"/>
        <v>NGR lake sediment grab sample</v>
      </c>
      <c r="K6481" s="1" t="str">
        <f t="shared" si="1071"/>
        <v>&lt;177 micron (NGR)</v>
      </c>
      <c r="L6481">
        <v>32</v>
      </c>
      <c r="M6481" t="s">
        <v>177</v>
      </c>
      <c r="N6481">
        <v>620</v>
      </c>
      <c r="O6481" t="s">
        <v>417</v>
      </c>
      <c r="P6481" t="s">
        <v>120</v>
      </c>
      <c r="Q6481" t="s">
        <v>34</v>
      </c>
      <c r="R6481" t="s">
        <v>165</v>
      </c>
      <c r="S6481" t="s">
        <v>109</v>
      </c>
      <c r="T6481" t="s">
        <v>36</v>
      </c>
      <c r="U6481" t="s">
        <v>390</v>
      </c>
      <c r="V6481" t="s">
        <v>38</v>
      </c>
      <c r="W6481" t="s">
        <v>156</v>
      </c>
      <c r="X6481" t="s">
        <v>82</v>
      </c>
      <c r="Y6481" t="s">
        <v>125</v>
      </c>
      <c r="Z6481" t="s">
        <v>110</v>
      </c>
    </row>
    <row r="6482" spans="1:26" hidden="1" x14ac:dyDescent="0.25">
      <c r="A6482" t="s">
        <v>25630</v>
      </c>
      <c r="B6482" t="s">
        <v>25631</v>
      </c>
      <c r="C6482" s="1" t="str">
        <f t="shared" si="1065"/>
        <v>21:0392</v>
      </c>
      <c r="D6482" s="1" t="str">
        <f t="shared" si="1069"/>
        <v>21:0131</v>
      </c>
      <c r="E6482" t="s">
        <v>25632</v>
      </c>
      <c r="F6482" t="s">
        <v>25633</v>
      </c>
      <c r="H6482">
        <v>67.840319100000002</v>
      </c>
      <c r="I6482">
        <v>-82.699876399999994</v>
      </c>
      <c r="J6482" s="1" t="str">
        <f t="shared" si="1070"/>
        <v>NGR lake sediment grab sample</v>
      </c>
      <c r="K6482" s="1" t="str">
        <f t="shared" si="1071"/>
        <v>&lt;177 micron (NGR)</v>
      </c>
      <c r="L6482">
        <v>32</v>
      </c>
      <c r="M6482" t="s">
        <v>187</v>
      </c>
      <c r="N6482">
        <v>621</v>
      </c>
      <c r="O6482" t="s">
        <v>603</v>
      </c>
      <c r="P6482" t="s">
        <v>343</v>
      </c>
      <c r="Q6482" t="s">
        <v>394</v>
      </c>
      <c r="R6482" t="s">
        <v>62</v>
      </c>
      <c r="S6482" t="s">
        <v>110</v>
      </c>
      <c r="T6482" t="s">
        <v>36</v>
      </c>
      <c r="U6482" t="s">
        <v>374</v>
      </c>
      <c r="V6482" t="s">
        <v>2723</v>
      </c>
      <c r="W6482" t="s">
        <v>181</v>
      </c>
      <c r="X6482" t="s">
        <v>890</v>
      </c>
      <c r="Y6482" t="s">
        <v>66</v>
      </c>
      <c r="Z6482" t="s">
        <v>1127</v>
      </c>
    </row>
    <row r="6483" spans="1:26" hidden="1" x14ac:dyDescent="0.25">
      <c r="A6483" t="s">
        <v>25634</v>
      </c>
      <c r="B6483" t="s">
        <v>25635</v>
      </c>
      <c r="C6483" s="1" t="str">
        <f t="shared" si="1065"/>
        <v>21:0392</v>
      </c>
      <c r="D6483" s="1" t="str">
        <f t="shared" si="1069"/>
        <v>21:0131</v>
      </c>
      <c r="E6483" t="s">
        <v>25636</v>
      </c>
      <c r="F6483" t="s">
        <v>25637</v>
      </c>
      <c r="H6483">
        <v>67.798685599999999</v>
      </c>
      <c r="I6483">
        <v>-83.1485919</v>
      </c>
      <c r="J6483" s="1" t="str">
        <f t="shared" si="1070"/>
        <v>NGR lake sediment grab sample</v>
      </c>
      <c r="K6483" s="1" t="str">
        <f t="shared" si="1071"/>
        <v>&lt;177 micron (NGR)</v>
      </c>
      <c r="L6483">
        <v>32</v>
      </c>
      <c r="M6483" t="s">
        <v>196</v>
      </c>
      <c r="N6483">
        <v>622</v>
      </c>
      <c r="O6483" t="s">
        <v>471</v>
      </c>
      <c r="P6483" t="s">
        <v>207</v>
      </c>
      <c r="Q6483" t="s">
        <v>197</v>
      </c>
      <c r="R6483" t="s">
        <v>343</v>
      </c>
      <c r="S6483" t="s">
        <v>110</v>
      </c>
      <c r="T6483" t="s">
        <v>292</v>
      </c>
      <c r="U6483" t="s">
        <v>781</v>
      </c>
      <c r="V6483" t="s">
        <v>10021</v>
      </c>
      <c r="W6483" t="s">
        <v>34</v>
      </c>
      <c r="X6483" t="s">
        <v>890</v>
      </c>
      <c r="Y6483" t="s">
        <v>380</v>
      </c>
      <c r="Z6483" t="s">
        <v>1442</v>
      </c>
    </row>
    <row r="6484" spans="1:26" hidden="1" x14ac:dyDescent="0.25">
      <c r="A6484" t="s">
        <v>25638</v>
      </c>
      <c r="B6484" t="s">
        <v>25639</v>
      </c>
      <c r="C6484" s="1" t="str">
        <f t="shared" si="1065"/>
        <v>21:0392</v>
      </c>
      <c r="D6484" s="1" t="str">
        <f t="shared" si="1069"/>
        <v>21:0131</v>
      </c>
      <c r="E6484" t="s">
        <v>25640</v>
      </c>
      <c r="F6484" t="s">
        <v>25641</v>
      </c>
      <c r="H6484">
        <v>67.831900200000007</v>
      </c>
      <c r="I6484">
        <v>-83.133970000000005</v>
      </c>
      <c r="J6484" s="1" t="str">
        <f t="shared" si="1070"/>
        <v>NGR lake sediment grab sample</v>
      </c>
      <c r="K6484" s="1" t="str">
        <f t="shared" si="1071"/>
        <v>&lt;177 micron (NGR)</v>
      </c>
      <c r="L6484">
        <v>32</v>
      </c>
      <c r="M6484" t="s">
        <v>206</v>
      </c>
      <c r="N6484">
        <v>623</v>
      </c>
      <c r="O6484" t="s">
        <v>107</v>
      </c>
      <c r="P6484" t="s">
        <v>62</v>
      </c>
      <c r="Q6484" t="s">
        <v>394</v>
      </c>
      <c r="R6484" t="s">
        <v>224</v>
      </c>
      <c r="S6484" t="s">
        <v>64</v>
      </c>
      <c r="T6484" t="s">
        <v>36</v>
      </c>
      <c r="U6484" t="s">
        <v>235</v>
      </c>
      <c r="V6484" t="s">
        <v>63</v>
      </c>
      <c r="W6484" t="s">
        <v>34</v>
      </c>
      <c r="X6484" t="s">
        <v>82</v>
      </c>
      <c r="Y6484" t="s">
        <v>309</v>
      </c>
      <c r="Z6484" t="s">
        <v>2692</v>
      </c>
    </row>
    <row r="6485" spans="1:26" hidden="1" x14ac:dyDescent="0.25">
      <c r="A6485" t="s">
        <v>25642</v>
      </c>
      <c r="B6485" t="s">
        <v>25643</v>
      </c>
      <c r="C6485" s="1" t="str">
        <f t="shared" si="1065"/>
        <v>21:0392</v>
      </c>
      <c r="D6485" s="1" t="str">
        <f t="shared" si="1069"/>
        <v>21:0131</v>
      </c>
      <c r="E6485" t="s">
        <v>25644</v>
      </c>
      <c r="F6485" t="s">
        <v>25645</v>
      </c>
      <c r="H6485">
        <v>67.8716577</v>
      </c>
      <c r="I6485">
        <v>-83.165812200000005</v>
      </c>
      <c r="J6485" s="1" t="str">
        <f t="shared" si="1070"/>
        <v>NGR lake sediment grab sample</v>
      </c>
      <c r="K6485" s="1" t="str">
        <f t="shared" si="1071"/>
        <v>&lt;177 micron (NGR)</v>
      </c>
      <c r="L6485">
        <v>32</v>
      </c>
      <c r="M6485" t="s">
        <v>214</v>
      </c>
      <c r="N6485">
        <v>624</v>
      </c>
      <c r="O6485" t="s">
        <v>81</v>
      </c>
      <c r="P6485" t="s">
        <v>702</v>
      </c>
      <c r="Q6485" t="s">
        <v>283</v>
      </c>
      <c r="R6485" t="s">
        <v>691</v>
      </c>
      <c r="S6485" t="s">
        <v>135</v>
      </c>
      <c r="T6485" t="s">
        <v>36</v>
      </c>
      <c r="U6485" t="s">
        <v>465</v>
      </c>
      <c r="V6485" t="s">
        <v>12849</v>
      </c>
      <c r="W6485" t="s">
        <v>34</v>
      </c>
      <c r="X6485" t="s">
        <v>48</v>
      </c>
      <c r="Y6485" t="s">
        <v>125</v>
      </c>
      <c r="Z6485" t="s">
        <v>5166</v>
      </c>
    </row>
    <row r="6486" spans="1:26" hidden="1" x14ac:dyDescent="0.25">
      <c r="A6486" t="s">
        <v>25646</v>
      </c>
      <c r="B6486" t="s">
        <v>25647</v>
      </c>
      <c r="C6486" s="1" t="str">
        <f t="shared" si="1065"/>
        <v>21:0392</v>
      </c>
      <c r="D6486" s="1" t="str">
        <f t="shared" si="1069"/>
        <v>21:0131</v>
      </c>
      <c r="E6486" t="s">
        <v>25648</v>
      </c>
      <c r="F6486" t="s">
        <v>25649</v>
      </c>
      <c r="H6486">
        <v>67.905414500000006</v>
      </c>
      <c r="I6486">
        <v>-83.177534100000003</v>
      </c>
      <c r="J6486" s="1" t="str">
        <f t="shared" si="1070"/>
        <v>NGR lake sediment grab sample</v>
      </c>
      <c r="K6486" s="1" t="str">
        <f t="shared" si="1071"/>
        <v>&lt;177 micron (NGR)</v>
      </c>
      <c r="L6486">
        <v>32</v>
      </c>
      <c r="M6486" t="s">
        <v>234</v>
      </c>
      <c r="N6486">
        <v>625</v>
      </c>
      <c r="O6486" t="s">
        <v>702</v>
      </c>
      <c r="P6486" t="s">
        <v>1047</v>
      </c>
      <c r="Q6486" t="s">
        <v>277</v>
      </c>
      <c r="R6486" t="s">
        <v>133</v>
      </c>
      <c r="S6486" t="s">
        <v>135</v>
      </c>
      <c r="T6486" t="s">
        <v>36</v>
      </c>
      <c r="U6486" t="s">
        <v>4003</v>
      </c>
      <c r="V6486" t="s">
        <v>201</v>
      </c>
      <c r="W6486" t="s">
        <v>77</v>
      </c>
      <c r="X6486" t="s">
        <v>82</v>
      </c>
      <c r="Y6486" t="s">
        <v>391</v>
      </c>
      <c r="Z6486" t="s">
        <v>10719</v>
      </c>
    </row>
    <row r="6487" spans="1:26" hidden="1" x14ac:dyDescent="0.25">
      <c r="A6487" t="s">
        <v>25650</v>
      </c>
      <c r="B6487" t="s">
        <v>25651</v>
      </c>
      <c r="C6487" s="1" t="str">
        <f t="shared" si="1065"/>
        <v>21:0392</v>
      </c>
      <c r="D6487" s="1" t="str">
        <f t="shared" si="1069"/>
        <v>21:0131</v>
      </c>
      <c r="E6487" t="s">
        <v>25652</v>
      </c>
      <c r="F6487" t="s">
        <v>25653</v>
      </c>
      <c r="H6487">
        <v>67.9974311</v>
      </c>
      <c r="I6487">
        <v>-83.037273299999995</v>
      </c>
      <c r="J6487" s="1" t="str">
        <f t="shared" si="1070"/>
        <v>NGR lake sediment grab sample</v>
      </c>
      <c r="K6487" s="1" t="str">
        <f t="shared" si="1071"/>
        <v>&lt;177 micron (NGR)</v>
      </c>
      <c r="L6487">
        <v>33</v>
      </c>
      <c r="M6487" t="s">
        <v>242</v>
      </c>
      <c r="N6487">
        <v>626</v>
      </c>
      <c r="O6487" t="s">
        <v>588</v>
      </c>
      <c r="P6487" t="s">
        <v>197</v>
      </c>
      <c r="Q6487" t="s">
        <v>349</v>
      </c>
      <c r="R6487" t="s">
        <v>406</v>
      </c>
      <c r="S6487" t="s">
        <v>134</v>
      </c>
      <c r="T6487" t="s">
        <v>36</v>
      </c>
      <c r="U6487" t="s">
        <v>5024</v>
      </c>
      <c r="V6487" t="s">
        <v>8127</v>
      </c>
      <c r="W6487" t="s">
        <v>80</v>
      </c>
      <c r="X6487" t="s">
        <v>48</v>
      </c>
      <c r="Y6487" t="s">
        <v>63</v>
      </c>
      <c r="Z6487" t="s">
        <v>2697</v>
      </c>
    </row>
    <row r="6488" spans="1:26" hidden="1" x14ac:dyDescent="0.25">
      <c r="A6488" t="s">
        <v>25654</v>
      </c>
      <c r="B6488" t="s">
        <v>25655</v>
      </c>
      <c r="C6488" s="1" t="str">
        <f t="shared" si="1065"/>
        <v>21:0392</v>
      </c>
      <c r="D6488" s="1" t="str">
        <f t="shared" si="1069"/>
        <v>21:0131</v>
      </c>
      <c r="E6488" t="s">
        <v>25656</v>
      </c>
      <c r="F6488" t="s">
        <v>25657</v>
      </c>
      <c r="H6488">
        <v>67.938961000000006</v>
      </c>
      <c r="I6488">
        <v>-83.143203799999995</v>
      </c>
      <c r="J6488" s="1" t="str">
        <f t="shared" si="1070"/>
        <v>NGR lake sediment grab sample</v>
      </c>
      <c r="K6488" s="1" t="str">
        <f t="shared" si="1071"/>
        <v>&lt;177 micron (NGR)</v>
      </c>
      <c r="L6488">
        <v>33</v>
      </c>
      <c r="M6488" t="s">
        <v>47</v>
      </c>
      <c r="N6488">
        <v>627</v>
      </c>
      <c r="O6488" t="s">
        <v>208</v>
      </c>
      <c r="P6488" t="s">
        <v>289</v>
      </c>
      <c r="Q6488" t="s">
        <v>271</v>
      </c>
      <c r="R6488" t="s">
        <v>121</v>
      </c>
      <c r="S6488" t="s">
        <v>110</v>
      </c>
      <c r="T6488" t="s">
        <v>36</v>
      </c>
      <c r="U6488" t="s">
        <v>4834</v>
      </c>
      <c r="V6488" t="s">
        <v>2145</v>
      </c>
      <c r="W6488" t="s">
        <v>39</v>
      </c>
      <c r="X6488" t="s">
        <v>48</v>
      </c>
      <c r="Y6488" t="s">
        <v>125</v>
      </c>
      <c r="Z6488" t="s">
        <v>554</v>
      </c>
    </row>
    <row r="6489" spans="1:26" hidden="1" x14ac:dyDescent="0.25">
      <c r="A6489" t="s">
        <v>25658</v>
      </c>
      <c r="B6489" t="s">
        <v>25659</v>
      </c>
      <c r="C6489" s="1" t="str">
        <f t="shared" si="1065"/>
        <v>21:0392</v>
      </c>
      <c r="D6489" s="1" t="str">
        <f t="shared" si="1069"/>
        <v>21:0131</v>
      </c>
      <c r="E6489" t="s">
        <v>25660</v>
      </c>
      <c r="F6489" t="s">
        <v>25661</v>
      </c>
      <c r="H6489">
        <v>67.934565399999997</v>
      </c>
      <c r="I6489">
        <v>-83.121654699999993</v>
      </c>
      <c r="J6489" s="1" t="str">
        <f t="shared" si="1070"/>
        <v>NGR lake sediment grab sample</v>
      </c>
      <c r="K6489" s="1" t="str">
        <f t="shared" si="1071"/>
        <v>&lt;177 micron (NGR)</v>
      </c>
      <c r="L6489">
        <v>33</v>
      </c>
      <c r="M6489" t="s">
        <v>251</v>
      </c>
      <c r="N6489">
        <v>628</v>
      </c>
      <c r="O6489" t="s">
        <v>588</v>
      </c>
      <c r="P6489" t="s">
        <v>298</v>
      </c>
      <c r="Q6489" t="s">
        <v>134</v>
      </c>
      <c r="R6489" t="s">
        <v>711</v>
      </c>
      <c r="S6489" t="s">
        <v>110</v>
      </c>
      <c r="T6489" t="s">
        <v>36</v>
      </c>
      <c r="U6489" t="s">
        <v>471</v>
      </c>
      <c r="V6489" t="s">
        <v>548</v>
      </c>
      <c r="W6489" t="s">
        <v>80</v>
      </c>
      <c r="X6489" t="s">
        <v>336</v>
      </c>
      <c r="Y6489" t="s">
        <v>41</v>
      </c>
      <c r="Z6489" t="s">
        <v>686</v>
      </c>
    </row>
    <row r="6490" spans="1:26" hidden="1" x14ac:dyDescent="0.25">
      <c r="A6490" t="s">
        <v>25662</v>
      </c>
      <c r="B6490" t="s">
        <v>25663</v>
      </c>
      <c r="C6490" s="1" t="str">
        <f t="shared" si="1065"/>
        <v>21:0392</v>
      </c>
      <c r="D6490" s="1" t="str">
        <f t="shared" si="1069"/>
        <v>21:0131</v>
      </c>
      <c r="E6490" t="s">
        <v>25664</v>
      </c>
      <c r="F6490" t="s">
        <v>25665</v>
      </c>
      <c r="H6490">
        <v>67.937040699999997</v>
      </c>
      <c r="I6490">
        <v>-83.058969200000007</v>
      </c>
      <c r="J6490" s="1" t="str">
        <f t="shared" si="1070"/>
        <v>NGR lake sediment grab sample</v>
      </c>
      <c r="K6490" s="1" t="str">
        <f t="shared" si="1071"/>
        <v>&lt;177 micron (NGR)</v>
      </c>
      <c r="L6490">
        <v>33</v>
      </c>
      <c r="M6490" t="s">
        <v>259</v>
      </c>
      <c r="N6490">
        <v>629</v>
      </c>
      <c r="O6490" t="s">
        <v>320</v>
      </c>
      <c r="P6490" t="s">
        <v>798</v>
      </c>
      <c r="Q6490" t="s">
        <v>110</v>
      </c>
      <c r="R6490" t="s">
        <v>406</v>
      </c>
      <c r="S6490" t="s">
        <v>50</v>
      </c>
      <c r="T6490" t="s">
        <v>36</v>
      </c>
      <c r="U6490" t="s">
        <v>379</v>
      </c>
      <c r="V6490" t="s">
        <v>548</v>
      </c>
      <c r="W6490" t="s">
        <v>78</v>
      </c>
      <c r="X6490" t="s">
        <v>890</v>
      </c>
      <c r="Y6490" t="s">
        <v>63</v>
      </c>
      <c r="Z6490" t="s">
        <v>4196</v>
      </c>
    </row>
    <row r="6491" spans="1:26" hidden="1" x14ac:dyDescent="0.25">
      <c r="A6491" t="s">
        <v>25666</v>
      </c>
      <c r="B6491" t="s">
        <v>25667</v>
      </c>
      <c r="C6491" s="1" t="str">
        <f t="shared" si="1065"/>
        <v>21:0392</v>
      </c>
      <c r="D6491" s="1" t="str">
        <f t="shared" si="1069"/>
        <v>21:0131</v>
      </c>
      <c r="E6491" t="s">
        <v>25664</v>
      </c>
      <c r="F6491" t="s">
        <v>25668</v>
      </c>
      <c r="H6491">
        <v>67.937040699999997</v>
      </c>
      <c r="I6491">
        <v>-83.058969200000007</v>
      </c>
      <c r="J6491" s="1" t="str">
        <f t="shared" si="1070"/>
        <v>NGR lake sediment grab sample</v>
      </c>
      <c r="K6491" s="1" t="str">
        <f t="shared" si="1071"/>
        <v>&lt;177 micron (NGR)</v>
      </c>
      <c r="L6491">
        <v>33</v>
      </c>
      <c r="M6491" t="s">
        <v>268</v>
      </c>
      <c r="N6491">
        <v>630</v>
      </c>
      <c r="O6491" t="s">
        <v>488</v>
      </c>
      <c r="P6491" t="s">
        <v>798</v>
      </c>
      <c r="Q6491" t="s">
        <v>134</v>
      </c>
      <c r="R6491" t="s">
        <v>546</v>
      </c>
      <c r="S6491" t="s">
        <v>34</v>
      </c>
      <c r="T6491" t="s">
        <v>36</v>
      </c>
      <c r="U6491" t="s">
        <v>1846</v>
      </c>
      <c r="V6491" t="s">
        <v>393</v>
      </c>
      <c r="W6491" t="s">
        <v>181</v>
      </c>
      <c r="X6491" t="s">
        <v>890</v>
      </c>
      <c r="Y6491" t="s">
        <v>309</v>
      </c>
      <c r="Z6491" t="s">
        <v>5481</v>
      </c>
    </row>
    <row r="6492" spans="1:26" hidden="1" x14ac:dyDescent="0.25">
      <c r="A6492" t="s">
        <v>25669</v>
      </c>
      <c r="B6492" t="s">
        <v>25670</v>
      </c>
      <c r="C6492" s="1" t="str">
        <f t="shared" si="1065"/>
        <v>21:0392</v>
      </c>
      <c r="D6492" s="1" t="str">
        <f t="shared" si="1069"/>
        <v>21:0131</v>
      </c>
      <c r="E6492" t="s">
        <v>25671</v>
      </c>
      <c r="F6492" t="s">
        <v>25672</v>
      </c>
      <c r="H6492">
        <v>67.964612099999997</v>
      </c>
      <c r="I6492">
        <v>-83.156588799999994</v>
      </c>
      <c r="J6492" s="1" t="str">
        <f t="shared" si="1070"/>
        <v>NGR lake sediment grab sample</v>
      </c>
      <c r="K6492" s="1" t="str">
        <f t="shared" si="1071"/>
        <v>&lt;177 micron (NGR)</v>
      </c>
      <c r="L6492">
        <v>33</v>
      </c>
      <c r="M6492" t="s">
        <v>60</v>
      </c>
      <c r="N6492">
        <v>631</v>
      </c>
      <c r="O6492" t="s">
        <v>488</v>
      </c>
      <c r="P6492" t="s">
        <v>79</v>
      </c>
      <c r="Q6492" t="s">
        <v>349</v>
      </c>
      <c r="R6492" t="s">
        <v>708</v>
      </c>
      <c r="S6492" t="s">
        <v>198</v>
      </c>
      <c r="T6492" t="s">
        <v>36</v>
      </c>
      <c r="U6492" t="s">
        <v>1846</v>
      </c>
      <c r="V6492" t="s">
        <v>380</v>
      </c>
      <c r="W6492" t="s">
        <v>33</v>
      </c>
      <c r="X6492" t="s">
        <v>48</v>
      </c>
      <c r="Y6492" t="s">
        <v>309</v>
      </c>
      <c r="Z6492" t="s">
        <v>4117</v>
      </c>
    </row>
    <row r="6493" spans="1:26" hidden="1" x14ac:dyDescent="0.25">
      <c r="A6493" t="s">
        <v>25673</v>
      </c>
      <c r="B6493" t="s">
        <v>25674</v>
      </c>
      <c r="C6493" s="1" t="str">
        <f t="shared" si="1065"/>
        <v>21:0392</v>
      </c>
      <c r="D6493" s="1" t="str">
        <f t="shared" si="1069"/>
        <v>21:0131</v>
      </c>
      <c r="E6493" t="s">
        <v>25675</v>
      </c>
      <c r="F6493" t="s">
        <v>25676</v>
      </c>
      <c r="H6493">
        <v>67.955099099999998</v>
      </c>
      <c r="I6493">
        <v>-83.226025199999995</v>
      </c>
      <c r="J6493" s="1" t="str">
        <f t="shared" si="1070"/>
        <v>NGR lake sediment grab sample</v>
      </c>
      <c r="K6493" s="1" t="str">
        <f t="shared" si="1071"/>
        <v>&lt;177 micron (NGR)</v>
      </c>
      <c r="L6493">
        <v>33</v>
      </c>
      <c r="M6493" t="s">
        <v>73</v>
      </c>
      <c r="N6493">
        <v>632</v>
      </c>
      <c r="O6493" t="s">
        <v>306</v>
      </c>
      <c r="P6493" t="s">
        <v>224</v>
      </c>
      <c r="Q6493" t="s">
        <v>335</v>
      </c>
      <c r="R6493" t="s">
        <v>82</v>
      </c>
      <c r="S6493" t="s">
        <v>134</v>
      </c>
      <c r="T6493" t="s">
        <v>36</v>
      </c>
      <c r="U6493" t="s">
        <v>1470</v>
      </c>
      <c r="V6493" t="s">
        <v>5055</v>
      </c>
      <c r="W6493" t="s">
        <v>63</v>
      </c>
      <c r="X6493" t="s">
        <v>343</v>
      </c>
      <c r="Y6493" t="s">
        <v>125</v>
      </c>
      <c r="Z6493" t="s">
        <v>3166</v>
      </c>
    </row>
    <row r="6494" spans="1:26" hidden="1" x14ac:dyDescent="0.25">
      <c r="A6494" t="s">
        <v>25677</v>
      </c>
      <c r="B6494" t="s">
        <v>25678</v>
      </c>
      <c r="C6494" s="1" t="str">
        <f t="shared" si="1065"/>
        <v>21:0392</v>
      </c>
      <c r="D6494" s="1" t="str">
        <f t="shared" si="1069"/>
        <v>21:0131</v>
      </c>
      <c r="E6494" t="s">
        <v>25652</v>
      </c>
      <c r="F6494" t="s">
        <v>25679</v>
      </c>
      <c r="H6494">
        <v>67.9974311</v>
      </c>
      <c r="I6494">
        <v>-83.037273299999995</v>
      </c>
      <c r="J6494" s="1" t="str">
        <f t="shared" si="1070"/>
        <v>NGR lake sediment grab sample</v>
      </c>
      <c r="K6494" s="1" t="str">
        <f t="shared" si="1071"/>
        <v>&lt;177 micron (NGR)</v>
      </c>
      <c r="L6494">
        <v>33</v>
      </c>
      <c r="M6494" t="s">
        <v>366</v>
      </c>
      <c r="N6494">
        <v>633</v>
      </c>
      <c r="O6494" t="s">
        <v>3263</v>
      </c>
      <c r="P6494" t="s">
        <v>343</v>
      </c>
      <c r="Q6494" t="s">
        <v>349</v>
      </c>
      <c r="R6494" t="s">
        <v>82</v>
      </c>
      <c r="S6494" t="s">
        <v>271</v>
      </c>
      <c r="T6494" t="s">
        <v>36</v>
      </c>
      <c r="U6494" t="s">
        <v>2300</v>
      </c>
      <c r="V6494" t="s">
        <v>3808</v>
      </c>
      <c r="W6494" t="s">
        <v>33</v>
      </c>
      <c r="X6494" t="s">
        <v>48</v>
      </c>
      <c r="Y6494" t="s">
        <v>66</v>
      </c>
      <c r="Z6494" t="s">
        <v>4244</v>
      </c>
    </row>
    <row r="6495" spans="1:26" hidden="1" x14ac:dyDescent="0.25">
      <c r="A6495" t="s">
        <v>25680</v>
      </c>
      <c r="B6495" t="s">
        <v>25681</v>
      </c>
      <c r="C6495" s="1" t="str">
        <f t="shared" si="1065"/>
        <v>21:0392</v>
      </c>
      <c r="D6495" s="1" t="str">
        <f t="shared" si="1069"/>
        <v>21:0131</v>
      </c>
      <c r="E6495" t="s">
        <v>25682</v>
      </c>
      <c r="F6495" t="s">
        <v>25683</v>
      </c>
      <c r="H6495">
        <v>67.987214100000003</v>
      </c>
      <c r="I6495">
        <v>-83.926972699999993</v>
      </c>
      <c r="J6495" s="1" t="str">
        <f t="shared" si="1070"/>
        <v>NGR lake sediment grab sample</v>
      </c>
      <c r="K6495" s="1" t="str">
        <f t="shared" si="1071"/>
        <v>&lt;177 micron (NGR)</v>
      </c>
      <c r="L6495">
        <v>33</v>
      </c>
      <c r="M6495" t="s">
        <v>87</v>
      </c>
      <c r="N6495">
        <v>634</v>
      </c>
      <c r="O6495" t="s">
        <v>289</v>
      </c>
      <c r="P6495" t="s">
        <v>236</v>
      </c>
      <c r="Q6495" t="s">
        <v>75</v>
      </c>
      <c r="R6495" t="s">
        <v>423</v>
      </c>
      <c r="S6495" t="s">
        <v>50</v>
      </c>
      <c r="T6495" t="s">
        <v>36</v>
      </c>
      <c r="U6495" t="s">
        <v>503</v>
      </c>
      <c r="V6495" t="s">
        <v>504</v>
      </c>
      <c r="W6495" t="s">
        <v>63</v>
      </c>
      <c r="X6495" t="s">
        <v>48</v>
      </c>
      <c r="Y6495" t="s">
        <v>125</v>
      </c>
      <c r="Z6495" t="s">
        <v>2257</v>
      </c>
    </row>
    <row r="6496" spans="1:26" hidden="1" x14ac:dyDescent="0.25">
      <c r="A6496" t="s">
        <v>25684</v>
      </c>
      <c r="B6496" t="s">
        <v>25685</v>
      </c>
      <c r="C6496" s="1" t="str">
        <f t="shared" si="1065"/>
        <v>21:0392</v>
      </c>
      <c r="D6496" s="1" t="str">
        <f t="shared" si="1069"/>
        <v>21:0131</v>
      </c>
      <c r="E6496" t="s">
        <v>25686</v>
      </c>
      <c r="F6496" t="s">
        <v>25687</v>
      </c>
      <c r="H6496">
        <v>67.955187100000003</v>
      </c>
      <c r="I6496">
        <v>-83.979184099999998</v>
      </c>
      <c r="J6496" s="1" t="str">
        <f t="shared" si="1070"/>
        <v>NGR lake sediment grab sample</v>
      </c>
      <c r="K6496" s="1" t="str">
        <f t="shared" si="1071"/>
        <v>&lt;177 micron (NGR)</v>
      </c>
      <c r="L6496">
        <v>33</v>
      </c>
      <c r="M6496" t="s">
        <v>96</v>
      </c>
      <c r="N6496">
        <v>635</v>
      </c>
      <c r="O6496" t="s">
        <v>40</v>
      </c>
      <c r="P6496" t="s">
        <v>615</v>
      </c>
      <c r="Q6496" t="s">
        <v>49</v>
      </c>
      <c r="R6496" t="s">
        <v>98</v>
      </c>
      <c r="S6496" t="s">
        <v>271</v>
      </c>
      <c r="T6496" t="s">
        <v>36</v>
      </c>
      <c r="U6496" t="s">
        <v>2562</v>
      </c>
      <c r="V6496" t="s">
        <v>5055</v>
      </c>
      <c r="W6496" t="s">
        <v>33</v>
      </c>
      <c r="X6496" t="s">
        <v>48</v>
      </c>
      <c r="Y6496" t="s">
        <v>66</v>
      </c>
      <c r="Z6496" t="s">
        <v>4244</v>
      </c>
    </row>
    <row r="6497" spans="1:26" hidden="1" x14ac:dyDescent="0.25">
      <c r="A6497" t="s">
        <v>25688</v>
      </c>
      <c r="B6497" t="s">
        <v>25689</v>
      </c>
      <c r="C6497" s="1" t="str">
        <f t="shared" si="1065"/>
        <v>21:0392</v>
      </c>
      <c r="D6497" s="1" t="str">
        <f t="shared" si="1069"/>
        <v>21:0131</v>
      </c>
      <c r="E6497" t="s">
        <v>25690</v>
      </c>
      <c r="F6497" t="s">
        <v>25691</v>
      </c>
      <c r="H6497">
        <v>67.907386399999993</v>
      </c>
      <c r="I6497">
        <v>-83.962972699999995</v>
      </c>
      <c r="J6497" s="1" t="str">
        <f t="shared" si="1070"/>
        <v>NGR lake sediment grab sample</v>
      </c>
      <c r="K6497" s="1" t="str">
        <f t="shared" si="1071"/>
        <v>&lt;177 micron (NGR)</v>
      </c>
      <c r="L6497">
        <v>33</v>
      </c>
      <c r="M6497" t="s">
        <v>106</v>
      </c>
      <c r="N6497">
        <v>636</v>
      </c>
      <c r="O6497" t="s">
        <v>188</v>
      </c>
      <c r="P6497" t="s">
        <v>120</v>
      </c>
      <c r="Q6497" t="s">
        <v>321</v>
      </c>
      <c r="R6497" t="s">
        <v>334</v>
      </c>
      <c r="S6497" t="s">
        <v>64</v>
      </c>
      <c r="T6497" t="s">
        <v>36</v>
      </c>
      <c r="U6497" t="s">
        <v>379</v>
      </c>
      <c r="V6497" t="s">
        <v>171</v>
      </c>
      <c r="W6497" t="s">
        <v>33</v>
      </c>
      <c r="X6497" t="s">
        <v>48</v>
      </c>
      <c r="Y6497" t="s">
        <v>41</v>
      </c>
      <c r="Z6497" t="s">
        <v>859</v>
      </c>
    </row>
    <row r="6498" spans="1:26" hidden="1" x14ac:dyDescent="0.25">
      <c r="A6498" t="s">
        <v>25692</v>
      </c>
      <c r="B6498" t="s">
        <v>25693</v>
      </c>
      <c r="C6498" s="1" t="str">
        <f t="shared" si="1065"/>
        <v>21:0392</v>
      </c>
      <c r="D6498" s="1" t="str">
        <f t="shared" si="1069"/>
        <v>21:0131</v>
      </c>
      <c r="E6498" t="s">
        <v>25694</v>
      </c>
      <c r="F6498" t="s">
        <v>25695</v>
      </c>
      <c r="H6498">
        <v>67.881493000000006</v>
      </c>
      <c r="I6498">
        <v>-83.939621099999997</v>
      </c>
      <c r="J6498" s="1" t="str">
        <f t="shared" si="1070"/>
        <v>NGR lake sediment grab sample</v>
      </c>
      <c r="K6498" s="1" t="str">
        <f t="shared" si="1071"/>
        <v>&lt;177 micron (NGR)</v>
      </c>
      <c r="L6498">
        <v>33</v>
      </c>
      <c r="M6498" t="s">
        <v>118</v>
      </c>
      <c r="N6498">
        <v>637</v>
      </c>
      <c r="O6498" t="s">
        <v>1048</v>
      </c>
      <c r="P6498" t="s">
        <v>32</v>
      </c>
      <c r="Q6498" t="s">
        <v>77</v>
      </c>
      <c r="R6498" t="s">
        <v>244</v>
      </c>
      <c r="S6498" t="s">
        <v>97</v>
      </c>
      <c r="T6498" t="s">
        <v>36</v>
      </c>
      <c r="U6498" t="s">
        <v>639</v>
      </c>
      <c r="V6498" t="s">
        <v>496</v>
      </c>
      <c r="W6498" t="s">
        <v>63</v>
      </c>
      <c r="X6498" t="s">
        <v>48</v>
      </c>
      <c r="Y6498" t="s">
        <v>41</v>
      </c>
      <c r="Z6498" t="s">
        <v>5481</v>
      </c>
    </row>
    <row r="6499" spans="1:26" hidden="1" x14ac:dyDescent="0.25">
      <c r="A6499" t="s">
        <v>25696</v>
      </c>
      <c r="B6499" t="s">
        <v>25697</v>
      </c>
      <c r="C6499" s="1" t="str">
        <f t="shared" si="1065"/>
        <v>21:0392</v>
      </c>
      <c r="D6499" s="1" t="str">
        <f t="shared" si="1069"/>
        <v>21:0131</v>
      </c>
      <c r="E6499" t="s">
        <v>25698</v>
      </c>
      <c r="F6499" t="s">
        <v>25699</v>
      </c>
      <c r="H6499">
        <v>67.829107199999996</v>
      </c>
      <c r="I6499">
        <v>-83.901961799999995</v>
      </c>
      <c r="J6499" s="1" t="str">
        <f t="shared" si="1070"/>
        <v>NGR lake sediment grab sample</v>
      </c>
      <c r="K6499" s="1" t="str">
        <f t="shared" si="1071"/>
        <v>&lt;177 micron (NGR)</v>
      </c>
      <c r="L6499">
        <v>33</v>
      </c>
      <c r="M6499" t="s">
        <v>131</v>
      </c>
      <c r="N6499">
        <v>638</v>
      </c>
      <c r="O6499" t="s">
        <v>417</v>
      </c>
      <c r="P6499" t="s">
        <v>253</v>
      </c>
      <c r="Q6499" t="s">
        <v>198</v>
      </c>
      <c r="R6499" t="s">
        <v>711</v>
      </c>
      <c r="S6499" t="s">
        <v>50</v>
      </c>
      <c r="T6499" t="s">
        <v>36</v>
      </c>
      <c r="U6499" t="s">
        <v>1480</v>
      </c>
      <c r="V6499" t="s">
        <v>1589</v>
      </c>
      <c r="W6499" t="s">
        <v>66</v>
      </c>
      <c r="X6499" t="s">
        <v>890</v>
      </c>
      <c r="Y6499" t="s">
        <v>309</v>
      </c>
      <c r="Z6499" t="s">
        <v>865</v>
      </c>
    </row>
    <row r="6500" spans="1:26" hidden="1" x14ac:dyDescent="0.25">
      <c r="A6500" t="s">
        <v>25700</v>
      </c>
      <c r="B6500" t="s">
        <v>25701</v>
      </c>
      <c r="C6500" s="1" t="str">
        <f t="shared" si="1065"/>
        <v>21:0392</v>
      </c>
      <c r="D6500" s="1" t="str">
        <f t="shared" si="1069"/>
        <v>21:0131</v>
      </c>
      <c r="E6500" t="s">
        <v>25702</v>
      </c>
      <c r="F6500" t="s">
        <v>25703</v>
      </c>
      <c r="H6500">
        <v>67.831445599999995</v>
      </c>
      <c r="I6500">
        <v>-83.884449599999996</v>
      </c>
      <c r="J6500" s="1" t="str">
        <f t="shared" si="1070"/>
        <v>NGR lake sediment grab sample</v>
      </c>
      <c r="K6500" s="1" t="str">
        <f t="shared" si="1071"/>
        <v>&lt;177 micron (NGR)</v>
      </c>
      <c r="L6500">
        <v>33</v>
      </c>
      <c r="M6500" t="s">
        <v>143</v>
      </c>
      <c r="N6500">
        <v>639</v>
      </c>
      <c r="O6500" t="s">
        <v>320</v>
      </c>
      <c r="P6500" t="s">
        <v>224</v>
      </c>
      <c r="Q6500" t="s">
        <v>290</v>
      </c>
      <c r="R6500" t="s">
        <v>82</v>
      </c>
      <c r="S6500" t="s">
        <v>156</v>
      </c>
      <c r="T6500" t="s">
        <v>36</v>
      </c>
      <c r="U6500" t="s">
        <v>583</v>
      </c>
      <c r="V6500" t="s">
        <v>38</v>
      </c>
      <c r="W6500" t="s">
        <v>33</v>
      </c>
      <c r="X6500" t="s">
        <v>48</v>
      </c>
      <c r="Y6500" t="s">
        <v>41</v>
      </c>
      <c r="Z6500" t="s">
        <v>742</v>
      </c>
    </row>
    <row r="6501" spans="1:26" hidden="1" x14ac:dyDescent="0.25">
      <c r="A6501" t="s">
        <v>25704</v>
      </c>
      <c r="B6501" t="s">
        <v>25705</v>
      </c>
      <c r="C6501" s="1" t="str">
        <f t="shared" si="1065"/>
        <v>21:0392</v>
      </c>
      <c r="D6501" s="1" t="str">
        <f t="shared" si="1069"/>
        <v>21:0131</v>
      </c>
      <c r="E6501" t="s">
        <v>25706</v>
      </c>
      <c r="F6501" t="s">
        <v>25707</v>
      </c>
      <c r="H6501">
        <v>67.819202599999997</v>
      </c>
      <c r="I6501">
        <v>-83.761548899999994</v>
      </c>
      <c r="J6501" s="1" t="str">
        <f t="shared" si="1070"/>
        <v>NGR lake sediment grab sample</v>
      </c>
      <c r="K6501" s="1" t="str">
        <f t="shared" si="1071"/>
        <v>&lt;177 micron (NGR)</v>
      </c>
      <c r="L6501">
        <v>33</v>
      </c>
      <c r="M6501" t="s">
        <v>177</v>
      </c>
      <c r="N6501">
        <v>640</v>
      </c>
      <c r="O6501" t="s">
        <v>348</v>
      </c>
      <c r="P6501" t="s">
        <v>489</v>
      </c>
      <c r="Q6501" t="s">
        <v>277</v>
      </c>
      <c r="R6501" t="s">
        <v>335</v>
      </c>
      <c r="S6501" t="s">
        <v>64</v>
      </c>
      <c r="T6501" t="s">
        <v>36</v>
      </c>
      <c r="U6501" t="s">
        <v>4834</v>
      </c>
      <c r="V6501" t="s">
        <v>2257</v>
      </c>
      <c r="W6501" t="s">
        <v>80</v>
      </c>
      <c r="X6501" t="s">
        <v>336</v>
      </c>
      <c r="Y6501" t="s">
        <v>125</v>
      </c>
      <c r="Z6501" t="s">
        <v>5481</v>
      </c>
    </row>
    <row r="6502" spans="1:26" hidden="1" x14ac:dyDescent="0.25">
      <c r="A6502" t="s">
        <v>25708</v>
      </c>
      <c r="B6502" t="s">
        <v>25709</v>
      </c>
      <c r="C6502" s="1" t="str">
        <f t="shared" ref="C6502:C6565" si="1072">HYPERLINK("http://geochem.nrcan.gc.ca/cdogs/content/bdl/bdl210392_e.htm", "21:0392")</f>
        <v>21:0392</v>
      </c>
      <c r="D6502" s="1" t="str">
        <f t="shared" si="1069"/>
        <v>21:0131</v>
      </c>
      <c r="E6502" t="s">
        <v>25710</v>
      </c>
      <c r="F6502" t="s">
        <v>25711</v>
      </c>
      <c r="H6502">
        <v>67.823319799999993</v>
      </c>
      <c r="I6502">
        <v>-83.593881199999998</v>
      </c>
      <c r="J6502" s="1" t="str">
        <f t="shared" si="1070"/>
        <v>NGR lake sediment grab sample</v>
      </c>
      <c r="K6502" s="1" t="str">
        <f t="shared" si="1071"/>
        <v>&lt;177 micron (NGR)</v>
      </c>
      <c r="L6502">
        <v>33</v>
      </c>
      <c r="M6502" t="s">
        <v>187</v>
      </c>
      <c r="N6502">
        <v>641</v>
      </c>
      <c r="O6502" t="s">
        <v>228</v>
      </c>
      <c r="P6502" t="s">
        <v>343</v>
      </c>
      <c r="Q6502" t="s">
        <v>121</v>
      </c>
      <c r="R6502" t="s">
        <v>49</v>
      </c>
      <c r="S6502" t="s">
        <v>135</v>
      </c>
      <c r="T6502" t="s">
        <v>36</v>
      </c>
      <c r="U6502" t="s">
        <v>799</v>
      </c>
      <c r="V6502" t="s">
        <v>8216</v>
      </c>
      <c r="W6502" t="s">
        <v>66</v>
      </c>
      <c r="X6502" t="s">
        <v>343</v>
      </c>
      <c r="Y6502" t="s">
        <v>125</v>
      </c>
      <c r="Z6502" t="s">
        <v>3166</v>
      </c>
    </row>
    <row r="6503" spans="1:26" hidden="1" x14ac:dyDescent="0.25">
      <c r="A6503" t="s">
        <v>25712</v>
      </c>
      <c r="B6503" t="s">
        <v>25713</v>
      </c>
      <c r="C6503" s="1" t="str">
        <f t="shared" si="1072"/>
        <v>21:0392</v>
      </c>
      <c r="D6503" s="1" t="str">
        <f t="shared" si="1069"/>
        <v>21:0131</v>
      </c>
      <c r="E6503" t="s">
        <v>25714</v>
      </c>
      <c r="F6503" t="s">
        <v>25715</v>
      </c>
      <c r="H6503">
        <v>67.798085099999994</v>
      </c>
      <c r="I6503">
        <v>-83.596374499999996</v>
      </c>
      <c r="J6503" s="1" t="str">
        <f t="shared" si="1070"/>
        <v>NGR lake sediment grab sample</v>
      </c>
      <c r="K6503" s="1" t="str">
        <f t="shared" si="1071"/>
        <v>&lt;177 micron (NGR)</v>
      </c>
      <c r="L6503">
        <v>33</v>
      </c>
      <c r="M6503" t="s">
        <v>196</v>
      </c>
      <c r="N6503">
        <v>642</v>
      </c>
      <c r="O6503" t="s">
        <v>120</v>
      </c>
      <c r="P6503" t="s">
        <v>145</v>
      </c>
      <c r="Q6503" t="s">
        <v>64</v>
      </c>
      <c r="R6503" t="s">
        <v>135</v>
      </c>
      <c r="S6503" t="s">
        <v>156</v>
      </c>
      <c r="T6503" t="s">
        <v>36</v>
      </c>
      <c r="U6503" t="s">
        <v>521</v>
      </c>
      <c r="V6503" t="s">
        <v>1589</v>
      </c>
      <c r="W6503" t="s">
        <v>66</v>
      </c>
      <c r="X6503" t="s">
        <v>48</v>
      </c>
      <c r="Y6503" t="s">
        <v>125</v>
      </c>
      <c r="Z6503" t="s">
        <v>33</v>
      </c>
    </row>
    <row r="6504" spans="1:26" hidden="1" x14ac:dyDescent="0.25">
      <c r="A6504" t="s">
        <v>25716</v>
      </c>
      <c r="B6504" t="s">
        <v>25717</v>
      </c>
      <c r="C6504" s="1" t="str">
        <f t="shared" si="1072"/>
        <v>21:0392</v>
      </c>
      <c r="D6504" s="1" t="str">
        <f t="shared" si="1069"/>
        <v>21:0131</v>
      </c>
      <c r="E6504" t="s">
        <v>25718</v>
      </c>
      <c r="F6504" t="s">
        <v>25719</v>
      </c>
      <c r="H6504">
        <v>67.748332399999995</v>
      </c>
      <c r="I6504">
        <v>-83.5553922</v>
      </c>
      <c r="J6504" s="1" t="str">
        <f t="shared" si="1070"/>
        <v>NGR lake sediment grab sample</v>
      </c>
      <c r="K6504" s="1" t="str">
        <f t="shared" si="1071"/>
        <v>&lt;177 micron (NGR)</v>
      </c>
      <c r="L6504">
        <v>33</v>
      </c>
      <c r="M6504" t="s">
        <v>206</v>
      </c>
      <c r="N6504">
        <v>643</v>
      </c>
      <c r="O6504" t="s">
        <v>178</v>
      </c>
      <c r="P6504" t="s">
        <v>546</v>
      </c>
      <c r="Q6504" t="s">
        <v>546</v>
      </c>
      <c r="R6504" t="s">
        <v>1085</v>
      </c>
      <c r="S6504" t="s">
        <v>34</v>
      </c>
      <c r="T6504" t="s">
        <v>122</v>
      </c>
      <c r="U6504" t="s">
        <v>521</v>
      </c>
      <c r="V6504" t="s">
        <v>895</v>
      </c>
      <c r="W6504" t="s">
        <v>33</v>
      </c>
      <c r="X6504" t="s">
        <v>79</v>
      </c>
      <c r="Y6504" t="s">
        <v>875</v>
      </c>
      <c r="Z6504" t="s">
        <v>109</v>
      </c>
    </row>
    <row r="6505" spans="1:26" hidden="1" x14ac:dyDescent="0.25">
      <c r="A6505" t="s">
        <v>25720</v>
      </c>
      <c r="B6505" t="s">
        <v>25721</v>
      </c>
      <c r="C6505" s="1" t="str">
        <f t="shared" si="1072"/>
        <v>21:0392</v>
      </c>
      <c r="D6505" s="1" t="str">
        <f>HYPERLINK("http://geochem.nrcan.gc.ca/cdogs/content/svy/svy_e.htm", "")</f>
        <v/>
      </c>
      <c r="G6505" s="1" t="str">
        <f>HYPERLINK("http://geochem.nrcan.gc.ca/cdogs/content/cr_/cr_00021_e.htm", "21")</f>
        <v>21</v>
      </c>
      <c r="J6505" t="s">
        <v>220</v>
      </c>
      <c r="K6505" t="s">
        <v>221</v>
      </c>
      <c r="L6505">
        <v>33</v>
      </c>
      <c r="M6505" t="s">
        <v>222</v>
      </c>
      <c r="N6505">
        <v>644</v>
      </c>
      <c r="O6505" t="s">
        <v>62</v>
      </c>
      <c r="P6505" t="s">
        <v>198</v>
      </c>
      <c r="Q6505" t="s">
        <v>277</v>
      </c>
      <c r="R6505" t="s">
        <v>78</v>
      </c>
      <c r="S6505" t="s">
        <v>33</v>
      </c>
      <c r="T6505" t="s">
        <v>36</v>
      </c>
      <c r="U6505" t="s">
        <v>1617</v>
      </c>
      <c r="V6505" t="s">
        <v>730</v>
      </c>
      <c r="W6505" t="s">
        <v>76</v>
      </c>
      <c r="X6505" t="s">
        <v>48</v>
      </c>
      <c r="Y6505" t="s">
        <v>1041</v>
      </c>
      <c r="Z6505" t="s">
        <v>3838</v>
      </c>
    </row>
    <row r="6506" spans="1:26" hidden="1" x14ac:dyDescent="0.25">
      <c r="A6506" t="s">
        <v>25722</v>
      </c>
      <c r="B6506" t="s">
        <v>25723</v>
      </c>
      <c r="C6506" s="1" t="str">
        <f t="shared" si="1072"/>
        <v>21:0392</v>
      </c>
      <c r="D6506" s="1" t="str">
        <f t="shared" ref="D6506:D6515" si="1073">HYPERLINK("http://geochem.nrcan.gc.ca/cdogs/content/svy/svy210131_e.htm", "21:0131")</f>
        <v>21:0131</v>
      </c>
      <c r="E6506" t="s">
        <v>25724</v>
      </c>
      <c r="F6506" t="s">
        <v>25725</v>
      </c>
      <c r="H6506">
        <v>67.702845300000007</v>
      </c>
      <c r="I6506">
        <v>-83.600668200000001</v>
      </c>
      <c r="J6506" s="1" t="str">
        <f t="shared" ref="J6506:J6515" si="1074">HYPERLINK("http://geochem.nrcan.gc.ca/cdogs/content/kwd/kwd020027_e.htm", "NGR lake sediment grab sample")</f>
        <v>NGR lake sediment grab sample</v>
      </c>
      <c r="K6506" s="1" t="str">
        <f t="shared" ref="K6506:K6515" si="1075">HYPERLINK("http://geochem.nrcan.gc.ca/cdogs/content/kwd/kwd080006_e.htm", "&lt;177 micron (NGR)")</f>
        <v>&lt;177 micron (NGR)</v>
      </c>
      <c r="L6506">
        <v>33</v>
      </c>
      <c r="M6506" t="s">
        <v>214</v>
      </c>
      <c r="N6506">
        <v>645</v>
      </c>
      <c r="O6506" t="s">
        <v>133</v>
      </c>
      <c r="P6506" t="s">
        <v>283</v>
      </c>
      <c r="Q6506" t="s">
        <v>156</v>
      </c>
      <c r="R6506" t="s">
        <v>244</v>
      </c>
      <c r="S6506" t="s">
        <v>181</v>
      </c>
      <c r="T6506" t="s">
        <v>36</v>
      </c>
      <c r="U6506" t="s">
        <v>208</v>
      </c>
      <c r="V6506" t="s">
        <v>1216</v>
      </c>
      <c r="W6506" t="s">
        <v>63</v>
      </c>
      <c r="X6506" t="s">
        <v>82</v>
      </c>
      <c r="Y6506" t="s">
        <v>309</v>
      </c>
      <c r="Z6506" t="s">
        <v>2757</v>
      </c>
    </row>
    <row r="6507" spans="1:26" hidden="1" x14ac:dyDescent="0.25">
      <c r="A6507" t="s">
        <v>25726</v>
      </c>
      <c r="B6507" t="s">
        <v>25727</v>
      </c>
      <c r="C6507" s="1" t="str">
        <f t="shared" si="1072"/>
        <v>21:0392</v>
      </c>
      <c r="D6507" s="1" t="str">
        <f t="shared" si="1073"/>
        <v>21:0131</v>
      </c>
      <c r="E6507" t="s">
        <v>25728</v>
      </c>
      <c r="F6507" t="s">
        <v>25729</v>
      </c>
      <c r="H6507">
        <v>67.795512700000003</v>
      </c>
      <c r="I6507">
        <v>-83.679589699999994</v>
      </c>
      <c r="J6507" s="1" t="str">
        <f t="shared" si="1074"/>
        <v>NGR lake sediment grab sample</v>
      </c>
      <c r="K6507" s="1" t="str">
        <f t="shared" si="1075"/>
        <v>&lt;177 micron (NGR)</v>
      </c>
      <c r="L6507">
        <v>34</v>
      </c>
      <c r="M6507" t="s">
        <v>242</v>
      </c>
      <c r="N6507">
        <v>646</v>
      </c>
      <c r="O6507" t="s">
        <v>228</v>
      </c>
      <c r="P6507" t="s">
        <v>61</v>
      </c>
      <c r="Q6507" t="s">
        <v>335</v>
      </c>
      <c r="R6507" t="s">
        <v>711</v>
      </c>
      <c r="S6507" t="s">
        <v>198</v>
      </c>
      <c r="T6507" t="s">
        <v>36</v>
      </c>
      <c r="U6507" t="s">
        <v>379</v>
      </c>
      <c r="V6507" t="s">
        <v>393</v>
      </c>
      <c r="W6507" t="s">
        <v>63</v>
      </c>
      <c r="X6507" t="s">
        <v>79</v>
      </c>
      <c r="Y6507" t="s">
        <v>41</v>
      </c>
      <c r="Z6507" t="s">
        <v>2697</v>
      </c>
    </row>
    <row r="6508" spans="1:26" hidden="1" x14ac:dyDescent="0.25">
      <c r="A6508" t="s">
        <v>25730</v>
      </c>
      <c r="B6508" t="s">
        <v>25731</v>
      </c>
      <c r="C6508" s="1" t="str">
        <f t="shared" si="1072"/>
        <v>21:0392</v>
      </c>
      <c r="D6508" s="1" t="str">
        <f t="shared" si="1073"/>
        <v>21:0131</v>
      </c>
      <c r="E6508" t="s">
        <v>25732</v>
      </c>
      <c r="F6508" t="s">
        <v>25733</v>
      </c>
      <c r="H6508">
        <v>67.6810136</v>
      </c>
      <c r="I6508">
        <v>-83.5634503</v>
      </c>
      <c r="J6508" s="1" t="str">
        <f t="shared" si="1074"/>
        <v>NGR lake sediment grab sample</v>
      </c>
      <c r="K6508" s="1" t="str">
        <f t="shared" si="1075"/>
        <v>&lt;177 micron (NGR)</v>
      </c>
      <c r="L6508">
        <v>34</v>
      </c>
      <c r="M6508" t="s">
        <v>47</v>
      </c>
      <c r="N6508">
        <v>647</v>
      </c>
      <c r="O6508" t="s">
        <v>631</v>
      </c>
      <c r="P6508" t="s">
        <v>289</v>
      </c>
      <c r="Q6508" t="s">
        <v>406</v>
      </c>
      <c r="R6508" t="s">
        <v>62</v>
      </c>
      <c r="S6508" t="s">
        <v>77</v>
      </c>
      <c r="T6508" t="s">
        <v>36</v>
      </c>
      <c r="U6508" t="s">
        <v>226</v>
      </c>
      <c r="V6508" t="s">
        <v>5500</v>
      </c>
      <c r="W6508" t="s">
        <v>80</v>
      </c>
      <c r="X6508" t="s">
        <v>79</v>
      </c>
      <c r="Y6508" t="s">
        <v>125</v>
      </c>
      <c r="Z6508" t="s">
        <v>34</v>
      </c>
    </row>
    <row r="6509" spans="1:26" hidden="1" x14ac:dyDescent="0.25">
      <c r="A6509" t="s">
        <v>25734</v>
      </c>
      <c r="B6509" t="s">
        <v>25735</v>
      </c>
      <c r="C6509" s="1" t="str">
        <f t="shared" si="1072"/>
        <v>21:0392</v>
      </c>
      <c r="D6509" s="1" t="str">
        <f t="shared" si="1073"/>
        <v>21:0131</v>
      </c>
      <c r="E6509" t="s">
        <v>25736</v>
      </c>
      <c r="F6509" t="s">
        <v>25737</v>
      </c>
      <c r="H6509">
        <v>67.683716799999999</v>
      </c>
      <c r="I6509">
        <v>-83.698897299999999</v>
      </c>
      <c r="J6509" s="1" t="str">
        <f t="shared" si="1074"/>
        <v>NGR lake sediment grab sample</v>
      </c>
      <c r="K6509" s="1" t="str">
        <f t="shared" si="1075"/>
        <v>&lt;177 micron (NGR)</v>
      </c>
      <c r="L6509">
        <v>34</v>
      </c>
      <c r="M6509" t="s">
        <v>60</v>
      </c>
      <c r="N6509">
        <v>648</v>
      </c>
      <c r="O6509" t="s">
        <v>61</v>
      </c>
      <c r="P6509" t="s">
        <v>224</v>
      </c>
      <c r="Q6509" t="s">
        <v>134</v>
      </c>
      <c r="R6509" t="s">
        <v>283</v>
      </c>
      <c r="S6509" t="s">
        <v>76</v>
      </c>
      <c r="T6509" t="s">
        <v>36</v>
      </c>
      <c r="U6509" t="s">
        <v>144</v>
      </c>
      <c r="V6509" t="s">
        <v>590</v>
      </c>
      <c r="W6509" t="s">
        <v>39</v>
      </c>
      <c r="X6509" t="s">
        <v>82</v>
      </c>
      <c r="Y6509" t="s">
        <v>41</v>
      </c>
      <c r="Z6509" t="s">
        <v>49</v>
      </c>
    </row>
    <row r="6510" spans="1:26" hidden="1" x14ac:dyDescent="0.25">
      <c r="A6510" t="s">
        <v>25738</v>
      </c>
      <c r="B6510" t="s">
        <v>25739</v>
      </c>
      <c r="C6510" s="1" t="str">
        <f t="shared" si="1072"/>
        <v>21:0392</v>
      </c>
      <c r="D6510" s="1" t="str">
        <f t="shared" si="1073"/>
        <v>21:0131</v>
      </c>
      <c r="E6510" t="s">
        <v>25740</v>
      </c>
      <c r="F6510" t="s">
        <v>25741</v>
      </c>
      <c r="H6510">
        <v>67.715799500000003</v>
      </c>
      <c r="I6510">
        <v>-83.6140209</v>
      </c>
      <c r="J6510" s="1" t="str">
        <f t="shared" si="1074"/>
        <v>NGR lake sediment grab sample</v>
      </c>
      <c r="K6510" s="1" t="str">
        <f t="shared" si="1075"/>
        <v>&lt;177 micron (NGR)</v>
      </c>
      <c r="L6510">
        <v>34</v>
      </c>
      <c r="M6510" t="s">
        <v>73</v>
      </c>
      <c r="N6510">
        <v>649</v>
      </c>
      <c r="O6510" t="s">
        <v>760</v>
      </c>
      <c r="P6510" t="s">
        <v>760</v>
      </c>
      <c r="Q6510" t="s">
        <v>760</v>
      </c>
      <c r="R6510" t="s">
        <v>760</v>
      </c>
      <c r="S6510" t="s">
        <v>760</v>
      </c>
      <c r="T6510" t="s">
        <v>760</v>
      </c>
      <c r="U6510" t="s">
        <v>760</v>
      </c>
      <c r="V6510" t="s">
        <v>760</v>
      </c>
      <c r="W6510" t="s">
        <v>760</v>
      </c>
      <c r="X6510" t="s">
        <v>760</v>
      </c>
      <c r="Y6510" t="s">
        <v>760</v>
      </c>
      <c r="Z6510" t="s">
        <v>760</v>
      </c>
    </row>
    <row r="6511" spans="1:26" hidden="1" x14ac:dyDescent="0.25">
      <c r="A6511" t="s">
        <v>25742</v>
      </c>
      <c r="B6511" t="s">
        <v>25743</v>
      </c>
      <c r="C6511" s="1" t="str">
        <f t="shared" si="1072"/>
        <v>21:0392</v>
      </c>
      <c r="D6511" s="1" t="str">
        <f t="shared" si="1073"/>
        <v>21:0131</v>
      </c>
      <c r="E6511" t="s">
        <v>25744</v>
      </c>
      <c r="F6511" t="s">
        <v>25745</v>
      </c>
      <c r="H6511">
        <v>67.734589200000002</v>
      </c>
      <c r="I6511">
        <v>-83.673104100000003</v>
      </c>
      <c r="J6511" s="1" t="str">
        <f t="shared" si="1074"/>
        <v>NGR lake sediment grab sample</v>
      </c>
      <c r="K6511" s="1" t="str">
        <f t="shared" si="1075"/>
        <v>&lt;177 micron (NGR)</v>
      </c>
      <c r="L6511">
        <v>34</v>
      </c>
      <c r="M6511" t="s">
        <v>87</v>
      </c>
      <c r="N6511">
        <v>650</v>
      </c>
      <c r="O6511" t="s">
        <v>40</v>
      </c>
      <c r="P6511" t="s">
        <v>297</v>
      </c>
      <c r="Q6511" t="s">
        <v>121</v>
      </c>
      <c r="R6511" t="s">
        <v>1407</v>
      </c>
      <c r="S6511" t="s">
        <v>244</v>
      </c>
      <c r="T6511" t="s">
        <v>36</v>
      </c>
      <c r="U6511" t="s">
        <v>179</v>
      </c>
      <c r="V6511" t="s">
        <v>24458</v>
      </c>
      <c r="W6511" t="s">
        <v>78</v>
      </c>
      <c r="X6511" t="s">
        <v>760</v>
      </c>
      <c r="Y6511" t="s">
        <v>181</v>
      </c>
      <c r="Z6511" t="s">
        <v>760</v>
      </c>
    </row>
    <row r="6512" spans="1:26" hidden="1" x14ac:dyDescent="0.25">
      <c r="A6512" t="s">
        <v>25746</v>
      </c>
      <c r="B6512" t="s">
        <v>25747</v>
      </c>
      <c r="C6512" s="1" t="str">
        <f t="shared" si="1072"/>
        <v>21:0392</v>
      </c>
      <c r="D6512" s="1" t="str">
        <f t="shared" si="1073"/>
        <v>21:0131</v>
      </c>
      <c r="E6512" t="s">
        <v>25728</v>
      </c>
      <c r="F6512" t="s">
        <v>25748</v>
      </c>
      <c r="H6512">
        <v>67.795512700000003</v>
      </c>
      <c r="I6512">
        <v>-83.679589699999994</v>
      </c>
      <c r="J6512" s="1" t="str">
        <f t="shared" si="1074"/>
        <v>NGR lake sediment grab sample</v>
      </c>
      <c r="K6512" s="1" t="str">
        <f t="shared" si="1075"/>
        <v>&lt;177 micron (NGR)</v>
      </c>
      <c r="L6512">
        <v>34</v>
      </c>
      <c r="M6512" t="s">
        <v>366</v>
      </c>
      <c r="N6512">
        <v>651</v>
      </c>
      <c r="O6512" t="s">
        <v>88</v>
      </c>
      <c r="P6512" t="s">
        <v>336</v>
      </c>
      <c r="Q6512" t="s">
        <v>145</v>
      </c>
      <c r="R6512" t="s">
        <v>121</v>
      </c>
      <c r="S6512" t="s">
        <v>110</v>
      </c>
      <c r="T6512" t="s">
        <v>36</v>
      </c>
      <c r="U6512" t="s">
        <v>4834</v>
      </c>
      <c r="V6512" t="s">
        <v>2553</v>
      </c>
      <c r="W6512" t="s">
        <v>63</v>
      </c>
      <c r="X6512" t="s">
        <v>79</v>
      </c>
      <c r="Y6512" t="s">
        <v>125</v>
      </c>
      <c r="Z6512" t="s">
        <v>1137</v>
      </c>
    </row>
    <row r="6513" spans="1:26" hidden="1" x14ac:dyDescent="0.25">
      <c r="A6513" t="s">
        <v>25749</v>
      </c>
      <c r="B6513" t="s">
        <v>25750</v>
      </c>
      <c r="C6513" s="1" t="str">
        <f t="shared" si="1072"/>
        <v>21:0392</v>
      </c>
      <c r="D6513" s="1" t="str">
        <f t="shared" si="1073"/>
        <v>21:0131</v>
      </c>
      <c r="E6513" t="s">
        <v>25751</v>
      </c>
      <c r="F6513" t="s">
        <v>25752</v>
      </c>
      <c r="H6513">
        <v>67.797907300000006</v>
      </c>
      <c r="I6513">
        <v>-83.724788500000003</v>
      </c>
      <c r="J6513" s="1" t="str">
        <f t="shared" si="1074"/>
        <v>NGR lake sediment grab sample</v>
      </c>
      <c r="K6513" s="1" t="str">
        <f t="shared" si="1075"/>
        <v>&lt;177 micron (NGR)</v>
      </c>
      <c r="L6513">
        <v>34</v>
      </c>
      <c r="M6513" t="s">
        <v>251</v>
      </c>
      <c r="N6513">
        <v>652</v>
      </c>
      <c r="O6513" t="s">
        <v>342</v>
      </c>
      <c r="P6513" t="s">
        <v>62</v>
      </c>
      <c r="Q6513" t="s">
        <v>596</v>
      </c>
      <c r="R6513" t="s">
        <v>321</v>
      </c>
      <c r="S6513" t="s">
        <v>290</v>
      </c>
      <c r="T6513" t="s">
        <v>36</v>
      </c>
      <c r="U6513" t="s">
        <v>655</v>
      </c>
      <c r="V6513" t="s">
        <v>927</v>
      </c>
      <c r="W6513" t="s">
        <v>63</v>
      </c>
      <c r="X6513" t="s">
        <v>48</v>
      </c>
      <c r="Y6513" t="s">
        <v>41</v>
      </c>
      <c r="Z6513" t="s">
        <v>2391</v>
      </c>
    </row>
    <row r="6514" spans="1:26" hidden="1" x14ac:dyDescent="0.25">
      <c r="A6514" t="s">
        <v>25753</v>
      </c>
      <c r="B6514" t="s">
        <v>25754</v>
      </c>
      <c r="C6514" s="1" t="str">
        <f t="shared" si="1072"/>
        <v>21:0392</v>
      </c>
      <c r="D6514" s="1" t="str">
        <f t="shared" si="1073"/>
        <v>21:0131</v>
      </c>
      <c r="E6514" t="s">
        <v>25755</v>
      </c>
      <c r="F6514" t="s">
        <v>25756</v>
      </c>
      <c r="H6514">
        <v>67.811542000000003</v>
      </c>
      <c r="I6514">
        <v>-83.7882137</v>
      </c>
      <c r="J6514" s="1" t="str">
        <f t="shared" si="1074"/>
        <v>NGR lake sediment grab sample</v>
      </c>
      <c r="K6514" s="1" t="str">
        <f t="shared" si="1075"/>
        <v>&lt;177 micron (NGR)</v>
      </c>
      <c r="L6514">
        <v>34</v>
      </c>
      <c r="M6514" t="s">
        <v>259</v>
      </c>
      <c r="N6514">
        <v>653</v>
      </c>
      <c r="O6514" t="s">
        <v>509</v>
      </c>
      <c r="P6514" t="s">
        <v>343</v>
      </c>
      <c r="Q6514" t="s">
        <v>546</v>
      </c>
      <c r="R6514" t="s">
        <v>890</v>
      </c>
      <c r="S6514" t="s">
        <v>271</v>
      </c>
      <c r="T6514" t="s">
        <v>36</v>
      </c>
      <c r="U6514" t="s">
        <v>2579</v>
      </c>
      <c r="V6514" t="s">
        <v>5500</v>
      </c>
      <c r="W6514" t="s">
        <v>33</v>
      </c>
      <c r="X6514" t="s">
        <v>300</v>
      </c>
      <c r="Y6514" t="s">
        <v>125</v>
      </c>
      <c r="Z6514" t="s">
        <v>97</v>
      </c>
    </row>
    <row r="6515" spans="1:26" hidden="1" x14ac:dyDescent="0.25">
      <c r="A6515" t="s">
        <v>25757</v>
      </c>
      <c r="B6515" t="s">
        <v>25758</v>
      </c>
      <c r="C6515" s="1" t="str">
        <f t="shared" si="1072"/>
        <v>21:0392</v>
      </c>
      <c r="D6515" s="1" t="str">
        <f t="shared" si="1073"/>
        <v>21:0131</v>
      </c>
      <c r="E6515" t="s">
        <v>25755</v>
      </c>
      <c r="F6515" t="s">
        <v>25759</v>
      </c>
      <c r="H6515">
        <v>67.811542000000003</v>
      </c>
      <c r="I6515">
        <v>-83.7882137</v>
      </c>
      <c r="J6515" s="1" t="str">
        <f t="shared" si="1074"/>
        <v>NGR lake sediment grab sample</v>
      </c>
      <c r="K6515" s="1" t="str">
        <f t="shared" si="1075"/>
        <v>&lt;177 micron (NGR)</v>
      </c>
      <c r="L6515">
        <v>34</v>
      </c>
      <c r="M6515" t="s">
        <v>268</v>
      </c>
      <c r="N6515">
        <v>654</v>
      </c>
      <c r="O6515" t="s">
        <v>178</v>
      </c>
      <c r="P6515" t="s">
        <v>562</v>
      </c>
      <c r="Q6515" t="s">
        <v>49</v>
      </c>
      <c r="R6515" t="s">
        <v>1085</v>
      </c>
      <c r="S6515" t="s">
        <v>277</v>
      </c>
      <c r="T6515" t="s">
        <v>36</v>
      </c>
      <c r="U6515" t="s">
        <v>2151</v>
      </c>
      <c r="V6515" t="s">
        <v>124</v>
      </c>
      <c r="W6515" t="s">
        <v>80</v>
      </c>
      <c r="X6515" t="s">
        <v>343</v>
      </c>
      <c r="Y6515" t="s">
        <v>41</v>
      </c>
      <c r="Z6515" t="s">
        <v>2391</v>
      </c>
    </row>
    <row r="6516" spans="1:26" hidden="1" x14ac:dyDescent="0.25">
      <c r="A6516" t="s">
        <v>25760</v>
      </c>
      <c r="B6516" t="s">
        <v>25761</v>
      </c>
      <c r="C6516" s="1" t="str">
        <f t="shared" si="1072"/>
        <v>21:0392</v>
      </c>
      <c r="D6516" s="1" t="str">
        <f>HYPERLINK("http://geochem.nrcan.gc.ca/cdogs/content/svy/svy_e.htm", "")</f>
        <v/>
      </c>
      <c r="G6516" s="1" t="str">
        <f>HYPERLINK("http://geochem.nrcan.gc.ca/cdogs/content/cr_/cr_00007_e.htm", "7")</f>
        <v>7</v>
      </c>
      <c r="J6516" t="s">
        <v>220</v>
      </c>
      <c r="K6516" t="s">
        <v>221</v>
      </c>
      <c r="L6516">
        <v>34</v>
      </c>
      <c r="M6516" t="s">
        <v>222</v>
      </c>
      <c r="N6516">
        <v>655</v>
      </c>
      <c r="O6516" t="s">
        <v>133</v>
      </c>
      <c r="P6516" t="s">
        <v>48</v>
      </c>
      <c r="Q6516" t="s">
        <v>64</v>
      </c>
      <c r="R6516" t="s">
        <v>181</v>
      </c>
      <c r="S6516" t="s">
        <v>33</v>
      </c>
      <c r="T6516" t="s">
        <v>225</v>
      </c>
      <c r="U6516" t="s">
        <v>1829</v>
      </c>
      <c r="V6516" t="s">
        <v>457</v>
      </c>
      <c r="W6516" t="s">
        <v>53</v>
      </c>
      <c r="X6516" t="s">
        <v>760</v>
      </c>
      <c r="Y6516" t="s">
        <v>77</v>
      </c>
      <c r="Z6516" t="s">
        <v>760</v>
      </c>
    </row>
    <row r="6517" spans="1:26" hidden="1" x14ac:dyDescent="0.25">
      <c r="A6517" t="s">
        <v>25762</v>
      </c>
      <c r="B6517" t="s">
        <v>25763</v>
      </c>
      <c r="C6517" s="1" t="str">
        <f t="shared" si="1072"/>
        <v>21:0392</v>
      </c>
      <c r="D6517" s="1" t="str">
        <f t="shared" ref="D6517:D6530" si="1076">HYPERLINK("http://geochem.nrcan.gc.ca/cdogs/content/svy/svy210131_e.htm", "21:0131")</f>
        <v>21:0131</v>
      </c>
      <c r="E6517" t="s">
        <v>25764</v>
      </c>
      <c r="F6517" t="s">
        <v>25765</v>
      </c>
      <c r="H6517">
        <v>67.806427999999997</v>
      </c>
      <c r="I6517">
        <v>-83.828297599999999</v>
      </c>
      <c r="J6517" s="1" t="str">
        <f t="shared" ref="J6517:J6530" si="1077">HYPERLINK("http://geochem.nrcan.gc.ca/cdogs/content/kwd/kwd020027_e.htm", "NGR lake sediment grab sample")</f>
        <v>NGR lake sediment grab sample</v>
      </c>
      <c r="K6517" s="1" t="str">
        <f t="shared" ref="K6517:K6530" si="1078">HYPERLINK("http://geochem.nrcan.gc.ca/cdogs/content/kwd/kwd080006_e.htm", "&lt;177 micron (NGR)")</f>
        <v>&lt;177 micron (NGR)</v>
      </c>
      <c r="L6517">
        <v>34</v>
      </c>
      <c r="M6517" t="s">
        <v>96</v>
      </c>
      <c r="N6517">
        <v>656</v>
      </c>
      <c r="O6517" t="s">
        <v>541</v>
      </c>
      <c r="P6517" t="s">
        <v>1254</v>
      </c>
      <c r="Q6517" t="s">
        <v>335</v>
      </c>
      <c r="R6517" t="s">
        <v>394</v>
      </c>
      <c r="S6517" t="s">
        <v>64</v>
      </c>
      <c r="T6517" t="s">
        <v>262</v>
      </c>
      <c r="U6517" t="s">
        <v>535</v>
      </c>
      <c r="V6517" t="s">
        <v>1172</v>
      </c>
      <c r="W6517" t="s">
        <v>39</v>
      </c>
      <c r="X6517" t="s">
        <v>79</v>
      </c>
      <c r="Y6517" t="s">
        <v>41</v>
      </c>
      <c r="Z6517" t="s">
        <v>1797</v>
      </c>
    </row>
    <row r="6518" spans="1:26" hidden="1" x14ac:dyDescent="0.25">
      <c r="A6518" t="s">
        <v>25766</v>
      </c>
      <c r="B6518" t="s">
        <v>25767</v>
      </c>
      <c r="C6518" s="1" t="str">
        <f t="shared" si="1072"/>
        <v>21:0392</v>
      </c>
      <c r="D6518" s="1" t="str">
        <f t="shared" si="1076"/>
        <v>21:0131</v>
      </c>
      <c r="E6518" t="s">
        <v>25768</v>
      </c>
      <c r="F6518" t="s">
        <v>25769</v>
      </c>
      <c r="H6518">
        <v>67.789359300000001</v>
      </c>
      <c r="I6518">
        <v>-83.951340900000005</v>
      </c>
      <c r="J6518" s="1" t="str">
        <f t="shared" si="1077"/>
        <v>NGR lake sediment grab sample</v>
      </c>
      <c r="K6518" s="1" t="str">
        <f t="shared" si="1078"/>
        <v>&lt;177 micron (NGR)</v>
      </c>
      <c r="L6518">
        <v>34</v>
      </c>
      <c r="M6518" t="s">
        <v>106</v>
      </c>
      <c r="N6518">
        <v>657</v>
      </c>
      <c r="O6518" t="s">
        <v>306</v>
      </c>
      <c r="P6518" t="s">
        <v>1047</v>
      </c>
      <c r="Q6518" t="s">
        <v>244</v>
      </c>
      <c r="R6518" t="s">
        <v>489</v>
      </c>
      <c r="S6518" t="s">
        <v>34</v>
      </c>
      <c r="T6518" t="s">
        <v>36</v>
      </c>
      <c r="U6518" t="s">
        <v>355</v>
      </c>
      <c r="V6518" t="s">
        <v>2309</v>
      </c>
      <c r="W6518" t="s">
        <v>80</v>
      </c>
      <c r="X6518" t="s">
        <v>336</v>
      </c>
      <c r="Y6518" t="s">
        <v>41</v>
      </c>
      <c r="Z6518" t="s">
        <v>859</v>
      </c>
    </row>
    <row r="6519" spans="1:26" hidden="1" x14ac:dyDescent="0.25">
      <c r="A6519" t="s">
        <v>25770</v>
      </c>
      <c r="B6519" t="s">
        <v>25771</v>
      </c>
      <c r="C6519" s="1" t="str">
        <f t="shared" si="1072"/>
        <v>21:0392</v>
      </c>
      <c r="D6519" s="1" t="str">
        <f t="shared" si="1076"/>
        <v>21:0131</v>
      </c>
      <c r="E6519" t="s">
        <v>25772</v>
      </c>
      <c r="F6519" t="s">
        <v>25773</v>
      </c>
      <c r="H6519">
        <v>67.583980699999998</v>
      </c>
      <c r="I6519">
        <v>-83.025462399999995</v>
      </c>
      <c r="J6519" s="1" t="str">
        <f t="shared" si="1077"/>
        <v>NGR lake sediment grab sample</v>
      </c>
      <c r="K6519" s="1" t="str">
        <f t="shared" si="1078"/>
        <v>&lt;177 micron (NGR)</v>
      </c>
      <c r="L6519">
        <v>34</v>
      </c>
      <c r="M6519" t="s">
        <v>118</v>
      </c>
      <c r="N6519">
        <v>658</v>
      </c>
      <c r="O6519" t="s">
        <v>3263</v>
      </c>
      <c r="P6519" t="s">
        <v>243</v>
      </c>
      <c r="Q6519" t="s">
        <v>277</v>
      </c>
      <c r="R6519" t="s">
        <v>489</v>
      </c>
      <c r="S6519" t="s">
        <v>134</v>
      </c>
      <c r="T6519" t="s">
        <v>36</v>
      </c>
      <c r="U6519" t="s">
        <v>2448</v>
      </c>
      <c r="V6519" t="s">
        <v>2723</v>
      </c>
      <c r="W6519" t="s">
        <v>78</v>
      </c>
      <c r="X6519" t="s">
        <v>82</v>
      </c>
      <c r="Y6519" t="s">
        <v>63</v>
      </c>
      <c r="Z6519" t="s">
        <v>3853</v>
      </c>
    </row>
    <row r="6520" spans="1:26" hidden="1" x14ac:dyDescent="0.25">
      <c r="A6520" t="s">
        <v>25774</v>
      </c>
      <c r="B6520" t="s">
        <v>25775</v>
      </c>
      <c r="C6520" s="1" t="str">
        <f t="shared" si="1072"/>
        <v>21:0392</v>
      </c>
      <c r="D6520" s="1" t="str">
        <f t="shared" si="1076"/>
        <v>21:0131</v>
      </c>
      <c r="E6520" t="s">
        <v>25776</v>
      </c>
      <c r="F6520" t="s">
        <v>25777</v>
      </c>
      <c r="H6520">
        <v>67.614735800000005</v>
      </c>
      <c r="I6520">
        <v>-82.930107599999999</v>
      </c>
      <c r="J6520" s="1" t="str">
        <f t="shared" si="1077"/>
        <v>NGR lake sediment grab sample</v>
      </c>
      <c r="K6520" s="1" t="str">
        <f t="shared" si="1078"/>
        <v>&lt;177 micron (NGR)</v>
      </c>
      <c r="L6520">
        <v>34</v>
      </c>
      <c r="M6520" t="s">
        <v>131</v>
      </c>
      <c r="N6520">
        <v>659</v>
      </c>
      <c r="O6520" t="s">
        <v>702</v>
      </c>
      <c r="P6520" t="s">
        <v>88</v>
      </c>
      <c r="Q6520" t="s">
        <v>668</v>
      </c>
      <c r="R6520" t="s">
        <v>761</v>
      </c>
      <c r="S6520" t="s">
        <v>277</v>
      </c>
      <c r="T6520" t="s">
        <v>36</v>
      </c>
      <c r="U6520" t="s">
        <v>2300</v>
      </c>
      <c r="V6520" t="s">
        <v>3876</v>
      </c>
      <c r="W6520" t="s">
        <v>33</v>
      </c>
      <c r="X6520" t="s">
        <v>890</v>
      </c>
      <c r="Y6520" t="s">
        <v>309</v>
      </c>
      <c r="Z6520" t="s">
        <v>76</v>
      </c>
    </row>
    <row r="6521" spans="1:26" hidden="1" x14ac:dyDescent="0.25">
      <c r="A6521" t="s">
        <v>25778</v>
      </c>
      <c r="B6521" t="s">
        <v>25779</v>
      </c>
      <c r="C6521" s="1" t="str">
        <f t="shared" si="1072"/>
        <v>21:0392</v>
      </c>
      <c r="D6521" s="1" t="str">
        <f t="shared" si="1076"/>
        <v>21:0131</v>
      </c>
      <c r="E6521" t="s">
        <v>25780</v>
      </c>
      <c r="F6521" t="s">
        <v>25781</v>
      </c>
      <c r="H6521">
        <v>67.638629199999997</v>
      </c>
      <c r="I6521">
        <v>-82.871932400000006</v>
      </c>
      <c r="J6521" s="1" t="str">
        <f t="shared" si="1077"/>
        <v>NGR lake sediment grab sample</v>
      </c>
      <c r="K6521" s="1" t="str">
        <f t="shared" si="1078"/>
        <v>&lt;177 micron (NGR)</v>
      </c>
      <c r="L6521">
        <v>34</v>
      </c>
      <c r="M6521" t="s">
        <v>143</v>
      </c>
      <c r="N6521">
        <v>660</v>
      </c>
      <c r="O6521" t="s">
        <v>417</v>
      </c>
      <c r="P6521" t="s">
        <v>336</v>
      </c>
      <c r="Q6521" t="s">
        <v>244</v>
      </c>
      <c r="R6521" t="s">
        <v>277</v>
      </c>
      <c r="S6521" t="s">
        <v>34</v>
      </c>
      <c r="T6521" t="s">
        <v>36</v>
      </c>
      <c r="U6521" t="s">
        <v>456</v>
      </c>
      <c r="V6521" t="s">
        <v>7848</v>
      </c>
      <c r="W6521" t="s">
        <v>80</v>
      </c>
      <c r="X6521" t="s">
        <v>283</v>
      </c>
      <c r="Y6521" t="s">
        <v>380</v>
      </c>
      <c r="Z6521" t="s">
        <v>2240</v>
      </c>
    </row>
    <row r="6522" spans="1:26" hidden="1" x14ac:dyDescent="0.25">
      <c r="A6522" t="s">
        <v>25782</v>
      </c>
      <c r="B6522" t="s">
        <v>25783</v>
      </c>
      <c r="C6522" s="1" t="str">
        <f t="shared" si="1072"/>
        <v>21:0392</v>
      </c>
      <c r="D6522" s="1" t="str">
        <f t="shared" si="1076"/>
        <v>21:0131</v>
      </c>
      <c r="E6522" t="s">
        <v>25784</v>
      </c>
      <c r="F6522" t="s">
        <v>25785</v>
      </c>
      <c r="H6522">
        <v>67.649565899999999</v>
      </c>
      <c r="I6522">
        <v>-82.858728099999993</v>
      </c>
      <c r="J6522" s="1" t="str">
        <f t="shared" si="1077"/>
        <v>NGR lake sediment grab sample</v>
      </c>
      <c r="K6522" s="1" t="str">
        <f t="shared" si="1078"/>
        <v>&lt;177 micron (NGR)</v>
      </c>
      <c r="L6522">
        <v>34</v>
      </c>
      <c r="M6522" t="s">
        <v>177</v>
      </c>
      <c r="N6522">
        <v>661</v>
      </c>
      <c r="O6522" t="s">
        <v>1709</v>
      </c>
      <c r="P6522" t="s">
        <v>342</v>
      </c>
      <c r="Q6522" t="s">
        <v>32</v>
      </c>
      <c r="R6522" t="s">
        <v>406</v>
      </c>
      <c r="S6522" t="s">
        <v>271</v>
      </c>
      <c r="T6522" t="s">
        <v>36</v>
      </c>
      <c r="U6522" t="s">
        <v>3268</v>
      </c>
      <c r="V6522" t="s">
        <v>2692</v>
      </c>
      <c r="W6522" t="s">
        <v>78</v>
      </c>
      <c r="X6522" t="s">
        <v>82</v>
      </c>
      <c r="Y6522" t="s">
        <v>80</v>
      </c>
      <c r="Z6522" t="s">
        <v>2787</v>
      </c>
    </row>
    <row r="6523" spans="1:26" hidden="1" x14ac:dyDescent="0.25">
      <c r="A6523" t="s">
        <v>25786</v>
      </c>
      <c r="B6523" t="s">
        <v>25787</v>
      </c>
      <c r="C6523" s="1" t="str">
        <f t="shared" si="1072"/>
        <v>21:0392</v>
      </c>
      <c r="D6523" s="1" t="str">
        <f t="shared" si="1076"/>
        <v>21:0131</v>
      </c>
      <c r="E6523" t="s">
        <v>25788</v>
      </c>
      <c r="F6523" t="s">
        <v>25789</v>
      </c>
      <c r="H6523">
        <v>67.665777700000007</v>
      </c>
      <c r="I6523">
        <v>-82.822407100000007</v>
      </c>
      <c r="J6523" s="1" t="str">
        <f t="shared" si="1077"/>
        <v>NGR lake sediment grab sample</v>
      </c>
      <c r="K6523" s="1" t="str">
        <f t="shared" si="1078"/>
        <v>&lt;177 micron (NGR)</v>
      </c>
      <c r="L6523">
        <v>34</v>
      </c>
      <c r="M6523" t="s">
        <v>187</v>
      </c>
      <c r="N6523">
        <v>662</v>
      </c>
      <c r="O6523" t="s">
        <v>577</v>
      </c>
      <c r="P6523" t="s">
        <v>909</v>
      </c>
      <c r="Q6523" t="s">
        <v>349</v>
      </c>
      <c r="R6523" t="s">
        <v>771</v>
      </c>
      <c r="S6523" t="s">
        <v>406</v>
      </c>
      <c r="T6523" t="s">
        <v>36</v>
      </c>
      <c r="U6523" t="s">
        <v>261</v>
      </c>
      <c r="V6523" t="s">
        <v>3876</v>
      </c>
      <c r="W6523" t="s">
        <v>33</v>
      </c>
      <c r="X6523" t="s">
        <v>48</v>
      </c>
      <c r="Y6523" t="s">
        <v>63</v>
      </c>
      <c r="Z6523" t="s">
        <v>201</v>
      </c>
    </row>
    <row r="6524" spans="1:26" hidden="1" x14ac:dyDescent="0.25">
      <c r="A6524" t="s">
        <v>25790</v>
      </c>
      <c r="B6524" t="s">
        <v>25791</v>
      </c>
      <c r="C6524" s="1" t="str">
        <f t="shared" si="1072"/>
        <v>21:0392</v>
      </c>
      <c r="D6524" s="1" t="str">
        <f t="shared" si="1076"/>
        <v>21:0131</v>
      </c>
      <c r="E6524" t="s">
        <v>25792</v>
      </c>
      <c r="F6524" t="s">
        <v>25793</v>
      </c>
      <c r="H6524">
        <v>67.680359300000006</v>
      </c>
      <c r="I6524">
        <v>-82.793206299999994</v>
      </c>
      <c r="J6524" s="1" t="str">
        <f t="shared" si="1077"/>
        <v>NGR lake sediment grab sample</v>
      </c>
      <c r="K6524" s="1" t="str">
        <f t="shared" si="1078"/>
        <v>&lt;177 micron (NGR)</v>
      </c>
      <c r="L6524">
        <v>34</v>
      </c>
      <c r="M6524" t="s">
        <v>196</v>
      </c>
      <c r="N6524">
        <v>663</v>
      </c>
      <c r="O6524" t="s">
        <v>516</v>
      </c>
      <c r="P6524" t="s">
        <v>489</v>
      </c>
      <c r="Q6524" t="s">
        <v>78</v>
      </c>
      <c r="R6524" t="s">
        <v>134</v>
      </c>
      <c r="S6524" t="s">
        <v>76</v>
      </c>
      <c r="T6524" t="s">
        <v>36</v>
      </c>
      <c r="U6524" t="s">
        <v>144</v>
      </c>
      <c r="V6524" t="s">
        <v>1193</v>
      </c>
      <c r="W6524" t="s">
        <v>66</v>
      </c>
      <c r="X6524" t="s">
        <v>77</v>
      </c>
      <c r="Y6524" t="s">
        <v>80</v>
      </c>
      <c r="Z6524" t="s">
        <v>137</v>
      </c>
    </row>
    <row r="6525" spans="1:26" hidden="1" x14ac:dyDescent="0.25">
      <c r="A6525" t="s">
        <v>25794</v>
      </c>
      <c r="B6525" t="s">
        <v>25795</v>
      </c>
      <c r="C6525" s="1" t="str">
        <f t="shared" si="1072"/>
        <v>21:0392</v>
      </c>
      <c r="D6525" s="1" t="str">
        <f t="shared" si="1076"/>
        <v>21:0131</v>
      </c>
      <c r="E6525" t="s">
        <v>25796</v>
      </c>
      <c r="F6525" t="s">
        <v>25797</v>
      </c>
      <c r="H6525">
        <v>67.688749599999994</v>
      </c>
      <c r="I6525">
        <v>-82.714772999999994</v>
      </c>
      <c r="J6525" s="1" t="str">
        <f t="shared" si="1077"/>
        <v>NGR lake sediment grab sample</v>
      </c>
      <c r="K6525" s="1" t="str">
        <f t="shared" si="1078"/>
        <v>&lt;177 micron (NGR)</v>
      </c>
      <c r="L6525">
        <v>34</v>
      </c>
      <c r="M6525" t="s">
        <v>206</v>
      </c>
      <c r="N6525">
        <v>664</v>
      </c>
      <c r="O6525" t="s">
        <v>509</v>
      </c>
      <c r="P6525" t="s">
        <v>31</v>
      </c>
      <c r="Q6525" t="s">
        <v>145</v>
      </c>
      <c r="R6525" t="s">
        <v>13447</v>
      </c>
      <c r="S6525" t="s">
        <v>394</v>
      </c>
      <c r="T6525" t="s">
        <v>262</v>
      </c>
      <c r="U6525" t="s">
        <v>6285</v>
      </c>
      <c r="V6525" t="s">
        <v>5500</v>
      </c>
      <c r="W6525" t="s">
        <v>39</v>
      </c>
      <c r="X6525" t="s">
        <v>79</v>
      </c>
      <c r="Y6525" t="s">
        <v>3466</v>
      </c>
      <c r="Z6525" t="s">
        <v>109</v>
      </c>
    </row>
    <row r="6526" spans="1:26" hidden="1" x14ac:dyDescent="0.25">
      <c r="A6526" t="s">
        <v>25798</v>
      </c>
      <c r="B6526" t="s">
        <v>25799</v>
      </c>
      <c r="C6526" s="1" t="str">
        <f t="shared" si="1072"/>
        <v>21:0392</v>
      </c>
      <c r="D6526" s="1" t="str">
        <f t="shared" si="1076"/>
        <v>21:0131</v>
      </c>
      <c r="E6526" t="s">
        <v>25800</v>
      </c>
      <c r="F6526" t="s">
        <v>25801</v>
      </c>
      <c r="H6526">
        <v>67.699935300000007</v>
      </c>
      <c r="I6526">
        <v>-82.612174600000003</v>
      </c>
      <c r="J6526" s="1" t="str">
        <f t="shared" si="1077"/>
        <v>NGR lake sediment grab sample</v>
      </c>
      <c r="K6526" s="1" t="str">
        <f t="shared" si="1078"/>
        <v>&lt;177 micron (NGR)</v>
      </c>
      <c r="L6526">
        <v>34</v>
      </c>
      <c r="M6526" t="s">
        <v>214</v>
      </c>
      <c r="N6526">
        <v>665</v>
      </c>
      <c r="O6526" t="s">
        <v>841</v>
      </c>
      <c r="P6526" t="s">
        <v>300</v>
      </c>
      <c r="Q6526" t="s">
        <v>349</v>
      </c>
      <c r="R6526" t="s">
        <v>1085</v>
      </c>
      <c r="S6526" t="s">
        <v>277</v>
      </c>
      <c r="T6526" t="s">
        <v>36</v>
      </c>
      <c r="U6526" t="s">
        <v>1192</v>
      </c>
      <c r="V6526" t="s">
        <v>10394</v>
      </c>
      <c r="W6526" t="s">
        <v>33</v>
      </c>
      <c r="X6526" t="s">
        <v>890</v>
      </c>
      <c r="Y6526" t="s">
        <v>1607</v>
      </c>
      <c r="Z6526" t="s">
        <v>4726</v>
      </c>
    </row>
    <row r="6527" spans="1:26" hidden="1" x14ac:dyDescent="0.25">
      <c r="A6527" t="s">
        <v>25802</v>
      </c>
      <c r="B6527" t="s">
        <v>25803</v>
      </c>
      <c r="C6527" s="1" t="str">
        <f t="shared" si="1072"/>
        <v>21:0392</v>
      </c>
      <c r="D6527" s="1" t="str">
        <f t="shared" si="1076"/>
        <v>21:0131</v>
      </c>
      <c r="E6527" t="s">
        <v>25804</v>
      </c>
      <c r="F6527" t="s">
        <v>25805</v>
      </c>
      <c r="H6527">
        <v>67.812055700000002</v>
      </c>
      <c r="I6527">
        <v>-82.038396599999999</v>
      </c>
      <c r="J6527" s="1" t="str">
        <f t="shared" si="1077"/>
        <v>NGR lake sediment grab sample</v>
      </c>
      <c r="K6527" s="1" t="str">
        <f t="shared" si="1078"/>
        <v>&lt;177 micron (NGR)</v>
      </c>
      <c r="L6527">
        <v>35</v>
      </c>
      <c r="M6527" t="s">
        <v>242</v>
      </c>
      <c r="N6527">
        <v>666</v>
      </c>
      <c r="O6527" t="s">
        <v>528</v>
      </c>
      <c r="P6527" t="s">
        <v>54</v>
      </c>
      <c r="Q6527" t="s">
        <v>277</v>
      </c>
      <c r="R6527" t="s">
        <v>691</v>
      </c>
      <c r="S6527" t="s">
        <v>135</v>
      </c>
      <c r="T6527" t="s">
        <v>36</v>
      </c>
      <c r="U6527" t="s">
        <v>3118</v>
      </c>
      <c r="V6527" t="s">
        <v>8127</v>
      </c>
      <c r="W6527" t="s">
        <v>33</v>
      </c>
      <c r="X6527" t="s">
        <v>48</v>
      </c>
      <c r="Y6527" t="s">
        <v>41</v>
      </c>
      <c r="Z6527" t="s">
        <v>9383</v>
      </c>
    </row>
    <row r="6528" spans="1:26" hidden="1" x14ac:dyDescent="0.25">
      <c r="A6528" t="s">
        <v>25806</v>
      </c>
      <c r="B6528" t="s">
        <v>25807</v>
      </c>
      <c r="C6528" s="1" t="str">
        <f t="shared" si="1072"/>
        <v>21:0392</v>
      </c>
      <c r="D6528" s="1" t="str">
        <f t="shared" si="1076"/>
        <v>21:0131</v>
      </c>
      <c r="E6528" t="s">
        <v>25808</v>
      </c>
      <c r="F6528" t="s">
        <v>25809</v>
      </c>
      <c r="H6528">
        <v>67.705165699999995</v>
      </c>
      <c r="I6528">
        <v>-82.527409700000007</v>
      </c>
      <c r="J6528" s="1" t="str">
        <f t="shared" si="1077"/>
        <v>NGR lake sediment grab sample</v>
      </c>
      <c r="K6528" s="1" t="str">
        <f t="shared" si="1078"/>
        <v>&lt;177 micron (NGR)</v>
      </c>
      <c r="L6528">
        <v>35</v>
      </c>
      <c r="M6528" t="s">
        <v>47</v>
      </c>
      <c r="N6528">
        <v>667</v>
      </c>
      <c r="O6528" t="s">
        <v>178</v>
      </c>
      <c r="P6528" t="s">
        <v>67</v>
      </c>
      <c r="Q6528" t="s">
        <v>49</v>
      </c>
      <c r="R6528" t="s">
        <v>165</v>
      </c>
      <c r="S6528" t="s">
        <v>391</v>
      </c>
      <c r="T6528" t="s">
        <v>36</v>
      </c>
      <c r="U6528" t="s">
        <v>1017</v>
      </c>
      <c r="V6528" t="s">
        <v>19607</v>
      </c>
      <c r="W6528" t="s">
        <v>78</v>
      </c>
      <c r="X6528" t="s">
        <v>48</v>
      </c>
      <c r="Y6528" t="s">
        <v>66</v>
      </c>
      <c r="Z6528" t="s">
        <v>3876</v>
      </c>
    </row>
    <row r="6529" spans="1:26" hidden="1" x14ac:dyDescent="0.25">
      <c r="A6529" t="s">
        <v>25810</v>
      </c>
      <c r="B6529" t="s">
        <v>25811</v>
      </c>
      <c r="C6529" s="1" t="str">
        <f t="shared" si="1072"/>
        <v>21:0392</v>
      </c>
      <c r="D6529" s="1" t="str">
        <f t="shared" si="1076"/>
        <v>21:0131</v>
      </c>
      <c r="E6529" t="s">
        <v>25812</v>
      </c>
      <c r="F6529" t="s">
        <v>25813</v>
      </c>
      <c r="H6529">
        <v>67.711448500000003</v>
      </c>
      <c r="I6529">
        <v>-82.518483500000002</v>
      </c>
      <c r="J6529" s="1" t="str">
        <f t="shared" si="1077"/>
        <v>NGR lake sediment grab sample</v>
      </c>
      <c r="K6529" s="1" t="str">
        <f t="shared" si="1078"/>
        <v>&lt;177 micron (NGR)</v>
      </c>
      <c r="L6529">
        <v>35</v>
      </c>
      <c r="M6529" t="s">
        <v>60</v>
      </c>
      <c r="N6529">
        <v>668</v>
      </c>
      <c r="O6529" t="s">
        <v>91</v>
      </c>
      <c r="P6529" t="s">
        <v>342</v>
      </c>
      <c r="Q6529" t="s">
        <v>546</v>
      </c>
      <c r="R6529" t="s">
        <v>165</v>
      </c>
      <c r="S6529" t="s">
        <v>349</v>
      </c>
      <c r="T6529" t="s">
        <v>36</v>
      </c>
      <c r="U6529" t="s">
        <v>910</v>
      </c>
      <c r="V6529" t="s">
        <v>2590</v>
      </c>
      <c r="W6529" t="s">
        <v>78</v>
      </c>
      <c r="X6529" t="s">
        <v>48</v>
      </c>
      <c r="Y6529" t="s">
        <v>63</v>
      </c>
      <c r="Z6529" t="s">
        <v>2240</v>
      </c>
    </row>
    <row r="6530" spans="1:26" hidden="1" x14ac:dyDescent="0.25">
      <c r="A6530" t="s">
        <v>25814</v>
      </c>
      <c r="B6530" t="s">
        <v>25815</v>
      </c>
      <c r="C6530" s="1" t="str">
        <f t="shared" si="1072"/>
        <v>21:0392</v>
      </c>
      <c r="D6530" s="1" t="str">
        <f t="shared" si="1076"/>
        <v>21:0131</v>
      </c>
      <c r="E6530" t="s">
        <v>25816</v>
      </c>
      <c r="F6530" t="s">
        <v>25817</v>
      </c>
      <c r="H6530">
        <v>67.731505999999996</v>
      </c>
      <c r="I6530">
        <v>-82.439625399999997</v>
      </c>
      <c r="J6530" s="1" t="str">
        <f t="shared" si="1077"/>
        <v>NGR lake sediment grab sample</v>
      </c>
      <c r="K6530" s="1" t="str">
        <f t="shared" si="1078"/>
        <v>&lt;177 micron (NGR)</v>
      </c>
      <c r="L6530">
        <v>35</v>
      </c>
      <c r="M6530" t="s">
        <v>73</v>
      </c>
      <c r="N6530">
        <v>669</v>
      </c>
      <c r="O6530" t="s">
        <v>178</v>
      </c>
      <c r="P6530" t="s">
        <v>841</v>
      </c>
      <c r="Q6530" t="s">
        <v>79</v>
      </c>
      <c r="R6530" t="s">
        <v>418</v>
      </c>
      <c r="S6530" t="s">
        <v>668</v>
      </c>
      <c r="T6530" t="s">
        <v>36</v>
      </c>
      <c r="U6530" t="s">
        <v>19764</v>
      </c>
      <c r="V6530" t="s">
        <v>19196</v>
      </c>
      <c r="W6530" t="s">
        <v>146</v>
      </c>
      <c r="X6530" t="s">
        <v>890</v>
      </c>
      <c r="Y6530" t="s">
        <v>12562</v>
      </c>
      <c r="Z6530" t="s">
        <v>1007</v>
      </c>
    </row>
    <row r="6531" spans="1:26" hidden="1" x14ac:dyDescent="0.25">
      <c r="A6531" t="s">
        <v>25818</v>
      </c>
      <c r="B6531" t="s">
        <v>25819</v>
      </c>
      <c r="C6531" s="1" t="str">
        <f t="shared" si="1072"/>
        <v>21:0392</v>
      </c>
      <c r="D6531" s="1" t="str">
        <f>HYPERLINK("http://geochem.nrcan.gc.ca/cdogs/content/svy/svy_e.htm", "")</f>
        <v/>
      </c>
      <c r="G6531" s="1" t="str">
        <f>HYPERLINK("http://geochem.nrcan.gc.ca/cdogs/content/cr_/cr_00022_e.htm", "22")</f>
        <v>22</v>
      </c>
      <c r="J6531" t="s">
        <v>220</v>
      </c>
      <c r="K6531" t="s">
        <v>221</v>
      </c>
      <c r="L6531">
        <v>35</v>
      </c>
      <c r="M6531" t="s">
        <v>222</v>
      </c>
      <c r="N6531">
        <v>670</v>
      </c>
      <c r="O6531" t="s">
        <v>297</v>
      </c>
      <c r="P6531" t="s">
        <v>77</v>
      </c>
      <c r="Q6531" t="s">
        <v>596</v>
      </c>
      <c r="R6531" t="s">
        <v>146</v>
      </c>
      <c r="S6531" t="s">
        <v>39</v>
      </c>
      <c r="T6531" t="s">
        <v>36</v>
      </c>
      <c r="U6531" t="s">
        <v>456</v>
      </c>
      <c r="V6531" t="s">
        <v>137</v>
      </c>
      <c r="W6531" t="s">
        <v>181</v>
      </c>
      <c r="X6531" t="s">
        <v>336</v>
      </c>
      <c r="Y6531" t="s">
        <v>33</v>
      </c>
      <c r="Z6531" t="s">
        <v>4729</v>
      </c>
    </row>
    <row r="6532" spans="1:26" hidden="1" x14ac:dyDescent="0.25">
      <c r="A6532" t="s">
        <v>25820</v>
      </c>
      <c r="B6532" t="s">
        <v>25821</v>
      </c>
      <c r="C6532" s="1" t="str">
        <f t="shared" si="1072"/>
        <v>21:0392</v>
      </c>
      <c r="D6532" s="1" t="str">
        <f t="shared" ref="D6532:D6559" si="1079">HYPERLINK("http://geochem.nrcan.gc.ca/cdogs/content/svy/svy210131_e.htm", "21:0131")</f>
        <v>21:0131</v>
      </c>
      <c r="E6532" t="s">
        <v>25822</v>
      </c>
      <c r="F6532" t="s">
        <v>25823</v>
      </c>
      <c r="H6532">
        <v>67.743073999999993</v>
      </c>
      <c r="I6532">
        <v>-82.390524999999997</v>
      </c>
      <c r="J6532" s="1" t="str">
        <f t="shared" ref="J6532:J6559" si="1080">HYPERLINK("http://geochem.nrcan.gc.ca/cdogs/content/kwd/kwd020027_e.htm", "NGR lake sediment grab sample")</f>
        <v>NGR lake sediment grab sample</v>
      </c>
      <c r="K6532" s="1" t="str">
        <f t="shared" ref="K6532:K6559" si="1081">HYPERLINK("http://geochem.nrcan.gc.ca/cdogs/content/kwd/kwd080006_e.htm", "&lt;177 micron (NGR)")</f>
        <v>&lt;177 micron (NGR)</v>
      </c>
      <c r="L6532">
        <v>35</v>
      </c>
      <c r="M6532" t="s">
        <v>251</v>
      </c>
      <c r="N6532">
        <v>671</v>
      </c>
      <c r="O6532" t="s">
        <v>667</v>
      </c>
      <c r="P6532" t="s">
        <v>577</v>
      </c>
      <c r="Q6532" t="s">
        <v>236</v>
      </c>
      <c r="R6532" t="s">
        <v>1828</v>
      </c>
      <c r="S6532" t="s">
        <v>145</v>
      </c>
      <c r="T6532" t="s">
        <v>1095</v>
      </c>
      <c r="U6532" t="s">
        <v>495</v>
      </c>
      <c r="V6532" t="s">
        <v>25824</v>
      </c>
      <c r="W6532" t="s">
        <v>76</v>
      </c>
      <c r="X6532" t="s">
        <v>48</v>
      </c>
      <c r="Y6532" t="s">
        <v>34</v>
      </c>
      <c r="Z6532" t="s">
        <v>3412</v>
      </c>
    </row>
    <row r="6533" spans="1:26" hidden="1" x14ac:dyDescent="0.25">
      <c r="A6533" t="s">
        <v>25825</v>
      </c>
      <c r="B6533" t="s">
        <v>25826</v>
      </c>
      <c r="C6533" s="1" t="str">
        <f t="shared" si="1072"/>
        <v>21:0392</v>
      </c>
      <c r="D6533" s="1" t="str">
        <f t="shared" si="1079"/>
        <v>21:0131</v>
      </c>
      <c r="E6533" t="s">
        <v>25827</v>
      </c>
      <c r="F6533" t="s">
        <v>25828</v>
      </c>
      <c r="H6533">
        <v>67.7696653</v>
      </c>
      <c r="I6533">
        <v>-82.365973299999993</v>
      </c>
      <c r="J6533" s="1" t="str">
        <f t="shared" si="1080"/>
        <v>NGR lake sediment grab sample</v>
      </c>
      <c r="K6533" s="1" t="str">
        <f t="shared" si="1081"/>
        <v>&lt;177 micron (NGR)</v>
      </c>
      <c r="L6533">
        <v>35</v>
      </c>
      <c r="M6533" t="s">
        <v>259</v>
      </c>
      <c r="N6533">
        <v>672</v>
      </c>
      <c r="O6533" t="s">
        <v>667</v>
      </c>
      <c r="P6533" t="s">
        <v>207</v>
      </c>
      <c r="Q6533" t="s">
        <v>121</v>
      </c>
      <c r="R6533" t="s">
        <v>691</v>
      </c>
      <c r="S6533" t="s">
        <v>391</v>
      </c>
      <c r="T6533" t="s">
        <v>36</v>
      </c>
      <c r="U6533" t="s">
        <v>1017</v>
      </c>
      <c r="V6533" t="s">
        <v>9148</v>
      </c>
      <c r="W6533" t="s">
        <v>80</v>
      </c>
      <c r="X6533" t="s">
        <v>79</v>
      </c>
      <c r="Y6533" t="s">
        <v>309</v>
      </c>
      <c r="Z6533" t="s">
        <v>10226</v>
      </c>
    </row>
    <row r="6534" spans="1:26" hidden="1" x14ac:dyDescent="0.25">
      <c r="A6534" t="s">
        <v>25829</v>
      </c>
      <c r="B6534" t="s">
        <v>25830</v>
      </c>
      <c r="C6534" s="1" t="str">
        <f t="shared" si="1072"/>
        <v>21:0392</v>
      </c>
      <c r="D6534" s="1" t="str">
        <f t="shared" si="1079"/>
        <v>21:0131</v>
      </c>
      <c r="E6534" t="s">
        <v>25827</v>
      </c>
      <c r="F6534" t="s">
        <v>25831</v>
      </c>
      <c r="H6534">
        <v>67.7696653</v>
      </c>
      <c r="I6534">
        <v>-82.365973299999993</v>
      </c>
      <c r="J6534" s="1" t="str">
        <f t="shared" si="1080"/>
        <v>NGR lake sediment grab sample</v>
      </c>
      <c r="K6534" s="1" t="str">
        <f t="shared" si="1081"/>
        <v>&lt;177 micron (NGR)</v>
      </c>
      <c r="L6534">
        <v>35</v>
      </c>
      <c r="M6534" t="s">
        <v>268</v>
      </c>
      <c r="N6534">
        <v>673</v>
      </c>
      <c r="O6534" t="s">
        <v>463</v>
      </c>
      <c r="P6534" t="s">
        <v>888</v>
      </c>
      <c r="Q6534" t="s">
        <v>121</v>
      </c>
      <c r="R6534" t="s">
        <v>609</v>
      </c>
      <c r="S6534" t="s">
        <v>321</v>
      </c>
      <c r="T6534" t="s">
        <v>36</v>
      </c>
      <c r="U6534" t="s">
        <v>111</v>
      </c>
      <c r="V6534" t="s">
        <v>8694</v>
      </c>
      <c r="W6534" t="s">
        <v>33</v>
      </c>
      <c r="X6534" t="s">
        <v>48</v>
      </c>
      <c r="Y6534" t="s">
        <v>309</v>
      </c>
      <c r="Z6534" t="s">
        <v>2692</v>
      </c>
    </row>
    <row r="6535" spans="1:26" hidden="1" x14ac:dyDescent="0.25">
      <c r="A6535" t="s">
        <v>25832</v>
      </c>
      <c r="B6535" t="s">
        <v>25833</v>
      </c>
      <c r="C6535" s="1" t="str">
        <f t="shared" si="1072"/>
        <v>21:0392</v>
      </c>
      <c r="D6535" s="1" t="str">
        <f t="shared" si="1079"/>
        <v>21:0131</v>
      </c>
      <c r="E6535" t="s">
        <v>25834</v>
      </c>
      <c r="F6535" t="s">
        <v>25835</v>
      </c>
      <c r="H6535">
        <v>67.786512400000007</v>
      </c>
      <c r="I6535">
        <v>-82.312384600000001</v>
      </c>
      <c r="J6535" s="1" t="str">
        <f t="shared" si="1080"/>
        <v>NGR lake sediment grab sample</v>
      </c>
      <c r="K6535" s="1" t="str">
        <f t="shared" si="1081"/>
        <v>&lt;177 micron (NGR)</v>
      </c>
      <c r="L6535">
        <v>35</v>
      </c>
      <c r="M6535" t="s">
        <v>87</v>
      </c>
      <c r="N6535">
        <v>674</v>
      </c>
      <c r="O6535" t="s">
        <v>639</v>
      </c>
      <c r="P6535" t="s">
        <v>3158</v>
      </c>
      <c r="Q6535" t="s">
        <v>145</v>
      </c>
      <c r="R6535" t="s">
        <v>691</v>
      </c>
      <c r="S6535" t="s">
        <v>391</v>
      </c>
      <c r="T6535" t="s">
        <v>36</v>
      </c>
      <c r="U6535" t="s">
        <v>1192</v>
      </c>
      <c r="V6535" t="s">
        <v>19037</v>
      </c>
      <c r="W6535" t="s">
        <v>80</v>
      </c>
      <c r="X6535" t="s">
        <v>890</v>
      </c>
      <c r="Y6535" t="s">
        <v>66</v>
      </c>
      <c r="Z6535" t="s">
        <v>201</v>
      </c>
    </row>
    <row r="6536" spans="1:26" hidden="1" x14ac:dyDescent="0.25">
      <c r="A6536" t="s">
        <v>25836</v>
      </c>
      <c r="B6536" t="s">
        <v>25837</v>
      </c>
      <c r="C6536" s="1" t="str">
        <f t="shared" si="1072"/>
        <v>21:0392</v>
      </c>
      <c r="D6536" s="1" t="str">
        <f t="shared" si="1079"/>
        <v>21:0131</v>
      </c>
      <c r="E6536" t="s">
        <v>25838</v>
      </c>
      <c r="F6536" t="s">
        <v>25839</v>
      </c>
      <c r="H6536">
        <v>67.811027699999997</v>
      </c>
      <c r="I6536">
        <v>-82.231889899999999</v>
      </c>
      <c r="J6536" s="1" t="str">
        <f t="shared" si="1080"/>
        <v>NGR lake sediment grab sample</v>
      </c>
      <c r="K6536" s="1" t="str">
        <f t="shared" si="1081"/>
        <v>&lt;177 micron (NGR)</v>
      </c>
      <c r="L6536">
        <v>35</v>
      </c>
      <c r="M6536" t="s">
        <v>96</v>
      </c>
      <c r="N6536">
        <v>675</v>
      </c>
      <c r="O6536" t="s">
        <v>673</v>
      </c>
      <c r="P6536" t="s">
        <v>888</v>
      </c>
      <c r="Q6536" t="s">
        <v>335</v>
      </c>
      <c r="R6536" t="s">
        <v>236</v>
      </c>
      <c r="S6536" t="s">
        <v>283</v>
      </c>
      <c r="T6536" t="s">
        <v>36</v>
      </c>
      <c r="U6536" t="s">
        <v>1538</v>
      </c>
      <c r="V6536" t="s">
        <v>4630</v>
      </c>
      <c r="W6536" t="s">
        <v>80</v>
      </c>
      <c r="X6536" t="s">
        <v>79</v>
      </c>
      <c r="Y6536" t="s">
        <v>66</v>
      </c>
      <c r="Z6536" t="s">
        <v>3876</v>
      </c>
    </row>
    <row r="6537" spans="1:26" hidden="1" x14ac:dyDescent="0.25">
      <c r="A6537" t="s">
        <v>25840</v>
      </c>
      <c r="B6537" t="s">
        <v>25841</v>
      </c>
      <c r="C6537" s="1" t="str">
        <f t="shared" si="1072"/>
        <v>21:0392</v>
      </c>
      <c r="D6537" s="1" t="str">
        <f t="shared" si="1079"/>
        <v>21:0131</v>
      </c>
      <c r="E6537" t="s">
        <v>25842</v>
      </c>
      <c r="F6537" t="s">
        <v>25843</v>
      </c>
      <c r="H6537">
        <v>67.820125700000006</v>
      </c>
      <c r="I6537">
        <v>-82.169270400000002</v>
      </c>
      <c r="J6537" s="1" t="str">
        <f t="shared" si="1080"/>
        <v>NGR lake sediment grab sample</v>
      </c>
      <c r="K6537" s="1" t="str">
        <f t="shared" si="1081"/>
        <v>&lt;177 micron (NGR)</v>
      </c>
      <c r="L6537">
        <v>35</v>
      </c>
      <c r="M6537" t="s">
        <v>106</v>
      </c>
      <c r="N6537">
        <v>676</v>
      </c>
      <c r="O6537" t="s">
        <v>463</v>
      </c>
      <c r="P6537" t="s">
        <v>188</v>
      </c>
      <c r="Q6537" t="s">
        <v>335</v>
      </c>
      <c r="R6537" t="s">
        <v>236</v>
      </c>
      <c r="S6537" t="s">
        <v>349</v>
      </c>
      <c r="T6537" t="s">
        <v>36</v>
      </c>
      <c r="U6537" t="s">
        <v>4924</v>
      </c>
      <c r="V6537" t="s">
        <v>953</v>
      </c>
      <c r="W6537" t="s">
        <v>33</v>
      </c>
      <c r="X6537" t="s">
        <v>79</v>
      </c>
      <c r="Y6537" t="s">
        <v>309</v>
      </c>
      <c r="Z6537" t="s">
        <v>4196</v>
      </c>
    </row>
    <row r="6538" spans="1:26" hidden="1" x14ac:dyDescent="0.25">
      <c r="A6538" t="s">
        <v>25844</v>
      </c>
      <c r="B6538" t="s">
        <v>25845</v>
      </c>
      <c r="C6538" s="1" t="str">
        <f t="shared" si="1072"/>
        <v>21:0392</v>
      </c>
      <c r="D6538" s="1" t="str">
        <f t="shared" si="1079"/>
        <v>21:0131</v>
      </c>
      <c r="E6538" t="s">
        <v>25846</v>
      </c>
      <c r="F6538" t="s">
        <v>25847</v>
      </c>
      <c r="H6538">
        <v>67.855382199999994</v>
      </c>
      <c r="I6538">
        <v>-82.219442700000002</v>
      </c>
      <c r="J6538" s="1" t="str">
        <f t="shared" si="1080"/>
        <v>NGR lake sediment grab sample</v>
      </c>
      <c r="K6538" s="1" t="str">
        <f t="shared" si="1081"/>
        <v>&lt;177 micron (NGR)</v>
      </c>
      <c r="L6538">
        <v>35</v>
      </c>
      <c r="M6538" t="s">
        <v>118</v>
      </c>
      <c r="N6538">
        <v>677</v>
      </c>
      <c r="O6538" t="s">
        <v>31</v>
      </c>
      <c r="P6538" t="s">
        <v>603</v>
      </c>
      <c r="Q6538" t="s">
        <v>335</v>
      </c>
      <c r="R6538" t="s">
        <v>98</v>
      </c>
      <c r="S6538" t="s">
        <v>394</v>
      </c>
      <c r="T6538" t="s">
        <v>36</v>
      </c>
      <c r="U6538" t="s">
        <v>2056</v>
      </c>
      <c r="V6538" t="s">
        <v>19655</v>
      </c>
      <c r="W6538" t="s">
        <v>80</v>
      </c>
      <c r="X6538" t="s">
        <v>79</v>
      </c>
      <c r="Y6538" t="s">
        <v>39</v>
      </c>
      <c r="Z6538" t="s">
        <v>181</v>
      </c>
    </row>
    <row r="6539" spans="1:26" hidden="1" x14ac:dyDescent="0.25">
      <c r="A6539" t="s">
        <v>25848</v>
      </c>
      <c r="B6539" t="s">
        <v>25849</v>
      </c>
      <c r="C6539" s="1" t="str">
        <f t="shared" si="1072"/>
        <v>21:0392</v>
      </c>
      <c r="D6539" s="1" t="str">
        <f t="shared" si="1079"/>
        <v>21:0131</v>
      </c>
      <c r="E6539" t="s">
        <v>25850</v>
      </c>
      <c r="F6539" t="s">
        <v>25851</v>
      </c>
      <c r="H6539">
        <v>67.875878099999994</v>
      </c>
      <c r="I6539">
        <v>-82.238861600000007</v>
      </c>
      <c r="J6539" s="1" t="str">
        <f t="shared" si="1080"/>
        <v>NGR lake sediment grab sample</v>
      </c>
      <c r="K6539" s="1" t="str">
        <f t="shared" si="1081"/>
        <v>&lt;177 micron (NGR)</v>
      </c>
      <c r="L6539">
        <v>35</v>
      </c>
      <c r="M6539" t="s">
        <v>131</v>
      </c>
      <c r="N6539">
        <v>678</v>
      </c>
      <c r="O6539" t="s">
        <v>417</v>
      </c>
      <c r="P6539" t="s">
        <v>62</v>
      </c>
      <c r="Q6539" t="s">
        <v>198</v>
      </c>
      <c r="R6539" t="s">
        <v>145</v>
      </c>
      <c r="S6539" t="s">
        <v>50</v>
      </c>
      <c r="T6539" t="s">
        <v>36</v>
      </c>
      <c r="U6539" t="s">
        <v>2247</v>
      </c>
      <c r="V6539" t="s">
        <v>3144</v>
      </c>
      <c r="W6539" t="s">
        <v>63</v>
      </c>
      <c r="X6539" t="s">
        <v>890</v>
      </c>
      <c r="Y6539" t="s">
        <v>309</v>
      </c>
      <c r="Z6539" t="s">
        <v>4679</v>
      </c>
    </row>
    <row r="6540" spans="1:26" hidden="1" x14ac:dyDescent="0.25">
      <c r="A6540" t="s">
        <v>25852</v>
      </c>
      <c r="B6540" t="s">
        <v>25853</v>
      </c>
      <c r="C6540" s="1" t="str">
        <f t="shared" si="1072"/>
        <v>21:0392</v>
      </c>
      <c r="D6540" s="1" t="str">
        <f t="shared" si="1079"/>
        <v>21:0131</v>
      </c>
      <c r="E6540" t="s">
        <v>25854</v>
      </c>
      <c r="F6540" t="s">
        <v>25855</v>
      </c>
      <c r="H6540">
        <v>67.861090099999998</v>
      </c>
      <c r="I6540">
        <v>-82.131490600000006</v>
      </c>
      <c r="J6540" s="1" t="str">
        <f t="shared" si="1080"/>
        <v>NGR lake sediment grab sample</v>
      </c>
      <c r="K6540" s="1" t="str">
        <f t="shared" si="1081"/>
        <v>&lt;177 micron (NGR)</v>
      </c>
      <c r="L6540">
        <v>35</v>
      </c>
      <c r="M6540" t="s">
        <v>143</v>
      </c>
      <c r="N6540">
        <v>679</v>
      </c>
      <c r="O6540" t="s">
        <v>297</v>
      </c>
      <c r="P6540" t="s">
        <v>596</v>
      </c>
      <c r="Q6540" t="s">
        <v>290</v>
      </c>
      <c r="R6540" t="s">
        <v>277</v>
      </c>
      <c r="S6540" t="s">
        <v>76</v>
      </c>
      <c r="T6540" t="s">
        <v>36</v>
      </c>
      <c r="U6540" t="s">
        <v>189</v>
      </c>
      <c r="V6540" t="s">
        <v>504</v>
      </c>
      <c r="W6540" t="s">
        <v>63</v>
      </c>
      <c r="X6540" t="s">
        <v>283</v>
      </c>
      <c r="Y6540" t="s">
        <v>309</v>
      </c>
      <c r="Z6540" t="s">
        <v>11653</v>
      </c>
    </row>
    <row r="6541" spans="1:26" hidden="1" x14ac:dyDescent="0.25">
      <c r="A6541" t="s">
        <v>25856</v>
      </c>
      <c r="B6541" t="s">
        <v>25857</v>
      </c>
      <c r="C6541" s="1" t="str">
        <f t="shared" si="1072"/>
        <v>21:0392</v>
      </c>
      <c r="D6541" s="1" t="str">
        <f t="shared" si="1079"/>
        <v>21:0131</v>
      </c>
      <c r="E6541" t="s">
        <v>25858</v>
      </c>
      <c r="F6541" t="s">
        <v>25859</v>
      </c>
      <c r="H6541">
        <v>67.848138300000002</v>
      </c>
      <c r="I6541">
        <v>-82.062936399999998</v>
      </c>
      <c r="J6541" s="1" t="str">
        <f t="shared" si="1080"/>
        <v>NGR lake sediment grab sample</v>
      </c>
      <c r="K6541" s="1" t="str">
        <f t="shared" si="1081"/>
        <v>&lt;177 micron (NGR)</v>
      </c>
      <c r="L6541">
        <v>35</v>
      </c>
      <c r="M6541" t="s">
        <v>177</v>
      </c>
      <c r="N6541">
        <v>680</v>
      </c>
      <c r="O6541" t="s">
        <v>1047</v>
      </c>
      <c r="P6541" t="s">
        <v>334</v>
      </c>
      <c r="Q6541" t="s">
        <v>50</v>
      </c>
      <c r="R6541" t="s">
        <v>349</v>
      </c>
      <c r="S6541" t="s">
        <v>290</v>
      </c>
      <c r="T6541" t="s">
        <v>36</v>
      </c>
      <c r="U6541" t="s">
        <v>1896</v>
      </c>
      <c r="V6541" t="s">
        <v>5085</v>
      </c>
      <c r="W6541" t="s">
        <v>63</v>
      </c>
      <c r="X6541" t="s">
        <v>76</v>
      </c>
      <c r="Y6541" t="s">
        <v>80</v>
      </c>
      <c r="Z6541" t="s">
        <v>4679</v>
      </c>
    </row>
    <row r="6542" spans="1:26" hidden="1" x14ac:dyDescent="0.25">
      <c r="A6542" t="s">
        <v>25860</v>
      </c>
      <c r="B6542" t="s">
        <v>25861</v>
      </c>
      <c r="C6542" s="1" t="str">
        <f t="shared" si="1072"/>
        <v>21:0392</v>
      </c>
      <c r="D6542" s="1" t="str">
        <f t="shared" si="1079"/>
        <v>21:0131</v>
      </c>
      <c r="E6542" t="s">
        <v>25804</v>
      </c>
      <c r="F6542" t="s">
        <v>25862</v>
      </c>
      <c r="H6542">
        <v>67.812055700000002</v>
      </c>
      <c r="I6542">
        <v>-82.038396599999999</v>
      </c>
      <c r="J6542" s="1" t="str">
        <f t="shared" si="1080"/>
        <v>NGR lake sediment grab sample</v>
      </c>
      <c r="K6542" s="1" t="str">
        <f t="shared" si="1081"/>
        <v>&lt;177 micron (NGR)</v>
      </c>
      <c r="L6542">
        <v>35</v>
      </c>
      <c r="M6542" t="s">
        <v>366</v>
      </c>
      <c r="N6542">
        <v>681</v>
      </c>
      <c r="O6542" t="s">
        <v>528</v>
      </c>
      <c r="P6542" t="s">
        <v>615</v>
      </c>
      <c r="Q6542" t="s">
        <v>277</v>
      </c>
      <c r="R6542" t="s">
        <v>691</v>
      </c>
      <c r="S6542" t="s">
        <v>77</v>
      </c>
      <c r="T6542" t="s">
        <v>36</v>
      </c>
      <c r="U6542" t="s">
        <v>3118</v>
      </c>
      <c r="V6542" t="s">
        <v>5525</v>
      </c>
      <c r="W6542" t="s">
        <v>33</v>
      </c>
      <c r="X6542" t="s">
        <v>82</v>
      </c>
      <c r="Y6542" t="s">
        <v>41</v>
      </c>
      <c r="Z6542" t="s">
        <v>2335</v>
      </c>
    </row>
    <row r="6543" spans="1:26" hidden="1" x14ac:dyDescent="0.25">
      <c r="A6543" t="s">
        <v>25863</v>
      </c>
      <c r="B6543" t="s">
        <v>25864</v>
      </c>
      <c r="C6543" s="1" t="str">
        <f t="shared" si="1072"/>
        <v>21:0392</v>
      </c>
      <c r="D6543" s="1" t="str">
        <f t="shared" si="1079"/>
        <v>21:0131</v>
      </c>
      <c r="E6543" t="s">
        <v>25865</v>
      </c>
      <c r="F6543" t="s">
        <v>25866</v>
      </c>
      <c r="H6543">
        <v>67.800485300000005</v>
      </c>
      <c r="I6543">
        <v>-82.145708400000004</v>
      </c>
      <c r="J6543" s="1" t="str">
        <f t="shared" si="1080"/>
        <v>NGR lake sediment grab sample</v>
      </c>
      <c r="K6543" s="1" t="str">
        <f t="shared" si="1081"/>
        <v>&lt;177 micron (NGR)</v>
      </c>
      <c r="L6543">
        <v>35</v>
      </c>
      <c r="M6543" t="s">
        <v>187</v>
      </c>
      <c r="N6543">
        <v>682</v>
      </c>
      <c r="O6543" t="s">
        <v>470</v>
      </c>
      <c r="P6543" t="s">
        <v>417</v>
      </c>
      <c r="Q6543" t="s">
        <v>394</v>
      </c>
      <c r="R6543" t="s">
        <v>489</v>
      </c>
      <c r="S6543" t="s">
        <v>277</v>
      </c>
      <c r="T6543" t="s">
        <v>36</v>
      </c>
      <c r="U6543" t="s">
        <v>3622</v>
      </c>
      <c r="V6543" t="s">
        <v>39</v>
      </c>
      <c r="W6543" t="s">
        <v>33</v>
      </c>
      <c r="X6543" t="s">
        <v>890</v>
      </c>
      <c r="Y6543" t="s">
        <v>125</v>
      </c>
      <c r="Z6543" t="s">
        <v>2697</v>
      </c>
    </row>
    <row r="6544" spans="1:26" hidden="1" x14ac:dyDescent="0.25">
      <c r="A6544" t="s">
        <v>25867</v>
      </c>
      <c r="B6544" t="s">
        <v>25868</v>
      </c>
      <c r="C6544" s="1" t="str">
        <f t="shared" si="1072"/>
        <v>21:0392</v>
      </c>
      <c r="D6544" s="1" t="str">
        <f t="shared" si="1079"/>
        <v>21:0131</v>
      </c>
      <c r="E6544" t="s">
        <v>25869</v>
      </c>
      <c r="F6544" t="s">
        <v>25870</v>
      </c>
      <c r="H6544">
        <v>67.781491399999993</v>
      </c>
      <c r="I6544">
        <v>-82.084368999999995</v>
      </c>
      <c r="J6544" s="1" t="str">
        <f t="shared" si="1080"/>
        <v>NGR lake sediment grab sample</v>
      </c>
      <c r="K6544" s="1" t="str">
        <f t="shared" si="1081"/>
        <v>&lt;177 micron (NGR)</v>
      </c>
      <c r="L6544">
        <v>35</v>
      </c>
      <c r="M6544" t="s">
        <v>196</v>
      </c>
      <c r="N6544">
        <v>683</v>
      </c>
      <c r="O6544" t="s">
        <v>61</v>
      </c>
      <c r="P6544" t="s">
        <v>516</v>
      </c>
      <c r="Q6544" t="s">
        <v>156</v>
      </c>
      <c r="R6544" t="s">
        <v>110</v>
      </c>
      <c r="S6544" t="s">
        <v>76</v>
      </c>
      <c r="T6544" t="s">
        <v>36</v>
      </c>
      <c r="U6544" t="s">
        <v>1842</v>
      </c>
      <c r="V6544" t="s">
        <v>496</v>
      </c>
      <c r="W6544" t="s">
        <v>53</v>
      </c>
      <c r="X6544" t="s">
        <v>283</v>
      </c>
      <c r="Y6544" t="s">
        <v>41</v>
      </c>
      <c r="Z6544" t="s">
        <v>2661</v>
      </c>
    </row>
    <row r="6545" spans="1:26" hidden="1" x14ac:dyDescent="0.25">
      <c r="A6545" t="s">
        <v>25871</v>
      </c>
      <c r="B6545" t="s">
        <v>25872</v>
      </c>
      <c r="C6545" s="1" t="str">
        <f t="shared" si="1072"/>
        <v>21:0392</v>
      </c>
      <c r="D6545" s="1" t="str">
        <f t="shared" si="1079"/>
        <v>21:0131</v>
      </c>
      <c r="E6545" t="s">
        <v>25873</v>
      </c>
      <c r="F6545" t="s">
        <v>25874</v>
      </c>
      <c r="H6545">
        <v>67.764424700000006</v>
      </c>
      <c r="I6545">
        <v>-82.126207600000001</v>
      </c>
      <c r="J6545" s="1" t="str">
        <f t="shared" si="1080"/>
        <v>NGR lake sediment grab sample</v>
      </c>
      <c r="K6545" s="1" t="str">
        <f t="shared" si="1081"/>
        <v>&lt;177 micron (NGR)</v>
      </c>
      <c r="L6545">
        <v>35</v>
      </c>
      <c r="M6545" t="s">
        <v>206</v>
      </c>
      <c r="N6545">
        <v>684</v>
      </c>
      <c r="O6545" t="s">
        <v>1090</v>
      </c>
      <c r="P6545" t="s">
        <v>224</v>
      </c>
      <c r="Q6545" t="s">
        <v>109</v>
      </c>
      <c r="R6545" t="s">
        <v>596</v>
      </c>
      <c r="S6545" t="s">
        <v>97</v>
      </c>
      <c r="T6545" t="s">
        <v>36</v>
      </c>
      <c r="U6545" t="s">
        <v>973</v>
      </c>
      <c r="V6545" t="s">
        <v>80</v>
      </c>
      <c r="W6545" t="s">
        <v>53</v>
      </c>
      <c r="X6545" t="s">
        <v>890</v>
      </c>
      <c r="Y6545" t="s">
        <v>41</v>
      </c>
      <c r="Z6545" t="s">
        <v>895</v>
      </c>
    </row>
    <row r="6546" spans="1:26" hidden="1" x14ac:dyDescent="0.25">
      <c r="A6546" t="s">
        <v>25875</v>
      </c>
      <c r="B6546" t="s">
        <v>25876</v>
      </c>
      <c r="C6546" s="1" t="str">
        <f t="shared" si="1072"/>
        <v>21:0392</v>
      </c>
      <c r="D6546" s="1" t="str">
        <f t="shared" si="1079"/>
        <v>21:0131</v>
      </c>
      <c r="E6546" t="s">
        <v>25877</v>
      </c>
      <c r="F6546" t="s">
        <v>25878</v>
      </c>
      <c r="H6546">
        <v>67.751631700000004</v>
      </c>
      <c r="I6546">
        <v>-82.060715900000005</v>
      </c>
      <c r="J6546" s="1" t="str">
        <f t="shared" si="1080"/>
        <v>NGR lake sediment grab sample</v>
      </c>
      <c r="K6546" s="1" t="str">
        <f t="shared" si="1081"/>
        <v>&lt;177 micron (NGR)</v>
      </c>
      <c r="L6546">
        <v>35</v>
      </c>
      <c r="M6546" t="s">
        <v>214</v>
      </c>
      <c r="N6546">
        <v>685</v>
      </c>
      <c r="O6546" t="s">
        <v>88</v>
      </c>
      <c r="P6546" t="s">
        <v>1047</v>
      </c>
      <c r="Q6546" t="s">
        <v>156</v>
      </c>
      <c r="R6546" t="s">
        <v>321</v>
      </c>
      <c r="S6546" t="s">
        <v>97</v>
      </c>
      <c r="T6546" t="s">
        <v>36</v>
      </c>
      <c r="U6546" t="s">
        <v>991</v>
      </c>
      <c r="V6546" t="s">
        <v>496</v>
      </c>
      <c r="W6546" t="s">
        <v>33</v>
      </c>
      <c r="X6546" t="s">
        <v>760</v>
      </c>
      <c r="Y6546" t="s">
        <v>760</v>
      </c>
      <c r="Z6546" t="s">
        <v>760</v>
      </c>
    </row>
    <row r="6547" spans="1:26" hidden="1" x14ac:dyDescent="0.25">
      <c r="A6547" t="s">
        <v>25879</v>
      </c>
      <c r="B6547" t="s">
        <v>25880</v>
      </c>
      <c r="C6547" s="1" t="str">
        <f t="shared" si="1072"/>
        <v>21:0392</v>
      </c>
      <c r="D6547" s="1" t="str">
        <f t="shared" si="1079"/>
        <v>21:0131</v>
      </c>
      <c r="E6547" t="s">
        <v>25881</v>
      </c>
      <c r="F6547" t="s">
        <v>25882</v>
      </c>
      <c r="H6547">
        <v>67.716258699999997</v>
      </c>
      <c r="I6547">
        <v>-82.0990362</v>
      </c>
      <c r="J6547" s="1" t="str">
        <f t="shared" si="1080"/>
        <v>NGR lake sediment grab sample</v>
      </c>
      <c r="K6547" s="1" t="str">
        <f t="shared" si="1081"/>
        <v>&lt;177 micron (NGR)</v>
      </c>
      <c r="L6547">
        <v>36</v>
      </c>
      <c r="M6547" t="s">
        <v>242</v>
      </c>
      <c r="N6547">
        <v>686</v>
      </c>
      <c r="O6547" t="s">
        <v>336</v>
      </c>
      <c r="P6547" t="s">
        <v>283</v>
      </c>
      <c r="Q6547" t="s">
        <v>156</v>
      </c>
      <c r="R6547" t="s">
        <v>596</v>
      </c>
      <c r="S6547" t="s">
        <v>181</v>
      </c>
      <c r="T6547" t="s">
        <v>36</v>
      </c>
      <c r="U6547" t="s">
        <v>1024</v>
      </c>
      <c r="V6547" t="s">
        <v>2451</v>
      </c>
      <c r="W6547" t="s">
        <v>66</v>
      </c>
      <c r="X6547" t="s">
        <v>77</v>
      </c>
      <c r="Y6547" t="s">
        <v>309</v>
      </c>
      <c r="Z6547" t="s">
        <v>2697</v>
      </c>
    </row>
    <row r="6548" spans="1:26" hidden="1" x14ac:dyDescent="0.25">
      <c r="A6548" t="s">
        <v>25883</v>
      </c>
      <c r="B6548" t="s">
        <v>25884</v>
      </c>
      <c r="C6548" s="1" t="str">
        <f t="shared" si="1072"/>
        <v>21:0392</v>
      </c>
      <c r="D6548" s="1" t="str">
        <f t="shared" si="1079"/>
        <v>21:0131</v>
      </c>
      <c r="E6548" t="s">
        <v>25885</v>
      </c>
      <c r="F6548" t="s">
        <v>25886</v>
      </c>
      <c r="H6548">
        <v>67.725044800000006</v>
      </c>
      <c r="I6548">
        <v>-82.049396299999998</v>
      </c>
      <c r="J6548" s="1" t="str">
        <f t="shared" si="1080"/>
        <v>NGR lake sediment grab sample</v>
      </c>
      <c r="K6548" s="1" t="str">
        <f t="shared" si="1081"/>
        <v>&lt;177 micron (NGR)</v>
      </c>
      <c r="L6548">
        <v>36</v>
      </c>
      <c r="M6548" t="s">
        <v>47</v>
      </c>
      <c r="N6548">
        <v>687</v>
      </c>
      <c r="O6548" t="s">
        <v>289</v>
      </c>
      <c r="P6548" t="s">
        <v>145</v>
      </c>
      <c r="Q6548" t="s">
        <v>198</v>
      </c>
      <c r="R6548" t="s">
        <v>321</v>
      </c>
      <c r="S6548" t="s">
        <v>156</v>
      </c>
      <c r="T6548" t="s">
        <v>36</v>
      </c>
      <c r="U6548" t="s">
        <v>1024</v>
      </c>
      <c r="V6548" t="s">
        <v>1193</v>
      </c>
      <c r="W6548" t="s">
        <v>66</v>
      </c>
      <c r="X6548" t="s">
        <v>283</v>
      </c>
      <c r="Y6548" t="s">
        <v>33</v>
      </c>
      <c r="Z6548" t="s">
        <v>2257</v>
      </c>
    </row>
    <row r="6549" spans="1:26" hidden="1" x14ac:dyDescent="0.25">
      <c r="A6549" t="s">
        <v>25887</v>
      </c>
      <c r="B6549" t="s">
        <v>25888</v>
      </c>
      <c r="C6549" s="1" t="str">
        <f t="shared" si="1072"/>
        <v>21:0392</v>
      </c>
      <c r="D6549" s="1" t="str">
        <f t="shared" si="1079"/>
        <v>21:0131</v>
      </c>
      <c r="E6549" t="s">
        <v>25889</v>
      </c>
      <c r="F6549" t="s">
        <v>25890</v>
      </c>
      <c r="H6549">
        <v>67.697669399999995</v>
      </c>
      <c r="I6549">
        <v>-82.050418300000004</v>
      </c>
      <c r="J6549" s="1" t="str">
        <f t="shared" si="1080"/>
        <v>NGR lake sediment grab sample</v>
      </c>
      <c r="K6549" s="1" t="str">
        <f t="shared" si="1081"/>
        <v>&lt;177 micron (NGR)</v>
      </c>
      <c r="L6549">
        <v>36</v>
      </c>
      <c r="M6549" t="s">
        <v>251</v>
      </c>
      <c r="N6549">
        <v>688</v>
      </c>
      <c r="O6549" t="s">
        <v>1047</v>
      </c>
      <c r="P6549" t="s">
        <v>223</v>
      </c>
      <c r="Q6549" t="s">
        <v>156</v>
      </c>
      <c r="R6549" t="s">
        <v>391</v>
      </c>
      <c r="S6549" t="s">
        <v>181</v>
      </c>
      <c r="T6549" t="s">
        <v>36</v>
      </c>
      <c r="U6549" t="s">
        <v>40</v>
      </c>
      <c r="V6549" t="s">
        <v>2057</v>
      </c>
      <c r="W6549" t="s">
        <v>63</v>
      </c>
      <c r="X6549" t="s">
        <v>77</v>
      </c>
      <c r="Y6549" t="s">
        <v>63</v>
      </c>
      <c r="Z6549" t="s">
        <v>3876</v>
      </c>
    </row>
    <row r="6550" spans="1:26" hidden="1" x14ac:dyDescent="0.25">
      <c r="A6550" t="s">
        <v>25891</v>
      </c>
      <c r="B6550" t="s">
        <v>25892</v>
      </c>
      <c r="C6550" s="1" t="str">
        <f t="shared" si="1072"/>
        <v>21:0392</v>
      </c>
      <c r="D6550" s="1" t="str">
        <f t="shared" si="1079"/>
        <v>21:0131</v>
      </c>
      <c r="E6550" t="s">
        <v>25893</v>
      </c>
      <c r="F6550" t="s">
        <v>25894</v>
      </c>
      <c r="H6550">
        <v>67.7068577</v>
      </c>
      <c r="I6550">
        <v>-82.055577200000002</v>
      </c>
      <c r="J6550" s="1" t="str">
        <f t="shared" si="1080"/>
        <v>NGR lake sediment grab sample</v>
      </c>
      <c r="K6550" s="1" t="str">
        <f t="shared" si="1081"/>
        <v>&lt;177 micron (NGR)</v>
      </c>
      <c r="L6550">
        <v>36</v>
      </c>
      <c r="M6550" t="s">
        <v>259</v>
      </c>
      <c r="N6550">
        <v>689</v>
      </c>
      <c r="O6550" t="s">
        <v>343</v>
      </c>
      <c r="P6550" t="s">
        <v>120</v>
      </c>
      <c r="Q6550" t="s">
        <v>156</v>
      </c>
      <c r="R6550" t="s">
        <v>546</v>
      </c>
      <c r="S6550" t="s">
        <v>290</v>
      </c>
      <c r="T6550" t="s">
        <v>36</v>
      </c>
      <c r="U6550" t="s">
        <v>583</v>
      </c>
      <c r="V6550" t="s">
        <v>190</v>
      </c>
      <c r="W6550" t="s">
        <v>33</v>
      </c>
      <c r="X6550" t="s">
        <v>283</v>
      </c>
      <c r="Y6550" t="s">
        <v>80</v>
      </c>
      <c r="Z6550" t="s">
        <v>708</v>
      </c>
    </row>
    <row r="6551" spans="1:26" hidden="1" x14ac:dyDescent="0.25">
      <c r="A6551" t="s">
        <v>25895</v>
      </c>
      <c r="B6551" t="s">
        <v>25896</v>
      </c>
      <c r="C6551" s="1" t="str">
        <f t="shared" si="1072"/>
        <v>21:0392</v>
      </c>
      <c r="D6551" s="1" t="str">
        <f t="shared" si="1079"/>
        <v>21:0131</v>
      </c>
      <c r="E6551" t="s">
        <v>25893</v>
      </c>
      <c r="F6551" t="s">
        <v>25897</v>
      </c>
      <c r="H6551">
        <v>67.7068577</v>
      </c>
      <c r="I6551">
        <v>-82.055577200000002</v>
      </c>
      <c r="J6551" s="1" t="str">
        <f t="shared" si="1080"/>
        <v>NGR lake sediment grab sample</v>
      </c>
      <c r="K6551" s="1" t="str">
        <f t="shared" si="1081"/>
        <v>&lt;177 micron (NGR)</v>
      </c>
      <c r="L6551">
        <v>36</v>
      </c>
      <c r="M6551" t="s">
        <v>268</v>
      </c>
      <c r="N6551">
        <v>690</v>
      </c>
      <c r="O6551" t="s">
        <v>342</v>
      </c>
      <c r="P6551" t="s">
        <v>236</v>
      </c>
      <c r="Q6551" t="s">
        <v>290</v>
      </c>
      <c r="R6551" t="s">
        <v>546</v>
      </c>
      <c r="S6551" t="s">
        <v>156</v>
      </c>
      <c r="T6551" t="s">
        <v>36</v>
      </c>
      <c r="U6551" t="s">
        <v>31</v>
      </c>
      <c r="V6551" t="s">
        <v>853</v>
      </c>
      <c r="W6551" t="s">
        <v>39</v>
      </c>
      <c r="X6551" t="s">
        <v>283</v>
      </c>
      <c r="Y6551" t="s">
        <v>380</v>
      </c>
      <c r="Z6551" t="s">
        <v>394</v>
      </c>
    </row>
    <row r="6552" spans="1:26" hidden="1" x14ac:dyDescent="0.25">
      <c r="A6552" t="s">
        <v>25898</v>
      </c>
      <c r="B6552" t="s">
        <v>25899</v>
      </c>
      <c r="C6552" s="1" t="str">
        <f t="shared" si="1072"/>
        <v>21:0392</v>
      </c>
      <c r="D6552" s="1" t="str">
        <f t="shared" si="1079"/>
        <v>21:0131</v>
      </c>
      <c r="E6552" t="s">
        <v>25900</v>
      </c>
      <c r="F6552" t="s">
        <v>25901</v>
      </c>
      <c r="H6552">
        <v>67.700654099999994</v>
      </c>
      <c r="I6552">
        <v>-82.118217000000001</v>
      </c>
      <c r="J6552" s="1" t="str">
        <f t="shared" si="1080"/>
        <v>NGR lake sediment grab sample</v>
      </c>
      <c r="K6552" s="1" t="str">
        <f t="shared" si="1081"/>
        <v>&lt;177 micron (NGR)</v>
      </c>
      <c r="L6552">
        <v>36</v>
      </c>
      <c r="M6552" t="s">
        <v>60</v>
      </c>
      <c r="N6552">
        <v>691</v>
      </c>
      <c r="O6552" t="s">
        <v>155</v>
      </c>
      <c r="P6552" t="s">
        <v>61</v>
      </c>
      <c r="Q6552" t="s">
        <v>596</v>
      </c>
      <c r="R6552" t="s">
        <v>1085</v>
      </c>
      <c r="S6552" t="s">
        <v>50</v>
      </c>
      <c r="T6552" t="s">
        <v>36</v>
      </c>
      <c r="U6552" t="s">
        <v>3486</v>
      </c>
      <c r="V6552" t="s">
        <v>1475</v>
      </c>
      <c r="W6552" t="s">
        <v>39</v>
      </c>
      <c r="X6552" t="s">
        <v>77</v>
      </c>
      <c r="Y6552" t="s">
        <v>97</v>
      </c>
      <c r="Z6552" t="s">
        <v>865</v>
      </c>
    </row>
    <row r="6553" spans="1:26" hidden="1" x14ac:dyDescent="0.25">
      <c r="A6553" t="s">
        <v>25902</v>
      </c>
      <c r="B6553" t="s">
        <v>25903</v>
      </c>
      <c r="C6553" s="1" t="str">
        <f t="shared" si="1072"/>
        <v>21:0392</v>
      </c>
      <c r="D6553" s="1" t="str">
        <f t="shared" si="1079"/>
        <v>21:0131</v>
      </c>
      <c r="E6553" t="s">
        <v>25881</v>
      </c>
      <c r="F6553" t="s">
        <v>25904</v>
      </c>
      <c r="H6553">
        <v>67.716258699999997</v>
      </c>
      <c r="I6553">
        <v>-82.0990362</v>
      </c>
      <c r="J6553" s="1" t="str">
        <f t="shared" si="1080"/>
        <v>NGR lake sediment grab sample</v>
      </c>
      <c r="K6553" s="1" t="str">
        <f t="shared" si="1081"/>
        <v>&lt;177 micron (NGR)</v>
      </c>
      <c r="L6553">
        <v>36</v>
      </c>
      <c r="M6553" t="s">
        <v>366</v>
      </c>
      <c r="N6553">
        <v>692</v>
      </c>
      <c r="O6553" t="s">
        <v>61</v>
      </c>
      <c r="P6553" t="s">
        <v>283</v>
      </c>
      <c r="Q6553" t="s">
        <v>156</v>
      </c>
      <c r="R6553" t="s">
        <v>277</v>
      </c>
      <c r="S6553" t="s">
        <v>181</v>
      </c>
      <c r="T6553" t="s">
        <v>36</v>
      </c>
      <c r="U6553" t="s">
        <v>1785</v>
      </c>
      <c r="V6553" t="s">
        <v>216</v>
      </c>
      <c r="W6553" t="s">
        <v>53</v>
      </c>
      <c r="X6553" t="s">
        <v>77</v>
      </c>
      <c r="Y6553" t="s">
        <v>66</v>
      </c>
      <c r="Z6553" t="s">
        <v>15879</v>
      </c>
    </row>
    <row r="6554" spans="1:26" hidden="1" x14ac:dyDescent="0.25">
      <c r="A6554" t="s">
        <v>25905</v>
      </c>
      <c r="B6554" t="s">
        <v>25906</v>
      </c>
      <c r="C6554" s="1" t="str">
        <f t="shared" si="1072"/>
        <v>21:0392</v>
      </c>
      <c r="D6554" s="1" t="str">
        <f t="shared" si="1079"/>
        <v>21:0131</v>
      </c>
      <c r="E6554" t="s">
        <v>25907</v>
      </c>
      <c r="F6554" t="s">
        <v>25908</v>
      </c>
      <c r="H6554">
        <v>67.724282299999999</v>
      </c>
      <c r="I6554">
        <v>-82.230436400000002</v>
      </c>
      <c r="J6554" s="1" t="str">
        <f t="shared" si="1080"/>
        <v>NGR lake sediment grab sample</v>
      </c>
      <c r="K6554" s="1" t="str">
        <f t="shared" si="1081"/>
        <v>&lt;177 micron (NGR)</v>
      </c>
      <c r="L6554">
        <v>36</v>
      </c>
      <c r="M6554" t="s">
        <v>73</v>
      </c>
      <c r="N6554">
        <v>693</v>
      </c>
      <c r="O6554" t="s">
        <v>178</v>
      </c>
      <c r="P6554" t="s">
        <v>488</v>
      </c>
      <c r="Q6554" t="s">
        <v>708</v>
      </c>
      <c r="R6554" t="s">
        <v>224</v>
      </c>
      <c r="S6554" t="s">
        <v>391</v>
      </c>
      <c r="T6554" t="s">
        <v>122</v>
      </c>
      <c r="U6554" t="s">
        <v>270</v>
      </c>
      <c r="V6554" t="s">
        <v>181</v>
      </c>
      <c r="W6554" t="s">
        <v>80</v>
      </c>
      <c r="X6554" t="s">
        <v>890</v>
      </c>
      <c r="Y6554" t="s">
        <v>41</v>
      </c>
      <c r="Z6554" t="s">
        <v>895</v>
      </c>
    </row>
    <row r="6555" spans="1:26" hidden="1" x14ac:dyDescent="0.25">
      <c r="A6555" t="s">
        <v>25909</v>
      </c>
      <c r="B6555" t="s">
        <v>25910</v>
      </c>
      <c r="C6555" s="1" t="str">
        <f t="shared" si="1072"/>
        <v>21:0392</v>
      </c>
      <c r="D6555" s="1" t="str">
        <f t="shared" si="1079"/>
        <v>21:0131</v>
      </c>
      <c r="E6555" t="s">
        <v>25911</v>
      </c>
      <c r="F6555" t="s">
        <v>25912</v>
      </c>
      <c r="H6555">
        <v>67.763124500000004</v>
      </c>
      <c r="I6555">
        <v>-82.251870100000005</v>
      </c>
      <c r="J6555" s="1" t="str">
        <f t="shared" si="1080"/>
        <v>NGR lake sediment grab sample</v>
      </c>
      <c r="K6555" s="1" t="str">
        <f t="shared" si="1081"/>
        <v>&lt;177 micron (NGR)</v>
      </c>
      <c r="L6555">
        <v>36</v>
      </c>
      <c r="M6555" t="s">
        <v>87</v>
      </c>
      <c r="N6555">
        <v>694</v>
      </c>
      <c r="O6555" t="s">
        <v>144</v>
      </c>
      <c r="P6555" t="s">
        <v>88</v>
      </c>
      <c r="Q6555" t="s">
        <v>334</v>
      </c>
      <c r="R6555" t="s">
        <v>224</v>
      </c>
      <c r="S6555" t="s">
        <v>283</v>
      </c>
      <c r="T6555" t="s">
        <v>36</v>
      </c>
      <c r="U6555" t="s">
        <v>477</v>
      </c>
      <c r="V6555" t="s">
        <v>181</v>
      </c>
      <c r="W6555" t="s">
        <v>63</v>
      </c>
      <c r="X6555" t="s">
        <v>283</v>
      </c>
      <c r="Y6555" t="s">
        <v>309</v>
      </c>
      <c r="Z6555" t="s">
        <v>3876</v>
      </c>
    </row>
    <row r="6556" spans="1:26" hidden="1" x14ac:dyDescent="0.25">
      <c r="A6556" t="s">
        <v>25913</v>
      </c>
      <c r="B6556" t="s">
        <v>25914</v>
      </c>
      <c r="C6556" s="1" t="str">
        <f t="shared" si="1072"/>
        <v>21:0392</v>
      </c>
      <c r="D6556" s="1" t="str">
        <f t="shared" si="1079"/>
        <v>21:0131</v>
      </c>
      <c r="E6556" t="s">
        <v>25915</v>
      </c>
      <c r="F6556" t="s">
        <v>25916</v>
      </c>
      <c r="H6556">
        <v>67.783943199999996</v>
      </c>
      <c r="I6556">
        <v>-82.242790600000006</v>
      </c>
      <c r="J6556" s="1" t="str">
        <f t="shared" si="1080"/>
        <v>NGR lake sediment grab sample</v>
      </c>
      <c r="K6556" s="1" t="str">
        <f t="shared" si="1081"/>
        <v>&lt;177 micron (NGR)</v>
      </c>
      <c r="L6556">
        <v>36</v>
      </c>
      <c r="M6556" t="s">
        <v>96</v>
      </c>
      <c r="N6556">
        <v>695</v>
      </c>
      <c r="O6556" t="s">
        <v>1819</v>
      </c>
      <c r="P6556" t="s">
        <v>100</v>
      </c>
      <c r="Q6556" t="s">
        <v>277</v>
      </c>
      <c r="R6556" t="s">
        <v>423</v>
      </c>
      <c r="S6556" t="s">
        <v>596</v>
      </c>
      <c r="T6556" t="s">
        <v>122</v>
      </c>
      <c r="U6556" t="s">
        <v>2579</v>
      </c>
      <c r="V6556" t="s">
        <v>4726</v>
      </c>
      <c r="W6556" t="s">
        <v>63</v>
      </c>
      <c r="X6556" t="s">
        <v>82</v>
      </c>
      <c r="Y6556" t="s">
        <v>309</v>
      </c>
      <c r="Z6556" t="s">
        <v>2127</v>
      </c>
    </row>
    <row r="6557" spans="1:26" hidden="1" x14ac:dyDescent="0.25">
      <c r="A6557" t="s">
        <v>25917</v>
      </c>
      <c r="B6557" t="s">
        <v>25918</v>
      </c>
      <c r="C6557" s="1" t="str">
        <f t="shared" si="1072"/>
        <v>21:0392</v>
      </c>
      <c r="D6557" s="1" t="str">
        <f t="shared" si="1079"/>
        <v>21:0131</v>
      </c>
      <c r="E6557" t="s">
        <v>25919</v>
      </c>
      <c r="F6557" t="s">
        <v>25920</v>
      </c>
      <c r="H6557">
        <v>67.848777299999995</v>
      </c>
      <c r="I6557">
        <v>-82.295751899999999</v>
      </c>
      <c r="J6557" s="1" t="str">
        <f t="shared" si="1080"/>
        <v>NGR lake sediment grab sample</v>
      </c>
      <c r="K6557" s="1" t="str">
        <f t="shared" si="1081"/>
        <v>&lt;177 micron (NGR)</v>
      </c>
      <c r="L6557">
        <v>36</v>
      </c>
      <c r="M6557" t="s">
        <v>106</v>
      </c>
      <c r="N6557">
        <v>696</v>
      </c>
      <c r="O6557" t="s">
        <v>178</v>
      </c>
      <c r="P6557" t="s">
        <v>488</v>
      </c>
      <c r="Q6557" t="s">
        <v>321</v>
      </c>
      <c r="R6557" t="s">
        <v>62</v>
      </c>
      <c r="S6557" t="s">
        <v>271</v>
      </c>
      <c r="T6557" t="s">
        <v>36</v>
      </c>
      <c r="U6557" t="s">
        <v>3176</v>
      </c>
      <c r="V6557" t="s">
        <v>39</v>
      </c>
      <c r="W6557" t="s">
        <v>63</v>
      </c>
      <c r="X6557" t="s">
        <v>82</v>
      </c>
      <c r="Y6557" t="s">
        <v>66</v>
      </c>
      <c r="Z6557" t="s">
        <v>4117</v>
      </c>
    </row>
    <row r="6558" spans="1:26" hidden="1" x14ac:dyDescent="0.25">
      <c r="A6558" t="s">
        <v>25921</v>
      </c>
      <c r="B6558" t="s">
        <v>25922</v>
      </c>
      <c r="C6558" s="1" t="str">
        <f t="shared" si="1072"/>
        <v>21:0392</v>
      </c>
      <c r="D6558" s="1" t="str">
        <f t="shared" si="1079"/>
        <v>21:0131</v>
      </c>
      <c r="E6558" t="s">
        <v>25923</v>
      </c>
      <c r="F6558" t="s">
        <v>25924</v>
      </c>
      <c r="H6558">
        <v>67.829576099999997</v>
      </c>
      <c r="I6558">
        <v>-82.279083700000001</v>
      </c>
      <c r="J6558" s="1" t="str">
        <f t="shared" si="1080"/>
        <v>NGR lake sediment grab sample</v>
      </c>
      <c r="K6558" s="1" t="str">
        <f t="shared" si="1081"/>
        <v>&lt;177 micron (NGR)</v>
      </c>
      <c r="L6558">
        <v>36</v>
      </c>
      <c r="M6558" t="s">
        <v>118</v>
      </c>
      <c r="N6558">
        <v>697</v>
      </c>
      <c r="O6558" t="s">
        <v>470</v>
      </c>
      <c r="P6558" t="s">
        <v>3158</v>
      </c>
      <c r="Q6558" t="s">
        <v>423</v>
      </c>
      <c r="R6558" t="s">
        <v>958</v>
      </c>
      <c r="S6558" t="s">
        <v>283</v>
      </c>
      <c r="T6558" t="s">
        <v>122</v>
      </c>
      <c r="U6558" t="s">
        <v>19195</v>
      </c>
      <c r="V6558" t="s">
        <v>2661</v>
      </c>
      <c r="W6558" t="s">
        <v>33</v>
      </c>
      <c r="X6558" t="s">
        <v>79</v>
      </c>
      <c r="Y6558" t="s">
        <v>3466</v>
      </c>
      <c r="Z6558" t="s">
        <v>2661</v>
      </c>
    </row>
    <row r="6559" spans="1:26" hidden="1" x14ac:dyDescent="0.25">
      <c r="A6559" t="s">
        <v>25925</v>
      </c>
      <c r="B6559" t="s">
        <v>25926</v>
      </c>
      <c r="C6559" s="1" t="str">
        <f t="shared" si="1072"/>
        <v>21:0392</v>
      </c>
      <c r="D6559" s="1" t="str">
        <f t="shared" si="1079"/>
        <v>21:0131</v>
      </c>
      <c r="E6559" t="s">
        <v>25927</v>
      </c>
      <c r="F6559" t="s">
        <v>25928</v>
      </c>
      <c r="H6559">
        <v>67.753997200000001</v>
      </c>
      <c r="I6559">
        <v>-82.316270200000005</v>
      </c>
      <c r="J6559" s="1" t="str">
        <f t="shared" si="1080"/>
        <v>NGR lake sediment grab sample</v>
      </c>
      <c r="K6559" s="1" t="str">
        <f t="shared" si="1081"/>
        <v>&lt;177 micron (NGR)</v>
      </c>
      <c r="L6559">
        <v>36</v>
      </c>
      <c r="M6559" t="s">
        <v>131</v>
      </c>
      <c r="N6559">
        <v>698</v>
      </c>
      <c r="O6559" t="s">
        <v>847</v>
      </c>
      <c r="P6559" t="s">
        <v>342</v>
      </c>
      <c r="Q6559" t="s">
        <v>708</v>
      </c>
      <c r="R6559" t="s">
        <v>904</v>
      </c>
      <c r="S6559" t="s">
        <v>271</v>
      </c>
      <c r="T6559" t="s">
        <v>1095</v>
      </c>
      <c r="U6559" t="s">
        <v>7302</v>
      </c>
      <c r="V6559" t="s">
        <v>10398</v>
      </c>
      <c r="W6559" t="s">
        <v>80</v>
      </c>
      <c r="X6559" t="s">
        <v>48</v>
      </c>
      <c r="Y6559" t="s">
        <v>309</v>
      </c>
      <c r="Z6559" t="s">
        <v>76</v>
      </c>
    </row>
    <row r="6560" spans="1:26" hidden="1" x14ac:dyDescent="0.25">
      <c r="A6560" t="s">
        <v>25929</v>
      </c>
      <c r="B6560" t="s">
        <v>25930</v>
      </c>
      <c r="C6560" s="1" t="str">
        <f t="shared" si="1072"/>
        <v>21:0392</v>
      </c>
      <c r="D6560" s="1" t="str">
        <f>HYPERLINK("http://geochem.nrcan.gc.ca/cdogs/content/svy/svy_e.htm", "")</f>
        <v/>
      </c>
      <c r="G6560" s="1" t="str">
        <f>HYPERLINK("http://geochem.nrcan.gc.ca/cdogs/content/cr_/cr_00007_e.htm", "7")</f>
        <v>7</v>
      </c>
      <c r="J6560" t="s">
        <v>220</v>
      </c>
      <c r="K6560" t="s">
        <v>221</v>
      </c>
      <c r="L6560">
        <v>36</v>
      </c>
      <c r="M6560" t="s">
        <v>222</v>
      </c>
      <c r="N6560">
        <v>699</v>
      </c>
      <c r="O6560" t="s">
        <v>133</v>
      </c>
      <c r="P6560" t="s">
        <v>48</v>
      </c>
      <c r="Q6560" t="s">
        <v>109</v>
      </c>
      <c r="R6560" t="s">
        <v>76</v>
      </c>
      <c r="S6560" t="s">
        <v>33</v>
      </c>
      <c r="T6560" t="s">
        <v>225</v>
      </c>
      <c r="U6560" t="s">
        <v>868</v>
      </c>
      <c r="V6560" t="s">
        <v>148</v>
      </c>
      <c r="W6560" t="s">
        <v>53</v>
      </c>
      <c r="X6560" t="s">
        <v>760</v>
      </c>
      <c r="Y6560" t="s">
        <v>244</v>
      </c>
      <c r="Z6560" t="s">
        <v>77</v>
      </c>
    </row>
    <row r="6561" spans="1:26" hidden="1" x14ac:dyDescent="0.25">
      <c r="A6561" t="s">
        <v>25931</v>
      </c>
      <c r="B6561" t="s">
        <v>25932</v>
      </c>
      <c r="C6561" s="1" t="str">
        <f t="shared" si="1072"/>
        <v>21:0392</v>
      </c>
      <c r="D6561" s="1" t="str">
        <f t="shared" ref="D6561:D6569" si="1082">HYPERLINK("http://geochem.nrcan.gc.ca/cdogs/content/svy/svy210131_e.htm", "21:0131")</f>
        <v>21:0131</v>
      </c>
      <c r="E6561" t="s">
        <v>25933</v>
      </c>
      <c r="F6561" t="s">
        <v>25934</v>
      </c>
      <c r="H6561">
        <v>67.723779199999996</v>
      </c>
      <c r="I6561">
        <v>-82.294291400000006</v>
      </c>
      <c r="J6561" s="1" t="str">
        <f t="shared" ref="J6561:J6569" si="1083">HYPERLINK("http://geochem.nrcan.gc.ca/cdogs/content/kwd/kwd020027_e.htm", "NGR lake sediment grab sample")</f>
        <v>NGR lake sediment grab sample</v>
      </c>
      <c r="K6561" s="1" t="str">
        <f t="shared" ref="K6561:K6569" si="1084">HYPERLINK("http://geochem.nrcan.gc.ca/cdogs/content/kwd/kwd080006_e.htm", "&lt;177 micron (NGR)")</f>
        <v>&lt;177 micron (NGR)</v>
      </c>
      <c r="L6561">
        <v>36</v>
      </c>
      <c r="M6561" t="s">
        <v>143</v>
      </c>
      <c r="N6561">
        <v>700</v>
      </c>
      <c r="O6561" t="s">
        <v>588</v>
      </c>
      <c r="P6561" t="s">
        <v>1254</v>
      </c>
      <c r="Q6561" t="s">
        <v>135</v>
      </c>
      <c r="R6561" t="s">
        <v>49</v>
      </c>
      <c r="S6561" t="s">
        <v>77</v>
      </c>
      <c r="T6561" t="s">
        <v>36</v>
      </c>
      <c r="U6561" t="s">
        <v>1017</v>
      </c>
      <c r="V6561" t="s">
        <v>11342</v>
      </c>
      <c r="W6561" t="s">
        <v>63</v>
      </c>
      <c r="X6561" t="s">
        <v>890</v>
      </c>
      <c r="Y6561" t="s">
        <v>309</v>
      </c>
      <c r="Z6561" t="s">
        <v>1127</v>
      </c>
    </row>
    <row r="6562" spans="1:26" hidden="1" x14ac:dyDescent="0.25">
      <c r="A6562" t="s">
        <v>25935</v>
      </c>
      <c r="B6562" t="s">
        <v>25936</v>
      </c>
      <c r="C6562" s="1" t="str">
        <f t="shared" si="1072"/>
        <v>21:0392</v>
      </c>
      <c r="D6562" s="1" t="str">
        <f t="shared" si="1082"/>
        <v>21:0131</v>
      </c>
      <c r="E6562" t="s">
        <v>25937</v>
      </c>
      <c r="F6562" t="s">
        <v>25938</v>
      </c>
      <c r="H6562">
        <v>67.697305099999994</v>
      </c>
      <c r="I6562">
        <v>-82.242509499999997</v>
      </c>
      <c r="J6562" s="1" t="str">
        <f t="shared" si="1083"/>
        <v>NGR lake sediment grab sample</v>
      </c>
      <c r="K6562" s="1" t="str">
        <f t="shared" si="1084"/>
        <v>&lt;177 micron (NGR)</v>
      </c>
      <c r="L6562">
        <v>36</v>
      </c>
      <c r="M6562" t="s">
        <v>177</v>
      </c>
      <c r="N6562">
        <v>701</v>
      </c>
      <c r="O6562" t="s">
        <v>583</v>
      </c>
      <c r="P6562" t="s">
        <v>342</v>
      </c>
      <c r="Q6562" t="s">
        <v>283</v>
      </c>
      <c r="R6562" t="s">
        <v>133</v>
      </c>
      <c r="S6562" t="s">
        <v>596</v>
      </c>
      <c r="T6562" t="s">
        <v>36</v>
      </c>
      <c r="U6562" t="s">
        <v>926</v>
      </c>
      <c r="V6562" t="s">
        <v>661</v>
      </c>
      <c r="W6562" t="s">
        <v>80</v>
      </c>
      <c r="X6562" t="s">
        <v>79</v>
      </c>
      <c r="Y6562" t="s">
        <v>309</v>
      </c>
      <c r="Z6562" t="s">
        <v>4295</v>
      </c>
    </row>
    <row r="6563" spans="1:26" hidden="1" x14ac:dyDescent="0.25">
      <c r="A6563" t="s">
        <v>25939</v>
      </c>
      <c r="B6563" t="s">
        <v>25940</v>
      </c>
      <c r="C6563" s="1" t="str">
        <f t="shared" si="1072"/>
        <v>21:0392</v>
      </c>
      <c r="D6563" s="1" t="str">
        <f t="shared" si="1082"/>
        <v>21:0131</v>
      </c>
      <c r="E6563" t="s">
        <v>25941</v>
      </c>
      <c r="F6563" t="s">
        <v>25942</v>
      </c>
      <c r="H6563">
        <v>67.674087400000005</v>
      </c>
      <c r="I6563">
        <v>-82.229653400000004</v>
      </c>
      <c r="J6563" s="1" t="str">
        <f t="shared" si="1083"/>
        <v>NGR lake sediment grab sample</v>
      </c>
      <c r="K6563" s="1" t="str">
        <f t="shared" si="1084"/>
        <v>&lt;177 micron (NGR)</v>
      </c>
      <c r="L6563">
        <v>36</v>
      </c>
      <c r="M6563" t="s">
        <v>187</v>
      </c>
      <c r="N6563">
        <v>702</v>
      </c>
      <c r="O6563" t="s">
        <v>88</v>
      </c>
      <c r="P6563" t="s">
        <v>298</v>
      </c>
      <c r="Q6563" t="s">
        <v>110</v>
      </c>
      <c r="R6563" t="s">
        <v>51</v>
      </c>
      <c r="S6563" t="s">
        <v>109</v>
      </c>
      <c r="T6563" t="s">
        <v>36</v>
      </c>
      <c r="U6563" t="s">
        <v>361</v>
      </c>
      <c r="V6563" t="s">
        <v>478</v>
      </c>
      <c r="W6563" t="s">
        <v>76</v>
      </c>
      <c r="X6563" t="s">
        <v>82</v>
      </c>
      <c r="Y6563" t="s">
        <v>1041</v>
      </c>
      <c r="Z6563" t="s">
        <v>3084</v>
      </c>
    </row>
    <row r="6564" spans="1:26" hidden="1" x14ac:dyDescent="0.25">
      <c r="A6564" t="s">
        <v>25943</v>
      </c>
      <c r="B6564" t="s">
        <v>25944</v>
      </c>
      <c r="C6564" s="1" t="str">
        <f t="shared" si="1072"/>
        <v>21:0392</v>
      </c>
      <c r="D6564" s="1" t="str">
        <f t="shared" si="1082"/>
        <v>21:0131</v>
      </c>
      <c r="E6564" t="s">
        <v>25945</v>
      </c>
      <c r="F6564" t="s">
        <v>25946</v>
      </c>
      <c r="H6564">
        <v>67.671232799999999</v>
      </c>
      <c r="I6564">
        <v>-82.130878800000005</v>
      </c>
      <c r="J6564" s="1" t="str">
        <f t="shared" si="1083"/>
        <v>NGR lake sediment grab sample</v>
      </c>
      <c r="K6564" s="1" t="str">
        <f t="shared" si="1084"/>
        <v>&lt;177 micron (NGR)</v>
      </c>
      <c r="L6564">
        <v>36</v>
      </c>
      <c r="M6564" t="s">
        <v>196</v>
      </c>
      <c r="N6564">
        <v>703</v>
      </c>
      <c r="O6564" t="s">
        <v>207</v>
      </c>
      <c r="P6564" t="s">
        <v>49</v>
      </c>
      <c r="Q6564" t="s">
        <v>110</v>
      </c>
      <c r="R6564" t="s">
        <v>890</v>
      </c>
      <c r="S6564" t="s">
        <v>64</v>
      </c>
      <c r="T6564" t="s">
        <v>36</v>
      </c>
      <c r="U6564" t="s">
        <v>583</v>
      </c>
      <c r="V6564" t="s">
        <v>164</v>
      </c>
      <c r="W6564" t="s">
        <v>76</v>
      </c>
      <c r="X6564" t="s">
        <v>890</v>
      </c>
      <c r="Y6564" t="s">
        <v>33</v>
      </c>
      <c r="Z6564" t="s">
        <v>2127</v>
      </c>
    </row>
    <row r="6565" spans="1:26" hidden="1" x14ac:dyDescent="0.25">
      <c r="A6565" t="s">
        <v>25947</v>
      </c>
      <c r="B6565" t="s">
        <v>25948</v>
      </c>
      <c r="C6565" s="1" t="str">
        <f t="shared" si="1072"/>
        <v>21:0392</v>
      </c>
      <c r="D6565" s="1" t="str">
        <f t="shared" si="1082"/>
        <v>21:0131</v>
      </c>
      <c r="E6565" t="s">
        <v>25949</v>
      </c>
      <c r="F6565" t="s">
        <v>25950</v>
      </c>
      <c r="H6565">
        <v>67.659297499999994</v>
      </c>
      <c r="I6565">
        <v>-82.066389999999998</v>
      </c>
      <c r="J6565" s="1" t="str">
        <f t="shared" si="1083"/>
        <v>NGR lake sediment grab sample</v>
      </c>
      <c r="K6565" s="1" t="str">
        <f t="shared" si="1084"/>
        <v>&lt;177 micron (NGR)</v>
      </c>
      <c r="L6565">
        <v>36</v>
      </c>
      <c r="M6565" t="s">
        <v>206</v>
      </c>
      <c r="N6565">
        <v>704</v>
      </c>
      <c r="O6565" t="s">
        <v>199</v>
      </c>
      <c r="P6565" t="s">
        <v>120</v>
      </c>
      <c r="Q6565" t="s">
        <v>34</v>
      </c>
      <c r="R6565" t="s">
        <v>1828</v>
      </c>
      <c r="S6565" t="s">
        <v>109</v>
      </c>
      <c r="T6565" t="s">
        <v>36</v>
      </c>
      <c r="U6565" t="s">
        <v>639</v>
      </c>
      <c r="V6565" t="s">
        <v>1607</v>
      </c>
      <c r="W6565" t="s">
        <v>181</v>
      </c>
      <c r="X6565" t="s">
        <v>890</v>
      </c>
      <c r="Y6565" t="s">
        <v>1041</v>
      </c>
      <c r="Z6565" t="s">
        <v>10719</v>
      </c>
    </row>
    <row r="6566" spans="1:26" hidden="1" x14ac:dyDescent="0.25">
      <c r="A6566" t="s">
        <v>25951</v>
      </c>
      <c r="B6566" t="s">
        <v>25952</v>
      </c>
      <c r="C6566" s="1" t="str">
        <f t="shared" ref="C6566:C6629" si="1085">HYPERLINK("http://geochem.nrcan.gc.ca/cdogs/content/bdl/bdl210392_e.htm", "21:0392")</f>
        <v>21:0392</v>
      </c>
      <c r="D6566" s="1" t="str">
        <f t="shared" si="1082"/>
        <v>21:0131</v>
      </c>
      <c r="E6566" t="s">
        <v>25953</v>
      </c>
      <c r="F6566" t="s">
        <v>25954</v>
      </c>
      <c r="H6566">
        <v>67.625490200000002</v>
      </c>
      <c r="I6566">
        <v>-82.075527399999999</v>
      </c>
      <c r="J6566" s="1" t="str">
        <f t="shared" si="1083"/>
        <v>NGR lake sediment grab sample</v>
      </c>
      <c r="K6566" s="1" t="str">
        <f t="shared" si="1084"/>
        <v>&lt;177 micron (NGR)</v>
      </c>
      <c r="L6566">
        <v>36</v>
      </c>
      <c r="M6566" t="s">
        <v>214</v>
      </c>
      <c r="N6566">
        <v>705</v>
      </c>
      <c r="O6566" t="s">
        <v>1047</v>
      </c>
      <c r="P6566" t="s">
        <v>74</v>
      </c>
      <c r="Q6566" t="s">
        <v>50</v>
      </c>
      <c r="R6566" t="s">
        <v>489</v>
      </c>
      <c r="S6566" t="s">
        <v>156</v>
      </c>
      <c r="T6566" t="s">
        <v>36</v>
      </c>
      <c r="U6566" t="s">
        <v>178</v>
      </c>
      <c r="V6566" t="s">
        <v>504</v>
      </c>
      <c r="W6566" t="s">
        <v>39</v>
      </c>
      <c r="X6566" t="s">
        <v>890</v>
      </c>
      <c r="Y6566" t="s">
        <v>39</v>
      </c>
      <c r="Z6566" t="s">
        <v>10226</v>
      </c>
    </row>
    <row r="6567" spans="1:26" hidden="1" x14ac:dyDescent="0.25">
      <c r="A6567" t="s">
        <v>25955</v>
      </c>
      <c r="B6567" t="s">
        <v>25956</v>
      </c>
      <c r="C6567" s="1" t="str">
        <f t="shared" si="1085"/>
        <v>21:0392</v>
      </c>
      <c r="D6567" s="1" t="str">
        <f t="shared" si="1082"/>
        <v>21:0131</v>
      </c>
      <c r="E6567" t="s">
        <v>25957</v>
      </c>
      <c r="F6567" t="s">
        <v>25958</v>
      </c>
      <c r="H6567">
        <v>67.787024599999995</v>
      </c>
      <c r="I6567">
        <v>-82.412408400000004</v>
      </c>
      <c r="J6567" s="1" t="str">
        <f t="shared" si="1083"/>
        <v>NGR lake sediment grab sample</v>
      </c>
      <c r="K6567" s="1" t="str">
        <f t="shared" si="1084"/>
        <v>&lt;177 micron (NGR)</v>
      </c>
      <c r="L6567">
        <v>37</v>
      </c>
      <c r="M6567" t="s">
        <v>242</v>
      </c>
      <c r="N6567">
        <v>706</v>
      </c>
      <c r="O6567" t="s">
        <v>40</v>
      </c>
      <c r="P6567" t="s">
        <v>208</v>
      </c>
      <c r="Q6567" t="s">
        <v>761</v>
      </c>
      <c r="R6567" t="s">
        <v>108</v>
      </c>
      <c r="S6567" t="s">
        <v>349</v>
      </c>
      <c r="T6567" t="s">
        <v>36</v>
      </c>
      <c r="U6567" t="s">
        <v>1538</v>
      </c>
      <c r="V6567" t="s">
        <v>22850</v>
      </c>
      <c r="W6567" t="s">
        <v>39</v>
      </c>
      <c r="X6567" t="s">
        <v>48</v>
      </c>
      <c r="Y6567" t="s">
        <v>33</v>
      </c>
      <c r="Z6567" t="s">
        <v>4881</v>
      </c>
    </row>
    <row r="6568" spans="1:26" hidden="1" x14ac:dyDescent="0.25">
      <c r="A6568" t="s">
        <v>25959</v>
      </c>
      <c r="B6568" t="s">
        <v>25960</v>
      </c>
      <c r="C6568" s="1" t="str">
        <f t="shared" si="1085"/>
        <v>21:0392</v>
      </c>
      <c r="D6568" s="1" t="str">
        <f t="shared" si="1082"/>
        <v>21:0131</v>
      </c>
      <c r="E6568" t="s">
        <v>25961</v>
      </c>
      <c r="F6568" t="s">
        <v>25962</v>
      </c>
      <c r="H6568">
        <v>67.625194199999996</v>
      </c>
      <c r="I6568">
        <v>-82.115465499999999</v>
      </c>
      <c r="J6568" s="1" t="str">
        <f t="shared" si="1083"/>
        <v>NGR lake sediment grab sample</v>
      </c>
      <c r="K6568" s="1" t="str">
        <f t="shared" si="1084"/>
        <v>&lt;177 micron (NGR)</v>
      </c>
      <c r="L6568">
        <v>37</v>
      </c>
      <c r="M6568" t="s">
        <v>251</v>
      </c>
      <c r="N6568">
        <v>707</v>
      </c>
      <c r="O6568" t="s">
        <v>289</v>
      </c>
      <c r="P6568" t="s">
        <v>890</v>
      </c>
      <c r="Q6568" t="s">
        <v>109</v>
      </c>
      <c r="R6568" t="s">
        <v>121</v>
      </c>
      <c r="S6568" t="s">
        <v>64</v>
      </c>
      <c r="T6568" t="s">
        <v>36</v>
      </c>
      <c r="U6568" t="s">
        <v>199</v>
      </c>
      <c r="V6568" t="s">
        <v>1193</v>
      </c>
      <c r="W6568" t="s">
        <v>78</v>
      </c>
      <c r="X6568" t="s">
        <v>82</v>
      </c>
      <c r="Y6568" t="s">
        <v>39</v>
      </c>
      <c r="Z6568" t="s">
        <v>738</v>
      </c>
    </row>
    <row r="6569" spans="1:26" hidden="1" x14ac:dyDescent="0.25">
      <c r="A6569" t="s">
        <v>25963</v>
      </c>
      <c r="B6569" t="s">
        <v>25964</v>
      </c>
      <c r="C6569" s="1" t="str">
        <f t="shared" si="1085"/>
        <v>21:0392</v>
      </c>
      <c r="D6569" s="1" t="str">
        <f t="shared" si="1082"/>
        <v>21:0131</v>
      </c>
      <c r="E6569" t="s">
        <v>25965</v>
      </c>
      <c r="F6569" t="s">
        <v>25966</v>
      </c>
      <c r="H6569">
        <v>67.6454035</v>
      </c>
      <c r="I6569">
        <v>-82.129993499999998</v>
      </c>
      <c r="J6569" s="1" t="str">
        <f t="shared" si="1083"/>
        <v>NGR lake sediment grab sample</v>
      </c>
      <c r="K6569" s="1" t="str">
        <f t="shared" si="1084"/>
        <v>&lt;177 micron (NGR)</v>
      </c>
      <c r="L6569">
        <v>37</v>
      </c>
      <c r="M6569" t="s">
        <v>259</v>
      </c>
      <c r="N6569">
        <v>708</v>
      </c>
      <c r="O6569" t="s">
        <v>119</v>
      </c>
      <c r="P6569" t="s">
        <v>224</v>
      </c>
      <c r="Q6569" t="s">
        <v>198</v>
      </c>
      <c r="R6569" t="s">
        <v>418</v>
      </c>
      <c r="S6569" t="s">
        <v>109</v>
      </c>
      <c r="T6569" t="s">
        <v>1095</v>
      </c>
      <c r="U6569" t="s">
        <v>639</v>
      </c>
      <c r="V6569" t="s">
        <v>6252</v>
      </c>
      <c r="W6569" t="s">
        <v>78</v>
      </c>
      <c r="X6569" t="s">
        <v>890</v>
      </c>
      <c r="Y6569" t="s">
        <v>1041</v>
      </c>
      <c r="Z6569" t="s">
        <v>865</v>
      </c>
    </row>
    <row r="6570" spans="1:26" hidden="1" x14ac:dyDescent="0.25">
      <c r="A6570" t="s">
        <v>25967</v>
      </c>
      <c r="B6570" t="s">
        <v>25968</v>
      </c>
      <c r="C6570" s="1" t="str">
        <f t="shared" si="1085"/>
        <v>21:0392</v>
      </c>
      <c r="D6570" s="1" t="str">
        <f>HYPERLINK("http://geochem.nrcan.gc.ca/cdogs/content/svy/svy_e.htm", "")</f>
        <v/>
      </c>
      <c r="G6570" s="1" t="str">
        <f>HYPERLINK("http://geochem.nrcan.gc.ca/cdogs/content/cr_/cr_00023_e.htm", "23")</f>
        <v>23</v>
      </c>
      <c r="J6570" t="s">
        <v>220</v>
      </c>
      <c r="K6570" t="s">
        <v>221</v>
      </c>
      <c r="L6570">
        <v>37</v>
      </c>
      <c r="M6570" t="s">
        <v>222</v>
      </c>
      <c r="N6570">
        <v>709</v>
      </c>
      <c r="O6570" t="s">
        <v>81</v>
      </c>
      <c r="P6570" t="s">
        <v>334</v>
      </c>
      <c r="Q6570" t="s">
        <v>277</v>
      </c>
      <c r="R6570" t="s">
        <v>109</v>
      </c>
      <c r="S6570" t="s">
        <v>156</v>
      </c>
      <c r="T6570" t="s">
        <v>36</v>
      </c>
      <c r="U6570" t="s">
        <v>1282</v>
      </c>
      <c r="V6570" t="s">
        <v>504</v>
      </c>
      <c r="W6570" t="s">
        <v>33</v>
      </c>
      <c r="X6570" t="s">
        <v>343</v>
      </c>
      <c r="Y6570" t="s">
        <v>4630</v>
      </c>
      <c r="Z6570" t="s">
        <v>110</v>
      </c>
    </row>
    <row r="6571" spans="1:26" hidden="1" x14ac:dyDescent="0.25">
      <c r="A6571" t="s">
        <v>25969</v>
      </c>
      <c r="B6571" t="s">
        <v>25970</v>
      </c>
      <c r="C6571" s="1" t="str">
        <f t="shared" si="1085"/>
        <v>21:0392</v>
      </c>
      <c r="D6571" s="1" t="str">
        <f t="shared" ref="D6571:D6592" si="1086">HYPERLINK("http://geochem.nrcan.gc.ca/cdogs/content/svy/svy210131_e.htm", "21:0131")</f>
        <v>21:0131</v>
      </c>
      <c r="E6571" t="s">
        <v>25965</v>
      </c>
      <c r="F6571" t="s">
        <v>25971</v>
      </c>
      <c r="H6571">
        <v>67.6454035</v>
      </c>
      <c r="I6571">
        <v>-82.129993499999998</v>
      </c>
      <c r="J6571" s="1" t="str">
        <f t="shared" ref="J6571:J6592" si="1087">HYPERLINK("http://geochem.nrcan.gc.ca/cdogs/content/kwd/kwd020027_e.htm", "NGR lake sediment grab sample")</f>
        <v>NGR lake sediment grab sample</v>
      </c>
      <c r="K6571" s="1" t="str">
        <f t="shared" ref="K6571:K6592" si="1088">HYPERLINK("http://geochem.nrcan.gc.ca/cdogs/content/kwd/kwd080006_e.htm", "&lt;177 micron (NGR)")</f>
        <v>&lt;177 micron (NGR)</v>
      </c>
      <c r="L6571">
        <v>37</v>
      </c>
      <c r="M6571" t="s">
        <v>268</v>
      </c>
      <c r="N6571">
        <v>710</v>
      </c>
      <c r="O6571" t="s">
        <v>119</v>
      </c>
      <c r="P6571" t="s">
        <v>236</v>
      </c>
      <c r="Q6571" t="s">
        <v>110</v>
      </c>
      <c r="R6571" t="s">
        <v>1937</v>
      </c>
      <c r="S6571" t="s">
        <v>198</v>
      </c>
      <c r="T6571" t="s">
        <v>36</v>
      </c>
      <c r="U6571" t="s">
        <v>889</v>
      </c>
      <c r="V6571" t="s">
        <v>2553</v>
      </c>
      <c r="W6571" t="s">
        <v>290</v>
      </c>
      <c r="X6571" t="s">
        <v>283</v>
      </c>
      <c r="Y6571" t="s">
        <v>7452</v>
      </c>
      <c r="Z6571" t="s">
        <v>2697</v>
      </c>
    </row>
    <row r="6572" spans="1:26" hidden="1" x14ac:dyDescent="0.25">
      <c r="A6572" t="s">
        <v>25972</v>
      </c>
      <c r="B6572" t="s">
        <v>25973</v>
      </c>
      <c r="C6572" s="1" t="str">
        <f t="shared" si="1085"/>
        <v>21:0392</v>
      </c>
      <c r="D6572" s="1" t="str">
        <f t="shared" si="1086"/>
        <v>21:0131</v>
      </c>
      <c r="E6572" t="s">
        <v>25974</v>
      </c>
      <c r="F6572" t="s">
        <v>25975</v>
      </c>
      <c r="H6572">
        <v>67.601863499999993</v>
      </c>
      <c r="I6572">
        <v>-82.026708600000006</v>
      </c>
      <c r="J6572" s="1" t="str">
        <f t="shared" si="1087"/>
        <v>NGR lake sediment grab sample</v>
      </c>
      <c r="K6572" s="1" t="str">
        <f t="shared" si="1088"/>
        <v>&lt;177 micron (NGR)</v>
      </c>
      <c r="L6572">
        <v>37</v>
      </c>
      <c r="M6572" t="s">
        <v>47</v>
      </c>
      <c r="N6572">
        <v>711</v>
      </c>
      <c r="O6572" t="s">
        <v>298</v>
      </c>
      <c r="P6572" t="s">
        <v>1058</v>
      </c>
      <c r="Q6572" t="s">
        <v>290</v>
      </c>
      <c r="R6572" t="s">
        <v>489</v>
      </c>
      <c r="S6572" t="s">
        <v>97</v>
      </c>
      <c r="T6572" t="s">
        <v>36</v>
      </c>
      <c r="U6572" t="s">
        <v>766</v>
      </c>
      <c r="V6572" t="s">
        <v>63</v>
      </c>
      <c r="W6572" t="s">
        <v>146</v>
      </c>
      <c r="X6572" t="s">
        <v>48</v>
      </c>
      <c r="Y6572" t="s">
        <v>546</v>
      </c>
      <c r="Z6572" t="s">
        <v>738</v>
      </c>
    </row>
    <row r="6573" spans="1:26" hidden="1" x14ac:dyDescent="0.25">
      <c r="A6573" t="s">
        <v>25976</v>
      </c>
      <c r="B6573" t="s">
        <v>25977</v>
      </c>
      <c r="C6573" s="1" t="str">
        <f t="shared" si="1085"/>
        <v>21:0392</v>
      </c>
      <c r="D6573" s="1" t="str">
        <f t="shared" si="1086"/>
        <v>21:0131</v>
      </c>
      <c r="E6573" t="s">
        <v>25978</v>
      </c>
      <c r="F6573" t="s">
        <v>25979</v>
      </c>
      <c r="H6573">
        <v>67.5867583</v>
      </c>
      <c r="I6573">
        <v>-82.206566100000003</v>
      </c>
      <c r="J6573" s="1" t="str">
        <f t="shared" si="1087"/>
        <v>NGR lake sediment grab sample</v>
      </c>
      <c r="K6573" s="1" t="str">
        <f t="shared" si="1088"/>
        <v>&lt;177 micron (NGR)</v>
      </c>
      <c r="L6573">
        <v>37</v>
      </c>
      <c r="M6573" t="s">
        <v>60</v>
      </c>
      <c r="N6573">
        <v>712</v>
      </c>
      <c r="O6573" t="s">
        <v>343</v>
      </c>
      <c r="P6573" t="s">
        <v>1058</v>
      </c>
      <c r="Q6573" t="s">
        <v>290</v>
      </c>
      <c r="R6573" t="s">
        <v>516</v>
      </c>
      <c r="S6573" t="s">
        <v>290</v>
      </c>
      <c r="T6573" t="s">
        <v>36</v>
      </c>
      <c r="U6573" t="s">
        <v>583</v>
      </c>
      <c r="V6573" t="s">
        <v>63</v>
      </c>
      <c r="W6573" t="s">
        <v>33</v>
      </c>
      <c r="X6573" t="s">
        <v>890</v>
      </c>
      <c r="Y6573" t="s">
        <v>380</v>
      </c>
      <c r="Z6573" t="s">
        <v>4295</v>
      </c>
    </row>
    <row r="6574" spans="1:26" hidden="1" x14ac:dyDescent="0.25">
      <c r="A6574" t="s">
        <v>25980</v>
      </c>
      <c r="B6574" t="s">
        <v>25981</v>
      </c>
      <c r="C6574" s="1" t="str">
        <f t="shared" si="1085"/>
        <v>21:0392</v>
      </c>
      <c r="D6574" s="1" t="str">
        <f t="shared" si="1086"/>
        <v>21:0131</v>
      </c>
      <c r="E6574" t="s">
        <v>25982</v>
      </c>
      <c r="F6574" t="s">
        <v>25983</v>
      </c>
      <c r="H6574">
        <v>67.584091000000001</v>
      </c>
      <c r="I6574">
        <v>-82.314400800000001</v>
      </c>
      <c r="J6574" s="1" t="str">
        <f t="shared" si="1087"/>
        <v>NGR lake sediment grab sample</v>
      </c>
      <c r="K6574" s="1" t="str">
        <f t="shared" si="1088"/>
        <v>&lt;177 micron (NGR)</v>
      </c>
      <c r="L6574">
        <v>37</v>
      </c>
      <c r="M6574" t="s">
        <v>73</v>
      </c>
      <c r="N6574">
        <v>713</v>
      </c>
      <c r="O6574" t="s">
        <v>253</v>
      </c>
      <c r="P6574" t="s">
        <v>334</v>
      </c>
      <c r="Q6574" t="s">
        <v>156</v>
      </c>
      <c r="R6574" t="s">
        <v>406</v>
      </c>
      <c r="S6574" t="s">
        <v>50</v>
      </c>
      <c r="T6574" t="s">
        <v>36</v>
      </c>
      <c r="U6574" t="s">
        <v>8210</v>
      </c>
      <c r="V6574" t="s">
        <v>11653</v>
      </c>
      <c r="W6574" t="s">
        <v>63</v>
      </c>
      <c r="X6574" t="s">
        <v>283</v>
      </c>
      <c r="Y6574" t="s">
        <v>77</v>
      </c>
      <c r="Z6574" t="s">
        <v>63</v>
      </c>
    </row>
    <row r="6575" spans="1:26" hidden="1" x14ac:dyDescent="0.25">
      <c r="A6575" t="s">
        <v>25984</v>
      </c>
      <c r="B6575" t="s">
        <v>25985</v>
      </c>
      <c r="C6575" s="1" t="str">
        <f t="shared" si="1085"/>
        <v>21:0392</v>
      </c>
      <c r="D6575" s="1" t="str">
        <f t="shared" si="1086"/>
        <v>21:0131</v>
      </c>
      <c r="E6575" t="s">
        <v>25986</v>
      </c>
      <c r="F6575" t="s">
        <v>25987</v>
      </c>
      <c r="H6575">
        <v>67.614611199999999</v>
      </c>
      <c r="I6575">
        <v>-82.318781999999999</v>
      </c>
      <c r="J6575" s="1" t="str">
        <f t="shared" si="1087"/>
        <v>NGR lake sediment grab sample</v>
      </c>
      <c r="K6575" s="1" t="str">
        <f t="shared" si="1088"/>
        <v>&lt;177 micron (NGR)</v>
      </c>
      <c r="L6575">
        <v>37</v>
      </c>
      <c r="M6575" t="s">
        <v>87</v>
      </c>
      <c r="N6575">
        <v>714</v>
      </c>
      <c r="O6575" t="s">
        <v>208</v>
      </c>
      <c r="P6575" t="s">
        <v>48</v>
      </c>
      <c r="Q6575" t="s">
        <v>198</v>
      </c>
      <c r="R6575" t="s">
        <v>236</v>
      </c>
      <c r="S6575" t="s">
        <v>134</v>
      </c>
      <c r="T6575" t="s">
        <v>36</v>
      </c>
      <c r="U6575" t="s">
        <v>660</v>
      </c>
      <c r="V6575" t="s">
        <v>6290</v>
      </c>
      <c r="W6575" t="s">
        <v>181</v>
      </c>
      <c r="X6575" t="s">
        <v>82</v>
      </c>
      <c r="Y6575" t="s">
        <v>110</v>
      </c>
      <c r="Z6575" t="s">
        <v>217</v>
      </c>
    </row>
    <row r="6576" spans="1:26" hidden="1" x14ac:dyDescent="0.25">
      <c r="A6576" t="s">
        <v>25988</v>
      </c>
      <c r="B6576" t="s">
        <v>25989</v>
      </c>
      <c r="C6576" s="1" t="str">
        <f t="shared" si="1085"/>
        <v>21:0392</v>
      </c>
      <c r="D6576" s="1" t="str">
        <f t="shared" si="1086"/>
        <v>21:0131</v>
      </c>
      <c r="E6576" t="s">
        <v>25990</v>
      </c>
      <c r="F6576" t="s">
        <v>25991</v>
      </c>
      <c r="H6576">
        <v>67.639802099999997</v>
      </c>
      <c r="I6576">
        <v>-82.205485999999993</v>
      </c>
      <c r="J6576" s="1" t="str">
        <f t="shared" si="1087"/>
        <v>NGR lake sediment grab sample</v>
      </c>
      <c r="K6576" s="1" t="str">
        <f t="shared" si="1088"/>
        <v>&lt;177 micron (NGR)</v>
      </c>
      <c r="L6576">
        <v>37</v>
      </c>
      <c r="M6576" t="s">
        <v>96</v>
      </c>
      <c r="N6576">
        <v>715</v>
      </c>
      <c r="O6576" t="s">
        <v>963</v>
      </c>
      <c r="P6576" t="s">
        <v>297</v>
      </c>
      <c r="Q6576" t="s">
        <v>110</v>
      </c>
      <c r="R6576" t="s">
        <v>54</v>
      </c>
      <c r="S6576" t="s">
        <v>596</v>
      </c>
      <c r="T6576" t="s">
        <v>36</v>
      </c>
      <c r="U6576" t="s">
        <v>799</v>
      </c>
      <c r="V6576" t="s">
        <v>940</v>
      </c>
      <c r="W6576" t="s">
        <v>110</v>
      </c>
      <c r="X6576" t="s">
        <v>283</v>
      </c>
      <c r="Y6576" t="s">
        <v>50</v>
      </c>
      <c r="Z6576" t="s">
        <v>3166</v>
      </c>
    </row>
    <row r="6577" spans="1:26" hidden="1" x14ac:dyDescent="0.25">
      <c r="A6577" t="s">
        <v>25992</v>
      </c>
      <c r="B6577" t="s">
        <v>25993</v>
      </c>
      <c r="C6577" s="1" t="str">
        <f t="shared" si="1085"/>
        <v>21:0392</v>
      </c>
      <c r="D6577" s="1" t="str">
        <f t="shared" si="1086"/>
        <v>21:0131</v>
      </c>
      <c r="E6577" t="s">
        <v>25994</v>
      </c>
      <c r="F6577" t="s">
        <v>25995</v>
      </c>
      <c r="H6577">
        <v>67.665996300000003</v>
      </c>
      <c r="I6577">
        <v>-82.325596700000006</v>
      </c>
      <c r="J6577" s="1" t="str">
        <f t="shared" si="1087"/>
        <v>NGR lake sediment grab sample</v>
      </c>
      <c r="K6577" s="1" t="str">
        <f t="shared" si="1088"/>
        <v>&lt;177 micron (NGR)</v>
      </c>
      <c r="L6577">
        <v>37</v>
      </c>
      <c r="M6577" t="s">
        <v>106</v>
      </c>
      <c r="N6577">
        <v>716</v>
      </c>
      <c r="O6577" t="s">
        <v>631</v>
      </c>
      <c r="P6577" t="s">
        <v>798</v>
      </c>
      <c r="Q6577" t="s">
        <v>711</v>
      </c>
      <c r="R6577" t="s">
        <v>121</v>
      </c>
      <c r="S6577" t="s">
        <v>64</v>
      </c>
      <c r="T6577" t="s">
        <v>122</v>
      </c>
      <c r="U6577" t="s">
        <v>2151</v>
      </c>
      <c r="V6577" t="s">
        <v>710</v>
      </c>
      <c r="W6577" t="s">
        <v>146</v>
      </c>
      <c r="X6577" t="s">
        <v>82</v>
      </c>
      <c r="Y6577" t="s">
        <v>39</v>
      </c>
      <c r="Z6577" t="s">
        <v>3412</v>
      </c>
    </row>
    <row r="6578" spans="1:26" hidden="1" x14ac:dyDescent="0.25">
      <c r="A6578" t="s">
        <v>25996</v>
      </c>
      <c r="B6578" t="s">
        <v>25997</v>
      </c>
      <c r="C6578" s="1" t="str">
        <f t="shared" si="1085"/>
        <v>21:0392</v>
      </c>
      <c r="D6578" s="1" t="str">
        <f t="shared" si="1086"/>
        <v>21:0131</v>
      </c>
      <c r="E6578" t="s">
        <v>25998</v>
      </c>
      <c r="F6578" t="s">
        <v>25999</v>
      </c>
      <c r="H6578">
        <v>67.687427600000007</v>
      </c>
      <c r="I6578">
        <v>-82.357279500000004</v>
      </c>
      <c r="J6578" s="1" t="str">
        <f t="shared" si="1087"/>
        <v>NGR lake sediment grab sample</v>
      </c>
      <c r="K6578" s="1" t="str">
        <f t="shared" si="1088"/>
        <v>&lt;177 micron (NGR)</v>
      </c>
      <c r="L6578">
        <v>37</v>
      </c>
      <c r="M6578" t="s">
        <v>118</v>
      </c>
      <c r="N6578">
        <v>717</v>
      </c>
      <c r="O6578" t="s">
        <v>509</v>
      </c>
      <c r="P6578" t="s">
        <v>455</v>
      </c>
      <c r="Q6578" t="s">
        <v>596</v>
      </c>
      <c r="R6578" t="s">
        <v>121</v>
      </c>
      <c r="S6578" t="s">
        <v>110</v>
      </c>
      <c r="T6578" t="s">
        <v>36</v>
      </c>
      <c r="U6578" t="s">
        <v>136</v>
      </c>
      <c r="V6578" t="s">
        <v>11653</v>
      </c>
      <c r="W6578" t="s">
        <v>63</v>
      </c>
      <c r="X6578" t="s">
        <v>48</v>
      </c>
      <c r="Y6578" t="s">
        <v>41</v>
      </c>
      <c r="Z6578" t="s">
        <v>50</v>
      </c>
    </row>
    <row r="6579" spans="1:26" hidden="1" x14ac:dyDescent="0.25">
      <c r="A6579" t="s">
        <v>26000</v>
      </c>
      <c r="B6579" t="s">
        <v>26001</v>
      </c>
      <c r="C6579" s="1" t="str">
        <f t="shared" si="1085"/>
        <v>21:0392</v>
      </c>
      <c r="D6579" s="1" t="str">
        <f t="shared" si="1086"/>
        <v>21:0131</v>
      </c>
      <c r="E6579" t="s">
        <v>26002</v>
      </c>
      <c r="F6579" t="s">
        <v>26003</v>
      </c>
      <c r="H6579">
        <v>67.696172099999998</v>
      </c>
      <c r="I6579">
        <v>-82.303729399999995</v>
      </c>
      <c r="J6579" s="1" t="str">
        <f t="shared" si="1087"/>
        <v>NGR lake sediment grab sample</v>
      </c>
      <c r="K6579" s="1" t="str">
        <f t="shared" si="1088"/>
        <v>&lt;177 micron (NGR)</v>
      </c>
      <c r="L6579">
        <v>37</v>
      </c>
      <c r="M6579" t="s">
        <v>131</v>
      </c>
      <c r="N6579">
        <v>718</v>
      </c>
      <c r="O6579" t="s">
        <v>88</v>
      </c>
      <c r="P6579" t="s">
        <v>62</v>
      </c>
      <c r="Q6579" t="s">
        <v>391</v>
      </c>
      <c r="R6579" t="s">
        <v>278</v>
      </c>
      <c r="S6579" t="s">
        <v>135</v>
      </c>
      <c r="T6579" t="s">
        <v>36</v>
      </c>
      <c r="U6579" t="s">
        <v>261</v>
      </c>
      <c r="V6579" t="s">
        <v>2553</v>
      </c>
      <c r="W6579" t="s">
        <v>63</v>
      </c>
      <c r="X6579" t="s">
        <v>283</v>
      </c>
      <c r="Y6579" t="s">
        <v>63</v>
      </c>
      <c r="Z6579" t="s">
        <v>63</v>
      </c>
    </row>
    <row r="6580" spans="1:26" hidden="1" x14ac:dyDescent="0.25">
      <c r="A6580" t="s">
        <v>26004</v>
      </c>
      <c r="B6580" t="s">
        <v>26005</v>
      </c>
      <c r="C6580" s="1" t="str">
        <f t="shared" si="1085"/>
        <v>21:0392</v>
      </c>
      <c r="D6580" s="1" t="str">
        <f t="shared" si="1086"/>
        <v>21:0131</v>
      </c>
      <c r="E6580" t="s">
        <v>26006</v>
      </c>
      <c r="F6580" t="s">
        <v>26007</v>
      </c>
      <c r="H6580">
        <v>67.724666200000001</v>
      </c>
      <c r="I6580">
        <v>-82.365956699999998</v>
      </c>
      <c r="J6580" s="1" t="str">
        <f t="shared" si="1087"/>
        <v>NGR lake sediment grab sample</v>
      </c>
      <c r="K6580" s="1" t="str">
        <f t="shared" si="1088"/>
        <v>&lt;177 micron (NGR)</v>
      </c>
      <c r="L6580">
        <v>37</v>
      </c>
      <c r="M6580" t="s">
        <v>143</v>
      </c>
      <c r="N6580">
        <v>719</v>
      </c>
      <c r="O6580" t="s">
        <v>390</v>
      </c>
      <c r="P6580" t="s">
        <v>417</v>
      </c>
      <c r="Q6580" t="s">
        <v>49</v>
      </c>
      <c r="R6580" t="s">
        <v>79</v>
      </c>
      <c r="S6580" t="s">
        <v>335</v>
      </c>
      <c r="T6580" t="s">
        <v>262</v>
      </c>
      <c r="U6580" t="s">
        <v>3698</v>
      </c>
      <c r="V6580" t="s">
        <v>4754</v>
      </c>
      <c r="W6580" t="s">
        <v>80</v>
      </c>
      <c r="X6580" t="s">
        <v>300</v>
      </c>
      <c r="Y6580" t="s">
        <v>125</v>
      </c>
      <c r="Z6580" t="s">
        <v>3876</v>
      </c>
    </row>
    <row r="6581" spans="1:26" hidden="1" x14ac:dyDescent="0.25">
      <c r="A6581" t="s">
        <v>26008</v>
      </c>
      <c r="B6581" t="s">
        <v>26009</v>
      </c>
      <c r="C6581" s="1" t="str">
        <f t="shared" si="1085"/>
        <v>21:0392</v>
      </c>
      <c r="D6581" s="1" t="str">
        <f t="shared" si="1086"/>
        <v>21:0131</v>
      </c>
      <c r="E6581" t="s">
        <v>25957</v>
      </c>
      <c r="F6581" t="s">
        <v>26010</v>
      </c>
      <c r="H6581">
        <v>67.787024599999995</v>
      </c>
      <c r="I6581">
        <v>-82.412408400000004</v>
      </c>
      <c r="J6581" s="1" t="str">
        <f t="shared" si="1087"/>
        <v>NGR lake sediment grab sample</v>
      </c>
      <c r="K6581" s="1" t="str">
        <f t="shared" si="1088"/>
        <v>&lt;177 micron (NGR)</v>
      </c>
      <c r="L6581">
        <v>37</v>
      </c>
      <c r="M6581" t="s">
        <v>366</v>
      </c>
      <c r="N6581">
        <v>720</v>
      </c>
      <c r="O6581" t="s">
        <v>541</v>
      </c>
      <c r="P6581" t="s">
        <v>155</v>
      </c>
      <c r="Q6581" t="s">
        <v>761</v>
      </c>
      <c r="R6581" t="s">
        <v>1085</v>
      </c>
      <c r="S6581" t="s">
        <v>391</v>
      </c>
      <c r="T6581" t="s">
        <v>36</v>
      </c>
      <c r="U6581" t="s">
        <v>456</v>
      </c>
      <c r="V6581" t="s">
        <v>16665</v>
      </c>
      <c r="W6581" t="s">
        <v>33</v>
      </c>
      <c r="X6581" t="s">
        <v>82</v>
      </c>
      <c r="Y6581" t="s">
        <v>80</v>
      </c>
      <c r="Z6581" t="s">
        <v>146</v>
      </c>
    </row>
    <row r="6582" spans="1:26" hidden="1" x14ac:dyDescent="0.25">
      <c r="A6582" t="s">
        <v>26011</v>
      </c>
      <c r="B6582" t="s">
        <v>26012</v>
      </c>
      <c r="C6582" s="1" t="str">
        <f t="shared" si="1085"/>
        <v>21:0392</v>
      </c>
      <c r="D6582" s="1" t="str">
        <f t="shared" si="1086"/>
        <v>21:0131</v>
      </c>
      <c r="E6582" t="s">
        <v>26013</v>
      </c>
      <c r="F6582" t="s">
        <v>26014</v>
      </c>
      <c r="H6582">
        <v>67.831277400000005</v>
      </c>
      <c r="I6582">
        <v>-82.420950000000005</v>
      </c>
      <c r="J6582" s="1" t="str">
        <f t="shared" si="1087"/>
        <v>NGR lake sediment grab sample</v>
      </c>
      <c r="K6582" s="1" t="str">
        <f t="shared" si="1088"/>
        <v>&lt;177 micron (NGR)</v>
      </c>
      <c r="L6582">
        <v>37</v>
      </c>
      <c r="M6582" t="s">
        <v>177</v>
      </c>
      <c r="N6582">
        <v>721</v>
      </c>
      <c r="O6582" t="s">
        <v>390</v>
      </c>
      <c r="P6582" t="s">
        <v>81</v>
      </c>
      <c r="Q6582" t="s">
        <v>711</v>
      </c>
      <c r="R6582" t="s">
        <v>121</v>
      </c>
      <c r="S6582" t="s">
        <v>321</v>
      </c>
      <c r="T6582" t="s">
        <v>36</v>
      </c>
      <c r="U6582" t="s">
        <v>456</v>
      </c>
      <c r="V6582" t="s">
        <v>7848</v>
      </c>
      <c r="W6582" t="s">
        <v>80</v>
      </c>
      <c r="X6582" t="s">
        <v>48</v>
      </c>
      <c r="Y6582" t="s">
        <v>125</v>
      </c>
      <c r="Z6582" t="s">
        <v>2257</v>
      </c>
    </row>
    <row r="6583" spans="1:26" hidden="1" x14ac:dyDescent="0.25">
      <c r="A6583" t="s">
        <v>26015</v>
      </c>
      <c r="B6583" t="s">
        <v>26016</v>
      </c>
      <c r="C6583" s="1" t="str">
        <f t="shared" si="1085"/>
        <v>21:0392</v>
      </c>
      <c r="D6583" s="1" t="str">
        <f t="shared" si="1086"/>
        <v>21:0131</v>
      </c>
      <c r="E6583" t="s">
        <v>26017</v>
      </c>
      <c r="F6583" t="s">
        <v>26018</v>
      </c>
      <c r="H6583">
        <v>67.850160500000001</v>
      </c>
      <c r="I6583">
        <v>-82.393930600000004</v>
      </c>
      <c r="J6583" s="1" t="str">
        <f t="shared" si="1087"/>
        <v>NGR lake sediment grab sample</v>
      </c>
      <c r="K6583" s="1" t="str">
        <f t="shared" si="1088"/>
        <v>&lt;177 micron (NGR)</v>
      </c>
      <c r="L6583">
        <v>37</v>
      </c>
      <c r="M6583" t="s">
        <v>187</v>
      </c>
      <c r="N6583">
        <v>722</v>
      </c>
      <c r="O6583" t="s">
        <v>31</v>
      </c>
      <c r="P6583" t="s">
        <v>3263</v>
      </c>
      <c r="Q6583" t="s">
        <v>334</v>
      </c>
      <c r="R6583" t="s">
        <v>121</v>
      </c>
      <c r="S6583" t="s">
        <v>349</v>
      </c>
      <c r="T6583" t="s">
        <v>122</v>
      </c>
      <c r="U6583" t="s">
        <v>864</v>
      </c>
      <c r="V6583" t="s">
        <v>7452</v>
      </c>
      <c r="W6583" t="s">
        <v>80</v>
      </c>
      <c r="X6583" t="s">
        <v>82</v>
      </c>
      <c r="Y6583" t="s">
        <v>309</v>
      </c>
      <c r="Z6583" t="s">
        <v>4881</v>
      </c>
    </row>
    <row r="6584" spans="1:26" hidden="1" x14ac:dyDescent="0.25">
      <c r="A6584" t="s">
        <v>26019</v>
      </c>
      <c r="B6584" t="s">
        <v>26020</v>
      </c>
      <c r="C6584" s="1" t="str">
        <f t="shared" si="1085"/>
        <v>21:0392</v>
      </c>
      <c r="D6584" s="1" t="str">
        <f t="shared" si="1086"/>
        <v>21:0131</v>
      </c>
      <c r="E6584" t="s">
        <v>26021</v>
      </c>
      <c r="F6584" t="s">
        <v>26022</v>
      </c>
      <c r="H6584">
        <v>67.890605500000007</v>
      </c>
      <c r="I6584">
        <v>-82.383991899999998</v>
      </c>
      <c r="J6584" s="1" t="str">
        <f t="shared" si="1087"/>
        <v>NGR lake sediment grab sample</v>
      </c>
      <c r="K6584" s="1" t="str">
        <f t="shared" si="1088"/>
        <v>&lt;177 micron (NGR)</v>
      </c>
      <c r="L6584">
        <v>37</v>
      </c>
      <c r="M6584" t="s">
        <v>196</v>
      </c>
      <c r="N6584">
        <v>723</v>
      </c>
      <c r="O6584" t="s">
        <v>31</v>
      </c>
      <c r="P6584" t="s">
        <v>342</v>
      </c>
      <c r="Q6584" t="s">
        <v>406</v>
      </c>
      <c r="R6584" t="s">
        <v>48</v>
      </c>
      <c r="S6584" t="s">
        <v>391</v>
      </c>
      <c r="T6584" t="s">
        <v>36</v>
      </c>
      <c r="U6584" t="s">
        <v>407</v>
      </c>
      <c r="V6584" t="s">
        <v>793</v>
      </c>
      <c r="W6584" t="s">
        <v>80</v>
      </c>
      <c r="X6584" t="s">
        <v>82</v>
      </c>
      <c r="Y6584" t="s">
        <v>875</v>
      </c>
      <c r="Z6584" t="s">
        <v>146</v>
      </c>
    </row>
    <row r="6585" spans="1:26" hidden="1" x14ac:dyDescent="0.25">
      <c r="A6585" t="s">
        <v>26023</v>
      </c>
      <c r="B6585" t="s">
        <v>26024</v>
      </c>
      <c r="C6585" s="1" t="str">
        <f t="shared" si="1085"/>
        <v>21:0392</v>
      </c>
      <c r="D6585" s="1" t="str">
        <f t="shared" si="1086"/>
        <v>21:0131</v>
      </c>
      <c r="E6585" t="s">
        <v>26025</v>
      </c>
      <c r="F6585" t="s">
        <v>26026</v>
      </c>
      <c r="H6585">
        <v>67.898010499999998</v>
      </c>
      <c r="I6585">
        <v>-82.312520599999999</v>
      </c>
      <c r="J6585" s="1" t="str">
        <f t="shared" si="1087"/>
        <v>NGR lake sediment grab sample</v>
      </c>
      <c r="K6585" s="1" t="str">
        <f t="shared" si="1088"/>
        <v>&lt;177 micron (NGR)</v>
      </c>
      <c r="L6585">
        <v>37</v>
      </c>
      <c r="M6585" t="s">
        <v>206</v>
      </c>
      <c r="N6585">
        <v>724</v>
      </c>
      <c r="O6585" t="s">
        <v>405</v>
      </c>
      <c r="P6585" t="s">
        <v>74</v>
      </c>
      <c r="Q6585" t="s">
        <v>32</v>
      </c>
      <c r="R6585" t="s">
        <v>349</v>
      </c>
      <c r="S6585" t="s">
        <v>77</v>
      </c>
      <c r="T6585" t="s">
        <v>36</v>
      </c>
      <c r="U6585" t="s">
        <v>660</v>
      </c>
      <c r="V6585" t="s">
        <v>710</v>
      </c>
      <c r="W6585" t="s">
        <v>33</v>
      </c>
      <c r="X6585" t="s">
        <v>283</v>
      </c>
      <c r="Y6585" t="s">
        <v>66</v>
      </c>
      <c r="Z6585" t="s">
        <v>6924</v>
      </c>
    </row>
    <row r="6586" spans="1:26" hidden="1" x14ac:dyDescent="0.25">
      <c r="A6586" t="s">
        <v>26027</v>
      </c>
      <c r="B6586" t="s">
        <v>26028</v>
      </c>
      <c r="C6586" s="1" t="str">
        <f t="shared" si="1085"/>
        <v>21:0392</v>
      </c>
      <c r="D6586" s="1" t="str">
        <f t="shared" si="1086"/>
        <v>21:0131</v>
      </c>
      <c r="E6586" t="s">
        <v>26029</v>
      </c>
      <c r="F6586" t="s">
        <v>26030</v>
      </c>
      <c r="H6586">
        <v>67.921220000000005</v>
      </c>
      <c r="I6586">
        <v>-82.245424900000003</v>
      </c>
      <c r="J6586" s="1" t="str">
        <f t="shared" si="1087"/>
        <v>NGR lake sediment grab sample</v>
      </c>
      <c r="K6586" s="1" t="str">
        <f t="shared" si="1088"/>
        <v>&lt;177 micron (NGR)</v>
      </c>
      <c r="L6586">
        <v>37</v>
      </c>
      <c r="M6586" t="s">
        <v>214</v>
      </c>
      <c r="N6586">
        <v>725</v>
      </c>
      <c r="O6586" t="s">
        <v>342</v>
      </c>
      <c r="P6586" t="s">
        <v>489</v>
      </c>
      <c r="Q6586" t="s">
        <v>50</v>
      </c>
      <c r="R6586" t="s">
        <v>277</v>
      </c>
      <c r="S6586" t="s">
        <v>97</v>
      </c>
      <c r="T6586" t="s">
        <v>36</v>
      </c>
      <c r="U6586" t="s">
        <v>938</v>
      </c>
      <c r="V6586" t="s">
        <v>1006</v>
      </c>
      <c r="W6586" t="s">
        <v>66</v>
      </c>
      <c r="X6586" t="s">
        <v>283</v>
      </c>
      <c r="Y6586" t="s">
        <v>66</v>
      </c>
      <c r="Z6586" t="s">
        <v>76</v>
      </c>
    </row>
    <row r="6587" spans="1:26" hidden="1" x14ac:dyDescent="0.25">
      <c r="A6587" t="s">
        <v>26031</v>
      </c>
      <c r="B6587" t="s">
        <v>26032</v>
      </c>
      <c r="C6587" s="1" t="str">
        <f t="shared" si="1085"/>
        <v>21:0392</v>
      </c>
      <c r="D6587" s="1" t="str">
        <f t="shared" si="1086"/>
        <v>21:0131</v>
      </c>
      <c r="E6587" t="s">
        <v>26033</v>
      </c>
      <c r="F6587" t="s">
        <v>26034</v>
      </c>
      <c r="H6587">
        <v>67.771908300000007</v>
      </c>
      <c r="I6587">
        <v>-82.474352300000007</v>
      </c>
      <c r="J6587" s="1" t="str">
        <f t="shared" si="1087"/>
        <v>NGR lake sediment grab sample</v>
      </c>
      <c r="K6587" s="1" t="str">
        <f t="shared" si="1088"/>
        <v>&lt;177 micron (NGR)</v>
      </c>
      <c r="L6587">
        <v>38</v>
      </c>
      <c r="M6587" t="s">
        <v>242</v>
      </c>
      <c r="N6587">
        <v>726</v>
      </c>
      <c r="O6587" t="s">
        <v>1819</v>
      </c>
      <c r="P6587" t="s">
        <v>188</v>
      </c>
      <c r="Q6587" t="s">
        <v>35</v>
      </c>
      <c r="R6587" t="s">
        <v>708</v>
      </c>
      <c r="S6587" t="s">
        <v>349</v>
      </c>
      <c r="T6587" t="s">
        <v>36</v>
      </c>
      <c r="U6587" t="s">
        <v>1538</v>
      </c>
      <c r="V6587" t="s">
        <v>4244</v>
      </c>
      <c r="W6587" t="s">
        <v>33</v>
      </c>
      <c r="X6587" t="s">
        <v>890</v>
      </c>
      <c r="Y6587" t="s">
        <v>309</v>
      </c>
      <c r="Z6587" t="s">
        <v>4295</v>
      </c>
    </row>
    <row r="6588" spans="1:26" hidden="1" x14ac:dyDescent="0.25">
      <c r="A6588" t="s">
        <v>26035</v>
      </c>
      <c r="B6588" t="s">
        <v>26036</v>
      </c>
      <c r="C6588" s="1" t="str">
        <f t="shared" si="1085"/>
        <v>21:0392</v>
      </c>
      <c r="D6588" s="1" t="str">
        <f t="shared" si="1086"/>
        <v>21:0131</v>
      </c>
      <c r="E6588" t="s">
        <v>26037</v>
      </c>
      <c r="F6588" t="s">
        <v>26038</v>
      </c>
      <c r="H6588">
        <v>67.916640599999994</v>
      </c>
      <c r="I6588">
        <v>-82.187873600000003</v>
      </c>
      <c r="J6588" s="1" t="str">
        <f t="shared" si="1087"/>
        <v>NGR lake sediment grab sample</v>
      </c>
      <c r="K6588" s="1" t="str">
        <f t="shared" si="1088"/>
        <v>&lt;177 micron (NGR)</v>
      </c>
      <c r="L6588">
        <v>38</v>
      </c>
      <c r="M6588" t="s">
        <v>47</v>
      </c>
      <c r="N6588">
        <v>727</v>
      </c>
      <c r="O6588" t="s">
        <v>489</v>
      </c>
      <c r="P6588" t="s">
        <v>77</v>
      </c>
      <c r="Q6588" t="s">
        <v>76</v>
      </c>
      <c r="R6588" t="s">
        <v>156</v>
      </c>
      <c r="S6588" t="s">
        <v>39</v>
      </c>
      <c r="T6588" t="s">
        <v>36</v>
      </c>
      <c r="U6588" t="s">
        <v>307</v>
      </c>
      <c r="V6588" t="s">
        <v>66</v>
      </c>
      <c r="W6588" t="s">
        <v>66</v>
      </c>
      <c r="X6588" t="s">
        <v>77</v>
      </c>
      <c r="Y6588" t="s">
        <v>309</v>
      </c>
      <c r="Z6588" t="s">
        <v>1223</v>
      </c>
    </row>
    <row r="6589" spans="1:26" hidden="1" x14ac:dyDescent="0.25">
      <c r="A6589" t="s">
        <v>26039</v>
      </c>
      <c r="B6589" t="s">
        <v>26040</v>
      </c>
      <c r="C6589" s="1" t="str">
        <f t="shared" si="1085"/>
        <v>21:0392</v>
      </c>
      <c r="D6589" s="1" t="str">
        <f t="shared" si="1086"/>
        <v>21:0131</v>
      </c>
      <c r="E6589" t="s">
        <v>26041</v>
      </c>
      <c r="F6589" t="s">
        <v>26042</v>
      </c>
      <c r="H6589">
        <v>67.865880000000004</v>
      </c>
      <c r="I6589">
        <v>-82.441421800000001</v>
      </c>
      <c r="J6589" s="1" t="str">
        <f t="shared" si="1087"/>
        <v>NGR lake sediment grab sample</v>
      </c>
      <c r="K6589" s="1" t="str">
        <f t="shared" si="1088"/>
        <v>&lt;177 micron (NGR)</v>
      </c>
      <c r="L6589">
        <v>38</v>
      </c>
      <c r="M6589" t="s">
        <v>60</v>
      </c>
      <c r="N6589">
        <v>728</v>
      </c>
      <c r="O6589" t="s">
        <v>119</v>
      </c>
      <c r="P6589" t="s">
        <v>759</v>
      </c>
      <c r="Q6589" t="s">
        <v>708</v>
      </c>
      <c r="R6589" t="s">
        <v>890</v>
      </c>
      <c r="S6589" t="s">
        <v>349</v>
      </c>
      <c r="T6589" t="s">
        <v>36</v>
      </c>
      <c r="U6589" t="s">
        <v>1538</v>
      </c>
      <c r="V6589" t="s">
        <v>19954</v>
      </c>
      <c r="W6589" t="s">
        <v>39</v>
      </c>
      <c r="X6589" t="s">
        <v>283</v>
      </c>
      <c r="Y6589" t="s">
        <v>66</v>
      </c>
      <c r="Z6589" t="s">
        <v>895</v>
      </c>
    </row>
    <row r="6590" spans="1:26" hidden="1" x14ac:dyDescent="0.25">
      <c r="A6590" t="s">
        <v>26043</v>
      </c>
      <c r="B6590" t="s">
        <v>26044</v>
      </c>
      <c r="C6590" s="1" t="str">
        <f t="shared" si="1085"/>
        <v>21:0392</v>
      </c>
      <c r="D6590" s="1" t="str">
        <f t="shared" si="1086"/>
        <v>21:0131</v>
      </c>
      <c r="E6590" t="s">
        <v>26045</v>
      </c>
      <c r="F6590" t="s">
        <v>26046</v>
      </c>
      <c r="H6590">
        <v>67.822111699999994</v>
      </c>
      <c r="I6590">
        <v>-82.459378599999994</v>
      </c>
      <c r="J6590" s="1" t="str">
        <f t="shared" si="1087"/>
        <v>NGR lake sediment grab sample</v>
      </c>
      <c r="K6590" s="1" t="str">
        <f t="shared" si="1088"/>
        <v>&lt;177 micron (NGR)</v>
      </c>
      <c r="L6590">
        <v>38</v>
      </c>
      <c r="M6590" t="s">
        <v>251</v>
      </c>
      <c r="N6590">
        <v>729</v>
      </c>
      <c r="O6590" t="s">
        <v>91</v>
      </c>
      <c r="P6590" t="s">
        <v>1254</v>
      </c>
      <c r="Q6590" t="s">
        <v>283</v>
      </c>
      <c r="R6590" t="s">
        <v>283</v>
      </c>
      <c r="S6590" t="s">
        <v>134</v>
      </c>
      <c r="T6590" t="s">
        <v>36</v>
      </c>
      <c r="U6590" t="s">
        <v>1222</v>
      </c>
      <c r="V6590" t="s">
        <v>5873</v>
      </c>
      <c r="W6590" t="s">
        <v>63</v>
      </c>
      <c r="X6590" t="s">
        <v>760</v>
      </c>
      <c r="Y6590" t="s">
        <v>125</v>
      </c>
      <c r="Z6590" t="s">
        <v>760</v>
      </c>
    </row>
    <row r="6591" spans="1:26" hidden="1" x14ac:dyDescent="0.25">
      <c r="A6591" t="s">
        <v>26047</v>
      </c>
      <c r="B6591" t="s">
        <v>26048</v>
      </c>
      <c r="C6591" s="1" t="str">
        <f t="shared" si="1085"/>
        <v>21:0392</v>
      </c>
      <c r="D6591" s="1" t="str">
        <f t="shared" si="1086"/>
        <v>21:0131</v>
      </c>
      <c r="E6591" t="s">
        <v>26049</v>
      </c>
      <c r="F6591" t="s">
        <v>26050</v>
      </c>
      <c r="H6591">
        <v>67.812029300000006</v>
      </c>
      <c r="I6591">
        <v>-82.447096599999995</v>
      </c>
      <c r="J6591" s="1" t="str">
        <f t="shared" si="1087"/>
        <v>NGR lake sediment grab sample</v>
      </c>
      <c r="K6591" s="1" t="str">
        <f t="shared" si="1088"/>
        <v>&lt;177 micron (NGR)</v>
      </c>
      <c r="L6591">
        <v>38</v>
      </c>
      <c r="M6591" t="s">
        <v>259</v>
      </c>
      <c r="N6591">
        <v>730</v>
      </c>
      <c r="O6591" t="s">
        <v>465</v>
      </c>
      <c r="P6591" t="s">
        <v>342</v>
      </c>
      <c r="Q6591" t="s">
        <v>278</v>
      </c>
      <c r="R6591" t="s">
        <v>278</v>
      </c>
      <c r="S6591" t="s">
        <v>75</v>
      </c>
      <c r="T6591" t="s">
        <v>36</v>
      </c>
      <c r="U6591" t="s">
        <v>270</v>
      </c>
      <c r="V6591" t="s">
        <v>19655</v>
      </c>
      <c r="W6591" t="s">
        <v>80</v>
      </c>
      <c r="X6591" t="s">
        <v>283</v>
      </c>
      <c r="Y6591" t="s">
        <v>309</v>
      </c>
      <c r="Z6591" t="s">
        <v>3412</v>
      </c>
    </row>
    <row r="6592" spans="1:26" hidden="1" x14ac:dyDescent="0.25">
      <c r="A6592" t="s">
        <v>26051</v>
      </c>
      <c r="B6592" t="s">
        <v>26052</v>
      </c>
      <c r="C6592" s="1" t="str">
        <f t="shared" si="1085"/>
        <v>21:0392</v>
      </c>
      <c r="D6592" s="1" t="str">
        <f t="shared" si="1086"/>
        <v>21:0131</v>
      </c>
      <c r="E6592" t="s">
        <v>26049</v>
      </c>
      <c r="F6592" t="s">
        <v>26053</v>
      </c>
      <c r="H6592">
        <v>67.812029300000006</v>
      </c>
      <c r="I6592">
        <v>-82.447096599999995</v>
      </c>
      <c r="J6592" s="1" t="str">
        <f t="shared" si="1087"/>
        <v>NGR lake sediment grab sample</v>
      </c>
      <c r="K6592" s="1" t="str">
        <f t="shared" si="1088"/>
        <v>&lt;177 micron (NGR)</v>
      </c>
      <c r="L6592">
        <v>38</v>
      </c>
      <c r="M6592" t="s">
        <v>268</v>
      </c>
      <c r="N6592">
        <v>731</v>
      </c>
      <c r="O6592" t="s">
        <v>144</v>
      </c>
      <c r="P6592" t="s">
        <v>81</v>
      </c>
      <c r="Q6592" t="s">
        <v>761</v>
      </c>
      <c r="R6592" t="s">
        <v>516</v>
      </c>
      <c r="S6592" t="s">
        <v>391</v>
      </c>
      <c r="T6592" t="s">
        <v>36</v>
      </c>
      <c r="U6592" t="s">
        <v>1210</v>
      </c>
      <c r="V6592" t="s">
        <v>1041</v>
      </c>
      <c r="W6592" t="s">
        <v>80</v>
      </c>
      <c r="X6592" t="s">
        <v>82</v>
      </c>
      <c r="Y6592" t="s">
        <v>309</v>
      </c>
      <c r="Z6592" t="s">
        <v>1007</v>
      </c>
    </row>
    <row r="6593" spans="1:26" hidden="1" x14ac:dyDescent="0.25">
      <c r="A6593" t="s">
        <v>26054</v>
      </c>
      <c r="B6593" t="s">
        <v>26055</v>
      </c>
      <c r="C6593" s="1" t="str">
        <f t="shared" si="1085"/>
        <v>21:0392</v>
      </c>
      <c r="D6593" s="1" t="str">
        <f>HYPERLINK("http://geochem.nrcan.gc.ca/cdogs/content/svy/svy_e.htm", "")</f>
        <v/>
      </c>
      <c r="G6593" s="1" t="str">
        <f>HYPERLINK("http://geochem.nrcan.gc.ca/cdogs/content/cr_/cr_00007_e.htm", "7")</f>
        <v>7</v>
      </c>
      <c r="J6593" t="s">
        <v>220</v>
      </c>
      <c r="K6593" t="s">
        <v>221</v>
      </c>
      <c r="L6593">
        <v>38</v>
      </c>
      <c r="M6593" t="s">
        <v>222</v>
      </c>
      <c r="N6593">
        <v>732</v>
      </c>
      <c r="O6593" t="s">
        <v>489</v>
      </c>
      <c r="P6593" t="s">
        <v>133</v>
      </c>
      <c r="Q6593" t="s">
        <v>109</v>
      </c>
      <c r="R6593" t="s">
        <v>181</v>
      </c>
      <c r="S6593" t="s">
        <v>33</v>
      </c>
      <c r="T6593" t="s">
        <v>437</v>
      </c>
      <c r="U6593" t="s">
        <v>825</v>
      </c>
      <c r="V6593" t="s">
        <v>309</v>
      </c>
      <c r="W6593" t="s">
        <v>53</v>
      </c>
      <c r="X6593" t="s">
        <v>760</v>
      </c>
      <c r="Y6593" t="s">
        <v>18652</v>
      </c>
      <c r="Z6593" t="s">
        <v>760</v>
      </c>
    </row>
    <row r="6594" spans="1:26" hidden="1" x14ac:dyDescent="0.25">
      <c r="A6594" t="s">
        <v>26056</v>
      </c>
      <c r="B6594" t="s">
        <v>26057</v>
      </c>
      <c r="C6594" s="1" t="str">
        <f t="shared" si="1085"/>
        <v>21:0392</v>
      </c>
      <c r="D6594" s="1" t="str">
        <f t="shared" ref="D6594:D6611" si="1089">HYPERLINK("http://geochem.nrcan.gc.ca/cdogs/content/svy/svy210131_e.htm", "21:0131")</f>
        <v>21:0131</v>
      </c>
      <c r="E6594" t="s">
        <v>26058</v>
      </c>
      <c r="F6594" t="s">
        <v>26059</v>
      </c>
      <c r="H6594">
        <v>67.790298699999994</v>
      </c>
      <c r="I6594">
        <v>-82.453411900000006</v>
      </c>
      <c r="J6594" s="1" t="str">
        <f t="shared" ref="J6594:J6611" si="1090">HYPERLINK("http://geochem.nrcan.gc.ca/cdogs/content/kwd/kwd020027_e.htm", "NGR lake sediment grab sample")</f>
        <v>NGR lake sediment grab sample</v>
      </c>
      <c r="K6594" s="1" t="str">
        <f t="shared" ref="K6594:K6611" si="1091">HYPERLINK("http://geochem.nrcan.gc.ca/cdogs/content/kwd/kwd080006_e.htm", "&lt;177 micron (NGR)")</f>
        <v>&lt;177 micron (NGR)</v>
      </c>
      <c r="L6594">
        <v>38</v>
      </c>
      <c r="M6594" t="s">
        <v>73</v>
      </c>
      <c r="N6594">
        <v>733</v>
      </c>
      <c r="O6594" t="s">
        <v>91</v>
      </c>
      <c r="P6594" t="s">
        <v>144</v>
      </c>
      <c r="Q6594" t="s">
        <v>17013</v>
      </c>
      <c r="R6594" t="s">
        <v>18763</v>
      </c>
      <c r="S6594" t="s">
        <v>135</v>
      </c>
      <c r="T6594" t="s">
        <v>1095</v>
      </c>
      <c r="U6594" t="s">
        <v>503</v>
      </c>
      <c r="V6594" t="s">
        <v>2723</v>
      </c>
      <c r="W6594" t="s">
        <v>78</v>
      </c>
      <c r="X6594" t="s">
        <v>79</v>
      </c>
      <c r="Y6594" t="s">
        <v>66</v>
      </c>
      <c r="Z6594" t="s">
        <v>742</v>
      </c>
    </row>
    <row r="6595" spans="1:26" hidden="1" x14ac:dyDescent="0.25">
      <c r="A6595" t="s">
        <v>26060</v>
      </c>
      <c r="B6595" t="s">
        <v>26061</v>
      </c>
      <c r="C6595" s="1" t="str">
        <f t="shared" si="1085"/>
        <v>21:0392</v>
      </c>
      <c r="D6595" s="1" t="str">
        <f t="shared" si="1089"/>
        <v>21:0131</v>
      </c>
      <c r="E6595" t="s">
        <v>26033</v>
      </c>
      <c r="F6595" t="s">
        <v>26062</v>
      </c>
      <c r="H6595">
        <v>67.771908300000007</v>
      </c>
      <c r="I6595">
        <v>-82.474352300000007</v>
      </c>
      <c r="J6595" s="1" t="str">
        <f t="shared" si="1090"/>
        <v>NGR lake sediment grab sample</v>
      </c>
      <c r="K6595" s="1" t="str">
        <f t="shared" si="1091"/>
        <v>&lt;177 micron (NGR)</v>
      </c>
      <c r="L6595">
        <v>38</v>
      </c>
      <c r="M6595" t="s">
        <v>366</v>
      </c>
      <c r="N6595">
        <v>734</v>
      </c>
      <c r="O6595" t="s">
        <v>3158</v>
      </c>
      <c r="P6595" t="s">
        <v>488</v>
      </c>
      <c r="Q6595" t="s">
        <v>278</v>
      </c>
      <c r="R6595" t="s">
        <v>32</v>
      </c>
      <c r="S6595" t="s">
        <v>349</v>
      </c>
      <c r="T6595" t="s">
        <v>36</v>
      </c>
      <c r="U6595" t="s">
        <v>464</v>
      </c>
      <c r="V6595" t="s">
        <v>12062</v>
      </c>
      <c r="W6595" t="s">
        <v>39</v>
      </c>
      <c r="X6595" t="s">
        <v>890</v>
      </c>
      <c r="Y6595" t="s">
        <v>125</v>
      </c>
      <c r="Z6595" t="s">
        <v>15879</v>
      </c>
    </row>
    <row r="6596" spans="1:26" hidden="1" x14ac:dyDescent="0.25">
      <c r="A6596" t="s">
        <v>26063</v>
      </c>
      <c r="B6596" t="s">
        <v>26064</v>
      </c>
      <c r="C6596" s="1" t="str">
        <f t="shared" si="1085"/>
        <v>21:0392</v>
      </c>
      <c r="D6596" s="1" t="str">
        <f t="shared" si="1089"/>
        <v>21:0131</v>
      </c>
      <c r="E6596" t="s">
        <v>26065</v>
      </c>
      <c r="F6596" t="s">
        <v>26066</v>
      </c>
      <c r="H6596">
        <v>67.752491899999995</v>
      </c>
      <c r="I6596">
        <v>-82.569883399999995</v>
      </c>
      <c r="J6596" s="1" t="str">
        <f t="shared" si="1090"/>
        <v>NGR lake sediment grab sample</v>
      </c>
      <c r="K6596" s="1" t="str">
        <f t="shared" si="1091"/>
        <v>&lt;177 micron (NGR)</v>
      </c>
      <c r="L6596">
        <v>38</v>
      </c>
      <c r="M6596" t="s">
        <v>87</v>
      </c>
      <c r="N6596">
        <v>735</v>
      </c>
      <c r="O6596" t="s">
        <v>470</v>
      </c>
      <c r="P6596" t="s">
        <v>253</v>
      </c>
      <c r="Q6596" t="s">
        <v>49</v>
      </c>
      <c r="R6596" t="s">
        <v>62</v>
      </c>
      <c r="S6596" t="s">
        <v>283</v>
      </c>
      <c r="T6596" t="s">
        <v>122</v>
      </c>
      <c r="U6596" t="s">
        <v>1974</v>
      </c>
      <c r="V6596" t="s">
        <v>8694</v>
      </c>
      <c r="W6596" t="s">
        <v>78</v>
      </c>
      <c r="X6596" t="s">
        <v>760</v>
      </c>
      <c r="Y6596" t="s">
        <v>1607</v>
      </c>
      <c r="Z6596" t="s">
        <v>290</v>
      </c>
    </row>
    <row r="6597" spans="1:26" hidden="1" x14ac:dyDescent="0.25">
      <c r="A6597" t="s">
        <v>26067</v>
      </c>
      <c r="B6597" t="s">
        <v>26068</v>
      </c>
      <c r="C6597" s="1" t="str">
        <f t="shared" si="1085"/>
        <v>21:0392</v>
      </c>
      <c r="D6597" s="1" t="str">
        <f t="shared" si="1089"/>
        <v>21:0131</v>
      </c>
      <c r="E6597" t="s">
        <v>26069</v>
      </c>
      <c r="F6597" t="s">
        <v>26070</v>
      </c>
      <c r="H6597">
        <v>67.756797300000002</v>
      </c>
      <c r="I6597">
        <v>-82.614165299999996</v>
      </c>
      <c r="J6597" s="1" t="str">
        <f t="shared" si="1090"/>
        <v>NGR lake sediment grab sample</v>
      </c>
      <c r="K6597" s="1" t="str">
        <f t="shared" si="1091"/>
        <v>&lt;177 micron (NGR)</v>
      </c>
      <c r="L6597">
        <v>38</v>
      </c>
      <c r="M6597" t="s">
        <v>96</v>
      </c>
      <c r="N6597">
        <v>736</v>
      </c>
      <c r="O6597" t="s">
        <v>679</v>
      </c>
      <c r="P6597" t="s">
        <v>61</v>
      </c>
      <c r="Q6597" t="s">
        <v>596</v>
      </c>
      <c r="R6597" t="s">
        <v>35</v>
      </c>
      <c r="S6597" t="s">
        <v>134</v>
      </c>
      <c r="T6597" t="s">
        <v>36</v>
      </c>
      <c r="U6597" t="s">
        <v>2300</v>
      </c>
      <c r="V6597" t="s">
        <v>39</v>
      </c>
      <c r="W6597" t="s">
        <v>80</v>
      </c>
      <c r="X6597" t="s">
        <v>79</v>
      </c>
      <c r="Y6597" t="s">
        <v>63</v>
      </c>
      <c r="Z6597" t="s">
        <v>3162</v>
      </c>
    </row>
    <row r="6598" spans="1:26" hidden="1" x14ac:dyDescent="0.25">
      <c r="A6598" t="s">
        <v>26071</v>
      </c>
      <c r="B6598" t="s">
        <v>26072</v>
      </c>
      <c r="C6598" s="1" t="str">
        <f t="shared" si="1085"/>
        <v>21:0392</v>
      </c>
      <c r="D6598" s="1" t="str">
        <f t="shared" si="1089"/>
        <v>21:0131</v>
      </c>
      <c r="E6598" t="s">
        <v>26073</v>
      </c>
      <c r="F6598" t="s">
        <v>26074</v>
      </c>
      <c r="H6598">
        <v>67.719688099999999</v>
      </c>
      <c r="I6598">
        <v>-82.605232200000003</v>
      </c>
      <c r="J6598" s="1" t="str">
        <f t="shared" si="1090"/>
        <v>NGR lake sediment grab sample</v>
      </c>
      <c r="K6598" s="1" t="str">
        <f t="shared" si="1091"/>
        <v>&lt;177 micron (NGR)</v>
      </c>
      <c r="L6598">
        <v>38</v>
      </c>
      <c r="M6598" t="s">
        <v>106</v>
      </c>
      <c r="N6598">
        <v>737</v>
      </c>
      <c r="O6598" t="s">
        <v>21886</v>
      </c>
      <c r="P6598" t="s">
        <v>888</v>
      </c>
      <c r="Q6598" t="s">
        <v>32</v>
      </c>
      <c r="R6598" t="s">
        <v>236</v>
      </c>
      <c r="S6598" t="s">
        <v>82</v>
      </c>
      <c r="T6598" t="s">
        <v>36</v>
      </c>
      <c r="U6598" t="s">
        <v>26075</v>
      </c>
      <c r="V6598" t="s">
        <v>13873</v>
      </c>
      <c r="W6598" t="s">
        <v>181</v>
      </c>
      <c r="X6598" t="s">
        <v>760</v>
      </c>
      <c r="Y6598" t="s">
        <v>760</v>
      </c>
      <c r="Z6598" t="s">
        <v>760</v>
      </c>
    </row>
    <row r="6599" spans="1:26" hidden="1" x14ac:dyDescent="0.25">
      <c r="A6599" t="s">
        <v>26076</v>
      </c>
      <c r="B6599" t="s">
        <v>26077</v>
      </c>
      <c r="C6599" s="1" t="str">
        <f t="shared" si="1085"/>
        <v>21:0392</v>
      </c>
      <c r="D6599" s="1" t="str">
        <f t="shared" si="1089"/>
        <v>21:0131</v>
      </c>
      <c r="E6599" t="s">
        <v>26078</v>
      </c>
      <c r="F6599" t="s">
        <v>26079</v>
      </c>
      <c r="H6599">
        <v>67.6788545</v>
      </c>
      <c r="I6599">
        <v>-82.501065100000005</v>
      </c>
      <c r="J6599" s="1" t="str">
        <f t="shared" si="1090"/>
        <v>NGR lake sediment grab sample</v>
      </c>
      <c r="K6599" s="1" t="str">
        <f t="shared" si="1091"/>
        <v>&lt;177 micron (NGR)</v>
      </c>
      <c r="L6599">
        <v>38</v>
      </c>
      <c r="M6599" t="s">
        <v>118</v>
      </c>
      <c r="N6599">
        <v>738</v>
      </c>
      <c r="O6599" t="s">
        <v>667</v>
      </c>
      <c r="P6599" t="s">
        <v>306</v>
      </c>
      <c r="Q6599" t="s">
        <v>145</v>
      </c>
      <c r="R6599" t="s">
        <v>418</v>
      </c>
      <c r="S6599" t="s">
        <v>145</v>
      </c>
      <c r="T6599" t="s">
        <v>36</v>
      </c>
      <c r="U6599" t="s">
        <v>12585</v>
      </c>
      <c r="V6599" t="s">
        <v>2787</v>
      </c>
      <c r="W6599" t="s">
        <v>33</v>
      </c>
      <c r="X6599" t="s">
        <v>82</v>
      </c>
      <c r="Y6599" t="s">
        <v>125</v>
      </c>
      <c r="Z6599" t="s">
        <v>4550</v>
      </c>
    </row>
    <row r="6600" spans="1:26" hidden="1" x14ac:dyDescent="0.25">
      <c r="A6600" t="s">
        <v>26080</v>
      </c>
      <c r="B6600" t="s">
        <v>26081</v>
      </c>
      <c r="C6600" s="1" t="str">
        <f t="shared" si="1085"/>
        <v>21:0392</v>
      </c>
      <c r="D6600" s="1" t="str">
        <f t="shared" si="1089"/>
        <v>21:0131</v>
      </c>
      <c r="E6600" t="s">
        <v>26082</v>
      </c>
      <c r="F6600" t="s">
        <v>26083</v>
      </c>
      <c r="H6600">
        <v>67.663004299999997</v>
      </c>
      <c r="I6600">
        <v>-82.380138200000005</v>
      </c>
      <c r="J6600" s="1" t="str">
        <f t="shared" si="1090"/>
        <v>NGR lake sediment grab sample</v>
      </c>
      <c r="K6600" s="1" t="str">
        <f t="shared" si="1091"/>
        <v>&lt;177 micron (NGR)</v>
      </c>
      <c r="L6600">
        <v>38</v>
      </c>
      <c r="M6600" t="s">
        <v>131</v>
      </c>
      <c r="N6600">
        <v>739</v>
      </c>
      <c r="O6600" t="s">
        <v>306</v>
      </c>
      <c r="P6600" t="s">
        <v>79</v>
      </c>
      <c r="Q6600" t="s">
        <v>321</v>
      </c>
      <c r="R6600" t="s">
        <v>546</v>
      </c>
      <c r="S6600" t="s">
        <v>34</v>
      </c>
      <c r="T6600" t="s">
        <v>36</v>
      </c>
      <c r="U6600" t="s">
        <v>2854</v>
      </c>
      <c r="V6600" t="s">
        <v>1475</v>
      </c>
      <c r="W6600" t="s">
        <v>146</v>
      </c>
      <c r="X6600" t="s">
        <v>890</v>
      </c>
      <c r="Y6600" t="s">
        <v>309</v>
      </c>
      <c r="Z6600" t="s">
        <v>1797</v>
      </c>
    </row>
    <row r="6601" spans="1:26" hidden="1" x14ac:dyDescent="0.25">
      <c r="A6601" t="s">
        <v>26084</v>
      </c>
      <c r="B6601" t="s">
        <v>26085</v>
      </c>
      <c r="C6601" s="1" t="str">
        <f t="shared" si="1085"/>
        <v>21:0392</v>
      </c>
      <c r="D6601" s="1" t="str">
        <f t="shared" si="1089"/>
        <v>21:0131</v>
      </c>
      <c r="E6601" t="s">
        <v>26086</v>
      </c>
      <c r="F6601" t="s">
        <v>26087</v>
      </c>
      <c r="H6601">
        <v>67.618242300000006</v>
      </c>
      <c r="I6601">
        <v>-82.364693700000004</v>
      </c>
      <c r="J6601" s="1" t="str">
        <f t="shared" si="1090"/>
        <v>NGR lake sediment grab sample</v>
      </c>
      <c r="K6601" s="1" t="str">
        <f t="shared" si="1091"/>
        <v>&lt;177 micron (NGR)</v>
      </c>
      <c r="L6601">
        <v>38</v>
      </c>
      <c r="M6601" t="s">
        <v>143</v>
      </c>
      <c r="N6601">
        <v>740</v>
      </c>
      <c r="O6601" t="s">
        <v>88</v>
      </c>
      <c r="P6601" t="s">
        <v>1254</v>
      </c>
      <c r="Q6601" t="s">
        <v>77</v>
      </c>
      <c r="R6601" t="s">
        <v>51</v>
      </c>
      <c r="S6601" t="s">
        <v>110</v>
      </c>
      <c r="T6601" t="s">
        <v>36</v>
      </c>
      <c r="U6601" t="s">
        <v>973</v>
      </c>
      <c r="V6601" t="s">
        <v>2145</v>
      </c>
      <c r="W6601" t="s">
        <v>33</v>
      </c>
      <c r="X6601" t="s">
        <v>48</v>
      </c>
      <c r="Y6601" t="s">
        <v>78</v>
      </c>
      <c r="Z6601" t="s">
        <v>4754</v>
      </c>
    </row>
    <row r="6602" spans="1:26" hidden="1" x14ac:dyDescent="0.25">
      <c r="A6602" t="s">
        <v>26088</v>
      </c>
      <c r="B6602" t="s">
        <v>26089</v>
      </c>
      <c r="C6602" s="1" t="str">
        <f t="shared" si="1085"/>
        <v>21:0392</v>
      </c>
      <c r="D6602" s="1" t="str">
        <f t="shared" si="1089"/>
        <v>21:0131</v>
      </c>
      <c r="E6602" t="s">
        <v>26090</v>
      </c>
      <c r="F6602" t="s">
        <v>26091</v>
      </c>
      <c r="H6602">
        <v>67.596324600000003</v>
      </c>
      <c r="I6602">
        <v>-82.388096099999999</v>
      </c>
      <c r="J6602" s="1" t="str">
        <f t="shared" si="1090"/>
        <v>NGR lake sediment grab sample</v>
      </c>
      <c r="K6602" s="1" t="str">
        <f t="shared" si="1091"/>
        <v>&lt;177 micron (NGR)</v>
      </c>
      <c r="L6602">
        <v>38</v>
      </c>
      <c r="M6602" t="s">
        <v>177</v>
      </c>
      <c r="N6602">
        <v>741</v>
      </c>
      <c r="O6602" t="s">
        <v>615</v>
      </c>
      <c r="P6602" t="s">
        <v>108</v>
      </c>
      <c r="Q6602" t="s">
        <v>109</v>
      </c>
      <c r="R6602" t="s">
        <v>516</v>
      </c>
      <c r="S6602" t="s">
        <v>109</v>
      </c>
      <c r="T6602" t="s">
        <v>36</v>
      </c>
      <c r="U6602" t="s">
        <v>1785</v>
      </c>
      <c r="V6602" t="s">
        <v>63</v>
      </c>
      <c r="W6602" t="s">
        <v>39</v>
      </c>
      <c r="X6602" t="s">
        <v>760</v>
      </c>
      <c r="Y6602" t="s">
        <v>760</v>
      </c>
      <c r="Z6602" t="s">
        <v>760</v>
      </c>
    </row>
    <row r="6603" spans="1:26" hidden="1" x14ac:dyDescent="0.25">
      <c r="A6603" t="s">
        <v>26092</v>
      </c>
      <c r="B6603" t="s">
        <v>26093</v>
      </c>
      <c r="C6603" s="1" t="str">
        <f t="shared" si="1085"/>
        <v>21:0392</v>
      </c>
      <c r="D6603" s="1" t="str">
        <f t="shared" si="1089"/>
        <v>21:0131</v>
      </c>
      <c r="E6603" t="s">
        <v>26094</v>
      </c>
      <c r="F6603" t="s">
        <v>26095</v>
      </c>
      <c r="H6603">
        <v>67.593140300000002</v>
      </c>
      <c r="I6603">
        <v>-82.445609000000005</v>
      </c>
      <c r="J6603" s="1" t="str">
        <f t="shared" si="1090"/>
        <v>NGR lake sediment grab sample</v>
      </c>
      <c r="K6603" s="1" t="str">
        <f t="shared" si="1091"/>
        <v>&lt;177 micron (NGR)</v>
      </c>
      <c r="L6603">
        <v>38</v>
      </c>
      <c r="M6603" t="s">
        <v>187</v>
      </c>
      <c r="N6603">
        <v>742</v>
      </c>
      <c r="O6603" t="s">
        <v>188</v>
      </c>
      <c r="P6603" t="s">
        <v>133</v>
      </c>
      <c r="Q6603" t="s">
        <v>77</v>
      </c>
      <c r="R6603" t="s">
        <v>1085</v>
      </c>
      <c r="S6603" t="s">
        <v>134</v>
      </c>
      <c r="T6603" t="s">
        <v>36</v>
      </c>
      <c r="U6603" t="s">
        <v>2474</v>
      </c>
      <c r="V6603" t="s">
        <v>5476</v>
      </c>
      <c r="W6603" t="s">
        <v>80</v>
      </c>
      <c r="X6603" t="s">
        <v>77</v>
      </c>
      <c r="Y6603" t="s">
        <v>33</v>
      </c>
      <c r="Z6603" t="s">
        <v>6700</v>
      </c>
    </row>
    <row r="6604" spans="1:26" hidden="1" x14ac:dyDescent="0.25">
      <c r="A6604" t="s">
        <v>26096</v>
      </c>
      <c r="B6604" t="s">
        <v>26097</v>
      </c>
      <c r="C6604" s="1" t="str">
        <f t="shared" si="1085"/>
        <v>21:0392</v>
      </c>
      <c r="D6604" s="1" t="str">
        <f t="shared" si="1089"/>
        <v>21:0131</v>
      </c>
      <c r="E6604" t="s">
        <v>26098</v>
      </c>
      <c r="F6604" t="s">
        <v>26099</v>
      </c>
      <c r="H6604">
        <v>67.634326000000001</v>
      </c>
      <c r="I6604">
        <v>-82.441843300000002</v>
      </c>
      <c r="J6604" s="1" t="str">
        <f t="shared" si="1090"/>
        <v>NGR lake sediment grab sample</v>
      </c>
      <c r="K6604" s="1" t="str">
        <f t="shared" si="1091"/>
        <v>&lt;177 micron (NGR)</v>
      </c>
      <c r="L6604">
        <v>38</v>
      </c>
      <c r="M6604" t="s">
        <v>196</v>
      </c>
      <c r="N6604">
        <v>743</v>
      </c>
      <c r="O6604" t="s">
        <v>228</v>
      </c>
      <c r="P6604" t="s">
        <v>1254</v>
      </c>
      <c r="Q6604" t="s">
        <v>77</v>
      </c>
      <c r="R6604" t="s">
        <v>516</v>
      </c>
      <c r="S6604" t="s">
        <v>109</v>
      </c>
      <c r="T6604" t="s">
        <v>36</v>
      </c>
      <c r="U6604" t="s">
        <v>858</v>
      </c>
      <c r="V6604" t="s">
        <v>597</v>
      </c>
      <c r="W6604" t="s">
        <v>39</v>
      </c>
      <c r="X6604" t="s">
        <v>760</v>
      </c>
      <c r="Y6604" t="s">
        <v>760</v>
      </c>
      <c r="Z6604" t="s">
        <v>760</v>
      </c>
    </row>
    <row r="6605" spans="1:26" hidden="1" x14ac:dyDescent="0.25">
      <c r="A6605" t="s">
        <v>26100</v>
      </c>
      <c r="B6605" t="s">
        <v>26101</v>
      </c>
      <c r="C6605" s="1" t="str">
        <f t="shared" si="1085"/>
        <v>21:0392</v>
      </c>
      <c r="D6605" s="1" t="str">
        <f t="shared" si="1089"/>
        <v>21:0131</v>
      </c>
      <c r="E6605" t="s">
        <v>26102</v>
      </c>
      <c r="F6605" t="s">
        <v>26103</v>
      </c>
      <c r="H6605">
        <v>67.642706599999997</v>
      </c>
      <c r="I6605">
        <v>-82.489503900000003</v>
      </c>
      <c r="J6605" s="1" t="str">
        <f t="shared" si="1090"/>
        <v>NGR lake sediment grab sample</v>
      </c>
      <c r="K6605" s="1" t="str">
        <f t="shared" si="1091"/>
        <v>&lt;177 micron (NGR)</v>
      </c>
      <c r="L6605">
        <v>38</v>
      </c>
      <c r="M6605" t="s">
        <v>206</v>
      </c>
      <c r="N6605">
        <v>744</v>
      </c>
      <c r="O6605" t="s">
        <v>760</v>
      </c>
      <c r="P6605" t="s">
        <v>760</v>
      </c>
      <c r="Q6605" t="s">
        <v>760</v>
      </c>
      <c r="R6605" t="s">
        <v>760</v>
      </c>
      <c r="S6605" t="s">
        <v>760</v>
      </c>
      <c r="T6605" t="s">
        <v>760</v>
      </c>
      <c r="U6605" t="s">
        <v>760</v>
      </c>
      <c r="V6605" t="s">
        <v>760</v>
      </c>
      <c r="W6605" t="s">
        <v>760</v>
      </c>
      <c r="X6605" t="s">
        <v>760</v>
      </c>
      <c r="Y6605" t="s">
        <v>760</v>
      </c>
      <c r="Z6605" t="s">
        <v>760</v>
      </c>
    </row>
    <row r="6606" spans="1:26" hidden="1" x14ac:dyDescent="0.25">
      <c r="A6606" t="s">
        <v>26104</v>
      </c>
      <c r="B6606" t="s">
        <v>26105</v>
      </c>
      <c r="C6606" s="1" t="str">
        <f t="shared" si="1085"/>
        <v>21:0392</v>
      </c>
      <c r="D6606" s="1" t="str">
        <f t="shared" si="1089"/>
        <v>21:0131</v>
      </c>
      <c r="E6606" t="s">
        <v>26106</v>
      </c>
      <c r="F6606" t="s">
        <v>26107</v>
      </c>
      <c r="H6606">
        <v>67.627159899999995</v>
      </c>
      <c r="I6606">
        <v>-82.512705600000004</v>
      </c>
      <c r="J6606" s="1" t="str">
        <f t="shared" si="1090"/>
        <v>NGR lake sediment grab sample</v>
      </c>
      <c r="K6606" s="1" t="str">
        <f t="shared" si="1091"/>
        <v>&lt;177 micron (NGR)</v>
      </c>
      <c r="L6606">
        <v>38</v>
      </c>
      <c r="M6606" t="s">
        <v>214</v>
      </c>
      <c r="N6606">
        <v>745</v>
      </c>
      <c r="O6606" t="s">
        <v>343</v>
      </c>
      <c r="P6606" t="s">
        <v>82</v>
      </c>
      <c r="Q6606" t="s">
        <v>34</v>
      </c>
      <c r="R6606" t="s">
        <v>349</v>
      </c>
      <c r="S6606" t="s">
        <v>290</v>
      </c>
      <c r="T6606" t="s">
        <v>36</v>
      </c>
      <c r="U6606" t="s">
        <v>521</v>
      </c>
      <c r="V6606" t="s">
        <v>368</v>
      </c>
      <c r="W6606" t="s">
        <v>63</v>
      </c>
      <c r="X6606" t="s">
        <v>283</v>
      </c>
      <c r="Y6606" t="s">
        <v>875</v>
      </c>
      <c r="Z6606" t="s">
        <v>1006</v>
      </c>
    </row>
    <row r="6607" spans="1:26" hidden="1" x14ac:dyDescent="0.25">
      <c r="A6607" t="s">
        <v>26108</v>
      </c>
      <c r="B6607" t="s">
        <v>26109</v>
      </c>
      <c r="C6607" s="1" t="str">
        <f t="shared" si="1085"/>
        <v>21:0392</v>
      </c>
      <c r="D6607" s="1" t="str">
        <f t="shared" si="1089"/>
        <v>21:0131</v>
      </c>
      <c r="E6607" t="s">
        <v>26110</v>
      </c>
      <c r="F6607" t="s">
        <v>26111</v>
      </c>
      <c r="H6607">
        <v>67.461692900000003</v>
      </c>
      <c r="I6607">
        <v>-82.920795799999993</v>
      </c>
      <c r="J6607" s="1" t="str">
        <f t="shared" si="1090"/>
        <v>NGR lake sediment grab sample</v>
      </c>
      <c r="K6607" s="1" t="str">
        <f t="shared" si="1091"/>
        <v>&lt;177 micron (NGR)</v>
      </c>
      <c r="L6607">
        <v>39</v>
      </c>
      <c r="M6607" t="s">
        <v>242</v>
      </c>
      <c r="N6607">
        <v>746</v>
      </c>
      <c r="O6607" t="s">
        <v>771</v>
      </c>
      <c r="P6607" t="s">
        <v>236</v>
      </c>
      <c r="Q6607" t="s">
        <v>181</v>
      </c>
      <c r="R6607" t="s">
        <v>489</v>
      </c>
      <c r="S6607" t="s">
        <v>198</v>
      </c>
      <c r="T6607" t="s">
        <v>36</v>
      </c>
      <c r="U6607" t="s">
        <v>667</v>
      </c>
      <c r="V6607" t="s">
        <v>6252</v>
      </c>
      <c r="W6607" t="s">
        <v>146</v>
      </c>
      <c r="X6607" t="s">
        <v>890</v>
      </c>
      <c r="Y6607" t="s">
        <v>4941</v>
      </c>
      <c r="Z6607" t="s">
        <v>198</v>
      </c>
    </row>
    <row r="6608" spans="1:26" hidden="1" x14ac:dyDescent="0.25">
      <c r="A6608" t="s">
        <v>26112</v>
      </c>
      <c r="B6608" t="s">
        <v>26113</v>
      </c>
      <c r="C6608" s="1" t="str">
        <f t="shared" si="1085"/>
        <v>21:0392</v>
      </c>
      <c r="D6608" s="1" t="str">
        <f t="shared" si="1089"/>
        <v>21:0131</v>
      </c>
      <c r="E6608" t="s">
        <v>26114</v>
      </c>
      <c r="F6608" t="s">
        <v>26115</v>
      </c>
      <c r="H6608">
        <v>67.601581999999993</v>
      </c>
      <c r="I6608">
        <v>-82.569402600000004</v>
      </c>
      <c r="J6608" s="1" t="str">
        <f t="shared" si="1090"/>
        <v>NGR lake sediment grab sample</v>
      </c>
      <c r="K6608" s="1" t="str">
        <f t="shared" si="1091"/>
        <v>&lt;177 micron (NGR)</v>
      </c>
      <c r="L6608">
        <v>39</v>
      </c>
      <c r="M6608" t="s">
        <v>47</v>
      </c>
      <c r="N6608">
        <v>747</v>
      </c>
      <c r="O6608" t="s">
        <v>1842</v>
      </c>
      <c r="P6608" t="s">
        <v>224</v>
      </c>
      <c r="Q6608" t="s">
        <v>283</v>
      </c>
      <c r="R6608" t="s">
        <v>18763</v>
      </c>
      <c r="S6608" t="s">
        <v>516</v>
      </c>
      <c r="T6608" t="s">
        <v>122</v>
      </c>
      <c r="U6608" t="s">
        <v>456</v>
      </c>
      <c r="V6608" t="s">
        <v>9909</v>
      </c>
      <c r="W6608" t="s">
        <v>596</v>
      </c>
      <c r="X6608" t="s">
        <v>51</v>
      </c>
      <c r="Y6608" t="s">
        <v>50</v>
      </c>
      <c r="Z6608" t="s">
        <v>2127</v>
      </c>
    </row>
    <row r="6609" spans="1:26" hidden="1" x14ac:dyDescent="0.25">
      <c r="A6609" t="s">
        <v>26116</v>
      </c>
      <c r="B6609" t="s">
        <v>26117</v>
      </c>
      <c r="C6609" s="1" t="str">
        <f t="shared" si="1085"/>
        <v>21:0392</v>
      </c>
      <c r="D6609" s="1" t="str">
        <f t="shared" si="1089"/>
        <v>21:0131</v>
      </c>
      <c r="E6609" t="s">
        <v>26118</v>
      </c>
      <c r="F6609" t="s">
        <v>26119</v>
      </c>
      <c r="H6609">
        <v>67.593467599999997</v>
      </c>
      <c r="I6609">
        <v>-82.607403700000006</v>
      </c>
      <c r="J6609" s="1" t="str">
        <f t="shared" si="1090"/>
        <v>NGR lake sediment grab sample</v>
      </c>
      <c r="K6609" s="1" t="str">
        <f t="shared" si="1091"/>
        <v>&lt;177 micron (NGR)</v>
      </c>
      <c r="L6609">
        <v>39</v>
      </c>
      <c r="M6609" t="s">
        <v>251</v>
      </c>
      <c r="N6609">
        <v>748</v>
      </c>
      <c r="O6609" t="s">
        <v>609</v>
      </c>
      <c r="P6609" t="s">
        <v>546</v>
      </c>
      <c r="Q6609" t="s">
        <v>64</v>
      </c>
      <c r="R6609" t="s">
        <v>761</v>
      </c>
      <c r="S6609" t="s">
        <v>76</v>
      </c>
      <c r="T6609" t="s">
        <v>36</v>
      </c>
      <c r="U6609" t="s">
        <v>1842</v>
      </c>
      <c r="V6609" t="s">
        <v>216</v>
      </c>
      <c r="W6609" t="s">
        <v>78</v>
      </c>
      <c r="X6609" t="s">
        <v>760</v>
      </c>
      <c r="Y6609" t="s">
        <v>80</v>
      </c>
      <c r="Z6609" t="s">
        <v>760</v>
      </c>
    </row>
    <row r="6610" spans="1:26" hidden="1" x14ac:dyDescent="0.25">
      <c r="A6610" t="s">
        <v>26120</v>
      </c>
      <c r="B6610" t="s">
        <v>26121</v>
      </c>
      <c r="C6610" s="1" t="str">
        <f t="shared" si="1085"/>
        <v>21:0392</v>
      </c>
      <c r="D6610" s="1" t="str">
        <f t="shared" si="1089"/>
        <v>21:0131</v>
      </c>
      <c r="E6610" t="s">
        <v>26122</v>
      </c>
      <c r="F6610" t="s">
        <v>26123</v>
      </c>
      <c r="H6610">
        <v>67.583141999999995</v>
      </c>
      <c r="I6610">
        <v>-82.606372899999997</v>
      </c>
      <c r="J6610" s="1" t="str">
        <f t="shared" si="1090"/>
        <v>NGR lake sediment grab sample</v>
      </c>
      <c r="K6610" s="1" t="str">
        <f t="shared" si="1091"/>
        <v>&lt;177 micron (NGR)</v>
      </c>
      <c r="L6610">
        <v>39</v>
      </c>
      <c r="M6610" t="s">
        <v>259</v>
      </c>
      <c r="N6610">
        <v>749</v>
      </c>
      <c r="O6610" t="s">
        <v>100</v>
      </c>
      <c r="P6610" t="s">
        <v>133</v>
      </c>
      <c r="Q6610" t="s">
        <v>50</v>
      </c>
      <c r="R6610" t="s">
        <v>423</v>
      </c>
      <c r="S6610" t="s">
        <v>64</v>
      </c>
      <c r="T6610" t="s">
        <v>36</v>
      </c>
      <c r="U6610" t="s">
        <v>655</v>
      </c>
      <c r="V6610" t="s">
        <v>1006</v>
      </c>
      <c r="W6610" t="s">
        <v>181</v>
      </c>
      <c r="X6610" t="s">
        <v>890</v>
      </c>
      <c r="Y6610" t="s">
        <v>2590</v>
      </c>
      <c r="Z6610" t="s">
        <v>458</v>
      </c>
    </row>
    <row r="6611" spans="1:26" hidden="1" x14ac:dyDescent="0.25">
      <c r="A6611" t="s">
        <v>26124</v>
      </c>
      <c r="B6611" t="s">
        <v>26125</v>
      </c>
      <c r="C6611" s="1" t="str">
        <f t="shared" si="1085"/>
        <v>21:0392</v>
      </c>
      <c r="D6611" s="1" t="str">
        <f t="shared" si="1089"/>
        <v>21:0131</v>
      </c>
      <c r="E6611" t="s">
        <v>26122</v>
      </c>
      <c r="F6611" t="s">
        <v>26126</v>
      </c>
      <c r="H6611">
        <v>67.583141999999995</v>
      </c>
      <c r="I6611">
        <v>-82.606372899999997</v>
      </c>
      <c r="J6611" s="1" t="str">
        <f t="shared" si="1090"/>
        <v>NGR lake sediment grab sample</v>
      </c>
      <c r="K6611" s="1" t="str">
        <f t="shared" si="1091"/>
        <v>&lt;177 micron (NGR)</v>
      </c>
      <c r="L6611">
        <v>39</v>
      </c>
      <c r="M6611" t="s">
        <v>268</v>
      </c>
      <c r="N6611">
        <v>750</v>
      </c>
      <c r="O6611" t="s">
        <v>488</v>
      </c>
      <c r="P6611" t="s">
        <v>49</v>
      </c>
      <c r="Q6611" t="s">
        <v>109</v>
      </c>
      <c r="R6611" t="s">
        <v>516</v>
      </c>
      <c r="S6611" t="s">
        <v>64</v>
      </c>
      <c r="T6611" t="s">
        <v>36</v>
      </c>
      <c r="U6611" t="s">
        <v>235</v>
      </c>
      <c r="V6611" t="s">
        <v>38</v>
      </c>
      <c r="W6611" t="s">
        <v>181</v>
      </c>
      <c r="X6611" t="s">
        <v>890</v>
      </c>
      <c r="Y6611" t="s">
        <v>80</v>
      </c>
      <c r="Z6611" t="s">
        <v>1183</v>
      </c>
    </row>
    <row r="6612" spans="1:26" hidden="1" x14ac:dyDescent="0.25">
      <c r="A6612" t="s">
        <v>26127</v>
      </c>
      <c r="B6612" t="s">
        <v>26128</v>
      </c>
      <c r="C6612" s="1" t="str">
        <f t="shared" si="1085"/>
        <v>21:0392</v>
      </c>
      <c r="D6612" s="1" t="str">
        <f>HYPERLINK("http://geochem.nrcan.gc.ca/cdogs/content/svy/svy_e.htm", "")</f>
        <v/>
      </c>
      <c r="G6612" s="1" t="str">
        <f>HYPERLINK("http://geochem.nrcan.gc.ca/cdogs/content/cr_/cr_00007_e.htm", "7")</f>
        <v>7</v>
      </c>
      <c r="J6612" t="s">
        <v>220</v>
      </c>
      <c r="K6612" t="s">
        <v>221</v>
      </c>
      <c r="L6612">
        <v>39</v>
      </c>
      <c r="M6612" t="s">
        <v>222</v>
      </c>
      <c r="N6612">
        <v>751</v>
      </c>
      <c r="O6612" t="s">
        <v>224</v>
      </c>
      <c r="P6612" t="s">
        <v>224</v>
      </c>
      <c r="Q6612" t="s">
        <v>109</v>
      </c>
      <c r="R6612" t="s">
        <v>146</v>
      </c>
      <c r="S6612" t="s">
        <v>33</v>
      </c>
      <c r="T6612" t="s">
        <v>225</v>
      </c>
      <c r="U6612" t="s">
        <v>1470</v>
      </c>
      <c r="V6612" t="s">
        <v>730</v>
      </c>
      <c r="W6612" t="s">
        <v>66</v>
      </c>
      <c r="X6612" t="s">
        <v>760</v>
      </c>
      <c r="Y6612" t="s">
        <v>17307</v>
      </c>
      <c r="Z6612" t="s">
        <v>110</v>
      </c>
    </row>
    <row r="6613" spans="1:26" hidden="1" x14ac:dyDescent="0.25">
      <c r="A6613" t="s">
        <v>26129</v>
      </c>
      <c r="B6613" t="s">
        <v>26130</v>
      </c>
      <c r="C6613" s="1" t="str">
        <f t="shared" si="1085"/>
        <v>21:0392</v>
      </c>
      <c r="D6613" s="1" t="str">
        <f t="shared" ref="D6613:D6628" si="1092">HYPERLINK("http://geochem.nrcan.gc.ca/cdogs/content/svy/svy210131_e.htm", "21:0131")</f>
        <v>21:0131</v>
      </c>
      <c r="E6613" t="s">
        <v>26131</v>
      </c>
      <c r="F6613" t="s">
        <v>26132</v>
      </c>
      <c r="H6613">
        <v>67.578588300000007</v>
      </c>
      <c r="I6613">
        <v>-82.722342100000006</v>
      </c>
      <c r="J6613" s="1" t="str">
        <f t="shared" ref="J6613:J6628" si="1093">HYPERLINK("http://geochem.nrcan.gc.ca/cdogs/content/kwd/kwd020027_e.htm", "NGR lake sediment grab sample")</f>
        <v>NGR lake sediment grab sample</v>
      </c>
      <c r="K6613" s="1" t="str">
        <f t="shared" ref="K6613:K6628" si="1094">HYPERLINK("http://geochem.nrcan.gc.ca/cdogs/content/kwd/kwd080006_e.htm", "&lt;177 micron (NGR)")</f>
        <v>&lt;177 micron (NGR)</v>
      </c>
      <c r="L6613">
        <v>39</v>
      </c>
      <c r="M6613" t="s">
        <v>60</v>
      </c>
      <c r="N6613">
        <v>752</v>
      </c>
      <c r="O6613" t="s">
        <v>188</v>
      </c>
      <c r="P6613" t="s">
        <v>133</v>
      </c>
      <c r="Q6613" t="s">
        <v>34</v>
      </c>
      <c r="R6613" t="s">
        <v>283</v>
      </c>
      <c r="S6613" t="s">
        <v>156</v>
      </c>
      <c r="T6613" t="s">
        <v>36</v>
      </c>
      <c r="U6613" t="s">
        <v>1024</v>
      </c>
      <c r="V6613" t="s">
        <v>216</v>
      </c>
      <c r="W6613" t="s">
        <v>39</v>
      </c>
      <c r="X6613" t="s">
        <v>283</v>
      </c>
      <c r="Y6613" t="s">
        <v>875</v>
      </c>
      <c r="Z6613" t="s">
        <v>826</v>
      </c>
    </row>
    <row r="6614" spans="1:26" hidden="1" x14ac:dyDescent="0.25">
      <c r="A6614" t="s">
        <v>26133</v>
      </c>
      <c r="B6614" t="s">
        <v>26134</v>
      </c>
      <c r="C6614" s="1" t="str">
        <f t="shared" si="1085"/>
        <v>21:0392</v>
      </c>
      <c r="D6614" s="1" t="str">
        <f t="shared" si="1092"/>
        <v>21:0131</v>
      </c>
      <c r="E6614" t="s">
        <v>26135</v>
      </c>
      <c r="F6614" t="s">
        <v>26136</v>
      </c>
      <c r="H6614">
        <v>67.577578799999998</v>
      </c>
      <c r="I6614">
        <v>-82.811756500000001</v>
      </c>
      <c r="J6614" s="1" t="str">
        <f t="shared" si="1093"/>
        <v>NGR lake sediment grab sample</v>
      </c>
      <c r="K6614" s="1" t="str">
        <f t="shared" si="1094"/>
        <v>&lt;177 micron (NGR)</v>
      </c>
      <c r="L6614">
        <v>39</v>
      </c>
      <c r="M6614" t="s">
        <v>73</v>
      </c>
      <c r="N6614">
        <v>753</v>
      </c>
      <c r="O6614" t="s">
        <v>405</v>
      </c>
      <c r="P6614" t="s">
        <v>888</v>
      </c>
      <c r="Q6614" t="s">
        <v>244</v>
      </c>
      <c r="R6614" t="s">
        <v>570</v>
      </c>
      <c r="S6614" t="s">
        <v>134</v>
      </c>
      <c r="T6614" t="s">
        <v>122</v>
      </c>
      <c r="U6614" t="s">
        <v>1588</v>
      </c>
      <c r="V6614" t="s">
        <v>2723</v>
      </c>
      <c r="W6614" t="s">
        <v>80</v>
      </c>
      <c r="X6614" t="s">
        <v>890</v>
      </c>
      <c r="Y6614" t="s">
        <v>1607</v>
      </c>
      <c r="Z6614" t="s">
        <v>2723</v>
      </c>
    </row>
    <row r="6615" spans="1:26" hidden="1" x14ac:dyDescent="0.25">
      <c r="A6615" t="s">
        <v>26137</v>
      </c>
      <c r="B6615" t="s">
        <v>26138</v>
      </c>
      <c r="C6615" s="1" t="str">
        <f t="shared" si="1085"/>
        <v>21:0392</v>
      </c>
      <c r="D6615" s="1" t="str">
        <f t="shared" si="1092"/>
        <v>21:0131</v>
      </c>
      <c r="E6615" t="s">
        <v>26139</v>
      </c>
      <c r="F6615" t="s">
        <v>26140</v>
      </c>
      <c r="H6615">
        <v>67.570502399999995</v>
      </c>
      <c r="I6615">
        <v>-82.893983199999994</v>
      </c>
      <c r="J6615" s="1" t="str">
        <f t="shared" si="1093"/>
        <v>NGR lake sediment grab sample</v>
      </c>
      <c r="K6615" s="1" t="str">
        <f t="shared" si="1094"/>
        <v>&lt;177 micron (NGR)</v>
      </c>
      <c r="L6615">
        <v>39</v>
      </c>
      <c r="M6615" t="s">
        <v>87</v>
      </c>
      <c r="N6615">
        <v>754</v>
      </c>
      <c r="O6615" t="s">
        <v>3263</v>
      </c>
      <c r="P6615" t="s">
        <v>336</v>
      </c>
      <c r="Q6615" t="s">
        <v>64</v>
      </c>
      <c r="R6615" t="s">
        <v>761</v>
      </c>
      <c r="S6615" t="s">
        <v>64</v>
      </c>
      <c r="T6615" t="s">
        <v>36</v>
      </c>
      <c r="U6615" t="s">
        <v>189</v>
      </c>
      <c r="V6615" t="s">
        <v>959</v>
      </c>
      <c r="W6615" t="s">
        <v>63</v>
      </c>
      <c r="X6615" t="s">
        <v>82</v>
      </c>
      <c r="Y6615" t="s">
        <v>80</v>
      </c>
      <c r="Z6615" t="s">
        <v>11653</v>
      </c>
    </row>
    <row r="6616" spans="1:26" hidden="1" x14ac:dyDescent="0.25">
      <c r="A6616" t="s">
        <v>26141</v>
      </c>
      <c r="B6616" t="s">
        <v>26142</v>
      </c>
      <c r="C6616" s="1" t="str">
        <f t="shared" si="1085"/>
        <v>21:0392</v>
      </c>
      <c r="D6616" s="1" t="str">
        <f t="shared" si="1092"/>
        <v>21:0131</v>
      </c>
      <c r="E6616" t="s">
        <v>26143</v>
      </c>
      <c r="F6616" t="s">
        <v>26144</v>
      </c>
      <c r="H6616">
        <v>67.564102000000005</v>
      </c>
      <c r="I6616">
        <v>-82.942020799999995</v>
      </c>
      <c r="J6616" s="1" t="str">
        <f t="shared" si="1093"/>
        <v>NGR lake sediment grab sample</v>
      </c>
      <c r="K6616" s="1" t="str">
        <f t="shared" si="1094"/>
        <v>&lt;177 micron (NGR)</v>
      </c>
      <c r="L6616">
        <v>39</v>
      </c>
      <c r="M6616" t="s">
        <v>96</v>
      </c>
      <c r="N6616">
        <v>755</v>
      </c>
      <c r="O6616" t="s">
        <v>188</v>
      </c>
      <c r="P6616" t="s">
        <v>320</v>
      </c>
      <c r="Q6616" t="s">
        <v>34</v>
      </c>
      <c r="R6616" t="s">
        <v>35</v>
      </c>
      <c r="S6616" t="s">
        <v>110</v>
      </c>
      <c r="T6616" t="s">
        <v>36</v>
      </c>
      <c r="U6616" t="s">
        <v>1480</v>
      </c>
      <c r="V6616" t="s">
        <v>5476</v>
      </c>
      <c r="W6616" t="s">
        <v>63</v>
      </c>
      <c r="X6616" t="s">
        <v>890</v>
      </c>
      <c r="Y6616" t="s">
        <v>66</v>
      </c>
      <c r="Z6616" t="s">
        <v>11653</v>
      </c>
    </row>
    <row r="6617" spans="1:26" hidden="1" x14ac:dyDescent="0.25">
      <c r="A6617" t="s">
        <v>26145</v>
      </c>
      <c r="B6617" t="s">
        <v>26146</v>
      </c>
      <c r="C6617" s="1" t="str">
        <f t="shared" si="1085"/>
        <v>21:0392</v>
      </c>
      <c r="D6617" s="1" t="str">
        <f t="shared" si="1092"/>
        <v>21:0131</v>
      </c>
      <c r="E6617" t="s">
        <v>26147</v>
      </c>
      <c r="F6617" t="s">
        <v>26148</v>
      </c>
      <c r="H6617">
        <v>67.503521399999997</v>
      </c>
      <c r="I6617">
        <v>-82.930223600000005</v>
      </c>
      <c r="J6617" s="1" t="str">
        <f t="shared" si="1093"/>
        <v>NGR lake sediment grab sample</v>
      </c>
      <c r="K6617" s="1" t="str">
        <f t="shared" si="1094"/>
        <v>&lt;177 micron (NGR)</v>
      </c>
      <c r="L6617">
        <v>39</v>
      </c>
      <c r="M6617" t="s">
        <v>106</v>
      </c>
      <c r="N6617">
        <v>756</v>
      </c>
      <c r="O6617" t="s">
        <v>207</v>
      </c>
      <c r="P6617" t="s">
        <v>489</v>
      </c>
      <c r="Q6617" t="s">
        <v>76</v>
      </c>
      <c r="R6617" t="s">
        <v>51</v>
      </c>
      <c r="S6617" t="s">
        <v>34</v>
      </c>
      <c r="T6617" t="s">
        <v>36</v>
      </c>
      <c r="U6617" t="s">
        <v>858</v>
      </c>
      <c r="V6617" t="s">
        <v>5543</v>
      </c>
      <c r="W6617" t="s">
        <v>33</v>
      </c>
      <c r="X6617" t="s">
        <v>82</v>
      </c>
      <c r="Y6617" t="s">
        <v>66</v>
      </c>
      <c r="Z6617" t="s">
        <v>1259</v>
      </c>
    </row>
    <row r="6618" spans="1:26" hidden="1" x14ac:dyDescent="0.25">
      <c r="A6618" t="s">
        <v>26149</v>
      </c>
      <c r="B6618" t="s">
        <v>26150</v>
      </c>
      <c r="C6618" s="1" t="str">
        <f t="shared" si="1085"/>
        <v>21:0392</v>
      </c>
      <c r="D6618" s="1" t="str">
        <f t="shared" si="1092"/>
        <v>21:0131</v>
      </c>
      <c r="E6618" t="s">
        <v>26151</v>
      </c>
      <c r="F6618" t="s">
        <v>26152</v>
      </c>
      <c r="H6618">
        <v>67.501283700000002</v>
      </c>
      <c r="I6618">
        <v>-82.806941300000005</v>
      </c>
      <c r="J6618" s="1" t="str">
        <f t="shared" si="1093"/>
        <v>NGR lake sediment grab sample</v>
      </c>
      <c r="K6618" s="1" t="str">
        <f t="shared" si="1094"/>
        <v>&lt;177 micron (NGR)</v>
      </c>
      <c r="L6618">
        <v>39</v>
      </c>
      <c r="M6618" t="s">
        <v>118</v>
      </c>
      <c r="N6618">
        <v>757</v>
      </c>
      <c r="O6618" t="s">
        <v>1048</v>
      </c>
      <c r="P6618" t="s">
        <v>489</v>
      </c>
      <c r="Q6618" t="s">
        <v>146</v>
      </c>
      <c r="R6618" t="s">
        <v>708</v>
      </c>
      <c r="S6618" t="s">
        <v>156</v>
      </c>
      <c r="T6618" t="s">
        <v>36</v>
      </c>
      <c r="U6618" t="s">
        <v>463</v>
      </c>
      <c r="V6618" t="s">
        <v>1018</v>
      </c>
      <c r="W6618" t="s">
        <v>80</v>
      </c>
      <c r="X6618" t="s">
        <v>890</v>
      </c>
      <c r="Y6618" t="s">
        <v>63</v>
      </c>
      <c r="Z6618" t="s">
        <v>10719</v>
      </c>
    </row>
    <row r="6619" spans="1:26" hidden="1" x14ac:dyDescent="0.25">
      <c r="A6619" t="s">
        <v>26153</v>
      </c>
      <c r="B6619" t="s">
        <v>26154</v>
      </c>
      <c r="C6619" s="1" t="str">
        <f t="shared" si="1085"/>
        <v>21:0392</v>
      </c>
      <c r="D6619" s="1" t="str">
        <f t="shared" si="1092"/>
        <v>21:0131</v>
      </c>
      <c r="E6619" t="s">
        <v>26155</v>
      </c>
      <c r="F6619" t="s">
        <v>26156</v>
      </c>
      <c r="H6619">
        <v>67.488944399999994</v>
      </c>
      <c r="I6619">
        <v>-82.861702199999996</v>
      </c>
      <c r="J6619" s="1" t="str">
        <f t="shared" si="1093"/>
        <v>NGR lake sediment grab sample</v>
      </c>
      <c r="K6619" s="1" t="str">
        <f t="shared" si="1094"/>
        <v>&lt;177 micron (NGR)</v>
      </c>
      <c r="L6619">
        <v>39</v>
      </c>
      <c r="M6619" t="s">
        <v>131</v>
      </c>
      <c r="N6619">
        <v>758</v>
      </c>
      <c r="O6619" t="s">
        <v>1254</v>
      </c>
      <c r="P6619" t="s">
        <v>82</v>
      </c>
      <c r="Q6619" t="s">
        <v>33</v>
      </c>
      <c r="R6619" t="s">
        <v>394</v>
      </c>
      <c r="S6619" t="s">
        <v>146</v>
      </c>
      <c r="T6619" t="s">
        <v>36</v>
      </c>
      <c r="U6619" t="s">
        <v>208</v>
      </c>
      <c r="V6619" t="s">
        <v>590</v>
      </c>
      <c r="W6619" t="s">
        <v>80</v>
      </c>
      <c r="X6619" t="s">
        <v>283</v>
      </c>
      <c r="Y6619" t="s">
        <v>66</v>
      </c>
      <c r="Z6619" t="s">
        <v>50</v>
      </c>
    </row>
    <row r="6620" spans="1:26" hidden="1" x14ac:dyDescent="0.25">
      <c r="A6620" t="s">
        <v>26157</v>
      </c>
      <c r="B6620" t="s">
        <v>26158</v>
      </c>
      <c r="C6620" s="1" t="str">
        <f t="shared" si="1085"/>
        <v>21:0392</v>
      </c>
      <c r="D6620" s="1" t="str">
        <f t="shared" si="1092"/>
        <v>21:0131</v>
      </c>
      <c r="E6620" t="s">
        <v>26110</v>
      </c>
      <c r="F6620" t="s">
        <v>26159</v>
      </c>
      <c r="H6620">
        <v>67.461692900000003</v>
      </c>
      <c r="I6620">
        <v>-82.920795799999993</v>
      </c>
      <c r="J6620" s="1" t="str">
        <f t="shared" si="1093"/>
        <v>NGR lake sediment grab sample</v>
      </c>
      <c r="K6620" s="1" t="str">
        <f t="shared" si="1094"/>
        <v>&lt;177 micron (NGR)</v>
      </c>
      <c r="L6620">
        <v>39</v>
      </c>
      <c r="M6620" t="s">
        <v>366</v>
      </c>
      <c r="N6620">
        <v>759</v>
      </c>
      <c r="O6620" t="s">
        <v>1048</v>
      </c>
      <c r="P6620" t="s">
        <v>236</v>
      </c>
      <c r="Q6620" t="s">
        <v>181</v>
      </c>
      <c r="R6620" t="s">
        <v>62</v>
      </c>
      <c r="S6620" t="s">
        <v>34</v>
      </c>
      <c r="T6620" t="s">
        <v>36</v>
      </c>
      <c r="U6620" t="s">
        <v>235</v>
      </c>
      <c r="V6620" t="s">
        <v>478</v>
      </c>
      <c r="W6620" t="s">
        <v>181</v>
      </c>
      <c r="X6620" t="s">
        <v>890</v>
      </c>
      <c r="Y6620" t="s">
        <v>97</v>
      </c>
      <c r="Z6620" t="s">
        <v>110</v>
      </c>
    </row>
    <row r="6621" spans="1:26" hidden="1" x14ac:dyDescent="0.25">
      <c r="A6621" t="s">
        <v>26160</v>
      </c>
      <c r="B6621" t="s">
        <v>26161</v>
      </c>
      <c r="C6621" s="1" t="str">
        <f t="shared" si="1085"/>
        <v>21:0392</v>
      </c>
      <c r="D6621" s="1" t="str">
        <f t="shared" si="1092"/>
        <v>21:0131</v>
      </c>
      <c r="E6621" t="s">
        <v>26162</v>
      </c>
      <c r="F6621" t="s">
        <v>26163</v>
      </c>
      <c r="H6621">
        <v>67.332443499999997</v>
      </c>
      <c r="I6621">
        <v>-82.715809500000006</v>
      </c>
      <c r="J6621" s="1" t="str">
        <f t="shared" si="1093"/>
        <v>NGR lake sediment grab sample</v>
      </c>
      <c r="K6621" s="1" t="str">
        <f t="shared" si="1094"/>
        <v>&lt;177 micron (NGR)</v>
      </c>
      <c r="L6621">
        <v>39</v>
      </c>
      <c r="M6621" t="s">
        <v>143</v>
      </c>
      <c r="N6621">
        <v>760</v>
      </c>
      <c r="O6621" t="s">
        <v>390</v>
      </c>
      <c r="P6621" t="s">
        <v>243</v>
      </c>
      <c r="Q6621" t="s">
        <v>335</v>
      </c>
      <c r="R6621" t="s">
        <v>54</v>
      </c>
      <c r="S6621" t="s">
        <v>711</v>
      </c>
      <c r="T6621" t="s">
        <v>36</v>
      </c>
      <c r="U6621" t="s">
        <v>660</v>
      </c>
      <c r="V6621" t="s">
        <v>76</v>
      </c>
      <c r="W6621" t="s">
        <v>39</v>
      </c>
      <c r="X6621" t="s">
        <v>82</v>
      </c>
      <c r="Y6621" t="s">
        <v>21591</v>
      </c>
      <c r="Z6621" t="s">
        <v>895</v>
      </c>
    </row>
    <row r="6622" spans="1:26" hidden="1" x14ac:dyDescent="0.25">
      <c r="A6622" t="s">
        <v>26164</v>
      </c>
      <c r="B6622" t="s">
        <v>26165</v>
      </c>
      <c r="C6622" s="1" t="str">
        <f t="shared" si="1085"/>
        <v>21:0392</v>
      </c>
      <c r="D6622" s="1" t="str">
        <f t="shared" si="1092"/>
        <v>21:0131</v>
      </c>
      <c r="E6622" t="s">
        <v>26166</v>
      </c>
      <c r="F6622" t="s">
        <v>26167</v>
      </c>
      <c r="H6622">
        <v>67.298933000000005</v>
      </c>
      <c r="I6622">
        <v>-82.578122500000006</v>
      </c>
      <c r="J6622" s="1" t="str">
        <f t="shared" si="1093"/>
        <v>NGR lake sediment grab sample</v>
      </c>
      <c r="K6622" s="1" t="str">
        <f t="shared" si="1094"/>
        <v>&lt;177 micron (NGR)</v>
      </c>
      <c r="L6622">
        <v>39</v>
      </c>
      <c r="M6622" t="s">
        <v>177</v>
      </c>
      <c r="N6622">
        <v>761</v>
      </c>
      <c r="O6622" t="s">
        <v>343</v>
      </c>
      <c r="P6622" t="s">
        <v>516</v>
      </c>
      <c r="Q6622" t="s">
        <v>156</v>
      </c>
      <c r="R6622" t="s">
        <v>32</v>
      </c>
      <c r="S6622" t="s">
        <v>198</v>
      </c>
      <c r="T6622" t="s">
        <v>36</v>
      </c>
      <c r="U6622" t="s">
        <v>226</v>
      </c>
      <c r="V6622" t="s">
        <v>12849</v>
      </c>
      <c r="W6622" t="s">
        <v>63</v>
      </c>
      <c r="X6622" t="s">
        <v>77</v>
      </c>
      <c r="Y6622" t="s">
        <v>34</v>
      </c>
      <c r="Z6622" t="s">
        <v>33</v>
      </c>
    </row>
    <row r="6623" spans="1:26" hidden="1" x14ac:dyDescent="0.25">
      <c r="A6623" t="s">
        <v>26168</v>
      </c>
      <c r="B6623" t="s">
        <v>26169</v>
      </c>
      <c r="C6623" s="1" t="str">
        <f t="shared" si="1085"/>
        <v>21:0392</v>
      </c>
      <c r="D6623" s="1" t="str">
        <f t="shared" si="1092"/>
        <v>21:0131</v>
      </c>
      <c r="E6623" t="s">
        <v>26170</v>
      </c>
      <c r="F6623" t="s">
        <v>26171</v>
      </c>
      <c r="H6623">
        <v>67.233466399999998</v>
      </c>
      <c r="I6623">
        <v>-82.455334199999996</v>
      </c>
      <c r="J6623" s="1" t="str">
        <f t="shared" si="1093"/>
        <v>NGR lake sediment grab sample</v>
      </c>
      <c r="K6623" s="1" t="str">
        <f t="shared" si="1094"/>
        <v>&lt;177 micron (NGR)</v>
      </c>
      <c r="L6623">
        <v>39</v>
      </c>
      <c r="M6623" t="s">
        <v>187</v>
      </c>
      <c r="N6623">
        <v>762</v>
      </c>
      <c r="O6623" t="s">
        <v>253</v>
      </c>
      <c r="P6623" t="s">
        <v>334</v>
      </c>
      <c r="Q6623" t="s">
        <v>76</v>
      </c>
      <c r="R6623" t="s">
        <v>668</v>
      </c>
      <c r="S6623" t="s">
        <v>156</v>
      </c>
      <c r="T6623" t="s">
        <v>36</v>
      </c>
      <c r="U6623" t="s">
        <v>766</v>
      </c>
      <c r="V6623" t="s">
        <v>875</v>
      </c>
      <c r="W6623" t="s">
        <v>66</v>
      </c>
      <c r="X6623" t="s">
        <v>82</v>
      </c>
      <c r="Y6623" t="s">
        <v>66</v>
      </c>
      <c r="Z6623" t="s">
        <v>181</v>
      </c>
    </row>
    <row r="6624" spans="1:26" hidden="1" x14ac:dyDescent="0.25">
      <c r="A6624" t="s">
        <v>26172</v>
      </c>
      <c r="B6624" t="s">
        <v>26173</v>
      </c>
      <c r="C6624" s="1" t="str">
        <f t="shared" si="1085"/>
        <v>21:0392</v>
      </c>
      <c r="D6624" s="1" t="str">
        <f t="shared" si="1092"/>
        <v>21:0131</v>
      </c>
      <c r="E6624" t="s">
        <v>26174</v>
      </c>
      <c r="F6624" t="s">
        <v>26175</v>
      </c>
      <c r="H6624">
        <v>67.192817700000006</v>
      </c>
      <c r="I6624">
        <v>-82.436093999999997</v>
      </c>
      <c r="J6624" s="1" t="str">
        <f t="shared" si="1093"/>
        <v>NGR lake sediment grab sample</v>
      </c>
      <c r="K6624" s="1" t="str">
        <f t="shared" si="1094"/>
        <v>&lt;177 micron (NGR)</v>
      </c>
      <c r="L6624">
        <v>39</v>
      </c>
      <c r="M6624" t="s">
        <v>196</v>
      </c>
      <c r="N6624">
        <v>763</v>
      </c>
      <c r="O6624" t="s">
        <v>4778</v>
      </c>
      <c r="P6624" t="s">
        <v>405</v>
      </c>
      <c r="Q6624" t="s">
        <v>135</v>
      </c>
      <c r="R6624" t="s">
        <v>417</v>
      </c>
      <c r="S6624" t="s">
        <v>134</v>
      </c>
      <c r="T6624" t="s">
        <v>125</v>
      </c>
      <c r="U6624" t="s">
        <v>535</v>
      </c>
      <c r="V6624" t="s">
        <v>1259</v>
      </c>
      <c r="W6624" t="s">
        <v>50</v>
      </c>
      <c r="X6624" t="s">
        <v>67</v>
      </c>
      <c r="Y6624" t="s">
        <v>1607</v>
      </c>
      <c r="Z6624" t="s">
        <v>2757</v>
      </c>
    </row>
    <row r="6625" spans="1:26" hidden="1" x14ac:dyDescent="0.25">
      <c r="A6625" t="s">
        <v>26176</v>
      </c>
      <c r="B6625" t="s">
        <v>26177</v>
      </c>
      <c r="C6625" s="1" t="str">
        <f t="shared" si="1085"/>
        <v>21:0392</v>
      </c>
      <c r="D6625" s="1" t="str">
        <f t="shared" si="1092"/>
        <v>21:0131</v>
      </c>
      <c r="E6625" t="s">
        <v>26178</v>
      </c>
      <c r="F6625" t="s">
        <v>26179</v>
      </c>
      <c r="H6625">
        <v>67.188541200000003</v>
      </c>
      <c r="I6625">
        <v>-82.525976600000007</v>
      </c>
      <c r="J6625" s="1" t="str">
        <f t="shared" si="1093"/>
        <v>NGR lake sediment grab sample</v>
      </c>
      <c r="K6625" s="1" t="str">
        <f t="shared" si="1094"/>
        <v>&lt;177 micron (NGR)</v>
      </c>
      <c r="L6625">
        <v>39</v>
      </c>
      <c r="M6625" t="s">
        <v>206</v>
      </c>
      <c r="N6625">
        <v>764</v>
      </c>
      <c r="O6625" t="s">
        <v>26180</v>
      </c>
      <c r="P6625" t="s">
        <v>655</v>
      </c>
      <c r="Q6625" t="s">
        <v>33</v>
      </c>
      <c r="R6625" t="s">
        <v>1480</v>
      </c>
      <c r="S6625" t="s">
        <v>283</v>
      </c>
      <c r="T6625" t="s">
        <v>1095</v>
      </c>
      <c r="U6625" t="s">
        <v>343</v>
      </c>
      <c r="V6625" t="s">
        <v>5543</v>
      </c>
      <c r="W6625" t="s">
        <v>97</v>
      </c>
      <c r="X6625" t="s">
        <v>48</v>
      </c>
      <c r="Y6625" t="s">
        <v>875</v>
      </c>
      <c r="Z6625" t="s">
        <v>3940</v>
      </c>
    </row>
    <row r="6626" spans="1:26" hidden="1" x14ac:dyDescent="0.25">
      <c r="A6626" t="s">
        <v>26181</v>
      </c>
      <c r="B6626" t="s">
        <v>26182</v>
      </c>
      <c r="C6626" s="1" t="str">
        <f t="shared" si="1085"/>
        <v>21:0392</v>
      </c>
      <c r="D6626" s="1" t="str">
        <f t="shared" si="1092"/>
        <v>21:0131</v>
      </c>
      <c r="E6626" t="s">
        <v>26183</v>
      </c>
      <c r="F6626" t="s">
        <v>26184</v>
      </c>
      <c r="H6626">
        <v>67.163753999999997</v>
      </c>
      <c r="I6626">
        <v>-82.544363799999999</v>
      </c>
      <c r="J6626" s="1" t="str">
        <f t="shared" si="1093"/>
        <v>NGR lake sediment grab sample</v>
      </c>
      <c r="K6626" s="1" t="str">
        <f t="shared" si="1094"/>
        <v>&lt;177 micron (NGR)</v>
      </c>
      <c r="L6626">
        <v>39</v>
      </c>
      <c r="M6626" t="s">
        <v>214</v>
      </c>
      <c r="N6626">
        <v>765</v>
      </c>
      <c r="O6626" t="s">
        <v>3652</v>
      </c>
      <c r="P6626" t="s">
        <v>455</v>
      </c>
      <c r="Q6626" t="s">
        <v>33</v>
      </c>
      <c r="R6626" t="s">
        <v>609</v>
      </c>
      <c r="S6626" t="s">
        <v>34</v>
      </c>
      <c r="T6626" t="s">
        <v>36</v>
      </c>
      <c r="U6626" t="s">
        <v>559</v>
      </c>
      <c r="V6626" t="s">
        <v>164</v>
      </c>
      <c r="W6626" t="s">
        <v>33</v>
      </c>
      <c r="X6626" t="s">
        <v>890</v>
      </c>
      <c r="Y6626" t="s">
        <v>875</v>
      </c>
      <c r="Z6626" t="s">
        <v>181</v>
      </c>
    </row>
    <row r="6627" spans="1:26" hidden="1" x14ac:dyDescent="0.25">
      <c r="A6627" t="s">
        <v>26185</v>
      </c>
      <c r="B6627" t="s">
        <v>26186</v>
      </c>
      <c r="C6627" s="1" t="str">
        <f t="shared" si="1085"/>
        <v>21:0392</v>
      </c>
      <c r="D6627" s="1" t="str">
        <f t="shared" si="1092"/>
        <v>21:0131</v>
      </c>
      <c r="E6627" t="s">
        <v>26187</v>
      </c>
      <c r="F6627" t="s">
        <v>26188</v>
      </c>
      <c r="H6627">
        <v>67.142971700000004</v>
      </c>
      <c r="I6627">
        <v>-82.240791599999994</v>
      </c>
      <c r="J6627" s="1" t="str">
        <f t="shared" si="1093"/>
        <v>NGR lake sediment grab sample</v>
      </c>
      <c r="K6627" s="1" t="str">
        <f t="shared" si="1094"/>
        <v>&lt;177 micron (NGR)</v>
      </c>
      <c r="L6627">
        <v>40</v>
      </c>
      <c r="M6627" t="s">
        <v>242</v>
      </c>
      <c r="N6627">
        <v>766</v>
      </c>
      <c r="O6627" t="s">
        <v>147</v>
      </c>
      <c r="P6627" t="s">
        <v>253</v>
      </c>
      <c r="Q6627" t="s">
        <v>198</v>
      </c>
      <c r="R6627" t="s">
        <v>635</v>
      </c>
      <c r="S6627" t="s">
        <v>271</v>
      </c>
      <c r="T6627" t="s">
        <v>36</v>
      </c>
      <c r="U6627" t="s">
        <v>1480</v>
      </c>
      <c r="V6627" t="s">
        <v>5476</v>
      </c>
      <c r="W6627" t="s">
        <v>181</v>
      </c>
      <c r="X6627" t="s">
        <v>336</v>
      </c>
      <c r="Y6627" t="s">
        <v>63</v>
      </c>
      <c r="Z6627" t="s">
        <v>13108</v>
      </c>
    </row>
    <row r="6628" spans="1:26" hidden="1" x14ac:dyDescent="0.25">
      <c r="A6628" t="s">
        <v>26189</v>
      </c>
      <c r="B6628" t="s">
        <v>26190</v>
      </c>
      <c r="C6628" s="1" t="str">
        <f t="shared" si="1085"/>
        <v>21:0392</v>
      </c>
      <c r="D6628" s="1" t="str">
        <f t="shared" si="1092"/>
        <v>21:0131</v>
      </c>
      <c r="E6628" t="s">
        <v>26191</v>
      </c>
      <c r="F6628" t="s">
        <v>26192</v>
      </c>
      <c r="H6628">
        <v>67.172751599999998</v>
      </c>
      <c r="I6628">
        <v>-82.420553299999995</v>
      </c>
      <c r="J6628" s="1" t="str">
        <f t="shared" si="1093"/>
        <v>NGR lake sediment grab sample</v>
      </c>
      <c r="K6628" s="1" t="str">
        <f t="shared" si="1094"/>
        <v>&lt;177 micron (NGR)</v>
      </c>
      <c r="L6628">
        <v>40</v>
      </c>
      <c r="M6628" t="s">
        <v>47</v>
      </c>
      <c r="N6628">
        <v>767</v>
      </c>
      <c r="O6628" t="s">
        <v>1205</v>
      </c>
      <c r="P6628" t="s">
        <v>300</v>
      </c>
      <c r="Q6628" t="s">
        <v>146</v>
      </c>
      <c r="R6628" t="s">
        <v>615</v>
      </c>
      <c r="S6628" t="s">
        <v>50</v>
      </c>
      <c r="T6628" t="s">
        <v>262</v>
      </c>
      <c r="U6628" t="s">
        <v>112</v>
      </c>
      <c r="V6628" t="s">
        <v>5080</v>
      </c>
      <c r="W6628" t="s">
        <v>290</v>
      </c>
      <c r="X6628" t="s">
        <v>79</v>
      </c>
      <c r="Y6628" t="s">
        <v>309</v>
      </c>
      <c r="Z6628" t="s">
        <v>9383</v>
      </c>
    </row>
    <row r="6629" spans="1:26" hidden="1" x14ac:dyDescent="0.25">
      <c r="A6629" t="s">
        <v>26193</v>
      </c>
      <c r="B6629" t="s">
        <v>26194</v>
      </c>
      <c r="C6629" s="1" t="str">
        <f t="shared" si="1085"/>
        <v>21:0392</v>
      </c>
      <c r="D6629" s="1" t="str">
        <f>HYPERLINK("http://geochem.nrcan.gc.ca/cdogs/content/svy/svy_e.htm", "")</f>
        <v/>
      </c>
      <c r="G6629" s="1" t="str">
        <f>HYPERLINK("http://geochem.nrcan.gc.ca/cdogs/content/cr_/cr_00022_e.htm", "22")</f>
        <v>22</v>
      </c>
      <c r="J6629" t="s">
        <v>220</v>
      </c>
      <c r="K6629" t="s">
        <v>221</v>
      </c>
      <c r="L6629">
        <v>40</v>
      </c>
      <c r="M6629" t="s">
        <v>222</v>
      </c>
      <c r="N6629">
        <v>768</v>
      </c>
      <c r="O6629" t="s">
        <v>298</v>
      </c>
      <c r="P6629" t="s">
        <v>77</v>
      </c>
      <c r="Q6629" t="s">
        <v>277</v>
      </c>
      <c r="R6629" t="s">
        <v>181</v>
      </c>
      <c r="S6629" t="s">
        <v>33</v>
      </c>
      <c r="T6629" t="s">
        <v>36</v>
      </c>
      <c r="U6629" t="s">
        <v>456</v>
      </c>
      <c r="V6629" t="s">
        <v>1216</v>
      </c>
      <c r="W6629" t="s">
        <v>181</v>
      </c>
      <c r="X6629" t="s">
        <v>79</v>
      </c>
      <c r="Y6629" t="s">
        <v>380</v>
      </c>
      <c r="Z6629" t="s">
        <v>2782</v>
      </c>
    </row>
    <row r="6630" spans="1:26" hidden="1" x14ac:dyDescent="0.25">
      <c r="A6630" t="s">
        <v>26195</v>
      </c>
      <c r="B6630" t="s">
        <v>26196</v>
      </c>
      <c r="C6630" s="1" t="str">
        <f t="shared" ref="C6630:C6693" si="1095">HYPERLINK("http://geochem.nrcan.gc.ca/cdogs/content/bdl/bdl210392_e.htm", "21:0392")</f>
        <v>21:0392</v>
      </c>
      <c r="D6630" s="1" t="str">
        <f t="shared" ref="D6630:D6656" si="1096">HYPERLINK("http://geochem.nrcan.gc.ca/cdogs/content/svy/svy210131_e.htm", "21:0131")</f>
        <v>21:0131</v>
      </c>
      <c r="E6630" t="s">
        <v>26197</v>
      </c>
      <c r="F6630" t="s">
        <v>26198</v>
      </c>
      <c r="H6630">
        <v>67.181127900000007</v>
      </c>
      <c r="I6630">
        <v>-82.345129299999996</v>
      </c>
      <c r="J6630" s="1" t="str">
        <f t="shared" ref="J6630:J6656" si="1097">HYPERLINK("http://geochem.nrcan.gc.ca/cdogs/content/kwd/kwd020027_e.htm", "NGR lake sediment grab sample")</f>
        <v>NGR lake sediment grab sample</v>
      </c>
      <c r="K6630" s="1" t="str">
        <f t="shared" ref="K6630:K6656" si="1098">HYPERLINK("http://geochem.nrcan.gc.ca/cdogs/content/kwd/kwd080006_e.htm", "&lt;177 micron (NGR)")</f>
        <v>&lt;177 micron (NGR)</v>
      </c>
      <c r="L6630">
        <v>40</v>
      </c>
      <c r="M6630" t="s">
        <v>251</v>
      </c>
      <c r="N6630">
        <v>769</v>
      </c>
      <c r="O6630" t="s">
        <v>197</v>
      </c>
      <c r="P6630" t="s">
        <v>134</v>
      </c>
      <c r="Q6630" t="s">
        <v>33</v>
      </c>
      <c r="R6630" t="s">
        <v>349</v>
      </c>
      <c r="S6630" t="s">
        <v>146</v>
      </c>
      <c r="T6630" t="s">
        <v>36</v>
      </c>
      <c r="U6630" t="s">
        <v>766</v>
      </c>
      <c r="V6630" t="s">
        <v>875</v>
      </c>
      <c r="W6630" t="s">
        <v>66</v>
      </c>
      <c r="X6630" t="s">
        <v>283</v>
      </c>
      <c r="Y6630" t="s">
        <v>66</v>
      </c>
      <c r="Z6630" t="s">
        <v>4679</v>
      </c>
    </row>
    <row r="6631" spans="1:26" hidden="1" x14ac:dyDescent="0.25">
      <c r="A6631" t="s">
        <v>26199</v>
      </c>
      <c r="B6631" t="s">
        <v>26200</v>
      </c>
      <c r="C6631" s="1" t="str">
        <f t="shared" si="1095"/>
        <v>21:0392</v>
      </c>
      <c r="D6631" s="1" t="str">
        <f t="shared" si="1096"/>
        <v>21:0131</v>
      </c>
      <c r="E6631" t="s">
        <v>26201</v>
      </c>
      <c r="F6631" t="s">
        <v>26202</v>
      </c>
      <c r="H6631">
        <v>67.1623065</v>
      </c>
      <c r="I6631">
        <v>-82.339647200000002</v>
      </c>
      <c r="J6631" s="1" t="str">
        <f t="shared" si="1097"/>
        <v>NGR lake sediment grab sample</v>
      </c>
      <c r="K6631" s="1" t="str">
        <f t="shared" si="1098"/>
        <v>&lt;177 micron (NGR)</v>
      </c>
      <c r="L6631">
        <v>40</v>
      </c>
      <c r="M6631" t="s">
        <v>259</v>
      </c>
      <c r="N6631">
        <v>770</v>
      </c>
      <c r="O6631" t="s">
        <v>390</v>
      </c>
      <c r="P6631" t="s">
        <v>759</v>
      </c>
      <c r="Q6631" t="s">
        <v>110</v>
      </c>
      <c r="R6631" t="s">
        <v>418</v>
      </c>
      <c r="S6631" t="s">
        <v>135</v>
      </c>
      <c r="T6631" t="s">
        <v>36</v>
      </c>
      <c r="U6631" t="s">
        <v>1964</v>
      </c>
      <c r="V6631" t="s">
        <v>8694</v>
      </c>
      <c r="W6631" t="s">
        <v>198</v>
      </c>
      <c r="X6631" t="s">
        <v>300</v>
      </c>
      <c r="Y6631" t="s">
        <v>80</v>
      </c>
      <c r="Z6631" t="s">
        <v>549</v>
      </c>
    </row>
    <row r="6632" spans="1:26" hidden="1" x14ac:dyDescent="0.25">
      <c r="A6632" t="s">
        <v>26203</v>
      </c>
      <c r="B6632" t="s">
        <v>26204</v>
      </c>
      <c r="C6632" s="1" t="str">
        <f t="shared" si="1095"/>
        <v>21:0392</v>
      </c>
      <c r="D6632" s="1" t="str">
        <f t="shared" si="1096"/>
        <v>21:0131</v>
      </c>
      <c r="E6632" t="s">
        <v>26201</v>
      </c>
      <c r="F6632" t="s">
        <v>26205</v>
      </c>
      <c r="H6632">
        <v>67.1623065</v>
      </c>
      <c r="I6632">
        <v>-82.339647200000002</v>
      </c>
      <c r="J6632" s="1" t="str">
        <f t="shared" si="1097"/>
        <v>NGR lake sediment grab sample</v>
      </c>
      <c r="K6632" s="1" t="str">
        <f t="shared" si="1098"/>
        <v>&lt;177 micron (NGR)</v>
      </c>
      <c r="L6632">
        <v>40</v>
      </c>
      <c r="M6632" t="s">
        <v>268</v>
      </c>
      <c r="N6632">
        <v>771</v>
      </c>
      <c r="O6632" t="s">
        <v>673</v>
      </c>
      <c r="P6632" t="s">
        <v>1090</v>
      </c>
      <c r="Q6632" t="s">
        <v>110</v>
      </c>
      <c r="R6632" t="s">
        <v>223</v>
      </c>
      <c r="S6632" t="s">
        <v>271</v>
      </c>
      <c r="T6632" t="s">
        <v>36</v>
      </c>
      <c r="U6632" t="s">
        <v>980</v>
      </c>
      <c r="V6632" t="s">
        <v>2697</v>
      </c>
      <c r="W6632" t="s">
        <v>110</v>
      </c>
      <c r="X6632" t="s">
        <v>300</v>
      </c>
      <c r="Y6632" t="s">
        <v>33</v>
      </c>
      <c r="Z6632" t="s">
        <v>3487</v>
      </c>
    </row>
    <row r="6633" spans="1:26" hidden="1" x14ac:dyDescent="0.25">
      <c r="A6633" t="s">
        <v>26206</v>
      </c>
      <c r="B6633" t="s">
        <v>26207</v>
      </c>
      <c r="C6633" s="1" t="str">
        <f t="shared" si="1095"/>
        <v>21:0392</v>
      </c>
      <c r="D6633" s="1" t="str">
        <f t="shared" si="1096"/>
        <v>21:0131</v>
      </c>
      <c r="E6633" t="s">
        <v>26208</v>
      </c>
      <c r="F6633" t="s">
        <v>26209</v>
      </c>
      <c r="H6633">
        <v>67.130822899999998</v>
      </c>
      <c r="I6633">
        <v>-82.333429199999998</v>
      </c>
      <c r="J6633" s="1" t="str">
        <f t="shared" si="1097"/>
        <v>NGR lake sediment grab sample</v>
      </c>
      <c r="K6633" s="1" t="str">
        <f t="shared" si="1098"/>
        <v>&lt;177 micron (NGR)</v>
      </c>
      <c r="L6633">
        <v>40</v>
      </c>
      <c r="M6633" t="s">
        <v>60</v>
      </c>
      <c r="N6633">
        <v>772</v>
      </c>
      <c r="O6633" t="s">
        <v>455</v>
      </c>
      <c r="P6633" t="s">
        <v>108</v>
      </c>
      <c r="Q6633" t="s">
        <v>181</v>
      </c>
      <c r="R6633" t="s">
        <v>391</v>
      </c>
      <c r="S6633" t="s">
        <v>78</v>
      </c>
      <c r="T6633" t="s">
        <v>36</v>
      </c>
      <c r="U6633" t="s">
        <v>307</v>
      </c>
      <c r="V6633" t="s">
        <v>227</v>
      </c>
      <c r="W6633" t="s">
        <v>33</v>
      </c>
      <c r="X6633" t="s">
        <v>283</v>
      </c>
      <c r="Y6633" t="s">
        <v>309</v>
      </c>
      <c r="Z6633" t="s">
        <v>2391</v>
      </c>
    </row>
    <row r="6634" spans="1:26" hidden="1" x14ac:dyDescent="0.25">
      <c r="A6634" t="s">
        <v>26210</v>
      </c>
      <c r="B6634" t="s">
        <v>26211</v>
      </c>
      <c r="C6634" s="1" t="str">
        <f t="shared" si="1095"/>
        <v>21:0392</v>
      </c>
      <c r="D6634" s="1" t="str">
        <f t="shared" si="1096"/>
        <v>21:0131</v>
      </c>
      <c r="E6634" t="s">
        <v>26212</v>
      </c>
      <c r="F6634" t="s">
        <v>26213</v>
      </c>
      <c r="H6634">
        <v>67.1085803</v>
      </c>
      <c r="I6634">
        <v>-82.315246299999998</v>
      </c>
      <c r="J6634" s="1" t="str">
        <f t="shared" si="1097"/>
        <v>NGR lake sediment grab sample</v>
      </c>
      <c r="K6634" s="1" t="str">
        <f t="shared" si="1098"/>
        <v>&lt;177 micron (NGR)</v>
      </c>
      <c r="L6634">
        <v>40</v>
      </c>
      <c r="M6634" t="s">
        <v>73</v>
      </c>
      <c r="N6634">
        <v>773</v>
      </c>
      <c r="O6634" t="s">
        <v>163</v>
      </c>
      <c r="P6634" t="s">
        <v>79</v>
      </c>
      <c r="Q6634" t="s">
        <v>64</v>
      </c>
      <c r="R6634" t="s">
        <v>224</v>
      </c>
      <c r="S6634" t="s">
        <v>64</v>
      </c>
      <c r="T6634" t="s">
        <v>36</v>
      </c>
      <c r="U6634" t="s">
        <v>1024</v>
      </c>
      <c r="V6634" t="s">
        <v>5085</v>
      </c>
      <c r="W6634" t="s">
        <v>146</v>
      </c>
      <c r="X6634" t="s">
        <v>82</v>
      </c>
      <c r="Y6634" t="s">
        <v>66</v>
      </c>
      <c r="Z6634" t="s">
        <v>2240</v>
      </c>
    </row>
    <row r="6635" spans="1:26" hidden="1" x14ac:dyDescent="0.25">
      <c r="A6635" t="s">
        <v>26214</v>
      </c>
      <c r="B6635" t="s">
        <v>26215</v>
      </c>
      <c r="C6635" s="1" t="str">
        <f t="shared" si="1095"/>
        <v>21:0392</v>
      </c>
      <c r="D6635" s="1" t="str">
        <f t="shared" si="1096"/>
        <v>21:0131</v>
      </c>
      <c r="E6635" t="s">
        <v>26216</v>
      </c>
      <c r="F6635" t="s">
        <v>26217</v>
      </c>
      <c r="H6635">
        <v>67.090879299999997</v>
      </c>
      <c r="I6635">
        <v>-82.371707200000003</v>
      </c>
      <c r="J6635" s="1" t="str">
        <f t="shared" si="1097"/>
        <v>NGR lake sediment grab sample</v>
      </c>
      <c r="K6635" s="1" t="str">
        <f t="shared" si="1098"/>
        <v>&lt;177 micron (NGR)</v>
      </c>
      <c r="L6635">
        <v>40</v>
      </c>
      <c r="M6635" t="s">
        <v>87</v>
      </c>
      <c r="N6635">
        <v>774</v>
      </c>
      <c r="O6635" t="s">
        <v>609</v>
      </c>
      <c r="P6635" t="s">
        <v>223</v>
      </c>
      <c r="Q6635" t="s">
        <v>181</v>
      </c>
      <c r="R6635" t="s">
        <v>35</v>
      </c>
      <c r="S6635" t="s">
        <v>97</v>
      </c>
      <c r="T6635" t="s">
        <v>36</v>
      </c>
      <c r="U6635" t="s">
        <v>91</v>
      </c>
      <c r="V6635" t="s">
        <v>1703</v>
      </c>
      <c r="W6635" t="s">
        <v>290</v>
      </c>
      <c r="X6635" t="s">
        <v>82</v>
      </c>
      <c r="Y6635" t="s">
        <v>125</v>
      </c>
      <c r="Z6635" t="s">
        <v>738</v>
      </c>
    </row>
    <row r="6636" spans="1:26" hidden="1" x14ac:dyDescent="0.25">
      <c r="A6636" t="s">
        <v>26218</v>
      </c>
      <c r="B6636" t="s">
        <v>26219</v>
      </c>
      <c r="C6636" s="1" t="str">
        <f t="shared" si="1095"/>
        <v>21:0392</v>
      </c>
      <c r="D6636" s="1" t="str">
        <f t="shared" si="1096"/>
        <v>21:0131</v>
      </c>
      <c r="E6636" t="s">
        <v>26220</v>
      </c>
      <c r="F6636" t="s">
        <v>26221</v>
      </c>
      <c r="H6636">
        <v>67.068375200000006</v>
      </c>
      <c r="I6636">
        <v>-82.281438300000005</v>
      </c>
      <c r="J6636" s="1" t="str">
        <f t="shared" si="1097"/>
        <v>NGR lake sediment grab sample</v>
      </c>
      <c r="K6636" s="1" t="str">
        <f t="shared" si="1098"/>
        <v>&lt;177 micron (NGR)</v>
      </c>
      <c r="L6636">
        <v>40</v>
      </c>
      <c r="M6636" t="s">
        <v>96</v>
      </c>
      <c r="N6636">
        <v>775</v>
      </c>
      <c r="O6636" t="s">
        <v>938</v>
      </c>
      <c r="P6636" t="s">
        <v>252</v>
      </c>
      <c r="Q6636" t="s">
        <v>32</v>
      </c>
      <c r="R6636" t="s">
        <v>98</v>
      </c>
      <c r="S6636" t="s">
        <v>135</v>
      </c>
      <c r="T6636" t="s">
        <v>262</v>
      </c>
      <c r="U6636" t="s">
        <v>521</v>
      </c>
      <c r="V6636" t="s">
        <v>13496</v>
      </c>
      <c r="W6636" t="s">
        <v>97</v>
      </c>
      <c r="X6636" t="s">
        <v>890</v>
      </c>
      <c r="Y6636" t="s">
        <v>875</v>
      </c>
      <c r="Z6636" t="s">
        <v>156</v>
      </c>
    </row>
    <row r="6637" spans="1:26" hidden="1" x14ac:dyDescent="0.25">
      <c r="A6637" t="s">
        <v>26222</v>
      </c>
      <c r="B6637" t="s">
        <v>26223</v>
      </c>
      <c r="C6637" s="1" t="str">
        <f t="shared" si="1095"/>
        <v>21:0392</v>
      </c>
      <c r="D6637" s="1" t="str">
        <f t="shared" si="1096"/>
        <v>21:0131</v>
      </c>
      <c r="E6637" t="s">
        <v>26224</v>
      </c>
      <c r="F6637" t="s">
        <v>26225</v>
      </c>
      <c r="H6637">
        <v>67.055022600000001</v>
      </c>
      <c r="I6637">
        <v>-82.321333100000004</v>
      </c>
      <c r="J6637" s="1" t="str">
        <f t="shared" si="1097"/>
        <v>NGR lake sediment grab sample</v>
      </c>
      <c r="K6637" s="1" t="str">
        <f t="shared" si="1098"/>
        <v>&lt;177 micron (NGR)</v>
      </c>
      <c r="L6637">
        <v>40</v>
      </c>
      <c r="M6637" t="s">
        <v>106</v>
      </c>
      <c r="N6637">
        <v>776</v>
      </c>
      <c r="O6637" t="s">
        <v>40</v>
      </c>
      <c r="P6637" t="s">
        <v>297</v>
      </c>
      <c r="Q6637" t="s">
        <v>109</v>
      </c>
      <c r="R6637" t="s">
        <v>335</v>
      </c>
      <c r="S6637" t="s">
        <v>156</v>
      </c>
      <c r="T6637" t="s">
        <v>36</v>
      </c>
      <c r="U6637" t="s">
        <v>144</v>
      </c>
      <c r="V6637" t="s">
        <v>290</v>
      </c>
      <c r="W6637" t="s">
        <v>76</v>
      </c>
      <c r="X6637" t="s">
        <v>82</v>
      </c>
      <c r="Y6637" t="s">
        <v>63</v>
      </c>
      <c r="Z6637" t="s">
        <v>290</v>
      </c>
    </row>
    <row r="6638" spans="1:26" hidden="1" x14ac:dyDescent="0.25">
      <c r="A6638" t="s">
        <v>26226</v>
      </c>
      <c r="B6638" t="s">
        <v>26227</v>
      </c>
      <c r="C6638" s="1" t="str">
        <f t="shared" si="1095"/>
        <v>21:0392</v>
      </c>
      <c r="D6638" s="1" t="str">
        <f t="shared" si="1096"/>
        <v>21:0131</v>
      </c>
      <c r="E6638" t="s">
        <v>26228</v>
      </c>
      <c r="F6638" t="s">
        <v>26229</v>
      </c>
      <c r="H6638">
        <v>67.036998999999994</v>
      </c>
      <c r="I6638">
        <v>-82.283941400000003</v>
      </c>
      <c r="J6638" s="1" t="str">
        <f t="shared" si="1097"/>
        <v>NGR lake sediment grab sample</v>
      </c>
      <c r="K6638" s="1" t="str">
        <f t="shared" si="1098"/>
        <v>&lt;177 micron (NGR)</v>
      </c>
      <c r="L6638">
        <v>40</v>
      </c>
      <c r="M6638" t="s">
        <v>118</v>
      </c>
      <c r="N6638">
        <v>777</v>
      </c>
      <c r="O6638" t="s">
        <v>655</v>
      </c>
      <c r="P6638" t="s">
        <v>888</v>
      </c>
      <c r="Q6638" t="s">
        <v>277</v>
      </c>
      <c r="R6638" t="s">
        <v>570</v>
      </c>
      <c r="S6638" t="s">
        <v>34</v>
      </c>
      <c r="T6638" t="s">
        <v>1095</v>
      </c>
      <c r="U6638" t="s">
        <v>521</v>
      </c>
      <c r="V6638" t="s">
        <v>16223</v>
      </c>
      <c r="W6638" t="s">
        <v>290</v>
      </c>
      <c r="X6638" t="s">
        <v>300</v>
      </c>
      <c r="Y6638" t="s">
        <v>875</v>
      </c>
      <c r="Z6638" t="s">
        <v>2692</v>
      </c>
    </row>
    <row r="6639" spans="1:26" hidden="1" x14ac:dyDescent="0.25">
      <c r="A6639" t="s">
        <v>26230</v>
      </c>
      <c r="B6639" t="s">
        <v>26231</v>
      </c>
      <c r="C6639" s="1" t="str">
        <f t="shared" si="1095"/>
        <v>21:0392</v>
      </c>
      <c r="D6639" s="1" t="str">
        <f t="shared" si="1096"/>
        <v>21:0131</v>
      </c>
      <c r="E6639" t="s">
        <v>26232</v>
      </c>
      <c r="F6639" t="s">
        <v>26233</v>
      </c>
      <c r="H6639">
        <v>67.010407999999998</v>
      </c>
      <c r="I6639">
        <v>-82.351013399999999</v>
      </c>
      <c r="J6639" s="1" t="str">
        <f t="shared" si="1097"/>
        <v>NGR lake sediment grab sample</v>
      </c>
      <c r="K6639" s="1" t="str">
        <f t="shared" si="1098"/>
        <v>&lt;177 micron (NGR)</v>
      </c>
      <c r="L6639">
        <v>40</v>
      </c>
      <c r="M6639" t="s">
        <v>131</v>
      </c>
      <c r="N6639">
        <v>778</v>
      </c>
      <c r="O6639" t="s">
        <v>243</v>
      </c>
      <c r="P6639" t="s">
        <v>236</v>
      </c>
      <c r="Q6639" t="s">
        <v>97</v>
      </c>
      <c r="R6639" t="s">
        <v>335</v>
      </c>
      <c r="S6639" t="s">
        <v>156</v>
      </c>
      <c r="T6639" t="s">
        <v>36</v>
      </c>
      <c r="U6639" t="s">
        <v>463</v>
      </c>
      <c r="V6639" t="s">
        <v>5085</v>
      </c>
      <c r="W6639" t="s">
        <v>33</v>
      </c>
      <c r="X6639" t="s">
        <v>82</v>
      </c>
      <c r="Y6639" t="s">
        <v>66</v>
      </c>
      <c r="Z6639" t="s">
        <v>6924</v>
      </c>
    </row>
    <row r="6640" spans="1:26" hidden="1" x14ac:dyDescent="0.25">
      <c r="A6640" t="s">
        <v>26234</v>
      </c>
      <c r="B6640" t="s">
        <v>26235</v>
      </c>
      <c r="C6640" s="1" t="str">
        <f t="shared" si="1095"/>
        <v>21:0392</v>
      </c>
      <c r="D6640" s="1" t="str">
        <f t="shared" si="1096"/>
        <v>21:0131</v>
      </c>
      <c r="E6640" t="s">
        <v>26236</v>
      </c>
      <c r="F6640" t="s">
        <v>26237</v>
      </c>
      <c r="H6640">
        <v>67.005684500000001</v>
      </c>
      <c r="I6640">
        <v>-82.256248900000003</v>
      </c>
      <c r="J6640" s="1" t="str">
        <f t="shared" si="1097"/>
        <v>NGR lake sediment grab sample</v>
      </c>
      <c r="K6640" s="1" t="str">
        <f t="shared" si="1098"/>
        <v>&lt;177 micron (NGR)</v>
      </c>
      <c r="L6640">
        <v>40</v>
      </c>
      <c r="M6640" t="s">
        <v>143</v>
      </c>
      <c r="N6640">
        <v>779</v>
      </c>
      <c r="O6640" t="s">
        <v>515</v>
      </c>
      <c r="P6640" t="s">
        <v>583</v>
      </c>
      <c r="Q6640" t="s">
        <v>77</v>
      </c>
      <c r="R6640" t="s">
        <v>405</v>
      </c>
      <c r="S6640" t="s">
        <v>596</v>
      </c>
      <c r="T6640" t="s">
        <v>36</v>
      </c>
      <c r="U6640" t="s">
        <v>973</v>
      </c>
      <c r="V6640" t="s">
        <v>16223</v>
      </c>
      <c r="W6640" t="s">
        <v>34</v>
      </c>
      <c r="X6640" t="s">
        <v>82</v>
      </c>
      <c r="Y6640" t="s">
        <v>309</v>
      </c>
      <c r="Z6640" t="s">
        <v>10226</v>
      </c>
    </row>
    <row r="6641" spans="1:26" hidden="1" x14ac:dyDescent="0.25">
      <c r="A6641" t="s">
        <v>26238</v>
      </c>
      <c r="B6641" t="s">
        <v>26239</v>
      </c>
      <c r="C6641" s="1" t="str">
        <f t="shared" si="1095"/>
        <v>21:0392</v>
      </c>
      <c r="D6641" s="1" t="str">
        <f t="shared" si="1096"/>
        <v>21:0131</v>
      </c>
      <c r="E6641" t="s">
        <v>26240</v>
      </c>
      <c r="F6641" t="s">
        <v>26241</v>
      </c>
      <c r="H6641">
        <v>67.021865500000004</v>
      </c>
      <c r="I6641">
        <v>-82.2104116</v>
      </c>
      <c r="J6641" s="1" t="str">
        <f t="shared" si="1097"/>
        <v>NGR lake sediment grab sample</v>
      </c>
      <c r="K6641" s="1" t="str">
        <f t="shared" si="1098"/>
        <v>&lt;177 micron (NGR)</v>
      </c>
      <c r="L6641">
        <v>40</v>
      </c>
      <c r="M6641" t="s">
        <v>177</v>
      </c>
      <c r="N6641">
        <v>780</v>
      </c>
      <c r="O6641" t="s">
        <v>497</v>
      </c>
      <c r="P6641" t="s">
        <v>470</v>
      </c>
      <c r="Q6641" t="s">
        <v>394</v>
      </c>
      <c r="R6641" t="s">
        <v>1047</v>
      </c>
      <c r="S6641" t="s">
        <v>135</v>
      </c>
      <c r="T6641" t="s">
        <v>36</v>
      </c>
      <c r="U6641" t="s">
        <v>1869</v>
      </c>
      <c r="V6641" t="s">
        <v>380</v>
      </c>
      <c r="W6641" t="s">
        <v>50</v>
      </c>
      <c r="X6641" t="s">
        <v>890</v>
      </c>
      <c r="Y6641" t="s">
        <v>66</v>
      </c>
      <c r="Z6641" t="s">
        <v>290</v>
      </c>
    </row>
    <row r="6642" spans="1:26" hidden="1" x14ac:dyDescent="0.25">
      <c r="A6642" t="s">
        <v>26242</v>
      </c>
      <c r="B6642" t="s">
        <v>26243</v>
      </c>
      <c r="C6642" s="1" t="str">
        <f t="shared" si="1095"/>
        <v>21:0392</v>
      </c>
      <c r="D6642" s="1" t="str">
        <f t="shared" si="1096"/>
        <v>21:0131</v>
      </c>
      <c r="E6642" t="s">
        <v>26244</v>
      </c>
      <c r="F6642" t="s">
        <v>26245</v>
      </c>
      <c r="H6642">
        <v>67.0577775</v>
      </c>
      <c r="I6642">
        <v>-82.166012100000003</v>
      </c>
      <c r="J6642" s="1" t="str">
        <f t="shared" si="1097"/>
        <v>NGR lake sediment grab sample</v>
      </c>
      <c r="K6642" s="1" t="str">
        <f t="shared" si="1098"/>
        <v>&lt;177 micron (NGR)</v>
      </c>
      <c r="L6642">
        <v>40</v>
      </c>
      <c r="M6642" t="s">
        <v>187</v>
      </c>
      <c r="N6642">
        <v>781</v>
      </c>
      <c r="O6642" t="s">
        <v>178</v>
      </c>
      <c r="P6642" t="s">
        <v>702</v>
      </c>
      <c r="Q6642" t="s">
        <v>283</v>
      </c>
      <c r="R6642" t="s">
        <v>570</v>
      </c>
      <c r="S6642" t="s">
        <v>198</v>
      </c>
      <c r="T6642" t="s">
        <v>262</v>
      </c>
      <c r="U6642" t="s">
        <v>535</v>
      </c>
      <c r="V6642" t="s">
        <v>380</v>
      </c>
      <c r="W6642" t="s">
        <v>181</v>
      </c>
      <c r="X6642" t="s">
        <v>890</v>
      </c>
      <c r="Y6642" t="s">
        <v>875</v>
      </c>
      <c r="Z6642" t="s">
        <v>1122</v>
      </c>
    </row>
    <row r="6643" spans="1:26" hidden="1" x14ac:dyDescent="0.25">
      <c r="A6643" t="s">
        <v>26246</v>
      </c>
      <c r="B6643" t="s">
        <v>26247</v>
      </c>
      <c r="C6643" s="1" t="str">
        <f t="shared" si="1095"/>
        <v>21:0392</v>
      </c>
      <c r="D6643" s="1" t="str">
        <f t="shared" si="1096"/>
        <v>21:0131</v>
      </c>
      <c r="E6643" t="s">
        <v>26248</v>
      </c>
      <c r="F6643" t="s">
        <v>26249</v>
      </c>
      <c r="H6643">
        <v>67.094752799999995</v>
      </c>
      <c r="I6643">
        <v>-82.1825051</v>
      </c>
      <c r="J6643" s="1" t="str">
        <f t="shared" si="1097"/>
        <v>NGR lake sediment grab sample</v>
      </c>
      <c r="K6643" s="1" t="str">
        <f t="shared" si="1098"/>
        <v>&lt;177 micron (NGR)</v>
      </c>
      <c r="L6643">
        <v>40</v>
      </c>
      <c r="M6643" t="s">
        <v>196</v>
      </c>
      <c r="N6643">
        <v>782</v>
      </c>
      <c r="O6643" t="s">
        <v>615</v>
      </c>
      <c r="P6643" t="s">
        <v>489</v>
      </c>
      <c r="Q6643" t="s">
        <v>76</v>
      </c>
      <c r="R6643" t="s">
        <v>278</v>
      </c>
      <c r="S6643" t="s">
        <v>109</v>
      </c>
      <c r="T6643" t="s">
        <v>36</v>
      </c>
      <c r="U6643" t="s">
        <v>178</v>
      </c>
      <c r="V6643" t="s">
        <v>911</v>
      </c>
      <c r="W6643" t="s">
        <v>33</v>
      </c>
      <c r="X6643" t="s">
        <v>82</v>
      </c>
      <c r="Y6643" t="s">
        <v>66</v>
      </c>
      <c r="Z6643" t="s">
        <v>3412</v>
      </c>
    </row>
    <row r="6644" spans="1:26" hidden="1" x14ac:dyDescent="0.25">
      <c r="A6644" t="s">
        <v>26250</v>
      </c>
      <c r="B6644" t="s">
        <v>26251</v>
      </c>
      <c r="C6644" s="1" t="str">
        <f t="shared" si="1095"/>
        <v>21:0392</v>
      </c>
      <c r="D6644" s="1" t="str">
        <f t="shared" si="1096"/>
        <v>21:0131</v>
      </c>
      <c r="E6644" t="s">
        <v>26252</v>
      </c>
      <c r="F6644" t="s">
        <v>26253</v>
      </c>
      <c r="H6644">
        <v>67.103611599999994</v>
      </c>
      <c r="I6644">
        <v>-82.232969900000001</v>
      </c>
      <c r="J6644" s="1" t="str">
        <f t="shared" si="1097"/>
        <v>NGR lake sediment grab sample</v>
      </c>
      <c r="K6644" s="1" t="str">
        <f t="shared" si="1098"/>
        <v>&lt;177 micron (NGR)</v>
      </c>
      <c r="L6644">
        <v>40</v>
      </c>
      <c r="M6644" t="s">
        <v>206</v>
      </c>
      <c r="N6644">
        <v>783</v>
      </c>
      <c r="O6644" t="s">
        <v>81</v>
      </c>
      <c r="P6644" t="s">
        <v>61</v>
      </c>
      <c r="Q6644" t="s">
        <v>39</v>
      </c>
      <c r="R6644" t="s">
        <v>406</v>
      </c>
      <c r="S6644" t="s">
        <v>334</v>
      </c>
      <c r="T6644" t="s">
        <v>36</v>
      </c>
      <c r="U6644" t="s">
        <v>163</v>
      </c>
      <c r="V6644" t="s">
        <v>597</v>
      </c>
      <c r="W6644" t="s">
        <v>33</v>
      </c>
      <c r="X6644" t="s">
        <v>890</v>
      </c>
      <c r="Y6644" t="s">
        <v>66</v>
      </c>
      <c r="Z6644" t="s">
        <v>135</v>
      </c>
    </row>
    <row r="6645" spans="1:26" hidden="1" x14ac:dyDescent="0.25">
      <c r="A6645" t="s">
        <v>26254</v>
      </c>
      <c r="B6645" t="s">
        <v>26255</v>
      </c>
      <c r="C6645" s="1" t="str">
        <f t="shared" si="1095"/>
        <v>21:0392</v>
      </c>
      <c r="D6645" s="1" t="str">
        <f t="shared" si="1096"/>
        <v>21:0131</v>
      </c>
      <c r="E6645" t="s">
        <v>26256</v>
      </c>
      <c r="F6645" t="s">
        <v>26257</v>
      </c>
      <c r="H6645">
        <v>67.114894000000007</v>
      </c>
      <c r="I6645">
        <v>-82.207617900000002</v>
      </c>
      <c r="J6645" s="1" t="str">
        <f t="shared" si="1097"/>
        <v>NGR lake sediment grab sample</v>
      </c>
      <c r="K6645" s="1" t="str">
        <f t="shared" si="1098"/>
        <v>&lt;177 micron (NGR)</v>
      </c>
      <c r="L6645">
        <v>40</v>
      </c>
      <c r="M6645" t="s">
        <v>214</v>
      </c>
      <c r="N6645">
        <v>784</v>
      </c>
      <c r="O6645" t="s">
        <v>841</v>
      </c>
      <c r="P6645" t="s">
        <v>223</v>
      </c>
      <c r="Q6645" t="s">
        <v>78</v>
      </c>
      <c r="R6645" t="s">
        <v>121</v>
      </c>
      <c r="S6645" t="s">
        <v>34</v>
      </c>
      <c r="T6645" t="s">
        <v>36</v>
      </c>
      <c r="U6645" t="s">
        <v>655</v>
      </c>
      <c r="V6645" t="s">
        <v>13108</v>
      </c>
      <c r="W6645" t="s">
        <v>349</v>
      </c>
      <c r="X6645" t="s">
        <v>283</v>
      </c>
      <c r="Y6645" t="s">
        <v>875</v>
      </c>
      <c r="Z6645" t="s">
        <v>1283</v>
      </c>
    </row>
    <row r="6646" spans="1:26" hidden="1" x14ac:dyDescent="0.25">
      <c r="A6646" t="s">
        <v>26258</v>
      </c>
      <c r="B6646" t="s">
        <v>26259</v>
      </c>
      <c r="C6646" s="1" t="str">
        <f t="shared" si="1095"/>
        <v>21:0392</v>
      </c>
      <c r="D6646" s="1" t="str">
        <f t="shared" si="1096"/>
        <v>21:0131</v>
      </c>
      <c r="E6646" t="s">
        <v>26187</v>
      </c>
      <c r="F6646" t="s">
        <v>26260</v>
      </c>
      <c r="H6646">
        <v>67.142971700000004</v>
      </c>
      <c r="I6646">
        <v>-82.240791599999994</v>
      </c>
      <c r="J6646" s="1" t="str">
        <f t="shared" si="1097"/>
        <v>NGR lake sediment grab sample</v>
      </c>
      <c r="K6646" s="1" t="str">
        <f t="shared" si="1098"/>
        <v>&lt;177 micron (NGR)</v>
      </c>
      <c r="L6646">
        <v>40</v>
      </c>
      <c r="M6646" t="s">
        <v>366</v>
      </c>
      <c r="N6646">
        <v>785</v>
      </c>
      <c r="O6646" t="s">
        <v>991</v>
      </c>
      <c r="P6646" t="s">
        <v>1058</v>
      </c>
      <c r="Q6646" t="s">
        <v>50</v>
      </c>
      <c r="R6646" t="s">
        <v>1058</v>
      </c>
      <c r="S6646" t="s">
        <v>134</v>
      </c>
      <c r="T6646" t="s">
        <v>262</v>
      </c>
      <c r="U6646" t="s">
        <v>938</v>
      </c>
      <c r="V6646" t="s">
        <v>13108</v>
      </c>
      <c r="W6646" t="s">
        <v>78</v>
      </c>
      <c r="X6646" t="s">
        <v>48</v>
      </c>
      <c r="Y6646" t="s">
        <v>63</v>
      </c>
      <c r="Z6646" t="s">
        <v>6700</v>
      </c>
    </row>
    <row r="6647" spans="1:26" hidden="1" x14ac:dyDescent="0.25">
      <c r="A6647" t="s">
        <v>26261</v>
      </c>
      <c r="B6647" t="s">
        <v>26262</v>
      </c>
      <c r="C6647" s="1" t="str">
        <f t="shared" si="1095"/>
        <v>21:0392</v>
      </c>
      <c r="D6647" s="1" t="str">
        <f t="shared" si="1096"/>
        <v>21:0131</v>
      </c>
      <c r="E6647" t="s">
        <v>26263</v>
      </c>
      <c r="F6647" t="s">
        <v>26264</v>
      </c>
      <c r="H6647">
        <v>67.186095600000002</v>
      </c>
      <c r="I6647">
        <v>-82.269637000000003</v>
      </c>
      <c r="J6647" s="1" t="str">
        <f t="shared" si="1097"/>
        <v>NGR lake sediment grab sample</v>
      </c>
      <c r="K6647" s="1" t="str">
        <f t="shared" si="1098"/>
        <v>&lt;177 micron (NGR)</v>
      </c>
      <c r="L6647">
        <v>41</v>
      </c>
      <c r="M6647" t="s">
        <v>242</v>
      </c>
      <c r="N6647">
        <v>786</v>
      </c>
      <c r="O6647" t="s">
        <v>3263</v>
      </c>
      <c r="P6647" t="s">
        <v>759</v>
      </c>
      <c r="Q6647" t="s">
        <v>97</v>
      </c>
      <c r="R6647" t="s">
        <v>335</v>
      </c>
      <c r="S6647" t="s">
        <v>156</v>
      </c>
      <c r="T6647" t="s">
        <v>36</v>
      </c>
      <c r="U6647" t="s">
        <v>503</v>
      </c>
      <c r="V6647" t="s">
        <v>393</v>
      </c>
      <c r="W6647" t="s">
        <v>39</v>
      </c>
      <c r="X6647" t="s">
        <v>890</v>
      </c>
      <c r="Y6647" t="s">
        <v>125</v>
      </c>
      <c r="Z6647" t="s">
        <v>3162</v>
      </c>
    </row>
    <row r="6648" spans="1:26" hidden="1" x14ac:dyDescent="0.25">
      <c r="A6648" t="s">
        <v>26265</v>
      </c>
      <c r="B6648" t="s">
        <v>26266</v>
      </c>
      <c r="C6648" s="1" t="str">
        <f t="shared" si="1095"/>
        <v>21:0392</v>
      </c>
      <c r="D6648" s="1" t="str">
        <f t="shared" si="1096"/>
        <v>21:0131</v>
      </c>
      <c r="E6648" t="s">
        <v>26267</v>
      </c>
      <c r="F6648" t="s">
        <v>26268</v>
      </c>
      <c r="H6648">
        <v>67.146398899999994</v>
      </c>
      <c r="I6648">
        <v>-82.149564100000006</v>
      </c>
      <c r="J6648" s="1" t="str">
        <f t="shared" si="1097"/>
        <v>NGR lake sediment grab sample</v>
      </c>
      <c r="K6648" s="1" t="str">
        <f t="shared" si="1098"/>
        <v>&lt;177 micron (NGR)</v>
      </c>
      <c r="L6648">
        <v>41</v>
      </c>
      <c r="M6648" t="s">
        <v>47</v>
      </c>
      <c r="N6648">
        <v>787</v>
      </c>
      <c r="O6648" t="s">
        <v>588</v>
      </c>
      <c r="P6648" t="s">
        <v>297</v>
      </c>
      <c r="Q6648" t="s">
        <v>146</v>
      </c>
      <c r="R6648" t="s">
        <v>133</v>
      </c>
      <c r="S6648" t="s">
        <v>76</v>
      </c>
      <c r="T6648" t="s">
        <v>262</v>
      </c>
      <c r="U6648" t="s">
        <v>228</v>
      </c>
      <c r="V6648" t="s">
        <v>730</v>
      </c>
      <c r="W6648" t="s">
        <v>80</v>
      </c>
      <c r="X6648" t="s">
        <v>890</v>
      </c>
      <c r="Y6648" t="s">
        <v>309</v>
      </c>
      <c r="Z6648" t="s">
        <v>310</v>
      </c>
    </row>
    <row r="6649" spans="1:26" hidden="1" x14ac:dyDescent="0.25">
      <c r="A6649" t="s">
        <v>26269</v>
      </c>
      <c r="B6649" t="s">
        <v>26270</v>
      </c>
      <c r="C6649" s="1" t="str">
        <f t="shared" si="1095"/>
        <v>21:0392</v>
      </c>
      <c r="D6649" s="1" t="str">
        <f t="shared" si="1096"/>
        <v>21:0131</v>
      </c>
      <c r="E6649" t="s">
        <v>26271</v>
      </c>
      <c r="F6649" t="s">
        <v>26272</v>
      </c>
      <c r="H6649">
        <v>67.142683899999994</v>
      </c>
      <c r="I6649">
        <v>-82.088154700000004</v>
      </c>
      <c r="J6649" s="1" t="str">
        <f t="shared" si="1097"/>
        <v>NGR lake sediment grab sample</v>
      </c>
      <c r="K6649" s="1" t="str">
        <f t="shared" si="1098"/>
        <v>&lt;177 micron (NGR)</v>
      </c>
      <c r="L6649">
        <v>41</v>
      </c>
      <c r="M6649" t="s">
        <v>251</v>
      </c>
      <c r="N6649">
        <v>788</v>
      </c>
      <c r="O6649" t="s">
        <v>306</v>
      </c>
      <c r="P6649" t="s">
        <v>224</v>
      </c>
      <c r="Q6649" t="s">
        <v>33</v>
      </c>
      <c r="R6649" t="s">
        <v>335</v>
      </c>
      <c r="S6649" t="s">
        <v>181</v>
      </c>
      <c r="T6649" t="s">
        <v>36</v>
      </c>
      <c r="U6649" t="s">
        <v>178</v>
      </c>
      <c r="V6649" t="s">
        <v>6700</v>
      </c>
      <c r="W6649" t="s">
        <v>97</v>
      </c>
      <c r="X6649" t="s">
        <v>890</v>
      </c>
      <c r="Y6649" t="s">
        <v>66</v>
      </c>
      <c r="Z6649" t="s">
        <v>310</v>
      </c>
    </row>
    <row r="6650" spans="1:26" hidden="1" x14ac:dyDescent="0.25">
      <c r="A6650" t="s">
        <v>26273</v>
      </c>
      <c r="B6650" t="s">
        <v>26274</v>
      </c>
      <c r="C6650" s="1" t="str">
        <f t="shared" si="1095"/>
        <v>21:0392</v>
      </c>
      <c r="D6650" s="1" t="str">
        <f t="shared" si="1096"/>
        <v>21:0131</v>
      </c>
      <c r="E6650" t="s">
        <v>26275</v>
      </c>
      <c r="F6650" t="s">
        <v>26276</v>
      </c>
      <c r="H6650">
        <v>67.155876599999999</v>
      </c>
      <c r="I6650">
        <v>-82.099206100000004</v>
      </c>
      <c r="J6650" s="1" t="str">
        <f t="shared" si="1097"/>
        <v>NGR lake sediment grab sample</v>
      </c>
      <c r="K6650" s="1" t="str">
        <f t="shared" si="1098"/>
        <v>&lt;177 micron (NGR)</v>
      </c>
      <c r="L6650">
        <v>41</v>
      </c>
      <c r="M6650" t="s">
        <v>259</v>
      </c>
      <c r="N6650">
        <v>789</v>
      </c>
      <c r="O6650" t="s">
        <v>26277</v>
      </c>
      <c r="P6650" t="s">
        <v>417</v>
      </c>
      <c r="Q6650" t="s">
        <v>181</v>
      </c>
      <c r="R6650" t="s">
        <v>673</v>
      </c>
      <c r="S6650" t="s">
        <v>32</v>
      </c>
      <c r="T6650" t="s">
        <v>1095</v>
      </c>
      <c r="U6650" t="s">
        <v>1024</v>
      </c>
      <c r="V6650" t="s">
        <v>6252</v>
      </c>
      <c r="W6650" t="s">
        <v>97</v>
      </c>
      <c r="X6650" t="s">
        <v>82</v>
      </c>
      <c r="Y6650" t="s">
        <v>63</v>
      </c>
      <c r="Z6650" t="s">
        <v>2020</v>
      </c>
    </row>
    <row r="6651" spans="1:26" hidden="1" x14ac:dyDescent="0.25">
      <c r="A6651" t="s">
        <v>26278</v>
      </c>
      <c r="B6651" t="s">
        <v>26279</v>
      </c>
      <c r="C6651" s="1" t="str">
        <f t="shared" si="1095"/>
        <v>21:0392</v>
      </c>
      <c r="D6651" s="1" t="str">
        <f t="shared" si="1096"/>
        <v>21:0131</v>
      </c>
      <c r="E6651" t="s">
        <v>26275</v>
      </c>
      <c r="F6651" t="s">
        <v>26280</v>
      </c>
      <c r="H6651">
        <v>67.155876599999999</v>
      </c>
      <c r="I6651">
        <v>-82.099206100000004</v>
      </c>
      <c r="J6651" s="1" t="str">
        <f t="shared" si="1097"/>
        <v>NGR lake sediment grab sample</v>
      </c>
      <c r="K6651" s="1" t="str">
        <f t="shared" si="1098"/>
        <v>&lt;177 micron (NGR)</v>
      </c>
      <c r="L6651">
        <v>41</v>
      </c>
      <c r="M6651" t="s">
        <v>268</v>
      </c>
      <c r="N6651">
        <v>790</v>
      </c>
      <c r="O6651" t="s">
        <v>26281</v>
      </c>
      <c r="P6651" t="s">
        <v>465</v>
      </c>
      <c r="Q6651" t="s">
        <v>76</v>
      </c>
      <c r="R6651" t="s">
        <v>199</v>
      </c>
      <c r="S6651" t="s">
        <v>278</v>
      </c>
      <c r="T6651" t="s">
        <v>292</v>
      </c>
      <c r="U6651" t="s">
        <v>963</v>
      </c>
      <c r="V6651" t="s">
        <v>6252</v>
      </c>
      <c r="W6651" t="s">
        <v>64</v>
      </c>
      <c r="X6651" t="s">
        <v>890</v>
      </c>
      <c r="Y6651" t="s">
        <v>875</v>
      </c>
      <c r="Z6651" t="s">
        <v>4471</v>
      </c>
    </row>
    <row r="6652" spans="1:26" hidden="1" x14ac:dyDescent="0.25">
      <c r="A6652" t="s">
        <v>26282</v>
      </c>
      <c r="B6652" t="s">
        <v>26283</v>
      </c>
      <c r="C6652" s="1" t="str">
        <f t="shared" si="1095"/>
        <v>21:0392</v>
      </c>
      <c r="D6652" s="1" t="str">
        <f t="shared" si="1096"/>
        <v>21:0131</v>
      </c>
      <c r="E6652" t="s">
        <v>26284</v>
      </c>
      <c r="F6652" t="s">
        <v>26285</v>
      </c>
      <c r="H6652">
        <v>67.115878600000002</v>
      </c>
      <c r="I6652">
        <v>-82.086765200000002</v>
      </c>
      <c r="J6652" s="1" t="str">
        <f t="shared" si="1097"/>
        <v>NGR lake sediment grab sample</v>
      </c>
      <c r="K6652" s="1" t="str">
        <f t="shared" si="1098"/>
        <v>&lt;177 micron (NGR)</v>
      </c>
      <c r="L6652">
        <v>41</v>
      </c>
      <c r="M6652" t="s">
        <v>60</v>
      </c>
      <c r="N6652">
        <v>791</v>
      </c>
      <c r="O6652" t="s">
        <v>348</v>
      </c>
      <c r="P6652" t="s">
        <v>223</v>
      </c>
      <c r="Q6652" t="s">
        <v>39</v>
      </c>
      <c r="R6652" t="s">
        <v>49</v>
      </c>
      <c r="S6652" t="s">
        <v>76</v>
      </c>
      <c r="T6652" t="s">
        <v>36</v>
      </c>
      <c r="U6652" t="s">
        <v>89</v>
      </c>
      <c r="V6652" t="s">
        <v>457</v>
      </c>
      <c r="W6652" t="s">
        <v>39</v>
      </c>
      <c r="X6652" t="s">
        <v>82</v>
      </c>
      <c r="Y6652" t="s">
        <v>41</v>
      </c>
      <c r="Z6652" t="s">
        <v>941</v>
      </c>
    </row>
    <row r="6653" spans="1:26" hidden="1" x14ac:dyDescent="0.25">
      <c r="A6653" t="s">
        <v>26286</v>
      </c>
      <c r="B6653" t="s">
        <v>26287</v>
      </c>
      <c r="C6653" s="1" t="str">
        <f t="shared" si="1095"/>
        <v>21:0392</v>
      </c>
      <c r="D6653" s="1" t="str">
        <f t="shared" si="1096"/>
        <v>21:0131</v>
      </c>
      <c r="E6653" t="s">
        <v>26288</v>
      </c>
      <c r="F6653" t="s">
        <v>26289</v>
      </c>
      <c r="H6653">
        <v>67.091263600000005</v>
      </c>
      <c r="I6653">
        <v>-82.109950299999994</v>
      </c>
      <c r="J6653" s="1" t="str">
        <f t="shared" si="1097"/>
        <v>NGR lake sediment grab sample</v>
      </c>
      <c r="K6653" s="1" t="str">
        <f t="shared" si="1098"/>
        <v>&lt;177 micron (NGR)</v>
      </c>
      <c r="L6653">
        <v>41</v>
      </c>
      <c r="M6653" t="s">
        <v>73</v>
      </c>
      <c r="N6653">
        <v>792</v>
      </c>
      <c r="O6653" t="s">
        <v>488</v>
      </c>
      <c r="P6653" t="s">
        <v>236</v>
      </c>
      <c r="Q6653" t="s">
        <v>76</v>
      </c>
      <c r="R6653" t="s">
        <v>546</v>
      </c>
      <c r="S6653" t="s">
        <v>97</v>
      </c>
      <c r="T6653" t="s">
        <v>36</v>
      </c>
      <c r="U6653" t="s">
        <v>163</v>
      </c>
      <c r="V6653" t="s">
        <v>2909</v>
      </c>
      <c r="W6653" t="s">
        <v>76</v>
      </c>
      <c r="X6653" t="s">
        <v>82</v>
      </c>
      <c r="Y6653" t="s">
        <v>66</v>
      </c>
      <c r="Z6653" t="s">
        <v>1211</v>
      </c>
    </row>
    <row r="6654" spans="1:26" hidden="1" x14ac:dyDescent="0.25">
      <c r="A6654" t="s">
        <v>26290</v>
      </c>
      <c r="B6654" t="s">
        <v>26291</v>
      </c>
      <c r="C6654" s="1" t="str">
        <f t="shared" si="1095"/>
        <v>21:0392</v>
      </c>
      <c r="D6654" s="1" t="str">
        <f t="shared" si="1096"/>
        <v>21:0131</v>
      </c>
      <c r="E6654" t="s">
        <v>26292</v>
      </c>
      <c r="F6654" t="s">
        <v>26293</v>
      </c>
      <c r="H6654">
        <v>67.036331500000003</v>
      </c>
      <c r="I6654">
        <v>-82.103650500000001</v>
      </c>
      <c r="J6654" s="1" t="str">
        <f t="shared" si="1097"/>
        <v>NGR lake sediment grab sample</v>
      </c>
      <c r="K6654" s="1" t="str">
        <f t="shared" si="1098"/>
        <v>&lt;177 micron (NGR)</v>
      </c>
      <c r="L6654">
        <v>41</v>
      </c>
      <c r="M6654" t="s">
        <v>87</v>
      </c>
      <c r="N6654">
        <v>793</v>
      </c>
      <c r="O6654" t="s">
        <v>488</v>
      </c>
      <c r="P6654" t="s">
        <v>133</v>
      </c>
      <c r="Q6654" t="s">
        <v>64</v>
      </c>
      <c r="R6654" t="s">
        <v>283</v>
      </c>
      <c r="S6654" t="s">
        <v>156</v>
      </c>
      <c r="T6654" t="s">
        <v>122</v>
      </c>
      <c r="U6654" t="s">
        <v>463</v>
      </c>
      <c r="V6654" t="s">
        <v>375</v>
      </c>
      <c r="W6654" t="s">
        <v>63</v>
      </c>
      <c r="X6654" t="s">
        <v>82</v>
      </c>
      <c r="Y6654" t="s">
        <v>41</v>
      </c>
      <c r="Z6654" t="s">
        <v>110</v>
      </c>
    </row>
    <row r="6655" spans="1:26" hidden="1" x14ac:dyDescent="0.25">
      <c r="A6655" t="s">
        <v>26294</v>
      </c>
      <c r="B6655" t="s">
        <v>26295</v>
      </c>
      <c r="C6655" s="1" t="str">
        <f t="shared" si="1095"/>
        <v>21:0392</v>
      </c>
      <c r="D6655" s="1" t="str">
        <f t="shared" si="1096"/>
        <v>21:0131</v>
      </c>
      <c r="E6655" t="s">
        <v>26296</v>
      </c>
      <c r="F6655" t="s">
        <v>26297</v>
      </c>
      <c r="H6655">
        <v>67.023674700000001</v>
      </c>
      <c r="I6655">
        <v>-82.108563099999998</v>
      </c>
      <c r="J6655" s="1" t="str">
        <f t="shared" si="1097"/>
        <v>NGR lake sediment grab sample</v>
      </c>
      <c r="K6655" s="1" t="str">
        <f t="shared" si="1098"/>
        <v>&lt;177 micron (NGR)</v>
      </c>
      <c r="L6655">
        <v>41</v>
      </c>
      <c r="M6655" t="s">
        <v>96</v>
      </c>
      <c r="N6655">
        <v>794</v>
      </c>
      <c r="O6655" t="s">
        <v>132</v>
      </c>
      <c r="P6655" t="s">
        <v>1047</v>
      </c>
      <c r="Q6655" t="s">
        <v>134</v>
      </c>
      <c r="R6655" t="s">
        <v>406</v>
      </c>
      <c r="S6655" t="s">
        <v>34</v>
      </c>
      <c r="T6655" t="s">
        <v>122</v>
      </c>
      <c r="U6655" t="s">
        <v>858</v>
      </c>
      <c r="V6655" t="s">
        <v>3144</v>
      </c>
      <c r="W6655" t="s">
        <v>181</v>
      </c>
      <c r="X6655" t="s">
        <v>283</v>
      </c>
      <c r="Y6655" t="s">
        <v>875</v>
      </c>
      <c r="Z6655" t="s">
        <v>9383</v>
      </c>
    </row>
    <row r="6656" spans="1:26" hidden="1" x14ac:dyDescent="0.25">
      <c r="A6656" t="s">
        <v>26298</v>
      </c>
      <c r="B6656" t="s">
        <v>26299</v>
      </c>
      <c r="C6656" s="1" t="str">
        <f t="shared" si="1095"/>
        <v>21:0392</v>
      </c>
      <c r="D6656" s="1" t="str">
        <f t="shared" si="1096"/>
        <v>21:0131</v>
      </c>
      <c r="E6656" t="s">
        <v>26300</v>
      </c>
      <c r="F6656" t="s">
        <v>26301</v>
      </c>
      <c r="H6656">
        <v>67.028458900000004</v>
      </c>
      <c r="I6656">
        <v>-82.020970300000002</v>
      </c>
      <c r="J6656" s="1" t="str">
        <f t="shared" si="1097"/>
        <v>NGR lake sediment grab sample</v>
      </c>
      <c r="K6656" s="1" t="str">
        <f t="shared" si="1098"/>
        <v>&lt;177 micron (NGR)</v>
      </c>
      <c r="L6656">
        <v>41</v>
      </c>
      <c r="M6656" t="s">
        <v>106</v>
      </c>
      <c r="N6656">
        <v>795</v>
      </c>
      <c r="O6656" t="s">
        <v>298</v>
      </c>
      <c r="P6656" t="s">
        <v>516</v>
      </c>
      <c r="Q6656" t="s">
        <v>80</v>
      </c>
      <c r="R6656" t="s">
        <v>198</v>
      </c>
      <c r="S6656" t="s">
        <v>33</v>
      </c>
      <c r="T6656" t="s">
        <v>36</v>
      </c>
      <c r="U6656" t="s">
        <v>67</v>
      </c>
      <c r="V6656" t="s">
        <v>309</v>
      </c>
      <c r="W6656" t="s">
        <v>63</v>
      </c>
      <c r="X6656" t="s">
        <v>82</v>
      </c>
      <c r="Y6656" t="s">
        <v>309</v>
      </c>
      <c r="Z6656" t="s">
        <v>1006</v>
      </c>
    </row>
    <row r="6657" spans="1:26" hidden="1" x14ac:dyDescent="0.25">
      <c r="A6657" t="s">
        <v>26302</v>
      </c>
      <c r="B6657" t="s">
        <v>26303</v>
      </c>
      <c r="C6657" s="1" t="str">
        <f t="shared" si="1095"/>
        <v>21:0392</v>
      </c>
      <c r="D6657" s="1" t="str">
        <f>HYPERLINK("http://geochem.nrcan.gc.ca/cdogs/content/svy/svy_e.htm", "")</f>
        <v/>
      </c>
      <c r="G6657" s="1" t="str">
        <f>HYPERLINK("http://geochem.nrcan.gc.ca/cdogs/content/cr_/cr_00021_e.htm", "21")</f>
        <v>21</v>
      </c>
      <c r="J6657" t="s">
        <v>220</v>
      </c>
      <c r="K6657" t="s">
        <v>221</v>
      </c>
      <c r="L6657">
        <v>41</v>
      </c>
      <c r="M6657" t="s">
        <v>222</v>
      </c>
      <c r="N6657">
        <v>796</v>
      </c>
      <c r="O6657" t="s">
        <v>108</v>
      </c>
      <c r="P6657" t="s">
        <v>77</v>
      </c>
      <c r="Q6657" t="s">
        <v>109</v>
      </c>
      <c r="R6657" t="s">
        <v>78</v>
      </c>
      <c r="S6657" t="s">
        <v>80</v>
      </c>
      <c r="T6657" t="s">
        <v>36</v>
      </c>
      <c r="U6657" t="s">
        <v>973</v>
      </c>
      <c r="V6657" t="s">
        <v>685</v>
      </c>
      <c r="W6657" t="s">
        <v>76</v>
      </c>
      <c r="X6657" t="s">
        <v>890</v>
      </c>
      <c r="Y6657" t="s">
        <v>33</v>
      </c>
      <c r="Z6657" t="s">
        <v>6799</v>
      </c>
    </row>
    <row r="6658" spans="1:26" hidden="1" x14ac:dyDescent="0.25">
      <c r="A6658" t="s">
        <v>26304</v>
      </c>
      <c r="B6658" t="s">
        <v>26305</v>
      </c>
      <c r="C6658" s="1" t="str">
        <f t="shared" si="1095"/>
        <v>21:0392</v>
      </c>
      <c r="D6658" s="1" t="str">
        <f t="shared" ref="D6658:D6676" si="1099">HYPERLINK("http://geochem.nrcan.gc.ca/cdogs/content/svy/svy210131_e.htm", "21:0131")</f>
        <v>21:0131</v>
      </c>
      <c r="E6658" t="s">
        <v>26306</v>
      </c>
      <c r="F6658" t="s">
        <v>26307</v>
      </c>
      <c r="H6658">
        <v>67.063658599999997</v>
      </c>
      <c r="I6658">
        <v>-82.027004199999993</v>
      </c>
      <c r="J6658" s="1" t="str">
        <f t="shared" ref="J6658:J6676" si="1100">HYPERLINK("http://geochem.nrcan.gc.ca/cdogs/content/kwd/kwd020027_e.htm", "NGR lake sediment grab sample")</f>
        <v>NGR lake sediment grab sample</v>
      </c>
      <c r="K6658" s="1" t="str">
        <f t="shared" ref="K6658:K6676" si="1101">HYPERLINK("http://geochem.nrcan.gc.ca/cdogs/content/kwd/kwd080006_e.htm", "&lt;177 micron (NGR)")</f>
        <v>&lt;177 micron (NGR)</v>
      </c>
      <c r="L6658">
        <v>41</v>
      </c>
      <c r="M6658" t="s">
        <v>118</v>
      </c>
      <c r="N6658">
        <v>797</v>
      </c>
      <c r="O6658" t="s">
        <v>1254</v>
      </c>
      <c r="P6658" t="s">
        <v>546</v>
      </c>
      <c r="Q6658" t="s">
        <v>181</v>
      </c>
      <c r="R6658" t="s">
        <v>135</v>
      </c>
      <c r="S6658" t="s">
        <v>78</v>
      </c>
      <c r="T6658" t="s">
        <v>36</v>
      </c>
      <c r="U6658" t="s">
        <v>228</v>
      </c>
      <c r="V6658" t="s">
        <v>1018</v>
      </c>
      <c r="W6658" t="s">
        <v>335</v>
      </c>
      <c r="X6658" t="s">
        <v>76</v>
      </c>
      <c r="Y6658" t="s">
        <v>66</v>
      </c>
      <c r="Z6658" t="s">
        <v>381</v>
      </c>
    </row>
    <row r="6659" spans="1:26" hidden="1" x14ac:dyDescent="0.25">
      <c r="A6659" t="s">
        <v>26308</v>
      </c>
      <c r="B6659" t="s">
        <v>26309</v>
      </c>
      <c r="C6659" s="1" t="str">
        <f t="shared" si="1095"/>
        <v>21:0392</v>
      </c>
      <c r="D6659" s="1" t="str">
        <f t="shared" si="1099"/>
        <v>21:0131</v>
      </c>
      <c r="E6659" t="s">
        <v>26310</v>
      </c>
      <c r="F6659" t="s">
        <v>26311</v>
      </c>
      <c r="H6659">
        <v>67.0819051</v>
      </c>
      <c r="I6659">
        <v>-82.024325000000005</v>
      </c>
      <c r="J6659" s="1" t="str">
        <f t="shared" si="1100"/>
        <v>NGR lake sediment grab sample</v>
      </c>
      <c r="K6659" s="1" t="str">
        <f t="shared" si="1101"/>
        <v>&lt;177 micron (NGR)</v>
      </c>
      <c r="L6659">
        <v>41</v>
      </c>
      <c r="M6659" t="s">
        <v>131</v>
      </c>
      <c r="N6659">
        <v>798</v>
      </c>
      <c r="O6659" t="s">
        <v>48</v>
      </c>
      <c r="P6659" t="s">
        <v>32</v>
      </c>
      <c r="Q6659" t="s">
        <v>66</v>
      </c>
      <c r="R6659" t="s">
        <v>77</v>
      </c>
      <c r="S6659" t="s">
        <v>78</v>
      </c>
      <c r="T6659" t="s">
        <v>122</v>
      </c>
      <c r="U6659" t="s">
        <v>81</v>
      </c>
      <c r="V6659" t="s">
        <v>66</v>
      </c>
      <c r="W6659" t="s">
        <v>39</v>
      </c>
      <c r="X6659" t="s">
        <v>283</v>
      </c>
      <c r="Y6659" t="s">
        <v>66</v>
      </c>
      <c r="Z6659" t="s">
        <v>77</v>
      </c>
    </row>
    <row r="6660" spans="1:26" hidden="1" x14ac:dyDescent="0.25">
      <c r="A6660" t="s">
        <v>26312</v>
      </c>
      <c r="B6660" t="s">
        <v>26313</v>
      </c>
      <c r="C6660" s="1" t="str">
        <f t="shared" si="1095"/>
        <v>21:0392</v>
      </c>
      <c r="D6660" s="1" t="str">
        <f t="shared" si="1099"/>
        <v>21:0131</v>
      </c>
      <c r="E6660" t="s">
        <v>26314</v>
      </c>
      <c r="F6660" t="s">
        <v>26315</v>
      </c>
      <c r="H6660">
        <v>67.122048599999999</v>
      </c>
      <c r="I6660">
        <v>-82.014797799999997</v>
      </c>
      <c r="J6660" s="1" t="str">
        <f t="shared" si="1100"/>
        <v>NGR lake sediment grab sample</v>
      </c>
      <c r="K6660" s="1" t="str">
        <f t="shared" si="1101"/>
        <v>&lt;177 micron (NGR)</v>
      </c>
      <c r="L6660">
        <v>41</v>
      </c>
      <c r="M6660" t="s">
        <v>143</v>
      </c>
      <c r="N6660">
        <v>799</v>
      </c>
      <c r="O6660" t="s">
        <v>615</v>
      </c>
      <c r="P6660" t="s">
        <v>1090</v>
      </c>
      <c r="Q6660" t="s">
        <v>63</v>
      </c>
      <c r="R6660" t="s">
        <v>400</v>
      </c>
      <c r="S6660" t="s">
        <v>156</v>
      </c>
      <c r="T6660" t="s">
        <v>1095</v>
      </c>
      <c r="U6660" t="s">
        <v>263</v>
      </c>
      <c r="V6660" t="s">
        <v>190</v>
      </c>
      <c r="W6660" t="s">
        <v>34</v>
      </c>
      <c r="X6660" t="s">
        <v>48</v>
      </c>
      <c r="Y6660" t="s">
        <v>309</v>
      </c>
      <c r="Z6660" t="s">
        <v>126</v>
      </c>
    </row>
    <row r="6661" spans="1:26" hidden="1" x14ac:dyDescent="0.25">
      <c r="A6661" t="s">
        <v>26316</v>
      </c>
      <c r="B6661" t="s">
        <v>26317</v>
      </c>
      <c r="C6661" s="1" t="str">
        <f t="shared" si="1095"/>
        <v>21:0392</v>
      </c>
      <c r="D6661" s="1" t="str">
        <f t="shared" si="1099"/>
        <v>21:0131</v>
      </c>
      <c r="E6661" t="s">
        <v>26318</v>
      </c>
      <c r="F6661" t="s">
        <v>26319</v>
      </c>
      <c r="H6661">
        <v>67.170588300000006</v>
      </c>
      <c r="I6661">
        <v>-82.096734499999997</v>
      </c>
      <c r="J6661" s="1" t="str">
        <f t="shared" si="1100"/>
        <v>NGR lake sediment grab sample</v>
      </c>
      <c r="K6661" s="1" t="str">
        <f t="shared" si="1101"/>
        <v>&lt;177 micron (NGR)</v>
      </c>
      <c r="L6661">
        <v>41</v>
      </c>
      <c r="M6661" t="s">
        <v>177</v>
      </c>
      <c r="N6661">
        <v>800</v>
      </c>
      <c r="O6661" t="s">
        <v>615</v>
      </c>
      <c r="P6661" t="s">
        <v>343</v>
      </c>
      <c r="Q6661" t="s">
        <v>78</v>
      </c>
      <c r="R6661" t="s">
        <v>890</v>
      </c>
      <c r="S6661" t="s">
        <v>76</v>
      </c>
      <c r="T6661" t="s">
        <v>36</v>
      </c>
      <c r="U6661" t="s">
        <v>208</v>
      </c>
      <c r="V6661" t="s">
        <v>730</v>
      </c>
      <c r="W6661" t="s">
        <v>33</v>
      </c>
      <c r="X6661" t="s">
        <v>890</v>
      </c>
      <c r="Y6661" t="s">
        <v>125</v>
      </c>
      <c r="Z6661" t="s">
        <v>2070</v>
      </c>
    </row>
    <row r="6662" spans="1:26" hidden="1" x14ac:dyDescent="0.25">
      <c r="A6662" t="s">
        <v>26320</v>
      </c>
      <c r="B6662" t="s">
        <v>26321</v>
      </c>
      <c r="C6662" s="1" t="str">
        <f t="shared" si="1095"/>
        <v>21:0392</v>
      </c>
      <c r="D6662" s="1" t="str">
        <f t="shared" si="1099"/>
        <v>21:0131</v>
      </c>
      <c r="E6662" t="s">
        <v>26322</v>
      </c>
      <c r="F6662" t="s">
        <v>26323</v>
      </c>
      <c r="H6662">
        <v>67.165434000000005</v>
      </c>
      <c r="I6662">
        <v>-82.201115200000004</v>
      </c>
      <c r="J6662" s="1" t="str">
        <f t="shared" si="1100"/>
        <v>NGR lake sediment grab sample</v>
      </c>
      <c r="K6662" s="1" t="str">
        <f t="shared" si="1101"/>
        <v>&lt;177 micron (NGR)</v>
      </c>
      <c r="L6662">
        <v>41</v>
      </c>
      <c r="M6662" t="s">
        <v>187</v>
      </c>
      <c r="N6662">
        <v>801</v>
      </c>
      <c r="O6662" t="s">
        <v>74</v>
      </c>
      <c r="P6662" t="s">
        <v>236</v>
      </c>
      <c r="Q6662" t="s">
        <v>80</v>
      </c>
      <c r="R6662" t="s">
        <v>75</v>
      </c>
      <c r="S6662" t="s">
        <v>76</v>
      </c>
      <c r="T6662" t="s">
        <v>1095</v>
      </c>
      <c r="U6662" t="s">
        <v>208</v>
      </c>
      <c r="V6662" t="s">
        <v>216</v>
      </c>
      <c r="W6662" t="s">
        <v>39</v>
      </c>
      <c r="X6662" t="s">
        <v>82</v>
      </c>
      <c r="Y6662" t="s">
        <v>1607</v>
      </c>
      <c r="Z6662" t="s">
        <v>1053</v>
      </c>
    </row>
    <row r="6663" spans="1:26" hidden="1" x14ac:dyDescent="0.25">
      <c r="A6663" t="s">
        <v>26324</v>
      </c>
      <c r="B6663" t="s">
        <v>26325</v>
      </c>
      <c r="C6663" s="1" t="str">
        <f t="shared" si="1095"/>
        <v>21:0392</v>
      </c>
      <c r="D6663" s="1" t="str">
        <f t="shared" si="1099"/>
        <v>21:0131</v>
      </c>
      <c r="E6663" t="s">
        <v>26263</v>
      </c>
      <c r="F6663" t="s">
        <v>26326</v>
      </c>
      <c r="H6663">
        <v>67.186095600000002</v>
      </c>
      <c r="I6663">
        <v>-82.269637000000003</v>
      </c>
      <c r="J6663" s="1" t="str">
        <f t="shared" si="1100"/>
        <v>NGR lake sediment grab sample</v>
      </c>
      <c r="K6663" s="1" t="str">
        <f t="shared" si="1101"/>
        <v>&lt;177 micron (NGR)</v>
      </c>
      <c r="L6663">
        <v>41</v>
      </c>
      <c r="M6663" t="s">
        <v>366</v>
      </c>
      <c r="N6663">
        <v>802</v>
      </c>
      <c r="O6663" t="s">
        <v>155</v>
      </c>
      <c r="P6663" t="s">
        <v>342</v>
      </c>
      <c r="Q6663" t="s">
        <v>76</v>
      </c>
      <c r="R6663" t="s">
        <v>321</v>
      </c>
      <c r="S6663" t="s">
        <v>156</v>
      </c>
      <c r="T6663" t="s">
        <v>36</v>
      </c>
      <c r="U6663" t="s">
        <v>147</v>
      </c>
      <c r="V6663" t="s">
        <v>5476</v>
      </c>
      <c r="W6663" t="s">
        <v>39</v>
      </c>
      <c r="X6663" t="s">
        <v>48</v>
      </c>
      <c r="Y6663" t="s">
        <v>309</v>
      </c>
      <c r="Z6663" t="s">
        <v>109</v>
      </c>
    </row>
    <row r="6664" spans="1:26" hidden="1" x14ac:dyDescent="0.25">
      <c r="A6664" t="s">
        <v>26327</v>
      </c>
      <c r="B6664" t="s">
        <v>26328</v>
      </c>
      <c r="C6664" s="1" t="str">
        <f t="shared" si="1095"/>
        <v>21:0392</v>
      </c>
      <c r="D6664" s="1" t="str">
        <f t="shared" si="1099"/>
        <v>21:0131</v>
      </c>
      <c r="E6664" t="s">
        <v>26329</v>
      </c>
      <c r="F6664" t="s">
        <v>26330</v>
      </c>
      <c r="H6664">
        <v>67.199497600000001</v>
      </c>
      <c r="I6664">
        <v>-82.321939799999996</v>
      </c>
      <c r="J6664" s="1" t="str">
        <f t="shared" si="1100"/>
        <v>NGR lake sediment grab sample</v>
      </c>
      <c r="K6664" s="1" t="str">
        <f t="shared" si="1101"/>
        <v>&lt;177 micron (NGR)</v>
      </c>
      <c r="L6664">
        <v>41</v>
      </c>
      <c r="M6664" t="s">
        <v>196</v>
      </c>
      <c r="N6664">
        <v>803</v>
      </c>
      <c r="O6664" t="s">
        <v>488</v>
      </c>
      <c r="P6664" t="s">
        <v>236</v>
      </c>
      <c r="Q6664" t="s">
        <v>97</v>
      </c>
      <c r="R6664" t="s">
        <v>708</v>
      </c>
      <c r="S6664" t="s">
        <v>146</v>
      </c>
      <c r="T6664" t="s">
        <v>122</v>
      </c>
      <c r="U6664" t="s">
        <v>31</v>
      </c>
      <c r="V6664" t="s">
        <v>190</v>
      </c>
      <c r="W6664" t="s">
        <v>63</v>
      </c>
      <c r="X6664" t="s">
        <v>82</v>
      </c>
      <c r="Y6664" t="s">
        <v>309</v>
      </c>
      <c r="Z6664" t="s">
        <v>350</v>
      </c>
    </row>
    <row r="6665" spans="1:26" hidden="1" x14ac:dyDescent="0.25">
      <c r="A6665" t="s">
        <v>26331</v>
      </c>
      <c r="B6665" t="s">
        <v>26332</v>
      </c>
      <c r="C6665" s="1" t="str">
        <f t="shared" si="1095"/>
        <v>21:0392</v>
      </c>
      <c r="D6665" s="1" t="str">
        <f t="shared" si="1099"/>
        <v>21:0131</v>
      </c>
      <c r="E6665" t="s">
        <v>26333</v>
      </c>
      <c r="F6665" t="s">
        <v>26334</v>
      </c>
      <c r="H6665">
        <v>67.241805099999993</v>
      </c>
      <c r="I6665">
        <v>-82.3608701</v>
      </c>
      <c r="J6665" s="1" t="str">
        <f t="shared" si="1100"/>
        <v>NGR lake sediment grab sample</v>
      </c>
      <c r="K6665" s="1" t="str">
        <f t="shared" si="1101"/>
        <v>&lt;177 micron (NGR)</v>
      </c>
      <c r="L6665">
        <v>41</v>
      </c>
      <c r="M6665" t="s">
        <v>206</v>
      </c>
      <c r="N6665">
        <v>804</v>
      </c>
      <c r="O6665" t="s">
        <v>888</v>
      </c>
      <c r="P6665" t="s">
        <v>61</v>
      </c>
      <c r="Q6665" t="s">
        <v>198</v>
      </c>
      <c r="R6665" t="s">
        <v>108</v>
      </c>
      <c r="S6665" t="s">
        <v>271</v>
      </c>
      <c r="T6665" t="s">
        <v>122</v>
      </c>
      <c r="U6665" t="s">
        <v>2474</v>
      </c>
      <c r="V6665" t="s">
        <v>4470</v>
      </c>
      <c r="W6665" t="s">
        <v>80</v>
      </c>
      <c r="X6665" t="s">
        <v>890</v>
      </c>
      <c r="Y6665" t="s">
        <v>1607</v>
      </c>
      <c r="Z6665" t="s">
        <v>4550</v>
      </c>
    </row>
    <row r="6666" spans="1:26" hidden="1" x14ac:dyDescent="0.25">
      <c r="A6666" t="s">
        <v>26335</v>
      </c>
      <c r="B6666" t="s">
        <v>26336</v>
      </c>
      <c r="C6666" s="1" t="str">
        <f t="shared" si="1095"/>
        <v>21:0392</v>
      </c>
      <c r="D6666" s="1" t="str">
        <f t="shared" si="1099"/>
        <v>21:0131</v>
      </c>
      <c r="E6666" t="s">
        <v>26337</v>
      </c>
      <c r="F6666" t="s">
        <v>26338</v>
      </c>
      <c r="H6666">
        <v>67.277464199999997</v>
      </c>
      <c r="I6666">
        <v>-82.430411500000005</v>
      </c>
      <c r="J6666" s="1" t="str">
        <f t="shared" si="1100"/>
        <v>NGR lake sediment grab sample</v>
      </c>
      <c r="K6666" s="1" t="str">
        <f t="shared" si="1101"/>
        <v>&lt;177 micron (NGR)</v>
      </c>
      <c r="L6666">
        <v>41</v>
      </c>
      <c r="M6666" t="s">
        <v>214</v>
      </c>
      <c r="N6666">
        <v>805</v>
      </c>
      <c r="O6666" t="s">
        <v>615</v>
      </c>
      <c r="P6666" t="s">
        <v>516</v>
      </c>
      <c r="Q6666" t="s">
        <v>50</v>
      </c>
      <c r="R6666" t="s">
        <v>335</v>
      </c>
      <c r="S6666" t="s">
        <v>290</v>
      </c>
      <c r="T6666" t="s">
        <v>36</v>
      </c>
      <c r="U6666" t="s">
        <v>655</v>
      </c>
      <c r="V6666" t="s">
        <v>5080</v>
      </c>
      <c r="W6666" t="s">
        <v>63</v>
      </c>
      <c r="X6666" t="s">
        <v>79</v>
      </c>
      <c r="Y6666" t="s">
        <v>33</v>
      </c>
      <c r="Z6666" t="s">
        <v>3166</v>
      </c>
    </row>
    <row r="6667" spans="1:26" hidden="1" x14ac:dyDescent="0.25">
      <c r="A6667" t="s">
        <v>26339</v>
      </c>
      <c r="B6667" t="s">
        <v>26340</v>
      </c>
      <c r="C6667" s="1" t="str">
        <f t="shared" si="1095"/>
        <v>21:0392</v>
      </c>
      <c r="D6667" s="1" t="str">
        <f t="shared" si="1099"/>
        <v>21:0131</v>
      </c>
      <c r="E6667" t="s">
        <v>26341</v>
      </c>
      <c r="F6667" t="s">
        <v>26342</v>
      </c>
      <c r="H6667">
        <v>67.579628099999994</v>
      </c>
      <c r="I6667">
        <v>-83.616523299999997</v>
      </c>
      <c r="J6667" s="1" t="str">
        <f t="shared" si="1100"/>
        <v>NGR lake sediment grab sample</v>
      </c>
      <c r="K6667" s="1" t="str">
        <f t="shared" si="1101"/>
        <v>&lt;177 micron (NGR)</v>
      </c>
      <c r="L6667">
        <v>42</v>
      </c>
      <c r="M6667" t="s">
        <v>242</v>
      </c>
      <c r="N6667">
        <v>806</v>
      </c>
      <c r="O6667" t="s">
        <v>40</v>
      </c>
      <c r="P6667" t="s">
        <v>88</v>
      </c>
      <c r="Q6667" t="s">
        <v>596</v>
      </c>
      <c r="R6667" t="s">
        <v>121</v>
      </c>
      <c r="S6667" t="s">
        <v>34</v>
      </c>
      <c r="T6667" t="s">
        <v>1095</v>
      </c>
      <c r="U6667" t="s">
        <v>1480</v>
      </c>
      <c r="V6667" t="s">
        <v>548</v>
      </c>
      <c r="W6667" t="s">
        <v>33</v>
      </c>
      <c r="X6667" t="s">
        <v>336</v>
      </c>
      <c r="Y6667" t="s">
        <v>125</v>
      </c>
      <c r="Z6667" t="s">
        <v>4729</v>
      </c>
    </row>
    <row r="6668" spans="1:26" hidden="1" x14ac:dyDescent="0.25">
      <c r="A6668" t="s">
        <v>26343</v>
      </c>
      <c r="B6668" t="s">
        <v>26344</v>
      </c>
      <c r="C6668" s="1" t="str">
        <f t="shared" si="1095"/>
        <v>21:0392</v>
      </c>
      <c r="D6668" s="1" t="str">
        <f t="shared" si="1099"/>
        <v>21:0131</v>
      </c>
      <c r="E6668" t="s">
        <v>26345</v>
      </c>
      <c r="F6668" t="s">
        <v>26346</v>
      </c>
      <c r="H6668">
        <v>67.294621899999996</v>
      </c>
      <c r="I6668">
        <v>-82.531281300000003</v>
      </c>
      <c r="J6668" s="1" t="str">
        <f t="shared" si="1100"/>
        <v>NGR lake sediment grab sample</v>
      </c>
      <c r="K6668" s="1" t="str">
        <f t="shared" si="1101"/>
        <v>&lt;177 micron (NGR)</v>
      </c>
      <c r="L6668">
        <v>42</v>
      </c>
      <c r="M6668" t="s">
        <v>251</v>
      </c>
      <c r="N6668">
        <v>807</v>
      </c>
      <c r="O6668" t="s">
        <v>91</v>
      </c>
      <c r="P6668" t="s">
        <v>455</v>
      </c>
      <c r="Q6668" t="s">
        <v>668</v>
      </c>
      <c r="R6668" t="s">
        <v>1828</v>
      </c>
      <c r="S6668" t="s">
        <v>394</v>
      </c>
      <c r="T6668" t="s">
        <v>36</v>
      </c>
      <c r="U6668" t="s">
        <v>464</v>
      </c>
      <c r="V6668" t="s">
        <v>16241</v>
      </c>
      <c r="W6668" t="s">
        <v>39</v>
      </c>
      <c r="X6668" t="s">
        <v>82</v>
      </c>
      <c r="Y6668" t="s">
        <v>82</v>
      </c>
      <c r="Z6668" t="s">
        <v>3166</v>
      </c>
    </row>
    <row r="6669" spans="1:26" hidden="1" x14ac:dyDescent="0.25">
      <c r="A6669" t="s">
        <v>26347</v>
      </c>
      <c r="B6669" t="s">
        <v>26348</v>
      </c>
      <c r="C6669" s="1" t="str">
        <f t="shared" si="1095"/>
        <v>21:0392</v>
      </c>
      <c r="D6669" s="1" t="str">
        <f t="shared" si="1099"/>
        <v>21:0131</v>
      </c>
      <c r="E6669" t="s">
        <v>26349</v>
      </c>
      <c r="F6669" t="s">
        <v>26350</v>
      </c>
      <c r="H6669">
        <v>67.307817499999999</v>
      </c>
      <c r="I6669">
        <v>-82.518276900000004</v>
      </c>
      <c r="J6669" s="1" t="str">
        <f t="shared" si="1100"/>
        <v>NGR lake sediment grab sample</v>
      </c>
      <c r="K6669" s="1" t="str">
        <f t="shared" si="1101"/>
        <v>&lt;177 micron (NGR)</v>
      </c>
      <c r="L6669">
        <v>42</v>
      </c>
      <c r="M6669" t="s">
        <v>259</v>
      </c>
      <c r="N6669">
        <v>808</v>
      </c>
      <c r="O6669" t="s">
        <v>603</v>
      </c>
      <c r="P6669" t="s">
        <v>197</v>
      </c>
      <c r="Q6669" t="s">
        <v>198</v>
      </c>
      <c r="R6669" t="s">
        <v>224</v>
      </c>
      <c r="S6669" t="s">
        <v>64</v>
      </c>
      <c r="T6669" t="s">
        <v>36</v>
      </c>
      <c r="U6669" t="s">
        <v>390</v>
      </c>
      <c r="V6669" t="s">
        <v>13108</v>
      </c>
      <c r="W6669" t="s">
        <v>33</v>
      </c>
      <c r="X6669" t="s">
        <v>82</v>
      </c>
      <c r="Y6669" t="s">
        <v>5107</v>
      </c>
      <c r="Z6669" t="s">
        <v>7612</v>
      </c>
    </row>
    <row r="6670" spans="1:26" hidden="1" x14ac:dyDescent="0.25">
      <c r="A6670" t="s">
        <v>26351</v>
      </c>
      <c r="B6670" t="s">
        <v>26352</v>
      </c>
      <c r="C6670" s="1" t="str">
        <f t="shared" si="1095"/>
        <v>21:0392</v>
      </c>
      <c r="D6670" s="1" t="str">
        <f t="shared" si="1099"/>
        <v>21:0131</v>
      </c>
      <c r="E6670" t="s">
        <v>26349</v>
      </c>
      <c r="F6670" t="s">
        <v>26353</v>
      </c>
      <c r="H6670">
        <v>67.307817499999999</v>
      </c>
      <c r="I6670">
        <v>-82.518276900000004</v>
      </c>
      <c r="J6670" s="1" t="str">
        <f t="shared" si="1100"/>
        <v>NGR lake sediment grab sample</v>
      </c>
      <c r="K6670" s="1" t="str">
        <f t="shared" si="1101"/>
        <v>&lt;177 micron (NGR)</v>
      </c>
      <c r="L6670">
        <v>42</v>
      </c>
      <c r="M6670" t="s">
        <v>268</v>
      </c>
      <c r="N6670">
        <v>809</v>
      </c>
      <c r="O6670" t="s">
        <v>3158</v>
      </c>
      <c r="P6670" t="s">
        <v>197</v>
      </c>
      <c r="Q6670" t="s">
        <v>198</v>
      </c>
      <c r="R6670" t="s">
        <v>223</v>
      </c>
      <c r="S6670" t="s">
        <v>50</v>
      </c>
      <c r="T6670" t="s">
        <v>36</v>
      </c>
      <c r="U6670" t="s">
        <v>390</v>
      </c>
      <c r="V6670" t="s">
        <v>12849</v>
      </c>
      <c r="W6670" t="s">
        <v>33</v>
      </c>
      <c r="X6670" t="s">
        <v>890</v>
      </c>
      <c r="Y6670" t="s">
        <v>7452</v>
      </c>
      <c r="Z6670" t="s">
        <v>738</v>
      </c>
    </row>
    <row r="6671" spans="1:26" hidden="1" x14ac:dyDescent="0.25">
      <c r="A6671" t="s">
        <v>26354</v>
      </c>
      <c r="B6671" t="s">
        <v>26355</v>
      </c>
      <c r="C6671" s="1" t="str">
        <f t="shared" si="1095"/>
        <v>21:0392</v>
      </c>
      <c r="D6671" s="1" t="str">
        <f t="shared" si="1099"/>
        <v>21:0131</v>
      </c>
      <c r="E6671" t="s">
        <v>26356</v>
      </c>
      <c r="F6671" t="s">
        <v>26357</v>
      </c>
      <c r="H6671">
        <v>67.341495699999996</v>
      </c>
      <c r="I6671">
        <v>-82.599169099999997</v>
      </c>
      <c r="J6671" s="1" t="str">
        <f t="shared" si="1100"/>
        <v>NGR lake sediment grab sample</v>
      </c>
      <c r="K6671" s="1" t="str">
        <f t="shared" si="1101"/>
        <v>&lt;177 micron (NGR)</v>
      </c>
      <c r="L6671">
        <v>42</v>
      </c>
      <c r="M6671" t="s">
        <v>47</v>
      </c>
      <c r="N6671">
        <v>810</v>
      </c>
      <c r="O6671" t="s">
        <v>963</v>
      </c>
      <c r="P6671" t="s">
        <v>1090</v>
      </c>
      <c r="Q6671" t="s">
        <v>349</v>
      </c>
      <c r="R6671" t="s">
        <v>1047</v>
      </c>
      <c r="S6671" t="s">
        <v>391</v>
      </c>
      <c r="T6671" t="s">
        <v>122</v>
      </c>
      <c r="U6671" t="s">
        <v>4294</v>
      </c>
      <c r="V6671" t="s">
        <v>865</v>
      </c>
      <c r="W6671" t="s">
        <v>97</v>
      </c>
      <c r="X6671" t="s">
        <v>890</v>
      </c>
      <c r="Y6671" t="s">
        <v>40</v>
      </c>
      <c r="Z6671" t="s">
        <v>1830</v>
      </c>
    </row>
    <row r="6672" spans="1:26" hidden="1" x14ac:dyDescent="0.25">
      <c r="A6672" t="s">
        <v>26358</v>
      </c>
      <c r="B6672" t="s">
        <v>26359</v>
      </c>
      <c r="C6672" s="1" t="str">
        <f t="shared" si="1095"/>
        <v>21:0392</v>
      </c>
      <c r="D6672" s="1" t="str">
        <f t="shared" si="1099"/>
        <v>21:0131</v>
      </c>
      <c r="E6672" t="s">
        <v>26360</v>
      </c>
      <c r="F6672" t="s">
        <v>26361</v>
      </c>
      <c r="H6672">
        <v>67.591434399999997</v>
      </c>
      <c r="I6672">
        <v>-83.602399199999994</v>
      </c>
      <c r="J6672" s="1" t="str">
        <f t="shared" si="1100"/>
        <v>NGR lake sediment grab sample</v>
      </c>
      <c r="K6672" s="1" t="str">
        <f t="shared" si="1101"/>
        <v>&lt;177 micron (NGR)</v>
      </c>
      <c r="L6672">
        <v>42</v>
      </c>
      <c r="M6672" t="s">
        <v>60</v>
      </c>
      <c r="N6672">
        <v>811</v>
      </c>
      <c r="O6672" t="s">
        <v>631</v>
      </c>
      <c r="P6672" t="s">
        <v>208</v>
      </c>
      <c r="Q6672" t="s">
        <v>283</v>
      </c>
      <c r="R6672" t="s">
        <v>48</v>
      </c>
      <c r="S6672" t="s">
        <v>77</v>
      </c>
      <c r="T6672" t="s">
        <v>1095</v>
      </c>
      <c r="U6672" t="s">
        <v>260</v>
      </c>
      <c r="V6672" t="s">
        <v>1589</v>
      </c>
      <c r="W6672" t="s">
        <v>39</v>
      </c>
      <c r="X6672" t="s">
        <v>336</v>
      </c>
      <c r="Y6672" t="s">
        <v>66</v>
      </c>
      <c r="Z6672" t="s">
        <v>134</v>
      </c>
    </row>
    <row r="6673" spans="1:26" hidden="1" x14ac:dyDescent="0.25">
      <c r="A6673" t="s">
        <v>26362</v>
      </c>
      <c r="B6673" t="s">
        <v>26363</v>
      </c>
      <c r="C6673" s="1" t="str">
        <f t="shared" si="1095"/>
        <v>21:0392</v>
      </c>
      <c r="D6673" s="1" t="str">
        <f t="shared" si="1099"/>
        <v>21:0131</v>
      </c>
      <c r="E6673" t="s">
        <v>26341</v>
      </c>
      <c r="F6673" t="s">
        <v>26364</v>
      </c>
      <c r="H6673">
        <v>67.579628099999994</v>
      </c>
      <c r="I6673">
        <v>-83.616523299999997</v>
      </c>
      <c r="J6673" s="1" t="str">
        <f t="shared" si="1100"/>
        <v>NGR lake sediment grab sample</v>
      </c>
      <c r="K6673" s="1" t="str">
        <f t="shared" si="1101"/>
        <v>&lt;177 micron (NGR)</v>
      </c>
      <c r="L6673">
        <v>42</v>
      </c>
      <c r="M6673" t="s">
        <v>366</v>
      </c>
      <c r="N6673">
        <v>812</v>
      </c>
      <c r="O6673" t="s">
        <v>208</v>
      </c>
      <c r="P6673" t="s">
        <v>88</v>
      </c>
      <c r="Q6673" t="s">
        <v>596</v>
      </c>
      <c r="R6673" t="s">
        <v>423</v>
      </c>
      <c r="S6673" t="s">
        <v>34</v>
      </c>
      <c r="T6673" t="s">
        <v>1095</v>
      </c>
      <c r="U6673" t="s">
        <v>909</v>
      </c>
      <c r="V6673" t="s">
        <v>5519</v>
      </c>
      <c r="W6673" t="s">
        <v>33</v>
      </c>
      <c r="X6673" t="s">
        <v>336</v>
      </c>
      <c r="Y6673" t="s">
        <v>309</v>
      </c>
      <c r="Z6673" t="s">
        <v>3838</v>
      </c>
    </row>
    <row r="6674" spans="1:26" hidden="1" x14ac:dyDescent="0.25">
      <c r="A6674" t="s">
        <v>26365</v>
      </c>
      <c r="B6674" t="s">
        <v>26366</v>
      </c>
      <c r="C6674" s="1" t="str">
        <f t="shared" si="1095"/>
        <v>21:0392</v>
      </c>
      <c r="D6674" s="1" t="str">
        <f t="shared" si="1099"/>
        <v>21:0131</v>
      </c>
      <c r="E6674" t="s">
        <v>26367</v>
      </c>
      <c r="F6674" t="s">
        <v>26368</v>
      </c>
      <c r="H6674">
        <v>67.594606099999993</v>
      </c>
      <c r="I6674">
        <v>-83.712407499999998</v>
      </c>
      <c r="J6674" s="1" t="str">
        <f t="shared" si="1100"/>
        <v>NGR lake sediment grab sample</v>
      </c>
      <c r="K6674" s="1" t="str">
        <f t="shared" si="1101"/>
        <v>&lt;177 micron (NGR)</v>
      </c>
      <c r="L6674">
        <v>42</v>
      </c>
      <c r="M6674" t="s">
        <v>73</v>
      </c>
      <c r="N6674">
        <v>813</v>
      </c>
      <c r="O6674" t="s">
        <v>67</v>
      </c>
      <c r="P6674" t="s">
        <v>320</v>
      </c>
      <c r="Q6674" t="s">
        <v>761</v>
      </c>
      <c r="R6674" t="s">
        <v>32</v>
      </c>
      <c r="S6674" t="s">
        <v>109</v>
      </c>
      <c r="T6674" t="s">
        <v>36</v>
      </c>
      <c r="U6674" t="s">
        <v>235</v>
      </c>
      <c r="V6674" t="s">
        <v>1703</v>
      </c>
      <c r="W6674" t="s">
        <v>181</v>
      </c>
      <c r="X6674" t="s">
        <v>890</v>
      </c>
      <c r="Y6674" t="s">
        <v>63</v>
      </c>
      <c r="Z6674" t="s">
        <v>1200</v>
      </c>
    </row>
    <row r="6675" spans="1:26" hidden="1" x14ac:dyDescent="0.25">
      <c r="A6675" t="s">
        <v>26369</v>
      </c>
      <c r="B6675" t="s">
        <v>26370</v>
      </c>
      <c r="C6675" s="1" t="str">
        <f t="shared" si="1095"/>
        <v>21:0392</v>
      </c>
      <c r="D6675" s="1" t="str">
        <f t="shared" si="1099"/>
        <v>21:0131</v>
      </c>
      <c r="E6675" t="s">
        <v>26371</v>
      </c>
      <c r="F6675" t="s">
        <v>26372</v>
      </c>
      <c r="H6675">
        <v>67.610737599999993</v>
      </c>
      <c r="I6675">
        <v>-83.795488700000007</v>
      </c>
      <c r="J6675" s="1" t="str">
        <f t="shared" si="1100"/>
        <v>NGR lake sediment grab sample</v>
      </c>
      <c r="K6675" s="1" t="str">
        <f t="shared" si="1101"/>
        <v>&lt;177 micron (NGR)</v>
      </c>
      <c r="L6675">
        <v>42</v>
      </c>
      <c r="M6675" t="s">
        <v>87</v>
      </c>
      <c r="N6675">
        <v>814</v>
      </c>
      <c r="O6675" t="s">
        <v>91</v>
      </c>
      <c r="P6675" t="s">
        <v>342</v>
      </c>
      <c r="Q6675" t="s">
        <v>335</v>
      </c>
      <c r="R6675" t="s">
        <v>133</v>
      </c>
      <c r="S6675" t="s">
        <v>75</v>
      </c>
      <c r="T6675" t="s">
        <v>36</v>
      </c>
      <c r="U6675" t="s">
        <v>8210</v>
      </c>
      <c r="V6675" t="s">
        <v>97</v>
      </c>
      <c r="W6675" t="s">
        <v>39</v>
      </c>
      <c r="X6675" t="s">
        <v>283</v>
      </c>
      <c r="Y6675" t="s">
        <v>875</v>
      </c>
      <c r="Z6675" t="s">
        <v>2697</v>
      </c>
    </row>
    <row r="6676" spans="1:26" hidden="1" x14ac:dyDescent="0.25">
      <c r="A6676" t="s">
        <v>26373</v>
      </c>
      <c r="B6676" t="s">
        <v>26374</v>
      </c>
      <c r="C6676" s="1" t="str">
        <f t="shared" si="1095"/>
        <v>21:0392</v>
      </c>
      <c r="D6676" s="1" t="str">
        <f t="shared" si="1099"/>
        <v>21:0131</v>
      </c>
      <c r="E6676" t="s">
        <v>26375</v>
      </c>
      <c r="F6676" t="s">
        <v>26376</v>
      </c>
      <c r="H6676">
        <v>67.634268300000002</v>
      </c>
      <c r="I6676">
        <v>-83.977361099999996</v>
      </c>
      <c r="J6676" s="1" t="str">
        <f t="shared" si="1100"/>
        <v>NGR lake sediment grab sample</v>
      </c>
      <c r="K6676" s="1" t="str">
        <f t="shared" si="1101"/>
        <v>&lt;177 micron (NGR)</v>
      </c>
      <c r="L6676">
        <v>42</v>
      </c>
      <c r="M6676" t="s">
        <v>96</v>
      </c>
      <c r="N6676">
        <v>815</v>
      </c>
      <c r="O6676" t="s">
        <v>144</v>
      </c>
      <c r="P6676" t="s">
        <v>488</v>
      </c>
      <c r="Q6676" t="s">
        <v>121</v>
      </c>
      <c r="R6676" t="s">
        <v>696</v>
      </c>
      <c r="S6676" t="s">
        <v>75</v>
      </c>
      <c r="T6676" t="s">
        <v>36</v>
      </c>
      <c r="U6676" t="s">
        <v>4778</v>
      </c>
      <c r="V6676" t="s">
        <v>661</v>
      </c>
      <c r="W6676" t="s">
        <v>33</v>
      </c>
      <c r="X6676" t="s">
        <v>82</v>
      </c>
      <c r="Y6676" t="s">
        <v>66</v>
      </c>
      <c r="Z6676" t="s">
        <v>146</v>
      </c>
    </row>
    <row r="6677" spans="1:26" hidden="1" x14ac:dyDescent="0.25">
      <c r="A6677" t="s">
        <v>26377</v>
      </c>
      <c r="B6677" t="s">
        <v>26378</v>
      </c>
      <c r="C6677" s="1" t="str">
        <f t="shared" si="1095"/>
        <v>21:0392</v>
      </c>
      <c r="D6677" s="1" t="str">
        <f>HYPERLINK("http://geochem.nrcan.gc.ca/cdogs/content/svy/svy_e.htm", "")</f>
        <v/>
      </c>
      <c r="G6677" s="1" t="str">
        <f>HYPERLINK("http://geochem.nrcan.gc.ca/cdogs/content/cr_/cr_00023_e.htm", "23")</f>
        <v>23</v>
      </c>
      <c r="J6677" t="s">
        <v>220</v>
      </c>
      <c r="K6677" t="s">
        <v>221</v>
      </c>
      <c r="L6677">
        <v>42</v>
      </c>
      <c r="M6677" t="s">
        <v>222</v>
      </c>
      <c r="N6677">
        <v>816</v>
      </c>
      <c r="O6677" t="s">
        <v>615</v>
      </c>
      <c r="P6677" t="s">
        <v>334</v>
      </c>
      <c r="Q6677" t="s">
        <v>277</v>
      </c>
      <c r="R6677" t="s">
        <v>156</v>
      </c>
      <c r="S6677" t="s">
        <v>290</v>
      </c>
      <c r="T6677" t="s">
        <v>36</v>
      </c>
      <c r="U6677" t="s">
        <v>1282</v>
      </c>
      <c r="V6677" t="s">
        <v>1802</v>
      </c>
      <c r="W6677" t="s">
        <v>39</v>
      </c>
      <c r="X6677" t="s">
        <v>300</v>
      </c>
      <c r="Y6677" t="s">
        <v>76</v>
      </c>
      <c r="Z6677" t="s">
        <v>134</v>
      </c>
    </row>
    <row r="6678" spans="1:26" hidden="1" x14ac:dyDescent="0.25">
      <c r="A6678" t="s">
        <v>26379</v>
      </c>
      <c r="B6678" t="s">
        <v>26380</v>
      </c>
      <c r="C6678" s="1" t="str">
        <f t="shared" si="1095"/>
        <v>21:0392</v>
      </c>
      <c r="D6678" s="1" t="str">
        <f t="shared" ref="D6678:D6696" si="1102">HYPERLINK("http://geochem.nrcan.gc.ca/cdogs/content/svy/svy210131_e.htm", "21:0131")</f>
        <v>21:0131</v>
      </c>
      <c r="E6678" t="s">
        <v>26381</v>
      </c>
      <c r="F6678" t="s">
        <v>26382</v>
      </c>
      <c r="H6678">
        <v>67.389415200000002</v>
      </c>
      <c r="I6678">
        <v>-81.380486500000004</v>
      </c>
      <c r="J6678" s="1" t="str">
        <f t="shared" ref="J6678:J6696" si="1103">HYPERLINK("http://geochem.nrcan.gc.ca/cdogs/content/kwd/kwd020027_e.htm", "NGR lake sediment grab sample")</f>
        <v>NGR lake sediment grab sample</v>
      </c>
      <c r="K6678" s="1" t="str">
        <f t="shared" ref="K6678:K6696" si="1104">HYPERLINK("http://geochem.nrcan.gc.ca/cdogs/content/kwd/kwd080006_e.htm", "&lt;177 micron (NGR)")</f>
        <v>&lt;177 micron (NGR)</v>
      </c>
      <c r="L6678">
        <v>43</v>
      </c>
      <c r="M6678" t="s">
        <v>242</v>
      </c>
      <c r="N6678">
        <v>817</v>
      </c>
      <c r="O6678" t="s">
        <v>609</v>
      </c>
      <c r="P6678" t="s">
        <v>48</v>
      </c>
      <c r="Q6678" t="s">
        <v>198</v>
      </c>
      <c r="R6678" t="s">
        <v>51</v>
      </c>
      <c r="S6678" t="s">
        <v>198</v>
      </c>
      <c r="T6678" t="s">
        <v>36</v>
      </c>
      <c r="U6678" t="s">
        <v>1024</v>
      </c>
      <c r="V6678" t="s">
        <v>1475</v>
      </c>
      <c r="W6678" t="s">
        <v>63</v>
      </c>
      <c r="X6678" t="s">
        <v>82</v>
      </c>
      <c r="Y6678" t="s">
        <v>39</v>
      </c>
      <c r="Z6678" t="s">
        <v>76</v>
      </c>
    </row>
    <row r="6679" spans="1:26" hidden="1" x14ac:dyDescent="0.25">
      <c r="A6679" t="s">
        <v>26383</v>
      </c>
      <c r="B6679" t="s">
        <v>26384</v>
      </c>
      <c r="C6679" s="1" t="str">
        <f t="shared" si="1095"/>
        <v>21:0392</v>
      </c>
      <c r="D6679" s="1" t="str">
        <f t="shared" si="1102"/>
        <v>21:0131</v>
      </c>
      <c r="E6679" t="s">
        <v>26385</v>
      </c>
      <c r="F6679" t="s">
        <v>26386</v>
      </c>
      <c r="H6679">
        <v>67.371075500000003</v>
      </c>
      <c r="I6679">
        <v>-81.959863799999994</v>
      </c>
      <c r="J6679" s="1" t="str">
        <f t="shared" si="1103"/>
        <v>NGR lake sediment grab sample</v>
      </c>
      <c r="K6679" s="1" t="str">
        <f t="shared" si="1104"/>
        <v>&lt;177 micron (NGR)</v>
      </c>
      <c r="L6679">
        <v>43</v>
      </c>
      <c r="M6679" t="s">
        <v>47</v>
      </c>
      <c r="N6679">
        <v>818</v>
      </c>
      <c r="O6679" t="s">
        <v>639</v>
      </c>
      <c r="P6679" t="s">
        <v>88</v>
      </c>
      <c r="Q6679" t="s">
        <v>110</v>
      </c>
      <c r="R6679" t="s">
        <v>289</v>
      </c>
      <c r="S6679" t="s">
        <v>335</v>
      </c>
      <c r="T6679" t="s">
        <v>36</v>
      </c>
      <c r="U6679" t="s">
        <v>497</v>
      </c>
      <c r="V6679" t="s">
        <v>380</v>
      </c>
      <c r="W6679" t="s">
        <v>39</v>
      </c>
      <c r="X6679" t="s">
        <v>79</v>
      </c>
      <c r="Y6679" t="s">
        <v>80</v>
      </c>
      <c r="Z6679" t="s">
        <v>3162</v>
      </c>
    </row>
    <row r="6680" spans="1:26" hidden="1" x14ac:dyDescent="0.25">
      <c r="A6680" t="s">
        <v>26387</v>
      </c>
      <c r="B6680" t="s">
        <v>26388</v>
      </c>
      <c r="C6680" s="1" t="str">
        <f t="shared" si="1095"/>
        <v>21:0392</v>
      </c>
      <c r="D6680" s="1" t="str">
        <f t="shared" si="1102"/>
        <v>21:0131</v>
      </c>
      <c r="E6680" t="s">
        <v>26389</v>
      </c>
      <c r="F6680" t="s">
        <v>26390</v>
      </c>
      <c r="H6680">
        <v>67.388791600000005</v>
      </c>
      <c r="I6680">
        <v>-81.889624999999995</v>
      </c>
      <c r="J6680" s="1" t="str">
        <f t="shared" si="1103"/>
        <v>NGR lake sediment grab sample</v>
      </c>
      <c r="K6680" s="1" t="str">
        <f t="shared" si="1104"/>
        <v>&lt;177 micron (NGR)</v>
      </c>
      <c r="L6680">
        <v>43</v>
      </c>
      <c r="M6680" t="s">
        <v>60</v>
      </c>
      <c r="N6680">
        <v>819</v>
      </c>
      <c r="O6680" t="s">
        <v>144</v>
      </c>
      <c r="P6680" t="s">
        <v>702</v>
      </c>
      <c r="Q6680" t="s">
        <v>283</v>
      </c>
      <c r="R6680" t="s">
        <v>22849</v>
      </c>
      <c r="S6680" t="s">
        <v>349</v>
      </c>
      <c r="T6680" t="s">
        <v>36</v>
      </c>
      <c r="U6680" t="s">
        <v>497</v>
      </c>
      <c r="V6680" t="s">
        <v>7446</v>
      </c>
      <c r="W6680" t="s">
        <v>78</v>
      </c>
      <c r="X6680" t="s">
        <v>79</v>
      </c>
      <c r="Y6680" t="s">
        <v>1607</v>
      </c>
      <c r="Z6680" t="s">
        <v>3940</v>
      </c>
    </row>
    <row r="6681" spans="1:26" hidden="1" x14ac:dyDescent="0.25">
      <c r="A6681" t="s">
        <v>26391</v>
      </c>
      <c r="B6681" t="s">
        <v>26392</v>
      </c>
      <c r="C6681" s="1" t="str">
        <f t="shared" si="1095"/>
        <v>21:0392</v>
      </c>
      <c r="D6681" s="1" t="str">
        <f t="shared" si="1102"/>
        <v>21:0131</v>
      </c>
      <c r="E6681" t="s">
        <v>26393</v>
      </c>
      <c r="F6681" t="s">
        <v>26394</v>
      </c>
      <c r="H6681">
        <v>67.377529600000003</v>
      </c>
      <c r="I6681">
        <v>-81.779523400000002</v>
      </c>
      <c r="J6681" s="1" t="str">
        <f t="shared" si="1103"/>
        <v>NGR lake sediment grab sample</v>
      </c>
      <c r="K6681" s="1" t="str">
        <f t="shared" si="1104"/>
        <v>&lt;177 micron (NGR)</v>
      </c>
      <c r="L6681">
        <v>43</v>
      </c>
      <c r="M6681" t="s">
        <v>251</v>
      </c>
      <c r="N6681">
        <v>820</v>
      </c>
      <c r="O6681" t="s">
        <v>1819</v>
      </c>
      <c r="P6681" t="s">
        <v>88</v>
      </c>
      <c r="Q6681" t="s">
        <v>64</v>
      </c>
      <c r="R6681" t="s">
        <v>18763</v>
      </c>
      <c r="S6681" t="s">
        <v>708</v>
      </c>
      <c r="T6681" t="s">
        <v>36</v>
      </c>
      <c r="U6681" t="s">
        <v>456</v>
      </c>
      <c r="V6681" t="s">
        <v>26395</v>
      </c>
      <c r="W6681" t="s">
        <v>33</v>
      </c>
      <c r="X6681" t="s">
        <v>890</v>
      </c>
      <c r="Y6681" t="s">
        <v>3466</v>
      </c>
      <c r="Z6681" t="s">
        <v>4687</v>
      </c>
    </row>
    <row r="6682" spans="1:26" hidden="1" x14ac:dyDescent="0.25">
      <c r="A6682" t="s">
        <v>26396</v>
      </c>
      <c r="B6682" t="s">
        <v>26397</v>
      </c>
      <c r="C6682" s="1" t="str">
        <f t="shared" si="1095"/>
        <v>21:0392</v>
      </c>
      <c r="D6682" s="1" t="str">
        <f t="shared" si="1102"/>
        <v>21:0131</v>
      </c>
      <c r="E6682" t="s">
        <v>26398</v>
      </c>
      <c r="F6682" t="s">
        <v>26399</v>
      </c>
      <c r="H6682">
        <v>67.370826800000003</v>
      </c>
      <c r="I6682">
        <v>-81.757365399999998</v>
      </c>
      <c r="J6682" s="1" t="str">
        <f t="shared" si="1103"/>
        <v>NGR lake sediment grab sample</v>
      </c>
      <c r="K6682" s="1" t="str">
        <f t="shared" si="1104"/>
        <v>&lt;177 micron (NGR)</v>
      </c>
      <c r="L6682">
        <v>43</v>
      </c>
      <c r="M6682" t="s">
        <v>259</v>
      </c>
      <c r="N6682">
        <v>821</v>
      </c>
      <c r="O6682" t="s">
        <v>497</v>
      </c>
      <c r="P6682" t="s">
        <v>417</v>
      </c>
      <c r="Q6682" t="s">
        <v>77</v>
      </c>
      <c r="R6682" t="s">
        <v>253</v>
      </c>
      <c r="S6682" t="s">
        <v>546</v>
      </c>
      <c r="T6682" t="s">
        <v>36</v>
      </c>
      <c r="U6682" t="s">
        <v>3083</v>
      </c>
      <c r="V6682" t="s">
        <v>156</v>
      </c>
      <c r="W6682" t="s">
        <v>181</v>
      </c>
      <c r="X6682" t="s">
        <v>890</v>
      </c>
      <c r="Y6682" t="s">
        <v>33</v>
      </c>
      <c r="Z6682" t="s">
        <v>2787</v>
      </c>
    </row>
    <row r="6683" spans="1:26" hidden="1" x14ac:dyDescent="0.25">
      <c r="A6683" t="s">
        <v>26400</v>
      </c>
      <c r="B6683" t="s">
        <v>26401</v>
      </c>
      <c r="C6683" s="1" t="str">
        <f t="shared" si="1095"/>
        <v>21:0392</v>
      </c>
      <c r="D6683" s="1" t="str">
        <f t="shared" si="1102"/>
        <v>21:0131</v>
      </c>
      <c r="E6683" t="s">
        <v>26398</v>
      </c>
      <c r="F6683" t="s">
        <v>26402</v>
      </c>
      <c r="H6683">
        <v>67.370826800000003</v>
      </c>
      <c r="I6683">
        <v>-81.757365399999998</v>
      </c>
      <c r="J6683" s="1" t="str">
        <f t="shared" si="1103"/>
        <v>NGR lake sediment grab sample</v>
      </c>
      <c r="K6683" s="1" t="str">
        <f t="shared" si="1104"/>
        <v>&lt;177 micron (NGR)</v>
      </c>
      <c r="L6683">
        <v>43</v>
      </c>
      <c r="M6683" t="s">
        <v>268</v>
      </c>
      <c r="N6683">
        <v>822</v>
      </c>
      <c r="O6683" t="s">
        <v>667</v>
      </c>
      <c r="P6683" t="s">
        <v>306</v>
      </c>
      <c r="Q6683" t="s">
        <v>277</v>
      </c>
      <c r="R6683" t="s">
        <v>19874</v>
      </c>
      <c r="S6683" t="s">
        <v>406</v>
      </c>
      <c r="T6683" t="s">
        <v>36</v>
      </c>
      <c r="U6683" t="s">
        <v>1205</v>
      </c>
      <c r="V6683" t="s">
        <v>7452</v>
      </c>
      <c r="W6683" t="s">
        <v>39</v>
      </c>
      <c r="X6683" t="s">
        <v>48</v>
      </c>
      <c r="Y6683" t="s">
        <v>80</v>
      </c>
      <c r="Z6683" t="s">
        <v>2127</v>
      </c>
    </row>
    <row r="6684" spans="1:26" hidden="1" x14ac:dyDescent="0.25">
      <c r="A6684" t="s">
        <v>26403</v>
      </c>
      <c r="B6684" t="s">
        <v>26404</v>
      </c>
      <c r="C6684" s="1" t="str">
        <f t="shared" si="1095"/>
        <v>21:0392</v>
      </c>
      <c r="D6684" s="1" t="str">
        <f t="shared" si="1102"/>
        <v>21:0131</v>
      </c>
      <c r="E6684" t="s">
        <v>26405</v>
      </c>
      <c r="F6684" t="s">
        <v>26406</v>
      </c>
      <c r="H6684">
        <v>67.346907900000005</v>
      </c>
      <c r="I6684">
        <v>-81.740880099999998</v>
      </c>
      <c r="J6684" s="1" t="str">
        <f t="shared" si="1103"/>
        <v>NGR lake sediment grab sample</v>
      </c>
      <c r="K6684" s="1" t="str">
        <f t="shared" si="1104"/>
        <v>&lt;177 micron (NGR)</v>
      </c>
      <c r="L6684">
        <v>43</v>
      </c>
      <c r="M6684" t="s">
        <v>73</v>
      </c>
      <c r="N6684">
        <v>823</v>
      </c>
      <c r="O6684" t="s">
        <v>825</v>
      </c>
      <c r="P6684" t="s">
        <v>603</v>
      </c>
      <c r="Q6684" t="s">
        <v>50</v>
      </c>
      <c r="R6684" t="s">
        <v>54</v>
      </c>
      <c r="S6684" t="s">
        <v>334</v>
      </c>
      <c r="T6684" t="s">
        <v>36</v>
      </c>
      <c r="U6684" t="s">
        <v>980</v>
      </c>
      <c r="V6684" t="s">
        <v>1442</v>
      </c>
      <c r="W6684" t="s">
        <v>50</v>
      </c>
      <c r="X6684" t="s">
        <v>890</v>
      </c>
      <c r="Y6684" t="s">
        <v>66</v>
      </c>
      <c r="Z6684" t="s">
        <v>10226</v>
      </c>
    </row>
    <row r="6685" spans="1:26" hidden="1" x14ac:dyDescent="0.25">
      <c r="A6685" t="s">
        <v>26407</v>
      </c>
      <c r="B6685" t="s">
        <v>26408</v>
      </c>
      <c r="C6685" s="1" t="str">
        <f t="shared" si="1095"/>
        <v>21:0392</v>
      </c>
      <c r="D6685" s="1" t="str">
        <f t="shared" si="1102"/>
        <v>21:0131</v>
      </c>
      <c r="E6685" t="s">
        <v>26409</v>
      </c>
      <c r="F6685" t="s">
        <v>26410</v>
      </c>
      <c r="H6685">
        <v>67.3272324</v>
      </c>
      <c r="I6685">
        <v>-81.6679484</v>
      </c>
      <c r="J6685" s="1" t="str">
        <f t="shared" si="1103"/>
        <v>NGR lake sediment grab sample</v>
      </c>
      <c r="K6685" s="1" t="str">
        <f t="shared" si="1104"/>
        <v>&lt;177 micron (NGR)</v>
      </c>
      <c r="L6685">
        <v>43</v>
      </c>
      <c r="M6685" t="s">
        <v>87</v>
      </c>
      <c r="N6685">
        <v>824</v>
      </c>
      <c r="O6685" t="s">
        <v>119</v>
      </c>
      <c r="P6685" t="s">
        <v>798</v>
      </c>
      <c r="Q6685" t="s">
        <v>290</v>
      </c>
      <c r="R6685" t="s">
        <v>120</v>
      </c>
      <c r="S6685" t="s">
        <v>283</v>
      </c>
      <c r="T6685" t="s">
        <v>36</v>
      </c>
      <c r="U6685" t="s">
        <v>1896</v>
      </c>
      <c r="V6685" t="s">
        <v>2572</v>
      </c>
      <c r="W6685" t="s">
        <v>33</v>
      </c>
      <c r="X6685" t="s">
        <v>76</v>
      </c>
      <c r="Y6685" t="s">
        <v>121</v>
      </c>
      <c r="Z6685" t="s">
        <v>76</v>
      </c>
    </row>
    <row r="6686" spans="1:26" hidden="1" x14ac:dyDescent="0.25">
      <c r="A6686" t="s">
        <v>26411</v>
      </c>
      <c r="B6686" t="s">
        <v>26412</v>
      </c>
      <c r="C6686" s="1" t="str">
        <f t="shared" si="1095"/>
        <v>21:0392</v>
      </c>
      <c r="D6686" s="1" t="str">
        <f t="shared" si="1102"/>
        <v>21:0131</v>
      </c>
      <c r="E6686" t="s">
        <v>26413</v>
      </c>
      <c r="F6686" t="s">
        <v>26414</v>
      </c>
      <c r="H6686">
        <v>67.3395163</v>
      </c>
      <c r="I6686">
        <v>-81.593744999999998</v>
      </c>
      <c r="J6686" s="1" t="str">
        <f t="shared" si="1103"/>
        <v>NGR lake sediment grab sample</v>
      </c>
      <c r="K6686" s="1" t="str">
        <f t="shared" si="1104"/>
        <v>&lt;177 micron (NGR)</v>
      </c>
      <c r="L6686">
        <v>43</v>
      </c>
      <c r="M6686" t="s">
        <v>96</v>
      </c>
      <c r="N6686">
        <v>825</v>
      </c>
      <c r="O6686" t="s">
        <v>119</v>
      </c>
      <c r="P6686" t="s">
        <v>207</v>
      </c>
      <c r="Q6686" t="s">
        <v>109</v>
      </c>
      <c r="R6686" t="s">
        <v>51</v>
      </c>
      <c r="S6686" t="s">
        <v>50</v>
      </c>
      <c r="T6686" t="s">
        <v>36</v>
      </c>
      <c r="U6686" t="s">
        <v>144</v>
      </c>
      <c r="V6686" t="s">
        <v>80</v>
      </c>
      <c r="W6686" t="s">
        <v>181</v>
      </c>
      <c r="X6686" t="s">
        <v>890</v>
      </c>
      <c r="Y6686" t="s">
        <v>1607</v>
      </c>
      <c r="Z6686" t="s">
        <v>26415</v>
      </c>
    </row>
    <row r="6687" spans="1:26" hidden="1" x14ac:dyDescent="0.25">
      <c r="A6687" t="s">
        <v>26416</v>
      </c>
      <c r="B6687" t="s">
        <v>26417</v>
      </c>
      <c r="C6687" s="1" t="str">
        <f t="shared" si="1095"/>
        <v>21:0392</v>
      </c>
      <c r="D6687" s="1" t="str">
        <f t="shared" si="1102"/>
        <v>21:0131</v>
      </c>
      <c r="E6687" t="s">
        <v>26418</v>
      </c>
      <c r="F6687" t="s">
        <v>26419</v>
      </c>
      <c r="H6687">
        <v>67.363749299999995</v>
      </c>
      <c r="I6687">
        <v>-81.592460700000004</v>
      </c>
      <c r="J6687" s="1" t="str">
        <f t="shared" si="1103"/>
        <v>NGR lake sediment grab sample</v>
      </c>
      <c r="K6687" s="1" t="str">
        <f t="shared" si="1104"/>
        <v>&lt;177 micron (NGR)</v>
      </c>
      <c r="L6687">
        <v>43</v>
      </c>
      <c r="M6687" t="s">
        <v>106</v>
      </c>
      <c r="N6687">
        <v>826</v>
      </c>
      <c r="O6687" t="s">
        <v>673</v>
      </c>
      <c r="P6687" t="s">
        <v>40</v>
      </c>
      <c r="Q6687" t="s">
        <v>349</v>
      </c>
      <c r="R6687" t="s">
        <v>297</v>
      </c>
      <c r="S6687" t="s">
        <v>135</v>
      </c>
      <c r="T6687" t="s">
        <v>122</v>
      </c>
      <c r="U6687" t="s">
        <v>1024</v>
      </c>
      <c r="V6687" t="s">
        <v>7336</v>
      </c>
      <c r="W6687" t="s">
        <v>181</v>
      </c>
      <c r="X6687" t="s">
        <v>890</v>
      </c>
      <c r="Y6687" t="s">
        <v>380</v>
      </c>
      <c r="Z6687" t="s">
        <v>5028</v>
      </c>
    </row>
    <row r="6688" spans="1:26" hidden="1" x14ac:dyDescent="0.25">
      <c r="A6688" t="s">
        <v>26420</v>
      </c>
      <c r="B6688" t="s">
        <v>26421</v>
      </c>
      <c r="C6688" s="1" t="str">
        <f t="shared" si="1095"/>
        <v>21:0392</v>
      </c>
      <c r="D6688" s="1" t="str">
        <f t="shared" si="1102"/>
        <v>21:0131</v>
      </c>
      <c r="E6688" t="s">
        <v>26422</v>
      </c>
      <c r="F6688" t="s">
        <v>26423</v>
      </c>
      <c r="H6688">
        <v>67.355093299999993</v>
      </c>
      <c r="I6688">
        <v>-81.549398499999995</v>
      </c>
      <c r="J6688" s="1" t="str">
        <f t="shared" si="1103"/>
        <v>NGR lake sediment grab sample</v>
      </c>
      <c r="K6688" s="1" t="str">
        <f t="shared" si="1104"/>
        <v>&lt;177 micron (NGR)</v>
      </c>
      <c r="L6688">
        <v>43</v>
      </c>
      <c r="M6688" t="s">
        <v>118</v>
      </c>
      <c r="N6688">
        <v>827</v>
      </c>
      <c r="O6688" t="s">
        <v>1709</v>
      </c>
      <c r="P6688" t="s">
        <v>300</v>
      </c>
      <c r="Q6688" t="s">
        <v>34</v>
      </c>
      <c r="R6688" t="s">
        <v>1085</v>
      </c>
      <c r="S6688" t="s">
        <v>244</v>
      </c>
      <c r="T6688" t="s">
        <v>36</v>
      </c>
      <c r="U6688" t="s">
        <v>673</v>
      </c>
      <c r="V6688" t="s">
        <v>5873</v>
      </c>
      <c r="W6688" t="s">
        <v>78</v>
      </c>
      <c r="X6688" t="s">
        <v>336</v>
      </c>
      <c r="Y6688" t="s">
        <v>1607</v>
      </c>
      <c r="Z6688" t="s">
        <v>110</v>
      </c>
    </row>
    <row r="6689" spans="1:26" hidden="1" x14ac:dyDescent="0.25">
      <c r="A6689" t="s">
        <v>26424</v>
      </c>
      <c r="B6689" t="s">
        <v>26425</v>
      </c>
      <c r="C6689" s="1" t="str">
        <f t="shared" si="1095"/>
        <v>21:0392</v>
      </c>
      <c r="D6689" s="1" t="str">
        <f t="shared" si="1102"/>
        <v>21:0131</v>
      </c>
      <c r="E6689" t="s">
        <v>26426</v>
      </c>
      <c r="F6689" t="s">
        <v>26427</v>
      </c>
      <c r="H6689">
        <v>67.370022300000002</v>
      </c>
      <c r="I6689">
        <v>-81.484160700000004</v>
      </c>
      <c r="J6689" s="1" t="str">
        <f t="shared" si="1103"/>
        <v>NGR lake sediment grab sample</v>
      </c>
      <c r="K6689" s="1" t="str">
        <f t="shared" si="1104"/>
        <v>&lt;177 micron (NGR)</v>
      </c>
      <c r="L6689">
        <v>43</v>
      </c>
      <c r="M6689" t="s">
        <v>131</v>
      </c>
      <c r="N6689">
        <v>828</v>
      </c>
      <c r="O6689" t="s">
        <v>342</v>
      </c>
      <c r="P6689" t="s">
        <v>32</v>
      </c>
      <c r="Q6689" t="s">
        <v>109</v>
      </c>
      <c r="R6689" t="s">
        <v>32</v>
      </c>
      <c r="S6689" t="s">
        <v>50</v>
      </c>
      <c r="T6689" t="s">
        <v>36</v>
      </c>
      <c r="U6689" t="s">
        <v>361</v>
      </c>
      <c r="V6689" t="s">
        <v>171</v>
      </c>
      <c r="W6689" t="s">
        <v>146</v>
      </c>
      <c r="X6689" t="s">
        <v>76</v>
      </c>
      <c r="Y6689" t="s">
        <v>80</v>
      </c>
      <c r="Z6689" t="s">
        <v>953</v>
      </c>
    </row>
    <row r="6690" spans="1:26" hidden="1" x14ac:dyDescent="0.25">
      <c r="A6690" t="s">
        <v>26428</v>
      </c>
      <c r="B6690" t="s">
        <v>26429</v>
      </c>
      <c r="C6690" s="1" t="str">
        <f t="shared" si="1095"/>
        <v>21:0392</v>
      </c>
      <c r="D6690" s="1" t="str">
        <f t="shared" si="1102"/>
        <v>21:0131</v>
      </c>
      <c r="E6690" t="s">
        <v>26430</v>
      </c>
      <c r="F6690" t="s">
        <v>26431</v>
      </c>
      <c r="H6690">
        <v>67.386965700000005</v>
      </c>
      <c r="I6690">
        <v>-81.413587000000007</v>
      </c>
      <c r="J6690" s="1" t="str">
        <f t="shared" si="1103"/>
        <v>NGR lake sediment grab sample</v>
      </c>
      <c r="K6690" s="1" t="str">
        <f t="shared" si="1104"/>
        <v>&lt;177 micron (NGR)</v>
      </c>
      <c r="L6690">
        <v>43</v>
      </c>
      <c r="M6690" t="s">
        <v>143</v>
      </c>
      <c r="N6690">
        <v>829</v>
      </c>
      <c r="O6690" t="s">
        <v>603</v>
      </c>
      <c r="P6690" t="s">
        <v>298</v>
      </c>
      <c r="Q6690" t="s">
        <v>146</v>
      </c>
      <c r="R6690" t="s">
        <v>335</v>
      </c>
      <c r="S6690" t="s">
        <v>97</v>
      </c>
      <c r="T6690" t="s">
        <v>36</v>
      </c>
      <c r="U6690" t="s">
        <v>673</v>
      </c>
      <c r="V6690" t="s">
        <v>180</v>
      </c>
      <c r="W6690" t="s">
        <v>80</v>
      </c>
      <c r="X6690" t="s">
        <v>77</v>
      </c>
      <c r="Y6690" t="s">
        <v>309</v>
      </c>
      <c r="Z6690" t="s">
        <v>301</v>
      </c>
    </row>
    <row r="6691" spans="1:26" hidden="1" x14ac:dyDescent="0.25">
      <c r="A6691" t="s">
        <v>26432</v>
      </c>
      <c r="B6691" t="s">
        <v>26433</v>
      </c>
      <c r="C6691" s="1" t="str">
        <f t="shared" si="1095"/>
        <v>21:0392</v>
      </c>
      <c r="D6691" s="1" t="str">
        <f t="shared" si="1102"/>
        <v>21:0131</v>
      </c>
      <c r="E6691" t="s">
        <v>26381</v>
      </c>
      <c r="F6691" t="s">
        <v>26434</v>
      </c>
      <c r="H6691">
        <v>67.389415200000002</v>
      </c>
      <c r="I6691">
        <v>-81.380486500000004</v>
      </c>
      <c r="J6691" s="1" t="str">
        <f t="shared" si="1103"/>
        <v>NGR lake sediment grab sample</v>
      </c>
      <c r="K6691" s="1" t="str">
        <f t="shared" si="1104"/>
        <v>&lt;177 micron (NGR)</v>
      </c>
      <c r="L6691">
        <v>43</v>
      </c>
      <c r="M6691" t="s">
        <v>366</v>
      </c>
      <c r="N6691">
        <v>830</v>
      </c>
      <c r="O6691" t="s">
        <v>609</v>
      </c>
      <c r="P6691" t="s">
        <v>133</v>
      </c>
      <c r="Q6691" t="s">
        <v>50</v>
      </c>
      <c r="R6691" t="s">
        <v>489</v>
      </c>
      <c r="S6691" t="s">
        <v>110</v>
      </c>
      <c r="T6691" t="s">
        <v>36</v>
      </c>
      <c r="U6691" t="s">
        <v>199</v>
      </c>
      <c r="V6691" t="s">
        <v>6252</v>
      </c>
      <c r="W6691" t="s">
        <v>63</v>
      </c>
      <c r="X6691" t="s">
        <v>82</v>
      </c>
      <c r="Y6691" t="s">
        <v>3466</v>
      </c>
      <c r="Z6691" t="s">
        <v>76</v>
      </c>
    </row>
    <row r="6692" spans="1:26" hidden="1" x14ac:dyDescent="0.25">
      <c r="A6692" t="s">
        <v>26435</v>
      </c>
      <c r="B6692" t="s">
        <v>26436</v>
      </c>
      <c r="C6692" s="1" t="str">
        <f t="shared" si="1095"/>
        <v>21:0392</v>
      </c>
      <c r="D6692" s="1" t="str">
        <f t="shared" si="1102"/>
        <v>21:0131</v>
      </c>
      <c r="E6692" t="s">
        <v>26437</v>
      </c>
      <c r="F6692" t="s">
        <v>26438</v>
      </c>
      <c r="H6692">
        <v>67.353641699999997</v>
      </c>
      <c r="I6692">
        <v>-81.361718600000003</v>
      </c>
      <c r="J6692" s="1" t="str">
        <f t="shared" si="1103"/>
        <v>NGR lake sediment grab sample</v>
      </c>
      <c r="K6692" s="1" t="str">
        <f t="shared" si="1104"/>
        <v>&lt;177 micron (NGR)</v>
      </c>
      <c r="L6692">
        <v>43</v>
      </c>
      <c r="M6692" t="s">
        <v>177</v>
      </c>
      <c r="N6692">
        <v>831</v>
      </c>
      <c r="O6692" t="s">
        <v>54</v>
      </c>
      <c r="P6692" t="s">
        <v>223</v>
      </c>
      <c r="Q6692" t="s">
        <v>33</v>
      </c>
      <c r="R6692" t="s">
        <v>391</v>
      </c>
      <c r="S6692" t="s">
        <v>97</v>
      </c>
      <c r="T6692" t="s">
        <v>36</v>
      </c>
      <c r="U6692" t="s">
        <v>470</v>
      </c>
      <c r="V6692" t="s">
        <v>853</v>
      </c>
      <c r="W6692" t="s">
        <v>53</v>
      </c>
      <c r="X6692" t="s">
        <v>77</v>
      </c>
      <c r="Y6692" t="s">
        <v>41</v>
      </c>
      <c r="Z6692" t="s">
        <v>1874</v>
      </c>
    </row>
    <row r="6693" spans="1:26" hidden="1" x14ac:dyDescent="0.25">
      <c r="A6693" t="s">
        <v>26439</v>
      </c>
      <c r="B6693" t="s">
        <v>26440</v>
      </c>
      <c r="C6693" s="1" t="str">
        <f t="shared" si="1095"/>
        <v>21:0392</v>
      </c>
      <c r="D6693" s="1" t="str">
        <f t="shared" si="1102"/>
        <v>21:0131</v>
      </c>
      <c r="E6693" t="s">
        <v>26441</v>
      </c>
      <c r="F6693" t="s">
        <v>26442</v>
      </c>
      <c r="H6693">
        <v>67.349043399999999</v>
      </c>
      <c r="I6693">
        <v>-81.433128199999999</v>
      </c>
      <c r="J6693" s="1" t="str">
        <f t="shared" si="1103"/>
        <v>NGR lake sediment grab sample</v>
      </c>
      <c r="K6693" s="1" t="str">
        <f t="shared" si="1104"/>
        <v>&lt;177 micron (NGR)</v>
      </c>
      <c r="L6693">
        <v>43</v>
      </c>
      <c r="M6693" t="s">
        <v>187</v>
      </c>
      <c r="N6693">
        <v>832</v>
      </c>
      <c r="O6693" t="s">
        <v>666</v>
      </c>
      <c r="P6693" t="s">
        <v>798</v>
      </c>
      <c r="Q6693" t="s">
        <v>33</v>
      </c>
      <c r="R6693" t="s">
        <v>349</v>
      </c>
      <c r="S6693" t="s">
        <v>97</v>
      </c>
      <c r="T6693" t="s">
        <v>36</v>
      </c>
      <c r="U6693" t="s">
        <v>91</v>
      </c>
      <c r="V6693" t="s">
        <v>148</v>
      </c>
      <c r="W6693" t="s">
        <v>53</v>
      </c>
      <c r="X6693" t="s">
        <v>82</v>
      </c>
      <c r="Y6693" t="s">
        <v>41</v>
      </c>
      <c r="Z6693" t="s">
        <v>1067</v>
      </c>
    </row>
    <row r="6694" spans="1:26" hidden="1" x14ac:dyDescent="0.25">
      <c r="A6694" t="s">
        <v>26443</v>
      </c>
      <c r="B6694" t="s">
        <v>26444</v>
      </c>
      <c r="C6694" s="1" t="str">
        <f t="shared" ref="C6694:C6757" si="1105">HYPERLINK("http://geochem.nrcan.gc.ca/cdogs/content/bdl/bdl210392_e.htm", "21:0392")</f>
        <v>21:0392</v>
      </c>
      <c r="D6694" s="1" t="str">
        <f t="shared" si="1102"/>
        <v>21:0131</v>
      </c>
      <c r="E6694" t="s">
        <v>26445</v>
      </c>
      <c r="F6694" t="s">
        <v>26446</v>
      </c>
      <c r="H6694">
        <v>67.293817300000001</v>
      </c>
      <c r="I6694">
        <v>-81.393966800000001</v>
      </c>
      <c r="J6694" s="1" t="str">
        <f t="shared" si="1103"/>
        <v>NGR lake sediment grab sample</v>
      </c>
      <c r="K6694" s="1" t="str">
        <f t="shared" si="1104"/>
        <v>&lt;177 micron (NGR)</v>
      </c>
      <c r="L6694">
        <v>43</v>
      </c>
      <c r="M6694" t="s">
        <v>196</v>
      </c>
      <c r="N6694">
        <v>833</v>
      </c>
      <c r="O6694" t="s">
        <v>297</v>
      </c>
      <c r="P6694" t="s">
        <v>321</v>
      </c>
      <c r="Q6694" t="s">
        <v>80</v>
      </c>
      <c r="R6694" t="s">
        <v>77</v>
      </c>
      <c r="S6694" t="s">
        <v>146</v>
      </c>
      <c r="T6694" t="s">
        <v>36</v>
      </c>
      <c r="U6694" t="s">
        <v>291</v>
      </c>
      <c r="V6694" t="s">
        <v>190</v>
      </c>
      <c r="W6694" t="s">
        <v>63</v>
      </c>
      <c r="X6694" t="s">
        <v>77</v>
      </c>
      <c r="Y6694" t="s">
        <v>309</v>
      </c>
      <c r="Z6694" t="s">
        <v>565</v>
      </c>
    </row>
    <row r="6695" spans="1:26" hidden="1" x14ac:dyDescent="0.25">
      <c r="A6695" t="s">
        <v>26447</v>
      </c>
      <c r="B6695" t="s">
        <v>26448</v>
      </c>
      <c r="C6695" s="1" t="str">
        <f t="shared" si="1105"/>
        <v>21:0392</v>
      </c>
      <c r="D6695" s="1" t="str">
        <f t="shared" si="1102"/>
        <v>21:0131</v>
      </c>
      <c r="E6695" t="s">
        <v>26449</v>
      </c>
      <c r="F6695" t="s">
        <v>26450</v>
      </c>
      <c r="H6695">
        <v>67.2965473</v>
      </c>
      <c r="I6695">
        <v>-81.441119099999995</v>
      </c>
      <c r="J6695" s="1" t="str">
        <f t="shared" si="1103"/>
        <v>NGR lake sediment grab sample</v>
      </c>
      <c r="K6695" s="1" t="str">
        <f t="shared" si="1104"/>
        <v>&lt;177 micron (NGR)</v>
      </c>
      <c r="L6695">
        <v>43</v>
      </c>
      <c r="M6695" t="s">
        <v>206</v>
      </c>
      <c r="N6695">
        <v>834</v>
      </c>
      <c r="O6695" t="s">
        <v>679</v>
      </c>
      <c r="P6695" t="s">
        <v>35</v>
      </c>
      <c r="Q6695" t="s">
        <v>146</v>
      </c>
      <c r="R6695" t="s">
        <v>668</v>
      </c>
      <c r="S6695" t="s">
        <v>290</v>
      </c>
      <c r="T6695" t="s">
        <v>36</v>
      </c>
      <c r="U6695" t="s">
        <v>1785</v>
      </c>
      <c r="V6695" t="s">
        <v>1703</v>
      </c>
      <c r="W6695" t="s">
        <v>53</v>
      </c>
      <c r="X6695" t="s">
        <v>77</v>
      </c>
      <c r="Y6695" t="s">
        <v>309</v>
      </c>
      <c r="Z6695" t="s">
        <v>1283</v>
      </c>
    </row>
    <row r="6696" spans="1:26" hidden="1" x14ac:dyDescent="0.25">
      <c r="A6696" t="s">
        <v>26451</v>
      </c>
      <c r="B6696" t="s">
        <v>26452</v>
      </c>
      <c r="C6696" s="1" t="str">
        <f t="shared" si="1105"/>
        <v>21:0392</v>
      </c>
      <c r="D6696" s="1" t="str">
        <f t="shared" si="1102"/>
        <v>21:0131</v>
      </c>
      <c r="E6696" t="s">
        <v>26453</v>
      </c>
      <c r="F6696" t="s">
        <v>26454</v>
      </c>
      <c r="H6696">
        <v>67.285543599999997</v>
      </c>
      <c r="I6696">
        <v>-81.443446399999999</v>
      </c>
      <c r="J6696" s="1" t="str">
        <f t="shared" si="1103"/>
        <v>NGR lake sediment grab sample</v>
      </c>
      <c r="K6696" s="1" t="str">
        <f t="shared" si="1104"/>
        <v>&lt;177 micron (NGR)</v>
      </c>
      <c r="L6696">
        <v>43</v>
      </c>
      <c r="M6696" t="s">
        <v>214</v>
      </c>
      <c r="N6696">
        <v>835</v>
      </c>
      <c r="O6696" t="s">
        <v>74</v>
      </c>
      <c r="P6696" t="s">
        <v>77</v>
      </c>
      <c r="Q6696" t="s">
        <v>39</v>
      </c>
      <c r="R6696" t="s">
        <v>271</v>
      </c>
      <c r="S6696" t="s">
        <v>78</v>
      </c>
      <c r="T6696" t="s">
        <v>36</v>
      </c>
      <c r="U6696" t="s">
        <v>89</v>
      </c>
      <c r="V6696" t="s">
        <v>590</v>
      </c>
      <c r="W6696" t="s">
        <v>53</v>
      </c>
      <c r="X6696" t="s">
        <v>77</v>
      </c>
      <c r="Y6696" t="s">
        <v>125</v>
      </c>
      <c r="Z6696" t="s">
        <v>78</v>
      </c>
    </row>
    <row r="6697" spans="1:26" hidden="1" x14ac:dyDescent="0.25">
      <c r="A6697" t="s">
        <v>26455</v>
      </c>
      <c r="B6697" t="s">
        <v>26456</v>
      </c>
      <c r="C6697" s="1" t="str">
        <f t="shared" si="1105"/>
        <v>21:0392</v>
      </c>
      <c r="D6697" s="1" t="str">
        <f>HYPERLINK("http://geochem.nrcan.gc.ca/cdogs/content/svy/svy_e.htm", "")</f>
        <v/>
      </c>
      <c r="G6697" s="1" t="str">
        <f>HYPERLINK("http://geochem.nrcan.gc.ca/cdogs/content/cr_/cr_00007_e.htm", "7")</f>
        <v>7</v>
      </c>
      <c r="J6697" t="s">
        <v>220</v>
      </c>
      <c r="K6697" t="s">
        <v>221</v>
      </c>
      <c r="L6697">
        <v>43</v>
      </c>
      <c r="M6697" t="s">
        <v>222</v>
      </c>
      <c r="N6697">
        <v>836</v>
      </c>
      <c r="O6697" t="s">
        <v>48</v>
      </c>
      <c r="P6697" t="s">
        <v>133</v>
      </c>
      <c r="Q6697" t="s">
        <v>109</v>
      </c>
      <c r="R6697" t="s">
        <v>146</v>
      </c>
      <c r="S6697" t="s">
        <v>33</v>
      </c>
      <c r="T6697" t="s">
        <v>437</v>
      </c>
      <c r="U6697" t="s">
        <v>1829</v>
      </c>
      <c r="V6697" t="s">
        <v>457</v>
      </c>
      <c r="W6697" t="s">
        <v>53</v>
      </c>
      <c r="X6697" t="s">
        <v>100</v>
      </c>
      <c r="Y6697" t="s">
        <v>271</v>
      </c>
      <c r="Z6697" t="s">
        <v>229</v>
      </c>
    </row>
    <row r="6698" spans="1:26" hidden="1" x14ac:dyDescent="0.25">
      <c r="A6698" t="s">
        <v>26457</v>
      </c>
      <c r="B6698" t="s">
        <v>26458</v>
      </c>
      <c r="C6698" s="1" t="str">
        <f t="shared" si="1105"/>
        <v>21:0392</v>
      </c>
      <c r="D6698" s="1" t="str">
        <f t="shared" ref="D6698:D6716" si="1106">HYPERLINK("http://geochem.nrcan.gc.ca/cdogs/content/svy/svy210131_e.htm", "21:0131")</f>
        <v>21:0131</v>
      </c>
      <c r="E6698" t="s">
        <v>26459</v>
      </c>
      <c r="F6698" t="s">
        <v>26460</v>
      </c>
      <c r="H6698">
        <v>67.211327800000007</v>
      </c>
      <c r="I6698">
        <v>-81.766091700000004</v>
      </c>
      <c r="J6698" s="1" t="str">
        <f t="shared" ref="J6698:J6716" si="1107">HYPERLINK("http://geochem.nrcan.gc.ca/cdogs/content/kwd/kwd020027_e.htm", "NGR lake sediment grab sample")</f>
        <v>NGR lake sediment grab sample</v>
      </c>
      <c r="K6698" s="1" t="str">
        <f t="shared" ref="K6698:K6716" si="1108">HYPERLINK("http://geochem.nrcan.gc.ca/cdogs/content/kwd/kwd080006_e.htm", "&lt;177 micron (NGR)")</f>
        <v>&lt;177 micron (NGR)</v>
      </c>
      <c r="L6698">
        <v>44</v>
      </c>
      <c r="M6698" t="s">
        <v>242</v>
      </c>
      <c r="N6698">
        <v>837</v>
      </c>
      <c r="O6698" t="s">
        <v>3807</v>
      </c>
      <c r="P6698" t="s">
        <v>528</v>
      </c>
      <c r="Q6698" t="s">
        <v>134</v>
      </c>
      <c r="R6698" t="s">
        <v>1842</v>
      </c>
      <c r="S6698" t="s">
        <v>223</v>
      </c>
      <c r="T6698" t="s">
        <v>36</v>
      </c>
      <c r="U6698" t="s">
        <v>26461</v>
      </c>
      <c r="V6698" t="s">
        <v>4726</v>
      </c>
      <c r="W6698" t="s">
        <v>146</v>
      </c>
      <c r="X6698" t="s">
        <v>48</v>
      </c>
      <c r="Y6698" t="s">
        <v>39</v>
      </c>
      <c r="Z6698" t="s">
        <v>146</v>
      </c>
    </row>
    <row r="6699" spans="1:26" hidden="1" x14ac:dyDescent="0.25">
      <c r="A6699" t="s">
        <v>26462</v>
      </c>
      <c r="B6699" t="s">
        <v>26463</v>
      </c>
      <c r="C6699" s="1" t="str">
        <f t="shared" si="1105"/>
        <v>21:0392</v>
      </c>
      <c r="D6699" s="1" t="str">
        <f t="shared" si="1106"/>
        <v>21:0131</v>
      </c>
      <c r="E6699" t="s">
        <v>26464</v>
      </c>
      <c r="F6699" t="s">
        <v>26465</v>
      </c>
      <c r="H6699">
        <v>67.269090700000007</v>
      </c>
      <c r="I6699">
        <v>-81.399730000000005</v>
      </c>
      <c r="J6699" s="1" t="str">
        <f t="shared" si="1107"/>
        <v>NGR lake sediment grab sample</v>
      </c>
      <c r="K6699" s="1" t="str">
        <f t="shared" si="1108"/>
        <v>&lt;177 micron (NGR)</v>
      </c>
      <c r="L6699">
        <v>44</v>
      </c>
      <c r="M6699" t="s">
        <v>47</v>
      </c>
      <c r="N6699">
        <v>838</v>
      </c>
      <c r="O6699" t="s">
        <v>100</v>
      </c>
      <c r="P6699" t="s">
        <v>35</v>
      </c>
      <c r="Q6699" t="s">
        <v>290</v>
      </c>
      <c r="R6699" t="s">
        <v>406</v>
      </c>
      <c r="S6699" t="s">
        <v>109</v>
      </c>
      <c r="T6699" t="s">
        <v>36</v>
      </c>
      <c r="U6699" t="s">
        <v>144</v>
      </c>
      <c r="V6699" t="s">
        <v>5080</v>
      </c>
      <c r="W6699" t="s">
        <v>63</v>
      </c>
      <c r="X6699" t="s">
        <v>890</v>
      </c>
      <c r="Y6699" t="s">
        <v>875</v>
      </c>
      <c r="Z6699" t="s">
        <v>3162</v>
      </c>
    </row>
    <row r="6700" spans="1:26" hidden="1" x14ac:dyDescent="0.25">
      <c r="A6700" t="s">
        <v>26466</v>
      </c>
      <c r="B6700" t="s">
        <v>26467</v>
      </c>
      <c r="C6700" s="1" t="str">
        <f t="shared" si="1105"/>
        <v>21:0392</v>
      </c>
      <c r="D6700" s="1" t="str">
        <f t="shared" si="1106"/>
        <v>21:0131</v>
      </c>
      <c r="E6700" t="s">
        <v>26468</v>
      </c>
      <c r="F6700" t="s">
        <v>26469</v>
      </c>
      <c r="H6700">
        <v>67.234954000000002</v>
      </c>
      <c r="I6700">
        <v>-81.409120799999997</v>
      </c>
      <c r="J6700" s="1" t="str">
        <f t="shared" si="1107"/>
        <v>NGR lake sediment grab sample</v>
      </c>
      <c r="K6700" s="1" t="str">
        <f t="shared" si="1108"/>
        <v>&lt;177 micron (NGR)</v>
      </c>
      <c r="L6700">
        <v>44</v>
      </c>
      <c r="M6700" t="s">
        <v>60</v>
      </c>
      <c r="N6700">
        <v>839</v>
      </c>
      <c r="O6700" t="s">
        <v>79</v>
      </c>
      <c r="P6700" t="s">
        <v>77</v>
      </c>
      <c r="Q6700" t="s">
        <v>39</v>
      </c>
      <c r="R6700" t="s">
        <v>135</v>
      </c>
      <c r="S6700" t="s">
        <v>181</v>
      </c>
      <c r="T6700" t="s">
        <v>36</v>
      </c>
      <c r="U6700" t="s">
        <v>208</v>
      </c>
      <c r="V6700" t="s">
        <v>66</v>
      </c>
      <c r="W6700" t="s">
        <v>290</v>
      </c>
      <c r="X6700" t="s">
        <v>76</v>
      </c>
      <c r="Y6700" t="s">
        <v>309</v>
      </c>
      <c r="Z6700" t="s">
        <v>11653</v>
      </c>
    </row>
    <row r="6701" spans="1:26" hidden="1" x14ac:dyDescent="0.25">
      <c r="A6701" t="s">
        <v>26470</v>
      </c>
      <c r="B6701" t="s">
        <v>26471</v>
      </c>
      <c r="C6701" s="1" t="str">
        <f t="shared" si="1105"/>
        <v>21:0392</v>
      </c>
      <c r="D6701" s="1" t="str">
        <f t="shared" si="1106"/>
        <v>21:0131</v>
      </c>
      <c r="E6701" t="s">
        <v>26472</v>
      </c>
      <c r="F6701" t="s">
        <v>26473</v>
      </c>
      <c r="H6701">
        <v>67.216658600000002</v>
      </c>
      <c r="I6701">
        <v>-81.444839099999996</v>
      </c>
      <c r="J6701" s="1" t="str">
        <f t="shared" si="1107"/>
        <v>NGR lake sediment grab sample</v>
      </c>
      <c r="K6701" s="1" t="str">
        <f t="shared" si="1108"/>
        <v>&lt;177 micron (NGR)</v>
      </c>
      <c r="L6701">
        <v>44</v>
      </c>
      <c r="M6701" t="s">
        <v>73</v>
      </c>
      <c r="N6701">
        <v>840</v>
      </c>
      <c r="O6701" t="s">
        <v>463</v>
      </c>
      <c r="P6701" t="s">
        <v>108</v>
      </c>
      <c r="Q6701" t="s">
        <v>97</v>
      </c>
      <c r="R6701" t="s">
        <v>108</v>
      </c>
      <c r="S6701" t="s">
        <v>97</v>
      </c>
      <c r="T6701" t="s">
        <v>36</v>
      </c>
      <c r="U6701" t="s">
        <v>163</v>
      </c>
      <c r="V6701" t="s">
        <v>1607</v>
      </c>
      <c r="W6701" t="s">
        <v>39</v>
      </c>
      <c r="X6701" t="s">
        <v>82</v>
      </c>
      <c r="Y6701" t="s">
        <v>66</v>
      </c>
      <c r="Z6701" t="s">
        <v>2787</v>
      </c>
    </row>
    <row r="6702" spans="1:26" hidden="1" x14ac:dyDescent="0.25">
      <c r="A6702" t="s">
        <v>26474</v>
      </c>
      <c r="B6702" t="s">
        <v>26475</v>
      </c>
      <c r="C6702" s="1" t="str">
        <f t="shared" si="1105"/>
        <v>21:0392</v>
      </c>
      <c r="D6702" s="1" t="str">
        <f t="shared" si="1106"/>
        <v>21:0131</v>
      </c>
      <c r="E6702" t="s">
        <v>26476</v>
      </c>
      <c r="F6702" t="s">
        <v>26477</v>
      </c>
      <c r="H6702">
        <v>67.195057899999995</v>
      </c>
      <c r="I6702">
        <v>-81.451492000000002</v>
      </c>
      <c r="J6702" s="1" t="str">
        <f t="shared" si="1107"/>
        <v>NGR lake sediment grab sample</v>
      </c>
      <c r="K6702" s="1" t="str">
        <f t="shared" si="1108"/>
        <v>&lt;177 micron (NGR)</v>
      </c>
      <c r="L6702">
        <v>44</v>
      </c>
      <c r="M6702" t="s">
        <v>87</v>
      </c>
      <c r="N6702">
        <v>841</v>
      </c>
      <c r="O6702" t="s">
        <v>108</v>
      </c>
      <c r="P6702" t="s">
        <v>75</v>
      </c>
      <c r="Q6702" t="s">
        <v>78</v>
      </c>
      <c r="R6702" t="s">
        <v>134</v>
      </c>
      <c r="S6702" t="s">
        <v>78</v>
      </c>
      <c r="T6702" t="s">
        <v>36</v>
      </c>
      <c r="U6702" t="s">
        <v>465</v>
      </c>
      <c r="V6702" t="s">
        <v>137</v>
      </c>
      <c r="W6702" t="s">
        <v>110</v>
      </c>
      <c r="X6702" t="s">
        <v>76</v>
      </c>
      <c r="Y6702" t="s">
        <v>66</v>
      </c>
      <c r="Z6702" t="s">
        <v>78</v>
      </c>
    </row>
    <row r="6703" spans="1:26" hidden="1" x14ac:dyDescent="0.25">
      <c r="A6703" t="s">
        <v>26478</v>
      </c>
      <c r="B6703" t="s">
        <v>26479</v>
      </c>
      <c r="C6703" s="1" t="str">
        <f t="shared" si="1105"/>
        <v>21:0392</v>
      </c>
      <c r="D6703" s="1" t="str">
        <f t="shared" si="1106"/>
        <v>21:0131</v>
      </c>
      <c r="E6703" t="s">
        <v>26480</v>
      </c>
      <c r="F6703" t="s">
        <v>26481</v>
      </c>
      <c r="H6703">
        <v>67.174305200000006</v>
      </c>
      <c r="I6703">
        <v>-81.529180499999995</v>
      </c>
      <c r="J6703" s="1" t="str">
        <f t="shared" si="1107"/>
        <v>NGR lake sediment grab sample</v>
      </c>
      <c r="K6703" s="1" t="str">
        <f t="shared" si="1108"/>
        <v>&lt;177 micron (NGR)</v>
      </c>
      <c r="L6703">
        <v>44</v>
      </c>
      <c r="M6703" t="s">
        <v>96</v>
      </c>
      <c r="N6703">
        <v>842</v>
      </c>
      <c r="O6703" t="s">
        <v>81</v>
      </c>
      <c r="P6703" t="s">
        <v>75</v>
      </c>
      <c r="Q6703" t="s">
        <v>146</v>
      </c>
      <c r="R6703" t="s">
        <v>668</v>
      </c>
      <c r="S6703" t="s">
        <v>76</v>
      </c>
      <c r="T6703" t="s">
        <v>36</v>
      </c>
      <c r="U6703" t="s">
        <v>91</v>
      </c>
      <c r="V6703" t="s">
        <v>529</v>
      </c>
      <c r="W6703" t="s">
        <v>63</v>
      </c>
      <c r="X6703" t="s">
        <v>283</v>
      </c>
      <c r="Y6703" t="s">
        <v>66</v>
      </c>
      <c r="Z6703" t="s">
        <v>6924</v>
      </c>
    </row>
    <row r="6704" spans="1:26" hidden="1" x14ac:dyDescent="0.25">
      <c r="A6704" t="s">
        <v>26482</v>
      </c>
      <c r="B6704" t="s">
        <v>26483</v>
      </c>
      <c r="C6704" s="1" t="str">
        <f t="shared" si="1105"/>
        <v>21:0392</v>
      </c>
      <c r="D6704" s="1" t="str">
        <f t="shared" si="1106"/>
        <v>21:0131</v>
      </c>
      <c r="E6704" t="s">
        <v>26484</v>
      </c>
      <c r="F6704" t="s">
        <v>26485</v>
      </c>
      <c r="H6704">
        <v>67.195977600000006</v>
      </c>
      <c r="I6704">
        <v>-81.550371999999996</v>
      </c>
      <c r="J6704" s="1" t="str">
        <f t="shared" si="1107"/>
        <v>NGR lake sediment grab sample</v>
      </c>
      <c r="K6704" s="1" t="str">
        <f t="shared" si="1108"/>
        <v>&lt;177 micron (NGR)</v>
      </c>
      <c r="L6704">
        <v>44</v>
      </c>
      <c r="M6704" t="s">
        <v>106</v>
      </c>
      <c r="N6704">
        <v>843</v>
      </c>
      <c r="O6704" t="s">
        <v>348</v>
      </c>
      <c r="P6704" t="s">
        <v>244</v>
      </c>
      <c r="Q6704" t="s">
        <v>97</v>
      </c>
      <c r="R6704" t="s">
        <v>277</v>
      </c>
      <c r="S6704" t="s">
        <v>78</v>
      </c>
      <c r="T6704" t="s">
        <v>122</v>
      </c>
      <c r="U6704" t="s">
        <v>208</v>
      </c>
      <c r="V6704" t="s">
        <v>148</v>
      </c>
      <c r="W6704" t="s">
        <v>66</v>
      </c>
      <c r="X6704" t="s">
        <v>77</v>
      </c>
      <c r="Y6704" t="s">
        <v>125</v>
      </c>
      <c r="Z6704" t="s">
        <v>13108</v>
      </c>
    </row>
    <row r="6705" spans="1:26" hidden="1" x14ac:dyDescent="0.25">
      <c r="A6705" t="s">
        <v>26486</v>
      </c>
      <c r="B6705" t="s">
        <v>26487</v>
      </c>
      <c r="C6705" s="1" t="str">
        <f t="shared" si="1105"/>
        <v>21:0392</v>
      </c>
      <c r="D6705" s="1" t="str">
        <f t="shared" si="1106"/>
        <v>21:0131</v>
      </c>
      <c r="E6705" t="s">
        <v>26488</v>
      </c>
      <c r="F6705" t="s">
        <v>26489</v>
      </c>
      <c r="H6705">
        <v>67.205569199999999</v>
      </c>
      <c r="I6705">
        <v>-81.602101099999999</v>
      </c>
      <c r="J6705" s="1" t="str">
        <f t="shared" si="1107"/>
        <v>NGR lake sediment grab sample</v>
      </c>
      <c r="K6705" s="1" t="str">
        <f t="shared" si="1108"/>
        <v>&lt;177 micron (NGR)</v>
      </c>
      <c r="L6705">
        <v>44</v>
      </c>
      <c r="M6705" t="s">
        <v>251</v>
      </c>
      <c r="N6705">
        <v>844</v>
      </c>
      <c r="O6705" t="s">
        <v>3158</v>
      </c>
      <c r="P6705" t="s">
        <v>798</v>
      </c>
      <c r="Q6705" t="s">
        <v>76</v>
      </c>
      <c r="R6705" t="s">
        <v>51</v>
      </c>
      <c r="S6705" t="s">
        <v>146</v>
      </c>
      <c r="T6705" t="s">
        <v>36</v>
      </c>
      <c r="U6705" t="s">
        <v>89</v>
      </c>
      <c r="V6705" t="s">
        <v>309</v>
      </c>
      <c r="W6705" t="s">
        <v>78</v>
      </c>
      <c r="X6705" t="s">
        <v>82</v>
      </c>
      <c r="Y6705" t="s">
        <v>309</v>
      </c>
      <c r="Z6705" t="s">
        <v>1291</v>
      </c>
    </row>
    <row r="6706" spans="1:26" hidden="1" x14ac:dyDescent="0.25">
      <c r="A6706" t="s">
        <v>26490</v>
      </c>
      <c r="B6706" t="s">
        <v>26491</v>
      </c>
      <c r="C6706" s="1" t="str">
        <f t="shared" si="1105"/>
        <v>21:0392</v>
      </c>
      <c r="D6706" s="1" t="str">
        <f t="shared" si="1106"/>
        <v>21:0131</v>
      </c>
      <c r="E6706" t="s">
        <v>26492</v>
      </c>
      <c r="F6706" t="s">
        <v>26493</v>
      </c>
      <c r="H6706">
        <v>67.197926100000004</v>
      </c>
      <c r="I6706">
        <v>-81.602210799999995</v>
      </c>
      <c r="J6706" s="1" t="str">
        <f t="shared" si="1107"/>
        <v>NGR lake sediment grab sample</v>
      </c>
      <c r="K6706" s="1" t="str">
        <f t="shared" si="1108"/>
        <v>&lt;177 micron (NGR)</v>
      </c>
      <c r="L6706">
        <v>44</v>
      </c>
      <c r="M6706" t="s">
        <v>259</v>
      </c>
      <c r="N6706">
        <v>845</v>
      </c>
      <c r="O6706" t="s">
        <v>639</v>
      </c>
      <c r="P6706" t="s">
        <v>1047</v>
      </c>
      <c r="Q6706" t="s">
        <v>181</v>
      </c>
      <c r="R6706" t="s">
        <v>348</v>
      </c>
      <c r="S6706" t="s">
        <v>156</v>
      </c>
      <c r="T6706" t="s">
        <v>36</v>
      </c>
      <c r="U6706" t="s">
        <v>91</v>
      </c>
      <c r="V6706" t="s">
        <v>496</v>
      </c>
      <c r="W6706" t="s">
        <v>76</v>
      </c>
      <c r="X6706" t="s">
        <v>760</v>
      </c>
      <c r="Y6706" t="s">
        <v>760</v>
      </c>
      <c r="Z6706" t="s">
        <v>760</v>
      </c>
    </row>
    <row r="6707" spans="1:26" hidden="1" x14ac:dyDescent="0.25">
      <c r="A6707" t="s">
        <v>26494</v>
      </c>
      <c r="B6707" t="s">
        <v>26495</v>
      </c>
      <c r="C6707" s="1" t="str">
        <f t="shared" si="1105"/>
        <v>21:0392</v>
      </c>
      <c r="D6707" s="1" t="str">
        <f t="shared" si="1106"/>
        <v>21:0131</v>
      </c>
      <c r="E6707" t="s">
        <v>26492</v>
      </c>
      <c r="F6707" t="s">
        <v>26496</v>
      </c>
      <c r="H6707">
        <v>67.197926100000004</v>
      </c>
      <c r="I6707">
        <v>-81.602210799999995</v>
      </c>
      <c r="J6707" s="1" t="str">
        <f t="shared" si="1107"/>
        <v>NGR lake sediment grab sample</v>
      </c>
      <c r="K6707" s="1" t="str">
        <f t="shared" si="1108"/>
        <v>&lt;177 micron (NGR)</v>
      </c>
      <c r="L6707">
        <v>44</v>
      </c>
      <c r="M6707" t="s">
        <v>268</v>
      </c>
      <c r="N6707">
        <v>846</v>
      </c>
      <c r="O6707" t="s">
        <v>144</v>
      </c>
      <c r="P6707" t="s">
        <v>67</v>
      </c>
      <c r="Q6707" t="s">
        <v>290</v>
      </c>
      <c r="R6707" t="s">
        <v>562</v>
      </c>
      <c r="S6707" t="s">
        <v>156</v>
      </c>
      <c r="T6707" t="s">
        <v>36</v>
      </c>
      <c r="U6707" t="s">
        <v>766</v>
      </c>
      <c r="V6707" t="s">
        <v>597</v>
      </c>
      <c r="W6707" t="s">
        <v>76</v>
      </c>
      <c r="X6707" t="s">
        <v>82</v>
      </c>
      <c r="Y6707" t="s">
        <v>125</v>
      </c>
      <c r="Z6707" t="s">
        <v>432</v>
      </c>
    </row>
    <row r="6708" spans="1:26" hidden="1" x14ac:dyDescent="0.25">
      <c r="A6708" t="s">
        <v>26497</v>
      </c>
      <c r="B6708" t="s">
        <v>26498</v>
      </c>
      <c r="C6708" s="1" t="str">
        <f t="shared" si="1105"/>
        <v>21:0392</v>
      </c>
      <c r="D6708" s="1" t="str">
        <f t="shared" si="1106"/>
        <v>21:0131</v>
      </c>
      <c r="E6708" t="s">
        <v>26499</v>
      </c>
      <c r="F6708" t="s">
        <v>26500</v>
      </c>
      <c r="H6708">
        <v>67.171050199999996</v>
      </c>
      <c r="I6708">
        <v>-81.597660099999999</v>
      </c>
      <c r="J6708" s="1" t="str">
        <f t="shared" si="1107"/>
        <v>NGR lake sediment grab sample</v>
      </c>
      <c r="K6708" s="1" t="str">
        <f t="shared" si="1108"/>
        <v>&lt;177 micron (NGR)</v>
      </c>
      <c r="L6708">
        <v>44</v>
      </c>
      <c r="M6708" t="s">
        <v>118</v>
      </c>
      <c r="N6708">
        <v>847</v>
      </c>
      <c r="O6708" t="s">
        <v>583</v>
      </c>
      <c r="P6708" t="s">
        <v>771</v>
      </c>
      <c r="Q6708" t="s">
        <v>97</v>
      </c>
      <c r="R6708" t="s">
        <v>635</v>
      </c>
      <c r="S6708" t="s">
        <v>50</v>
      </c>
      <c r="T6708" t="s">
        <v>36</v>
      </c>
      <c r="U6708" t="s">
        <v>91</v>
      </c>
      <c r="V6708" t="s">
        <v>3466</v>
      </c>
      <c r="W6708" t="s">
        <v>290</v>
      </c>
      <c r="X6708" t="s">
        <v>48</v>
      </c>
      <c r="Y6708" t="s">
        <v>33</v>
      </c>
      <c r="Z6708" t="s">
        <v>1558</v>
      </c>
    </row>
    <row r="6709" spans="1:26" hidden="1" x14ac:dyDescent="0.25">
      <c r="A6709" t="s">
        <v>26501</v>
      </c>
      <c r="B6709" t="s">
        <v>26502</v>
      </c>
      <c r="C6709" s="1" t="str">
        <f t="shared" si="1105"/>
        <v>21:0392</v>
      </c>
      <c r="D6709" s="1" t="str">
        <f t="shared" si="1106"/>
        <v>21:0131</v>
      </c>
      <c r="E6709" t="s">
        <v>26503</v>
      </c>
      <c r="F6709" t="s">
        <v>26504</v>
      </c>
      <c r="H6709">
        <v>67.184400699999998</v>
      </c>
      <c r="I6709">
        <v>-81.684374800000001</v>
      </c>
      <c r="J6709" s="1" t="str">
        <f t="shared" si="1107"/>
        <v>NGR lake sediment grab sample</v>
      </c>
      <c r="K6709" s="1" t="str">
        <f t="shared" si="1108"/>
        <v>&lt;177 micron (NGR)</v>
      </c>
      <c r="L6709">
        <v>44</v>
      </c>
      <c r="M6709" t="s">
        <v>131</v>
      </c>
      <c r="N6709">
        <v>848</v>
      </c>
      <c r="O6709" t="s">
        <v>107</v>
      </c>
      <c r="P6709" t="s">
        <v>300</v>
      </c>
      <c r="Q6709" t="s">
        <v>76</v>
      </c>
      <c r="R6709" t="s">
        <v>6616</v>
      </c>
      <c r="S6709" t="s">
        <v>109</v>
      </c>
      <c r="T6709" t="s">
        <v>122</v>
      </c>
      <c r="U6709" t="s">
        <v>228</v>
      </c>
      <c r="V6709" t="s">
        <v>478</v>
      </c>
      <c r="W6709" t="s">
        <v>50</v>
      </c>
      <c r="X6709" t="s">
        <v>82</v>
      </c>
      <c r="Y6709" t="s">
        <v>309</v>
      </c>
      <c r="Z6709" t="s">
        <v>6453</v>
      </c>
    </row>
    <row r="6710" spans="1:26" hidden="1" x14ac:dyDescent="0.25">
      <c r="A6710" t="s">
        <v>26505</v>
      </c>
      <c r="B6710" t="s">
        <v>26506</v>
      </c>
      <c r="C6710" s="1" t="str">
        <f t="shared" si="1105"/>
        <v>21:0392</v>
      </c>
      <c r="D6710" s="1" t="str">
        <f t="shared" si="1106"/>
        <v>21:0131</v>
      </c>
      <c r="E6710" t="s">
        <v>26507</v>
      </c>
      <c r="F6710" t="s">
        <v>26508</v>
      </c>
      <c r="H6710">
        <v>67.200994499999993</v>
      </c>
      <c r="I6710">
        <v>-81.715487499999995</v>
      </c>
      <c r="J6710" s="1" t="str">
        <f t="shared" si="1107"/>
        <v>NGR lake sediment grab sample</v>
      </c>
      <c r="K6710" s="1" t="str">
        <f t="shared" si="1108"/>
        <v>&lt;177 micron (NGR)</v>
      </c>
      <c r="L6710">
        <v>44</v>
      </c>
      <c r="M6710" t="s">
        <v>143</v>
      </c>
      <c r="N6710">
        <v>849</v>
      </c>
      <c r="O6710" t="s">
        <v>163</v>
      </c>
      <c r="P6710" t="s">
        <v>48</v>
      </c>
      <c r="Q6710" t="s">
        <v>50</v>
      </c>
      <c r="R6710" t="s">
        <v>1407</v>
      </c>
      <c r="S6710" t="s">
        <v>110</v>
      </c>
      <c r="T6710" t="s">
        <v>36</v>
      </c>
      <c r="U6710" t="s">
        <v>1024</v>
      </c>
      <c r="V6710" t="s">
        <v>2145</v>
      </c>
      <c r="W6710" t="s">
        <v>76</v>
      </c>
      <c r="X6710" t="s">
        <v>82</v>
      </c>
      <c r="Y6710" t="s">
        <v>63</v>
      </c>
      <c r="Z6710" t="s">
        <v>895</v>
      </c>
    </row>
    <row r="6711" spans="1:26" hidden="1" x14ac:dyDescent="0.25">
      <c r="A6711" t="s">
        <v>26509</v>
      </c>
      <c r="B6711" t="s">
        <v>26510</v>
      </c>
      <c r="C6711" s="1" t="str">
        <f t="shared" si="1105"/>
        <v>21:0392</v>
      </c>
      <c r="D6711" s="1" t="str">
        <f t="shared" si="1106"/>
        <v>21:0131</v>
      </c>
      <c r="E6711" t="s">
        <v>26511</v>
      </c>
      <c r="F6711" t="s">
        <v>26512</v>
      </c>
      <c r="H6711">
        <v>67.187128400000006</v>
      </c>
      <c r="I6711">
        <v>-81.752218200000002</v>
      </c>
      <c r="J6711" s="1" t="str">
        <f t="shared" si="1107"/>
        <v>NGR lake sediment grab sample</v>
      </c>
      <c r="K6711" s="1" t="str">
        <f t="shared" si="1108"/>
        <v>&lt;177 micron (NGR)</v>
      </c>
      <c r="L6711">
        <v>44</v>
      </c>
      <c r="M6711" t="s">
        <v>177</v>
      </c>
      <c r="N6711">
        <v>850</v>
      </c>
      <c r="O6711" t="s">
        <v>1846</v>
      </c>
      <c r="P6711" t="s">
        <v>1047</v>
      </c>
      <c r="Q6711" t="s">
        <v>78</v>
      </c>
      <c r="R6711" t="s">
        <v>702</v>
      </c>
      <c r="S6711" t="s">
        <v>708</v>
      </c>
      <c r="T6711" t="s">
        <v>36</v>
      </c>
      <c r="U6711" t="s">
        <v>673</v>
      </c>
      <c r="V6711" t="s">
        <v>15879</v>
      </c>
      <c r="W6711" t="s">
        <v>708</v>
      </c>
      <c r="X6711" t="s">
        <v>82</v>
      </c>
      <c r="Y6711" t="s">
        <v>1607</v>
      </c>
      <c r="Z6711" t="s">
        <v>1122</v>
      </c>
    </row>
    <row r="6712" spans="1:26" hidden="1" x14ac:dyDescent="0.25">
      <c r="A6712" t="s">
        <v>26513</v>
      </c>
      <c r="B6712" t="s">
        <v>26514</v>
      </c>
      <c r="C6712" s="1" t="str">
        <f t="shared" si="1105"/>
        <v>21:0392</v>
      </c>
      <c r="D6712" s="1" t="str">
        <f t="shared" si="1106"/>
        <v>21:0131</v>
      </c>
      <c r="E6712" t="s">
        <v>26515</v>
      </c>
      <c r="F6712" t="s">
        <v>26516</v>
      </c>
      <c r="H6712">
        <v>67.176719300000002</v>
      </c>
      <c r="I6712">
        <v>-81.832615200000006</v>
      </c>
      <c r="J6712" s="1" t="str">
        <f t="shared" si="1107"/>
        <v>NGR lake sediment grab sample</v>
      </c>
      <c r="K6712" s="1" t="str">
        <f t="shared" si="1108"/>
        <v>&lt;177 micron (NGR)</v>
      </c>
      <c r="L6712">
        <v>44</v>
      </c>
      <c r="M6712" t="s">
        <v>187</v>
      </c>
      <c r="N6712">
        <v>851</v>
      </c>
      <c r="O6712" t="s">
        <v>673</v>
      </c>
      <c r="P6712" t="s">
        <v>1254</v>
      </c>
      <c r="Q6712" t="s">
        <v>76</v>
      </c>
      <c r="R6712" t="s">
        <v>343</v>
      </c>
      <c r="S6712" t="s">
        <v>77</v>
      </c>
      <c r="T6712" t="s">
        <v>36</v>
      </c>
      <c r="U6712" t="s">
        <v>390</v>
      </c>
      <c r="V6712" t="s">
        <v>3557</v>
      </c>
      <c r="W6712" t="s">
        <v>50</v>
      </c>
      <c r="X6712" t="s">
        <v>82</v>
      </c>
      <c r="Y6712" t="s">
        <v>125</v>
      </c>
      <c r="Z6712" t="s">
        <v>6924</v>
      </c>
    </row>
    <row r="6713" spans="1:26" hidden="1" x14ac:dyDescent="0.25">
      <c r="A6713" t="s">
        <v>26517</v>
      </c>
      <c r="B6713" t="s">
        <v>26518</v>
      </c>
      <c r="C6713" s="1" t="str">
        <f t="shared" si="1105"/>
        <v>21:0392</v>
      </c>
      <c r="D6713" s="1" t="str">
        <f t="shared" si="1106"/>
        <v>21:0131</v>
      </c>
      <c r="E6713" t="s">
        <v>26519</v>
      </c>
      <c r="F6713" t="s">
        <v>26520</v>
      </c>
      <c r="H6713">
        <v>67.170047800000006</v>
      </c>
      <c r="I6713">
        <v>-81.951264899999998</v>
      </c>
      <c r="J6713" s="1" t="str">
        <f t="shared" si="1107"/>
        <v>NGR lake sediment grab sample</v>
      </c>
      <c r="K6713" s="1" t="str">
        <f t="shared" si="1108"/>
        <v>&lt;177 micron (NGR)</v>
      </c>
      <c r="L6713">
        <v>44</v>
      </c>
      <c r="M6713" t="s">
        <v>196</v>
      </c>
      <c r="N6713">
        <v>852</v>
      </c>
      <c r="O6713" t="s">
        <v>1846</v>
      </c>
      <c r="P6713" t="s">
        <v>300</v>
      </c>
      <c r="Q6713" t="s">
        <v>76</v>
      </c>
      <c r="R6713" t="s">
        <v>635</v>
      </c>
      <c r="S6713" t="s">
        <v>64</v>
      </c>
      <c r="T6713" t="s">
        <v>122</v>
      </c>
      <c r="U6713" t="s">
        <v>583</v>
      </c>
      <c r="V6713" t="s">
        <v>80</v>
      </c>
      <c r="W6713" t="s">
        <v>97</v>
      </c>
      <c r="X6713" t="s">
        <v>336</v>
      </c>
      <c r="Y6713" t="s">
        <v>309</v>
      </c>
      <c r="Z6713" t="s">
        <v>1224</v>
      </c>
    </row>
    <row r="6714" spans="1:26" hidden="1" x14ac:dyDescent="0.25">
      <c r="A6714" t="s">
        <v>26521</v>
      </c>
      <c r="B6714" t="s">
        <v>26522</v>
      </c>
      <c r="C6714" s="1" t="str">
        <f t="shared" si="1105"/>
        <v>21:0392</v>
      </c>
      <c r="D6714" s="1" t="str">
        <f t="shared" si="1106"/>
        <v>21:0131</v>
      </c>
      <c r="E6714" t="s">
        <v>26523</v>
      </c>
      <c r="F6714" t="s">
        <v>26524</v>
      </c>
      <c r="H6714">
        <v>67.212267999999995</v>
      </c>
      <c r="I6714">
        <v>-81.856795599999998</v>
      </c>
      <c r="J6714" s="1" t="str">
        <f t="shared" si="1107"/>
        <v>NGR lake sediment grab sample</v>
      </c>
      <c r="K6714" s="1" t="str">
        <f t="shared" si="1108"/>
        <v>&lt;177 micron (NGR)</v>
      </c>
      <c r="L6714">
        <v>44</v>
      </c>
      <c r="M6714" t="s">
        <v>206</v>
      </c>
      <c r="N6714">
        <v>853</v>
      </c>
      <c r="O6714" t="s">
        <v>54</v>
      </c>
      <c r="P6714" t="s">
        <v>321</v>
      </c>
      <c r="Q6714" t="s">
        <v>181</v>
      </c>
      <c r="R6714" t="s">
        <v>49</v>
      </c>
      <c r="S6714" t="s">
        <v>97</v>
      </c>
      <c r="T6714" t="s">
        <v>36</v>
      </c>
      <c r="U6714" t="s">
        <v>112</v>
      </c>
      <c r="V6714" t="s">
        <v>227</v>
      </c>
      <c r="W6714" t="s">
        <v>33</v>
      </c>
      <c r="X6714" t="s">
        <v>77</v>
      </c>
      <c r="Y6714" t="s">
        <v>125</v>
      </c>
      <c r="Z6714" t="s">
        <v>554</v>
      </c>
    </row>
    <row r="6715" spans="1:26" hidden="1" x14ac:dyDescent="0.25">
      <c r="A6715" t="s">
        <v>26525</v>
      </c>
      <c r="B6715" t="s">
        <v>26526</v>
      </c>
      <c r="C6715" s="1" t="str">
        <f t="shared" si="1105"/>
        <v>21:0392</v>
      </c>
      <c r="D6715" s="1" t="str">
        <f t="shared" si="1106"/>
        <v>21:0131</v>
      </c>
      <c r="E6715" t="s">
        <v>26459</v>
      </c>
      <c r="F6715" t="s">
        <v>26527</v>
      </c>
      <c r="H6715">
        <v>67.211327800000007</v>
      </c>
      <c r="I6715">
        <v>-81.766091700000004</v>
      </c>
      <c r="J6715" s="1" t="str">
        <f t="shared" si="1107"/>
        <v>NGR lake sediment grab sample</v>
      </c>
      <c r="K6715" s="1" t="str">
        <f t="shared" si="1108"/>
        <v>&lt;177 micron (NGR)</v>
      </c>
      <c r="L6715">
        <v>44</v>
      </c>
      <c r="M6715" t="s">
        <v>366</v>
      </c>
      <c r="N6715">
        <v>854</v>
      </c>
      <c r="O6715" t="s">
        <v>3807</v>
      </c>
      <c r="P6715" t="s">
        <v>528</v>
      </c>
      <c r="Q6715" t="s">
        <v>110</v>
      </c>
      <c r="R6715" t="s">
        <v>390</v>
      </c>
      <c r="S6715" t="s">
        <v>691</v>
      </c>
      <c r="T6715" t="s">
        <v>122</v>
      </c>
      <c r="U6715" t="s">
        <v>26528</v>
      </c>
      <c r="V6715" t="s">
        <v>5730</v>
      </c>
      <c r="W6715" t="s">
        <v>146</v>
      </c>
      <c r="X6715" t="s">
        <v>79</v>
      </c>
      <c r="Y6715" t="s">
        <v>39</v>
      </c>
      <c r="Z6715" t="s">
        <v>4295</v>
      </c>
    </row>
    <row r="6716" spans="1:26" hidden="1" x14ac:dyDescent="0.25">
      <c r="A6716" t="s">
        <v>26529</v>
      </c>
      <c r="B6716" t="s">
        <v>26530</v>
      </c>
      <c r="C6716" s="1" t="str">
        <f t="shared" si="1105"/>
        <v>21:0392</v>
      </c>
      <c r="D6716" s="1" t="str">
        <f t="shared" si="1106"/>
        <v>21:0131</v>
      </c>
      <c r="E6716" t="s">
        <v>26531</v>
      </c>
      <c r="F6716" t="s">
        <v>26532</v>
      </c>
      <c r="H6716">
        <v>67.249742100000006</v>
      </c>
      <c r="I6716">
        <v>-81.746459599999994</v>
      </c>
      <c r="J6716" s="1" t="str">
        <f t="shared" si="1107"/>
        <v>NGR lake sediment grab sample</v>
      </c>
      <c r="K6716" s="1" t="str">
        <f t="shared" si="1108"/>
        <v>&lt;177 micron (NGR)</v>
      </c>
      <c r="L6716">
        <v>44</v>
      </c>
      <c r="M6716" t="s">
        <v>214</v>
      </c>
      <c r="N6716">
        <v>855</v>
      </c>
      <c r="O6716" t="s">
        <v>361</v>
      </c>
      <c r="P6716" t="s">
        <v>343</v>
      </c>
      <c r="Q6716" t="s">
        <v>97</v>
      </c>
      <c r="R6716" t="s">
        <v>336</v>
      </c>
      <c r="S6716" t="s">
        <v>64</v>
      </c>
      <c r="T6716" t="s">
        <v>122</v>
      </c>
      <c r="U6716" t="s">
        <v>119</v>
      </c>
      <c r="V6716" t="s">
        <v>66</v>
      </c>
      <c r="W6716" t="s">
        <v>76</v>
      </c>
      <c r="X6716" t="s">
        <v>79</v>
      </c>
      <c r="Y6716" t="s">
        <v>309</v>
      </c>
      <c r="Z6716" t="s">
        <v>1377</v>
      </c>
    </row>
    <row r="6717" spans="1:26" hidden="1" x14ac:dyDescent="0.25">
      <c r="A6717" t="s">
        <v>26533</v>
      </c>
      <c r="B6717" t="s">
        <v>26534</v>
      </c>
      <c r="C6717" s="1" t="str">
        <f t="shared" si="1105"/>
        <v>21:0392</v>
      </c>
      <c r="D6717" s="1" t="str">
        <f>HYPERLINK("http://geochem.nrcan.gc.ca/cdogs/content/svy/svy_e.htm", "")</f>
        <v/>
      </c>
      <c r="G6717" s="1" t="str">
        <f>HYPERLINK("http://geochem.nrcan.gc.ca/cdogs/content/cr_/cr_00023_e.htm", "23")</f>
        <v>23</v>
      </c>
      <c r="J6717" t="s">
        <v>220</v>
      </c>
      <c r="K6717" t="s">
        <v>221</v>
      </c>
      <c r="L6717">
        <v>44</v>
      </c>
      <c r="M6717" t="s">
        <v>222</v>
      </c>
      <c r="N6717">
        <v>856</v>
      </c>
      <c r="O6717" t="s">
        <v>320</v>
      </c>
      <c r="P6717" t="s">
        <v>334</v>
      </c>
      <c r="Q6717" t="s">
        <v>277</v>
      </c>
      <c r="R6717" t="s">
        <v>64</v>
      </c>
      <c r="S6717" t="s">
        <v>109</v>
      </c>
      <c r="T6717" t="s">
        <v>36</v>
      </c>
      <c r="U6717" t="s">
        <v>3807</v>
      </c>
      <c r="V6717" t="s">
        <v>522</v>
      </c>
      <c r="W6717" t="s">
        <v>33</v>
      </c>
      <c r="X6717" t="s">
        <v>300</v>
      </c>
      <c r="Y6717" t="s">
        <v>76</v>
      </c>
      <c r="Z6717" t="s">
        <v>229</v>
      </c>
    </row>
    <row r="6718" spans="1:26" hidden="1" x14ac:dyDescent="0.25">
      <c r="A6718" t="s">
        <v>26535</v>
      </c>
      <c r="B6718" t="s">
        <v>26536</v>
      </c>
      <c r="C6718" s="1" t="str">
        <f t="shared" si="1105"/>
        <v>21:0392</v>
      </c>
      <c r="D6718" s="1" t="str">
        <f t="shared" ref="D6718:D6736" si="1109">HYPERLINK("http://geochem.nrcan.gc.ca/cdogs/content/svy/svy210131_e.htm", "21:0131")</f>
        <v>21:0131</v>
      </c>
      <c r="E6718" t="s">
        <v>26537</v>
      </c>
      <c r="F6718" t="s">
        <v>26538</v>
      </c>
      <c r="H6718">
        <v>67.308124500000005</v>
      </c>
      <c r="I6718">
        <v>-81.585395199999994</v>
      </c>
      <c r="J6718" s="1" t="str">
        <f t="shared" ref="J6718:J6736" si="1110">HYPERLINK("http://geochem.nrcan.gc.ca/cdogs/content/kwd/kwd020027_e.htm", "NGR lake sediment grab sample")</f>
        <v>NGR lake sediment grab sample</v>
      </c>
      <c r="K6718" s="1" t="str">
        <f t="shared" ref="K6718:K6736" si="1111">HYPERLINK("http://geochem.nrcan.gc.ca/cdogs/content/kwd/kwd080006_e.htm", "&lt;177 micron (NGR)")</f>
        <v>&lt;177 micron (NGR)</v>
      </c>
      <c r="L6718">
        <v>45</v>
      </c>
      <c r="M6718" t="s">
        <v>242</v>
      </c>
      <c r="N6718">
        <v>857</v>
      </c>
      <c r="O6718" t="s">
        <v>1842</v>
      </c>
      <c r="P6718" t="s">
        <v>88</v>
      </c>
      <c r="Q6718" t="s">
        <v>39</v>
      </c>
      <c r="R6718" t="s">
        <v>583</v>
      </c>
      <c r="S6718" t="s">
        <v>890</v>
      </c>
      <c r="T6718" t="s">
        <v>36</v>
      </c>
      <c r="U6718" t="s">
        <v>463</v>
      </c>
      <c r="V6718" t="s">
        <v>1006</v>
      </c>
      <c r="W6718" t="s">
        <v>39</v>
      </c>
      <c r="X6718" t="s">
        <v>48</v>
      </c>
      <c r="Y6718" t="s">
        <v>309</v>
      </c>
      <c r="Z6718" t="s">
        <v>3838</v>
      </c>
    </row>
    <row r="6719" spans="1:26" hidden="1" x14ac:dyDescent="0.25">
      <c r="A6719" t="s">
        <v>26539</v>
      </c>
      <c r="B6719" t="s">
        <v>26540</v>
      </c>
      <c r="C6719" s="1" t="str">
        <f t="shared" si="1105"/>
        <v>21:0392</v>
      </c>
      <c r="D6719" s="1" t="str">
        <f t="shared" si="1109"/>
        <v>21:0131</v>
      </c>
      <c r="E6719" t="s">
        <v>26541</v>
      </c>
      <c r="F6719" t="s">
        <v>26542</v>
      </c>
      <c r="H6719">
        <v>67.247305499999996</v>
      </c>
      <c r="I6719">
        <v>-81.683291100000005</v>
      </c>
      <c r="J6719" s="1" t="str">
        <f t="shared" si="1110"/>
        <v>NGR lake sediment grab sample</v>
      </c>
      <c r="K6719" s="1" t="str">
        <f t="shared" si="1111"/>
        <v>&lt;177 micron (NGR)</v>
      </c>
      <c r="L6719">
        <v>45</v>
      </c>
      <c r="M6719" t="s">
        <v>251</v>
      </c>
      <c r="N6719">
        <v>858</v>
      </c>
      <c r="O6719" t="s">
        <v>144</v>
      </c>
      <c r="P6719" t="s">
        <v>1254</v>
      </c>
      <c r="Q6719" t="s">
        <v>156</v>
      </c>
      <c r="R6719" t="s">
        <v>958</v>
      </c>
      <c r="S6719" t="s">
        <v>50</v>
      </c>
      <c r="T6719" t="s">
        <v>36</v>
      </c>
      <c r="U6719" t="s">
        <v>31</v>
      </c>
      <c r="V6719" t="s">
        <v>548</v>
      </c>
      <c r="W6719" t="s">
        <v>64</v>
      </c>
      <c r="X6719" t="s">
        <v>48</v>
      </c>
      <c r="Y6719" t="s">
        <v>66</v>
      </c>
      <c r="Z6719" t="s">
        <v>4267</v>
      </c>
    </row>
    <row r="6720" spans="1:26" hidden="1" x14ac:dyDescent="0.25">
      <c r="A6720" t="s">
        <v>26543</v>
      </c>
      <c r="B6720" t="s">
        <v>26544</v>
      </c>
      <c r="C6720" s="1" t="str">
        <f t="shared" si="1105"/>
        <v>21:0392</v>
      </c>
      <c r="D6720" s="1" t="str">
        <f t="shared" si="1109"/>
        <v>21:0131</v>
      </c>
      <c r="E6720" t="s">
        <v>26545</v>
      </c>
      <c r="F6720" t="s">
        <v>26546</v>
      </c>
      <c r="H6720">
        <v>67.237779799999998</v>
      </c>
      <c r="I6720">
        <v>-81.685197799999997</v>
      </c>
      <c r="J6720" s="1" t="str">
        <f t="shared" si="1110"/>
        <v>NGR lake sediment grab sample</v>
      </c>
      <c r="K6720" s="1" t="str">
        <f t="shared" si="1111"/>
        <v>&lt;177 micron (NGR)</v>
      </c>
      <c r="L6720">
        <v>45</v>
      </c>
      <c r="M6720" t="s">
        <v>259</v>
      </c>
      <c r="N6720">
        <v>859</v>
      </c>
      <c r="O6720" t="s">
        <v>497</v>
      </c>
      <c r="P6720" t="s">
        <v>79</v>
      </c>
      <c r="Q6720" t="s">
        <v>64</v>
      </c>
      <c r="R6720" t="s">
        <v>224</v>
      </c>
      <c r="S6720" t="s">
        <v>50</v>
      </c>
      <c r="T6720" t="s">
        <v>122</v>
      </c>
      <c r="U6720" t="s">
        <v>119</v>
      </c>
      <c r="V6720" t="s">
        <v>375</v>
      </c>
      <c r="W6720" t="s">
        <v>76</v>
      </c>
      <c r="X6720" t="s">
        <v>760</v>
      </c>
      <c r="Y6720" t="s">
        <v>309</v>
      </c>
      <c r="Z6720" t="s">
        <v>760</v>
      </c>
    </row>
    <row r="6721" spans="1:26" hidden="1" x14ac:dyDescent="0.25">
      <c r="A6721" t="s">
        <v>26547</v>
      </c>
      <c r="B6721" t="s">
        <v>26548</v>
      </c>
      <c r="C6721" s="1" t="str">
        <f t="shared" si="1105"/>
        <v>21:0392</v>
      </c>
      <c r="D6721" s="1" t="str">
        <f t="shared" si="1109"/>
        <v>21:0131</v>
      </c>
      <c r="E6721" t="s">
        <v>26545</v>
      </c>
      <c r="F6721" t="s">
        <v>26549</v>
      </c>
      <c r="H6721">
        <v>67.237779799999998</v>
      </c>
      <c r="I6721">
        <v>-81.685197799999997</v>
      </c>
      <c r="J6721" s="1" t="str">
        <f t="shared" si="1110"/>
        <v>NGR lake sediment grab sample</v>
      </c>
      <c r="K6721" s="1" t="str">
        <f t="shared" si="1111"/>
        <v>&lt;177 micron (NGR)</v>
      </c>
      <c r="L6721">
        <v>45</v>
      </c>
      <c r="M6721" t="s">
        <v>268</v>
      </c>
      <c r="N6721">
        <v>860</v>
      </c>
      <c r="O6721" t="s">
        <v>163</v>
      </c>
      <c r="P6721" t="s">
        <v>120</v>
      </c>
      <c r="Q6721" t="s">
        <v>97</v>
      </c>
      <c r="R6721" t="s">
        <v>400</v>
      </c>
      <c r="S6721" t="s">
        <v>50</v>
      </c>
      <c r="T6721" t="s">
        <v>36</v>
      </c>
      <c r="U6721" t="s">
        <v>112</v>
      </c>
      <c r="V6721" t="s">
        <v>911</v>
      </c>
      <c r="W6721" t="s">
        <v>76</v>
      </c>
      <c r="X6721" t="s">
        <v>79</v>
      </c>
      <c r="Y6721" t="s">
        <v>125</v>
      </c>
      <c r="Z6721" t="s">
        <v>5166</v>
      </c>
    </row>
    <row r="6722" spans="1:26" hidden="1" x14ac:dyDescent="0.25">
      <c r="A6722" t="s">
        <v>26550</v>
      </c>
      <c r="B6722" t="s">
        <v>26551</v>
      </c>
      <c r="C6722" s="1" t="str">
        <f t="shared" si="1105"/>
        <v>21:0392</v>
      </c>
      <c r="D6722" s="1" t="str">
        <f t="shared" si="1109"/>
        <v>21:0131</v>
      </c>
      <c r="E6722" t="s">
        <v>26552</v>
      </c>
      <c r="F6722" t="s">
        <v>26553</v>
      </c>
      <c r="H6722">
        <v>67.235618400000007</v>
      </c>
      <c r="I6722">
        <v>-81.600004299999995</v>
      </c>
      <c r="J6722" s="1" t="str">
        <f t="shared" si="1110"/>
        <v>NGR lake sediment grab sample</v>
      </c>
      <c r="K6722" s="1" t="str">
        <f t="shared" si="1111"/>
        <v>&lt;177 micron (NGR)</v>
      </c>
      <c r="L6722">
        <v>45</v>
      </c>
      <c r="M6722" t="s">
        <v>47</v>
      </c>
      <c r="N6722">
        <v>861</v>
      </c>
      <c r="O6722" t="s">
        <v>208</v>
      </c>
      <c r="P6722" t="s">
        <v>82</v>
      </c>
      <c r="Q6722" t="s">
        <v>76</v>
      </c>
      <c r="R6722" t="s">
        <v>406</v>
      </c>
      <c r="S6722" t="s">
        <v>156</v>
      </c>
      <c r="T6722" t="s">
        <v>36</v>
      </c>
      <c r="U6722" t="s">
        <v>963</v>
      </c>
      <c r="V6722" t="s">
        <v>11653</v>
      </c>
      <c r="W6722" t="s">
        <v>596</v>
      </c>
      <c r="X6722" t="s">
        <v>82</v>
      </c>
      <c r="Y6722" t="s">
        <v>875</v>
      </c>
      <c r="Z6722" t="s">
        <v>6924</v>
      </c>
    </row>
    <row r="6723" spans="1:26" hidden="1" x14ac:dyDescent="0.25">
      <c r="A6723" t="s">
        <v>26554</v>
      </c>
      <c r="B6723" t="s">
        <v>26555</v>
      </c>
      <c r="C6723" s="1" t="str">
        <f t="shared" si="1105"/>
        <v>21:0392</v>
      </c>
      <c r="D6723" s="1" t="str">
        <f t="shared" si="1109"/>
        <v>21:0131</v>
      </c>
      <c r="E6723" t="s">
        <v>26556</v>
      </c>
      <c r="F6723" t="s">
        <v>26557</v>
      </c>
      <c r="H6723">
        <v>67.264140600000005</v>
      </c>
      <c r="I6723">
        <v>-81.603220399999998</v>
      </c>
      <c r="J6723" s="1" t="str">
        <f t="shared" si="1110"/>
        <v>NGR lake sediment grab sample</v>
      </c>
      <c r="K6723" s="1" t="str">
        <f t="shared" si="1111"/>
        <v>&lt;177 micron (NGR)</v>
      </c>
      <c r="L6723">
        <v>45</v>
      </c>
      <c r="M6723" t="s">
        <v>60</v>
      </c>
      <c r="N6723">
        <v>862</v>
      </c>
      <c r="O6723" t="s">
        <v>119</v>
      </c>
      <c r="P6723" t="s">
        <v>489</v>
      </c>
      <c r="Q6723" t="s">
        <v>77</v>
      </c>
      <c r="R6723" t="s">
        <v>400</v>
      </c>
      <c r="S6723" t="s">
        <v>290</v>
      </c>
      <c r="T6723" t="s">
        <v>36</v>
      </c>
      <c r="U6723" t="s">
        <v>163</v>
      </c>
      <c r="V6723" t="s">
        <v>1193</v>
      </c>
      <c r="W6723" t="s">
        <v>109</v>
      </c>
      <c r="X6723" t="s">
        <v>283</v>
      </c>
      <c r="Y6723" t="s">
        <v>66</v>
      </c>
      <c r="Z6723" t="s">
        <v>33</v>
      </c>
    </row>
    <row r="6724" spans="1:26" hidden="1" x14ac:dyDescent="0.25">
      <c r="A6724" t="s">
        <v>26558</v>
      </c>
      <c r="B6724" t="s">
        <v>26559</v>
      </c>
      <c r="C6724" s="1" t="str">
        <f t="shared" si="1105"/>
        <v>21:0392</v>
      </c>
      <c r="D6724" s="1" t="str">
        <f t="shared" si="1109"/>
        <v>21:0131</v>
      </c>
      <c r="E6724" t="s">
        <v>26560</v>
      </c>
      <c r="F6724" t="s">
        <v>26561</v>
      </c>
      <c r="H6724">
        <v>67.242689999999996</v>
      </c>
      <c r="I6724">
        <v>-81.530383099999995</v>
      </c>
      <c r="J6724" s="1" t="str">
        <f t="shared" si="1110"/>
        <v>NGR lake sediment grab sample</v>
      </c>
      <c r="K6724" s="1" t="str">
        <f t="shared" si="1111"/>
        <v>&lt;177 micron (NGR)</v>
      </c>
      <c r="L6724">
        <v>45</v>
      </c>
      <c r="M6724" t="s">
        <v>73</v>
      </c>
      <c r="N6724">
        <v>863</v>
      </c>
      <c r="O6724" t="s">
        <v>909</v>
      </c>
      <c r="P6724" t="s">
        <v>207</v>
      </c>
      <c r="Q6724" t="s">
        <v>50</v>
      </c>
      <c r="R6724" t="s">
        <v>13281</v>
      </c>
      <c r="S6724" t="s">
        <v>34</v>
      </c>
      <c r="T6724" t="s">
        <v>292</v>
      </c>
      <c r="U6724" t="s">
        <v>178</v>
      </c>
      <c r="V6724" t="s">
        <v>7336</v>
      </c>
      <c r="W6724" t="s">
        <v>134</v>
      </c>
      <c r="X6724" t="s">
        <v>890</v>
      </c>
      <c r="Y6724" t="s">
        <v>125</v>
      </c>
      <c r="Z6724" t="s">
        <v>596</v>
      </c>
    </row>
    <row r="6725" spans="1:26" hidden="1" x14ac:dyDescent="0.25">
      <c r="A6725" t="s">
        <v>26562</v>
      </c>
      <c r="B6725" t="s">
        <v>26563</v>
      </c>
      <c r="C6725" s="1" t="str">
        <f t="shared" si="1105"/>
        <v>21:0392</v>
      </c>
      <c r="D6725" s="1" t="str">
        <f t="shared" si="1109"/>
        <v>21:0131</v>
      </c>
      <c r="E6725" t="s">
        <v>26564</v>
      </c>
      <c r="F6725" t="s">
        <v>26565</v>
      </c>
      <c r="H6725">
        <v>67.266976600000007</v>
      </c>
      <c r="I6725">
        <v>-81.529040899999998</v>
      </c>
      <c r="J6725" s="1" t="str">
        <f t="shared" si="1110"/>
        <v>NGR lake sediment grab sample</v>
      </c>
      <c r="K6725" s="1" t="str">
        <f t="shared" si="1111"/>
        <v>&lt;177 micron (NGR)</v>
      </c>
      <c r="L6725">
        <v>45</v>
      </c>
      <c r="M6725" t="s">
        <v>87</v>
      </c>
      <c r="N6725">
        <v>864</v>
      </c>
      <c r="O6725" t="s">
        <v>1819</v>
      </c>
      <c r="P6725" t="s">
        <v>236</v>
      </c>
      <c r="Q6725" t="s">
        <v>97</v>
      </c>
      <c r="R6725" t="s">
        <v>418</v>
      </c>
      <c r="S6725" t="s">
        <v>156</v>
      </c>
      <c r="T6725" t="s">
        <v>36</v>
      </c>
      <c r="U6725" t="s">
        <v>89</v>
      </c>
      <c r="V6725" t="s">
        <v>1802</v>
      </c>
      <c r="W6725" t="s">
        <v>134</v>
      </c>
      <c r="X6725" t="s">
        <v>890</v>
      </c>
      <c r="Y6725" t="s">
        <v>125</v>
      </c>
      <c r="Z6725" t="s">
        <v>198</v>
      </c>
    </row>
    <row r="6726" spans="1:26" hidden="1" x14ac:dyDescent="0.25">
      <c r="A6726" t="s">
        <v>26566</v>
      </c>
      <c r="B6726" t="s">
        <v>26567</v>
      </c>
      <c r="C6726" s="1" t="str">
        <f t="shared" si="1105"/>
        <v>21:0392</v>
      </c>
      <c r="D6726" s="1" t="str">
        <f t="shared" si="1109"/>
        <v>21:0131</v>
      </c>
      <c r="E6726" t="s">
        <v>26568</v>
      </c>
      <c r="F6726" t="s">
        <v>26569</v>
      </c>
      <c r="H6726">
        <v>67.311427699999996</v>
      </c>
      <c r="I6726">
        <v>-81.535875899999994</v>
      </c>
      <c r="J6726" s="1" t="str">
        <f t="shared" si="1110"/>
        <v>NGR lake sediment grab sample</v>
      </c>
      <c r="K6726" s="1" t="str">
        <f t="shared" si="1111"/>
        <v>&lt;177 micron (NGR)</v>
      </c>
      <c r="L6726">
        <v>45</v>
      </c>
      <c r="M6726" t="s">
        <v>96</v>
      </c>
      <c r="N6726">
        <v>865</v>
      </c>
      <c r="O6726" t="s">
        <v>343</v>
      </c>
      <c r="P6726" t="s">
        <v>75</v>
      </c>
      <c r="Q6726" t="s">
        <v>76</v>
      </c>
      <c r="R6726" t="s">
        <v>708</v>
      </c>
      <c r="S6726" t="s">
        <v>290</v>
      </c>
      <c r="T6726" t="s">
        <v>36</v>
      </c>
      <c r="U6726" t="s">
        <v>199</v>
      </c>
      <c r="V6726" t="s">
        <v>63</v>
      </c>
      <c r="W6726" t="s">
        <v>39</v>
      </c>
      <c r="X6726" t="s">
        <v>76</v>
      </c>
      <c r="Y6726" t="s">
        <v>63</v>
      </c>
      <c r="Z6726" t="s">
        <v>2057</v>
      </c>
    </row>
    <row r="6727" spans="1:26" hidden="1" x14ac:dyDescent="0.25">
      <c r="A6727" t="s">
        <v>26570</v>
      </c>
      <c r="B6727" t="s">
        <v>26571</v>
      </c>
      <c r="C6727" s="1" t="str">
        <f t="shared" si="1105"/>
        <v>21:0392</v>
      </c>
      <c r="D6727" s="1" t="str">
        <f t="shared" si="1109"/>
        <v>21:0131</v>
      </c>
      <c r="E6727" t="s">
        <v>26537</v>
      </c>
      <c r="F6727" t="s">
        <v>26572</v>
      </c>
      <c r="H6727">
        <v>67.308124500000005</v>
      </c>
      <c r="I6727">
        <v>-81.585395199999994</v>
      </c>
      <c r="J6727" s="1" t="str">
        <f t="shared" si="1110"/>
        <v>NGR lake sediment grab sample</v>
      </c>
      <c r="K6727" s="1" t="str">
        <f t="shared" si="1111"/>
        <v>&lt;177 micron (NGR)</v>
      </c>
      <c r="L6727">
        <v>45</v>
      </c>
      <c r="M6727" t="s">
        <v>366</v>
      </c>
      <c r="N6727">
        <v>866</v>
      </c>
      <c r="O6727" t="s">
        <v>963</v>
      </c>
      <c r="P6727" t="s">
        <v>3263</v>
      </c>
      <c r="Q6727" t="s">
        <v>39</v>
      </c>
      <c r="R6727" t="s">
        <v>178</v>
      </c>
      <c r="S6727" t="s">
        <v>890</v>
      </c>
      <c r="T6727" t="s">
        <v>36</v>
      </c>
      <c r="U6727" t="s">
        <v>639</v>
      </c>
      <c r="V6727" t="s">
        <v>171</v>
      </c>
      <c r="W6727" t="s">
        <v>33</v>
      </c>
      <c r="X6727" t="s">
        <v>890</v>
      </c>
      <c r="Y6727" t="s">
        <v>309</v>
      </c>
      <c r="Z6727" t="s">
        <v>4729</v>
      </c>
    </row>
    <row r="6728" spans="1:26" hidden="1" x14ac:dyDescent="0.25">
      <c r="A6728" t="s">
        <v>26573</v>
      </c>
      <c r="B6728" t="s">
        <v>26574</v>
      </c>
      <c r="C6728" s="1" t="str">
        <f t="shared" si="1105"/>
        <v>21:0392</v>
      </c>
      <c r="D6728" s="1" t="str">
        <f t="shared" si="1109"/>
        <v>21:0131</v>
      </c>
      <c r="E6728" t="s">
        <v>26575</v>
      </c>
      <c r="F6728" t="s">
        <v>26576</v>
      </c>
      <c r="H6728">
        <v>67.294160399999996</v>
      </c>
      <c r="I6728">
        <v>-81.671949400000003</v>
      </c>
      <c r="J6728" s="1" t="str">
        <f t="shared" si="1110"/>
        <v>NGR lake sediment grab sample</v>
      </c>
      <c r="K6728" s="1" t="str">
        <f t="shared" si="1111"/>
        <v>&lt;177 micron (NGR)</v>
      </c>
      <c r="L6728">
        <v>45</v>
      </c>
      <c r="M6728" t="s">
        <v>106</v>
      </c>
      <c r="N6728">
        <v>867</v>
      </c>
      <c r="O6728" t="s">
        <v>2579</v>
      </c>
      <c r="P6728" t="s">
        <v>298</v>
      </c>
      <c r="Q6728" t="s">
        <v>34</v>
      </c>
      <c r="R6728" t="s">
        <v>343</v>
      </c>
      <c r="S6728" t="s">
        <v>391</v>
      </c>
      <c r="T6728" t="s">
        <v>36</v>
      </c>
      <c r="U6728" t="s">
        <v>804</v>
      </c>
      <c r="V6728" t="s">
        <v>2240</v>
      </c>
      <c r="W6728" t="s">
        <v>39</v>
      </c>
      <c r="X6728" t="s">
        <v>283</v>
      </c>
      <c r="Y6728" t="s">
        <v>3466</v>
      </c>
      <c r="Z6728" t="s">
        <v>859</v>
      </c>
    </row>
    <row r="6729" spans="1:26" hidden="1" x14ac:dyDescent="0.25">
      <c r="A6729" t="s">
        <v>26577</v>
      </c>
      <c r="B6729" t="s">
        <v>26578</v>
      </c>
      <c r="C6729" s="1" t="str">
        <f t="shared" si="1105"/>
        <v>21:0392</v>
      </c>
      <c r="D6729" s="1" t="str">
        <f t="shared" si="1109"/>
        <v>21:0131</v>
      </c>
      <c r="E6729" t="s">
        <v>26579</v>
      </c>
      <c r="F6729" t="s">
        <v>26580</v>
      </c>
      <c r="H6729">
        <v>67.281894300000005</v>
      </c>
      <c r="I6729">
        <v>-81.700123399999995</v>
      </c>
      <c r="J6729" s="1" t="str">
        <f t="shared" si="1110"/>
        <v>NGR lake sediment grab sample</v>
      </c>
      <c r="K6729" s="1" t="str">
        <f t="shared" si="1111"/>
        <v>&lt;177 micron (NGR)</v>
      </c>
      <c r="L6729">
        <v>45</v>
      </c>
      <c r="M6729" t="s">
        <v>118</v>
      </c>
      <c r="N6729">
        <v>868</v>
      </c>
      <c r="O6729" t="s">
        <v>1047</v>
      </c>
      <c r="P6729" t="s">
        <v>321</v>
      </c>
      <c r="Q6729" t="s">
        <v>39</v>
      </c>
      <c r="R6729" t="s">
        <v>283</v>
      </c>
      <c r="S6729" t="s">
        <v>33</v>
      </c>
      <c r="T6729" t="s">
        <v>36</v>
      </c>
      <c r="U6729" t="s">
        <v>98</v>
      </c>
      <c r="V6729" t="s">
        <v>322</v>
      </c>
      <c r="W6729" t="s">
        <v>80</v>
      </c>
      <c r="X6729" t="s">
        <v>760</v>
      </c>
      <c r="Y6729" t="s">
        <v>760</v>
      </c>
      <c r="Z6729" t="s">
        <v>760</v>
      </c>
    </row>
    <row r="6730" spans="1:26" hidden="1" x14ac:dyDescent="0.25">
      <c r="A6730" t="s">
        <v>26581</v>
      </c>
      <c r="B6730" t="s">
        <v>26582</v>
      </c>
      <c r="C6730" s="1" t="str">
        <f t="shared" si="1105"/>
        <v>21:0392</v>
      </c>
      <c r="D6730" s="1" t="str">
        <f t="shared" si="1109"/>
        <v>21:0131</v>
      </c>
      <c r="E6730" t="s">
        <v>26583</v>
      </c>
      <c r="F6730" t="s">
        <v>26584</v>
      </c>
      <c r="H6730">
        <v>67.286933199999993</v>
      </c>
      <c r="I6730">
        <v>-81.750354599999994</v>
      </c>
      <c r="J6730" s="1" t="str">
        <f t="shared" si="1110"/>
        <v>NGR lake sediment grab sample</v>
      </c>
      <c r="K6730" s="1" t="str">
        <f t="shared" si="1111"/>
        <v>&lt;177 micron (NGR)</v>
      </c>
      <c r="L6730">
        <v>45</v>
      </c>
      <c r="M6730" t="s">
        <v>131</v>
      </c>
      <c r="N6730">
        <v>869</v>
      </c>
      <c r="O6730" t="s">
        <v>1024</v>
      </c>
      <c r="P6730" t="s">
        <v>223</v>
      </c>
      <c r="Q6730" t="s">
        <v>198</v>
      </c>
      <c r="R6730" t="s">
        <v>1085</v>
      </c>
      <c r="S6730" t="s">
        <v>156</v>
      </c>
      <c r="T6730" t="s">
        <v>36</v>
      </c>
      <c r="U6730" t="s">
        <v>497</v>
      </c>
      <c r="V6730" t="s">
        <v>63</v>
      </c>
      <c r="W6730" t="s">
        <v>80</v>
      </c>
      <c r="X6730" t="s">
        <v>890</v>
      </c>
      <c r="Y6730" t="s">
        <v>309</v>
      </c>
      <c r="Z6730" t="s">
        <v>1558</v>
      </c>
    </row>
    <row r="6731" spans="1:26" hidden="1" x14ac:dyDescent="0.25">
      <c r="A6731" t="s">
        <v>26585</v>
      </c>
      <c r="B6731" t="s">
        <v>26586</v>
      </c>
      <c r="C6731" s="1" t="str">
        <f t="shared" si="1105"/>
        <v>21:0392</v>
      </c>
      <c r="D6731" s="1" t="str">
        <f t="shared" si="1109"/>
        <v>21:0131</v>
      </c>
      <c r="E6731" t="s">
        <v>26587</v>
      </c>
      <c r="F6731" t="s">
        <v>26588</v>
      </c>
      <c r="H6731">
        <v>67.302704399999996</v>
      </c>
      <c r="I6731">
        <v>-81.778391600000006</v>
      </c>
      <c r="J6731" s="1" t="str">
        <f t="shared" si="1110"/>
        <v>NGR lake sediment grab sample</v>
      </c>
      <c r="K6731" s="1" t="str">
        <f t="shared" si="1111"/>
        <v>&lt;177 micron (NGR)</v>
      </c>
      <c r="L6731">
        <v>45</v>
      </c>
      <c r="M6731" t="s">
        <v>143</v>
      </c>
      <c r="N6731">
        <v>870</v>
      </c>
      <c r="O6731" t="s">
        <v>178</v>
      </c>
      <c r="P6731" t="s">
        <v>343</v>
      </c>
      <c r="Q6731" t="s">
        <v>146</v>
      </c>
      <c r="R6731" t="s">
        <v>300</v>
      </c>
      <c r="S6731" t="s">
        <v>110</v>
      </c>
      <c r="T6731" t="s">
        <v>36</v>
      </c>
      <c r="U6731" t="s">
        <v>361</v>
      </c>
      <c r="V6731" t="s">
        <v>11779</v>
      </c>
      <c r="W6731" t="s">
        <v>34</v>
      </c>
      <c r="X6731" t="s">
        <v>283</v>
      </c>
      <c r="Y6731" t="s">
        <v>3466</v>
      </c>
      <c r="Z6731" t="s">
        <v>6137</v>
      </c>
    </row>
    <row r="6732" spans="1:26" hidden="1" x14ac:dyDescent="0.25">
      <c r="A6732" t="s">
        <v>26589</v>
      </c>
      <c r="B6732" t="s">
        <v>26590</v>
      </c>
      <c r="C6732" s="1" t="str">
        <f t="shared" si="1105"/>
        <v>21:0392</v>
      </c>
      <c r="D6732" s="1" t="str">
        <f t="shared" si="1109"/>
        <v>21:0131</v>
      </c>
      <c r="E6732" t="s">
        <v>26591</v>
      </c>
      <c r="F6732" t="s">
        <v>26592</v>
      </c>
      <c r="H6732">
        <v>67.293630399999998</v>
      </c>
      <c r="I6732">
        <v>-81.833048199999993</v>
      </c>
      <c r="J6732" s="1" t="str">
        <f t="shared" si="1110"/>
        <v>NGR lake sediment grab sample</v>
      </c>
      <c r="K6732" s="1" t="str">
        <f t="shared" si="1111"/>
        <v>&lt;177 micron (NGR)</v>
      </c>
      <c r="L6732">
        <v>45</v>
      </c>
      <c r="M6732" t="s">
        <v>177</v>
      </c>
      <c r="N6732">
        <v>871</v>
      </c>
      <c r="O6732" t="s">
        <v>136</v>
      </c>
      <c r="P6732" t="s">
        <v>298</v>
      </c>
      <c r="Q6732" t="s">
        <v>77</v>
      </c>
      <c r="R6732" t="s">
        <v>13281</v>
      </c>
      <c r="S6732" t="s">
        <v>50</v>
      </c>
      <c r="T6732" t="s">
        <v>122</v>
      </c>
      <c r="U6732" t="s">
        <v>199</v>
      </c>
      <c r="V6732" t="s">
        <v>12849</v>
      </c>
      <c r="W6732" t="s">
        <v>76</v>
      </c>
      <c r="X6732" t="s">
        <v>79</v>
      </c>
      <c r="Y6732" t="s">
        <v>63</v>
      </c>
      <c r="Z6732" t="s">
        <v>77</v>
      </c>
    </row>
    <row r="6733" spans="1:26" hidden="1" x14ac:dyDescent="0.25">
      <c r="A6733" t="s">
        <v>26593</v>
      </c>
      <c r="B6733" t="s">
        <v>26594</v>
      </c>
      <c r="C6733" s="1" t="str">
        <f t="shared" si="1105"/>
        <v>21:0392</v>
      </c>
      <c r="D6733" s="1" t="str">
        <f t="shared" si="1109"/>
        <v>21:0131</v>
      </c>
      <c r="E6733" t="s">
        <v>26595</v>
      </c>
      <c r="F6733" t="s">
        <v>26596</v>
      </c>
      <c r="H6733">
        <v>67.325146700000005</v>
      </c>
      <c r="I6733">
        <v>-81.879683</v>
      </c>
      <c r="J6733" s="1" t="str">
        <f t="shared" si="1110"/>
        <v>NGR lake sediment grab sample</v>
      </c>
      <c r="K6733" s="1" t="str">
        <f t="shared" si="1111"/>
        <v>&lt;177 micron (NGR)</v>
      </c>
      <c r="L6733">
        <v>45</v>
      </c>
      <c r="M6733" t="s">
        <v>187</v>
      </c>
      <c r="N6733">
        <v>872</v>
      </c>
      <c r="O6733" t="s">
        <v>503</v>
      </c>
      <c r="P6733" t="s">
        <v>207</v>
      </c>
      <c r="Q6733" t="s">
        <v>77</v>
      </c>
      <c r="R6733" t="s">
        <v>81</v>
      </c>
      <c r="S6733" t="s">
        <v>394</v>
      </c>
      <c r="T6733" t="s">
        <v>1095</v>
      </c>
      <c r="U6733" t="s">
        <v>456</v>
      </c>
      <c r="V6733" t="s">
        <v>1041</v>
      </c>
      <c r="W6733" t="s">
        <v>146</v>
      </c>
      <c r="X6733" t="s">
        <v>890</v>
      </c>
      <c r="Y6733" t="s">
        <v>181</v>
      </c>
      <c r="Z6733" t="s">
        <v>3166</v>
      </c>
    </row>
    <row r="6734" spans="1:26" hidden="1" x14ac:dyDescent="0.25">
      <c r="A6734" t="s">
        <v>26597</v>
      </c>
      <c r="B6734" t="s">
        <v>26598</v>
      </c>
      <c r="C6734" s="1" t="str">
        <f t="shared" si="1105"/>
        <v>21:0392</v>
      </c>
      <c r="D6734" s="1" t="str">
        <f t="shared" si="1109"/>
        <v>21:0131</v>
      </c>
      <c r="E6734" t="s">
        <v>26599</v>
      </c>
      <c r="F6734" t="s">
        <v>26600</v>
      </c>
      <c r="H6734">
        <v>67.322703399999995</v>
      </c>
      <c r="I6734">
        <v>-81.912483600000002</v>
      </c>
      <c r="J6734" s="1" t="str">
        <f t="shared" si="1110"/>
        <v>NGR lake sediment grab sample</v>
      </c>
      <c r="K6734" s="1" t="str">
        <f t="shared" si="1111"/>
        <v>&lt;177 micron (NGR)</v>
      </c>
      <c r="L6734">
        <v>45</v>
      </c>
      <c r="M6734" t="s">
        <v>196</v>
      </c>
      <c r="N6734">
        <v>873</v>
      </c>
      <c r="O6734" t="s">
        <v>639</v>
      </c>
      <c r="P6734" t="s">
        <v>1047</v>
      </c>
      <c r="Q6734" t="s">
        <v>109</v>
      </c>
      <c r="R6734" t="s">
        <v>17013</v>
      </c>
      <c r="S6734" t="s">
        <v>391</v>
      </c>
      <c r="T6734" t="s">
        <v>36</v>
      </c>
      <c r="U6734" t="s">
        <v>991</v>
      </c>
      <c r="V6734" t="s">
        <v>895</v>
      </c>
      <c r="W6734" t="s">
        <v>146</v>
      </c>
      <c r="X6734" t="s">
        <v>48</v>
      </c>
      <c r="Y6734" t="s">
        <v>5107</v>
      </c>
      <c r="Z6734" t="s">
        <v>76</v>
      </c>
    </row>
    <row r="6735" spans="1:26" hidden="1" x14ac:dyDescent="0.25">
      <c r="A6735" t="s">
        <v>26601</v>
      </c>
      <c r="B6735" t="s">
        <v>26602</v>
      </c>
      <c r="C6735" s="1" t="str">
        <f t="shared" si="1105"/>
        <v>21:0392</v>
      </c>
      <c r="D6735" s="1" t="str">
        <f t="shared" si="1109"/>
        <v>21:0131</v>
      </c>
      <c r="E6735" t="s">
        <v>26603</v>
      </c>
      <c r="F6735" t="s">
        <v>26604</v>
      </c>
      <c r="H6735">
        <v>67.295268199999995</v>
      </c>
      <c r="I6735">
        <v>-81.906680600000001</v>
      </c>
      <c r="J6735" s="1" t="str">
        <f t="shared" si="1110"/>
        <v>NGR lake sediment grab sample</v>
      </c>
      <c r="K6735" s="1" t="str">
        <f t="shared" si="1111"/>
        <v>&lt;177 micron (NGR)</v>
      </c>
      <c r="L6735">
        <v>45</v>
      </c>
      <c r="M6735" t="s">
        <v>206</v>
      </c>
      <c r="N6735">
        <v>874</v>
      </c>
      <c r="O6735" t="s">
        <v>1480</v>
      </c>
      <c r="P6735" t="s">
        <v>253</v>
      </c>
      <c r="Q6735" t="s">
        <v>33</v>
      </c>
      <c r="R6735" t="s">
        <v>61</v>
      </c>
      <c r="S6735" t="s">
        <v>156</v>
      </c>
      <c r="T6735" t="s">
        <v>36</v>
      </c>
      <c r="U6735" t="s">
        <v>91</v>
      </c>
      <c r="V6735" t="s">
        <v>63</v>
      </c>
      <c r="W6735" t="s">
        <v>109</v>
      </c>
      <c r="X6735" t="s">
        <v>760</v>
      </c>
      <c r="Y6735" t="s">
        <v>760</v>
      </c>
      <c r="Z6735" t="s">
        <v>760</v>
      </c>
    </row>
    <row r="6736" spans="1:26" hidden="1" x14ac:dyDescent="0.25">
      <c r="A6736" t="s">
        <v>26605</v>
      </c>
      <c r="B6736" t="s">
        <v>26606</v>
      </c>
      <c r="C6736" s="1" t="str">
        <f t="shared" si="1105"/>
        <v>21:0392</v>
      </c>
      <c r="D6736" s="1" t="str">
        <f t="shared" si="1109"/>
        <v>21:0131</v>
      </c>
      <c r="E6736" t="s">
        <v>26607</v>
      </c>
      <c r="F6736" t="s">
        <v>26608</v>
      </c>
      <c r="H6736">
        <v>67.2780518</v>
      </c>
      <c r="I6736">
        <v>-81.921180699999994</v>
      </c>
      <c r="J6736" s="1" t="str">
        <f t="shared" si="1110"/>
        <v>NGR lake sediment grab sample</v>
      </c>
      <c r="K6736" s="1" t="str">
        <f t="shared" si="1111"/>
        <v>&lt;177 micron (NGR)</v>
      </c>
      <c r="L6736">
        <v>45</v>
      </c>
      <c r="M6736" t="s">
        <v>214</v>
      </c>
      <c r="N6736">
        <v>875</v>
      </c>
      <c r="O6736" t="s">
        <v>667</v>
      </c>
      <c r="P6736" t="s">
        <v>298</v>
      </c>
      <c r="Q6736" t="s">
        <v>78</v>
      </c>
      <c r="R6736" t="s">
        <v>570</v>
      </c>
      <c r="S6736" t="s">
        <v>290</v>
      </c>
      <c r="T6736" t="s">
        <v>36</v>
      </c>
      <c r="U6736" t="s">
        <v>91</v>
      </c>
      <c r="V6736" t="s">
        <v>1223</v>
      </c>
      <c r="W6736" t="s">
        <v>78</v>
      </c>
      <c r="X6736" t="s">
        <v>890</v>
      </c>
      <c r="Y6736" t="s">
        <v>875</v>
      </c>
      <c r="Z6736" t="s">
        <v>668</v>
      </c>
    </row>
    <row r="6737" spans="1:26" hidden="1" x14ac:dyDescent="0.25">
      <c r="A6737" t="s">
        <v>26609</v>
      </c>
      <c r="B6737" t="s">
        <v>26610</v>
      </c>
      <c r="C6737" s="1" t="str">
        <f t="shared" si="1105"/>
        <v>21:0392</v>
      </c>
      <c r="D6737" s="1" t="str">
        <f>HYPERLINK("http://geochem.nrcan.gc.ca/cdogs/content/svy/svy_e.htm", "")</f>
        <v/>
      </c>
      <c r="G6737" s="1" t="str">
        <f>HYPERLINK("http://geochem.nrcan.gc.ca/cdogs/content/cr_/cr_00023_e.htm", "23")</f>
        <v>23</v>
      </c>
      <c r="J6737" t="s">
        <v>220</v>
      </c>
      <c r="K6737" t="s">
        <v>221</v>
      </c>
      <c r="L6737">
        <v>45</v>
      </c>
      <c r="M6737" t="s">
        <v>222</v>
      </c>
      <c r="N6737">
        <v>876</v>
      </c>
      <c r="O6737" t="s">
        <v>615</v>
      </c>
      <c r="P6737" t="s">
        <v>334</v>
      </c>
      <c r="Q6737" t="s">
        <v>596</v>
      </c>
      <c r="R6737" t="s">
        <v>64</v>
      </c>
      <c r="S6737" t="s">
        <v>109</v>
      </c>
      <c r="T6737" t="s">
        <v>36</v>
      </c>
      <c r="U6737" t="s">
        <v>964</v>
      </c>
      <c r="V6737" t="s">
        <v>504</v>
      </c>
      <c r="W6737" t="s">
        <v>33</v>
      </c>
      <c r="X6737" t="s">
        <v>300</v>
      </c>
      <c r="Y6737" t="s">
        <v>76</v>
      </c>
      <c r="Z6737" t="s">
        <v>3084</v>
      </c>
    </row>
    <row r="6738" spans="1:26" hidden="1" x14ac:dyDescent="0.25">
      <c r="A6738" t="s">
        <v>26611</v>
      </c>
      <c r="B6738" t="s">
        <v>26612</v>
      </c>
      <c r="C6738" s="1" t="str">
        <f t="shared" si="1105"/>
        <v>21:0392</v>
      </c>
      <c r="D6738" s="1" t="str">
        <f t="shared" ref="D6738:D6744" si="1112">HYPERLINK("http://geochem.nrcan.gc.ca/cdogs/content/svy/svy210131_e.htm", "21:0131")</f>
        <v>21:0131</v>
      </c>
      <c r="E6738" t="s">
        <v>26613</v>
      </c>
      <c r="F6738" t="s">
        <v>26614</v>
      </c>
      <c r="H6738">
        <v>67.240930199999994</v>
      </c>
      <c r="I6738">
        <v>-81.941441699999999</v>
      </c>
      <c r="J6738" s="1" t="str">
        <f t="shared" ref="J6738:J6744" si="1113">HYPERLINK("http://geochem.nrcan.gc.ca/cdogs/content/kwd/kwd020027_e.htm", "NGR lake sediment grab sample")</f>
        <v>NGR lake sediment grab sample</v>
      </c>
      <c r="K6738" s="1" t="str">
        <f t="shared" ref="K6738:K6744" si="1114">HYPERLINK("http://geochem.nrcan.gc.ca/cdogs/content/kwd/kwd080006_e.htm", "&lt;177 micron (NGR)")</f>
        <v>&lt;177 micron (NGR)</v>
      </c>
      <c r="L6738">
        <v>46</v>
      </c>
      <c r="M6738" t="s">
        <v>242</v>
      </c>
      <c r="N6738">
        <v>877</v>
      </c>
      <c r="O6738" t="s">
        <v>235</v>
      </c>
      <c r="P6738" t="s">
        <v>197</v>
      </c>
      <c r="Q6738" t="s">
        <v>110</v>
      </c>
      <c r="R6738" t="s">
        <v>121</v>
      </c>
      <c r="S6738" t="s">
        <v>64</v>
      </c>
      <c r="T6738" t="s">
        <v>1095</v>
      </c>
      <c r="U6738" t="s">
        <v>199</v>
      </c>
      <c r="V6738" t="s">
        <v>11779</v>
      </c>
      <c r="W6738" t="s">
        <v>290</v>
      </c>
      <c r="X6738" t="s">
        <v>300</v>
      </c>
      <c r="Y6738" t="s">
        <v>1607</v>
      </c>
      <c r="Z6738" t="s">
        <v>869</v>
      </c>
    </row>
    <row r="6739" spans="1:26" hidden="1" x14ac:dyDescent="0.25">
      <c r="A6739" t="s">
        <v>26615</v>
      </c>
      <c r="B6739" t="s">
        <v>26616</v>
      </c>
      <c r="C6739" s="1" t="str">
        <f t="shared" si="1105"/>
        <v>21:0392</v>
      </c>
      <c r="D6739" s="1" t="str">
        <f t="shared" si="1112"/>
        <v>21:0131</v>
      </c>
      <c r="E6739" t="s">
        <v>26617</v>
      </c>
      <c r="F6739" t="s">
        <v>26618</v>
      </c>
      <c r="H6739">
        <v>67.263150300000007</v>
      </c>
      <c r="I6739">
        <v>-81.879824600000006</v>
      </c>
      <c r="J6739" s="1" t="str">
        <f t="shared" si="1113"/>
        <v>NGR lake sediment grab sample</v>
      </c>
      <c r="K6739" s="1" t="str">
        <f t="shared" si="1114"/>
        <v>&lt;177 micron (NGR)</v>
      </c>
      <c r="L6739">
        <v>46</v>
      </c>
      <c r="M6739" t="s">
        <v>47</v>
      </c>
      <c r="N6739">
        <v>878</v>
      </c>
      <c r="O6739" t="s">
        <v>986</v>
      </c>
      <c r="P6739" t="s">
        <v>702</v>
      </c>
      <c r="Q6739" t="s">
        <v>50</v>
      </c>
      <c r="R6739" t="s">
        <v>253</v>
      </c>
      <c r="S6739" t="s">
        <v>134</v>
      </c>
      <c r="T6739" t="s">
        <v>437</v>
      </c>
      <c r="U6739" t="s">
        <v>147</v>
      </c>
      <c r="V6739" t="s">
        <v>7319</v>
      </c>
      <c r="W6739" t="s">
        <v>134</v>
      </c>
      <c r="X6739" t="s">
        <v>300</v>
      </c>
      <c r="Y6739" t="s">
        <v>80</v>
      </c>
      <c r="Z6739" t="s">
        <v>458</v>
      </c>
    </row>
    <row r="6740" spans="1:26" hidden="1" x14ac:dyDescent="0.25">
      <c r="A6740" t="s">
        <v>26619</v>
      </c>
      <c r="B6740" t="s">
        <v>26620</v>
      </c>
      <c r="C6740" s="1" t="str">
        <f t="shared" si="1105"/>
        <v>21:0392</v>
      </c>
      <c r="D6740" s="1" t="str">
        <f t="shared" si="1112"/>
        <v>21:0131</v>
      </c>
      <c r="E6740" t="s">
        <v>26621</v>
      </c>
      <c r="F6740" t="s">
        <v>26622</v>
      </c>
      <c r="H6740">
        <v>67.251539800000003</v>
      </c>
      <c r="I6740">
        <v>-81.828020899999999</v>
      </c>
      <c r="J6740" s="1" t="str">
        <f t="shared" si="1113"/>
        <v>NGR lake sediment grab sample</v>
      </c>
      <c r="K6740" s="1" t="str">
        <f t="shared" si="1114"/>
        <v>&lt;177 micron (NGR)</v>
      </c>
      <c r="L6740">
        <v>46</v>
      </c>
      <c r="M6740" t="s">
        <v>251</v>
      </c>
      <c r="N6740">
        <v>879</v>
      </c>
      <c r="O6740" t="s">
        <v>252</v>
      </c>
      <c r="P6740" t="s">
        <v>798</v>
      </c>
      <c r="Q6740" t="s">
        <v>97</v>
      </c>
      <c r="R6740" t="s">
        <v>406</v>
      </c>
      <c r="S6740" t="s">
        <v>156</v>
      </c>
      <c r="T6740" t="s">
        <v>122</v>
      </c>
      <c r="U6740" t="s">
        <v>858</v>
      </c>
      <c r="V6740" t="s">
        <v>2909</v>
      </c>
      <c r="W6740" t="s">
        <v>80</v>
      </c>
      <c r="X6740" t="s">
        <v>336</v>
      </c>
      <c r="Y6740" t="s">
        <v>125</v>
      </c>
      <c r="Z6740" t="s">
        <v>321</v>
      </c>
    </row>
    <row r="6741" spans="1:26" hidden="1" x14ac:dyDescent="0.25">
      <c r="A6741" t="s">
        <v>26623</v>
      </c>
      <c r="B6741" t="s">
        <v>26624</v>
      </c>
      <c r="C6741" s="1" t="str">
        <f t="shared" si="1105"/>
        <v>21:0392</v>
      </c>
      <c r="D6741" s="1" t="str">
        <f t="shared" si="1112"/>
        <v>21:0131</v>
      </c>
      <c r="E6741" t="s">
        <v>26625</v>
      </c>
      <c r="F6741" t="s">
        <v>26626</v>
      </c>
      <c r="H6741">
        <v>67.237296799999996</v>
      </c>
      <c r="I6741">
        <v>-81.849904499999994</v>
      </c>
      <c r="J6741" s="1" t="str">
        <f t="shared" si="1113"/>
        <v>NGR lake sediment grab sample</v>
      </c>
      <c r="K6741" s="1" t="str">
        <f t="shared" si="1114"/>
        <v>&lt;177 micron (NGR)</v>
      </c>
      <c r="L6741">
        <v>46</v>
      </c>
      <c r="M6741" t="s">
        <v>259</v>
      </c>
      <c r="N6741">
        <v>880</v>
      </c>
      <c r="O6741" t="s">
        <v>1058</v>
      </c>
      <c r="P6741" t="s">
        <v>596</v>
      </c>
      <c r="Q6741" t="s">
        <v>80</v>
      </c>
      <c r="R6741" t="s">
        <v>110</v>
      </c>
      <c r="S6741" t="s">
        <v>39</v>
      </c>
      <c r="T6741" t="s">
        <v>36</v>
      </c>
      <c r="U6741" t="s">
        <v>54</v>
      </c>
      <c r="V6741" t="s">
        <v>99</v>
      </c>
      <c r="W6741" t="s">
        <v>53</v>
      </c>
      <c r="X6741" t="s">
        <v>890</v>
      </c>
      <c r="Y6741" t="s">
        <v>41</v>
      </c>
      <c r="Z6741" t="s">
        <v>1237</v>
      </c>
    </row>
    <row r="6742" spans="1:26" hidden="1" x14ac:dyDescent="0.25">
      <c r="A6742" t="s">
        <v>26627</v>
      </c>
      <c r="B6742" t="s">
        <v>26628</v>
      </c>
      <c r="C6742" s="1" t="str">
        <f t="shared" si="1105"/>
        <v>21:0392</v>
      </c>
      <c r="D6742" s="1" t="str">
        <f t="shared" si="1112"/>
        <v>21:0131</v>
      </c>
      <c r="E6742" t="s">
        <v>26625</v>
      </c>
      <c r="F6742" t="s">
        <v>26629</v>
      </c>
      <c r="H6742">
        <v>67.237296799999996</v>
      </c>
      <c r="I6742">
        <v>-81.849904499999994</v>
      </c>
      <c r="J6742" s="1" t="str">
        <f t="shared" si="1113"/>
        <v>NGR lake sediment grab sample</v>
      </c>
      <c r="K6742" s="1" t="str">
        <f t="shared" si="1114"/>
        <v>&lt;177 micron (NGR)</v>
      </c>
      <c r="L6742">
        <v>46</v>
      </c>
      <c r="M6742" t="s">
        <v>268</v>
      </c>
      <c r="N6742">
        <v>881</v>
      </c>
      <c r="O6742" t="s">
        <v>343</v>
      </c>
      <c r="P6742" t="s">
        <v>244</v>
      </c>
      <c r="Q6742" t="s">
        <v>80</v>
      </c>
      <c r="R6742" t="s">
        <v>271</v>
      </c>
      <c r="S6742" t="s">
        <v>39</v>
      </c>
      <c r="T6742" t="s">
        <v>36</v>
      </c>
      <c r="U6742" t="s">
        <v>263</v>
      </c>
      <c r="V6742" t="s">
        <v>399</v>
      </c>
      <c r="W6742" t="s">
        <v>53</v>
      </c>
      <c r="X6742" t="s">
        <v>890</v>
      </c>
      <c r="Y6742" t="s">
        <v>41</v>
      </c>
      <c r="Z6742" t="s">
        <v>1105</v>
      </c>
    </row>
    <row r="6743" spans="1:26" hidden="1" x14ac:dyDescent="0.25">
      <c r="A6743" t="s">
        <v>26630</v>
      </c>
      <c r="B6743" t="s">
        <v>26631</v>
      </c>
      <c r="C6743" s="1" t="str">
        <f t="shared" si="1105"/>
        <v>21:0392</v>
      </c>
      <c r="D6743" s="1" t="str">
        <f t="shared" si="1112"/>
        <v>21:0131</v>
      </c>
      <c r="E6743" t="s">
        <v>26613</v>
      </c>
      <c r="F6743" t="s">
        <v>26632</v>
      </c>
      <c r="H6743">
        <v>67.240930199999994</v>
      </c>
      <c r="I6743">
        <v>-81.941441699999999</v>
      </c>
      <c r="J6743" s="1" t="str">
        <f t="shared" si="1113"/>
        <v>NGR lake sediment grab sample</v>
      </c>
      <c r="K6743" s="1" t="str">
        <f t="shared" si="1114"/>
        <v>&lt;177 micron (NGR)</v>
      </c>
      <c r="L6743">
        <v>46</v>
      </c>
      <c r="M6743" t="s">
        <v>366</v>
      </c>
      <c r="N6743">
        <v>882</v>
      </c>
      <c r="O6743" t="s">
        <v>235</v>
      </c>
      <c r="P6743" t="s">
        <v>455</v>
      </c>
      <c r="Q6743" t="s">
        <v>198</v>
      </c>
      <c r="R6743" t="s">
        <v>121</v>
      </c>
      <c r="S6743" t="s">
        <v>109</v>
      </c>
      <c r="T6743" t="s">
        <v>1095</v>
      </c>
      <c r="U6743" t="s">
        <v>361</v>
      </c>
      <c r="V6743" t="s">
        <v>5730</v>
      </c>
      <c r="W6743" t="s">
        <v>290</v>
      </c>
      <c r="X6743" t="s">
        <v>336</v>
      </c>
      <c r="Y6743" t="s">
        <v>63</v>
      </c>
      <c r="Z6743" t="s">
        <v>6137</v>
      </c>
    </row>
    <row r="6744" spans="1:26" hidden="1" x14ac:dyDescent="0.25">
      <c r="A6744" t="s">
        <v>26633</v>
      </c>
      <c r="B6744" t="s">
        <v>26634</v>
      </c>
      <c r="C6744" s="1" t="str">
        <f t="shared" si="1105"/>
        <v>21:0392</v>
      </c>
      <c r="D6744" s="1" t="str">
        <f t="shared" si="1112"/>
        <v>21:0131</v>
      </c>
      <c r="E6744" t="s">
        <v>26635</v>
      </c>
      <c r="F6744" t="s">
        <v>26636</v>
      </c>
      <c r="H6744">
        <v>67.216123800000005</v>
      </c>
      <c r="I6744">
        <v>-81.949427799999995</v>
      </c>
      <c r="J6744" s="1" t="str">
        <f t="shared" si="1113"/>
        <v>NGR lake sediment grab sample</v>
      </c>
      <c r="K6744" s="1" t="str">
        <f t="shared" si="1114"/>
        <v>&lt;177 micron (NGR)</v>
      </c>
      <c r="L6744">
        <v>46</v>
      </c>
      <c r="M6744" t="s">
        <v>60</v>
      </c>
      <c r="N6744">
        <v>883</v>
      </c>
      <c r="O6744" t="s">
        <v>417</v>
      </c>
      <c r="P6744" t="s">
        <v>890</v>
      </c>
      <c r="Q6744" t="s">
        <v>97</v>
      </c>
      <c r="R6744" t="s">
        <v>334</v>
      </c>
      <c r="S6744" t="s">
        <v>97</v>
      </c>
      <c r="T6744" t="s">
        <v>1095</v>
      </c>
      <c r="U6744" t="s">
        <v>299</v>
      </c>
      <c r="V6744" t="s">
        <v>522</v>
      </c>
      <c r="W6744" t="s">
        <v>80</v>
      </c>
      <c r="X6744" t="s">
        <v>890</v>
      </c>
      <c r="Y6744" t="s">
        <v>66</v>
      </c>
      <c r="Z6744" t="s">
        <v>391</v>
      </c>
    </row>
    <row r="6745" spans="1:26" hidden="1" x14ac:dyDescent="0.25">
      <c r="A6745" t="s">
        <v>26637</v>
      </c>
      <c r="B6745" t="s">
        <v>26638</v>
      </c>
      <c r="C6745" s="1" t="str">
        <f t="shared" si="1105"/>
        <v>21:0392</v>
      </c>
      <c r="D6745" s="1" t="str">
        <f>HYPERLINK("http://geochem.nrcan.gc.ca/cdogs/content/svy/svy_e.htm", "")</f>
        <v/>
      </c>
      <c r="G6745" s="1" t="str">
        <f>HYPERLINK("http://geochem.nrcan.gc.ca/cdogs/content/cr_/cr_00022_e.htm", "22")</f>
        <v>22</v>
      </c>
      <c r="J6745" t="s">
        <v>220</v>
      </c>
      <c r="K6745" t="s">
        <v>221</v>
      </c>
      <c r="L6745">
        <v>46</v>
      </c>
      <c r="M6745" t="s">
        <v>222</v>
      </c>
      <c r="N6745">
        <v>884</v>
      </c>
      <c r="O6745" t="s">
        <v>336</v>
      </c>
      <c r="P6745" t="s">
        <v>77</v>
      </c>
      <c r="Q6745" t="s">
        <v>271</v>
      </c>
      <c r="R6745" t="s">
        <v>76</v>
      </c>
      <c r="S6745" t="s">
        <v>78</v>
      </c>
      <c r="T6745" t="s">
        <v>36</v>
      </c>
      <c r="U6745" t="s">
        <v>456</v>
      </c>
      <c r="V6745" t="s">
        <v>590</v>
      </c>
      <c r="W6745" t="s">
        <v>181</v>
      </c>
      <c r="X6745" t="s">
        <v>336</v>
      </c>
      <c r="Y6745" t="s">
        <v>2590</v>
      </c>
      <c r="Z6745" t="s">
        <v>77</v>
      </c>
    </row>
    <row r="6746" spans="1:26" hidden="1" x14ac:dyDescent="0.25">
      <c r="A6746" t="s">
        <v>26639</v>
      </c>
      <c r="B6746" t="s">
        <v>26640</v>
      </c>
      <c r="C6746" s="1" t="str">
        <f t="shared" si="1105"/>
        <v>21:0392</v>
      </c>
      <c r="D6746" s="1" t="str">
        <f t="shared" ref="D6746:D6757" si="1115">HYPERLINK("http://geochem.nrcan.gc.ca/cdogs/content/svy/svy210131_e.htm", "21:0131")</f>
        <v>21:0131</v>
      </c>
      <c r="E6746" t="s">
        <v>26641</v>
      </c>
      <c r="F6746" t="s">
        <v>26642</v>
      </c>
      <c r="H6746">
        <v>67.508180100000004</v>
      </c>
      <c r="I6746">
        <v>-81.838976400000007</v>
      </c>
      <c r="J6746" s="1" t="str">
        <f t="shared" ref="J6746:J6757" si="1116">HYPERLINK("http://geochem.nrcan.gc.ca/cdogs/content/kwd/kwd020027_e.htm", "NGR lake sediment grab sample")</f>
        <v>NGR lake sediment grab sample</v>
      </c>
      <c r="K6746" s="1" t="str">
        <f t="shared" ref="K6746:K6757" si="1117">HYPERLINK("http://geochem.nrcan.gc.ca/cdogs/content/kwd/kwd080006_e.htm", "&lt;177 micron (NGR)")</f>
        <v>&lt;177 micron (NGR)</v>
      </c>
      <c r="L6746">
        <v>47</v>
      </c>
      <c r="M6746" t="s">
        <v>242</v>
      </c>
      <c r="N6746">
        <v>885</v>
      </c>
      <c r="O6746" t="s">
        <v>631</v>
      </c>
      <c r="P6746" t="s">
        <v>62</v>
      </c>
      <c r="Q6746" t="s">
        <v>181</v>
      </c>
      <c r="R6746" t="s">
        <v>635</v>
      </c>
      <c r="S6746" t="s">
        <v>64</v>
      </c>
      <c r="T6746" t="s">
        <v>122</v>
      </c>
      <c r="U6746" t="s">
        <v>112</v>
      </c>
      <c r="V6746" t="s">
        <v>496</v>
      </c>
      <c r="W6746" t="s">
        <v>39</v>
      </c>
      <c r="X6746" t="s">
        <v>890</v>
      </c>
      <c r="Y6746" t="s">
        <v>26643</v>
      </c>
      <c r="Z6746" t="s">
        <v>859</v>
      </c>
    </row>
    <row r="6747" spans="1:26" hidden="1" x14ac:dyDescent="0.25">
      <c r="A6747" t="s">
        <v>26644</v>
      </c>
      <c r="B6747" t="s">
        <v>26645</v>
      </c>
      <c r="C6747" s="1" t="str">
        <f t="shared" si="1105"/>
        <v>21:0392</v>
      </c>
      <c r="D6747" s="1" t="str">
        <f t="shared" si="1115"/>
        <v>21:0131</v>
      </c>
      <c r="E6747" t="s">
        <v>26646</v>
      </c>
      <c r="F6747" t="s">
        <v>26647</v>
      </c>
      <c r="H6747">
        <v>67.501549299999994</v>
      </c>
      <c r="I6747">
        <v>-81.957335299999997</v>
      </c>
      <c r="J6747" s="1" t="str">
        <f t="shared" si="1116"/>
        <v>NGR lake sediment grab sample</v>
      </c>
      <c r="K6747" s="1" t="str">
        <f t="shared" si="1117"/>
        <v>&lt;177 micron (NGR)</v>
      </c>
      <c r="L6747">
        <v>47</v>
      </c>
      <c r="M6747" t="s">
        <v>47</v>
      </c>
      <c r="N6747">
        <v>886</v>
      </c>
      <c r="O6747" t="s">
        <v>82</v>
      </c>
      <c r="P6747" t="s">
        <v>546</v>
      </c>
      <c r="Q6747" t="s">
        <v>146</v>
      </c>
      <c r="R6747" t="s">
        <v>400</v>
      </c>
      <c r="S6747" t="s">
        <v>77</v>
      </c>
      <c r="T6747" t="s">
        <v>36</v>
      </c>
      <c r="U6747" t="s">
        <v>1024</v>
      </c>
      <c r="V6747" t="s">
        <v>80</v>
      </c>
      <c r="W6747" t="s">
        <v>33</v>
      </c>
      <c r="X6747" t="s">
        <v>283</v>
      </c>
      <c r="Y6747" t="s">
        <v>17307</v>
      </c>
      <c r="Z6747" t="s">
        <v>201</v>
      </c>
    </row>
    <row r="6748" spans="1:26" hidden="1" x14ac:dyDescent="0.25">
      <c r="A6748" t="s">
        <v>26648</v>
      </c>
      <c r="B6748" t="s">
        <v>26649</v>
      </c>
      <c r="C6748" s="1" t="str">
        <f t="shared" si="1105"/>
        <v>21:0392</v>
      </c>
      <c r="D6748" s="1" t="str">
        <f t="shared" si="1115"/>
        <v>21:0131</v>
      </c>
      <c r="E6748" t="s">
        <v>26641</v>
      </c>
      <c r="F6748" t="s">
        <v>26650</v>
      </c>
      <c r="H6748">
        <v>67.508180100000004</v>
      </c>
      <c r="I6748">
        <v>-81.838976400000007</v>
      </c>
      <c r="J6748" s="1" t="str">
        <f t="shared" si="1116"/>
        <v>NGR lake sediment grab sample</v>
      </c>
      <c r="K6748" s="1" t="str">
        <f t="shared" si="1117"/>
        <v>&lt;177 micron (NGR)</v>
      </c>
      <c r="L6748">
        <v>47</v>
      </c>
      <c r="M6748" t="s">
        <v>366</v>
      </c>
      <c r="N6748">
        <v>887</v>
      </c>
      <c r="O6748" t="s">
        <v>3158</v>
      </c>
      <c r="P6748" t="s">
        <v>62</v>
      </c>
      <c r="Q6748" t="s">
        <v>146</v>
      </c>
      <c r="R6748" t="s">
        <v>74</v>
      </c>
      <c r="S6748" t="s">
        <v>64</v>
      </c>
      <c r="T6748" t="s">
        <v>36</v>
      </c>
      <c r="U6748" t="s">
        <v>559</v>
      </c>
      <c r="V6748" t="s">
        <v>564</v>
      </c>
      <c r="W6748" t="s">
        <v>39</v>
      </c>
      <c r="X6748" t="s">
        <v>890</v>
      </c>
      <c r="Y6748" t="s">
        <v>277</v>
      </c>
      <c r="Z6748" t="s">
        <v>3162</v>
      </c>
    </row>
    <row r="6749" spans="1:26" hidden="1" x14ac:dyDescent="0.25">
      <c r="A6749" t="s">
        <v>26651</v>
      </c>
      <c r="B6749" t="s">
        <v>26652</v>
      </c>
      <c r="C6749" s="1" t="str">
        <f t="shared" si="1105"/>
        <v>21:0392</v>
      </c>
      <c r="D6749" s="1" t="str">
        <f t="shared" si="1115"/>
        <v>21:0131</v>
      </c>
      <c r="E6749" t="s">
        <v>26653</v>
      </c>
      <c r="F6749" t="s">
        <v>26654</v>
      </c>
      <c r="H6749">
        <v>67.507372899999993</v>
      </c>
      <c r="I6749">
        <v>-81.770361699999995</v>
      </c>
      <c r="J6749" s="1" t="str">
        <f t="shared" si="1116"/>
        <v>NGR lake sediment grab sample</v>
      </c>
      <c r="K6749" s="1" t="str">
        <f t="shared" si="1117"/>
        <v>&lt;177 micron (NGR)</v>
      </c>
      <c r="L6749">
        <v>47</v>
      </c>
      <c r="M6749" t="s">
        <v>60</v>
      </c>
      <c r="N6749">
        <v>888</v>
      </c>
      <c r="O6749" t="s">
        <v>991</v>
      </c>
      <c r="P6749" t="s">
        <v>465</v>
      </c>
      <c r="Q6749" t="s">
        <v>198</v>
      </c>
      <c r="R6749" t="s">
        <v>252</v>
      </c>
      <c r="S6749" t="s">
        <v>708</v>
      </c>
      <c r="T6749" t="s">
        <v>36</v>
      </c>
      <c r="U6749" t="s">
        <v>825</v>
      </c>
      <c r="V6749" t="s">
        <v>18944</v>
      </c>
      <c r="W6749" t="s">
        <v>64</v>
      </c>
      <c r="X6749" t="s">
        <v>48</v>
      </c>
      <c r="Y6749" t="s">
        <v>23994</v>
      </c>
      <c r="Z6749" t="s">
        <v>146</v>
      </c>
    </row>
    <row r="6750" spans="1:26" hidden="1" x14ac:dyDescent="0.25">
      <c r="A6750" t="s">
        <v>26655</v>
      </c>
      <c r="B6750" t="s">
        <v>26656</v>
      </c>
      <c r="C6750" s="1" t="str">
        <f t="shared" si="1105"/>
        <v>21:0392</v>
      </c>
      <c r="D6750" s="1" t="str">
        <f t="shared" si="1115"/>
        <v>21:0131</v>
      </c>
      <c r="E6750" t="s">
        <v>26657</v>
      </c>
      <c r="F6750" t="s">
        <v>26658</v>
      </c>
      <c r="H6750">
        <v>67.499310699999995</v>
      </c>
      <c r="I6750">
        <v>-81.679808300000005</v>
      </c>
      <c r="J6750" s="1" t="str">
        <f t="shared" si="1116"/>
        <v>NGR lake sediment grab sample</v>
      </c>
      <c r="K6750" s="1" t="str">
        <f t="shared" si="1117"/>
        <v>&lt;177 micron (NGR)</v>
      </c>
      <c r="L6750">
        <v>47</v>
      </c>
      <c r="M6750" t="s">
        <v>251</v>
      </c>
      <c r="N6750">
        <v>889</v>
      </c>
      <c r="O6750" t="s">
        <v>26659</v>
      </c>
      <c r="P6750" t="s">
        <v>528</v>
      </c>
      <c r="Q6750" t="s">
        <v>76</v>
      </c>
      <c r="R6750" t="s">
        <v>228</v>
      </c>
      <c r="S6750" t="s">
        <v>406</v>
      </c>
      <c r="T6750" t="s">
        <v>36</v>
      </c>
      <c r="U6750" t="s">
        <v>667</v>
      </c>
      <c r="V6750" t="s">
        <v>5080</v>
      </c>
      <c r="W6750" t="s">
        <v>64</v>
      </c>
      <c r="X6750" t="s">
        <v>82</v>
      </c>
      <c r="Y6750" t="s">
        <v>32</v>
      </c>
      <c r="Z6750" t="s">
        <v>1127</v>
      </c>
    </row>
    <row r="6751" spans="1:26" hidden="1" x14ac:dyDescent="0.25">
      <c r="A6751" t="s">
        <v>26660</v>
      </c>
      <c r="B6751" t="s">
        <v>26661</v>
      </c>
      <c r="C6751" s="1" t="str">
        <f t="shared" si="1105"/>
        <v>21:0392</v>
      </c>
      <c r="D6751" s="1" t="str">
        <f t="shared" si="1115"/>
        <v>21:0131</v>
      </c>
      <c r="E6751" t="s">
        <v>26662</v>
      </c>
      <c r="F6751" t="s">
        <v>26663</v>
      </c>
      <c r="H6751">
        <v>67.491973000000002</v>
      </c>
      <c r="I6751">
        <v>-81.655932399999998</v>
      </c>
      <c r="J6751" s="1" t="str">
        <f t="shared" si="1116"/>
        <v>NGR lake sediment grab sample</v>
      </c>
      <c r="K6751" s="1" t="str">
        <f t="shared" si="1117"/>
        <v>&lt;177 micron (NGR)</v>
      </c>
      <c r="L6751">
        <v>47</v>
      </c>
      <c r="M6751" t="s">
        <v>259</v>
      </c>
      <c r="N6751">
        <v>890</v>
      </c>
      <c r="O6751" t="s">
        <v>188</v>
      </c>
      <c r="P6751" t="s">
        <v>298</v>
      </c>
      <c r="Q6751" t="s">
        <v>181</v>
      </c>
      <c r="R6751" t="s">
        <v>1058</v>
      </c>
      <c r="S6751" t="s">
        <v>198</v>
      </c>
      <c r="T6751" t="s">
        <v>36</v>
      </c>
      <c r="U6751" t="s">
        <v>178</v>
      </c>
      <c r="V6751" t="s">
        <v>63</v>
      </c>
      <c r="W6751" t="s">
        <v>39</v>
      </c>
      <c r="X6751" t="s">
        <v>890</v>
      </c>
      <c r="Y6751" t="s">
        <v>21591</v>
      </c>
      <c r="Z6751" t="s">
        <v>4550</v>
      </c>
    </row>
    <row r="6752" spans="1:26" hidden="1" x14ac:dyDescent="0.25">
      <c r="A6752" t="s">
        <v>26664</v>
      </c>
      <c r="B6752" t="s">
        <v>26665</v>
      </c>
      <c r="C6752" s="1" t="str">
        <f t="shared" si="1105"/>
        <v>21:0392</v>
      </c>
      <c r="D6752" s="1" t="str">
        <f t="shared" si="1115"/>
        <v>21:0131</v>
      </c>
      <c r="E6752" t="s">
        <v>26662</v>
      </c>
      <c r="F6752" t="s">
        <v>26666</v>
      </c>
      <c r="H6752">
        <v>67.491973000000002</v>
      </c>
      <c r="I6752">
        <v>-81.655932399999998</v>
      </c>
      <c r="J6752" s="1" t="str">
        <f t="shared" si="1116"/>
        <v>NGR lake sediment grab sample</v>
      </c>
      <c r="K6752" s="1" t="str">
        <f t="shared" si="1117"/>
        <v>&lt;177 micron (NGR)</v>
      </c>
      <c r="L6752">
        <v>47</v>
      </c>
      <c r="M6752" t="s">
        <v>268</v>
      </c>
      <c r="N6752">
        <v>891</v>
      </c>
      <c r="O6752" t="s">
        <v>228</v>
      </c>
      <c r="P6752" t="s">
        <v>297</v>
      </c>
      <c r="Q6752" t="s">
        <v>181</v>
      </c>
      <c r="R6752" t="s">
        <v>635</v>
      </c>
      <c r="S6752" t="s">
        <v>34</v>
      </c>
      <c r="T6752" t="s">
        <v>36</v>
      </c>
      <c r="U6752" t="s">
        <v>144</v>
      </c>
      <c r="V6752" t="s">
        <v>63</v>
      </c>
      <c r="W6752" t="s">
        <v>39</v>
      </c>
      <c r="X6752" t="s">
        <v>890</v>
      </c>
      <c r="Y6752" t="s">
        <v>34</v>
      </c>
      <c r="Z6752" t="s">
        <v>2661</v>
      </c>
    </row>
    <row r="6753" spans="1:26" hidden="1" x14ac:dyDescent="0.25">
      <c r="A6753" t="s">
        <v>26667</v>
      </c>
      <c r="B6753" t="s">
        <v>26668</v>
      </c>
      <c r="C6753" s="1" t="str">
        <f t="shared" si="1105"/>
        <v>21:0392</v>
      </c>
      <c r="D6753" s="1" t="str">
        <f t="shared" si="1115"/>
        <v>21:0131</v>
      </c>
      <c r="E6753" t="s">
        <v>26669</v>
      </c>
      <c r="F6753" t="s">
        <v>26670</v>
      </c>
      <c r="H6753">
        <v>67.497965500000007</v>
      </c>
      <c r="I6753">
        <v>-81.6027366</v>
      </c>
      <c r="J6753" s="1" t="str">
        <f t="shared" si="1116"/>
        <v>NGR lake sediment grab sample</v>
      </c>
      <c r="K6753" s="1" t="str">
        <f t="shared" si="1117"/>
        <v>&lt;177 micron (NGR)</v>
      </c>
      <c r="L6753">
        <v>47</v>
      </c>
      <c r="M6753" t="s">
        <v>73</v>
      </c>
      <c r="N6753">
        <v>892</v>
      </c>
      <c r="O6753" t="s">
        <v>79</v>
      </c>
      <c r="P6753" t="s">
        <v>546</v>
      </c>
      <c r="Q6753" t="s">
        <v>33</v>
      </c>
      <c r="R6753" t="s">
        <v>82</v>
      </c>
      <c r="S6753" t="s">
        <v>290</v>
      </c>
      <c r="T6753" t="s">
        <v>122</v>
      </c>
      <c r="U6753" t="s">
        <v>463</v>
      </c>
      <c r="V6753" t="s">
        <v>504</v>
      </c>
      <c r="W6753" t="s">
        <v>63</v>
      </c>
      <c r="X6753" t="s">
        <v>890</v>
      </c>
      <c r="Y6753" t="s">
        <v>76</v>
      </c>
      <c r="Z6753" t="s">
        <v>3412</v>
      </c>
    </row>
    <row r="6754" spans="1:26" hidden="1" x14ac:dyDescent="0.25">
      <c r="A6754" t="s">
        <v>26671</v>
      </c>
      <c r="B6754" t="s">
        <v>26672</v>
      </c>
      <c r="C6754" s="1" t="str">
        <f t="shared" si="1105"/>
        <v>21:0392</v>
      </c>
      <c r="D6754" s="1" t="str">
        <f t="shared" si="1115"/>
        <v>21:0131</v>
      </c>
      <c r="E6754" t="s">
        <v>26673</v>
      </c>
      <c r="F6754" t="s">
        <v>26674</v>
      </c>
      <c r="H6754">
        <v>67.513653599999998</v>
      </c>
      <c r="I6754">
        <v>-81.494234399999996</v>
      </c>
      <c r="J6754" s="1" t="str">
        <f t="shared" si="1116"/>
        <v>NGR lake sediment grab sample</v>
      </c>
      <c r="K6754" s="1" t="str">
        <f t="shared" si="1117"/>
        <v>&lt;177 micron (NGR)</v>
      </c>
      <c r="L6754">
        <v>47</v>
      </c>
      <c r="M6754" t="s">
        <v>87</v>
      </c>
      <c r="N6754">
        <v>893</v>
      </c>
      <c r="O6754" t="s">
        <v>79</v>
      </c>
      <c r="P6754" t="s">
        <v>133</v>
      </c>
      <c r="Q6754" t="s">
        <v>63</v>
      </c>
      <c r="R6754" t="s">
        <v>32</v>
      </c>
      <c r="S6754" t="s">
        <v>76</v>
      </c>
      <c r="T6754" t="s">
        <v>36</v>
      </c>
      <c r="U6754" t="s">
        <v>559</v>
      </c>
      <c r="V6754" t="s">
        <v>216</v>
      </c>
      <c r="W6754" t="s">
        <v>63</v>
      </c>
      <c r="X6754" t="s">
        <v>890</v>
      </c>
      <c r="Y6754" t="s">
        <v>1607</v>
      </c>
      <c r="Z6754" t="s">
        <v>3858</v>
      </c>
    </row>
    <row r="6755" spans="1:26" hidden="1" x14ac:dyDescent="0.25">
      <c r="A6755" t="s">
        <v>26675</v>
      </c>
      <c r="B6755" t="s">
        <v>26676</v>
      </c>
      <c r="C6755" s="1" t="str">
        <f t="shared" si="1105"/>
        <v>21:0392</v>
      </c>
      <c r="D6755" s="1" t="str">
        <f t="shared" si="1115"/>
        <v>21:0131</v>
      </c>
      <c r="E6755" t="s">
        <v>26677</v>
      </c>
      <c r="F6755" t="s">
        <v>26678</v>
      </c>
      <c r="H6755">
        <v>67.509138199999995</v>
      </c>
      <c r="I6755">
        <v>-81.452490999999995</v>
      </c>
      <c r="J6755" s="1" t="str">
        <f t="shared" si="1116"/>
        <v>NGR lake sediment grab sample</v>
      </c>
      <c r="K6755" s="1" t="str">
        <f t="shared" si="1117"/>
        <v>&lt;177 micron (NGR)</v>
      </c>
      <c r="L6755">
        <v>47</v>
      </c>
      <c r="M6755" t="s">
        <v>96</v>
      </c>
      <c r="N6755">
        <v>894</v>
      </c>
      <c r="O6755" t="s">
        <v>108</v>
      </c>
      <c r="P6755" t="s">
        <v>145</v>
      </c>
      <c r="Q6755" t="s">
        <v>63</v>
      </c>
      <c r="R6755" t="s">
        <v>321</v>
      </c>
      <c r="S6755" t="s">
        <v>76</v>
      </c>
      <c r="T6755" t="s">
        <v>262</v>
      </c>
      <c r="U6755" t="s">
        <v>89</v>
      </c>
      <c r="V6755" t="s">
        <v>408</v>
      </c>
      <c r="W6755" t="s">
        <v>80</v>
      </c>
      <c r="X6755" t="s">
        <v>82</v>
      </c>
      <c r="Y6755" t="s">
        <v>63</v>
      </c>
      <c r="Z6755" t="s">
        <v>3940</v>
      </c>
    </row>
    <row r="6756" spans="1:26" hidden="1" x14ac:dyDescent="0.25">
      <c r="A6756" t="s">
        <v>26679</v>
      </c>
      <c r="B6756" t="s">
        <v>26680</v>
      </c>
      <c r="C6756" s="1" t="str">
        <f t="shared" si="1105"/>
        <v>21:0392</v>
      </c>
      <c r="D6756" s="1" t="str">
        <f t="shared" si="1115"/>
        <v>21:0131</v>
      </c>
      <c r="E6756" t="s">
        <v>26681</v>
      </c>
      <c r="F6756" t="s">
        <v>26682</v>
      </c>
      <c r="H6756">
        <v>67.504893199999998</v>
      </c>
      <c r="I6756">
        <v>-81.331115199999999</v>
      </c>
      <c r="J6756" s="1" t="str">
        <f t="shared" si="1116"/>
        <v>NGR lake sediment grab sample</v>
      </c>
      <c r="K6756" s="1" t="str">
        <f t="shared" si="1117"/>
        <v>&lt;177 micron (NGR)</v>
      </c>
      <c r="L6756">
        <v>47</v>
      </c>
      <c r="M6756" t="s">
        <v>106</v>
      </c>
      <c r="N6756">
        <v>895</v>
      </c>
      <c r="O6756" t="s">
        <v>48</v>
      </c>
      <c r="P6756" t="s">
        <v>283</v>
      </c>
      <c r="Q6756" t="s">
        <v>33</v>
      </c>
      <c r="R6756" t="s">
        <v>277</v>
      </c>
      <c r="S6756" t="s">
        <v>76</v>
      </c>
      <c r="T6756" t="s">
        <v>36</v>
      </c>
      <c r="U6756" t="s">
        <v>559</v>
      </c>
      <c r="V6756" t="s">
        <v>853</v>
      </c>
      <c r="W6756" t="s">
        <v>66</v>
      </c>
      <c r="X6756" t="s">
        <v>77</v>
      </c>
      <c r="Y6756" t="s">
        <v>66</v>
      </c>
      <c r="Z6756" t="s">
        <v>1006</v>
      </c>
    </row>
    <row r="6757" spans="1:26" hidden="1" x14ac:dyDescent="0.25">
      <c r="A6757" t="s">
        <v>26683</v>
      </c>
      <c r="B6757" t="s">
        <v>26684</v>
      </c>
      <c r="C6757" s="1" t="str">
        <f t="shared" si="1105"/>
        <v>21:0392</v>
      </c>
      <c r="D6757" s="1" t="str">
        <f t="shared" si="1115"/>
        <v>21:0131</v>
      </c>
      <c r="E6757" t="s">
        <v>26685</v>
      </c>
      <c r="F6757" t="s">
        <v>26686</v>
      </c>
      <c r="H6757">
        <v>67.4930162</v>
      </c>
      <c r="I6757">
        <v>-81.299441599999994</v>
      </c>
      <c r="J6757" s="1" t="str">
        <f t="shared" si="1116"/>
        <v>NGR lake sediment grab sample</v>
      </c>
      <c r="K6757" s="1" t="str">
        <f t="shared" si="1117"/>
        <v>&lt;177 micron (NGR)</v>
      </c>
      <c r="L6757">
        <v>47</v>
      </c>
      <c r="M6757" t="s">
        <v>118</v>
      </c>
      <c r="N6757">
        <v>896</v>
      </c>
      <c r="O6757" t="s">
        <v>62</v>
      </c>
      <c r="P6757" t="s">
        <v>134</v>
      </c>
      <c r="Q6757" t="s">
        <v>33</v>
      </c>
      <c r="R6757" t="s">
        <v>283</v>
      </c>
      <c r="S6757" t="s">
        <v>76</v>
      </c>
      <c r="T6757" t="s">
        <v>36</v>
      </c>
      <c r="U6757" t="s">
        <v>465</v>
      </c>
      <c r="V6757" t="s">
        <v>2057</v>
      </c>
      <c r="W6757" t="s">
        <v>109</v>
      </c>
      <c r="X6757" t="s">
        <v>82</v>
      </c>
      <c r="Y6757" t="s">
        <v>875</v>
      </c>
      <c r="Z6757" t="s">
        <v>3876</v>
      </c>
    </row>
    <row r="6758" spans="1:26" hidden="1" x14ac:dyDescent="0.25">
      <c r="A6758" t="s">
        <v>26687</v>
      </c>
      <c r="B6758" t="s">
        <v>26688</v>
      </c>
      <c r="C6758" s="1" t="str">
        <f t="shared" ref="C6758:C6821" si="1118">HYPERLINK("http://geochem.nrcan.gc.ca/cdogs/content/bdl/bdl210392_e.htm", "21:0392")</f>
        <v>21:0392</v>
      </c>
      <c r="D6758" s="1" t="str">
        <f>HYPERLINK("http://geochem.nrcan.gc.ca/cdogs/content/svy/svy_e.htm", "")</f>
        <v/>
      </c>
      <c r="G6758" s="1" t="str">
        <f>HYPERLINK("http://geochem.nrcan.gc.ca/cdogs/content/cr_/cr_00007_e.htm", "7")</f>
        <v>7</v>
      </c>
      <c r="J6758" t="s">
        <v>220</v>
      </c>
      <c r="K6758" t="s">
        <v>221</v>
      </c>
      <c r="L6758">
        <v>47</v>
      </c>
      <c r="M6758" t="s">
        <v>222</v>
      </c>
      <c r="N6758">
        <v>897</v>
      </c>
      <c r="O6758" t="s">
        <v>62</v>
      </c>
      <c r="P6758" t="s">
        <v>108</v>
      </c>
      <c r="Q6758" t="s">
        <v>109</v>
      </c>
      <c r="R6758" t="s">
        <v>146</v>
      </c>
      <c r="S6758" t="s">
        <v>33</v>
      </c>
      <c r="T6758" t="s">
        <v>225</v>
      </c>
      <c r="U6758" t="s">
        <v>799</v>
      </c>
      <c r="V6758" t="s">
        <v>730</v>
      </c>
      <c r="W6758" t="s">
        <v>53</v>
      </c>
      <c r="X6758" t="s">
        <v>100</v>
      </c>
      <c r="Y6758" t="s">
        <v>8017</v>
      </c>
      <c r="Z6758" t="s">
        <v>110</v>
      </c>
    </row>
    <row r="6759" spans="1:26" hidden="1" x14ac:dyDescent="0.25">
      <c r="A6759" t="s">
        <v>26689</v>
      </c>
      <c r="B6759" t="s">
        <v>26690</v>
      </c>
      <c r="C6759" s="1" t="str">
        <f t="shared" si="1118"/>
        <v>21:0392</v>
      </c>
      <c r="D6759" s="1" t="str">
        <f t="shared" ref="D6759:D6772" si="1119">HYPERLINK("http://geochem.nrcan.gc.ca/cdogs/content/svy/svy210131_e.htm", "21:0131")</f>
        <v>21:0131</v>
      </c>
      <c r="E6759" t="s">
        <v>26691</v>
      </c>
      <c r="F6759" t="s">
        <v>26692</v>
      </c>
      <c r="H6759">
        <v>67.464782299999996</v>
      </c>
      <c r="I6759">
        <v>-81.232357399999998</v>
      </c>
      <c r="J6759" s="1" t="str">
        <f t="shared" ref="J6759:J6772" si="1120">HYPERLINK("http://geochem.nrcan.gc.ca/cdogs/content/kwd/kwd020027_e.htm", "NGR lake sediment grab sample")</f>
        <v>NGR lake sediment grab sample</v>
      </c>
      <c r="K6759" s="1" t="str">
        <f t="shared" ref="K6759:K6772" si="1121">HYPERLINK("http://geochem.nrcan.gc.ca/cdogs/content/kwd/kwd080006_e.htm", "&lt;177 micron (NGR)")</f>
        <v>&lt;177 micron (NGR)</v>
      </c>
      <c r="L6759">
        <v>47</v>
      </c>
      <c r="M6759" t="s">
        <v>131</v>
      </c>
      <c r="N6759">
        <v>898</v>
      </c>
      <c r="O6759" t="s">
        <v>108</v>
      </c>
      <c r="P6759" t="s">
        <v>108</v>
      </c>
      <c r="Q6759" t="s">
        <v>53</v>
      </c>
      <c r="R6759" t="s">
        <v>75</v>
      </c>
      <c r="S6759" t="s">
        <v>76</v>
      </c>
      <c r="T6759" t="s">
        <v>36</v>
      </c>
      <c r="U6759" t="s">
        <v>228</v>
      </c>
      <c r="V6759" t="s">
        <v>309</v>
      </c>
      <c r="W6759" t="s">
        <v>66</v>
      </c>
      <c r="X6759" t="s">
        <v>760</v>
      </c>
      <c r="Y6759" t="s">
        <v>760</v>
      </c>
      <c r="Z6759" t="s">
        <v>760</v>
      </c>
    </row>
    <row r="6760" spans="1:26" hidden="1" x14ac:dyDescent="0.25">
      <c r="A6760" t="s">
        <v>26693</v>
      </c>
      <c r="B6760" t="s">
        <v>26694</v>
      </c>
      <c r="C6760" s="1" t="str">
        <f t="shared" si="1118"/>
        <v>21:0392</v>
      </c>
      <c r="D6760" s="1" t="str">
        <f t="shared" si="1119"/>
        <v>21:0131</v>
      </c>
      <c r="E6760" t="s">
        <v>26695</v>
      </c>
      <c r="F6760" t="s">
        <v>26696</v>
      </c>
      <c r="H6760">
        <v>67.465506300000001</v>
      </c>
      <c r="I6760">
        <v>-81.268746100000001</v>
      </c>
      <c r="J6760" s="1" t="str">
        <f t="shared" si="1120"/>
        <v>NGR lake sediment grab sample</v>
      </c>
      <c r="K6760" s="1" t="str">
        <f t="shared" si="1121"/>
        <v>&lt;177 micron (NGR)</v>
      </c>
      <c r="L6760">
        <v>47</v>
      </c>
      <c r="M6760" t="s">
        <v>143</v>
      </c>
      <c r="N6760">
        <v>899</v>
      </c>
      <c r="O6760" t="s">
        <v>489</v>
      </c>
      <c r="P6760" t="s">
        <v>145</v>
      </c>
      <c r="Q6760" t="s">
        <v>80</v>
      </c>
      <c r="R6760" t="s">
        <v>77</v>
      </c>
      <c r="S6760" t="s">
        <v>146</v>
      </c>
      <c r="T6760" t="s">
        <v>36</v>
      </c>
      <c r="U6760" t="s">
        <v>559</v>
      </c>
      <c r="V6760" t="s">
        <v>853</v>
      </c>
      <c r="W6760" t="s">
        <v>76</v>
      </c>
      <c r="X6760" t="s">
        <v>77</v>
      </c>
      <c r="Y6760" t="s">
        <v>125</v>
      </c>
      <c r="Z6760" t="s">
        <v>39</v>
      </c>
    </row>
    <row r="6761" spans="1:26" hidden="1" x14ac:dyDescent="0.25">
      <c r="A6761" t="s">
        <v>26697</v>
      </c>
      <c r="B6761" t="s">
        <v>26698</v>
      </c>
      <c r="C6761" s="1" t="str">
        <f t="shared" si="1118"/>
        <v>21:0392</v>
      </c>
      <c r="D6761" s="1" t="str">
        <f t="shared" si="1119"/>
        <v>21:0131</v>
      </c>
      <c r="E6761" t="s">
        <v>26699</v>
      </c>
      <c r="F6761" t="s">
        <v>26700</v>
      </c>
      <c r="H6761">
        <v>67.460524300000003</v>
      </c>
      <c r="I6761">
        <v>-81.393241200000006</v>
      </c>
      <c r="J6761" s="1" t="str">
        <f t="shared" si="1120"/>
        <v>NGR lake sediment grab sample</v>
      </c>
      <c r="K6761" s="1" t="str">
        <f t="shared" si="1121"/>
        <v>&lt;177 micron (NGR)</v>
      </c>
      <c r="L6761">
        <v>47</v>
      </c>
      <c r="M6761" t="s">
        <v>177</v>
      </c>
      <c r="N6761">
        <v>900</v>
      </c>
      <c r="O6761" t="s">
        <v>342</v>
      </c>
      <c r="P6761" t="s">
        <v>120</v>
      </c>
      <c r="Q6761" t="s">
        <v>181</v>
      </c>
      <c r="R6761" t="s">
        <v>423</v>
      </c>
      <c r="S6761" t="s">
        <v>277</v>
      </c>
      <c r="T6761" t="s">
        <v>122</v>
      </c>
      <c r="U6761" t="s">
        <v>31</v>
      </c>
      <c r="V6761" t="s">
        <v>661</v>
      </c>
      <c r="W6761" t="s">
        <v>146</v>
      </c>
      <c r="X6761" t="s">
        <v>890</v>
      </c>
      <c r="Y6761" t="s">
        <v>33</v>
      </c>
      <c r="Z6761" t="s">
        <v>2692</v>
      </c>
    </row>
    <row r="6762" spans="1:26" hidden="1" x14ac:dyDescent="0.25">
      <c r="A6762" t="s">
        <v>26701</v>
      </c>
      <c r="B6762" t="s">
        <v>26702</v>
      </c>
      <c r="C6762" s="1" t="str">
        <f t="shared" si="1118"/>
        <v>21:0392</v>
      </c>
      <c r="D6762" s="1" t="str">
        <f t="shared" si="1119"/>
        <v>21:0131</v>
      </c>
      <c r="E6762" t="s">
        <v>26703</v>
      </c>
      <c r="F6762" t="s">
        <v>26704</v>
      </c>
      <c r="H6762">
        <v>67.471874</v>
      </c>
      <c r="I6762">
        <v>-81.444110800000004</v>
      </c>
      <c r="J6762" s="1" t="str">
        <f t="shared" si="1120"/>
        <v>NGR lake sediment grab sample</v>
      </c>
      <c r="K6762" s="1" t="str">
        <f t="shared" si="1121"/>
        <v>&lt;177 micron (NGR)</v>
      </c>
      <c r="L6762">
        <v>47</v>
      </c>
      <c r="M6762" t="s">
        <v>187</v>
      </c>
      <c r="N6762">
        <v>901</v>
      </c>
      <c r="O6762" t="s">
        <v>890</v>
      </c>
      <c r="P6762" t="s">
        <v>77</v>
      </c>
      <c r="Q6762" t="s">
        <v>33</v>
      </c>
      <c r="R6762" t="s">
        <v>596</v>
      </c>
      <c r="S6762" t="s">
        <v>146</v>
      </c>
      <c r="T6762" t="s">
        <v>36</v>
      </c>
      <c r="U6762" t="s">
        <v>163</v>
      </c>
      <c r="V6762" t="s">
        <v>875</v>
      </c>
      <c r="W6762" t="s">
        <v>76</v>
      </c>
      <c r="X6762" t="s">
        <v>77</v>
      </c>
      <c r="Y6762" t="s">
        <v>66</v>
      </c>
      <c r="Z6762" t="s">
        <v>710</v>
      </c>
    </row>
    <row r="6763" spans="1:26" hidden="1" x14ac:dyDescent="0.25">
      <c r="A6763" t="s">
        <v>26705</v>
      </c>
      <c r="B6763" t="s">
        <v>26706</v>
      </c>
      <c r="C6763" s="1" t="str">
        <f t="shared" si="1118"/>
        <v>21:0392</v>
      </c>
      <c r="D6763" s="1" t="str">
        <f t="shared" si="1119"/>
        <v>21:0131</v>
      </c>
      <c r="E6763" t="s">
        <v>26707</v>
      </c>
      <c r="F6763" t="s">
        <v>26708</v>
      </c>
      <c r="H6763">
        <v>67.460624999999993</v>
      </c>
      <c r="I6763">
        <v>-81.496803299999996</v>
      </c>
      <c r="J6763" s="1" t="str">
        <f t="shared" si="1120"/>
        <v>NGR lake sediment grab sample</v>
      </c>
      <c r="K6763" s="1" t="str">
        <f t="shared" si="1121"/>
        <v>&lt;177 micron (NGR)</v>
      </c>
      <c r="L6763">
        <v>47</v>
      </c>
      <c r="M6763" t="s">
        <v>196</v>
      </c>
      <c r="N6763">
        <v>902</v>
      </c>
      <c r="O6763" t="s">
        <v>1047</v>
      </c>
      <c r="P6763" t="s">
        <v>298</v>
      </c>
      <c r="Q6763" t="s">
        <v>181</v>
      </c>
      <c r="R6763" t="s">
        <v>761</v>
      </c>
      <c r="S6763" t="s">
        <v>97</v>
      </c>
      <c r="T6763" t="s">
        <v>36</v>
      </c>
      <c r="U6763" t="s">
        <v>208</v>
      </c>
      <c r="V6763" t="s">
        <v>853</v>
      </c>
      <c r="W6763" t="s">
        <v>80</v>
      </c>
      <c r="X6763" t="s">
        <v>890</v>
      </c>
      <c r="Y6763" t="s">
        <v>125</v>
      </c>
      <c r="Z6763" t="s">
        <v>1001</v>
      </c>
    </row>
    <row r="6764" spans="1:26" hidden="1" x14ac:dyDescent="0.25">
      <c r="A6764" t="s">
        <v>26709</v>
      </c>
      <c r="B6764" t="s">
        <v>26710</v>
      </c>
      <c r="C6764" s="1" t="str">
        <f t="shared" si="1118"/>
        <v>21:0392</v>
      </c>
      <c r="D6764" s="1" t="str">
        <f t="shared" si="1119"/>
        <v>21:0131</v>
      </c>
      <c r="E6764" t="s">
        <v>26711</v>
      </c>
      <c r="F6764" t="s">
        <v>26712</v>
      </c>
      <c r="H6764">
        <v>67.477480200000002</v>
      </c>
      <c r="I6764">
        <v>-81.625822099999993</v>
      </c>
      <c r="J6764" s="1" t="str">
        <f t="shared" si="1120"/>
        <v>NGR lake sediment grab sample</v>
      </c>
      <c r="K6764" s="1" t="str">
        <f t="shared" si="1121"/>
        <v>&lt;177 micron (NGR)</v>
      </c>
      <c r="L6764">
        <v>47</v>
      </c>
      <c r="M6764" t="s">
        <v>206</v>
      </c>
      <c r="N6764">
        <v>903</v>
      </c>
      <c r="O6764" t="s">
        <v>390</v>
      </c>
      <c r="P6764" t="s">
        <v>489</v>
      </c>
      <c r="Q6764" t="s">
        <v>146</v>
      </c>
      <c r="R6764" t="s">
        <v>759</v>
      </c>
      <c r="S6764" t="s">
        <v>34</v>
      </c>
      <c r="T6764" t="s">
        <v>36</v>
      </c>
      <c r="U6764" t="s">
        <v>515</v>
      </c>
      <c r="V6764" t="s">
        <v>2145</v>
      </c>
      <c r="W6764" t="s">
        <v>76</v>
      </c>
      <c r="X6764" t="s">
        <v>890</v>
      </c>
      <c r="Y6764" t="s">
        <v>146</v>
      </c>
      <c r="Z6764" t="s">
        <v>39</v>
      </c>
    </row>
    <row r="6765" spans="1:26" hidden="1" x14ac:dyDescent="0.25">
      <c r="A6765" t="s">
        <v>26713</v>
      </c>
      <c r="B6765" t="s">
        <v>26714</v>
      </c>
      <c r="C6765" s="1" t="str">
        <f t="shared" si="1118"/>
        <v>21:0392</v>
      </c>
      <c r="D6765" s="1" t="str">
        <f t="shared" si="1119"/>
        <v>21:0131</v>
      </c>
      <c r="E6765" t="s">
        <v>26715</v>
      </c>
      <c r="F6765" t="s">
        <v>26716</v>
      </c>
      <c r="H6765">
        <v>67.458087599999999</v>
      </c>
      <c r="I6765">
        <v>-81.716428800000003</v>
      </c>
      <c r="J6765" s="1" t="str">
        <f t="shared" si="1120"/>
        <v>NGR lake sediment grab sample</v>
      </c>
      <c r="K6765" s="1" t="str">
        <f t="shared" si="1121"/>
        <v>&lt;177 micron (NGR)</v>
      </c>
      <c r="L6765">
        <v>47</v>
      </c>
      <c r="M6765" t="s">
        <v>214</v>
      </c>
      <c r="N6765">
        <v>904</v>
      </c>
      <c r="O6765" t="s">
        <v>18899</v>
      </c>
      <c r="P6765" t="s">
        <v>583</v>
      </c>
      <c r="Q6765" t="s">
        <v>50</v>
      </c>
      <c r="R6765" t="s">
        <v>521</v>
      </c>
      <c r="S6765" t="s">
        <v>418</v>
      </c>
      <c r="T6765" t="s">
        <v>225</v>
      </c>
      <c r="U6765" t="s">
        <v>9996</v>
      </c>
      <c r="V6765" t="s">
        <v>7452</v>
      </c>
      <c r="W6765" t="s">
        <v>271</v>
      </c>
      <c r="X6765" t="s">
        <v>283</v>
      </c>
      <c r="Y6765" t="s">
        <v>290</v>
      </c>
      <c r="Z6765" t="s">
        <v>554</v>
      </c>
    </row>
    <row r="6766" spans="1:26" hidden="1" x14ac:dyDescent="0.25">
      <c r="A6766" t="s">
        <v>26717</v>
      </c>
      <c r="B6766" t="s">
        <v>26718</v>
      </c>
      <c r="C6766" s="1" t="str">
        <f t="shared" si="1118"/>
        <v>21:0392</v>
      </c>
      <c r="D6766" s="1" t="str">
        <f t="shared" si="1119"/>
        <v>21:0131</v>
      </c>
      <c r="E6766" t="s">
        <v>26719</v>
      </c>
      <c r="F6766" t="s">
        <v>26720</v>
      </c>
      <c r="H6766">
        <v>67.569554299999993</v>
      </c>
      <c r="I6766">
        <v>-81.585606400000003</v>
      </c>
      <c r="J6766" s="1" t="str">
        <f t="shared" si="1120"/>
        <v>NGR lake sediment grab sample</v>
      </c>
      <c r="K6766" s="1" t="str">
        <f t="shared" si="1121"/>
        <v>&lt;177 micron (NGR)</v>
      </c>
      <c r="L6766">
        <v>48</v>
      </c>
      <c r="M6766" t="s">
        <v>242</v>
      </c>
      <c r="N6766">
        <v>905</v>
      </c>
      <c r="O6766" t="s">
        <v>49</v>
      </c>
      <c r="P6766" t="s">
        <v>198</v>
      </c>
      <c r="Q6766" t="s">
        <v>33</v>
      </c>
      <c r="R6766" t="s">
        <v>32</v>
      </c>
      <c r="S6766" t="s">
        <v>64</v>
      </c>
      <c r="T6766" t="s">
        <v>36</v>
      </c>
      <c r="U6766" t="s">
        <v>6852</v>
      </c>
      <c r="V6766" t="s">
        <v>911</v>
      </c>
      <c r="W6766" t="s">
        <v>53</v>
      </c>
      <c r="X6766" t="s">
        <v>76</v>
      </c>
      <c r="Y6766" t="s">
        <v>76</v>
      </c>
      <c r="Z6766" t="s">
        <v>1127</v>
      </c>
    </row>
    <row r="6767" spans="1:26" hidden="1" x14ac:dyDescent="0.25">
      <c r="A6767" t="s">
        <v>26721</v>
      </c>
      <c r="B6767" t="s">
        <v>26722</v>
      </c>
      <c r="C6767" s="1" t="str">
        <f t="shared" si="1118"/>
        <v>21:0392</v>
      </c>
      <c r="D6767" s="1" t="str">
        <f t="shared" si="1119"/>
        <v>21:0131</v>
      </c>
      <c r="E6767" t="s">
        <v>26723</v>
      </c>
      <c r="F6767" t="s">
        <v>26724</v>
      </c>
      <c r="H6767">
        <v>67.475664399999999</v>
      </c>
      <c r="I6767">
        <v>-81.768258500000002</v>
      </c>
      <c r="J6767" s="1" t="str">
        <f t="shared" si="1120"/>
        <v>NGR lake sediment grab sample</v>
      </c>
      <c r="K6767" s="1" t="str">
        <f t="shared" si="1121"/>
        <v>&lt;177 micron (NGR)</v>
      </c>
      <c r="L6767">
        <v>48</v>
      </c>
      <c r="M6767" t="s">
        <v>47</v>
      </c>
      <c r="N6767">
        <v>906</v>
      </c>
      <c r="O6767" t="s">
        <v>603</v>
      </c>
      <c r="P6767" t="s">
        <v>119</v>
      </c>
      <c r="Q6767" t="s">
        <v>34</v>
      </c>
      <c r="R6767" t="s">
        <v>81</v>
      </c>
      <c r="S6767" t="s">
        <v>271</v>
      </c>
      <c r="T6767" t="s">
        <v>122</v>
      </c>
      <c r="U6767" t="s">
        <v>963</v>
      </c>
      <c r="V6767" t="s">
        <v>2544</v>
      </c>
      <c r="W6767" t="s">
        <v>156</v>
      </c>
      <c r="X6767" t="s">
        <v>283</v>
      </c>
      <c r="Y6767" t="s">
        <v>121</v>
      </c>
      <c r="Z6767" t="s">
        <v>2692</v>
      </c>
    </row>
    <row r="6768" spans="1:26" hidden="1" x14ac:dyDescent="0.25">
      <c r="A6768" t="s">
        <v>26725</v>
      </c>
      <c r="B6768" t="s">
        <v>26726</v>
      </c>
      <c r="C6768" s="1" t="str">
        <f t="shared" si="1118"/>
        <v>21:0392</v>
      </c>
      <c r="D6768" s="1" t="str">
        <f t="shared" si="1119"/>
        <v>21:0131</v>
      </c>
      <c r="E6768" t="s">
        <v>26727</v>
      </c>
      <c r="F6768" t="s">
        <v>26728</v>
      </c>
      <c r="H6768">
        <v>67.472159500000004</v>
      </c>
      <c r="I6768">
        <v>-81.875456799999995</v>
      </c>
      <c r="J6768" s="1" t="str">
        <f t="shared" si="1120"/>
        <v>NGR lake sediment grab sample</v>
      </c>
      <c r="K6768" s="1" t="str">
        <f t="shared" si="1121"/>
        <v>&lt;177 micron (NGR)</v>
      </c>
      <c r="L6768">
        <v>48</v>
      </c>
      <c r="M6768" t="s">
        <v>60</v>
      </c>
      <c r="N6768">
        <v>907</v>
      </c>
      <c r="O6768" t="s">
        <v>144</v>
      </c>
      <c r="P6768" t="s">
        <v>306</v>
      </c>
      <c r="Q6768" t="s">
        <v>64</v>
      </c>
      <c r="R6768" t="s">
        <v>22849</v>
      </c>
      <c r="S6768" t="s">
        <v>198</v>
      </c>
      <c r="T6768" t="s">
        <v>1095</v>
      </c>
      <c r="U6768" t="s">
        <v>639</v>
      </c>
      <c r="V6768" t="s">
        <v>3144</v>
      </c>
      <c r="W6768" t="s">
        <v>146</v>
      </c>
      <c r="X6768" t="s">
        <v>890</v>
      </c>
      <c r="Y6768" t="s">
        <v>596</v>
      </c>
      <c r="Z6768" t="s">
        <v>156</v>
      </c>
    </row>
    <row r="6769" spans="1:26" hidden="1" x14ac:dyDescent="0.25">
      <c r="A6769" t="s">
        <v>26729</v>
      </c>
      <c r="B6769" t="s">
        <v>26730</v>
      </c>
      <c r="C6769" s="1" t="str">
        <f t="shared" si="1118"/>
        <v>21:0392</v>
      </c>
      <c r="D6769" s="1" t="str">
        <f t="shared" si="1119"/>
        <v>21:0131</v>
      </c>
      <c r="E6769" t="s">
        <v>26731</v>
      </c>
      <c r="F6769" t="s">
        <v>26732</v>
      </c>
      <c r="H6769">
        <v>67.4581546</v>
      </c>
      <c r="I6769">
        <v>-81.942826299999993</v>
      </c>
      <c r="J6769" s="1" t="str">
        <f t="shared" si="1120"/>
        <v>NGR lake sediment grab sample</v>
      </c>
      <c r="K6769" s="1" t="str">
        <f t="shared" si="1121"/>
        <v>&lt;177 micron (NGR)</v>
      </c>
      <c r="L6769">
        <v>48</v>
      </c>
      <c r="M6769" t="s">
        <v>73</v>
      </c>
      <c r="N6769">
        <v>908</v>
      </c>
      <c r="O6769" t="s">
        <v>417</v>
      </c>
      <c r="P6769" t="s">
        <v>541</v>
      </c>
      <c r="Q6769" t="s">
        <v>34</v>
      </c>
      <c r="R6769" t="s">
        <v>289</v>
      </c>
      <c r="S6769" t="s">
        <v>321</v>
      </c>
      <c r="T6769" t="s">
        <v>122</v>
      </c>
      <c r="U6769" t="s">
        <v>2474</v>
      </c>
      <c r="V6769" t="s">
        <v>10547</v>
      </c>
      <c r="W6769" t="s">
        <v>76</v>
      </c>
      <c r="X6769" t="s">
        <v>48</v>
      </c>
      <c r="Y6769" t="s">
        <v>418</v>
      </c>
      <c r="Z6769" t="s">
        <v>4550</v>
      </c>
    </row>
    <row r="6770" spans="1:26" hidden="1" x14ac:dyDescent="0.25">
      <c r="A6770" t="s">
        <v>26733</v>
      </c>
      <c r="B6770" t="s">
        <v>26734</v>
      </c>
      <c r="C6770" s="1" t="str">
        <f t="shared" si="1118"/>
        <v>21:0392</v>
      </c>
      <c r="D6770" s="1" t="str">
        <f t="shared" si="1119"/>
        <v>21:0131</v>
      </c>
      <c r="E6770" t="s">
        <v>26735</v>
      </c>
      <c r="F6770" t="s">
        <v>26736</v>
      </c>
      <c r="H6770">
        <v>67.520319200000003</v>
      </c>
      <c r="I6770">
        <v>-81.968780100000004</v>
      </c>
      <c r="J6770" s="1" t="str">
        <f t="shared" si="1120"/>
        <v>NGR lake sediment grab sample</v>
      </c>
      <c r="K6770" s="1" t="str">
        <f t="shared" si="1121"/>
        <v>&lt;177 micron (NGR)</v>
      </c>
      <c r="L6770">
        <v>48</v>
      </c>
      <c r="M6770" t="s">
        <v>87</v>
      </c>
      <c r="N6770">
        <v>909</v>
      </c>
      <c r="O6770" t="s">
        <v>61</v>
      </c>
      <c r="P6770" t="s">
        <v>108</v>
      </c>
      <c r="Q6770" t="s">
        <v>146</v>
      </c>
      <c r="R6770" t="s">
        <v>119</v>
      </c>
      <c r="S6770" t="s">
        <v>145</v>
      </c>
      <c r="T6770" t="s">
        <v>36</v>
      </c>
      <c r="U6770" t="s">
        <v>31</v>
      </c>
      <c r="V6770" t="s">
        <v>992</v>
      </c>
      <c r="W6770" t="s">
        <v>39</v>
      </c>
      <c r="X6770" t="s">
        <v>283</v>
      </c>
      <c r="Y6770" t="s">
        <v>6213</v>
      </c>
      <c r="Z6770" t="s">
        <v>4244</v>
      </c>
    </row>
    <row r="6771" spans="1:26" hidden="1" x14ac:dyDescent="0.25">
      <c r="A6771" t="s">
        <v>26737</v>
      </c>
      <c r="B6771" t="s">
        <v>26738</v>
      </c>
      <c r="C6771" s="1" t="str">
        <f t="shared" si="1118"/>
        <v>21:0392</v>
      </c>
      <c r="D6771" s="1" t="str">
        <f t="shared" si="1119"/>
        <v>21:0131</v>
      </c>
      <c r="E6771" t="s">
        <v>26739</v>
      </c>
      <c r="F6771" t="s">
        <v>26740</v>
      </c>
      <c r="H6771">
        <v>67.545734600000003</v>
      </c>
      <c r="I6771">
        <v>-81.888544199999998</v>
      </c>
      <c r="J6771" s="1" t="str">
        <f t="shared" si="1120"/>
        <v>NGR lake sediment grab sample</v>
      </c>
      <c r="K6771" s="1" t="str">
        <f t="shared" si="1121"/>
        <v>&lt;177 micron (NGR)</v>
      </c>
      <c r="L6771">
        <v>48</v>
      </c>
      <c r="M6771" t="s">
        <v>96</v>
      </c>
      <c r="N6771">
        <v>910</v>
      </c>
      <c r="O6771" t="s">
        <v>81</v>
      </c>
      <c r="P6771" t="s">
        <v>67</v>
      </c>
      <c r="Q6771" t="s">
        <v>39</v>
      </c>
      <c r="R6771" t="s">
        <v>703</v>
      </c>
      <c r="S6771" t="s">
        <v>761</v>
      </c>
      <c r="T6771" t="s">
        <v>122</v>
      </c>
      <c r="U6771" t="s">
        <v>343</v>
      </c>
      <c r="V6771" t="s">
        <v>1193</v>
      </c>
      <c r="W6771" t="s">
        <v>146</v>
      </c>
      <c r="X6771" t="s">
        <v>82</v>
      </c>
      <c r="Y6771" t="s">
        <v>761</v>
      </c>
      <c r="Z6771" t="s">
        <v>50</v>
      </c>
    </row>
    <row r="6772" spans="1:26" hidden="1" x14ac:dyDescent="0.25">
      <c r="A6772" t="s">
        <v>26741</v>
      </c>
      <c r="B6772" t="s">
        <v>26742</v>
      </c>
      <c r="C6772" s="1" t="str">
        <f t="shared" si="1118"/>
        <v>21:0392</v>
      </c>
      <c r="D6772" s="1" t="str">
        <f t="shared" si="1119"/>
        <v>21:0131</v>
      </c>
      <c r="E6772" t="s">
        <v>26743</v>
      </c>
      <c r="F6772" t="s">
        <v>26744</v>
      </c>
      <c r="H6772">
        <v>67.537746799999994</v>
      </c>
      <c r="I6772">
        <v>-81.808828199999994</v>
      </c>
      <c r="J6772" s="1" t="str">
        <f t="shared" si="1120"/>
        <v>NGR lake sediment grab sample</v>
      </c>
      <c r="K6772" s="1" t="str">
        <f t="shared" si="1121"/>
        <v>&lt;177 micron (NGR)</v>
      </c>
      <c r="L6772">
        <v>48</v>
      </c>
      <c r="M6772" t="s">
        <v>251</v>
      </c>
      <c r="N6772">
        <v>911</v>
      </c>
      <c r="O6772" t="s">
        <v>488</v>
      </c>
      <c r="P6772" t="s">
        <v>489</v>
      </c>
      <c r="Q6772" t="s">
        <v>78</v>
      </c>
      <c r="R6772" t="s">
        <v>696</v>
      </c>
      <c r="S6772" t="s">
        <v>110</v>
      </c>
      <c r="T6772" t="s">
        <v>36</v>
      </c>
      <c r="U6772" t="s">
        <v>91</v>
      </c>
      <c r="V6772" t="s">
        <v>875</v>
      </c>
      <c r="W6772" t="s">
        <v>76</v>
      </c>
      <c r="X6772" t="s">
        <v>283</v>
      </c>
      <c r="Y6772" t="s">
        <v>98</v>
      </c>
      <c r="Z6772" t="s">
        <v>3412</v>
      </c>
    </row>
    <row r="6773" spans="1:26" hidden="1" x14ac:dyDescent="0.25">
      <c r="A6773" t="s">
        <v>26745</v>
      </c>
      <c r="B6773" t="s">
        <v>26746</v>
      </c>
      <c r="C6773" s="1" t="str">
        <f t="shared" si="1118"/>
        <v>21:0392</v>
      </c>
      <c r="D6773" s="1" t="str">
        <f>HYPERLINK("http://geochem.nrcan.gc.ca/cdogs/content/svy/svy_e.htm", "")</f>
        <v/>
      </c>
      <c r="G6773" s="1" t="str">
        <f>HYPERLINK("http://geochem.nrcan.gc.ca/cdogs/content/cr_/cr_00021_e.htm", "21")</f>
        <v>21</v>
      </c>
      <c r="J6773" t="s">
        <v>220</v>
      </c>
      <c r="K6773" t="s">
        <v>221</v>
      </c>
      <c r="L6773">
        <v>48</v>
      </c>
      <c r="M6773" t="s">
        <v>222</v>
      </c>
      <c r="N6773">
        <v>912</v>
      </c>
      <c r="O6773" t="s">
        <v>108</v>
      </c>
      <c r="P6773" t="s">
        <v>198</v>
      </c>
      <c r="Q6773" t="s">
        <v>198</v>
      </c>
      <c r="R6773" t="s">
        <v>146</v>
      </c>
      <c r="S6773" t="s">
        <v>39</v>
      </c>
      <c r="T6773" t="s">
        <v>36</v>
      </c>
      <c r="U6773" t="s">
        <v>1617</v>
      </c>
      <c r="V6773" t="s">
        <v>730</v>
      </c>
      <c r="W6773" t="s">
        <v>76</v>
      </c>
      <c r="X6773" t="s">
        <v>890</v>
      </c>
      <c r="Y6773" t="s">
        <v>1041</v>
      </c>
      <c r="Z6773" t="s">
        <v>750</v>
      </c>
    </row>
    <row r="6774" spans="1:26" hidden="1" x14ac:dyDescent="0.25">
      <c r="A6774" t="s">
        <v>26747</v>
      </c>
      <c r="B6774" t="s">
        <v>26748</v>
      </c>
      <c r="C6774" s="1" t="str">
        <f t="shared" si="1118"/>
        <v>21:0392</v>
      </c>
      <c r="D6774" s="1" t="str">
        <f t="shared" ref="D6774:D6787" si="1122">HYPERLINK("http://geochem.nrcan.gc.ca/cdogs/content/svy/svy210131_e.htm", "21:0131")</f>
        <v>21:0131</v>
      </c>
      <c r="E6774" t="s">
        <v>26749</v>
      </c>
      <c r="F6774" t="s">
        <v>26750</v>
      </c>
      <c r="H6774">
        <v>67.525365800000003</v>
      </c>
      <c r="I6774">
        <v>-81.794762899999995</v>
      </c>
      <c r="J6774" s="1" t="str">
        <f t="shared" ref="J6774:J6787" si="1123">HYPERLINK("http://geochem.nrcan.gc.ca/cdogs/content/kwd/kwd020027_e.htm", "NGR lake sediment grab sample")</f>
        <v>NGR lake sediment grab sample</v>
      </c>
      <c r="K6774" s="1" t="str">
        <f t="shared" ref="K6774:K6787" si="1124">HYPERLINK("http://geochem.nrcan.gc.ca/cdogs/content/kwd/kwd080006_e.htm", "&lt;177 micron (NGR)")</f>
        <v>&lt;177 micron (NGR)</v>
      </c>
      <c r="L6774">
        <v>48</v>
      </c>
      <c r="M6774" t="s">
        <v>259</v>
      </c>
      <c r="N6774">
        <v>913</v>
      </c>
      <c r="O6774" t="s">
        <v>297</v>
      </c>
      <c r="P6774" t="s">
        <v>334</v>
      </c>
      <c r="Q6774" t="s">
        <v>33</v>
      </c>
      <c r="R6774" t="s">
        <v>516</v>
      </c>
      <c r="S6774" t="s">
        <v>156</v>
      </c>
      <c r="T6774" t="s">
        <v>36</v>
      </c>
      <c r="U6774" t="s">
        <v>284</v>
      </c>
      <c r="V6774" t="s">
        <v>1216</v>
      </c>
      <c r="W6774" t="s">
        <v>80</v>
      </c>
      <c r="X6774" t="s">
        <v>283</v>
      </c>
      <c r="Y6774" t="s">
        <v>39</v>
      </c>
      <c r="Z6774" t="s">
        <v>6290</v>
      </c>
    </row>
    <row r="6775" spans="1:26" hidden="1" x14ac:dyDescent="0.25">
      <c r="A6775" t="s">
        <v>26751</v>
      </c>
      <c r="B6775" t="s">
        <v>26752</v>
      </c>
      <c r="C6775" s="1" t="str">
        <f t="shared" si="1118"/>
        <v>21:0392</v>
      </c>
      <c r="D6775" s="1" t="str">
        <f t="shared" si="1122"/>
        <v>21:0131</v>
      </c>
      <c r="E6775" t="s">
        <v>26749</v>
      </c>
      <c r="F6775" t="s">
        <v>26753</v>
      </c>
      <c r="H6775">
        <v>67.525365800000003</v>
      </c>
      <c r="I6775">
        <v>-81.794762899999995</v>
      </c>
      <c r="J6775" s="1" t="str">
        <f t="shared" si="1123"/>
        <v>NGR lake sediment grab sample</v>
      </c>
      <c r="K6775" s="1" t="str">
        <f t="shared" si="1124"/>
        <v>&lt;177 micron (NGR)</v>
      </c>
      <c r="L6775">
        <v>48</v>
      </c>
      <c r="M6775" t="s">
        <v>268</v>
      </c>
      <c r="N6775">
        <v>914</v>
      </c>
      <c r="O6775" t="s">
        <v>516</v>
      </c>
      <c r="P6775" t="s">
        <v>50</v>
      </c>
      <c r="Q6775" t="s">
        <v>80</v>
      </c>
      <c r="R6775" t="s">
        <v>277</v>
      </c>
      <c r="S6775" t="s">
        <v>181</v>
      </c>
      <c r="T6775" t="s">
        <v>36</v>
      </c>
      <c r="U6775" t="s">
        <v>343</v>
      </c>
      <c r="V6775" t="s">
        <v>721</v>
      </c>
      <c r="W6775" t="s">
        <v>66</v>
      </c>
      <c r="X6775" t="s">
        <v>77</v>
      </c>
      <c r="Y6775" t="s">
        <v>2590</v>
      </c>
      <c r="Z6775" t="s">
        <v>1223</v>
      </c>
    </row>
    <row r="6776" spans="1:26" hidden="1" x14ac:dyDescent="0.25">
      <c r="A6776" t="s">
        <v>26754</v>
      </c>
      <c r="B6776" t="s">
        <v>26755</v>
      </c>
      <c r="C6776" s="1" t="str">
        <f t="shared" si="1118"/>
        <v>21:0392</v>
      </c>
      <c r="D6776" s="1" t="str">
        <f t="shared" si="1122"/>
        <v>21:0131</v>
      </c>
      <c r="E6776" t="s">
        <v>26756</v>
      </c>
      <c r="F6776" t="s">
        <v>26757</v>
      </c>
      <c r="H6776">
        <v>67.520611400000007</v>
      </c>
      <c r="I6776">
        <v>-81.697410199999993</v>
      </c>
      <c r="J6776" s="1" t="str">
        <f t="shared" si="1123"/>
        <v>NGR lake sediment grab sample</v>
      </c>
      <c r="K6776" s="1" t="str">
        <f t="shared" si="1124"/>
        <v>&lt;177 micron (NGR)</v>
      </c>
      <c r="L6776">
        <v>48</v>
      </c>
      <c r="M6776" t="s">
        <v>106</v>
      </c>
      <c r="N6776">
        <v>915</v>
      </c>
      <c r="O6776" t="s">
        <v>639</v>
      </c>
      <c r="P6776" t="s">
        <v>609</v>
      </c>
      <c r="Q6776" t="s">
        <v>34</v>
      </c>
      <c r="R6776" t="s">
        <v>81</v>
      </c>
      <c r="S6776" t="s">
        <v>244</v>
      </c>
      <c r="T6776" t="s">
        <v>65</v>
      </c>
      <c r="U6776" t="s">
        <v>379</v>
      </c>
      <c r="V6776" t="s">
        <v>940</v>
      </c>
      <c r="W6776" t="s">
        <v>146</v>
      </c>
      <c r="X6776" t="s">
        <v>336</v>
      </c>
      <c r="Y6776" t="s">
        <v>50</v>
      </c>
      <c r="Z6776" t="s">
        <v>4881</v>
      </c>
    </row>
    <row r="6777" spans="1:26" hidden="1" x14ac:dyDescent="0.25">
      <c r="A6777" t="s">
        <v>26758</v>
      </c>
      <c r="B6777" t="s">
        <v>26759</v>
      </c>
      <c r="C6777" s="1" t="str">
        <f t="shared" si="1118"/>
        <v>21:0392</v>
      </c>
      <c r="D6777" s="1" t="str">
        <f t="shared" si="1122"/>
        <v>21:0131</v>
      </c>
      <c r="E6777" t="s">
        <v>26760</v>
      </c>
      <c r="F6777" t="s">
        <v>26761</v>
      </c>
      <c r="H6777">
        <v>67.518523700000003</v>
      </c>
      <c r="I6777">
        <v>-81.614905699999994</v>
      </c>
      <c r="J6777" s="1" t="str">
        <f t="shared" si="1123"/>
        <v>NGR lake sediment grab sample</v>
      </c>
      <c r="K6777" s="1" t="str">
        <f t="shared" si="1124"/>
        <v>&lt;177 micron (NGR)</v>
      </c>
      <c r="L6777">
        <v>48</v>
      </c>
      <c r="M6777" t="s">
        <v>118</v>
      </c>
      <c r="N6777">
        <v>916</v>
      </c>
      <c r="O6777" t="s">
        <v>236</v>
      </c>
      <c r="P6777" t="s">
        <v>596</v>
      </c>
      <c r="Q6777" t="s">
        <v>39</v>
      </c>
      <c r="R6777" t="s">
        <v>335</v>
      </c>
      <c r="S6777" t="s">
        <v>290</v>
      </c>
      <c r="T6777" t="s">
        <v>36</v>
      </c>
      <c r="U6777" t="s">
        <v>655</v>
      </c>
      <c r="V6777" t="s">
        <v>548</v>
      </c>
      <c r="W6777" t="s">
        <v>66</v>
      </c>
      <c r="X6777" t="s">
        <v>283</v>
      </c>
      <c r="Y6777" t="s">
        <v>4630</v>
      </c>
      <c r="Z6777" t="s">
        <v>39</v>
      </c>
    </row>
    <row r="6778" spans="1:26" hidden="1" x14ac:dyDescent="0.25">
      <c r="A6778" t="s">
        <v>26762</v>
      </c>
      <c r="B6778" t="s">
        <v>26763</v>
      </c>
      <c r="C6778" s="1" t="str">
        <f t="shared" si="1118"/>
        <v>21:0392</v>
      </c>
      <c r="D6778" s="1" t="str">
        <f t="shared" si="1122"/>
        <v>21:0131</v>
      </c>
      <c r="E6778" t="s">
        <v>26764</v>
      </c>
      <c r="F6778" t="s">
        <v>26765</v>
      </c>
      <c r="H6778">
        <v>67.547082799999998</v>
      </c>
      <c r="I6778">
        <v>-81.560790800000007</v>
      </c>
      <c r="J6778" s="1" t="str">
        <f t="shared" si="1123"/>
        <v>NGR lake sediment grab sample</v>
      </c>
      <c r="K6778" s="1" t="str">
        <f t="shared" si="1124"/>
        <v>&lt;177 micron (NGR)</v>
      </c>
      <c r="L6778">
        <v>48</v>
      </c>
      <c r="M6778" t="s">
        <v>131</v>
      </c>
      <c r="N6778">
        <v>917</v>
      </c>
      <c r="O6778" t="s">
        <v>49</v>
      </c>
      <c r="P6778" t="s">
        <v>62</v>
      </c>
      <c r="Q6778" t="s">
        <v>33</v>
      </c>
      <c r="R6778" t="s">
        <v>349</v>
      </c>
      <c r="S6778" t="s">
        <v>76</v>
      </c>
      <c r="T6778" t="s">
        <v>36</v>
      </c>
      <c r="U6778" t="s">
        <v>307</v>
      </c>
      <c r="V6778" t="s">
        <v>2451</v>
      </c>
      <c r="W6778" t="s">
        <v>63</v>
      </c>
      <c r="X6778" t="s">
        <v>82</v>
      </c>
      <c r="Y6778" t="s">
        <v>26766</v>
      </c>
      <c r="Z6778" t="s">
        <v>1608</v>
      </c>
    </row>
    <row r="6779" spans="1:26" hidden="1" x14ac:dyDescent="0.25">
      <c r="A6779" t="s">
        <v>26767</v>
      </c>
      <c r="B6779" t="s">
        <v>26768</v>
      </c>
      <c r="C6779" s="1" t="str">
        <f t="shared" si="1118"/>
        <v>21:0392</v>
      </c>
      <c r="D6779" s="1" t="str">
        <f t="shared" si="1122"/>
        <v>21:0131</v>
      </c>
      <c r="E6779" t="s">
        <v>26769</v>
      </c>
      <c r="F6779" t="s">
        <v>26770</v>
      </c>
      <c r="H6779">
        <v>67.5499954</v>
      </c>
      <c r="I6779">
        <v>-81.442758600000005</v>
      </c>
      <c r="J6779" s="1" t="str">
        <f t="shared" si="1123"/>
        <v>NGR lake sediment grab sample</v>
      </c>
      <c r="K6779" s="1" t="str">
        <f t="shared" si="1124"/>
        <v>&lt;177 micron (NGR)</v>
      </c>
      <c r="L6779">
        <v>48</v>
      </c>
      <c r="M6779" t="s">
        <v>143</v>
      </c>
      <c r="N6779">
        <v>918</v>
      </c>
      <c r="O6779" t="s">
        <v>48</v>
      </c>
      <c r="P6779" t="s">
        <v>32</v>
      </c>
      <c r="Q6779" t="s">
        <v>39</v>
      </c>
      <c r="R6779" t="s">
        <v>335</v>
      </c>
      <c r="S6779" t="s">
        <v>97</v>
      </c>
      <c r="T6779" t="s">
        <v>36</v>
      </c>
      <c r="U6779" t="s">
        <v>112</v>
      </c>
      <c r="V6779" t="s">
        <v>564</v>
      </c>
      <c r="W6779" t="s">
        <v>66</v>
      </c>
      <c r="X6779" t="s">
        <v>283</v>
      </c>
      <c r="Y6779" t="s">
        <v>4630</v>
      </c>
      <c r="Z6779" t="s">
        <v>4117</v>
      </c>
    </row>
    <row r="6780" spans="1:26" hidden="1" x14ac:dyDescent="0.25">
      <c r="A6780" t="s">
        <v>26771</v>
      </c>
      <c r="B6780" t="s">
        <v>26772</v>
      </c>
      <c r="C6780" s="1" t="str">
        <f t="shared" si="1118"/>
        <v>21:0392</v>
      </c>
      <c r="D6780" s="1" t="str">
        <f t="shared" si="1122"/>
        <v>21:0131</v>
      </c>
      <c r="E6780" t="s">
        <v>26773</v>
      </c>
      <c r="F6780" t="s">
        <v>26774</v>
      </c>
      <c r="H6780">
        <v>67.563014100000004</v>
      </c>
      <c r="I6780">
        <v>-81.447979399999994</v>
      </c>
      <c r="J6780" s="1" t="str">
        <f t="shared" si="1123"/>
        <v>NGR lake sediment grab sample</v>
      </c>
      <c r="K6780" s="1" t="str">
        <f t="shared" si="1124"/>
        <v>&lt;177 micron (NGR)</v>
      </c>
      <c r="L6780">
        <v>48</v>
      </c>
      <c r="M6780" t="s">
        <v>177</v>
      </c>
      <c r="N6780">
        <v>919</v>
      </c>
      <c r="O6780" t="s">
        <v>61</v>
      </c>
      <c r="P6780" t="s">
        <v>1254</v>
      </c>
      <c r="Q6780" t="s">
        <v>181</v>
      </c>
      <c r="R6780" t="s">
        <v>121</v>
      </c>
      <c r="S6780" t="s">
        <v>64</v>
      </c>
      <c r="T6780" t="s">
        <v>36</v>
      </c>
      <c r="U6780" t="s">
        <v>497</v>
      </c>
      <c r="V6780" t="s">
        <v>504</v>
      </c>
      <c r="W6780" t="s">
        <v>76</v>
      </c>
      <c r="X6780" t="s">
        <v>283</v>
      </c>
      <c r="Y6780" t="s">
        <v>5107</v>
      </c>
      <c r="Z6780" t="s">
        <v>742</v>
      </c>
    </row>
    <row r="6781" spans="1:26" hidden="1" x14ac:dyDescent="0.25">
      <c r="A6781" t="s">
        <v>26775</v>
      </c>
      <c r="B6781" t="s">
        <v>26776</v>
      </c>
      <c r="C6781" s="1" t="str">
        <f t="shared" si="1118"/>
        <v>21:0392</v>
      </c>
      <c r="D6781" s="1" t="str">
        <f t="shared" si="1122"/>
        <v>21:0131</v>
      </c>
      <c r="E6781" t="s">
        <v>26777</v>
      </c>
      <c r="F6781" t="s">
        <v>26778</v>
      </c>
      <c r="H6781">
        <v>67.574604600000001</v>
      </c>
      <c r="I6781">
        <v>-81.508332300000006</v>
      </c>
      <c r="J6781" s="1" t="str">
        <f t="shared" si="1123"/>
        <v>NGR lake sediment grab sample</v>
      </c>
      <c r="K6781" s="1" t="str">
        <f t="shared" si="1124"/>
        <v>&lt;177 micron (NGR)</v>
      </c>
      <c r="L6781">
        <v>48</v>
      </c>
      <c r="M6781" t="s">
        <v>187</v>
      </c>
      <c r="N6781">
        <v>920</v>
      </c>
      <c r="O6781" t="s">
        <v>62</v>
      </c>
      <c r="P6781" t="s">
        <v>596</v>
      </c>
      <c r="Q6781" t="s">
        <v>33</v>
      </c>
      <c r="R6781" t="s">
        <v>321</v>
      </c>
      <c r="S6781" t="s">
        <v>146</v>
      </c>
      <c r="T6781" t="s">
        <v>36</v>
      </c>
      <c r="U6781" t="s">
        <v>40</v>
      </c>
      <c r="V6781" t="s">
        <v>2057</v>
      </c>
      <c r="W6781" t="s">
        <v>80</v>
      </c>
      <c r="X6781" t="s">
        <v>283</v>
      </c>
      <c r="Y6781" t="s">
        <v>33</v>
      </c>
      <c r="Z6781" t="s">
        <v>2787</v>
      </c>
    </row>
    <row r="6782" spans="1:26" hidden="1" x14ac:dyDescent="0.25">
      <c r="A6782" t="s">
        <v>26779</v>
      </c>
      <c r="B6782" t="s">
        <v>26780</v>
      </c>
      <c r="C6782" s="1" t="str">
        <f t="shared" si="1118"/>
        <v>21:0392</v>
      </c>
      <c r="D6782" s="1" t="str">
        <f t="shared" si="1122"/>
        <v>21:0131</v>
      </c>
      <c r="E6782" t="s">
        <v>26719</v>
      </c>
      <c r="F6782" t="s">
        <v>26781</v>
      </c>
      <c r="H6782">
        <v>67.569554299999993</v>
      </c>
      <c r="I6782">
        <v>-81.585606400000003</v>
      </c>
      <c r="J6782" s="1" t="str">
        <f t="shared" si="1123"/>
        <v>NGR lake sediment grab sample</v>
      </c>
      <c r="K6782" s="1" t="str">
        <f t="shared" si="1124"/>
        <v>&lt;177 micron (NGR)</v>
      </c>
      <c r="L6782">
        <v>48</v>
      </c>
      <c r="M6782" t="s">
        <v>366</v>
      </c>
      <c r="N6782">
        <v>921</v>
      </c>
      <c r="O6782" t="s">
        <v>890</v>
      </c>
      <c r="P6782" t="s">
        <v>77</v>
      </c>
      <c r="Q6782" t="s">
        <v>39</v>
      </c>
      <c r="R6782" t="s">
        <v>321</v>
      </c>
      <c r="S6782" t="s">
        <v>109</v>
      </c>
      <c r="T6782" t="s">
        <v>36</v>
      </c>
      <c r="U6782" t="s">
        <v>2898</v>
      </c>
      <c r="V6782" t="s">
        <v>368</v>
      </c>
      <c r="W6782" t="s">
        <v>53</v>
      </c>
      <c r="X6782" t="s">
        <v>77</v>
      </c>
      <c r="Y6782" t="s">
        <v>156</v>
      </c>
      <c r="Z6782" t="s">
        <v>33</v>
      </c>
    </row>
    <row r="6783" spans="1:26" hidden="1" x14ac:dyDescent="0.25">
      <c r="A6783" t="s">
        <v>26782</v>
      </c>
      <c r="B6783" t="s">
        <v>26783</v>
      </c>
      <c r="C6783" s="1" t="str">
        <f t="shared" si="1118"/>
        <v>21:0392</v>
      </c>
      <c r="D6783" s="1" t="str">
        <f t="shared" si="1122"/>
        <v>21:0131</v>
      </c>
      <c r="E6783" t="s">
        <v>26784</v>
      </c>
      <c r="F6783" t="s">
        <v>26785</v>
      </c>
      <c r="H6783">
        <v>67.573240499999997</v>
      </c>
      <c r="I6783">
        <v>-81.729613799999996</v>
      </c>
      <c r="J6783" s="1" t="str">
        <f t="shared" si="1123"/>
        <v>NGR lake sediment grab sample</v>
      </c>
      <c r="K6783" s="1" t="str">
        <f t="shared" si="1124"/>
        <v>&lt;177 micron (NGR)</v>
      </c>
      <c r="L6783">
        <v>48</v>
      </c>
      <c r="M6783" t="s">
        <v>196</v>
      </c>
      <c r="N6783">
        <v>922</v>
      </c>
      <c r="O6783" t="s">
        <v>133</v>
      </c>
      <c r="P6783" t="s">
        <v>890</v>
      </c>
      <c r="Q6783" t="s">
        <v>78</v>
      </c>
      <c r="R6783" t="s">
        <v>49</v>
      </c>
      <c r="S6783" t="s">
        <v>596</v>
      </c>
      <c r="T6783" t="s">
        <v>36</v>
      </c>
      <c r="U6783" t="s">
        <v>1842</v>
      </c>
      <c r="V6783" t="s">
        <v>1006</v>
      </c>
      <c r="W6783" t="s">
        <v>39</v>
      </c>
      <c r="X6783" t="s">
        <v>82</v>
      </c>
      <c r="Y6783" t="s">
        <v>15741</v>
      </c>
      <c r="Z6783" t="s">
        <v>3853</v>
      </c>
    </row>
    <row r="6784" spans="1:26" hidden="1" x14ac:dyDescent="0.25">
      <c r="A6784" t="s">
        <v>26786</v>
      </c>
      <c r="B6784" t="s">
        <v>26787</v>
      </c>
      <c r="C6784" s="1" t="str">
        <f t="shared" si="1118"/>
        <v>21:0392</v>
      </c>
      <c r="D6784" s="1" t="str">
        <f t="shared" si="1122"/>
        <v>21:0131</v>
      </c>
      <c r="E6784" t="s">
        <v>26788</v>
      </c>
      <c r="F6784" t="s">
        <v>26789</v>
      </c>
      <c r="H6784">
        <v>67.565300500000006</v>
      </c>
      <c r="I6784">
        <v>-81.812962799999994</v>
      </c>
      <c r="J6784" s="1" t="str">
        <f t="shared" si="1123"/>
        <v>NGR lake sediment grab sample</v>
      </c>
      <c r="K6784" s="1" t="str">
        <f t="shared" si="1124"/>
        <v>&lt;177 micron (NGR)</v>
      </c>
      <c r="L6784">
        <v>48</v>
      </c>
      <c r="M6784" t="s">
        <v>206</v>
      </c>
      <c r="N6784">
        <v>923</v>
      </c>
      <c r="O6784" t="s">
        <v>62</v>
      </c>
      <c r="P6784" t="s">
        <v>62</v>
      </c>
      <c r="Q6784" t="s">
        <v>63</v>
      </c>
      <c r="R6784" t="s">
        <v>121</v>
      </c>
      <c r="S6784" t="s">
        <v>181</v>
      </c>
      <c r="T6784" t="s">
        <v>36</v>
      </c>
      <c r="U6784" t="s">
        <v>1692</v>
      </c>
      <c r="V6784" t="s">
        <v>517</v>
      </c>
      <c r="W6784" t="s">
        <v>63</v>
      </c>
      <c r="X6784" t="s">
        <v>890</v>
      </c>
      <c r="Y6784" t="s">
        <v>63</v>
      </c>
      <c r="Z6784" t="s">
        <v>2697</v>
      </c>
    </row>
    <row r="6785" spans="1:26" hidden="1" x14ac:dyDescent="0.25">
      <c r="A6785" t="s">
        <v>26790</v>
      </c>
      <c r="B6785" t="s">
        <v>26791</v>
      </c>
      <c r="C6785" s="1" t="str">
        <f t="shared" si="1118"/>
        <v>21:0392</v>
      </c>
      <c r="D6785" s="1" t="str">
        <f t="shared" si="1122"/>
        <v>21:0131</v>
      </c>
      <c r="E6785" t="s">
        <v>26792</v>
      </c>
      <c r="F6785" t="s">
        <v>26793</v>
      </c>
      <c r="H6785">
        <v>67.576700700000004</v>
      </c>
      <c r="I6785">
        <v>-81.883504599999995</v>
      </c>
      <c r="J6785" s="1" t="str">
        <f t="shared" si="1123"/>
        <v>NGR lake sediment grab sample</v>
      </c>
      <c r="K6785" s="1" t="str">
        <f t="shared" si="1124"/>
        <v>&lt;177 micron (NGR)</v>
      </c>
      <c r="L6785">
        <v>48</v>
      </c>
      <c r="M6785" t="s">
        <v>214</v>
      </c>
      <c r="N6785">
        <v>924</v>
      </c>
      <c r="O6785" t="s">
        <v>223</v>
      </c>
      <c r="P6785" t="s">
        <v>321</v>
      </c>
      <c r="Q6785" t="s">
        <v>39</v>
      </c>
      <c r="R6785" t="s">
        <v>761</v>
      </c>
      <c r="S6785" t="s">
        <v>156</v>
      </c>
      <c r="T6785" t="s">
        <v>36</v>
      </c>
      <c r="U6785" t="s">
        <v>163</v>
      </c>
      <c r="V6785" t="s">
        <v>496</v>
      </c>
      <c r="W6785" t="s">
        <v>80</v>
      </c>
      <c r="X6785" t="s">
        <v>890</v>
      </c>
      <c r="Y6785" t="s">
        <v>63</v>
      </c>
      <c r="Z6785" t="s">
        <v>2697</v>
      </c>
    </row>
    <row r="6786" spans="1:26" hidden="1" x14ac:dyDescent="0.25">
      <c r="A6786" t="s">
        <v>26794</v>
      </c>
      <c r="B6786" t="s">
        <v>26795</v>
      </c>
      <c r="C6786" s="1" t="str">
        <f t="shared" si="1118"/>
        <v>21:0392</v>
      </c>
      <c r="D6786" s="1" t="str">
        <f t="shared" si="1122"/>
        <v>21:0131</v>
      </c>
      <c r="E6786" t="s">
        <v>26796</v>
      </c>
      <c r="F6786" t="s">
        <v>26797</v>
      </c>
      <c r="H6786">
        <v>67.434084799999994</v>
      </c>
      <c r="I6786">
        <v>-81.490365600000004</v>
      </c>
      <c r="J6786" s="1" t="str">
        <f t="shared" si="1123"/>
        <v>NGR lake sediment grab sample</v>
      </c>
      <c r="K6786" s="1" t="str">
        <f t="shared" si="1124"/>
        <v>&lt;177 micron (NGR)</v>
      </c>
      <c r="L6786">
        <v>49</v>
      </c>
      <c r="M6786" t="s">
        <v>242</v>
      </c>
      <c r="N6786">
        <v>925</v>
      </c>
      <c r="O6786" t="s">
        <v>236</v>
      </c>
      <c r="P6786" t="s">
        <v>198</v>
      </c>
      <c r="Q6786" t="s">
        <v>78</v>
      </c>
      <c r="R6786" t="s">
        <v>277</v>
      </c>
      <c r="S6786" t="s">
        <v>146</v>
      </c>
      <c r="T6786" t="s">
        <v>36</v>
      </c>
      <c r="U6786" t="s">
        <v>163</v>
      </c>
      <c r="V6786" t="s">
        <v>875</v>
      </c>
      <c r="W6786" t="s">
        <v>33</v>
      </c>
      <c r="X6786" t="s">
        <v>76</v>
      </c>
      <c r="Y6786" t="s">
        <v>875</v>
      </c>
      <c r="Z6786" t="s">
        <v>2057</v>
      </c>
    </row>
    <row r="6787" spans="1:26" hidden="1" x14ac:dyDescent="0.25">
      <c r="A6787" t="s">
        <v>26798</v>
      </c>
      <c r="B6787" t="s">
        <v>26799</v>
      </c>
      <c r="C6787" s="1" t="str">
        <f t="shared" si="1118"/>
        <v>21:0392</v>
      </c>
      <c r="D6787" s="1" t="str">
        <f t="shared" si="1122"/>
        <v>21:0131</v>
      </c>
      <c r="E6787" t="s">
        <v>26800</v>
      </c>
      <c r="F6787" t="s">
        <v>26801</v>
      </c>
      <c r="H6787">
        <v>67.567363499999999</v>
      </c>
      <c r="I6787">
        <v>-81.942335900000003</v>
      </c>
      <c r="J6787" s="1" t="str">
        <f t="shared" si="1123"/>
        <v>NGR lake sediment grab sample</v>
      </c>
      <c r="K6787" s="1" t="str">
        <f t="shared" si="1124"/>
        <v>&lt;177 micron (NGR)</v>
      </c>
      <c r="L6787">
        <v>49</v>
      </c>
      <c r="M6787" t="s">
        <v>47</v>
      </c>
      <c r="N6787">
        <v>926</v>
      </c>
      <c r="O6787" t="s">
        <v>48</v>
      </c>
      <c r="P6787" t="s">
        <v>334</v>
      </c>
      <c r="Q6787" t="s">
        <v>33</v>
      </c>
      <c r="R6787" t="s">
        <v>165</v>
      </c>
      <c r="S6787" t="s">
        <v>198</v>
      </c>
      <c r="T6787" t="s">
        <v>36</v>
      </c>
      <c r="U6787" t="s">
        <v>667</v>
      </c>
      <c r="V6787" t="s">
        <v>6252</v>
      </c>
      <c r="W6787" t="s">
        <v>156</v>
      </c>
      <c r="X6787" t="s">
        <v>283</v>
      </c>
      <c r="Y6787" t="s">
        <v>33</v>
      </c>
      <c r="Z6787" t="s">
        <v>1137</v>
      </c>
    </row>
    <row r="6788" spans="1:26" hidden="1" x14ac:dyDescent="0.25">
      <c r="A6788" t="s">
        <v>26802</v>
      </c>
      <c r="B6788" t="s">
        <v>26803</v>
      </c>
      <c r="C6788" s="1" t="str">
        <f t="shared" si="1118"/>
        <v>21:0392</v>
      </c>
      <c r="D6788" s="1" t="str">
        <f>HYPERLINK("http://geochem.nrcan.gc.ca/cdogs/content/svy/svy_e.htm", "")</f>
        <v/>
      </c>
      <c r="G6788" s="1" t="str">
        <f>HYPERLINK("http://geochem.nrcan.gc.ca/cdogs/content/cr_/cr_00007_e.htm", "7")</f>
        <v>7</v>
      </c>
      <c r="J6788" t="s">
        <v>220</v>
      </c>
      <c r="K6788" t="s">
        <v>221</v>
      </c>
      <c r="L6788">
        <v>49</v>
      </c>
      <c r="M6788" t="s">
        <v>222</v>
      </c>
      <c r="N6788">
        <v>927</v>
      </c>
      <c r="O6788" t="s">
        <v>108</v>
      </c>
      <c r="P6788" t="s">
        <v>48</v>
      </c>
      <c r="Q6788" t="s">
        <v>290</v>
      </c>
      <c r="R6788" t="s">
        <v>76</v>
      </c>
      <c r="S6788" t="s">
        <v>33</v>
      </c>
      <c r="T6788" t="s">
        <v>65</v>
      </c>
      <c r="U6788" t="s">
        <v>781</v>
      </c>
      <c r="V6788" t="s">
        <v>457</v>
      </c>
      <c r="W6788" t="s">
        <v>53</v>
      </c>
      <c r="X6788" t="s">
        <v>40</v>
      </c>
      <c r="Y6788" t="s">
        <v>596</v>
      </c>
      <c r="Z6788" t="s">
        <v>5520</v>
      </c>
    </row>
    <row r="6789" spans="1:26" hidden="1" x14ac:dyDescent="0.25">
      <c r="A6789" t="s">
        <v>26804</v>
      </c>
      <c r="B6789" t="s">
        <v>26805</v>
      </c>
      <c r="C6789" s="1" t="str">
        <f t="shared" si="1118"/>
        <v>21:0392</v>
      </c>
      <c r="D6789" s="1" t="str">
        <f t="shared" ref="D6789:D6817" si="1125">HYPERLINK("http://geochem.nrcan.gc.ca/cdogs/content/svy/svy210131_e.htm", "21:0131")</f>
        <v>21:0131</v>
      </c>
      <c r="E6789" t="s">
        <v>26806</v>
      </c>
      <c r="F6789" t="s">
        <v>26807</v>
      </c>
      <c r="H6789">
        <v>67.429980999999998</v>
      </c>
      <c r="I6789">
        <v>-81.996138000000002</v>
      </c>
      <c r="J6789" s="1" t="str">
        <f t="shared" ref="J6789:J6817" si="1126">HYPERLINK("http://geochem.nrcan.gc.ca/cdogs/content/kwd/kwd020027_e.htm", "NGR lake sediment grab sample")</f>
        <v>NGR lake sediment grab sample</v>
      </c>
      <c r="K6789" s="1" t="str">
        <f t="shared" ref="K6789:K6817" si="1127">HYPERLINK("http://geochem.nrcan.gc.ca/cdogs/content/kwd/kwd080006_e.htm", "&lt;177 micron (NGR)")</f>
        <v>&lt;177 micron (NGR)</v>
      </c>
      <c r="L6789">
        <v>49</v>
      </c>
      <c r="M6789" t="s">
        <v>60</v>
      </c>
      <c r="N6789">
        <v>928</v>
      </c>
      <c r="O6789" t="s">
        <v>188</v>
      </c>
      <c r="P6789" t="s">
        <v>300</v>
      </c>
      <c r="Q6789" t="s">
        <v>39</v>
      </c>
      <c r="R6789" t="s">
        <v>81</v>
      </c>
      <c r="S6789" t="s">
        <v>135</v>
      </c>
      <c r="T6789" t="s">
        <v>36</v>
      </c>
      <c r="U6789" t="s">
        <v>515</v>
      </c>
      <c r="V6789" t="s">
        <v>19010</v>
      </c>
      <c r="W6789" t="s">
        <v>277</v>
      </c>
      <c r="X6789" t="s">
        <v>82</v>
      </c>
      <c r="Y6789" t="s">
        <v>17307</v>
      </c>
      <c r="Z6789" t="s">
        <v>549</v>
      </c>
    </row>
    <row r="6790" spans="1:26" hidden="1" x14ac:dyDescent="0.25">
      <c r="A6790" t="s">
        <v>26808</v>
      </c>
      <c r="B6790" t="s">
        <v>26809</v>
      </c>
      <c r="C6790" s="1" t="str">
        <f t="shared" si="1118"/>
        <v>21:0392</v>
      </c>
      <c r="D6790" s="1" t="str">
        <f t="shared" si="1125"/>
        <v>21:0131</v>
      </c>
      <c r="E6790" t="s">
        <v>26810</v>
      </c>
      <c r="F6790" t="s">
        <v>26811</v>
      </c>
      <c r="H6790">
        <v>67.431404700000002</v>
      </c>
      <c r="I6790">
        <v>-81.956525299999996</v>
      </c>
      <c r="J6790" s="1" t="str">
        <f t="shared" si="1126"/>
        <v>NGR lake sediment grab sample</v>
      </c>
      <c r="K6790" s="1" t="str">
        <f t="shared" si="1127"/>
        <v>&lt;177 micron (NGR)</v>
      </c>
      <c r="L6790">
        <v>49</v>
      </c>
      <c r="M6790" t="s">
        <v>73</v>
      </c>
      <c r="N6790">
        <v>929</v>
      </c>
      <c r="O6790" t="s">
        <v>488</v>
      </c>
      <c r="P6790" t="s">
        <v>48</v>
      </c>
      <c r="Q6790" t="s">
        <v>146</v>
      </c>
      <c r="R6790" t="s">
        <v>348</v>
      </c>
      <c r="S6790" t="s">
        <v>75</v>
      </c>
      <c r="T6790" t="s">
        <v>36</v>
      </c>
      <c r="U6790" t="s">
        <v>361</v>
      </c>
      <c r="V6790" t="s">
        <v>3557</v>
      </c>
      <c r="W6790" t="s">
        <v>76</v>
      </c>
      <c r="X6790" t="s">
        <v>82</v>
      </c>
      <c r="Y6790" t="s">
        <v>39</v>
      </c>
      <c r="Z6790" t="s">
        <v>4679</v>
      </c>
    </row>
    <row r="6791" spans="1:26" hidden="1" x14ac:dyDescent="0.25">
      <c r="A6791" t="s">
        <v>26812</v>
      </c>
      <c r="B6791" t="s">
        <v>26813</v>
      </c>
      <c r="C6791" s="1" t="str">
        <f t="shared" si="1118"/>
        <v>21:0392</v>
      </c>
      <c r="D6791" s="1" t="str">
        <f t="shared" si="1125"/>
        <v>21:0131</v>
      </c>
      <c r="E6791" t="s">
        <v>26814</v>
      </c>
      <c r="F6791" t="s">
        <v>26815</v>
      </c>
      <c r="H6791">
        <v>67.440862199999998</v>
      </c>
      <c r="I6791">
        <v>-81.888532299999994</v>
      </c>
      <c r="J6791" s="1" t="str">
        <f t="shared" si="1126"/>
        <v>NGR lake sediment grab sample</v>
      </c>
      <c r="K6791" s="1" t="str">
        <f t="shared" si="1127"/>
        <v>&lt;177 micron (NGR)</v>
      </c>
      <c r="L6791">
        <v>49</v>
      </c>
      <c r="M6791" t="s">
        <v>251</v>
      </c>
      <c r="N6791">
        <v>930</v>
      </c>
      <c r="O6791" t="s">
        <v>963</v>
      </c>
      <c r="P6791" t="s">
        <v>243</v>
      </c>
      <c r="Q6791" t="s">
        <v>34</v>
      </c>
      <c r="R6791" t="s">
        <v>417</v>
      </c>
      <c r="S6791" t="s">
        <v>596</v>
      </c>
      <c r="T6791" t="s">
        <v>36</v>
      </c>
      <c r="U6791" t="s">
        <v>673</v>
      </c>
      <c r="V6791" t="s">
        <v>393</v>
      </c>
      <c r="W6791" t="s">
        <v>50</v>
      </c>
      <c r="X6791" t="s">
        <v>336</v>
      </c>
      <c r="Y6791" t="s">
        <v>4630</v>
      </c>
      <c r="Z6791" t="s">
        <v>5028</v>
      </c>
    </row>
    <row r="6792" spans="1:26" hidden="1" x14ac:dyDescent="0.25">
      <c r="A6792" t="s">
        <v>26816</v>
      </c>
      <c r="B6792" t="s">
        <v>26817</v>
      </c>
      <c r="C6792" s="1" t="str">
        <f t="shared" si="1118"/>
        <v>21:0392</v>
      </c>
      <c r="D6792" s="1" t="str">
        <f t="shared" si="1125"/>
        <v>21:0131</v>
      </c>
      <c r="E6792" t="s">
        <v>26818</v>
      </c>
      <c r="F6792" t="s">
        <v>26819</v>
      </c>
      <c r="H6792">
        <v>67.447855899999993</v>
      </c>
      <c r="I6792">
        <v>-81.854188300000004</v>
      </c>
      <c r="J6792" s="1" t="str">
        <f t="shared" si="1126"/>
        <v>NGR lake sediment grab sample</v>
      </c>
      <c r="K6792" s="1" t="str">
        <f t="shared" si="1127"/>
        <v>&lt;177 micron (NGR)</v>
      </c>
      <c r="L6792">
        <v>49</v>
      </c>
      <c r="M6792" t="s">
        <v>259</v>
      </c>
      <c r="N6792">
        <v>931</v>
      </c>
      <c r="O6792" t="s">
        <v>88</v>
      </c>
      <c r="P6792" t="s">
        <v>336</v>
      </c>
      <c r="Q6792" t="s">
        <v>146</v>
      </c>
      <c r="R6792" t="s">
        <v>297</v>
      </c>
      <c r="S6792" t="s">
        <v>75</v>
      </c>
      <c r="T6792" t="s">
        <v>36</v>
      </c>
      <c r="U6792" t="s">
        <v>1869</v>
      </c>
      <c r="V6792" t="s">
        <v>5525</v>
      </c>
      <c r="W6792" t="s">
        <v>244</v>
      </c>
      <c r="X6792" t="s">
        <v>82</v>
      </c>
      <c r="Y6792" t="s">
        <v>64</v>
      </c>
      <c r="Z6792" t="s">
        <v>4679</v>
      </c>
    </row>
    <row r="6793" spans="1:26" hidden="1" x14ac:dyDescent="0.25">
      <c r="A6793" t="s">
        <v>26820</v>
      </c>
      <c r="B6793" t="s">
        <v>26821</v>
      </c>
      <c r="C6793" s="1" t="str">
        <f t="shared" si="1118"/>
        <v>21:0392</v>
      </c>
      <c r="D6793" s="1" t="str">
        <f t="shared" si="1125"/>
        <v>21:0131</v>
      </c>
      <c r="E6793" t="s">
        <v>26818</v>
      </c>
      <c r="F6793" t="s">
        <v>26822</v>
      </c>
      <c r="H6793">
        <v>67.447855899999993</v>
      </c>
      <c r="I6793">
        <v>-81.854188300000004</v>
      </c>
      <c r="J6793" s="1" t="str">
        <f t="shared" si="1126"/>
        <v>NGR lake sediment grab sample</v>
      </c>
      <c r="K6793" s="1" t="str">
        <f t="shared" si="1127"/>
        <v>&lt;177 micron (NGR)</v>
      </c>
      <c r="L6793">
        <v>49</v>
      </c>
      <c r="M6793" t="s">
        <v>268</v>
      </c>
      <c r="N6793">
        <v>932</v>
      </c>
      <c r="O6793" t="s">
        <v>888</v>
      </c>
      <c r="P6793" t="s">
        <v>798</v>
      </c>
      <c r="Q6793" t="s">
        <v>146</v>
      </c>
      <c r="R6793" t="s">
        <v>6616</v>
      </c>
      <c r="S6793" t="s">
        <v>277</v>
      </c>
      <c r="T6793" t="s">
        <v>36</v>
      </c>
      <c r="U6793" t="s">
        <v>535</v>
      </c>
      <c r="V6793" t="s">
        <v>940</v>
      </c>
      <c r="W6793" t="s">
        <v>110</v>
      </c>
      <c r="X6793" t="s">
        <v>82</v>
      </c>
      <c r="Y6793" t="s">
        <v>4941</v>
      </c>
      <c r="Z6793" t="s">
        <v>496</v>
      </c>
    </row>
    <row r="6794" spans="1:26" hidden="1" x14ac:dyDescent="0.25">
      <c r="A6794" t="s">
        <v>26823</v>
      </c>
      <c r="B6794" t="s">
        <v>26824</v>
      </c>
      <c r="C6794" s="1" t="str">
        <f t="shared" si="1118"/>
        <v>21:0392</v>
      </c>
      <c r="D6794" s="1" t="str">
        <f t="shared" si="1125"/>
        <v>21:0131</v>
      </c>
      <c r="E6794" t="s">
        <v>26825</v>
      </c>
      <c r="F6794" t="s">
        <v>26826</v>
      </c>
      <c r="H6794">
        <v>67.440271199999998</v>
      </c>
      <c r="I6794">
        <v>-81.791736499999999</v>
      </c>
      <c r="J6794" s="1" t="str">
        <f t="shared" si="1126"/>
        <v>NGR lake sediment grab sample</v>
      </c>
      <c r="K6794" s="1" t="str">
        <f t="shared" si="1127"/>
        <v>&lt;177 micron (NGR)</v>
      </c>
      <c r="L6794">
        <v>49</v>
      </c>
      <c r="M6794" t="s">
        <v>87</v>
      </c>
      <c r="N6794">
        <v>933</v>
      </c>
      <c r="O6794" t="s">
        <v>503</v>
      </c>
      <c r="P6794" t="s">
        <v>679</v>
      </c>
      <c r="Q6794" t="s">
        <v>596</v>
      </c>
      <c r="R6794" t="s">
        <v>488</v>
      </c>
      <c r="S6794" t="s">
        <v>668</v>
      </c>
      <c r="T6794" t="s">
        <v>36</v>
      </c>
      <c r="U6794" t="s">
        <v>1896</v>
      </c>
      <c r="V6794" t="s">
        <v>76</v>
      </c>
      <c r="W6794" t="s">
        <v>110</v>
      </c>
      <c r="X6794" t="s">
        <v>283</v>
      </c>
      <c r="Y6794" t="s">
        <v>21591</v>
      </c>
      <c r="Z6794" t="s">
        <v>15879</v>
      </c>
    </row>
    <row r="6795" spans="1:26" hidden="1" x14ac:dyDescent="0.25">
      <c r="A6795" t="s">
        <v>26827</v>
      </c>
      <c r="B6795" t="s">
        <v>26828</v>
      </c>
      <c r="C6795" s="1" t="str">
        <f t="shared" si="1118"/>
        <v>21:0392</v>
      </c>
      <c r="D6795" s="1" t="str">
        <f t="shared" si="1125"/>
        <v>21:0131</v>
      </c>
      <c r="E6795" t="s">
        <v>26829</v>
      </c>
      <c r="F6795" t="s">
        <v>26830</v>
      </c>
      <c r="H6795">
        <v>67.416539</v>
      </c>
      <c r="I6795">
        <v>-81.665874799999997</v>
      </c>
      <c r="J6795" s="1" t="str">
        <f t="shared" si="1126"/>
        <v>NGR lake sediment grab sample</v>
      </c>
      <c r="K6795" s="1" t="str">
        <f t="shared" si="1127"/>
        <v>&lt;177 micron (NGR)</v>
      </c>
      <c r="L6795">
        <v>49</v>
      </c>
      <c r="M6795" t="s">
        <v>96</v>
      </c>
      <c r="N6795">
        <v>934</v>
      </c>
      <c r="O6795" t="s">
        <v>235</v>
      </c>
      <c r="P6795" t="s">
        <v>155</v>
      </c>
      <c r="Q6795" t="s">
        <v>277</v>
      </c>
      <c r="R6795" t="s">
        <v>343</v>
      </c>
      <c r="S6795" t="s">
        <v>75</v>
      </c>
      <c r="T6795" t="s">
        <v>36</v>
      </c>
      <c r="U6795" t="s">
        <v>147</v>
      </c>
      <c r="V6795" t="s">
        <v>6290</v>
      </c>
      <c r="W6795" t="s">
        <v>156</v>
      </c>
      <c r="X6795" t="s">
        <v>48</v>
      </c>
      <c r="Y6795" t="s">
        <v>76</v>
      </c>
      <c r="Z6795" t="s">
        <v>4117</v>
      </c>
    </row>
    <row r="6796" spans="1:26" hidden="1" x14ac:dyDescent="0.25">
      <c r="A6796" t="s">
        <v>26831</v>
      </c>
      <c r="B6796" t="s">
        <v>26832</v>
      </c>
      <c r="C6796" s="1" t="str">
        <f t="shared" si="1118"/>
        <v>21:0392</v>
      </c>
      <c r="D6796" s="1" t="str">
        <f t="shared" si="1125"/>
        <v>21:0131</v>
      </c>
      <c r="E6796" t="s">
        <v>26833</v>
      </c>
      <c r="F6796" t="s">
        <v>26834</v>
      </c>
      <c r="H6796">
        <v>67.428852800000001</v>
      </c>
      <c r="I6796">
        <v>-81.662016300000005</v>
      </c>
      <c r="J6796" s="1" t="str">
        <f t="shared" si="1126"/>
        <v>NGR lake sediment grab sample</v>
      </c>
      <c r="K6796" s="1" t="str">
        <f t="shared" si="1127"/>
        <v>&lt;177 micron (NGR)</v>
      </c>
      <c r="L6796">
        <v>49</v>
      </c>
      <c r="M6796" t="s">
        <v>106</v>
      </c>
      <c r="N6796">
        <v>935</v>
      </c>
      <c r="O6796" t="s">
        <v>528</v>
      </c>
      <c r="P6796" t="s">
        <v>702</v>
      </c>
      <c r="Q6796" t="s">
        <v>271</v>
      </c>
      <c r="R6796" t="s">
        <v>696</v>
      </c>
      <c r="S6796" t="s">
        <v>668</v>
      </c>
      <c r="T6796" t="s">
        <v>36</v>
      </c>
      <c r="U6796" t="s">
        <v>3698</v>
      </c>
      <c r="V6796" t="s">
        <v>2257</v>
      </c>
      <c r="W6796" t="s">
        <v>181</v>
      </c>
      <c r="X6796" t="s">
        <v>283</v>
      </c>
      <c r="Y6796" t="s">
        <v>39</v>
      </c>
      <c r="Z6796" t="s">
        <v>3940</v>
      </c>
    </row>
    <row r="6797" spans="1:26" hidden="1" x14ac:dyDescent="0.25">
      <c r="A6797" t="s">
        <v>26835</v>
      </c>
      <c r="B6797" t="s">
        <v>26836</v>
      </c>
      <c r="C6797" s="1" t="str">
        <f t="shared" si="1118"/>
        <v>21:0392</v>
      </c>
      <c r="D6797" s="1" t="str">
        <f t="shared" si="1125"/>
        <v>21:0131</v>
      </c>
      <c r="E6797" t="s">
        <v>26837</v>
      </c>
      <c r="F6797" t="s">
        <v>26838</v>
      </c>
      <c r="H6797">
        <v>67.436106600000002</v>
      </c>
      <c r="I6797">
        <v>-81.612778399999996</v>
      </c>
      <c r="J6797" s="1" t="str">
        <f t="shared" si="1126"/>
        <v>NGR lake sediment grab sample</v>
      </c>
      <c r="K6797" s="1" t="str">
        <f t="shared" si="1127"/>
        <v>&lt;177 micron (NGR)</v>
      </c>
      <c r="L6797">
        <v>49</v>
      </c>
      <c r="M6797" t="s">
        <v>118</v>
      </c>
      <c r="N6797">
        <v>936</v>
      </c>
      <c r="O6797" t="s">
        <v>847</v>
      </c>
      <c r="P6797" t="s">
        <v>588</v>
      </c>
      <c r="Q6797" t="s">
        <v>198</v>
      </c>
      <c r="R6797" t="s">
        <v>13281</v>
      </c>
      <c r="S6797" t="s">
        <v>134</v>
      </c>
      <c r="T6797" t="s">
        <v>36</v>
      </c>
      <c r="U6797" t="s">
        <v>463</v>
      </c>
      <c r="V6797" t="s">
        <v>5085</v>
      </c>
      <c r="W6797" t="s">
        <v>39</v>
      </c>
      <c r="X6797" t="s">
        <v>890</v>
      </c>
      <c r="Y6797" t="s">
        <v>875</v>
      </c>
      <c r="Z6797" t="s">
        <v>742</v>
      </c>
    </row>
    <row r="6798" spans="1:26" hidden="1" x14ac:dyDescent="0.25">
      <c r="A6798" t="s">
        <v>26839</v>
      </c>
      <c r="B6798" t="s">
        <v>26840</v>
      </c>
      <c r="C6798" s="1" t="str">
        <f t="shared" si="1118"/>
        <v>21:0392</v>
      </c>
      <c r="D6798" s="1" t="str">
        <f t="shared" si="1125"/>
        <v>21:0131</v>
      </c>
      <c r="E6798" t="s">
        <v>26796</v>
      </c>
      <c r="F6798" t="s">
        <v>26841</v>
      </c>
      <c r="H6798">
        <v>67.434084799999994</v>
      </c>
      <c r="I6798">
        <v>-81.490365600000004</v>
      </c>
      <c r="J6798" s="1" t="str">
        <f t="shared" si="1126"/>
        <v>NGR lake sediment grab sample</v>
      </c>
      <c r="K6798" s="1" t="str">
        <f t="shared" si="1127"/>
        <v>&lt;177 micron (NGR)</v>
      </c>
      <c r="L6798">
        <v>49</v>
      </c>
      <c r="M6798" t="s">
        <v>366</v>
      </c>
      <c r="N6798">
        <v>937</v>
      </c>
      <c r="O6798" t="s">
        <v>224</v>
      </c>
      <c r="P6798" t="s">
        <v>50</v>
      </c>
      <c r="Q6798" t="s">
        <v>78</v>
      </c>
      <c r="R6798" t="s">
        <v>244</v>
      </c>
      <c r="S6798" t="s">
        <v>146</v>
      </c>
      <c r="T6798" t="s">
        <v>36</v>
      </c>
      <c r="U6798" t="s">
        <v>119</v>
      </c>
      <c r="V6798" t="s">
        <v>1223</v>
      </c>
      <c r="W6798" t="s">
        <v>33</v>
      </c>
      <c r="X6798" t="s">
        <v>76</v>
      </c>
      <c r="Y6798" t="s">
        <v>875</v>
      </c>
      <c r="Z6798" t="s">
        <v>2057</v>
      </c>
    </row>
    <row r="6799" spans="1:26" hidden="1" x14ac:dyDescent="0.25">
      <c r="A6799" t="s">
        <v>26842</v>
      </c>
      <c r="B6799" t="s">
        <v>26843</v>
      </c>
      <c r="C6799" s="1" t="str">
        <f t="shared" si="1118"/>
        <v>21:0392</v>
      </c>
      <c r="D6799" s="1" t="str">
        <f t="shared" si="1125"/>
        <v>21:0131</v>
      </c>
      <c r="E6799" t="s">
        <v>26844</v>
      </c>
      <c r="F6799" t="s">
        <v>26845</v>
      </c>
      <c r="H6799">
        <v>67.441862700000001</v>
      </c>
      <c r="I6799">
        <v>-81.440187600000002</v>
      </c>
      <c r="J6799" s="1" t="str">
        <f t="shared" si="1126"/>
        <v>NGR lake sediment grab sample</v>
      </c>
      <c r="K6799" s="1" t="str">
        <f t="shared" si="1127"/>
        <v>&lt;177 micron (NGR)</v>
      </c>
      <c r="L6799">
        <v>49</v>
      </c>
      <c r="M6799" t="s">
        <v>131</v>
      </c>
      <c r="N6799">
        <v>938</v>
      </c>
      <c r="O6799" t="s">
        <v>343</v>
      </c>
      <c r="P6799" t="s">
        <v>890</v>
      </c>
      <c r="Q6799" t="s">
        <v>181</v>
      </c>
      <c r="R6799" t="s">
        <v>82</v>
      </c>
      <c r="S6799" t="s">
        <v>156</v>
      </c>
      <c r="T6799" t="s">
        <v>36</v>
      </c>
      <c r="U6799" t="s">
        <v>112</v>
      </c>
      <c r="V6799" t="s">
        <v>496</v>
      </c>
      <c r="W6799" t="s">
        <v>63</v>
      </c>
      <c r="X6799" t="s">
        <v>82</v>
      </c>
      <c r="Y6799" t="s">
        <v>66</v>
      </c>
      <c r="Z6799" t="s">
        <v>4687</v>
      </c>
    </row>
    <row r="6800" spans="1:26" hidden="1" x14ac:dyDescent="0.25">
      <c r="A6800" t="s">
        <v>26846</v>
      </c>
      <c r="B6800" t="s">
        <v>26847</v>
      </c>
      <c r="C6800" s="1" t="str">
        <f t="shared" si="1118"/>
        <v>21:0392</v>
      </c>
      <c r="D6800" s="1" t="str">
        <f t="shared" si="1125"/>
        <v>21:0131</v>
      </c>
      <c r="E6800" t="s">
        <v>26848</v>
      </c>
      <c r="F6800" t="s">
        <v>26849</v>
      </c>
      <c r="H6800">
        <v>67.443605700000006</v>
      </c>
      <c r="I6800">
        <v>-81.382683400000005</v>
      </c>
      <c r="J6800" s="1" t="str">
        <f t="shared" si="1126"/>
        <v>NGR lake sediment grab sample</v>
      </c>
      <c r="K6800" s="1" t="str">
        <f t="shared" si="1127"/>
        <v>&lt;177 micron (NGR)</v>
      </c>
      <c r="L6800">
        <v>49</v>
      </c>
      <c r="M6800" t="s">
        <v>143</v>
      </c>
      <c r="N6800">
        <v>939</v>
      </c>
      <c r="O6800" t="s">
        <v>455</v>
      </c>
      <c r="P6800" t="s">
        <v>62</v>
      </c>
      <c r="Q6800" t="s">
        <v>146</v>
      </c>
      <c r="R6800" t="s">
        <v>406</v>
      </c>
      <c r="S6800" t="s">
        <v>156</v>
      </c>
      <c r="T6800" t="s">
        <v>36</v>
      </c>
      <c r="U6800" t="s">
        <v>112</v>
      </c>
      <c r="V6800" t="s">
        <v>180</v>
      </c>
      <c r="W6800" t="s">
        <v>66</v>
      </c>
      <c r="X6800" t="s">
        <v>76</v>
      </c>
      <c r="Y6800" t="s">
        <v>309</v>
      </c>
      <c r="Z6800" t="s">
        <v>554</v>
      </c>
    </row>
    <row r="6801" spans="1:26" hidden="1" x14ac:dyDescent="0.25">
      <c r="A6801" t="s">
        <v>26850</v>
      </c>
      <c r="B6801" t="s">
        <v>26851</v>
      </c>
      <c r="C6801" s="1" t="str">
        <f t="shared" si="1118"/>
        <v>21:0392</v>
      </c>
      <c r="D6801" s="1" t="str">
        <f t="shared" si="1125"/>
        <v>21:0131</v>
      </c>
      <c r="E6801" t="s">
        <v>26852</v>
      </c>
      <c r="F6801" t="s">
        <v>26853</v>
      </c>
      <c r="H6801">
        <v>67.449962200000002</v>
      </c>
      <c r="I6801">
        <v>-81.233848499999993</v>
      </c>
      <c r="J6801" s="1" t="str">
        <f t="shared" si="1126"/>
        <v>NGR lake sediment grab sample</v>
      </c>
      <c r="K6801" s="1" t="str">
        <f t="shared" si="1127"/>
        <v>&lt;177 micron (NGR)</v>
      </c>
      <c r="L6801">
        <v>49</v>
      </c>
      <c r="M6801" t="s">
        <v>177</v>
      </c>
      <c r="N6801">
        <v>940</v>
      </c>
      <c r="O6801" t="s">
        <v>1058</v>
      </c>
      <c r="P6801" t="s">
        <v>133</v>
      </c>
      <c r="Q6801" t="s">
        <v>39</v>
      </c>
      <c r="R6801" t="s">
        <v>394</v>
      </c>
      <c r="S6801" t="s">
        <v>290</v>
      </c>
      <c r="T6801" t="s">
        <v>36</v>
      </c>
      <c r="U6801" t="s">
        <v>40</v>
      </c>
      <c r="V6801" t="s">
        <v>853</v>
      </c>
      <c r="W6801" t="s">
        <v>63</v>
      </c>
      <c r="X6801" t="s">
        <v>82</v>
      </c>
      <c r="Y6801" t="s">
        <v>309</v>
      </c>
      <c r="Z6801" t="s">
        <v>349</v>
      </c>
    </row>
    <row r="6802" spans="1:26" hidden="1" x14ac:dyDescent="0.25">
      <c r="A6802" t="s">
        <v>26854</v>
      </c>
      <c r="B6802" t="s">
        <v>26855</v>
      </c>
      <c r="C6802" s="1" t="str">
        <f t="shared" si="1118"/>
        <v>21:0392</v>
      </c>
      <c r="D6802" s="1" t="str">
        <f t="shared" si="1125"/>
        <v>21:0131</v>
      </c>
      <c r="E6802" t="s">
        <v>26856</v>
      </c>
      <c r="F6802" t="s">
        <v>26857</v>
      </c>
      <c r="H6802">
        <v>67.406773200000003</v>
      </c>
      <c r="I6802">
        <v>-81.283991599999993</v>
      </c>
      <c r="J6802" s="1" t="str">
        <f t="shared" si="1126"/>
        <v>NGR lake sediment grab sample</v>
      </c>
      <c r="K6802" s="1" t="str">
        <f t="shared" si="1127"/>
        <v>&lt;177 micron (NGR)</v>
      </c>
      <c r="L6802">
        <v>49</v>
      </c>
      <c r="M6802" t="s">
        <v>187</v>
      </c>
      <c r="N6802">
        <v>941</v>
      </c>
      <c r="O6802" t="s">
        <v>760</v>
      </c>
      <c r="P6802" t="s">
        <v>760</v>
      </c>
      <c r="Q6802" t="s">
        <v>760</v>
      </c>
      <c r="R6802" t="s">
        <v>760</v>
      </c>
      <c r="S6802" t="s">
        <v>760</v>
      </c>
      <c r="T6802" t="s">
        <v>760</v>
      </c>
      <c r="U6802" t="s">
        <v>760</v>
      </c>
      <c r="V6802" t="s">
        <v>760</v>
      </c>
      <c r="W6802" t="s">
        <v>760</v>
      </c>
      <c r="X6802" t="s">
        <v>760</v>
      </c>
      <c r="Y6802" t="s">
        <v>760</v>
      </c>
      <c r="Z6802" t="s">
        <v>760</v>
      </c>
    </row>
    <row r="6803" spans="1:26" hidden="1" x14ac:dyDescent="0.25">
      <c r="A6803" t="s">
        <v>26858</v>
      </c>
      <c r="B6803" t="s">
        <v>26859</v>
      </c>
      <c r="C6803" s="1" t="str">
        <f t="shared" si="1118"/>
        <v>21:0392</v>
      </c>
      <c r="D6803" s="1" t="str">
        <f t="shared" si="1125"/>
        <v>21:0131</v>
      </c>
      <c r="E6803" t="s">
        <v>26860</v>
      </c>
      <c r="F6803" t="s">
        <v>26861</v>
      </c>
      <c r="H6803">
        <v>67.443185</v>
      </c>
      <c r="I6803">
        <v>-81.237332600000002</v>
      </c>
      <c r="J6803" s="1" t="str">
        <f t="shared" si="1126"/>
        <v>NGR lake sediment grab sample</v>
      </c>
      <c r="K6803" s="1" t="str">
        <f t="shared" si="1127"/>
        <v>&lt;177 micron (NGR)</v>
      </c>
      <c r="L6803">
        <v>49</v>
      </c>
      <c r="M6803" t="s">
        <v>196</v>
      </c>
      <c r="N6803">
        <v>942</v>
      </c>
      <c r="O6803" t="s">
        <v>489</v>
      </c>
      <c r="P6803" t="s">
        <v>62</v>
      </c>
      <c r="Q6803" t="s">
        <v>80</v>
      </c>
      <c r="R6803" t="s">
        <v>277</v>
      </c>
      <c r="S6803" t="s">
        <v>181</v>
      </c>
      <c r="T6803" t="s">
        <v>36</v>
      </c>
      <c r="U6803" t="s">
        <v>263</v>
      </c>
      <c r="V6803" t="s">
        <v>685</v>
      </c>
      <c r="W6803" t="s">
        <v>66</v>
      </c>
      <c r="X6803" t="s">
        <v>82</v>
      </c>
      <c r="Y6803" t="s">
        <v>41</v>
      </c>
      <c r="Z6803" t="s">
        <v>6137</v>
      </c>
    </row>
    <row r="6804" spans="1:26" hidden="1" x14ac:dyDescent="0.25">
      <c r="A6804" t="s">
        <v>26862</v>
      </c>
      <c r="B6804" t="s">
        <v>26863</v>
      </c>
      <c r="C6804" s="1" t="str">
        <f t="shared" si="1118"/>
        <v>21:0392</v>
      </c>
      <c r="D6804" s="1" t="str">
        <f t="shared" si="1125"/>
        <v>21:0131</v>
      </c>
      <c r="E6804" t="s">
        <v>26864</v>
      </c>
      <c r="F6804" t="s">
        <v>26865</v>
      </c>
      <c r="H6804">
        <v>67.409804199999996</v>
      </c>
      <c r="I6804">
        <v>-81.327042700000007</v>
      </c>
      <c r="J6804" s="1" t="str">
        <f t="shared" si="1126"/>
        <v>NGR lake sediment grab sample</v>
      </c>
      <c r="K6804" s="1" t="str">
        <f t="shared" si="1127"/>
        <v>&lt;177 micron (NGR)</v>
      </c>
      <c r="L6804">
        <v>49</v>
      </c>
      <c r="M6804" t="s">
        <v>206</v>
      </c>
      <c r="N6804">
        <v>943</v>
      </c>
      <c r="O6804" t="s">
        <v>79</v>
      </c>
      <c r="P6804" t="s">
        <v>62</v>
      </c>
      <c r="Q6804" t="s">
        <v>39</v>
      </c>
      <c r="R6804" t="s">
        <v>596</v>
      </c>
      <c r="S6804" t="s">
        <v>76</v>
      </c>
      <c r="T6804" t="s">
        <v>36</v>
      </c>
      <c r="U6804" t="s">
        <v>228</v>
      </c>
      <c r="V6804" t="s">
        <v>1216</v>
      </c>
      <c r="W6804" t="s">
        <v>66</v>
      </c>
      <c r="X6804" t="s">
        <v>82</v>
      </c>
      <c r="Y6804" t="s">
        <v>125</v>
      </c>
      <c r="Z6804" t="s">
        <v>6453</v>
      </c>
    </row>
    <row r="6805" spans="1:26" hidden="1" x14ac:dyDescent="0.25">
      <c r="A6805" t="s">
        <v>26866</v>
      </c>
      <c r="B6805" t="s">
        <v>26867</v>
      </c>
      <c r="C6805" s="1" t="str">
        <f t="shared" si="1118"/>
        <v>21:0392</v>
      </c>
      <c r="D6805" s="1" t="str">
        <f t="shared" si="1125"/>
        <v>21:0131</v>
      </c>
      <c r="E6805" t="s">
        <v>26868</v>
      </c>
      <c r="F6805" t="s">
        <v>26869</v>
      </c>
      <c r="H6805">
        <v>67.416471999999999</v>
      </c>
      <c r="I6805">
        <v>-81.473973099999995</v>
      </c>
      <c r="J6805" s="1" t="str">
        <f t="shared" si="1126"/>
        <v>NGR lake sediment grab sample</v>
      </c>
      <c r="K6805" s="1" t="str">
        <f t="shared" si="1127"/>
        <v>&lt;177 micron (NGR)</v>
      </c>
      <c r="L6805">
        <v>49</v>
      </c>
      <c r="M6805" t="s">
        <v>214</v>
      </c>
      <c r="N6805">
        <v>944</v>
      </c>
      <c r="O6805" t="s">
        <v>79</v>
      </c>
      <c r="P6805" t="s">
        <v>77</v>
      </c>
      <c r="Q6805" t="s">
        <v>181</v>
      </c>
      <c r="R6805" t="s">
        <v>349</v>
      </c>
      <c r="S6805" t="s">
        <v>76</v>
      </c>
      <c r="T6805" t="s">
        <v>36</v>
      </c>
      <c r="U6805" t="s">
        <v>465</v>
      </c>
      <c r="V6805" t="s">
        <v>875</v>
      </c>
      <c r="W6805" t="s">
        <v>181</v>
      </c>
      <c r="X6805" t="s">
        <v>76</v>
      </c>
      <c r="Y6805" t="s">
        <v>66</v>
      </c>
      <c r="Z6805" t="s">
        <v>710</v>
      </c>
    </row>
    <row r="6806" spans="1:26" hidden="1" x14ac:dyDescent="0.25">
      <c r="A6806" t="s">
        <v>26870</v>
      </c>
      <c r="B6806" t="s">
        <v>26871</v>
      </c>
      <c r="C6806" s="1" t="str">
        <f t="shared" si="1118"/>
        <v>21:0392</v>
      </c>
      <c r="D6806" s="1" t="str">
        <f t="shared" si="1125"/>
        <v>21:0131</v>
      </c>
      <c r="E6806" t="s">
        <v>26872</v>
      </c>
      <c r="F6806" t="s">
        <v>26873</v>
      </c>
      <c r="H6806">
        <v>67.3959045</v>
      </c>
      <c r="I6806">
        <v>-81.791663999999997</v>
      </c>
      <c r="J6806" s="1" t="str">
        <f t="shared" si="1126"/>
        <v>NGR lake sediment grab sample</v>
      </c>
      <c r="K6806" s="1" t="str">
        <f t="shared" si="1127"/>
        <v>&lt;177 micron (NGR)</v>
      </c>
      <c r="L6806">
        <v>50</v>
      </c>
      <c r="M6806" t="s">
        <v>242</v>
      </c>
      <c r="N6806">
        <v>945</v>
      </c>
      <c r="O6806" t="s">
        <v>1177</v>
      </c>
      <c r="P6806" t="s">
        <v>666</v>
      </c>
      <c r="Q6806" t="s">
        <v>135</v>
      </c>
      <c r="R6806" t="s">
        <v>98</v>
      </c>
      <c r="S6806" t="s">
        <v>110</v>
      </c>
      <c r="T6806" t="s">
        <v>1095</v>
      </c>
      <c r="U6806" t="s">
        <v>559</v>
      </c>
      <c r="V6806" t="s">
        <v>992</v>
      </c>
      <c r="W6806" t="s">
        <v>146</v>
      </c>
      <c r="X6806" t="s">
        <v>760</v>
      </c>
      <c r="Y6806" t="s">
        <v>309</v>
      </c>
      <c r="Z6806" t="s">
        <v>1797</v>
      </c>
    </row>
    <row r="6807" spans="1:26" hidden="1" x14ac:dyDescent="0.25">
      <c r="A6807" t="s">
        <v>26874</v>
      </c>
      <c r="B6807" t="s">
        <v>26875</v>
      </c>
      <c r="C6807" s="1" t="str">
        <f t="shared" si="1118"/>
        <v>21:0392</v>
      </c>
      <c r="D6807" s="1" t="str">
        <f t="shared" si="1125"/>
        <v>21:0131</v>
      </c>
      <c r="E6807" t="s">
        <v>26876</v>
      </c>
      <c r="F6807" t="s">
        <v>26877</v>
      </c>
      <c r="H6807">
        <v>67.411548600000003</v>
      </c>
      <c r="I6807">
        <v>-81.5061161</v>
      </c>
      <c r="J6807" s="1" t="str">
        <f t="shared" si="1126"/>
        <v>NGR lake sediment grab sample</v>
      </c>
      <c r="K6807" s="1" t="str">
        <f t="shared" si="1127"/>
        <v>&lt;177 micron (NGR)</v>
      </c>
      <c r="L6807">
        <v>50</v>
      </c>
      <c r="M6807" t="s">
        <v>251</v>
      </c>
      <c r="N6807">
        <v>946</v>
      </c>
      <c r="O6807" t="s">
        <v>417</v>
      </c>
      <c r="P6807" t="s">
        <v>81</v>
      </c>
      <c r="Q6807" t="s">
        <v>181</v>
      </c>
      <c r="R6807" t="s">
        <v>696</v>
      </c>
      <c r="S6807" t="s">
        <v>97</v>
      </c>
      <c r="T6807" t="s">
        <v>36</v>
      </c>
      <c r="U6807" t="s">
        <v>1692</v>
      </c>
      <c r="V6807" t="s">
        <v>529</v>
      </c>
      <c r="W6807" t="s">
        <v>77</v>
      </c>
      <c r="X6807" t="s">
        <v>82</v>
      </c>
      <c r="Y6807" t="s">
        <v>125</v>
      </c>
      <c r="Z6807" t="s">
        <v>1313</v>
      </c>
    </row>
    <row r="6808" spans="1:26" hidden="1" x14ac:dyDescent="0.25">
      <c r="A6808" t="s">
        <v>26878</v>
      </c>
      <c r="B6808" t="s">
        <v>26879</v>
      </c>
      <c r="C6808" s="1" t="str">
        <f t="shared" si="1118"/>
        <v>21:0392</v>
      </c>
      <c r="D6808" s="1" t="str">
        <f t="shared" si="1125"/>
        <v>21:0131</v>
      </c>
      <c r="E6808" t="s">
        <v>26880</v>
      </c>
      <c r="F6808" t="s">
        <v>26881</v>
      </c>
      <c r="H6808">
        <v>67.418227999999999</v>
      </c>
      <c r="I6808">
        <v>-81.509991499999998</v>
      </c>
      <c r="J6808" s="1" t="str">
        <f t="shared" si="1126"/>
        <v>NGR lake sediment grab sample</v>
      </c>
      <c r="K6808" s="1" t="str">
        <f t="shared" si="1127"/>
        <v>&lt;177 micron (NGR)</v>
      </c>
      <c r="L6808">
        <v>50</v>
      </c>
      <c r="M6808" t="s">
        <v>259</v>
      </c>
      <c r="N6808">
        <v>947</v>
      </c>
      <c r="O6808" t="s">
        <v>108</v>
      </c>
      <c r="P6808" t="s">
        <v>50</v>
      </c>
      <c r="Q6808" t="s">
        <v>181</v>
      </c>
      <c r="R6808" t="s">
        <v>271</v>
      </c>
      <c r="S6808" t="s">
        <v>76</v>
      </c>
      <c r="T6808" t="s">
        <v>36</v>
      </c>
      <c r="U6808" t="s">
        <v>112</v>
      </c>
      <c r="V6808" t="s">
        <v>2057</v>
      </c>
      <c r="W6808" t="s">
        <v>80</v>
      </c>
      <c r="X6808" t="s">
        <v>77</v>
      </c>
      <c r="Y6808" t="s">
        <v>309</v>
      </c>
      <c r="Z6808" t="s">
        <v>1006</v>
      </c>
    </row>
    <row r="6809" spans="1:26" hidden="1" x14ac:dyDescent="0.25">
      <c r="A6809" t="s">
        <v>26882</v>
      </c>
      <c r="B6809" t="s">
        <v>26883</v>
      </c>
      <c r="C6809" s="1" t="str">
        <f t="shared" si="1118"/>
        <v>21:0392</v>
      </c>
      <c r="D6809" s="1" t="str">
        <f t="shared" si="1125"/>
        <v>21:0131</v>
      </c>
      <c r="E6809" t="s">
        <v>26880</v>
      </c>
      <c r="F6809" t="s">
        <v>26884</v>
      </c>
      <c r="H6809">
        <v>67.418227999999999</v>
      </c>
      <c r="I6809">
        <v>-81.509991499999998</v>
      </c>
      <c r="J6809" s="1" t="str">
        <f t="shared" si="1126"/>
        <v>NGR lake sediment grab sample</v>
      </c>
      <c r="K6809" s="1" t="str">
        <f t="shared" si="1127"/>
        <v>&lt;177 micron (NGR)</v>
      </c>
      <c r="L6809">
        <v>50</v>
      </c>
      <c r="M6809" t="s">
        <v>268</v>
      </c>
      <c r="N6809">
        <v>948</v>
      </c>
      <c r="O6809" t="s">
        <v>516</v>
      </c>
      <c r="P6809" t="s">
        <v>156</v>
      </c>
      <c r="Q6809" t="s">
        <v>33</v>
      </c>
      <c r="R6809" t="s">
        <v>198</v>
      </c>
      <c r="S6809" t="s">
        <v>78</v>
      </c>
      <c r="T6809" t="s">
        <v>36</v>
      </c>
      <c r="U6809" t="s">
        <v>40</v>
      </c>
      <c r="V6809" t="s">
        <v>590</v>
      </c>
      <c r="W6809" t="s">
        <v>63</v>
      </c>
      <c r="X6809" t="s">
        <v>283</v>
      </c>
      <c r="Y6809" t="s">
        <v>309</v>
      </c>
      <c r="Z6809" t="s">
        <v>68</v>
      </c>
    </row>
    <row r="6810" spans="1:26" hidden="1" x14ac:dyDescent="0.25">
      <c r="A6810" t="s">
        <v>26885</v>
      </c>
      <c r="B6810" t="s">
        <v>26886</v>
      </c>
      <c r="C6810" s="1" t="str">
        <f t="shared" si="1118"/>
        <v>21:0392</v>
      </c>
      <c r="D6810" s="1" t="str">
        <f t="shared" si="1125"/>
        <v>21:0131</v>
      </c>
      <c r="E6810" t="s">
        <v>26887</v>
      </c>
      <c r="F6810" t="s">
        <v>26888</v>
      </c>
      <c r="H6810">
        <v>67.406308300000006</v>
      </c>
      <c r="I6810">
        <v>-81.626730800000004</v>
      </c>
      <c r="J6810" s="1" t="str">
        <f t="shared" si="1126"/>
        <v>NGR lake sediment grab sample</v>
      </c>
      <c r="K6810" s="1" t="str">
        <f t="shared" si="1127"/>
        <v>&lt;177 micron (NGR)</v>
      </c>
      <c r="L6810">
        <v>50</v>
      </c>
      <c r="M6810" t="s">
        <v>47</v>
      </c>
      <c r="N6810">
        <v>949</v>
      </c>
      <c r="O6810" t="s">
        <v>1709</v>
      </c>
      <c r="P6810" t="s">
        <v>342</v>
      </c>
      <c r="Q6810" t="s">
        <v>109</v>
      </c>
      <c r="R6810" t="s">
        <v>253</v>
      </c>
      <c r="S6810" t="s">
        <v>77</v>
      </c>
      <c r="T6810" t="s">
        <v>122</v>
      </c>
      <c r="U6810" t="s">
        <v>559</v>
      </c>
      <c r="V6810" t="s">
        <v>5085</v>
      </c>
      <c r="W6810" t="s">
        <v>33</v>
      </c>
      <c r="X6810" t="s">
        <v>79</v>
      </c>
      <c r="Y6810" t="s">
        <v>66</v>
      </c>
      <c r="Z6810" t="s">
        <v>458</v>
      </c>
    </row>
    <row r="6811" spans="1:26" hidden="1" x14ac:dyDescent="0.25">
      <c r="A6811" t="s">
        <v>26889</v>
      </c>
      <c r="B6811" t="s">
        <v>26890</v>
      </c>
      <c r="C6811" s="1" t="str">
        <f t="shared" si="1118"/>
        <v>21:0392</v>
      </c>
      <c r="D6811" s="1" t="str">
        <f t="shared" si="1125"/>
        <v>21:0131</v>
      </c>
      <c r="E6811" t="s">
        <v>26891</v>
      </c>
      <c r="F6811" t="s">
        <v>26892</v>
      </c>
      <c r="H6811">
        <v>67.386404099999993</v>
      </c>
      <c r="I6811">
        <v>-81.686125799999999</v>
      </c>
      <c r="J6811" s="1" t="str">
        <f t="shared" si="1126"/>
        <v>NGR lake sediment grab sample</v>
      </c>
      <c r="K6811" s="1" t="str">
        <f t="shared" si="1127"/>
        <v>&lt;177 micron (NGR)</v>
      </c>
      <c r="L6811">
        <v>50</v>
      </c>
      <c r="M6811" t="s">
        <v>60</v>
      </c>
      <c r="N6811">
        <v>950</v>
      </c>
      <c r="O6811" t="s">
        <v>603</v>
      </c>
      <c r="P6811" t="s">
        <v>489</v>
      </c>
      <c r="Q6811" t="s">
        <v>64</v>
      </c>
      <c r="R6811" t="s">
        <v>297</v>
      </c>
      <c r="S6811" t="s">
        <v>277</v>
      </c>
      <c r="T6811" t="s">
        <v>36</v>
      </c>
      <c r="U6811" t="s">
        <v>963</v>
      </c>
      <c r="V6811" t="s">
        <v>5476</v>
      </c>
      <c r="W6811" t="s">
        <v>156</v>
      </c>
      <c r="X6811" t="s">
        <v>77</v>
      </c>
      <c r="Y6811" t="s">
        <v>66</v>
      </c>
      <c r="Z6811" t="s">
        <v>2240</v>
      </c>
    </row>
    <row r="6812" spans="1:26" hidden="1" x14ac:dyDescent="0.25">
      <c r="A6812" t="s">
        <v>26893</v>
      </c>
      <c r="B6812" t="s">
        <v>26894</v>
      </c>
      <c r="C6812" s="1" t="str">
        <f t="shared" si="1118"/>
        <v>21:0392</v>
      </c>
      <c r="D6812" s="1" t="str">
        <f t="shared" si="1125"/>
        <v>21:0131</v>
      </c>
      <c r="E6812" t="s">
        <v>26872</v>
      </c>
      <c r="F6812" t="s">
        <v>26895</v>
      </c>
      <c r="H6812">
        <v>67.3959045</v>
      </c>
      <c r="I6812">
        <v>-81.791663999999997</v>
      </c>
      <c r="J6812" s="1" t="str">
        <f t="shared" si="1126"/>
        <v>NGR lake sediment grab sample</v>
      </c>
      <c r="K6812" s="1" t="str">
        <f t="shared" si="1127"/>
        <v>&lt;177 micron (NGR)</v>
      </c>
      <c r="L6812">
        <v>50</v>
      </c>
      <c r="M6812" t="s">
        <v>366</v>
      </c>
      <c r="N6812">
        <v>951</v>
      </c>
      <c r="O6812" t="s">
        <v>112</v>
      </c>
      <c r="P6812" t="s">
        <v>562</v>
      </c>
      <c r="Q6812" t="s">
        <v>135</v>
      </c>
      <c r="R6812" t="s">
        <v>74</v>
      </c>
      <c r="S6812" t="s">
        <v>110</v>
      </c>
      <c r="T6812" t="s">
        <v>122</v>
      </c>
      <c r="U6812" t="s">
        <v>559</v>
      </c>
      <c r="V6812" t="s">
        <v>1172</v>
      </c>
      <c r="W6812" t="s">
        <v>76</v>
      </c>
      <c r="X6812" t="s">
        <v>79</v>
      </c>
      <c r="Y6812" t="s">
        <v>309</v>
      </c>
      <c r="Z6812" t="s">
        <v>1980</v>
      </c>
    </row>
    <row r="6813" spans="1:26" hidden="1" x14ac:dyDescent="0.25">
      <c r="A6813" t="s">
        <v>26896</v>
      </c>
      <c r="B6813" t="s">
        <v>26897</v>
      </c>
      <c r="C6813" s="1" t="str">
        <f t="shared" si="1118"/>
        <v>21:0392</v>
      </c>
      <c r="D6813" s="1" t="str">
        <f t="shared" si="1125"/>
        <v>21:0131</v>
      </c>
      <c r="E6813" t="s">
        <v>26898</v>
      </c>
      <c r="F6813" t="s">
        <v>26899</v>
      </c>
      <c r="H6813">
        <v>67.4068319</v>
      </c>
      <c r="I6813">
        <v>-81.825358699999995</v>
      </c>
      <c r="J6813" s="1" t="str">
        <f t="shared" si="1126"/>
        <v>NGR lake sediment grab sample</v>
      </c>
      <c r="K6813" s="1" t="str">
        <f t="shared" si="1127"/>
        <v>&lt;177 micron (NGR)</v>
      </c>
      <c r="L6813">
        <v>50</v>
      </c>
      <c r="M6813" t="s">
        <v>73</v>
      </c>
      <c r="N6813">
        <v>952</v>
      </c>
      <c r="O6813" t="s">
        <v>577</v>
      </c>
      <c r="P6813" t="s">
        <v>67</v>
      </c>
      <c r="Q6813" t="s">
        <v>110</v>
      </c>
      <c r="R6813" t="s">
        <v>253</v>
      </c>
      <c r="S6813" t="s">
        <v>668</v>
      </c>
      <c r="T6813" t="s">
        <v>36</v>
      </c>
      <c r="U6813" t="s">
        <v>14433</v>
      </c>
      <c r="V6813" t="s">
        <v>4117</v>
      </c>
      <c r="W6813" t="s">
        <v>97</v>
      </c>
      <c r="X6813" t="s">
        <v>82</v>
      </c>
      <c r="Y6813" t="s">
        <v>198</v>
      </c>
      <c r="Z6813" t="s">
        <v>1442</v>
      </c>
    </row>
    <row r="6814" spans="1:26" hidden="1" x14ac:dyDescent="0.25">
      <c r="A6814" t="s">
        <v>26900</v>
      </c>
      <c r="B6814" t="s">
        <v>26901</v>
      </c>
      <c r="C6814" s="1" t="str">
        <f t="shared" si="1118"/>
        <v>21:0392</v>
      </c>
      <c r="D6814" s="1" t="str">
        <f t="shared" si="1125"/>
        <v>21:0131</v>
      </c>
      <c r="E6814" t="s">
        <v>26902</v>
      </c>
      <c r="F6814" t="s">
        <v>26903</v>
      </c>
      <c r="H6814">
        <v>67.411666600000004</v>
      </c>
      <c r="I6814">
        <v>-81.916818199999994</v>
      </c>
      <c r="J6814" s="1" t="str">
        <f t="shared" si="1126"/>
        <v>NGR lake sediment grab sample</v>
      </c>
      <c r="K6814" s="1" t="str">
        <f t="shared" si="1127"/>
        <v>&lt;177 micron (NGR)</v>
      </c>
      <c r="L6814">
        <v>50</v>
      </c>
      <c r="M6814" t="s">
        <v>87</v>
      </c>
      <c r="N6814">
        <v>953</v>
      </c>
      <c r="O6814" t="s">
        <v>847</v>
      </c>
      <c r="P6814" t="s">
        <v>1709</v>
      </c>
      <c r="Q6814" t="s">
        <v>668</v>
      </c>
      <c r="R6814" t="s">
        <v>343</v>
      </c>
      <c r="S6814" t="s">
        <v>321</v>
      </c>
      <c r="T6814" t="s">
        <v>36</v>
      </c>
      <c r="U6814" t="s">
        <v>5810</v>
      </c>
      <c r="V6814" t="s">
        <v>1442</v>
      </c>
      <c r="W6814" t="s">
        <v>156</v>
      </c>
      <c r="X6814" t="s">
        <v>48</v>
      </c>
      <c r="Y6814" t="s">
        <v>4630</v>
      </c>
      <c r="Z6814" t="s">
        <v>3166</v>
      </c>
    </row>
    <row r="6815" spans="1:26" hidden="1" x14ac:dyDescent="0.25">
      <c r="A6815" t="s">
        <v>26904</v>
      </c>
      <c r="B6815" t="s">
        <v>26905</v>
      </c>
      <c r="C6815" s="1" t="str">
        <f t="shared" si="1118"/>
        <v>21:0392</v>
      </c>
      <c r="D6815" s="1" t="str">
        <f t="shared" si="1125"/>
        <v>21:0131</v>
      </c>
      <c r="E6815" t="s">
        <v>26906</v>
      </c>
      <c r="F6815" t="s">
        <v>26907</v>
      </c>
      <c r="H6815">
        <v>67.841033600000003</v>
      </c>
      <c r="I6815">
        <v>-81.961326499999998</v>
      </c>
      <c r="J6815" s="1" t="str">
        <f t="shared" si="1126"/>
        <v>NGR lake sediment grab sample</v>
      </c>
      <c r="K6815" s="1" t="str">
        <f t="shared" si="1127"/>
        <v>&lt;177 micron (NGR)</v>
      </c>
      <c r="L6815">
        <v>50</v>
      </c>
      <c r="M6815" t="s">
        <v>96</v>
      </c>
      <c r="N6815">
        <v>954</v>
      </c>
      <c r="O6815" t="s">
        <v>456</v>
      </c>
      <c r="P6815" t="s">
        <v>119</v>
      </c>
      <c r="Q6815" t="s">
        <v>343</v>
      </c>
      <c r="R6815" t="s">
        <v>342</v>
      </c>
      <c r="S6815" t="s">
        <v>198</v>
      </c>
      <c r="T6815" t="s">
        <v>1095</v>
      </c>
      <c r="U6815" t="s">
        <v>655</v>
      </c>
      <c r="V6815" t="s">
        <v>2544</v>
      </c>
      <c r="W6815" t="s">
        <v>181</v>
      </c>
      <c r="X6815" t="s">
        <v>48</v>
      </c>
      <c r="Y6815" t="s">
        <v>125</v>
      </c>
      <c r="Z6815" t="s">
        <v>3494</v>
      </c>
    </row>
    <row r="6816" spans="1:26" hidden="1" x14ac:dyDescent="0.25">
      <c r="A6816" t="s">
        <v>26908</v>
      </c>
      <c r="B6816" t="s">
        <v>26909</v>
      </c>
      <c r="C6816" s="1" t="str">
        <f t="shared" si="1118"/>
        <v>21:0392</v>
      </c>
      <c r="D6816" s="1" t="str">
        <f t="shared" si="1125"/>
        <v>21:0131</v>
      </c>
      <c r="E6816" t="s">
        <v>26910</v>
      </c>
      <c r="F6816" t="s">
        <v>26911</v>
      </c>
      <c r="H6816">
        <v>67.7975979</v>
      </c>
      <c r="I6816">
        <v>-81.848201200000005</v>
      </c>
      <c r="J6816" s="1" t="str">
        <f t="shared" si="1126"/>
        <v>NGR lake sediment grab sample</v>
      </c>
      <c r="K6816" s="1" t="str">
        <f t="shared" si="1127"/>
        <v>&lt;177 micron (NGR)</v>
      </c>
      <c r="L6816">
        <v>50</v>
      </c>
      <c r="M6816" t="s">
        <v>106</v>
      </c>
      <c r="N6816">
        <v>955</v>
      </c>
      <c r="O6816" t="s">
        <v>224</v>
      </c>
      <c r="P6816" t="s">
        <v>198</v>
      </c>
      <c r="Q6816" t="s">
        <v>146</v>
      </c>
      <c r="R6816" t="s">
        <v>64</v>
      </c>
      <c r="S6816" t="s">
        <v>181</v>
      </c>
      <c r="T6816" t="s">
        <v>36</v>
      </c>
      <c r="U6816" t="s">
        <v>465</v>
      </c>
      <c r="V6816" t="s">
        <v>148</v>
      </c>
      <c r="W6816" t="s">
        <v>290</v>
      </c>
      <c r="X6816" t="s">
        <v>76</v>
      </c>
      <c r="Y6816" t="s">
        <v>125</v>
      </c>
      <c r="Z6816" t="s">
        <v>33</v>
      </c>
    </row>
    <row r="6817" spans="1:26" hidden="1" x14ac:dyDescent="0.25">
      <c r="A6817" t="s">
        <v>26912</v>
      </c>
      <c r="B6817" t="s">
        <v>26913</v>
      </c>
      <c r="C6817" s="1" t="str">
        <f t="shared" si="1118"/>
        <v>21:0392</v>
      </c>
      <c r="D6817" s="1" t="str">
        <f t="shared" si="1125"/>
        <v>21:0131</v>
      </c>
      <c r="E6817" t="s">
        <v>26914</v>
      </c>
      <c r="F6817" t="s">
        <v>26915</v>
      </c>
      <c r="H6817">
        <v>67.752392799999996</v>
      </c>
      <c r="I6817">
        <v>-81.879726599999998</v>
      </c>
      <c r="J6817" s="1" t="str">
        <f t="shared" si="1126"/>
        <v>NGR lake sediment grab sample</v>
      </c>
      <c r="K6817" s="1" t="str">
        <f t="shared" si="1127"/>
        <v>&lt;177 micron (NGR)</v>
      </c>
      <c r="L6817">
        <v>50</v>
      </c>
      <c r="M6817" t="s">
        <v>118</v>
      </c>
      <c r="N6817">
        <v>956</v>
      </c>
      <c r="O6817" t="s">
        <v>615</v>
      </c>
      <c r="P6817" t="s">
        <v>74</v>
      </c>
      <c r="Q6817" t="s">
        <v>50</v>
      </c>
      <c r="R6817" t="s">
        <v>51</v>
      </c>
      <c r="S6817" t="s">
        <v>50</v>
      </c>
      <c r="T6817" t="s">
        <v>36</v>
      </c>
      <c r="U6817" t="s">
        <v>639</v>
      </c>
      <c r="V6817" t="s">
        <v>38</v>
      </c>
      <c r="W6817" t="s">
        <v>80</v>
      </c>
      <c r="X6817" t="s">
        <v>82</v>
      </c>
      <c r="Y6817" t="s">
        <v>66</v>
      </c>
      <c r="Z6817" t="s">
        <v>596</v>
      </c>
    </row>
    <row r="6818" spans="1:26" hidden="1" x14ac:dyDescent="0.25">
      <c r="A6818" t="s">
        <v>26916</v>
      </c>
      <c r="B6818" t="s">
        <v>26917</v>
      </c>
      <c r="C6818" s="1" t="str">
        <f t="shared" si="1118"/>
        <v>21:0392</v>
      </c>
      <c r="D6818" s="1" t="str">
        <f>HYPERLINK("http://geochem.nrcan.gc.ca/cdogs/content/svy/svy_e.htm", "")</f>
        <v/>
      </c>
      <c r="G6818" s="1" t="str">
        <f>HYPERLINK("http://geochem.nrcan.gc.ca/cdogs/content/cr_/cr_00023_e.htm", "23")</f>
        <v>23</v>
      </c>
      <c r="J6818" t="s">
        <v>220</v>
      </c>
      <c r="K6818" t="s">
        <v>221</v>
      </c>
      <c r="L6818">
        <v>50</v>
      </c>
      <c r="M6818" t="s">
        <v>222</v>
      </c>
      <c r="N6818">
        <v>957</v>
      </c>
      <c r="O6818" t="s">
        <v>348</v>
      </c>
      <c r="P6818" t="s">
        <v>82</v>
      </c>
      <c r="Q6818" t="s">
        <v>277</v>
      </c>
      <c r="R6818" t="s">
        <v>109</v>
      </c>
      <c r="S6818" t="s">
        <v>109</v>
      </c>
      <c r="T6818" t="s">
        <v>36</v>
      </c>
      <c r="U6818" t="s">
        <v>964</v>
      </c>
      <c r="V6818" t="s">
        <v>911</v>
      </c>
      <c r="W6818" t="s">
        <v>78</v>
      </c>
      <c r="X6818" t="s">
        <v>300</v>
      </c>
      <c r="Y6818" t="s">
        <v>1041</v>
      </c>
      <c r="Z6818" t="s">
        <v>3084</v>
      </c>
    </row>
    <row r="6819" spans="1:26" hidden="1" x14ac:dyDescent="0.25">
      <c r="A6819" t="s">
        <v>26918</v>
      </c>
      <c r="B6819" t="s">
        <v>26919</v>
      </c>
      <c r="C6819" s="1" t="str">
        <f t="shared" si="1118"/>
        <v>21:0392</v>
      </c>
      <c r="D6819" s="1" t="str">
        <f t="shared" ref="D6819:D6829" si="1128">HYPERLINK("http://geochem.nrcan.gc.ca/cdogs/content/svy/svy210131_e.htm", "21:0131")</f>
        <v>21:0131</v>
      </c>
      <c r="E6819" t="s">
        <v>26920</v>
      </c>
      <c r="F6819" t="s">
        <v>26921</v>
      </c>
      <c r="H6819">
        <v>67.754929300000001</v>
      </c>
      <c r="I6819">
        <v>-81.832194799999996</v>
      </c>
      <c r="J6819" s="1" t="str">
        <f t="shared" ref="J6819:J6829" si="1129">HYPERLINK("http://geochem.nrcan.gc.ca/cdogs/content/kwd/kwd020027_e.htm", "NGR lake sediment grab sample")</f>
        <v>NGR lake sediment grab sample</v>
      </c>
      <c r="K6819" s="1" t="str">
        <f t="shared" ref="K6819:K6829" si="1130">HYPERLINK("http://geochem.nrcan.gc.ca/cdogs/content/kwd/kwd080006_e.htm", "&lt;177 micron (NGR)")</f>
        <v>&lt;177 micron (NGR)</v>
      </c>
      <c r="L6819">
        <v>50</v>
      </c>
      <c r="M6819" t="s">
        <v>131</v>
      </c>
      <c r="N6819">
        <v>958</v>
      </c>
      <c r="O6819" t="s">
        <v>145</v>
      </c>
      <c r="P6819" t="s">
        <v>198</v>
      </c>
      <c r="Q6819" t="s">
        <v>39</v>
      </c>
      <c r="R6819" t="s">
        <v>290</v>
      </c>
      <c r="S6819" t="s">
        <v>33</v>
      </c>
      <c r="T6819" t="s">
        <v>36</v>
      </c>
      <c r="U6819" t="s">
        <v>91</v>
      </c>
      <c r="V6819" t="s">
        <v>200</v>
      </c>
      <c r="W6819" t="s">
        <v>146</v>
      </c>
      <c r="X6819" t="s">
        <v>283</v>
      </c>
      <c r="Y6819" t="s">
        <v>125</v>
      </c>
      <c r="Z6819" t="s">
        <v>522</v>
      </c>
    </row>
    <row r="6820" spans="1:26" hidden="1" x14ac:dyDescent="0.25">
      <c r="A6820" t="s">
        <v>26922</v>
      </c>
      <c r="B6820" t="s">
        <v>26923</v>
      </c>
      <c r="C6820" s="1" t="str">
        <f t="shared" si="1118"/>
        <v>21:0392</v>
      </c>
      <c r="D6820" s="1" t="str">
        <f t="shared" si="1128"/>
        <v>21:0131</v>
      </c>
      <c r="E6820" t="s">
        <v>26924</v>
      </c>
      <c r="F6820" t="s">
        <v>26925</v>
      </c>
      <c r="H6820">
        <v>67.721104299999993</v>
      </c>
      <c r="I6820">
        <v>-81.762259900000004</v>
      </c>
      <c r="J6820" s="1" t="str">
        <f t="shared" si="1129"/>
        <v>NGR lake sediment grab sample</v>
      </c>
      <c r="K6820" s="1" t="str">
        <f t="shared" si="1130"/>
        <v>&lt;177 micron (NGR)</v>
      </c>
      <c r="L6820">
        <v>50</v>
      </c>
      <c r="M6820" t="s">
        <v>143</v>
      </c>
      <c r="N6820">
        <v>959</v>
      </c>
      <c r="O6820" t="s">
        <v>546</v>
      </c>
      <c r="P6820" t="s">
        <v>244</v>
      </c>
      <c r="Q6820" t="s">
        <v>80</v>
      </c>
      <c r="R6820" t="s">
        <v>271</v>
      </c>
      <c r="S6820" t="s">
        <v>78</v>
      </c>
      <c r="T6820" t="s">
        <v>36</v>
      </c>
      <c r="U6820" t="s">
        <v>1432</v>
      </c>
      <c r="V6820" t="s">
        <v>216</v>
      </c>
      <c r="W6820" t="s">
        <v>76</v>
      </c>
      <c r="X6820" t="s">
        <v>82</v>
      </c>
      <c r="Y6820" t="s">
        <v>309</v>
      </c>
      <c r="Z6820" t="s">
        <v>2127</v>
      </c>
    </row>
    <row r="6821" spans="1:26" hidden="1" x14ac:dyDescent="0.25">
      <c r="A6821" t="s">
        <v>26926</v>
      </c>
      <c r="B6821" t="s">
        <v>26927</v>
      </c>
      <c r="C6821" s="1" t="str">
        <f t="shared" si="1118"/>
        <v>21:0392</v>
      </c>
      <c r="D6821" s="1" t="str">
        <f t="shared" si="1128"/>
        <v>21:0131</v>
      </c>
      <c r="E6821" t="s">
        <v>26928</v>
      </c>
      <c r="F6821" t="s">
        <v>26929</v>
      </c>
      <c r="H6821">
        <v>67.718573699999993</v>
      </c>
      <c r="I6821">
        <v>-81.7067081</v>
      </c>
      <c r="J6821" s="1" t="str">
        <f t="shared" si="1129"/>
        <v>NGR lake sediment grab sample</v>
      </c>
      <c r="K6821" s="1" t="str">
        <f t="shared" si="1130"/>
        <v>&lt;177 micron (NGR)</v>
      </c>
      <c r="L6821">
        <v>50</v>
      </c>
      <c r="M6821" t="s">
        <v>177</v>
      </c>
      <c r="N6821">
        <v>960</v>
      </c>
      <c r="O6821" t="s">
        <v>62</v>
      </c>
      <c r="P6821" t="s">
        <v>334</v>
      </c>
      <c r="Q6821" t="s">
        <v>80</v>
      </c>
      <c r="R6821" t="s">
        <v>244</v>
      </c>
      <c r="S6821" t="s">
        <v>78</v>
      </c>
      <c r="T6821" t="s">
        <v>36</v>
      </c>
      <c r="U6821" t="s">
        <v>54</v>
      </c>
      <c r="V6821" t="s">
        <v>590</v>
      </c>
      <c r="W6821" t="s">
        <v>63</v>
      </c>
      <c r="X6821" t="s">
        <v>283</v>
      </c>
      <c r="Y6821" t="s">
        <v>309</v>
      </c>
      <c r="Z6821" t="s">
        <v>290</v>
      </c>
    </row>
    <row r="6822" spans="1:26" hidden="1" x14ac:dyDescent="0.25">
      <c r="A6822" t="s">
        <v>26930</v>
      </c>
      <c r="B6822" t="s">
        <v>26931</v>
      </c>
      <c r="C6822" s="1" t="str">
        <f t="shared" ref="C6822:C6885" si="1131">HYPERLINK("http://geochem.nrcan.gc.ca/cdogs/content/bdl/bdl210392_e.htm", "21:0392")</f>
        <v>21:0392</v>
      </c>
      <c r="D6822" s="1" t="str">
        <f t="shared" si="1128"/>
        <v>21:0131</v>
      </c>
      <c r="E6822" t="s">
        <v>26932</v>
      </c>
      <c r="F6822" t="s">
        <v>26933</v>
      </c>
      <c r="H6822">
        <v>67.649809300000001</v>
      </c>
      <c r="I6822">
        <v>-81.713200799999996</v>
      </c>
      <c r="J6822" s="1" t="str">
        <f t="shared" si="1129"/>
        <v>NGR lake sediment grab sample</v>
      </c>
      <c r="K6822" s="1" t="str">
        <f t="shared" si="1130"/>
        <v>&lt;177 micron (NGR)</v>
      </c>
      <c r="L6822">
        <v>50</v>
      </c>
      <c r="M6822" t="s">
        <v>187</v>
      </c>
      <c r="N6822">
        <v>961</v>
      </c>
      <c r="O6822" t="s">
        <v>336</v>
      </c>
      <c r="P6822" t="s">
        <v>298</v>
      </c>
      <c r="Q6822" t="s">
        <v>97</v>
      </c>
      <c r="R6822" t="s">
        <v>98</v>
      </c>
      <c r="S6822" t="s">
        <v>277</v>
      </c>
      <c r="T6822" t="s">
        <v>36</v>
      </c>
      <c r="U6822" t="s">
        <v>9730</v>
      </c>
      <c r="V6822" t="s">
        <v>11653</v>
      </c>
      <c r="W6822" t="s">
        <v>33</v>
      </c>
      <c r="X6822" t="s">
        <v>82</v>
      </c>
      <c r="Y6822" t="s">
        <v>98</v>
      </c>
      <c r="Z6822" t="s">
        <v>2257</v>
      </c>
    </row>
    <row r="6823" spans="1:26" hidden="1" x14ac:dyDescent="0.25">
      <c r="A6823" t="s">
        <v>26934</v>
      </c>
      <c r="B6823" t="s">
        <v>26935</v>
      </c>
      <c r="C6823" s="1" t="str">
        <f t="shared" si="1131"/>
        <v>21:0392</v>
      </c>
      <c r="D6823" s="1" t="str">
        <f t="shared" si="1128"/>
        <v>21:0131</v>
      </c>
      <c r="E6823" t="s">
        <v>26936</v>
      </c>
      <c r="F6823" t="s">
        <v>26937</v>
      </c>
      <c r="H6823">
        <v>67.629967199999996</v>
      </c>
      <c r="I6823">
        <v>-81.651336200000003</v>
      </c>
      <c r="J6823" s="1" t="str">
        <f t="shared" si="1129"/>
        <v>NGR lake sediment grab sample</v>
      </c>
      <c r="K6823" s="1" t="str">
        <f t="shared" si="1130"/>
        <v>&lt;177 micron (NGR)</v>
      </c>
      <c r="L6823">
        <v>50</v>
      </c>
      <c r="M6823" t="s">
        <v>196</v>
      </c>
      <c r="N6823">
        <v>962</v>
      </c>
      <c r="O6823" t="s">
        <v>133</v>
      </c>
      <c r="P6823" t="s">
        <v>133</v>
      </c>
      <c r="Q6823" t="s">
        <v>39</v>
      </c>
      <c r="R6823" t="s">
        <v>165</v>
      </c>
      <c r="S6823" t="s">
        <v>198</v>
      </c>
      <c r="T6823" t="s">
        <v>36</v>
      </c>
      <c r="U6823" t="s">
        <v>144</v>
      </c>
      <c r="V6823" t="s">
        <v>548</v>
      </c>
      <c r="W6823" t="s">
        <v>80</v>
      </c>
      <c r="X6823" t="s">
        <v>82</v>
      </c>
      <c r="Y6823" t="s">
        <v>1855</v>
      </c>
      <c r="Z6823" t="s">
        <v>3940</v>
      </c>
    </row>
    <row r="6824" spans="1:26" hidden="1" x14ac:dyDescent="0.25">
      <c r="A6824" t="s">
        <v>26938</v>
      </c>
      <c r="B6824" t="s">
        <v>26939</v>
      </c>
      <c r="C6824" s="1" t="str">
        <f t="shared" si="1131"/>
        <v>21:0392</v>
      </c>
      <c r="D6824" s="1" t="str">
        <f t="shared" si="1128"/>
        <v>21:0131</v>
      </c>
      <c r="E6824" t="s">
        <v>26940</v>
      </c>
      <c r="F6824" t="s">
        <v>26941</v>
      </c>
      <c r="H6824">
        <v>67.586621100000002</v>
      </c>
      <c r="I6824">
        <v>-81.411152999999999</v>
      </c>
      <c r="J6824" s="1" t="str">
        <f t="shared" si="1129"/>
        <v>NGR lake sediment grab sample</v>
      </c>
      <c r="K6824" s="1" t="str">
        <f t="shared" si="1130"/>
        <v>&lt;177 micron (NGR)</v>
      </c>
      <c r="L6824">
        <v>50</v>
      </c>
      <c r="M6824" t="s">
        <v>206</v>
      </c>
      <c r="N6824">
        <v>963</v>
      </c>
      <c r="O6824" t="s">
        <v>77</v>
      </c>
      <c r="P6824" t="s">
        <v>35</v>
      </c>
      <c r="Q6824" t="s">
        <v>66</v>
      </c>
      <c r="R6824" t="s">
        <v>271</v>
      </c>
      <c r="S6824" t="s">
        <v>181</v>
      </c>
      <c r="T6824" t="s">
        <v>36</v>
      </c>
      <c r="U6824" t="s">
        <v>79</v>
      </c>
      <c r="V6824" t="s">
        <v>1121</v>
      </c>
      <c r="W6824" t="s">
        <v>33</v>
      </c>
      <c r="X6824" t="s">
        <v>82</v>
      </c>
      <c r="Y6824" t="s">
        <v>198</v>
      </c>
      <c r="Z6824" t="s">
        <v>290</v>
      </c>
    </row>
    <row r="6825" spans="1:26" hidden="1" x14ac:dyDescent="0.25">
      <c r="A6825" t="s">
        <v>26942</v>
      </c>
      <c r="B6825" t="s">
        <v>26943</v>
      </c>
      <c r="C6825" s="1" t="str">
        <f t="shared" si="1131"/>
        <v>21:0392</v>
      </c>
      <c r="D6825" s="1" t="str">
        <f t="shared" si="1128"/>
        <v>21:0131</v>
      </c>
      <c r="E6825" t="s">
        <v>26944</v>
      </c>
      <c r="F6825" t="s">
        <v>26945</v>
      </c>
      <c r="H6825">
        <v>67.590529799999999</v>
      </c>
      <c r="I6825">
        <v>-81.515632199999999</v>
      </c>
      <c r="J6825" s="1" t="str">
        <f t="shared" si="1129"/>
        <v>NGR lake sediment grab sample</v>
      </c>
      <c r="K6825" s="1" t="str">
        <f t="shared" si="1130"/>
        <v>&lt;177 micron (NGR)</v>
      </c>
      <c r="L6825">
        <v>50</v>
      </c>
      <c r="M6825" t="s">
        <v>214</v>
      </c>
      <c r="N6825">
        <v>964</v>
      </c>
      <c r="O6825" t="s">
        <v>120</v>
      </c>
      <c r="P6825" t="s">
        <v>516</v>
      </c>
      <c r="Q6825" t="s">
        <v>181</v>
      </c>
      <c r="R6825" t="s">
        <v>335</v>
      </c>
      <c r="S6825" t="s">
        <v>109</v>
      </c>
      <c r="T6825" t="s">
        <v>36</v>
      </c>
      <c r="U6825" t="s">
        <v>307</v>
      </c>
      <c r="V6825" t="s">
        <v>408</v>
      </c>
      <c r="W6825" t="s">
        <v>63</v>
      </c>
      <c r="X6825" t="s">
        <v>283</v>
      </c>
      <c r="Y6825" t="s">
        <v>1607</v>
      </c>
      <c r="Z6825" t="s">
        <v>738</v>
      </c>
    </row>
    <row r="6826" spans="1:26" hidden="1" x14ac:dyDescent="0.25">
      <c r="A6826" t="s">
        <v>26946</v>
      </c>
      <c r="B6826" t="s">
        <v>26947</v>
      </c>
      <c r="C6826" s="1" t="str">
        <f t="shared" si="1131"/>
        <v>21:0392</v>
      </c>
      <c r="D6826" s="1" t="str">
        <f t="shared" si="1128"/>
        <v>21:0131</v>
      </c>
      <c r="E6826" t="s">
        <v>26948</v>
      </c>
      <c r="F6826" t="s">
        <v>26949</v>
      </c>
      <c r="H6826">
        <v>67.599348500000005</v>
      </c>
      <c r="I6826">
        <v>-81.820623900000001</v>
      </c>
      <c r="J6826" s="1" t="str">
        <f t="shared" si="1129"/>
        <v>NGR lake sediment grab sample</v>
      </c>
      <c r="K6826" s="1" t="str">
        <f t="shared" si="1130"/>
        <v>&lt;177 micron (NGR)</v>
      </c>
      <c r="L6826">
        <v>51</v>
      </c>
      <c r="M6826" t="s">
        <v>242</v>
      </c>
      <c r="N6826">
        <v>965</v>
      </c>
      <c r="O6826" t="s">
        <v>297</v>
      </c>
      <c r="P6826" t="s">
        <v>298</v>
      </c>
      <c r="Q6826" t="s">
        <v>76</v>
      </c>
      <c r="R6826" t="s">
        <v>224</v>
      </c>
      <c r="S6826" t="s">
        <v>596</v>
      </c>
      <c r="T6826" t="s">
        <v>36</v>
      </c>
      <c r="U6826" t="s">
        <v>189</v>
      </c>
      <c r="V6826" t="s">
        <v>4679</v>
      </c>
      <c r="W6826" t="s">
        <v>39</v>
      </c>
      <c r="X6826" t="s">
        <v>82</v>
      </c>
      <c r="Y6826" t="s">
        <v>4941</v>
      </c>
      <c r="Z6826" t="s">
        <v>4295</v>
      </c>
    </row>
    <row r="6827" spans="1:26" hidden="1" x14ac:dyDescent="0.25">
      <c r="A6827" t="s">
        <v>26950</v>
      </c>
      <c r="B6827" t="s">
        <v>26951</v>
      </c>
      <c r="C6827" s="1" t="str">
        <f t="shared" si="1131"/>
        <v>21:0392</v>
      </c>
      <c r="D6827" s="1" t="str">
        <f t="shared" si="1128"/>
        <v>21:0131</v>
      </c>
      <c r="E6827" t="s">
        <v>26952</v>
      </c>
      <c r="F6827" t="s">
        <v>26953</v>
      </c>
      <c r="H6827">
        <v>67.6047011</v>
      </c>
      <c r="I6827">
        <v>-81.592192600000004</v>
      </c>
      <c r="J6827" s="1" t="str">
        <f t="shared" si="1129"/>
        <v>NGR lake sediment grab sample</v>
      </c>
      <c r="K6827" s="1" t="str">
        <f t="shared" si="1130"/>
        <v>&lt;177 micron (NGR)</v>
      </c>
      <c r="L6827">
        <v>51</v>
      </c>
      <c r="M6827" t="s">
        <v>251</v>
      </c>
      <c r="N6827">
        <v>966</v>
      </c>
      <c r="O6827" t="s">
        <v>145</v>
      </c>
      <c r="P6827" t="s">
        <v>283</v>
      </c>
      <c r="Q6827" t="s">
        <v>80</v>
      </c>
      <c r="R6827" t="s">
        <v>277</v>
      </c>
      <c r="S6827" t="s">
        <v>97</v>
      </c>
      <c r="T6827" t="s">
        <v>36</v>
      </c>
      <c r="U6827" t="s">
        <v>284</v>
      </c>
      <c r="V6827" t="s">
        <v>1216</v>
      </c>
      <c r="W6827" t="s">
        <v>33</v>
      </c>
      <c r="X6827" t="s">
        <v>890</v>
      </c>
      <c r="Y6827" t="s">
        <v>875</v>
      </c>
      <c r="Z6827" t="s">
        <v>742</v>
      </c>
    </row>
    <row r="6828" spans="1:26" hidden="1" x14ac:dyDescent="0.25">
      <c r="A6828" t="s">
        <v>26954</v>
      </c>
      <c r="B6828" t="s">
        <v>26955</v>
      </c>
      <c r="C6828" s="1" t="str">
        <f t="shared" si="1131"/>
        <v>21:0392</v>
      </c>
      <c r="D6828" s="1" t="str">
        <f t="shared" si="1128"/>
        <v>21:0131</v>
      </c>
      <c r="E6828" t="s">
        <v>26956</v>
      </c>
      <c r="F6828" t="s">
        <v>26957</v>
      </c>
      <c r="H6828">
        <v>67.611260299999998</v>
      </c>
      <c r="I6828">
        <v>-81.594027400000002</v>
      </c>
      <c r="J6828" s="1" t="str">
        <f t="shared" si="1129"/>
        <v>NGR lake sediment grab sample</v>
      </c>
      <c r="K6828" s="1" t="str">
        <f t="shared" si="1130"/>
        <v>&lt;177 micron (NGR)</v>
      </c>
      <c r="L6828">
        <v>51</v>
      </c>
      <c r="M6828" t="s">
        <v>259</v>
      </c>
      <c r="N6828">
        <v>967</v>
      </c>
      <c r="O6828" t="s">
        <v>48</v>
      </c>
      <c r="P6828" t="s">
        <v>489</v>
      </c>
      <c r="Q6828" t="s">
        <v>146</v>
      </c>
      <c r="R6828" t="s">
        <v>516</v>
      </c>
      <c r="S6828" t="s">
        <v>34</v>
      </c>
      <c r="T6828" t="s">
        <v>36</v>
      </c>
      <c r="U6828" t="s">
        <v>91</v>
      </c>
      <c r="V6828" t="s">
        <v>597</v>
      </c>
      <c r="W6828" t="s">
        <v>66</v>
      </c>
      <c r="X6828" t="s">
        <v>890</v>
      </c>
      <c r="Y6828" t="s">
        <v>1607</v>
      </c>
      <c r="Z6828" t="s">
        <v>198</v>
      </c>
    </row>
    <row r="6829" spans="1:26" hidden="1" x14ac:dyDescent="0.25">
      <c r="A6829" t="s">
        <v>26958</v>
      </c>
      <c r="B6829" t="s">
        <v>26959</v>
      </c>
      <c r="C6829" s="1" t="str">
        <f t="shared" si="1131"/>
        <v>21:0392</v>
      </c>
      <c r="D6829" s="1" t="str">
        <f t="shared" si="1128"/>
        <v>21:0131</v>
      </c>
      <c r="E6829" t="s">
        <v>26956</v>
      </c>
      <c r="F6829" t="s">
        <v>26960</v>
      </c>
      <c r="H6829">
        <v>67.611260299999998</v>
      </c>
      <c r="I6829">
        <v>-81.594027400000002</v>
      </c>
      <c r="J6829" s="1" t="str">
        <f t="shared" si="1129"/>
        <v>NGR lake sediment grab sample</v>
      </c>
      <c r="K6829" s="1" t="str">
        <f t="shared" si="1130"/>
        <v>&lt;177 micron (NGR)</v>
      </c>
      <c r="L6829">
        <v>51</v>
      </c>
      <c r="M6829" t="s">
        <v>268</v>
      </c>
      <c r="N6829">
        <v>968</v>
      </c>
      <c r="O6829" t="s">
        <v>224</v>
      </c>
      <c r="P6829" t="s">
        <v>489</v>
      </c>
      <c r="Q6829" t="s">
        <v>76</v>
      </c>
      <c r="R6829" t="s">
        <v>49</v>
      </c>
      <c r="S6829" t="s">
        <v>110</v>
      </c>
      <c r="T6829" t="s">
        <v>36</v>
      </c>
      <c r="U6829" t="s">
        <v>766</v>
      </c>
      <c r="V6829" t="s">
        <v>1223</v>
      </c>
      <c r="W6829" t="s">
        <v>63</v>
      </c>
      <c r="X6829" t="s">
        <v>336</v>
      </c>
      <c r="Y6829" t="s">
        <v>80</v>
      </c>
      <c r="Z6829" t="s">
        <v>6137</v>
      </c>
    </row>
    <row r="6830" spans="1:26" hidden="1" x14ac:dyDescent="0.25">
      <c r="A6830" t="s">
        <v>26961</v>
      </c>
      <c r="B6830" t="s">
        <v>26962</v>
      </c>
      <c r="C6830" s="1" t="str">
        <f t="shared" si="1131"/>
        <v>21:0392</v>
      </c>
      <c r="D6830" s="1" t="str">
        <f>HYPERLINK("http://geochem.nrcan.gc.ca/cdogs/content/svy/svy_e.htm", "")</f>
        <v/>
      </c>
      <c r="G6830" s="1" t="str">
        <f>HYPERLINK("http://geochem.nrcan.gc.ca/cdogs/content/cr_/cr_00022_e.htm", "22")</f>
        <v>22</v>
      </c>
      <c r="J6830" t="s">
        <v>220</v>
      </c>
      <c r="K6830" t="s">
        <v>221</v>
      </c>
      <c r="L6830">
        <v>51</v>
      </c>
      <c r="M6830" t="s">
        <v>222</v>
      </c>
      <c r="N6830">
        <v>969</v>
      </c>
      <c r="O6830" t="s">
        <v>336</v>
      </c>
      <c r="P6830" t="s">
        <v>77</v>
      </c>
      <c r="Q6830" t="s">
        <v>110</v>
      </c>
      <c r="R6830" t="s">
        <v>146</v>
      </c>
      <c r="S6830" t="s">
        <v>78</v>
      </c>
      <c r="T6830" t="s">
        <v>36</v>
      </c>
      <c r="U6830" t="s">
        <v>1896</v>
      </c>
      <c r="V6830" t="s">
        <v>227</v>
      </c>
      <c r="W6830" t="s">
        <v>181</v>
      </c>
      <c r="X6830" t="s">
        <v>82</v>
      </c>
      <c r="Y6830" t="s">
        <v>80</v>
      </c>
      <c r="Z6830" t="s">
        <v>4729</v>
      </c>
    </row>
    <row r="6831" spans="1:26" hidden="1" x14ac:dyDescent="0.25">
      <c r="A6831" t="s">
        <v>26963</v>
      </c>
      <c r="B6831" t="s">
        <v>26964</v>
      </c>
      <c r="C6831" s="1" t="str">
        <f t="shared" si="1131"/>
        <v>21:0392</v>
      </c>
      <c r="D6831" s="1" t="str">
        <f t="shared" ref="D6831:D6862" si="1132">HYPERLINK("http://geochem.nrcan.gc.ca/cdogs/content/svy/svy210131_e.htm", "21:0131")</f>
        <v>21:0131</v>
      </c>
      <c r="E6831" t="s">
        <v>26965</v>
      </c>
      <c r="F6831" t="s">
        <v>26966</v>
      </c>
      <c r="H6831">
        <v>67.606081200000006</v>
      </c>
      <c r="I6831">
        <v>-81.688147499999999</v>
      </c>
      <c r="J6831" s="1" t="str">
        <f t="shared" ref="J6831:J6862" si="1133">HYPERLINK("http://geochem.nrcan.gc.ca/cdogs/content/kwd/kwd020027_e.htm", "NGR lake sediment grab sample")</f>
        <v>NGR lake sediment grab sample</v>
      </c>
      <c r="K6831" s="1" t="str">
        <f t="shared" ref="K6831:K6862" si="1134">HYPERLINK("http://geochem.nrcan.gc.ca/cdogs/content/kwd/kwd080006_e.htm", "&lt;177 micron (NGR)")</f>
        <v>&lt;177 micron (NGR)</v>
      </c>
      <c r="L6831">
        <v>51</v>
      </c>
      <c r="M6831" t="s">
        <v>47</v>
      </c>
      <c r="N6831">
        <v>970</v>
      </c>
      <c r="O6831" t="s">
        <v>236</v>
      </c>
      <c r="P6831" t="s">
        <v>297</v>
      </c>
      <c r="Q6831" t="s">
        <v>146</v>
      </c>
      <c r="R6831" t="s">
        <v>48</v>
      </c>
      <c r="S6831" t="s">
        <v>271</v>
      </c>
      <c r="T6831" t="s">
        <v>36</v>
      </c>
      <c r="U6831" t="s">
        <v>260</v>
      </c>
      <c r="V6831" t="s">
        <v>5774</v>
      </c>
      <c r="W6831" t="s">
        <v>80</v>
      </c>
      <c r="X6831" t="s">
        <v>82</v>
      </c>
      <c r="Y6831" t="s">
        <v>78</v>
      </c>
      <c r="Z6831" t="s">
        <v>1137</v>
      </c>
    </row>
    <row r="6832" spans="1:26" hidden="1" x14ac:dyDescent="0.25">
      <c r="A6832" t="s">
        <v>26967</v>
      </c>
      <c r="B6832" t="s">
        <v>26968</v>
      </c>
      <c r="C6832" s="1" t="str">
        <f t="shared" si="1131"/>
        <v>21:0392</v>
      </c>
      <c r="D6832" s="1" t="str">
        <f t="shared" si="1132"/>
        <v>21:0131</v>
      </c>
      <c r="E6832" t="s">
        <v>26969</v>
      </c>
      <c r="F6832" t="s">
        <v>26970</v>
      </c>
      <c r="H6832">
        <v>67.625076100000001</v>
      </c>
      <c r="I6832">
        <v>-81.726060099999998</v>
      </c>
      <c r="J6832" s="1" t="str">
        <f t="shared" si="1133"/>
        <v>NGR lake sediment grab sample</v>
      </c>
      <c r="K6832" s="1" t="str">
        <f t="shared" si="1134"/>
        <v>&lt;177 micron (NGR)</v>
      </c>
      <c r="L6832">
        <v>51</v>
      </c>
      <c r="M6832" t="s">
        <v>60</v>
      </c>
      <c r="N6832">
        <v>971</v>
      </c>
      <c r="O6832" t="s">
        <v>108</v>
      </c>
      <c r="P6832" t="s">
        <v>236</v>
      </c>
      <c r="Q6832" t="s">
        <v>78</v>
      </c>
      <c r="R6832" t="s">
        <v>108</v>
      </c>
      <c r="S6832" t="s">
        <v>109</v>
      </c>
      <c r="T6832" t="s">
        <v>36</v>
      </c>
      <c r="U6832" t="s">
        <v>515</v>
      </c>
      <c r="V6832" t="s">
        <v>1703</v>
      </c>
      <c r="W6832" t="s">
        <v>80</v>
      </c>
      <c r="X6832" t="s">
        <v>82</v>
      </c>
      <c r="Y6832" t="s">
        <v>380</v>
      </c>
      <c r="Z6832" t="s">
        <v>9383</v>
      </c>
    </row>
    <row r="6833" spans="1:26" hidden="1" x14ac:dyDescent="0.25">
      <c r="A6833" t="s">
        <v>26971</v>
      </c>
      <c r="B6833" t="s">
        <v>26972</v>
      </c>
      <c r="C6833" s="1" t="str">
        <f t="shared" si="1131"/>
        <v>21:0392</v>
      </c>
      <c r="D6833" s="1" t="str">
        <f t="shared" si="1132"/>
        <v>21:0131</v>
      </c>
      <c r="E6833" t="s">
        <v>26973</v>
      </c>
      <c r="F6833" t="s">
        <v>26974</v>
      </c>
      <c r="H6833">
        <v>67.651707200000004</v>
      </c>
      <c r="I6833">
        <v>-81.767250899999993</v>
      </c>
      <c r="J6833" s="1" t="str">
        <f t="shared" si="1133"/>
        <v>NGR lake sediment grab sample</v>
      </c>
      <c r="K6833" s="1" t="str">
        <f t="shared" si="1134"/>
        <v>&lt;177 micron (NGR)</v>
      </c>
      <c r="L6833">
        <v>51</v>
      </c>
      <c r="M6833" t="s">
        <v>73</v>
      </c>
      <c r="N6833">
        <v>972</v>
      </c>
      <c r="O6833" t="s">
        <v>297</v>
      </c>
      <c r="P6833" t="s">
        <v>133</v>
      </c>
      <c r="Q6833" t="s">
        <v>146</v>
      </c>
      <c r="R6833" t="s">
        <v>51</v>
      </c>
      <c r="S6833" t="s">
        <v>134</v>
      </c>
      <c r="T6833" t="s">
        <v>36</v>
      </c>
      <c r="U6833" t="s">
        <v>521</v>
      </c>
      <c r="V6833" t="s">
        <v>478</v>
      </c>
      <c r="W6833" t="s">
        <v>33</v>
      </c>
      <c r="X6833" t="s">
        <v>283</v>
      </c>
      <c r="Y6833" t="s">
        <v>12562</v>
      </c>
      <c r="Z6833" t="s">
        <v>146</v>
      </c>
    </row>
    <row r="6834" spans="1:26" hidden="1" x14ac:dyDescent="0.25">
      <c r="A6834" t="s">
        <v>26975</v>
      </c>
      <c r="B6834" t="s">
        <v>26976</v>
      </c>
      <c r="C6834" s="1" t="str">
        <f t="shared" si="1131"/>
        <v>21:0392</v>
      </c>
      <c r="D6834" s="1" t="str">
        <f t="shared" si="1132"/>
        <v>21:0131</v>
      </c>
      <c r="E6834" t="s">
        <v>26977</v>
      </c>
      <c r="F6834" t="s">
        <v>26978</v>
      </c>
      <c r="H6834">
        <v>67.695296400000004</v>
      </c>
      <c r="I6834">
        <v>-81.783358300000003</v>
      </c>
      <c r="J6834" s="1" t="str">
        <f t="shared" si="1133"/>
        <v>NGR lake sediment grab sample</v>
      </c>
      <c r="K6834" s="1" t="str">
        <f t="shared" si="1134"/>
        <v>&lt;177 micron (NGR)</v>
      </c>
      <c r="L6834">
        <v>51</v>
      </c>
      <c r="M6834" t="s">
        <v>87</v>
      </c>
      <c r="N6834">
        <v>973</v>
      </c>
      <c r="O6834" t="s">
        <v>62</v>
      </c>
      <c r="P6834" t="s">
        <v>134</v>
      </c>
      <c r="Q6834" t="s">
        <v>33</v>
      </c>
      <c r="R6834" t="s">
        <v>349</v>
      </c>
      <c r="S6834" t="s">
        <v>156</v>
      </c>
      <c r="T6834" t="s">
        <v>36</v>
      </c>
      <c r="U6834" t="s">
        <v>497</v>
      </c>
      <c r="V6834" t="s">
        <v>564</v>
      </c>
      <c r="W6834" t="s">
        <v>66</v>
      </c>
      <c r="X6834" t="s">
        <v>82</v>
      </c>
      <c r="Y6834" t="s">
        <v>64</v>
      </c>
      <c r="Z6834" t="s">
        <v>1127</v>
      </c>
    </row>
    <row r="6835" spans="1:26" hidden="1" x14ac:dyDescent="0.25">
      <c r="A6835" t="s">
        <v>26979</v>
      </c>
      <c r="B6835" t="s">
        <v>26980</v>
      </c>
      <c r="C6835" s="1" t="str">
        <f t="shared" si="1131"/>
        <v>21:0392</v>
      </c>
      <c r="D6835" s="1" t="str">
        <f t="shared" si="1132"/>
        <v>21:0131</v>
      </c>
      <c r="E6835" t="s">
        <v>26981</v>
      </c>
      <c r="F6835" t="s">
        <v>26982</v>
      </c>
      <c r="H6835">
        <v>67.733833599999997</v>
      </c>
      <c r="I6835">
        <v>-81.840599699999999</v>
      </c>
      <c r="J6835" s="1" t="str">
        <f t="shared" si="1133"/>
        <v>NGR lake sediment grab sample</v>
      </c>
      <c r="K6835" s="1" t="str">
        <f t="shared" si="1134"/>
        <v>&lt;177 micron (NGR)</v>
      </c>
      <c r="L6835">
        <v>51</v>
      </c>
      <c r="M6835" t="s">
        <v>96</v>
      </c>
      <c r="N6835">
        <v>974</v>
      </c>
      <c r="O6835" t="s">
        <v>888</v>
      </c>
      <c r="P6835" t="s">
        <v>236</v>
      </c>
      <c r="Q6835" t="s">
        <v>110</v>
      </c>
      <c r="R6835" t="s">
        <v>48</v>
      </c>
      <c r="S6835" t="s">
        <v>596</v>
      </c>
      <c r="T6835" t="s">
        <v>36</v>
      </c>
      <c r="U6835" t="s">
        <v>521</v>
      </c>
      <c r="V6835" t="s">
        <v>5085</v>
      </c>
      <c r="W6835" t="s">
        <v>78</v>
      </c>
      <c r="X6835" t="s">
        <v>283</v>
      </c>
      <c r="Y6835" t="s">
        <v>3466</v>
      </c>
      <c r="Z6835" t="s">
        <v>3940</v>
      </c>
    </row>
    <row r="6836" spans="1:26" hidden="1" x14ac:dyDescent="0.25">
      <c r="A6836" t="s">
        <v>26983</v>
      </c>
      <c r="B6836" t="s">
        <v>26984</v>
      </c>
      <c r="C6836" s="1" t="str">
        <f t="shared" si="1131"/>
        <v>21:0392</v>
      </c>
      <c r="D6836" s="1" t="str">
        <f t="shared" si="1132"/>
        <v>21:0131</v>
      </c>
      <c r="E6836" t="s">
        <v>26985</v>
      </c>
      <c r="F6836" t="s">
        <v>26986</v>
      </c>
      <c r="H6836">
        <v>67.746364900000003</v>
      </c>
      <c r="I6836">
        <v>-81.980518599999996</v>
      </c>
      <c r="J6836" s="1" t="str">
        <f t="shared" si="1133"/>
        <v>NGR lake sediment grab sample</v>
      </c>
      <c r="K6836" s="1" t="str">
        <f t="shared" si="1134"/>
        <v>&lt;177 micron (NGR)</v>
      </c>
      <c r="L6836">
        <v>51</v>
      </c>
      <c r="M6836" t="s">
        <v>106</v>
      </c>
      <c r="N6836">
        <v>975</v>
      </c>
      <c r="O6836" t="s">
        <v>588</v>
      </c>
      <c r="P6836" t="s">
        <v>49</v>
      </c>
      <c r="Q6836" t="s">
        <v>596</v>
      </c>
      <c r="R6836" t="s">
        <v>51</v>
      </c>
      <c r="S6836" t="s">
        <v>134</v>
      </c>
      <c r="T6836" t="s">
        <v>36</v>
      </c>
      <c r="U6836" t="s">
        <v>799</v>
      </c>
      <c r="V6836" t="s">
        <v>5476</v>
      </c>
      <c r="W6836" t="s">
        <v>63</v>
      </c>
      <c r="X6836" t="s">
        <v>283</v>
      </c>
      <c r="Y6836" t="s">
        <v>80</v>
      </c>
      <c r="Z6836" t="s">
        <v>953</v>
      </c>
    </row>
    <row r="6837" spans="1:26" hidden="1" x14ac:dyDescent="0.25">
      <c r="A6837" t="s">
        <v>26987</v>
      </c>
      <c r="B6837" t="s">
        <v>26988</v>
      </c>
      <c r="C6837" s="1" t="str">
        <f t="shared" si="1131"/>
        <v>21:0392</v>
      </c>
      <c r="D6837" s="1" t="str">
        <f t="shared" si="1132"/>
        <v>21:0131</v>
      </c>
      <c r="E6837" t="s">
        <v>26989</v>
      </c>
      <c r="F6837" t="s">
        <v>26990</v>
      </c>
      <c r="H6837">
        <v>67.734618800000007</v>
      </c>
      <c r="I6837">
        <v>-81.9462537</v>
      </c>
      <c r="J6837" s="1" t="str">
        <f t="shared" si="1133"/>
        <v>NGR lake sediment grab sample</v>
      </c>
      <c r="K6837" s="1" t="str">
        <f t="shared" si="1134"/>
        <v>&lt;177 micron (NGR)</v>
      </c>
      <c r="L6837">
        <v>51</v>
      </c>
      <c r="M6837" t="s">
        <v>118</v>
      </c>
      <c r="N6837">
        <v>976</v>
      </c>
      <c r="O6837" t="s">
        <v>405</v>
      </c>
      <c r="P6837" t="s">
        <v>546</v>
      </c>
      <c r="Q6837" t="s">
        <v>34</v>
      </c>
      <c r="R6837" t="s">
        <v>51</v>
      </c>
      <c r="S6837" t="s">
        <v>77</v>
      </c>
      <c r="T6837" t="s">
        <v>36</v>
      </c>
      <c r="U6837" t="s">
        <v>9730</v>
      </c>
      <c r="V6837" t="s">
        <v>2553</v>
      </c>
      <c r="W6837" t="s">
        <v>66</v>
      </c>
      <c r="X6837" t="s">
        <v>76</v>
      </c>
      <c r="Y6837" t="s">
        <v>110</v>
      </c>
      <c r="Z6837" t="s">
        <v>2723</v>
      </c>
    </row>
    <row r="6838" spans="1:26" hidden="1" x14ac:dyDescent="0.25">
      <c r="A6838" t="s">
        <v>26991</v>
      </c>
      <c r="B6838" t="s">
        <v>26992</v>
      </c>
      <c r="C6838" s="1" t="str">
        <f t="shared" si="1131"/>
        <v>21:0392</v>
      </c>
      <c r="D6838" s="1" t="str">
        <f t="shared" si="1132"/>
        <v>21:0131</v>
      </c>
      <c r="E6838" t="s">
        <v>26993</v>
      </c>
      <c r="F6838" t="s">
        <v>26994</v>
      </c>
      <c r="H6838">
        <v>67.705052199999997</v>
      </c>
      <c r="I6838">
        <v>-81.865672099999998</v>
      </c>
      <c r="J6838" s="1" t="str">
        <f t="shared" si="1133"/>
        <v>NGR lake sediment grab sample</v>
      </c>
      <c r="K6838" s="1" t="str">
        <f t="shared" si="1134"/>
        <v>&lt;177 micron (NGR)</v>
      </c>
      <c r="L6838">
        <v>51</v>
      </c>
      <c r="M6838" t="s">
        <v>131</v>
      </c>
      <c r="N6838">
        <v>977</v>
      </c>
      <c r="O6838" t="s">
        <v>1090</v>
      </c>
      <c r="P6838" t="s">
        <v>546</v>
      </c>
      <c r="Q6838" t="s">
        <v>156</v>
      </c>
      <c r="R6838" t="s">
        <v>711</v>
      </c>
      <c r="S6838" t="s">
        <v>77</v>
      </c>
      <c r="T6838" t="s">
        <v>36</v>
      </c>
      <c r="U6838" t="s">
        <v>1192</v>
      </c>
      <c r="V6838" t="s">
        <v>80</v>
      </c>
      <c r="W6838" t="s">
        <v>63</v>
      </c>
      <c r="X6838" t="s">
        <v>283</v>
      </c>
      <c r="Y6838" t="s">
        <v>596</v>
      </c>
      <c r="Z6838" t="s">
        <v>3412</v>
      </c>
    </row>
    <row r="6839" spans="1:26" hidden="1" x14ac:dyDescent="0.25">
      <c r="A6839" t="s">
        <v>26995</v>
      </c>
      <c r="B6839" t="s">
        <v>26996</v>
      </c>
      <c r="C6839" s="1" t="str">
        <f t="shared" si="1131"/>
        <v>21:0392</v>
      </c>
      <c r="D6839" s="1" t="str">
        <f t="shared" si="1132"/>
        <v>21:0131</v>
      </c>
      <c r="E6839" t="s">
        <v>26997</v>
      </c>
      <c r="F6839" t="s">
        <v>26998</v>
      </c>
      <c r="H6839">
        <v>67.652580799999996</v>
      </c>
      <c r="I6839">
        <v>-81.849627400000003</v>
      </c>
      <c r="J6839" s="1" t="str">
        <f t="shared" si="1133"/>
        <v>NGR lake sediment grab sample</v>
      </c>
      <c r="K6839" s="1" t="str">
        <f t="shared" si="1134"/>
        <v>&lt;177 micron (NGR)</v>
      </c>
      <c r="L6839">
        <v>51</v>
      </c>
      <c r="M6839" t="s">
        <v>143</v>
      </c>
      <c r="N6839">
        <v>978</v>
      </c>
      <c r="O6839" t="s">
        <v>224</v>
      </c>
      <c r="P6839" t="s">
        <v>48</v>
      </c>
      <c r="Q6839" t="s">
        <v>78</v>
      </c>
      <c r="R6839" t="s">
        <v>32</v>
      </c>
      <c r="S6839" t="s">
        <v>50</v>
      </c>
      <c r="T6839" t="s">
        <v>36</v>
      </c>
      <c r="U6839" t="s">
        <v>535</v>
      </c>
      <c r="V6839" t="s">
        <v>5774</v>
      </c>
      <c r="W6839" t="s">
        <v>33</v>
      </c>
      <c r="X6839" t="s">
        <v>890</v>
      </c>
      <c r="Y6839" t="s">
        <v>465</v>
      </c>
      <c r="Z6839" t="s">
        <v>4550</v>
      </c>
    </row>
    <row r="6840" spans="1:26" hidden="1" x14ac:dyDescent="0.25">
      <c r="A6840" t="s">
        <v>26999</v>
      </c>
      <c r="B6840" t="s">
        <v>27000</v>
      </c>
      <c r="C6840" s="1" t="str">
        <f t="shared" si="1131"/>
        <v>21:0392</v>
      </c>
      <c r="D6840" s="1" t="str">
        <f t="shared" si="1132"/>
        <v>21:0131</v>
      </c>
      <c r="E6840" t="s">
        <v>27001</v>
      </c>
      <c r="F6840" t="s">
        <v>27002</v>
      </c>
      <c r="H6840">
        <v>67.628984900000006</v>
      </c>
      <c r="I6840">
        <v>-81.872487899999996</v>
      </c>
      <c r="J6840" s="1" t="str">
        <f t="shared" si="1133"/>
        <v>NGR lake sediment grab sample</v>
      </c>
      <c r="K6840" s="1" t="str">
        <f t="shared" si="1134"/>
        <v>&lt;177 micron (NGR)</v>
      </c>
      <c r="L6840">
        <v>51</v>
      </c>
      <c r="M6840" t="s">
        <v>177</v>
      </c>
      <c r="N6840">
        <v>979</v>
      </c>
      <c r="O6840" t="s">
        <v>336</v>
      </c>
      <c r="P6840" t="s">
        <v>679</v>
      </c>
      <c r="Q6840" t="s">
        <v>156</v>
      </c>
      <c r="R6840" t="s">
        <v>48</v>
      </c>
      <c r="S6840" t="s">
        <v>34</v>
      </c>
      <c r="T6840" t="s">
        <v>36</v>
      </c>
      <c r="U6840" t="s">
        <v>497</v>
      </c>
      <c r="V6840" t="s">
        <v>522</v>
      </c>
      <c r="W6840" t="s">
        <v>80</v>
      </c>
      <c r="X6840" t="s">
        <v>82</v>
      </c>
      <c r="Y6840" t="s">
        <v>283</v>
      </c>
      <c r="Z6840" t="s">
        <v>9383</v>
      </c>
    </row>
    <row r="6841" spans="1:26" hidden="1" x14ac:dyDescent="0.25">
      <c r="A6841" t="s">
        <v>27003</v>
      </c>
      <c r="B6841" t="s">
        <v>27004</v>
      </c>
      <c r="C6841" s="1" t="str">
        <f t="shared" si="1131"/>
        <v>21:0392</v>
      </c>
      <c r="D6841" s="1" t="str">
        <f t="shared" si="1132"/>
        <v>21:0131</v>
      </c>
      <c r="E6841" t="s">
        <v>27005</v>
      </c>
      <c r="F6841" t="s">
        <v>27006</v>
      </c>
      <c r="H6841">
        <v>67.633882200000002</v>
      </c>
      <c r="I6841">
        <v>-81.7882192</v>
      </c>
      <c r="J6841" s="1" t="str">
        <f t="shared" si="1133"/>
        <v>NGR lake sediment grab sample</v>
      </c>
      <c r="K6841" s="1" t="str">
        <f t="shared" si="1134"/>
        <v>&lt;177 micron (NGR)</v>
      </c>
      <c r="L6841">
        <v>51</v>
      </c>
      <c r="M6841" t="s">
        <v>187</v>
      </c>
      <c r="N6841">
        <v>980</v>
      </c>
      <c r="O6841" t="s">
        <v>297</v>
      </c>
      <c r="P6841" t="s">
        <v>48</v>
      </c>
      <c r="Q6841" t="s">
        <v>97</v>
      </c>
      <c r="R6841" t="s">
        <v>236</v>
      </c>
      <c r="S6841" t="s">
        <v>596</v>
      </c>
      <c r="T6841" t="s">
        <v>36</v>
      </c>
      <c r="U6841" t="s">
        <v>1416</v>
      </c>
      <c r="V6841" t="s">
        <v>5476</v>
      </c>
      <c r="W6841" t="s">
        <v>80</v>
      </c>
      <c r="X6841" t="s">
        <v>82</v>
      </c>
      <c r="Y6841" t="s">
        <v>27007</v>
      </c>
      <c r="Z6841" t="s">
        <v>1007</v>
      </c>
    </row>
    <row r="6842" spans="1:26" hidden="1" x14ac:dyDescent="0.25">
      <c r="A6842" t="s">
        <v>27008</v>
      </c>
      <c r="B6842" t="s">
        <v>27009</v>
      </c>
      <c r="C6842" s="1" t="str">
        <f t="shared" si="1131"/>
        <v>21:0392</v>
      </c>
      <c r="D6842" s="1" t="str">
        <f t="shared" si="1132"/>
        <v>21:0131</v>
      </c>
      <c r="E6842" t="s">
        <v>26948</v>
      </c>
      <c r="F6842" t="s">
        <v>27010</v>
      </c>
      <c r="H6842">
        <v>67.599348500000005</v>
      </c>
      <c r="I6842">
        <v>-81.820623900000001</v>
      </c>
      <c r="J6842" s="1" t="str">
        <f t="shared" si="1133"/>
        <v>NGR lake sediment grab sample</v>
      </c>
      <c r="K6842" s="1" t="str">
        <f t="shared" si="1134"/>
        <v>&lt;177 micron (NGR)</v>
      </c>
      <c r="L6842">
        <v>51</v>
      </c>
      <c r="M6842" t="s">
        <v>366</v>
      </c>
      <c r="N6842">
        <v>981</v>
      </c>
      <c r="O6842" t="s">
        <v>297</v>
      </c>
      <c r="P6842" t="s">
        <v>336</v>
      </c>
      <c r="Q6842" t="s">
        <v>97</v>
      </c>
      <c r="R6842" t="s">
        <v>224</v>
      </c>
      <c r="S6842" t="s">
        <v>596</v>
      </c>
      <c r="T6842" t="s">
        <v>36</v>
      </c>
      <c r="U6842" t="s">
        <v>868</v>
      </c>
      <c r="V6842" t="s">
        <v>11653</v>
      </c>
      <c r="W6842" t="s">
        <v>33</v>
      </c>
      <c r="X6842" t="s">
        <v>283</v>
      </c>
      <c r="Y6842" t="s">
        <v>76</v>
      </c>
      <c r="Z6842" t="s">
        <v>2127</v>
      </c>
    </row>
    <row r="6843" spans="1:26" hidden="1" x14ac:dyDescent="0.25">
      <c r="A6843" t="s">
        <v>27011</v>
      </c>
      <c r="B6843" t="s">
        <v>27012</v>
      </c>
      <c r="C6843" s="1" t="str">
        <f t="shared" si="1131"/>
        <v>21:0392</v>
      </c>
      <c r="D6843" s="1" t="str">
        <f t="shared" si="1132"/>
        <v>21:0131</v>
      </c>
      <c r="E6843" t="s">
        <v>27013</v>
      </c>
      <c r="F6843" t="s">
        <v>27014</v>
      </c>
      <c r="H6843">
        <v>67.587592000000001</v>
      </c>
      <c r="I6843">
        <v>-81.899588600000001</v>
      </c>
      <c r="J6843" s="1" t="str">
        <f t="shared" si="1133"/>
        <v>NGR lake sediment grab sample</v>
      </c>
      <c r="K6843" s="1" t="str">
        <f t="shared" si="1134"/>
        <v>&lt;177 micron (NGR)</v>
      </c>
      <c r="L6843">
        <v>51</v>
      </c>
      <c r="M6843" t="s">
        <v>196</v>
      </c>
      <c r="N6843">
        <v>982</v>
      </c>
      <c r="O6843" t="s">
        <v>223</v>
      </c>
      <c r="P6843" t="s">
        <v>145</v>
      </c>
      <c r="Q6843" t="s">
        <v>146</v>
      </c>
      <c r="R6843" t="s">
        <v>668</v>
      </c>
      <c r="S6843" t="s">
        <v>97</v>
      </c>
      <c r="T6843" t="s">
        <v>36</v>
      </c>
      <c r="U6843" t="s">
        <v>299</v>
      </c>
      <c r="V6843" t="s">
        <v>529</v>
      </c>
      <c r="W6843" t="s">
        <v>66</v>
      </c>
      <c r="X6843" t="s">
        <v>48</v>
      </c>
      <c r="Y6843" t="s">
        <v>1607</v>
      </c>
      <c r="Z6843" t="s">
        <v>1127</v>
      </c>
    </row>
    <row r="6844" spans="1:26" hidden="1" x14ac:dyDescent="0.25">
      <c r="A6844" t="s">
        <v>27015</v>
      </c>
      <c r="B6844" t="s">
        <v>27016</v>
      </c>
      <c r="C6844" s="1" t="str">
        <f t="shared" si="1131"/>
        <v>21:0392</v>
      </c>
      <c r="D6844" s="1" t="str">
        <f t="shared" si="1132"/>
        <v>21:0131</v>
      </c>
      <c r="E6844" t="s">
        <v>27017</v>
      </c>
      <c r="F6844" t="s">
        <v>27018</v>
      </c>
      <c r="H6844">
        <v>67.609731300000007</v>
      </c>
      <c r="I6844">
        <v>-81.939108500000003</v>
      </c>
      <c r="J6844" s="1" t="str">
        <f t="shared" si="1133"/>
        <v>NGR lake sediment grab sample</v>
      </c>
      <c r="K6844" s="1" t="str">
        <f t="shared" si="1134"/>
        <v>&lt;177 micron (NGR)</v>
      </c>
      <c r="L6844">
        <v>51</v>
      </c>
      <c r="M6844" t="s">
        <v>206</v>
      </c>
      <c r="N6844">
        <v>983</v>
      </c>
      <c r="O6844" t="s">
        <v>108</v>
      </c>
      <c r="P6844" t="s">
        <v>133</v>
      </c>
      <c r="Q6844" t="s">
        <v>39</v>
      </c>
      <c r="R6844" t="s">
        <v>349</v>
      </c>
      <c r="S6844" t="s">
        <v>156</v>
      </c>
      <c r="T6844" t="s">
        <v>437</v>
      </c>
      <c r="U6844" t="s">
        <v>284</v>
      </c>
      <c r="V6844" t="s">
        <v>216</v>
      </c>
      <c r="W6844" t="s">
        <v>97</v>
      </c>
      <c r="X6844" t="s">
        <v>283</v>
      </c>
      <c r="Y6844" t="s">
        <v>77</v>
      </c>
      <c r="Z6844" t="s">
        <v>1001</v>
      </c>
    </row>
    <row r="6845" spans="1:26" hidden="1" x14ac:dyDescent="0.25">
      <c r="A6845" t="s">
        <v>27019</v>
      </c>
      <c r="B6845" t="s">
        <v>27020</v>
      </c>
      <c r="C6845" s="1" t="str">
        <f t="shared" si="1131"/>
        <v>21:0392</v>
      </c>
      <c r="D6845" s="1" t="str">
        <f t="shared" si="1132"/>
        <v>21:0131</v>
      </c>
      <c r="E6845" t="s">
        <v>27021</v>
      </c>
      <c r="F6845" t="s">
        <v>27022</v>
      </c>
      <c r="H6845">
        <v>67.639561599999993</v>
      </c>
      <c r="I6845">
        <v>-81.967503199999996</v>
      </c>
      <c r="J6845" s="1" t="str">
        <f t="shared" si="1133"/>
        <v>NGR lake sediment grab sample</v>
      </c>
      <c r="K6845" s="1" t="str">
        <f t="shared" si="1134"/>
        <v>&lt;177 micron (NGR)</v>
      </c>
      <c r="L6845">
        <v>51</v>
      </c>
      <c r="M6845" t="s">
        <v>214</v>
      </c>
      <c r="N6845">
        <v>984</v>
      </c>
      <c r="O6845" t="s">
        <v>297</v>
      </c>
      <c r="P6845" t="s">
        <v>516</v>
      </c>
      <c r="Q6845" t="s">
        <v>76</v>
      </c>
      <c r="R6845" t="s">
        <v>335</v>
      </c>
      <c r="S6845" t="s">
        <v>97</v>
      </c>
      <c r="T6845" t="s">
        <v>36</v>
      </c>
      <c r="U6845" t="s">
        <v>667</v>
      </c>
      <c r="V6845" t="s">
        <v>38</v>
      </c>
      <c r="W6845" t="s">
        <v>63</v>
      </c>
      <c r="X6845" t="s">
        <v>283</v>
      </c>
      <c r="Y6845" t="s">
        <v>27023</v>
      </c>
      <c r="Z6845" t="s">
        <v>6290</v>
      </c>
    </row>
    <row r="6846" spans="1:26" hidden="1" x14ac:dyDescent="0.25">
      <c r="A6846" t="s">
        <v>27024</v>
      </c>
      <c r="B6846" t="s">
        <v>27025</v>
      </c>
      <c r="C6846" s="1" t="str">
        <f t="shared" si="1131"/>
        <v>21:0392</v>
      </c>
      <c r="D6846" s="1" t="str">
        <f t="shared" si="1132"/>
        <v>21:0131</v>
      </c>
      <c r="E6846" t="s">
        <v>27026</v>
      </c>
      <c r="F6846" t="s">
        <v>27027</v>
      </c>
      <c r="H6846">
        <v>67.703830499999995</v>
      </c>
      <c r="I6846">
        <v>-81.981579199999999</v>
      </c>
      <c r="J6846" s="1" t="str">
        <f t="shared" si="1133"/>
        <v>NGR lake sediment grab sample</v>
      </c>
      <c r="K6846" s="1" t="str">
        <f t="shared" si="1134"/>
        <v>&lt;177 micron (NGR)</v>
      </c>
      <c r="L6846">
        <v>52</v>
      </c>
      <c r="M6846" t="s">
        <v>30</v>
      </c>
      <c r="N6846">
        <v>985</v>
      </c>
      <c r="O6846" t="s">
        <v>1709</v>
      </c>
      <c r="P6846" t="s">
        <v>62</v>
      </c>
      <c r="Q6846" t="s">
        <v>64</v>
      </c>
      <c r="R6846" t="s">
        <v>108</v>
      </c>
      <c r="S6846" t="s">
        <v>135</v>
      </c>
      <c r="T6846" t="s">
        <v>36</v>
      </c>
      <c r="U6846" t="s">
        <v>477</v>
      </c>
      <c r="V6846" t="s">
        <v>1006</v>
      </c>
      <c r="W6846" t="s">
        <v>80</v>
      </c>
      <c r="X6846" t="s">
        <v>283</v>
      </c>
      <c r="Y6846" t="s">
        <v>6213</v>
      </c>
      <c r="Z6846" t="s">
        <v>164</v>
      </c>
    </row>
    <row r="6847" spans="1:26" hidden="1" x14ac:dyDescent="0.25">
      <c r="A6847" t="s">
        <v>27028</v>
      </c>
      <c r="B6847" t="s">
        <v>27029</v>
      </c>
      <c r="C6847" s="1" t="str">
        <f t="shared" si="1131"/>
        <v>21:0392</v>
      </c>
      <c r="D6847" s="1" t="str">
        <f t="shared" si="1132"/>
        <v>21:0131</v>
      </c>
      <c r="E6847" t="s">
        <v>27030</v>
      </c>
      <c r="F6847" t="s">
        <v>27031</v>
      </c>
      <c r="H6847">
        <v>67.664195899999996</v>
      </c>
      <c r="I6847">
        <v>-81.931823100000003</v>
      </c>
      <c r="J6847" s="1" t="str">
        <f t="shared" si="1133"/>
        <v>NGR lake sediment grab sample</v>
      </c>
      <c r="K6847" s="1" t="str">
        <f t="shared" si="1134"/>
        <v>&lt;177 micron (NGR)</v>
      </c>
      <c r="L6847">
        <v>52</v>
      </c>
      <c r="M6847" t="s">
        <v>47</v>
      </c>
      <c r="N6847">
        <v>986</v>
      </c>
      <c r="O6847" t="s">
        <v>1254</v>
      </c>
      <c r="P6847" t="s">
        <v>321</v>
      </c>
      <c r="Q6847" t="s">
        <v>181</v>
      </c>
      <c r="R6847" t="s">
        <v>394</v>
      </c>
      <c r="S6847" t="s">
        <v>97</v>
      </c>
      <c r="T6847" t="s">
        <v>36</v>
      </c>
      <c r="U6847" t="s">
        <v>100</v>
      </c>
      <c r="V6847" t="s">
        <v>408</v>
      </c>
      <c r="W6847" t="s">
        <v>66</v>
      </c>
      <c r="X6847" t="s">
        <v>283</v>
      </c>
      <c r="Y6847" t="s">
        <v>1041</v>
      </c>
      <c r="Z6847" t="s">
        <v>13108</v>
      </c>
    </row>
    <row r="6848" spans="1:26" hidden="1" x14ac:dyDescent="0.25">
      <c r="A6848" t="s">
        <v>27032</v>
      </c>
      <c r="B6848" t="s">
        <v>27033</v>
      </c>
      <c r="C6848" s="1" t="str">
        <f t="shared" si="1131"/>
        <v>21:0392</v>
      </c>
      <c r="D6848" s="1" t="str">
        <f t="shared" si="1132"/>
        <v>21:0131</v>
      </c>
      <c r="E6848" t="s">
        <v>27034</v>
      </c>
      <c r="F6848" t="s">
        <v>27035</v>
      </c>
      <c r="H6848">
        <v>67.681246400000006</v>
      </c>
      <c r="I6848">
        <v>-81.933724999999995</v>
      </c>
      <c r="J6848" s="1" t="str">
        <f t="shared" si="1133"/>
        <v>NGR lake sediment grab sample</v>
      </c>
      <c r="K6848" s="1" t="str">
        <f t="shared" si="1134"/>
        <v>&lt;177 micron (NGR)</v>
      </c>
      <c r="L6848">
        <v>52</v>
      </c>
      <c r="M6848" t="s">
        <v>154</v>
      </c>
      <c r="N6848">
        <v>987</v>
      </c>
      <c r="O6848" t="s">
        <v>342</v>
      </c>
      <c r="P6848" t="s">
        <v>1058</v>
      </c>
      <c r="Q6848" t="s">
        <v>76</v>
      </c>
      <c r="R6848" t="s">
        <v>1407</v>
      </c>
      <c r="S6848" t="s">
        <v>34</v>
      </c>
      <c r="T6848" t="s">
        <v>122</v>
      </c>
      <c r="U6848" t="s">
        <v>91</v>
      </c>
      <c r="V6848" t="s">
        <v>5080</v>
      </c>
      <c r="W6848" t="s">
        <v>271</v>
      </c>
      <c r="X6848" t="s">
        <v>283</v>
      </c>
      <c r="Y6848" t="s">
        <v>146</v>
      </c>
      <c r="Z6848" t="s">
        <v>2656</v>
      </c>
    </row>
    <row r="6849" spans="1:26" hidden="1" x14ac:dyDescent="0.25">
      <c r="A6849" t="s">
        <v>27036</v>
      </c>
      <c r="B6849" t="s">
        <v>27037</v>
      </c>
      <c r="C6849" s="1" t="str">
        <f t="shared" si="1131"/>
        <v>21:0392</v>
      </c>
      <c r="D6849" s="1" t="str">
        <f t="shared" si="1132"/>
        <v>21:0131</v>
      </c>
      <c r="E6849" t="s">
        <v>27026</v>
      </c>
      <c r="F6849" t="s">
        <v>27038</v>
      </c>
      <c r="H6849">
        <v>67.703830499999995</v>
      </c>
      <c r="I6849">
        <v>-81.981579199999999</v>
      </c>
      <c r="J6849" s="1" t="str">
        <f t="shared" si="1133"/>
        <v>NGR lake sediment grab sample</v>
      </c>
      <c r="K6849" s="1" t="str">
        <f t="shared" si="1134"/>
        <v>&lt;177 micron (NGR)</v>
      </c>
      <c r="L6849">
        <v>52</v>
      </c>
      <c r="M6849" t="s">
        <v>162</v>
      </c>
      <c r="N6849">
        <v>988</v>
      </c>
      <c r="O6849" t="s">
        <v>91</v>
      </c>
      <c r="P6849" t="s">
        <v>62</v>
      </c>
      <c r="Q6849" t="s">
        <v>290</v>
      </c>
      <c r="R6849" t="s">
        <v>165</v>
      </c>
      <c r="S6849" t="s">
        <v>77</v>
      </c>
      <c r="T6849" t="s">
        <v>36</v>
      </c>
      <c r="U6849" t="s">
        <v>111</v>
      </c>
      <c r="V6849" t="s">
        <v>478</v>
      </c>
      <c r="W6849" t="s">
        <v>33</v>
      </c>
      <c r="X6849" t="s">
        <v>283</v>
      </c>
      <c r="Y6849" t="s">
        <v>109</v>
      </c>
      <c r="Z6849" t="s">
        <v>4679</v>
      </c>
    </row>
    <row r="6850" spans="1:26" hidden="1" x14ac:dyDescent="0.25">
      <c r="A6850" t="s">
        <v>27039</v>
      </c>
      <c r="B6850" t="s">
        <v>27040</v>
      </c>
      <c r="C6850" s="1" t="str">
        <f t="shared" si="1131"/>
        <v>21:0392</v>
      </c>
      <c r="D6850" s="1" t="str">
        <f t="shared" si="1132"/>
        <v>21:0131</v>
      </c>
      <c r="E6850" t="s">
        <v>27026</v>
      </c>
      <c r="F6850" t="s">
        <v>27041</v>
      </c>
      <c r="H6850">
        <v>67.703830499999995</v>
      </c>
      <c r="I6850">
        <v>-81.981579199999999</v>
      </c>
      <c r="J6850" s="1" t="str">
        <f t="shared" si="1133"/>
        <v>NGR lake sediment grab sample</v>
      </c>
      <c r="K6850" s="1" t="str">
        <f t="shared" si="1134"/>
        <v>&lt;177 micron (NGR)</v>
      </c>
      <c r="L6850">
        <v>52</v>
      </c>
      <c r="M6850" t="s">
        <v>169</v>
      </c>
      <c r="N6850">
        <v>989</v>
      </c>
      <c r="O6850" t="s">
        <v>465</v>
      </c>
      <c r="P6850" t="s">
        <v>133</v>
      </c>
      <c r="Q6850" t="s">
        <v>109</v>
      </c>
      <c r="R6850" t="s">
        <v>224</v>
      </c>
      <c r="S6850" t="s">
        <v>134</v>
      </c>
      <c r="T6850" t="s">
        <v>36</v>
      </c>
      <c r="U6850" t="s">
        <v>3540</v>
      </c>
      <c r="V6850" t="s">
        <v>927</v>
      </c>
      <c r="W6850" t="s">
        <v>39</v>
      </c>
      <c r="X6850" t="s">
        <v>77</v>
      </c>
      <c r="Y6850" t="s">
        <v>27042</v>
      </c>
      <c r="Z6850" t="s">
        <v>4679</v>
      </c>
    </row>
    <row r="6851" spans="1:26" hidden="1" x14ac:dyDescent="0.25">
      <c r="A6851" t="s">
        <v>27043</v>
      </c>
      <c r="B6851" t="s">
        <v>27044</v>
      </c>
      <c r="C6851" s="1" t="str">
        <f t="shared" si="1131"/>
        <v>21:0392</v>
      </c>
      <c r="D6851" s="1" t="str">
        <f t="shared" si="1132"/>
        <v>21:0131</v>
      </c>
      <c r="E6851" t="s">
        <v>27045</v>
      </c>
      <c r="F6851" t="s">
        <v>27046</v>
      </c>
      <c r="H6851">
        <v>67.000037000000006</v>
      </c>
      <c r="I6851">
        <v>-81.979800699999998</v>
      </c>
      <c r="J6851" s="1" t="str">
        <f t="shared" si="1133"/>
        <v>NGR lake sediment grab sample</v>
      </c>
      <c r="K6851" s="1" t="str">
        <f t="shared" si="1134"/>
        <v>&lt;177 micron (NGR)</v>
      </c>
      <c r="L6851">
        <v>52</v>
      </c>
      <c r="M6851" t="s">
        <v>60</v>
      </c>
      <c r="N6851">
        <v>990</v>
      </c>
      <c r="O6851" t="s">
        <v>516</v>
      </c>
      <c r="P6851" t="s">
        <v>50</v>
      </c>
      <c r="Q6851" t="s">
        <v>80</v>
      </c>
      <c r="R6851" t="s">
        <v>109</v>
      </c>
      <c r="S6851" t="s">
        <v>39</v>
      </c>
      <c r="T6851" t="s">
        <v>36</v>
      </c>
      <c r="U6851" t="s">
        <v>40</v>
      </c>
      <c r="V6851" t="s">
        <v>148</v>
      </c>
      <c r="W6851" t="s">
        <v>64</v>
      </c>
      <c r="X6851" t="s">
        <v>336</v>
      </c>
      <c r="Y6851" t="s">
        <v>309</v>
      </c>
      <c r="Z6851" t="s">
        <v>1259</v>
      </c>
    </row>
    <row r="6852" spans="1:26" hidden="1" x14ac:dyDescent="0.25">
      <c r="A6852" t="s">
        <v>27047</v>
      </c>
      <c r="B6852" t="s">
        <v>27048</v>
      </c>
      <c r="C6852" s="1" t="str">
        <f t="shared" si="1131"/>
        <v>21:0392</v>
      </c>
      <c r="D6852" s="1" t="str">
        <f t="shared" si="1132"/>
        <v>21:0131</v>
      </c>
      <c r="E6852" t="s">
        <v>27049</v>
      </c>
      <c r="F6852" t="s">
        <v>27050</v>
      </c>
      <c r="H6852">
        <v>67.118884600000001</v>
      </c>
      <c r="I6852">
        <v>-81.938006000000001</v>
      </c>
      <c r="J6852" s="1" t="str">
        <f t="shared" si="1133"/>
        <v>NGR lake sediment grab sample</v>
      </c>
      <c r="K6852" s="1" t="str">
        <f t="shared" si="1134"/>
        <v>&lt;177 micron (NGR)</v>
      </c>
      <c r="L6852">
        <v>52</v>
      </c>
      <c r="M6852" t="s">
        <v>73</v>
      </c>
      <c r="N6852">
        <v>991</v>
      </c>
      <c r="O6852" t="s">
        <v>991</v>
      </c>
      <c r="P6852" t="s">
        <v>253</v>
      </c>
      <c r="Q6852" t="s">
        <v>109</v>
      </c>
      <c r="R6852" t="s">
        <v>298</v>
      </c>
      <c r="S6852" t="s">
        <v>198</v>
      </c>
      <c r="T6852" t="s">
        <v>225</v>
      </c>
      <c r="U6852" t="s">
        <v>299</v>
      </c>
      <c r="V6852" t="s">
        <v>504</v>
      </c>
      <c r="W6852" t="s">
        <v>290</v>
      </c>
      <c r="X6852" t="s">
        <v>283</v>
      </c>
      <c r="Y6852" t="s">
        <v>1607</v>
      </c>
      <c r="Z6852" t="s">
        <v>329</v>
      </c>
    </row>
    <row r="6853" spans="1:26" hidden="1" x14ac:dyDescent="0.25">
      <c r="A6853" t="s">
        <v>27051</v>
      </c>
      <c r="B6853" t="s">
        <v>27052</v>
      </c>
      <c r="C6853" s="1" t="str">
        <f t="shared" si="1131"/>
        <v>21:0392</v>
      </c>
      <c r="D6853" s="1" t="str">
        <f t="shared" si="1132"/>
        <v>21:0131</v>
      </c>
      <c r="E6853" t="s">
        <v>27053</v>
      </c>
      <c r="F6853" t="s">
        <v>27054</v>
      </c>
      <c r="H6853">
        <v>67.085350300000002</v>
      </c>
      <c r="I6853">
        <v>-81.942761700000005</v>
      </c>
      <c r="J6853" s="1" t="str">
        <f t="shared" si="1133"/>
        <v>NGR lake sediment grab sample</v>
      </c>
      <c r="K6853" s="1" t="str">
        <f t="shared" si="1134"/>
        <v>&lt;177 micron (NGR)</v>
      </c>
      <c r="L6853">
        <v>52</v>
      </c>
      <c r="M6853" t="s">
        <v>87</v>
      </c>
      <c r="N6853">
        <v>992</v>
      </c>
      <c r="O6853" t="s">
        <v>1058</v>
      </c>
      <c r="P6853" t="s">
        <v>283</v>
      </c>
      <c r="Q6853" t="s">
        <v>76</v>
      </c>
      <c r="R6853" t="s">
        <v>391</v>
      </c>
      <c r="S6853" t="s">
        <v>97</v>
      </c>
      <c r="T6853" t="s">
        <v>36</v>
      </c>
      <c r="U6853" t="s">
        <v>465</v>
      </c>
      <c r="V6853" t="s">
        <v>1223</v>
      </c>
      <c r="W6853" t="s">
        <v>63</v>
      </c>
      <c r="X6853" t="s">
        <v>283</v>
      </c>
      <c r="Y6853" t="s">
        <v>63</v>
      </c>
      <c r="Z6853" t="s">
        <v>2661</v>
      </c>
    </row>
    <row r="6854" spans="1:26" hidden="1" x14ac:dyDescent="0.25">
      <c r="A6854" t="s">
        <v>27055</v>
      </c>
      <c r="B6854" t="s">
        <v>27056</v>
      </c>
      <c r="C6854" s="1" t="str">
        <f t="shared" si="1131"/>
        <v>21:0392</v>
      </c>
      <c r="D6854" s="1" t="str">
        <f t="shared" si="1132"/>
        <v>21:0131</v>
      </c>
      <c r="E6854" t="s">
        <v>27057</v>
      </c>
      <c r="F6854" t="s">
        <v>27058</v>
      </c>
      <c r="H6854">
        <v>67.056550200000004</v>
      </c>
      <c r="I6854">
        <v>-81.931137100000001</v>
      </c>
      <c r="J6854" s="1" t="str">
        <f t="shared" si="1133"/>
        <v>NGR lake sediment grab sample</v>
      </c>
      <c r="K6854" s="1" t="str">
        <f t="shared" si="1134"/>
        <v>&lt;177 micron (NGR)</v>
      </c>
      <c r="L6854">
        <v>52</v>
      </c>
      <c r="M6854" t="s">
        <v>96</v>
      </c>
      <c r="N6854">
        <v>993</v>
      </c>
      <c r="O6854" t="s">
        <v>546</v>
      </c>
      <c r="P6854" t="s">
        <v>77</v>
      </c>
      <c r="Q6854" t="s">
        <v>80</v>
      </c>
      <c r="R6854" t="s">
        <v>64</v>
      </c>
      <c r="S6854" t="s">
        <v>39</v>
      </c>
      <c r="T6854" t="s">
        <v>36</v>
      </c>
      <c r="U6854" t="s">
        <v>1692</v>
      </c>
      <c r="V6854" t="s">
        <v>180</v>
      </c>
      <c r="W6854" t="s">
        <v>39</v>
      </c>
      <c r="X6854" t="s">
        <v>76</v>
      </c>
      <c r="Y6854" t="s">
        <v>309</v>
      </c>
      <c r="Z6854" t="s">
        <v>3570</v>
      </c>
    </row>
    <row r="6855" spans="1:26" hidden="1" x14ac:dyDescent="0.25">
      <c r="A6855" t="s">
        <v>27059</v>
      </c>
      <c r="B6855" t="s">
        <v>27060</v>
      </c>
      <c r="C6855" s="1" t="str">
        <f t="shared" si="1131"/>
        <v>21:0392</v>
      </c>
      <c r="D6855" s="1" t="str">
        <f t="shared" si="1132"/>
        <v>21:0131</v>
      </c>
      <c r="E6855" t="s">
        <v>27061</v>
      </c>
      <c r="F6855" t="s">
        <v>27062</v>
      </c>
      <c r="H6855">
        <v>67.007956899999996</v>
      </c>
      <c r="I6855">
        <v>-81.935334400000002</v>
      </c>
      <c r="J6855" s="1" t="str">
        <f t="shared" si="1133"/>
        <v>NGR lake sediment grab sample</v>
      </c>
      <c r="K6855" s="1" t="str">
        <f t="shared" si="1134"/>
        <v>&lt;177 micron (NGR)</v>
      </c>
      <c r="L6855">
        <v>52</v>
      </c>
      <c r="M6855" t="s">
        <v>106</v>
      </c>
      <c r="N6855">
        <v>994</v>
      </c>
      <c r="O6855" t="s">
        <v>516</v>
      </c>
      <c r="P6855" t="s">
        <v>156</v>
      </c>
      <c r="Q6855" t="s">
        <v>33</v>
      </c>
      <c r="R6855" t="s">
        <v>109</v>
      </c>
      <c r="S6855" t="s">
        <v>78</v>
      </c>
      <c r="T6855" t="s">
        <v>36</v>
      </c>
      <c r="U6855" t="s">
        <v>100</v>
      </c>
      <c r="V6855" t="s">
        <v>148</v>
      </c>
      <c r="W6855" t="s">
        <v>109</v>
      </c>
      <c r="X6855" t="s">
        <v>76</v>
      </c>
      <c r="Y6855" t="s">
        <v>66</v>
      </c>
      <c r="Z6855" t="s">
        <v>2723</v>
      </c>
    </row>
    <row r="6856" spans="1:26" hidden="1" x14ac:dyDescent="0.25">
      <c r="A6856" t="s">
        <v>27063</v>
      </c>
      <c r="B6856" t="s">
        <v>27064</v>
      </c>
      <c r="C6856" s="1" t="str">
        <f t="shared" si="1131"/>
        <v>21:0392</v>
      </c>
      <c r="D6856" s="1" t="str">
        <f t="shared" si="1132"/>
        <v>21:0131</v>
      </c>
      <c r="E6856" t="s">
        <v>27065</v>
      </c>
      <c r="F6856" t="s">
        <v>27066</v>
      </c>
      <c r="H6856">
        <v>67.031061699999995</v>
      </c>
      <c r="I6856">
        <v>-81.832675399999999</v>
      </c>
      <c r="J6856" s="1" t="str">
        <f t="shared" si="1133"/>
        <v>NGR lake sediment grab sample</v>
      </c>
      <c r="K6856" s="1" t="str">
        <f t="shared" si="1134"/>
        <v>&lt;177 micron (NGR)</v>
      </c>
      <c r="L6856">
        <v>52</v>
      </c>
      <c r="M6856" t="s">
        <v>118</v>
      </c>
      <c r="N6856">
        <v>995</v>
      </c>
      <c r="O6856" t="s">
        <v>35</v>
      </c>
      <c r="P6856" t="s">
        <v>134</v>
      </c>
      <c r="Q6856" t="s">
        <v>33</v>
      </c>
      <c r="R6856" t="s">
        <v>109</v>
      </c>
      <c r="S6856" t="s">
        <v>39</v>
      </c>
      <c r="T6856" t="s">
        <v>36</v>
      </c>
      <c r="U6856" t="s">
        <v>208</v>
      </c>
      <c r="V6856" t="s">
        <v>590</v>
      </c>
      <c r="W6856" t="s">
        <v>75</v>
      </c>
      <c r="X6856" t="s">
        <v>76</v>
      </c>
      <c r="Y6856" t="s">
        <v>41</v>
      </c>
      <c r="Z6856" t="s">
        <v>15879</v>
      </c>
    </row>
    <row r="6857" spans="1:26" hidden="1" x14ac:dyDescent="0.25">
      <c r="A6857" t="s">
        <v>27067</v>
      </c>
      <c r="B6857" t="s">
        <v>27068</v>
      </c>
      <c r="C6857" s="1" t="str">
        <f t="shared" si="1131"/>
        <v>21:0392</v>
      </c>
      <c r="D6857" s="1" t="str">
        <f t="shared" si="1132"/>
        <v>21:0131</v>
      </c>
      <c r="E6857" t="s">
        <v>27069</v>
      </c>
      <c r="F6857" t="s">
        <v>27070</v>
      </c>
      <c r="H6857">
        <v>67.000568400000006</v>
      </c>
      <c r="I6857">
        <v>-81.790760899999995</v>
      </c>
      <c r="J6857" s="1" t="str">
        <f t="shared" si="1133"/>
        <v>NGR lake sediment grab sample</v>
      </c>
      <c r="K6857" s="1" t="str">
        <f t="shared" si="1134"/>
        <v>&lt;177 micron (NGR)</v>
      </c>
      <c r="L6857">
        <v>52</v>
      </c>
      <c r="M6857" t="s">
        <v>131</v>
      </c>
      <c r="N6857">
        <v>996</v>
      </c>
      <c r="O6857" t="s">
        <v>35</v>
      </c>
      <c r="P6857" t="s">
        <v>77</v>
      </c>
      <c r="Q6857" t="s">
        <v>33</v>
      </c>
      <c r="R6857" t="s">
        <v>290</v>
      </c>
      <c r="S6857" t="s">
        <v>78</v>
      </c>
      <c r="T6857" t="s">
        <v>36</v>
      </c>
      <c r="U6857" t="s">
        <v>307</v>
      </c>
      <c r="V6857" t="s">
        <v>148</v>
      </c>
      <c r="W6857" t="s">
        <v>277</v>
      </c>
      <c r="X6857" t="s">
        <v>283</v>
      </c>
      <c r="Y6857" t="s">
        <v>125</v>
      </c>
      <c r="Z6857" t="s">
        <v>181</v>
      </c>
    </row>
    <row r="6858" spans="1:26" hidden="1" x14ac:dyDescent="0.25">
      <c r="A6858" t="s">
        <v>27071</v>
      </c>
      <c r="B6858" t="s">
        <v>27072</v>
      </c>
      <c r="C6858" s="1" t="str">
        <f t="shared" si="1131"/>
        <v>21:0392</v>
      </c>
      <c r="D6858" s="1" t="str">
        <f t="shared" si="1132"/>
        <v>21:0131</v>
      </c>
      <c r="E6858" t="s">
        <v>27073</v>
      </c>
      <c r="F6858" t="s">
        <v>27074</v>
      </c>
      <c r="H6858">
        <v>67.023226300000005</v>
      </c>
      <c r="I6858">
        <v>-81.754238599999994</v>
      </c>
      <c r="J6858" s="1" t="str">
        <f t="shared" si="1133"/>
        <v>NGR lake sediment grab sample</v>
      </c>
      <c r="K6858" s="1" t="str">
        <f t="shared" si="1134"/>
        <v>&lt;177 micron (NGR)</v>
      </c>
      <c r="L6858">
        <v>52</v>
      </c>
      <c r="M6858" t="s">
        <v>143</v>
      </c>
      <c r="N6858">
        <v>997</v>
      </c>
      <c r="O6858" t="s">
        <v>760</v>
      </c>
      <c r="P6858" t="s">
        <v>760</v>
      </c>
      <c r="Q6858" t="s">
        <v>760</v>
      </c>
      <c r="R6858" t="s">
        <v>760</v>
      </c>
      <c r="S6858" t="s">
        <v>760</v>
      </c>
      <c r="T6858" t="s">
        <v>760</v>
      </c>
      <c r="U6858" t="s">
        <v>760</v>
      </c>
      <c r="V6858" t="s">
        <v>760</v>
      </c>
      <c r="W6858" t="s">
        <v>760</v>
      </c>
      <c r="X6858" t="s">
        <v>760</v>
      </c>
      <c r="Y6858" t="s">
        <v>760</v>
      </c>
      <c r="Z6858" t="s">
        <v>760</v>
      </c>
    </row>
    <row r="6859" spans="1:26" hidden="1" x14ac:dyDescent="0.25">
      <c r="A6859" t="s">
        <v>27075</v>
      </c>
      <c r="B6859" t="s">
        <v>27076</v>
      </c>
      <c r="C6859" s="1" t="str">
        <f t="shared" si="1131"/>
        <v>21:0392</v>
      </c>
      <c r="D6859" s="1" t="str">
        <f t="shared" si="1132"/>
        <v>21:0131</v>
      </c>
      <c r="E6859" t="s">
        <v>27077</v>
      </c>
      <c r="F6859" t="s">
        <v>27078</v>
      </c>
      <c r="H6859">
        <v>67.002139900000003</v>
      </c>
      <c r="I6859">
        <v>-81.690164999999993</v>
      </c>
      <c r="J6859" s="1" t="str">
        <f t="shared" si="1133"/>
        <v>NGR lake sediment grab sample</v>
      </c>
      <c r="K6859" s="1" t="str">
        <f t="shared" si="1134"/>
        <v>&lt;177 micron (NGR)</v>
      </c>
      <c r="L6859">
        <v>52</v>
      </c>
      <c r="M6859" t="s">
        <v>177</v>
      </c>
      <c r="N6859">
        <v>998</v>
      </c>
      <c r="O6859" t="s">
        <v>489</v>
      </c>
      <c r="P6859" t="s">
        <v>49</v>
      </c>
      <c r="Q6859" t="s">
        <v>80</v>
      </c>
      <c r="R6859" t="s">
        <v>64</v>
      </c>
      <c r="S6859" t="s">
        <v>78</v>
      </c>
      <c r="T6859" t="s">
        <v>36</v>
      </c>
      <c r="U6859" t="s">
        <v>89</v>
      </c>
      <c r="V6859" t="s">
        <v>2909</v>
      </c>
      <c r="W6859" t="s">
        <v>53</v>
      </c>
      <c r="X6859" t="s">
        <v>76</v>
      </c>
      <c r="Y6859" t="s">
        <v>41</v>
      </c>
      <c r="Z6859" t="s">
        <v>244</v>
      </c>
    </row>
    <row r="6860" spans="1:26" hidden="1" x14ac:dyDescent="0.25">
      <c r="A6860" t="s">
        <v>27079</v>
      </c>
      <c r="B6860" t="s">
        <v>27080</v>
      </c>
      <c r="C6860" s="1" t="str">
        <f t="shared" si="1131"/>
        <v>21:0392</v>
      </c>
      <c r="D6860" s="1" t="str">
        <f t="shared" si="1132"/>
        <v>21:0131</v>
      </c>
      <c r="E6860" t="s">
        <v>27081</v>
      </c>
      <c r="F6860" t="s">
        <v>27082</v>
      </c>
      <c r="H6860">
        <v>67.005911299999994</v>
      </c>
      <c r="I6860">
        <v>-81.661826099999999</v>
      </c>
      <c r="J6860" s="1" t="str">
        <f t="shared" si="1133"/>
        <v>NGR lake sediment grab sample</v>
      </c>
      <c r="K6860" s="1" t="str">
        <f t="shared" si="1134"/>
        <v>&lt;177 micron (NGR)</v>
      </c>
      <c r="L6860">
        <v>52</v>
      </c>
      <c r="M6860" t="s">
        <v>187</v>
      </c>
      <c r="N6860">
        <v>999</v>
      </c>
      <c r="O6860" t="s">
        <v>890</v>
      </c>
      <c r="P6860" t="s">
        <v>198</v>
      </c>
      <c r="Q6860" t="s">
        <v>78</v>
      </c>
      <c r="R6860" t="s">
        <v>50</v>
      </c>
      <c r="S6860" t="s">
        <v>78</v>
      </c>
      <c r="T6860" t="s">
        <v>36</v>
      </c>
      <c r="U6860" t="s">
        <v>119</v>
      </c>
      <c r="V6860" t="s">
        <v>457</v>
      </c>
      <c r="W6860" t="s">
        <v>290</v>
      </c>
      <c r="X6860" t="s">
        <v>77</v>
      </c>
      <c r="Y6860" t="s">
        <v>66</v>
      </c>
      <c r="Z6860" t="s">
        <v>78</v>
      </c>
    </row>
    <row r="6861" spans="1:26" hidden="1" x14ac:dyDescent="0.25">
      <c r="A6861" t="s">
        <v>27083</v>
      </c>
      <c r="B6861" t="s">
        <v>27084</v>
      </c>
      <c r="C6861" s="1" t="str">
        <f t="shared" si="1131"/>
        <v>21:0392</v>
      </c>
      <c r="D6861" s="1" t="str">
        <f t="shared" si="1132"/>
        <v>21:0131</v>
      </c>
      <c r="E6861" t="s">
        <v>27085</v>
      </c>
      <c r="F6861" t="s">
        <v>27086</v>
      </c>
      <c r="H6861">
        <v>67.022929700000006</v>
      </c>
      <c r="I6861">
        <v>-81.619131600000003</v>
      </c>
      <c r="J6861" s="1" t="str">
        <f t="shared" si="1133"/>
        <v>NGR lake sediment grab sample</v>
      </c>
      <c r="K6861" s="1" t="str">
        <f t="shared" si="1134"/>
        <v>&lt;177 micron (NGR)</v>
      </c>
      <c r="L6861">
        <v>52</v>
      </c>
      <c r="M6861" t="s">
        <v>196</v>
      </c>
      <c r="N6861">
        <v>1000</v>
      </c>
      <c r="O6861" t="s">
        <v>133</v>
      </c>
      <c r="P6861" t="s">
        <v>50</v>
      </c>
      <c r="Q6861" t="s">
        <v>146</v>
      </c>
      <c r="R6861" t="s">
        <v>110</v>
      </c>
      <c r="S6861" t="s">
        <v>146</v>
      </c>
      <c r="T6861" t="s">
        <v>36</v>
      </c>
      <c r="U6861" t="s">
        <v>112</v>
      </c>
      <c r="V6861" t="s">
        <v>2909</v>
      </c>
      <c r="W6861" t="s">
        <v>66</v>
      </c>
      <c r="X6861" t="s">
        <v>283</v>
      </c>
      <c r="Y6861" t="s">
        <v>309</v>
      </c>
      <c r="Z6861" t="s">
        <v>97</v>
      </c>
    </row>
    <row r="6862" spans="1:26" hidden="1" x14ac:dyDescent="0.25">
      <c r="A6862" t="s">
        <v>27087</v>
      </c>
      <c r="B6862" t="s">
        <v>27088</v>
      </c>
      <c r="C6862" s="1" t="str">
        <f t="shared" si="1131"/>
        <v>21:0392</v>
      </c>
      <c r="D6862" s="1" t="str">
        <f t="shared" si="1132"/>
        <v>21:0131</v>
      </c>
      <c r="E6862" t="s">
        <v>27089</v>
      </c>
      <c r="F6862" t="s">
        <v>27090</v>
      </c>
      <c r="H6862">
        <v>67.067191500000007</v>
      </c>
      <c r="I6862">
        <v>-81.5502094</v>
      </c>
      <c r="J6862" s="1" t="str">
        <f t="shared" si="1133"/>
        <v>NGR lake sediment grab sample</v>
      </c>
      <c r="K6862" s="1" t="str">
        <f t="shared" si="1134"/>
        <v>&lt;177 micron (NGR)</v>
      </c>
      <c r="L6862">
        <v>52</v>
      </c>
      <c r="M6862" t="s">
        <v>206</v>
      </c>
      <c r="N6862">
        <v>1001</v>
      </c>
      <c r="O6862" t="s">
        <v>760</v>
      </c>
      <c r="P6862" t="s">
        <v>760</v>
      </c>
      <c r="Q6862" t="s">
        <v>760</v>
      </c>
      <c r="R6862" t="s">
        <v>760</v>
      </c>
      <c r="S6862" t="s">
        <v>760</v>
      </c>
      <c r="T6862" t="s">
        <v>760</v>
      </c>
      <c r="U6862" t="s">
        <v>760</v>
      </c>
      <c r="V6862" t="s">
        <v>760</v>
      </c>
      <c r="W6862" t="s">
        <v>760</v>
      </c>
      <c r="X6862" t="s">
        <v>760</v>
      </c>
      <c r="Y6862" t="s">
        <v>760</v>
      </c>
      <c r="Z6862" t="s">
        <v>760</v>
      </c>
    </row>
    <row r="6863" spans="1:26" hidden="1" x14ac:dyDescent="0.25">
      <c r="A6863" t="s">
        <v>27091</v>
      </c>
      <c r="B6863" t="s">
        <v>27092</v>
      </c>
      <c r="C6863" s="1" t="str">
        <f t="shared" si="1131"/>
        <v>21:0392</v>
      </c>
      <c r="D6863" s="1" t="str">
        <f>HYPERLINK("http://geochem.nrcan.gc.ca/cdogs/content/svy/svy_e.htm", "")</f>
        <v/>
      </c>
      <c r="G6863" s="1" t="str">
        <f>HYPERLINK("http://geochem.nrcan.gc.ca/cdogs/content/cr_/cr_00023_e.htm", "23")</f>
        <v>23</v>
      </c>
      <c r="J6863" t="s">
        <v>220</v>
      </c>
      <c r="K6863" t="s">
        <v>221</v>
      </c>
      <c r="L6863">
        <v>52</v>
      </c>
      <c r="M6863" t="s">
        <v>222</v>
      </c>
      <c r="N6863">
        <v>1002</v>
      </c>
      <c r="O6863" t="s">
        <v>759</v>
      </c>
      <c r="P6863" t="s">
        <v>334</v>
      </c>
      <c r="Q6863" t="s">
        <v>271</v>
      </c>
      <c r="R6863" t="s">
        <v>109</v>
      </c>
      <c r="S6863" t="s">
        <v>109</v>
      </c>
      <c r="T6863" t="s">
        <v>36</v>
      </c>
      <c r="U6863" t="s">
        <v>1282</v>
      </c>
      <c r="V6863" t="s">
        <v>522</v>
      </c>
      <c r="W6863" t="s">
        <v>33</v>
      </c>
      <c r="X6863" t="s">
        <v>300</v>
      </c>
      <c r="Y6863" t="s">
        <v>181</v>
      </c>
      <c r="Z6863" t="s">
        <v>3084</v>
      </c>
    </row>
    <row r="6864" spans="1:26" hidden="1" x14ac:dyDescent="0.25">
      <c r="A6864" t="s">
        <v>27093</v>
      </c>
      <c r="B6864" t="s">
        <v>27094</v>
      </c>
      <c r="C6864" s="1" t="str">
        <f t="shared" si="1131"/>
        <v>21:0392</v>
      </c>
      <c r="D6864" s="1" t="str">
        <f t="shared" ref="D6864:D6876" si="1135">HYPERLINK("http://geochem.nrcan.gc.ca/cdogs/content/svy/svy210131_e.htm", "21:0131")</f>
        <v>21:0131</v>
      </c>
      <c r="E6864" t="s">
        <v>27095</v>
      </c>
      <c r="F6864" t="s">
        <v>27096</v>
      </c>
      <c r="H6864">
        <v>67.074499599999996</v>
      </c>
      <c r="I6864">
        <v>-81.576393400000001</v>
      </c>
      <c r="J6864" s="1" t="str">
        <f t="shared" ref="J6864:J6876" si="1136">HYPERLINK("http://geochem.nrcan.gc.ca/cdogs/content/kwd/kwd020027_e.htm", "NGR lake sediment grab sample")</f>
        <v>NGR lake sediment grab sample</v>
      </c>
      <c r="K6864" s="1" t="str">
        <f t="shared" ref="K6864:K6876" si="1137">HYPERLINK("http://geochem.nrcan.gc.ca/cdogs/content/kwd/kwd080006_e.htm", "&lt;177 micron (NGR)")</f>
        <v>&lt;177 micron (NGR)</v>
      </c>
      <c r="L6864">
        <v>52</v>
      </c>
      <c r="M6864" t="s">
        <v>214</v>
      </c>
      <c r="N6864">
        <v>1003</v>
      </c>
      <c r="O6864" t="s">
        <v>463</v>
      </c>
      <c r="P6864" t="s">
        <v>74</v>
      </c>
      <c r="Q6864" t="s">
        <v>271</v>
      </c>
      <c r="R6864" t="s">
        <v>708</v>
      </c>
      <c r="S6864" t="s">
        <v>64</v>
      </c>
      <c r="T6864" t="s">
        <v>36</v>
      </c>
      <c r="U6864" t="s">
        <v>655</v>
      </c>
      <c r="V6864" t="s">
        <v>7869</v>
      </c>
      <c r="W6864" t="s">
        <v>349</v>
      </c>
      <c r="X6864" t="s">
        <v>890</v>
      </c>
      <c r="Y6864" t="s">
        <v>309</v>
      </c>
      <c r="Z6864" t="s">
        <v>3073</v>
      </c>
    </row>
    <row r="6865" spans="1:26" hidden="1" x14ac:dyDescent="0.25">
      <c r="A6865" t="s">
        <v>27097</v>
      </c>
      <c r="B6865" t="s">
        <v>27098</v>
      </c>
      <c r="C6865" s="1" t="str">
        <f t="shared" si="1131"/>
        <v>21:0392</v>
      </c>
      <c r="D6865" s="1" t="str">
        <f t="shared" si="1135"/>
        <v>21:0131</v>
      </c>
      <c r="E6865" t="s">
        <v>27099</v>
      </c>
      <c r="F6865" t="s">
        <v>27100</v>
      </c>
      <c r="H6865">
        <v>67.074506</v>
      </c>
      <c r="I6865">
        <v>-81.685896999999997</v>
      </c>
      <c r="J6865" s="1" t="str">
        <f t="shared" si="1136"/>
        <v>NGR lake sediment grab sample</v>
      </c>
      <c r="K6865" s="1" t="str">
        <f t="shared" si="1137"/>
        <v>&lt;177 micron (NGR)</v>
      </c>
      <c r="L6865">
        <v>52</v>
      </c>
      <c r="M6865" t="s">
        <v>234</v>
      </c>
      <c r="N6865">
        <v>1004</v>
      </c>
      <c r="O6865" t="s">
        <v>224</v>
      </c>
      <c r="P6865" t="s">
        <v>77</v>
      </c>
      <c r="Q6865" t="s">
        <v>76</v>
      </c>
      <c r="R6865" t="s">
        <v>135</v>
      </c>
      <c r="S6865" t="s">
        <v>146</v>
      </c>
      <c r="T6865" t="s">
        <v>36</v>
      </c>
      <c r="U6865" t="s">
        <v>465</v>
      </c>
      <c r="V6865" t="s">
        <v>1018</v>
      </c>
      <c r="W6865" t="s">
        <v>50</v>
      </c>
      <c r="X6865" t="s">
        <v>76</v>
      </c>
      <c r="Y6865" t="s">
        <v>309</v>
      </c>
      <c r="Z6865" t="s">
        <v>236</v>
      </c>
    </row>
    <row r="6866" spans="1:26" hidden="1" x14ac:dyDescent="0.25">
      <c r="A6866" t="s">
        <v>27101</v>
      </c>
      <c r="B6866" t="s">
        <v>27102</v>
      </c>
      <c r="C6866" s="1" t="str">
        <f t="shared" si="1131"/>
        <v>21:0392</v>
      </c>
      <c r="D6866" s="1" t="str">
        <f t="shared" si="1135"/>
        <v>21:0131</v>
      </c>
      <c r="E6866" t="s">
        <v>27103</v>
      </c>
      <c r="F6866" t="s">
        <v>27104</v>
      </c>
      <c r="H6866">
        <v>67.085547399999996</v>
      </c>
      <c r="I6866">
        <v>-81.792680300000001</v>
      </c>
      <c r="J6866" s="1" t="str">
        <f t="shared" si="1136"/>
        <v>NGR lake sediment grab sample</v>
      </c>
      <c r="K6866" s="1" t="str">
        <f t="shared" si="1137"/>
        <v>&lt;177 micron (NGR)</v>
      </c>
      <c r="L6866">
        <v>53</v>
      </c>
      <c r="M6866" t="s">
        <v>242</v>
      </c>
      <c r="N6866">
        <v>1005</v>
      </c>
      <c r="O6866" t="s">
        <v>320</v>
      </c>
      <c r="P6866" t="s">
        <v>61</v>
      </c>
      <c r="Q6866" t="s">
        <v>110</v>
      </c>
      <c r="R6866" t="s">
        <v>708</v>
      </c>
      <c r="S6866" t="s">
        <v>64</v>
      </c>
      <c r="T6866" t="s">
        <v>36</v>
      </c>
      <c r="U6866" t="s">
        <v>583</v>
      </c>
      <c r="V6866" t="s">
        <v>522</v>
      </c>
      <c r="W6866" t="s">
        <v>146</v>
      </c>
      <c r="X6866" t="s">
        <v>77</v>
      </c>
      <c r="Y6866" t="s">
        <v>1607</v>
      </c>
      <c r="Z6866" t="s">
        <v>198</v>
      </c>
    </row>
    <row r="6867" spans="1:26" hidden="1" x14ac:dyDescent="0.25">
      <c r="A6867" t="s">
        <v>27105</v>
      </c>
      <c r="B6867" t="s">
        <v>27106</v>
      </c>
      <c r="C6867" s="1" t="str">
        <f t="shared" si="1131"/>
        <v>21:0392</v>
      </c>
      <c r="D6867" s="1" t="str">
        <f t="shared" si="1135"/>
        <v>21:0131</v>
      </c>
      <c r="E6867" t="s">
        <v>27107</v>
      </c>
      <c r="F6867" t="s">
        <v>27108</v>
      </c>
      <c r="H6867">
        <v>67.056235999999998</v>
      </c>
      <c r="I6867">
        <v>-81.709793899999994</v>
      </c>
      <c r="J6867" s="1" t="str">
        <f t="shared" si="1136"/>
        <v>NGR lake sediment grab sample</v>
      </c>
      <c r="K6867" s="1" t="str">
        <f t="shared" si="1137"/>
        <v>&lt;177 micron (NGR)</v>
      </c>
      <c r="L6867">
        <v>53</v>
      </c>
      <c r="M6867" t="s">
        <v>47</v>
      </c>
      <c r="N6867">
        <v>1006</v>
      </c>
      <c r="O6867" t="s">
        <v>48</v>
      </c>
      <c r="P6867" t="s">
        <v>74</v>
      </c>
      <c r="Q6867" t="s">
        <v>33</v>
      </c>
      <c r="R6867" t="s">
        <v>668</v>
      </c>
      <c r="S6867" t="s">
        <v>78</v>
      </c>
      <c r="T6867" t="s">
        <v>36</v>
      </c>
      <c r="U6867" t="s">
        <v>1432</v>
      </c>
      <c r="V6867" t="s">
        <v>875</v>
      </c>
      <c r="W6867" t="s">
        <v>146</v>
      </c>
      <c r="X6867" t="s">
        <v>283</v>
      </c>
      <c r="Y6867" t="s">
        <v>309</v>
      </c>
      <c r="Z6867" t="s">
        <v>1860</v>
      </c>
    </row>
    <row r="6868" spans="1:26" hidden="1" x14ac:dyDescent="0.25">
      <c r="A6868" t="s">
        <v>27109</v>
      </c>
      <c r="B6868" t="s">
        <v>27110</v>
      </c>
      <c r="C6868" s="1" t="str">
        <f t="shared" si="1131"/>
        <v>21:0392</v>
      </c>
      <c r="D6868" s="1" t="str">
        <f t="shared" si="1135"/>
        <v>21:0131</v>
      </c>
      <c r="E6868" t="s">
        <v>27111</v>
      </c>
      <c r="F6868" t="s">
        <v>27112</v>
      </c>
      <c r="H6868">
        <v>67.052587200000005</v>
      </c>
      <c r="I6868">
        <v>-81.750438700000004</v>
      </c>
      <c r="J6868" s="1" t="str">
        <f t="shared" si="1136"/>
        <v>NGR lake sediment grab sample</v>
      </c>
      <c r="K6868" s="1" t="str">
        <f t="shared" si="1137"/>
        <v>&lt;177 micron (NGR)</v>
      </c>
      <c r="L6868">
        <v>53</v>
      </c>
      <c r="M6868" t="s">
        <v>251</v>
      </c>
      <c r="N6868">
        <v>1007</v>
      </c>
      <c r="O6868" t="s">
        <v>666</v>
      </c>
      <c r="P6868" t="s">
        <v>320</v>
      </c>
      <c r="Q6868" t="s">
        <v>156</v>
      </c>
      <c r="R6868" t="s">
        <v>904</v>
      </c>
      <c r="S6868" t="s">
        <v>198</v>
      </c>
      <c r="T6868" t="s">
        <v>36</v>
      </c>
      <c r="U6868" t="s">
        <v>766</v>
      </c>
      <c r="V6868" t="s">
        <v>8635</v>
      </c>
      <c r="W6868" t="s">
        <v>32</v>
      </c>
      <c r="X6868" t="s">
        <v>760</v>
      </c>
      <c r="Y6868" t="s">
        <v>63</v>
      </c>
      <c r="Z6868" t="s">
        <v>760</v>
      </c>
    </row>
    <row r="6869" spans="1:26" hidden="1" x14ac:dyDescent="0.25">
      <c r="A6869" t="s">
        <v>27113</v>
      </c>
      <c r="B6869" t="s">
        <v>27114</v>
      </c>
      <c r="C6869" s="1" t="str">
        <f t="shared" si="1131"/>
        <v>21:0392</v>
      </c>
      <c r="D6869" s="1" t="str">
        <f t="shared" si="1135"/>
        <v>21:0131</v>
      </c>
      <c r="E6869" t="s">
        <v>27115</v>
      </c>
      <c r="F6869" t="s">
        <v>27116</v>
      </c>
      <c r="H6869">
        <v>67.042953600000004</v>
      </c>
      <c r="I6869">
        <v>-81.750255999999993</v>
      </c>
      <c r="J6869" s="1" t="str">
        <f t="shared" si="1136"/>
        <v>NGR lake sediment grab sample</v>
      </c>
      <c r="K6869" s="1" t="str">
        <f t="shared" si="1137"/>
        <v>&lt;177 micron (NGR)</v>
      </c>
      <c r="L6869">
        <v>53</v>
      </c>
      <c r="M6869" t="s">
        <v>259</v>
      </c>
      <c r="N6869">
        <v>1008</v>
      </c>
      <c r="O6869" t="s">
        <v>1254</v>
      </c>
      <c r="P6869" t="s">
        <v>223</v>
      </c>
      <c r="Q6869" t="s">
        <v>39</v>
      </c>
      <c r="R6869" t="s">
        <v>198</v>
      </c>
      <c r="S6869" t="s">
        <v>76</v>
      </c>
      <c r="T6869" t="s">
        <v>36</v>
      </c>
      <c r="U6869" t="s">
        <v>67</v>
      </c>
      <c r="V6869" t="s">
        <v>227</v>
      </c>
      <c r="W6869" t="s">
        <v>53</v>
      </c>
      <c r="X6869" t="s">
        <v>760</v>
      </c>
      <c r="Y6869" t="s">
        <v>760</v>
      </c>
      <c r="Z6869" t="s">
        <v>760</v>
      </c>
    </row>
    <row r="6870" spans="1:26" hidden="1" x14ac:dyDescent="0.25">
      <c r="A6870" t="s">
        <v>27117</v>
      </c>
      <c r="B6870" t="s">
        <v>27118</v>
      </c>
      <c r="C6870" s="1" t="str">
        <f t="shared" si="1131"/>
        <v>21:0392</v>
      </c>
      <c r="D6870" s="1" t="str">
        <f t="shared" si="1135"/>
        <v>21:0131</v>
      </c>
      <c r="E6870" t="s">
        <v>27115</v>
      </c>
      <c r="F6870" t="s">
        <v>27119</v>
      </c>
      <c r="H6870">
        <v>67.042953600000004</v>
      </c>
      <c r="I6870">
        <v>-81.750255999999993</v>
      </c>
      <c r="J6870" s="1" t="str">
        <f t="shared" si="1136"/>
        <v>NGR lake sediment grab sample</v>
      </c>
      <c r="K6870" s="1" t="str">
        <f t="shared" si="1137"/>
        <v>&lt;177 micron (NGR)</v>
      </c>
      <c r="L6870">
        <v>53</v>
      </c>
      <c r="M6870" t="s">
        <v>268</v>
      </c>
      <c r="N6870">
        <v>1009</v>
      </c>
      <c r="O6870" t="s">
        <v>61</v>
      </c>
      <c r="P6870" t="s">
        <v>61</v>
      </c>
      <c r="Q6870" t="s">
        <v>181</v>
      </c>
      <c r="R6870" t="s">
        <v>135</v>
      </c>
      <c r="S6870" t="s">
        <v>146</v>
      </c>
      <c r="T6870" t="s">
        <v>36</v>
      </c>
      <c r="U6870" t="s">
        <v>100</v>
      </c>
      <c r="V6870" t="s">
        <v>457</v>
      </c>
      <c r="W6870" t="s">
        <v>63</v>
      </c>
      <c r="X6870" t="s">
        <v>283</v>
      </c>
      <c r="Y6870" t="s">
        <v>41</v>
      </c>
      <c r="Z6870" t="s">
        <v>981</v>
      </c>
    </row>
    <row r="6871" spans="1:26" hidden="1" x14ac:dyDescent="0.25">
      <c r="A6871" t="s">
        <v>27120</v>
      </c>
      <c r="B6871" t="s">
        <v>27121</v>
      </c>
      <c r="C6871" s="1" t="str">
        <f t="shared" si="1131"/>
        <v>21:0392</v>
      </c>
      <c r="D6871" s="1" t="str">
        <f t="shared" si="1135"/>
        <v>21:0131</v>
      </c>
      <c r="E6871" t="s">
        <v>27122</v>
      </c>
      <c r="F6871" t="s">
        <v>27123</v>
      </c>
      <c r="H6871">
        <v>67.059631300000007</v>
      </c>
      <c r="I6871">
        <v>-81.826206099999993</v>
      </c>
      <c r="J6871" s="1" t="str">
        <f t="shared" si="1136"/>
        <v>NGR lake sediment grab sample</v>
      </c>
      <c r="K6871" s="1" t="str">
        <f t="shared" si="1137"/>
        <v>&lt;177 micron (NGR)</v>
      </c>
      <c r="L6871">
        <v>53</v>
      </c>
      <c r="M6871" t="s">
        <v>60</v>
      </c>
      <c r="N6871">
        <v>1010</v>
      </c>
      <c r="O6871" t="s">
        <v>1090</v>
      </c>
      <c r="P6871" t="s">
        <v>155</v>
      </c>
      <c r="Q6871" t="s">
        <v>39</v>
      </c>
      <c r="R6871" t="s">
        <v>708</v>
      </c>
      <c r="S6871" t="s">
        <v>34</v>
      </c>
      <c r="T6871" t="s">
        <v>36</v>
      </c>
      <c r="U6871" t="s">
        <v>40</v>
      </c>
      <c r="V6871" t="s">
        <v>1607</v>
      </c>
      <c r="W6871" t="s">
        <v>39</v>
      </c>
      <c r="X6871" t="s">
        <v>890</v>
      </c>
      <c r="Y6871" t="s">
        <v>125</v>
      </c>
      <c r="Z6871" t="s">
        <v>3269</v>
      </c>
    </row>
    <row r="6872" spans="1:26" hidden="1" x14ac:dyDescent="0.25">
      <c r="A6872" t="s">
        <v>27124</v>
      </c>
      <c r="B6872" t="s">
        <v>27125</v>
      </c>
      <c r="C6872" s="1" t="str">
        <f t="shared" si="1131"/>
        <v>21:0392</v>
      </c>
      <c r="D6872" s="1" t="str">
        <f t="shared" si="1135"/>
        <v>21:0131</v>
      </c>
      <c r="E6872" t="s">
        <v>27103</v>
      </c>
      <c r="F6872" t="s">
        <v>27126</v>
      </c>
      <c r="H6872">
        <v>67.085547399999996</v>
      </c>
      <c r="I6872">
        <v>-81.792680300000001</v>
      </c>
      <c r="J6872" s="1" t="str">
        <f t="shared" si="1136"/>
        <v>NGR lake sediment grab sample</v>
      </c>
      <c r="K6872" s="1" t="str">
        <f t="shared" si="1137"/>
        <v>&lt;177 micron (NGR)</v>
      </c>
      <c r="L6872">
        <v>53</v>
      </c>
      <c r="M6872" t="s">
        <v>366</v>
      </c>
      <c r="N6872">
        <v>1011</v>
      </c>
      <c r="O6872" t="s">
        <v>81</v>
      </c>
      <c r="P6872" t="s">
        <v>1254</v>
      </c>
      <c r="Q6872" t="s">
        <v>50</v>
      </c>
      <c r="R6872" t="s">
        <v>334</v>
      </c>
      <c r="S6872" t="s">
        <v>290</v>
      </c>
      <c r="T6872" t="s">
        <v>1095</v>
      </c>
      <c r="U6872" t="s">
        <v>144</v>
      </c>
      <c r="V6872" t="s">
        <v>911</v>
      </c>
      <c r="W6872" t="s">
        <v>181</v>
      </c>
      <c r="X6872" t="s">
        <v>76</v>
      </c>
      <c r="Y6872" t="s">
        <v>80</v>
      </c>
      <c r="Z6872" t="s">
        <v>3084</v>
      </c>
    </row>
    <row r="6873" spans="1:26" hidden="1" x14ac:dyDescent="0.25">
      <c r="A6873" t="s">
        <v>27127</v>
      </c>
      <c r="B6873" t="s">
        <v>27128</v>
      </c>
      <c r="C6873" s="1" t="str">
        <f t="shared" si="1131"/>
        <v>21:0392</v>
      </c>
      <c r="D6873" s="1" t="str">
        <f t="shared" si="1135"/>
        <v>21:0131</v>
      </c>
      <c r="E6873" t="s">
        <v>27129</v>
      </c>
      <c r="F6873" t="s">
        <v>27130</v>
      </c>
      <c r="H6873">
        <v>67.096830299999993</v>
      </c>
      <c r="I6873">
        <v>-81.840461500000004</v>
      </c>
      <c r="J6873" s="1" t="str">
        <f t="shared" si="1136"/>
        <v>NGR lake sediment grab sample</v>
      </c>
      <c r="K6873" s="1" t="str">
        <f t="shared" si="1137"/>
        <v>&lt;177 micron (NGR)</v>
      </c>
      <c r="L6873">
        <v>53</v>
      </c>
      <c r="M6873" t="s">
        <v>73</v>
      </c>
      <c r="N6873">
        <v>1012</v>
      </c>
      <c r="O6873" t="s">
        <v>297</v>
      </c>
      <c r="P6873" t="s">
        <v>49</v>
      </c>
      <c r="Q6873" t="s">
        <v>109</v>
      </c>
      <c r="R6873" t="s">
        <v>224</v>
      </c>
      <c r="S6873" t="s">
        <v>290</v>
      </c>
      <c r="T6873" t="s">
        <v>36</v>
      </c>
      <c r="U6873" t="s">
        <v>299</v>
      </c>
      <c r="V6873" t="s">
        <v>529</v>
      </c>
      <c r="W6873" t="s">
        <v>33</v>
      </c>
      <c r="X6873" t="s">
        <v>82</v>
      </c>
      <c r="Y6873" t="s">
        <v>66</v>
      </c>
      <c r="Z6873" t="s">
        <v>4754</v>
      </c>
    </row>
    <row r="6874" spans="1:26" hidden="1" x14ac:dyDescent="0.25">
      <c r="A6874" t="s">
        <v>27131</v>
      </c>
      <c r="B6874" t="s">
        <v>27132</v>
      </c>
      <c r="C6874" s="1" t="str">
        <f t="shared" si="1131"/>
        <v>21:0392</v>
      </c>
      <c r="D6874" s="1" t="str">
        <f t="shared" si="1135"/>
        <v>21:0131</v>
      </c>
      <c r="E6874" t="s">
        <v>27133</v>
      </c>
      <c r="F6874" t="s">
        <v>27134</v>
      </c>
      <c r="H6874">
        <v>67.112416199999998</v>
      </c>
      <c r="I6874">
        <v>-81.864965900000001</v>
      </c>
      <c r="J6874" s="1" t="str">
        <f t="shared" si="1136"/>
        <v>NGR lake sediment grab sample</v>
      </c>
      <c r="K6874" s="1" t="str">
        <f t="shared" si="1137"/>
        <v>&lt;177 micron (NGR)</v>
      </c>
      <c r="L6874">
        <v>53</v>
      </c>
      <c r="M6874" t="s">
        <v>87</v>
      </c>
      <c r="N6874">
        <v>1013</v>
      </c>
      <c r="O6874" t="s">
        <v>343</v>
      </c>
      <c r="P6874" t="s">
        <v>188</v>
      </c>
      <c r="Q6874" t="s">
        <v>97</v>
      </c>
      <c r="R6874" t="s">
        <v>306</v>
      </c>
      <c r="S6874" t="s">
        <v>198</v>
      </c>
      <c r="T6874" t="s">
        <v>36</v>
      </c>
      <c r="U6874" t="s">
        <v>208</v>
      </c>
      <c r="V6874" t="s">
        <v>853</v>
      </c>
      <c r="W6874" t="s">
        <v>290</v>
      </c>
      <c r="X6874" t="s">
        <v>82</v>
      </c>
      <c r="Y6874" t="s">
        <v>875</v>
      </c>
      <c r="Z6874" t="s">
        <v>1506</v>
      </c>
    </row>
    <row r="6875" spans="1:26" hidden="1" x14ac:dyDescent="0.25">
      <c r="A6875" t="s">
        <v>27135</v>
      </c>
      <c r="B6875" t="s">
        <v>27136</v>
      </c>
      <c r="C6875" s="1" t="str">
        <f t="shared" si="1131"/>
        <v>21:0392</v>
      </c>
      <c r="D6875" s="1" t="str">
        <f t="shared" si="1135"/>
        <v>21:0131</v>
      </c>
      <c r="E6875" t="s">
        <v>27137</v>
      </c>
      <c r="F6875" t="s">
        <v>27138</v>
      </c>
      <c r="H6875">
        <v>67.136800500000007</v>
      </c>
      <c r="I6875">
        <v>-81.963473199999996</v>
      </c>
      <c r="J6875" s="1" t="str">
        <f t="shared" si="1136"/>
        <v>NGR lake sediment grab sample</v>
      </c>
      <c r="K6875" s="1" t="str">
        <f t="shared" si="1137"/>
        <v>&lt;177 micron (NGR)</v>
      </c>
      <c r="L6875">
        <v>53</v>
      </c>
      <c r="M6875" t="s">
        <v>96</v>
      </c>
      <c r="N6875">
        <v>1014</v>
      </c>
      <c r="O6875" t="s">
        <v>631</v>
      </c>
      <c r="P6875" t="s">
        <v>35</v>
      </c>
      <c r="Q6875" t="s">
        <v>290</v>
      </c>
      <c r="R6875" t="s">
        <v>890</v>
      </c>
      <c r="S6875" t="s">
        <v>64</v>
      </c>
      <c r="T6875" t="s">
        <v>36</v>
      </c>
      <c r="U6875" t="s">
        <v>179</v>
      </c>
      <c r="V6875" t="s">
        <v>171</v>
      </c>
      <c r="W6875" t="s">
        <v>181</v>
      </c>
      <c r="X6875" t="s">
        <v>76</v>
      </c>
      <c r="Y6875" t="s">
        <v>80</v>
      </c>
      <c r="Z6875" t="s">
        <v>6700</v>
      </c>
    </row>
    <row r="6876" spans="1:26" hidden="1" x14ac:dyDescent="0.25">
      <c r="A6876" t="s">
        <v>27139</v>
      </c>
      <c r="B6876" t="s">
        <v>27140</v>
      </c>
      <c r="C6876" s="1" t="str">
        <f t="shared" si="1131"/>
        <v>21:0392</v>
      </c>
      <c r="D6876" s="1" t="str">
        <f t="shared" si="1135"/>
        <v>21:0131</v>
      </c>
      <c r="E6876" t="s">
        <v>27141</v>
      </c>
      <c r="F6876" t="s">
        <v>27142</v>
      </c>
      <c r="H6876">
        <v>67.156699200000006</v>
      </c>
      <c r="I6876">
        <v>-81.988251500000004</v>
      </c>
      <c r="J6876" s="1" t="str">
        <f t="shared" si="1136"/>
        <v>NGR lake sediment grab sample</v>
      </c>
      <c r="K6876" s="1" t="str">
        <f t="shared" si="1137"/>
        <v>&lt;177 micron (NGR)</v>
      </c>
      <c r="L6876">
        <v>53</v>
      </c>
      <c r="M6876" t="s">
        <v>106</v>
      </c>
      <c r="N6876">
        <v>1015</v>
      </c>
      <c r="O6876" t="s">
        <v>2164</v>
      </c>
      <c r="P6876" t="s">
        <v>1047</v>
      </c>
      <c r="Q6876" t="s">
        <v>64</v>
      </c>
      <c r="R6876" t="s">
        <v>13447</v>
      </c>
      <c r="S6876" t="s">
        <v>198</v>
      </c>
      <c r="T6876" t="s">
        <v>437</v>
      </c>
      <c r="U6876" t="s">
        <v>497</v>
      </c>
      <c r="V6876" t="s">
        <v>548</v>
      </c>
      <c r="W6876" t="s">
        <v>290</v>
      </c>
      <c r="X6876" t="s">
        <v>48</v>
      </c>
      <c r="Y6876" t="s">
        <v>1607</v>
      </c>
      <c r="Z6876" t="s">
        <v>668</v>
      </c>
    </row>
    <row r="6877" spans="1:26" hidden="1" x14ac:dyDescent="0.25">
      <c r="A6877" t="s">
        <v>27143</v>
      </c>
      <c r="B6877" t="s">
        <v>27144</v>
      </c>
      <c r="C6877" s="1" t="str">
        <f t="shared" si="1131"/>
        <v>21:0392</v>
      </c>
      <c r="D6877" s="1" t="str">
        <f>HYPERLINK("http://geochem.nrcan.gc.ca/cdogs/content/svy/svy_e.htm", "")</f>
        <v/>
      </c>
      <c r="G6877" s="1" t="str">
        <f>HYPERLINK("http://geochem.nrcan.gc.ca/cdogs/content/cr_/cr_00021_e.htm", "21")</f>
        <v>21</v>
      </c>
      <c r="J6877" t="s">
        <v>220</v>
      </c>
      <c r="K6877" t="s">
        <v>221</v>
      </c>
      <c r="L6877">
        <v>53</v>
      </c>
      <c r="M6877" t="s">
        <v>222</v>
      </c>
      <c r="N6877">
        <v>1016</v>
      </c>
      <c r="O6877" t="s">
        <v>108</v>
      </c>
      <c r="P6877" t="s">
        <v>134</v>
      </c>
      <c r="Q6877" t="s">
        <v>77</v>
      </c>
      <c r="R6877" t="s">
        <v>78</v>
      </c>
      <c r="S6877" t="s">
        <v>33</v>
      </c>
      <c r="T6877" t="s">
        <v>36</v>
      </c>
      <c r="U6877" t="s">
        <v>4834</v>
      </c>
      <c r="V6877" t="s">
        <v>457</v>
      </c>
      <c r="W6877" t="s">
        <v>76</v>
      </c>
      <c r="X6877" t="s">
        <v>890</v>
      </c>
      <c r="Y6877" t="s">
        <v>2590</v>
      </c>
      <c r="Z6877" t="s">
        <v>1042</v>
      </c>
    </row>
    <row r="6878" spans="1:26" hidden="1" x14ac:dyDescent="0.25">
      <c r="A6878" t="s">
        <v>27145</v>
      </c>
      <c r="B6878" t="s">
        <v>27146</v>
      </c>
      <c r="C6878" s="1" t="str">
        <f t="shared" si="1131"/>
        <v>21:0392</v>
      </c>
      <c r="D6878" s="1" t="str">
        <f t="shared" ref="D6878:D6894" si="1138">HYPERLINK("http://geochem.nrcan.gc.ca/cdogs/content/svy/svy210131_e.htm", "21:0131")</f>
        <v>21:0131</v>
      </c>
      <c r="E6878" t="s">
        <v>27147</v>
      </c>
      <c r="F6878" t="s">
        <v>27148</v>
      </c>
      <c r="H6878">
        <v>67.140918099999993</v>
      </c>
      <c r="I6878">
        <v>-81.849560400000001</v>
      </c>
      <c r="J6878" s="1" t="str">
        <f t="shared" ref="J6878:J6894" si="1139">HYPERLINK("http://geochem.nrcan.gc.ca/cdogs/content/kwd/kwd020027_e.htm", "NGR lake sediment grab sample")</f>
        <v>NGR lake sediment grab sample</v>
      </c>
      <c r="K6878" s="1" t="str">
        <f t="shared" ref="K6878:K6894" si="1140">HYPERLINK("http://geochem.nrcan.gc.ca/cdogs/content/kwd/kwd080006_e.htm", "&lt;177 micron (NGR)")</f>
        <v>&lt;177 micron (NGR)</v>
      </c>
      <c r="L6878">
        <v>53</v>
      </c>
      <c r="M6878" t="s">
        <v>118</v>
      </c>
      <c r="N6878">
        <v>1017</v>
      </c>
      <c r="O6878" t="s">
        <v>289</v>
      </c>
      <c r="P6878" t="s">
        <v>88</v>
      </c>
      <c r="Q6878" t="s">
        <v>121</v>
      </c>
      <c r="R6878" t="s">
        <v>343</v>
      </c>
      <c r="S6878" t="s">
        <v>110</v>
      </c>
      <c r="T6878" t="s">
        <v>36</v>
      </c>
      <c r="U6878" t="s">
        <v>67</v>
      </c>
      <c r="V6878" t="s">
        <v>1006</v>
      </c>
      <c r="W6878" t="s">
        <v>596</v>
      </c>
      <c r="X6878" t="s">
        <v>890</v>
      </c>
      <c r="Y6878" t="s">
        <v>80</v>
      </c>
      <c r="Z6878" t="s">
        <v>3055</v>
      </c>
    </row>
    <row r="6879" spans="1:26" hidden="1" x14ac:dyDescent="0.25">
      <c r="A6879" t="s">
        <v>27149</v>
      </c>
      <c r="B6879" t="s">
        <v>27150</v>
      </c>
      <c r="C6879" s="1" t="str">
        <f t="shared" si="1131"/>
        <v>21:0392</v>
      </c>
      <c r="D6879" s="1" t="str">
        <f t="shared" si="1138"/>
        <v>21:0131</v>
      </c>
      <c r="E6879" t="s">
        <v>27151</v>
      </c>
      <c r="F6879" t="s">
        <v>27152</v>
      </c>
      <c r="H6879">
        <v>67.138397100000006</v>
      </c>
      <c r="I6879">
        <v>-81.7773203</v>
      </c>
      <c r="J6879" s="1" t="str">
        <f t="shared" si="1139"/>
        <v>NGR lake sediment grab sample</v>
      </c>
      <c r="K6879" s="1" t="str">
        <f t="shared" si="1140"/>
        <v>&lt;177 micron (NGR)</v>
      </c>
      <c r="L6879">
        <v>53</v>
      </c>
      <c r="M6879" t="s">
        <v>131</v>
      </c>
      <c r="N6879">
        <v>1018</v>
      </c>
      <c r="O6879" t="s">
        <v>348</v>
      </c>
      <c r="P6879" t="s">
        <v>145</v>
      </c>
      <c r="Q6879" t="s">
        <v>283</v>
      </c>
      <c r="R6879" t="s">
        <v>335</v>
      </c>
      <c r="S6879" t="s">
        <v>109</v>
      </c>
      <c r="T6879" t="s">
        <v>36</v>
      </c>
      <c r="U6879" t="s">
        <v>938</v>
      </c>
      <c r="V6879" t="s">
        <v>171</v>
      </c>
      <c r="W6879" t="s">
        <v>80</v>
      </c>
      <c r="X6879" t="s">
        <v>82</v>
      </c>
      <c r="Y6879" t="s">
        <v>66</v>
      </c>
      <c r="Z6879" t="s">
        <v>80</v>
      </c>
    </row>
    <row r="6880" spans="1:26" hidden="1" x14ac:dyDescent="0.25">
      <c r="A6880" t="s">
        <v>27153</v>
      </c>
      <c r="B6880" t="s">
        <v>27154</v>
      </c>
      <c r="C6880" s="1" t="str">
        <f t="shared" si="1131"/>
        <v>21:0392</v>
      </c>
      <c r="D6880" s="1" t="str">
        <f t="shared" si="1138"/>
        <v>21:0131</v>
      </c>
      <c r="E6880" t="s">
        <v>27155</v>
      </c>
      <c r="F6880" t="s">
        <v>27156</v>
      </c>
      <c r="H6880">
        <v>67.118911900000001</v>
      </c>
      <c r="I6880">
        <v>-81.792136400000004</v>
      </c>
      <c r="J6880" s="1" t="str">
        <f t="shared" si="1139"/>
        <v>NGR lake sediment grab sample</v>
      </c>
      <c r="K6880" s="1" t="str">
        <f t="shared" si="1140"/>
        <v>&lt;177 micron (NGR)</v>
      </c>
      <c r="L6880">
        <v>53</v>
      </c>
      <c r="M6880" t="s">
        <v>143</v>
      </c>
      <c r="N6880">
        <v>1019</v>
      </c>
      <c r="O6880" t="s">
        <v>577</v>
      </c>
      <c r="P6880" t="s">
        <v>488</v>
      </c>
      <c r="Q6880" t="s">
        <v>391</v>
      </c>
      <c r="R6880" t="s">
        <v>79</v>
      </c>
      <c r="S6880" t="s">
        <v>109</v>
      </c>
      <c r="T6880" t="s">
        <v>122</v>
      </c>
      <c r="U6880" t="s">
        <v>178</v>
      </c>
      <c r="V6880" t="s">
        <v>1607</v>
      </c>
      <c r="W6880" t="s">
        <v>97</v>
      </c>
      <c r="X6880" t="s">
        <v>760</v>
      </c>
      <c r="Y6880" t="s">
        <v>875</v>
      </c>
      <c r="Z6880" t="s">
        <v>760</v>
      </c>
    </row>
    <row r="6881" spans="1:26" hidden="1" x14ac:dyDescent="0.25">
      <c r="A6881" t="s">
        <v>27157</v>
      </c>
      <c r="B6881" t="s">
        <v>27158</v>
      </c>
      <c r="C6881" s="1" t="str">
        <f t="shared" si="1131"/>
        <v>21:0392</v>
      </c>
      <c r="D6881" s="1" t="str">
        <f t="shared" si="1138"/>
        <v>21:0131</v>
      </c>
      <c r="E6881" t="s">
        <v>27159</v>
      </c>
      <c r="F6881" t="s">
        <v>27160</v>
      </c>
      <c r="H6881">
        <v>67.126139600000002</v>
      </c>
      <c r="I6881">
        <v>-81.700501299999999</v>
      </c>
      <c r="J6881" s="1" t="str">
        <f t="shared" si="1139"/>
        <v>NGR lake sediment grab sample</v>
      </c>
      <c r="K6881" s="1" t="str">
        <f t="shared" si="1140"/>
        <v>&lt;177 micron (NGR)</v>
      </c>
      <c r="L6881">
        <v>53</v>
      </c>
      <c r="M6881" t="s">
        <v>177</v>
      </c>
      <c r="N6881">
        <v>1020</v>
      </c>
      <c r="O6881" t="s">
        <v>74</v>
      </c>
      <c r="P6881" t="s">
        <v>244</v>
      </c>
      <c r="Q6881" t="s">
        <v>64</v>
      </c>
      <c r="R6881" t="s">
        <v>349</v>
      </c>
      <c r="S6881" t="s">
        <v>76</v>
      </c>
      <c r="T6881" t="s">
        <v>36</v>
      </c>
      <c r="U6881" t="s">
        <v>163</v>
      </c>
      <c r="V6881" t="s">
        <v>564</v>
      </c>
      <c r="W6881" t="s">
        <v>80</v>
      </c>
      <c r="X6881" t="s">
        <v>76</v>
      </c>
      <c r="Y6881" t="s">
        <v>309</v>
      </c>
      <c r="Z6881" t="s">
        <v>1007</v>
      </c>
    </row>
    <row r="6882" spans="1:26" hidden="1" x14ac:dyDescent="0.25">
      <c r="A6882" t="s">
        <v>27161</v>
      </c>
      <c r="B6882" t="s">
        <v>27162</v>
      </c>
      <c r="C6882" s="1" t="str">
        <f t="shared" si="1131"/>
        <v>21:0392</v>
      </c>
      <c r="D6882" s="1" t="str">
        <f t="shared" si="1138"/>
        <v>21:0131</v>
      </c>
      <c r="E6882" t="s">
        <v>27163</v>
      </c>
      <c r="F6882" t="s">
        <v>27164</v>
      </c>
      <c r="H6882">
        <v>67.1270186</v>
      </c>
      <c r="I6882">
        <v>-81.620203399999994</v>
      </c>
      <c r="J6882" s="1" t="str">
        <f t="shared" si="1139"/>
        <v>NGR lake sediment grab sample</v>
      </c>
      <c r="K6882" s="1" t="str">
        <f t="shared" si="1140"/>
        <v>&lt;177 micron (NGR)</v>
      </c>
      <c r="L6882">
        <v>53</v>
      </c>
      <c r="M6882" t="s">
        <v>187</v>
      </c>
      <c r="N6882">
        <v>1021</v>
      </c>
      <c r="O6882" t="s">
        <v>252</v>
      </c>
      <c r="P6882" t="s">
        <v>759</v>
      </c>
      <c r="Q6882" t="s">
        <v>708</v>
      </c>
      <c r="R6882" t="s">
        <v>761</v>
      </c>
      <c r="S6882" t="s">
        <v>198</v>
      </c>
      <c r="T6882" t="s">
        <v>36</v>
      </c>
      <c r="U6882" t="s">
        <v>463</v>
      </c>
      <c r="V6882" t="s">
        <v>5085</v>
      </c>
      <c r="W6882" t="s">
        <v>146</v>
      </c>
      <c r="X6882" t="s">
        <v>890</v>
      </c>
      <c r="Y6882" t="s">
        <v>309</v>
      </c>
      <c r="Z6882" t="s">
        <v>2020</v>
      </c>
    </row>
    <row r="6883" spans="1:26" hidden="1" x14ac:dyDescent="0.25">
      <c r="A6883" t="s">
        <v>27165</v>
      </c>
      <c r="B6883" t="s">
        <v>27166</v>
      </c>
      <c r="C6883" s="1" t="str">
        <f t="shared" si="1131"/>
        <v>21:0392</v>
      </c>
      <c r="D6883" s="1" t="str">
        <f t="shared" si="1138"/>
        <v>21:0131</v>
      </c>
      <c r="E6883" t="s">
        <v>27167</v>
      </c>
      <c r="F6883" t="s">
        <v>27168</v>
      </c>
      <c r="H6883">
        <v>67.131453100000002</v>
      </c>
      <c r="I6883">
        <v>-81.521348399999994</v>
      </c>
      <c r="J6883" s="1" t="str">
        <f t="shared" si="1139"/>
        <v>NGR lake sediment grab sample</v>
      </c>
      <c r="K6883" s="1" t="str">
        <f t="shared" si="1140"/>
        <v>&lt;177 micron (NGR)</v>
      </c>
      <c r="L6883">
        <v>53</v>
      </c>
      <c r="M6883" t="s">
        <v>196</v>
      </c>
      <c r="N6883">
        <v>1022</v>
      </c>
      <c r="O6883" t="s">
        <v>798</v>
      </c>
      <c r="P6883" t="s">
        <v>75</v>
      </c>
      <c r="Q6883" t="s">
        <v>76</v>
      </c>
      <c r="R6883" t="s">
        <v>271</v>
      </c>
      <c r="S6883" t="s">
        <v>146</v>
      </c>
      <c r="T6883" t="s">
        <v>36</v>
      </c>
      <c r="U6883" t="s">
        <v>470</v>
      </c>
      <c r="V6883" t="s">
        <v>2909</v>
      </c>
      <c r="W6883" t="s">
        <v>66</v>
      </c>
      <c r="X6883" t="s">
        <v>283</v>
      </c>
      <c r="Y6883" t="s">
        <v>125</v>
      </c>
      <c r="Z6883" t="s">
        <v>554</v>
      </c>
    </row>
    <row r="6884" spans="1:26" hidden="1" x14ac:dyDescent="0.25">
      <c r="A6884" t="s">
        <v>27169</v>
      </c>
      <c r="B6884" t="s">
        <v>27170</v>
      </c>
      <c r="C6884" s="1" t="str">
        <f t="shared" si="1131"/>
        <v>21:0392</v>
      </c>
      <c r="D6884" s="1" t="str">
        <f t="shared" si="1138"/>
        <v>21:0131</v>
      </c>
      <c r="E6884" t="s">
        <v>27171</v>
      </c>
      <c r="F6884" t="s">
        <v>27172</v>
      </c>
      <c r="H6884">
        <v>67.086160599999999</v>
      </c>
      <c r="I6884">
        <v>-81.540650999999997</v>
      </c>
      <c r="J6884" s="1" t="str">
        <f t="shared" si="1139"/>
        <v>NGR lake sediment grab sample</v>
      </c>
      <c r="K6884" s="1" t="str">
        <f t="shared" si="1140"/>
        <v>&lt;177 micron (NGR)</v>
      </c>
      <c r="L6884">
        <v>53</v>
      </c>
      <c r="M6884" t="s">
        <v>206</v>
      </c>
      <c r="N6884">
        <v>1023</v>
      </c>
      <c r="O6884" t="s">
        <v>300</v>
      </c>
      <c r="P6884" t="s">
        <v>596</v>
      </c>
      <c r="Q6884" t="s">
        <v>97</v>
      </c>
      <c r="R6884" t="s">
        <v>349</v>
      </c>
      <c r="S6884" t="s">
        <v>76</v>
      </c>
      <c r="T6884" t="s">
        <v>36</v>
      </c>
      <c r="U6884" t="s">
        <v>40</v>
      </c>
      <c r="V6884" t="s">
        <v>2909</v>
      </c>
      <c r="W6884" t="s">
        <v>53</v>
      </c>
      <c r="X6884" t="s">
        <v>283</v>
      </c>
      <c r="Y6884" t="s">
        <v>309</v>
      </c>
      <c r="Z6884" t="s">
        <v>3162</v>
      </c>
    </row>
    <row r="6885" spans="1:26" hidden="1" x14ac:dyDescent="0.25">
      <c r="A6885" t="s">
        <v>27173</v>
      </c>
      <c r="B6885" t="s">
        <v>27174</v>
      </c>
      <c r="C6885" s="1" t="str">
        <f t="shared" si="1131"/>
        <v>21:0392</v>
      </c>
      <c r="D6885" s="1" t="str">
        <f t="shared" si="1138"/>
        <v>21:0131</v>
      </c>
      <c r="E6885" t="s">
        <v>27175</v>
      </c>
      <c r="F6885" t="s">
        <v>27176</v>
      </c>
      <c r="H6885">
        <v>67.066520199999999</v>
      </c>
      <c r="I6885">
        <v>-81.436658100000002</v>
      </c>
      <c r="J6885" s="1" t="str">
        <f t="shared" si="1139"/>
        <v>NGR lake sediment grab sample</v>
      </c>
      <c r="K6885" s="1" t="str">
        <f t="shared" si="1140"/>
        <v>&lt;177 micron (NGR)</v>
      </c>
      <c r="L6885">
        <v>53</v>
      </c>
      <c r="M6885" t="s">
        <v>214</v>
      </c>
      <c r="N6885">
        <v>1024</v>
      </c>
      <c r="O6885" t="s">
        <v>236</v>
      </c>
      <c r="P6885" t="s">
        <v>596</v>
      </c>
      <c r="Q6885" t="s">
        <v>76</v>
      </c>
      <c r="R6885" t="s">
        <v>271</v>
      </c>
      <c r="S6885" t="s">
        <v>78</v>
      </c>
      <c r="T6885" t="s">
        <v>36</v>
      </c>
      <c r="U6885" t="s">
        <v>112</v>
      </c>
      <c r="V6885" t="s">
        <v>227</v>
      </c>
      <c r="W6885" t="s">
        <v>277</v>
      </c>
      <c r="X6885" t="s">
        <v>76</v>
      </c>
      <c r="Y6885" t="s">
        <v>66</v>
      </c>
      <c r="Z6885" t="s">
        <v>201</v>
      </c>
    </row>
    <row r="6886" spans="1:26" hidden="1" x14ac:dyDescent="0.25">
      <c r="A6886" t="s">
        <v>27177</v>
      </c>
      <c r="B6886" t="s">
        <v>27178</v>
      </c>
      <c r="C6886" s="1" t="str">
        <f t="shared" ref="C6886:C6949" si="1141">HYPERLINK("http://geochem.nrcan.gc.ca/cdogs/content/bdl/bdl210392_e.htm", "21:0392")</f>
        <v>21:0392</v>
      </c>
      <c r="D6886" s="1" t="str">
        <f t="shared" si="1138"/>
        <v>21:0131</v>
      </c>
      <c r="E6886" t="s">
        <v>27179</v>
      </c>
      <c r="F6886" t="s">
        <v>27180</v>
      </c>
      <c r="H6886">
        <v>67.152834100000007</v>
      </c>
      <c r="I6886">
        <v>-81.445533299999994</v>
      </c>
      <c r="J6886" s="1" t="str">
        <f t="shared" si="1139"/>
        <v>NGR lake sediment grab sample</v>
      </c>
      <c r="K6886" s="1" t="str">
        <f t="shared" si="1140"/>
        <v>&lt;177 micron (NGR)</v>
      </c>
      <c r="L6886">
        <v>54</v>
      </c>
      <c r="M6886" t="s">
        <v>242</v>
      </c>
      <c r="N6886">
        <v>1025</v>
      </c>
      <c r="O6886" t="s">
        <v>108</v>
      </c>
      <c r="P6886" t="s">
        <v>244</v>
      </c>
      <c r="Q6886" t="s">
        <v>76</v>
      </c>
      <c r="R6886" t="s">
        <v>110</v>
      </c>
      <c r="S6886" t="s">
        <v>78</v>
      </c>
      <c r="T6886" t="s">
        <v>36</v>
      </c>
      <c r="U6886" t="s">
        <v>163</v>
      </c>
      <c r="V6886" t="s">
        <v>227</v>
      </c>
      <c r="W6886" t="s">
        <v>109</v>
      </c>
      <c r="X6886" t="s">
        <v>76</v>
      </c>
      <c r="Y6886" t="s">
        <v>309</v>
      </c>
      <c r="Z6886" t="s">
        <v>1006</v>
      </c>
    </row>
    <row r="6887" spans="1:26" hidden="1" x14ac:dyDescent="0.25">
      <c r="A6887" t="s">
        <v>27181</v>
      </c>
      <c r="B6887" t="s">
        <v>27182</v>
      </c>
      <c r="C6887" s="1" t="str">
        <f t="shared" si="1141"/>
        <v>21:0392</v>
      </c>
      <c r="D6887" s="1" t="str">
        <f t="shared" si="1138"/>
        <v>21:0131</v>
      </c>
      <c r="E6887" t="s">
        <v>27183</v>
      </c>
      <c r="F6887" t="s">
        <v>27184</v>
      </c>
      <c r="H6887">
        <v>67.096397400000001</v>
      </c>
      <c r="I6887">
        <v>-81.434364299999999</v>
      </c>
      <c r="J6887" s="1" t="str">
        <f t="shared" si="1139"/>
        <v>NGR lake sediment grab sample</v>
      </c>
      <c r="K6887" s="1" t="str">
        <f t="shared" si="1140"/>
        <v>&lt;177 micron (NGR)</v>
      </c>
      <c r="L6887">
        <v>54</v>
      </c>
      <c r="M6887" t="s">
        <v>47</v>
      </c>
      <c r="N6887">
        <v>1026</v>
      </c>
      <c r="O6887" t="s">
        <v>49</v>
      </c>
      <c r="P6887" t="s">
        <v>108</v>
      </c>
      <c r="Q6887" t="s">
        <v>78</v>
      </c>
      <c r="R6887" t="s">
        <v>34</v>
      </c>
      <c r="S6887" t="s">
        <v>78</v>
      </c>
      <c r="T6887" t="s">
        <v>36</v>
      </c>
      <c r="U6887" t="s">
        <v>228</v>
      </c>
      <c r="V6887" t="s">
        <v>99</v>
      </c>
      <c r="W6887" t="s">
        <v>53</v>
      </c>
      <c r="X6887" t="s">
        <v>82</v>
      </c>
      <c r="Y6887" t="s">
        <v>66</v>
      </c>
      <c r="Z6887" t="s">
        <v>109</v>
      </c>
    </row>
    <row r="6888" spans="1:26" hidden="1" x14ac:dyDescent="0.25">
      <c r="A6888" t="s">
        <v>27185</v>
      </c>
      <c r="B6888" t="s">
        <v>27186</v>
      </c>
      <c r="C6888" s="1" t="str">
        <f t="shared" si="1141"/>
        <v>21:0392</v>
      </c>
      <c r="D6888" s="1" t="str">
        <f t="shared" si="1138"/>
        <v>21:0131</v>
      </c>
      <c r="E6888" t="s">
        <v>27187</v>
      </c>
      <c r="F6888" t="s">
        <v>27188</v>
      </c>
      <c r="H6888">
        <v>67.112076000000002</v>
      </c>
      <c r="I6888">
        <v>-81.469735700000001</v>
      </c>
      <c r="J6888" s="1" t="str">
        <f t="shared" si="1139"/>
        <v>NGR lake sediment grab sample</v>
      </c>
      <c r="K6888" s="1" t="str">
        <f t="shared" si="1140"/>
        <v>&lt;177 micron (NGR)</v>
      </c>
      <c r="L6888">
        <v>54</v>
      </c>
      <c r="M6888" t="s">
        <v>60</v>
      </c>
      <c r="N6888">
        <v>1027</v>
      </c>
      <c r="O6888" t="s">
        <v>760</v>
      </c>
      <c r="P6888" t="s">
        <v>760</v>
      </c>
      <c r="Q6888" t="s">
        <v>760</v>
      </c>
      <c r="R6888" t="s">
        <v>760</v>
      </c>
      <c r="S6888" t="s">
        <v>760</v>
      </c>
      <c r="T6888" t="s">
        <v>760</v>
      </c>
      <c r="U6888" t="s">
        <v>760</v>
      </c>
      <c r="V6888" t="s">
        <v>760</v>
      </c>
      <c r="W6888" t="s">
        <v>760</v>
      </c>
      <c r="X6888" t="s">
        <v>760</v>
      </c>
      <c r="Y6888" t="s">
        <v>760</v>
      </c>
      <c r="Z6888" t="s">
        <v>760</v>
      </c>
    </row>
    <row r="6889" spans="1:26" hidden="1" x14ac:dyDescent="0.25">
      <c r="A6889" t="s">
        <v>27189</v>
      </c>
      <c r="B6889" t="s">
        <v>27190</v>
      </c>
      <c r="C6889" s="1" t="str">
        <f t="shared" si="1141"/>
        <v>21:0392</v>
      </c>
      <c r="D6889" s="1" t="str">
        <f t="shared" si="1138"/>
        <v>21:0131</v>
      </c>
      <c r="E6889" t="s">
        <v>27179</v>
      </c>
      <c r="F6889" t="s">
        <v>27191</v>
      </c>
      <c r="H6889">
        <v>67.152834100000007</v>
      </c>
      <c r="I6889">
        <v>-81.445533299999994</v>
      </c>
      <c r="J6889" s="1" t="str">
        <f t="shared" si="1139"/>
        <v>NGR lake sediment grab sample</v>
      </c>
      <c r="K6889" s="1" t="str">
        <f t="shared" si="1140"/>
        <v>&lt;177 micron (NGR)</v>
      </c>
      <c r="L6889">
        <v>54</v>
      </c>
      <c r="M6889" t="s">
        <v>366</v>
      </c>
      <c r="N6889">
        <v>1028</v>
      </c>
      <c r="O6889" t="s">
        <v>108</v>
      </c>
      <c r="P6889" t="s">
        <v>75</v>
      </c>
      <c r="Q6889" t="s">
        <v>76</v>
      </c>
      <c r="R6889" t="s">
        <v>77</v>
      </c>
      <c r="S6889" t="s">
        <v>78</v>
      </c>
      <c r="T6889" t="s">
        <v>36</v>
      </c>
      <c r="U6889" t="s">
        <v>497</v>
      </c>
      <c r="V6889" t="s">
        <v>1216</v>
      </c>
      <c r="W6889" t="s">
        <v>64</v>
      </c>
      <c r="X6889" t="s">
        <v>76</v>
      </c>
      <c r="Y6889" t="s">
        <v>309</v>
      </c>
      <c r="Z6889" t="s">
        <v>992</v>
      </c>
    </row>
    <row r="6890" spans="1:26" hidden="1" x14ac:dyDescent="0.25">
      <c r="A6890" t="s">
        <v>27192</v>
      </c>
      <c r="B6890" t="s">
        <v>27193</v>
      </c>
      <c r="C6890" s="1" t="str">
        <f t="shared" si="1141"/>
        <v>21:0392</v>
      </c>
      <c r="D6890" s="1" t="str">
        <f t="shared" si="1138"/>
        <v>21:0131</v>
      </c>
      <c r="E6890" t="s">
        <v>27194</v>
      </c>
      <c r="F6890" t="s">
        <v>27195</v>
      </c>
      <c r="H6890">
        <v>67.154780700000003</v>
      </c>
      <c r="I6890">
        <v>-81.5029945</v>
      </c>
      <c r="J6890" s="1" t="str">
        <f t="shared" si="1139"/>
        <v>NGR lake sediment grab sample</v>
      </c>
      <c r="K6890" s="1" t="str">
        <f t="shared" si="1140"/>
        <v>&lt;177 micron (NGR)</v>
      </c>
      <c r="L6890">
        <v>54</v>
      </c>
      <c r="M6890" t="s">
        <v>73</v>
      </c>
      <c r="N6890">
        <v>1029</v>
      </c>
      <c r="O6890" t="s">
        <v>297</v>
      </c>
      <c r="P6890" t="s">
        <v>546</v>
      </c>
      <c r="Q6890" t="s">
        <v>97</v>
      </c>
      <c r="R6890" t="s">
        <v>335</v>
      </c>
      <c r="S6890" t="s">
        <v>181</v>
      </c>
      <c r="T6890" t="s">
        <v>36</v>
      </c>
      <c r="U6890" t="s">
        <v>100</v>
      </c>
      <c r="V6890" t="s">
        <v>227</v>
      </c>
      <c r="W6890" t="s">
        <v>33</v>
      </c>
      <c r="X6890" t="s">
        <v>760</v>
      </c>
      <c r="Y6890" t="s">
        <v>760</v>
      </c>
      <c r="Z6890" t="s">
        <v>760</v>
      </c>
    </row>
    <row r="6891" spans="1:26" hidden="1" x14ac:dyDescent="0.25">
      <c r="A6891" t="s">
        <v>27196</v>
      </c>
      <c r="B6891" t="s">
        <v>27197</v>
      </c>
      <c r="C6891" s="1" t="str">
        <f t="shared" si="1141"/>
        <v>21:0392</v>
      </c>
      <c r="D6891" s="1" t="str">
        <f t="shared" si="1138"/>
        <v>21:0131</v>
      </c>
      <c r="E6891" t="s">
        <v>27198</v>
      </c>
      <c r="F6891" t="s">
        <v>27199</v>
      </c>
      <c r="H6891">
        <v>67.150150400000001</v>
      </c>
      <c r="I6891">
        <v>-81.585235600000004</v>
      </c>
      <c r="J6891" s="1" t="str">
        <f t="shared" si="1139"/>
        <v>NGR lake sediment grab sample</v>
      </c>
      <c r="K6891" s="1" t="str">
        <f t="shared" si="1140"/>
        <v>&lt;177 micron (NGR)</v>
      </c>
      <c r="L6891">
        <v>54</v>
      </c>
      <c r="M6891" t="s">
        <v>251</v>
      </c>
      <c r="N6891">
        <v>1030</v>
      </c>
      <c r="O6891" t="s">
        <v>1254</v>
      </c>
      <c r="P6891" t="s">
        <v>75</v>
      </c>
      <c r="Q6891" t="s">
        <v>97</v>
      </c>
      <c r="R6891" t="s">
        <v>596</v>
      </c>
      <c r="S6891" t="s">
        <v>181</v>
      </c>
      <c r="T6891" t="s">
        <v>36</v>
      </c>
      <c r="U6891" t="s">
        <v>163</v>
      </c>
      <c r="V6891" t="s">
        <v>216</v>
      </c>
      <c r="W6891" t="s">
        <v>181</v>
      </c>
      <c r="X6891" t="s">
        <v>77</v>
      </c>
      <c r="Y6891" t="s">
        <v>380</v>
      </c>
      <c r="Z6891" t="s">
        <v>109</v>
      </c>
    </row>
    <row r="6892" spans="1:26" hidden="1" x14ac:dyDescent="0.25">
      <c r="A6892" t="s">
        <v>27200</v>
      </c>
      <c r="B6892" t="s">
        <v>27201</v>
      </c>
      <c r="C6892" s="1" t="str">
        <f t="shared" si="1141"/>
        <v>21:0392</v>
      </c>
      <c r="D6892" s="1" t="str">
        <f t="shared" si="1138"/>
        <v>21:0131</v>
      </c>
      <c r="E6892" t="s">
        <v>27202</v>
      </c>
      <c r="F6892" t="s">
        <v>27203</v>
      </c>
      <c r="H6892">
        <v>67.151802399999994</v>
      </c>
      <c r="I6892">
        <v>-81.636532799999998</v>
      </c>
      <c r="J6892" s="1" t="str">
        <f t="shared" si="1139"/>
        <v>NGR lake sediment grab sample</v>
      </c>
      <c r="K6892" s="1" t="str">
        <f t="shared" si="1140"/>
        <v>&lt;177 micron (NGR)</v>
      </c>
      <c r="L6892">
        <v>54</v>
      </c>
      <c r="M6892" t="s">
        <v>259</v>
      </c>
      <c r="N6892">
        <v>1031</v>
      </c>
      <c r="O6892" t="s">
        <v>759</v>
      </c>
      <c r="P6892" t="s">
        <v>546</v>
      </c>
      <c r="Q6892" t="s">
        <v>50</v>
      </c>
      <c r="R6892" t="s">
        <v>145</v>
      </c>
      <c r="S6892" t="s">
        <v>97</v>
      </c>
      <c r="T6892" t="s">
        <v>36</v>
      </c>
      <c r="U6892" t="s">
        <v>89</v>
      </c>
      <c r="V6892" t="s">
        <v>408</v>
      </c>
      <c r="W6892" t="s">
        <v>80</v>
      </c>
      <c r="X6892" t="s">
        <v>283</v>
      </c>
      <c r="Y6892" t="s">
        <v>309</v>
      </c>
      <c r="Z6892" t="s">
        <v>64</v>
      </c>
    </row>
    <row r="6893" spans="1:26" hidden="1" x14ac:dyDescent="0.25">
      <c r="A6893" t="s">
        <v>27204</v>
      </c>
      <c r="B6893" t="s">
        <v>27205</v>
      </c>
      <c r="C6893" s="1" t="str">
        <f t="shared" si="1141"/>
        <v>21:0392</v>
      </c>
      <c r="D6893" s="1" t="str">
        <f t="shared" si="1138"/>
        <v>21:0131</v>
      </c>
      <c r="E6893" t="s">
        <v>27202</v>
      </c>
      <c r="F6893" t="s">
        <v>27206</v>
      </c>
      <c r="H6893">
        <v>67.151802399999994</v>
      </c>
      <c r="I6893">
        <v>-81.636532799999998</v>
      </c>
      <c r="J6893" s="1" t="str">
        <f t="shared" si="1139"/>
        <v>NGR lake sediment grab sample</v>
      </c>
      <c r="K6893" s="1" t="str">
        <f t="shared" si="1140"/>
        <v>&lt;177 micron (NGR)</v>
      </c>
      <c r="L6893">
        <v>54</v>
      </c>
      <c r="M6893" t="s">
        <v>268</v>
      </c>
      <c r="N6893">
        <v>1032</v>
      </c>
      <c r="O6893" t="s">
        <v>320</v>
      </c>
      <c r="P6893" t="s">
        <v>62</v>
      </c>
      <c r="Q6893" t="s">
        <v>34</v>
      </c>
      <c r="R6893" t="s">
        <v>32</v>
      </c>
      <c r="S6893" t="s">
        <v>97</v>
      </c>
      <c r="T6893" t="s">
        <v>36</v>
      </c>
      <c r="U6893" t="s">
        <v>208</v>
      </c>
      <c r="V6893" t="s">
        <v>853</v>
      </c>
      <c r="W6893" t="s">
        <v>33</v>
      </c>
      <c r="X6893" t="s">
        <v>283</v>
      </c>
      <c r="Y6893" t="s">
        <v>125</v>
      </c>
      <c r="Z6893" t="s">
        <v>1183</v>
      </c>
    </row>
    <row r="6894" spans="1:26" hidden="1" x14ac:dyDescent="0.25">
      <c r="A6894" t="s">
        <v>27207</v>
      </c>
      <c r="B6894" t="s">
        <v>27208</v>
      </c>
      <c r="C6894" s="1" t="str">
        <f t="shared" si="1141"/>
        <v>21:0392</v>
      </c>
      <c r="D6894" s="1" t="str">
        <f t="shared" si="1138"/>
        <v>21:0131</v>
      </c>
      <c r="E6894" t="s">
        <v>27209</v>
      </c>
      <c r="F6894" t="s">
        <v>27210</v>
      </c>
      <c r="H6894">
        <v>67.143251699999993</v>
      </c>
      <c r="I6894">
        <v>-81.669944299999997</v>
      </c>
      <c r="J6894" s="1" t="str">
        <f t="shared" si="1139"/>
        <v>NGR lake sediment grab sample</v>
      </c>
      <c r="K6894" s="1" t="str">
        <f t="shared" si="1140"/>
        <v>&lt;177 micron (NGR)</v>
      </c>
      <c r="L6894">
        <v>54</v>
      </c>
      <c r="M6894" t="s">
        <v>87</v>
      </c>
      <c r="N6894">
        <v>1033</v>
      </c>
      <c r="O6894" t="s">
        <v>702</v>
      </c>
      <c r="P6894" t="s">
        <v>82</v>
      </c>
      <c r="Q6894" t="s">
        <v>198</v>
      </c>
      <c r="R6894" t="s">
        <v>108</v>
      </c>
      <c r="S6894" t="s">
        <v>64</v>
      </c>
      <c r="T6894" t="s">
        <v>36</v>
      </c>
      <c r="U6894" t="s">
        <v>639</v>
      </c>
      <c r="V6894" t="s">
        <v>1172</v>
      </c>
      <c r="W6894" t="s">
        <v>290</v>
      </c>
      <c r="X6894" t="s">
        <v>76</v>
      </c>
      <c r="Y6894" t="s">
        <v>181</v>
      </c>
      <c r="Z6894" t="s">
        <v>63</v>
      </c>
    </row>
    <row r="6895" spans="1:26" hidden="1" x14ac:dyDescent="0.25">
      <c r="A6895" t="s">
        <v>27211</v>
      </c>
      <c r="B6895" t="s">
        <v>27212</v>
      </c>
      <c r="C6895" s="1" t="str">
        <f t="shared" si="1141"/>
        <v>21:0392</v>
      </c>
      <c r="D6895" s="1" t="str">
        <f>HYPERLINK("http://geochem.nrcan.gc.ca/cdogs/content/svy/svy_e.htm", "")</f>
        <v/>
      </c>
      <c r="G6895" s="1" t="str">
        <f>HYPERLINK("http://geochem.nrcan.gc.ca/cdogs/content/cr_/cr_00007_e.htm", "7")</f>
        <v>7</v>
      </c>
      <c r="J6895" t="s">
        <v>220</v>
      </c>
      <c r="K6895" t="s">
        <v>221</v>
      </c>
      <c r="L6895">
        <v>54</v>
      </c>
      <c r="M6895" t="s">
        <v>222</v>
      </c>
      <c r="N6895">
        <v>1034</v>
      </c>
      <c r="O6895" t="s">
        <v>108</v>
      </c>
      <c r="P6895" t="s">
        <v>224</v>
      </c>
      <c r="Q6895" t="s">
        <v>290</v>
      </c>
      <c r="R6895" t="s">
        <v>181</v>
      </c>
      <c r="S6895" t="s">
        <v>39</v>
      </c>
      <c r="T6895" t="s">
        <v>225</v>
      </c>
      <c r="U6895" t="s">
        <v>825</v>
      </c>
      <c r="V6895" t="s">
        <v>309</v>
      </c>
      <c r="W6895" t="s">
        <v>53</v>
      </c>
      <c r="X6895" t="s">
        <v>760</v>
      </c>
      <c r="Y6895" t="s">
        <v>8017</v>
      </c>
      <c r="Z6895" t="s">
        <v>760</v>
      </c>
    </row>
    <row r="6896" spans="1:26" hidden="1" x14ac:dyDescent="0.25">
      <c r="A6896" t="s">
        <v>27213</v>
      </c>
      <c r="B6896" t="s">
        <v>27214</v>
      </c>
      <c r="C6896" s="1" t="str">
        <f t="shared" si="1141"/>
        <v>21:0392</v>
      </c>
      <c r="D6896" s="1" t="str">
        <f t="shared" ref="D6896:D6906" si="1142">HYPERLINK("http://geochem.nrcan.gc.ca/cdogs/content/svy/svy210131_e.htm", "21:0131")</f>
        <v>21:0131</v>
      </c>
      <c r="E6896" t="s">
        <v>27215</v>
      </c>
      <c r="F6896" t="s">
        <v>27216</v>
      </c>
      <c r="H6896">
        <v>68.017673700000003</v>
      </c>
      <c r="I6896">
        <v>-82.816246000000007</v>
      </c>
      <c r="J6896" s="1" t="str">
        <f t="shared" ref="J6896:J6906" si="1143">HYPERLINK("http://geochem.nrcan.gc.ca/cdogs/content/kwd/kwd020027_e.htm", "NGR lake sediment grab sample")</f>
        <v>NGR lake sediment grab sample</v>
      </c>
      <c r="K6896" s="1" t="str">
        <f t="shared" ref="K6896:K6906" si="1144">HYPERLINK("http://geochem.nrcan.gc.ca/cdogs/content/kwd/kwd080006_e.htm", "&lt;177 micron (NGR)")</f>
        <v>&lt;177 micron (NGR)</v>
      </c>
      <c r="L6896">
        <v>55</v>
      </c>
      <c r="M6896" t="s">
        <v>30</v>
      </c>
      <c r="N6896">
        <v>1035</v>
      </c>
      <c r="O6896" t="s">
        <v>88</v>
      </c>
      <c r="P6896" t="s">
        <v>253</v>
      </c>
      <c r="Q6896" t="s">
        <v>110</v>
      </c>
      <c r="R6896" t="s">
        <v>708</v>
      </c>
      <c r="S6896" t="s">
        <v>109</v>
      </c>
      <c r="T6896" t="s">
        <v>36</v>
      </c>
      <c r="U6896" t="s">
        <v>858</v>
      </c>
      <c r="V6896" t="s">
        <v>63</v>
      </c>
      <c r="W6896" t="s">
        <v>66</v>
      </c>
      <c r="X6896" t="s">
        <v>760</v>
      </c>
      <c r="Y6896" t="s">
        <v>125</v>
      </c>
      <c r="Z6896" t="s">
        <v>2335</v>
      </c>
    </row>
    <row r="6897" spans="1:26" hidden="1" x14ac:dyDescent="0.25">
      <c r="A6897" t="s">
        <v>27217</v>
      </c>
      <c r="B6897" t="s">
        <v>27218</v>
      </c>
      <c r="C6897" s="1" t="str">
        <f t="shared" si="1141"/>
        <v>21:0392</v>
      </c>
      <c r="D6897" s="1" t="str">
        <f t="shared" si="1142"/>
        <v>21:0131</v>
      </c>
      <c r="E6897" t="s">
        <v>27219</v>
      </c>
      <c r="F6897" t="s">
        <v>27220</v>
      </c>
      <c r="H6897">
        <v>68.011930599999999</v>
      </c>
      <c r="I6897">
        <v>-82.846200199999998</v>
      </c>
      <c r="J6897" s="1" t="str">
        <f t="shared" si="1143"/>
        <v>NGR lake sediment grab sample</v>
      </c>
      <c r="K6897" s="1" t="str">
        <f t="shared" si="1144"/>
        <v>&lt;177 micron (NGR)</v>
      </c>
      <c r="L6897">
        <v>55</v>
      </c>
      <c r="M6897" t="s">
        <v>154</v>
      </c>
      <c r="N6897">
        <v>1036</v>
      </c>
      <c r="O6897" t="s">
        <v>178</v>
      </c>
      <c r="P6897" t="s">
        <v>178</v>
      </c>
      <c r="Q6897" t="s">
        <v>516</v>
      </c>
      <c r="R6897" t="s">
        <v>48</v>
      </c>
      <c r="S6897" t="s">
        <v>711</v>
      </c>
      <c r="T6897" t="s">
        <v>36</v>
      </c>
      <c r="U6897" t="s">
        <v>1974</v>
      </c>
      <c r="V6897" t="s">
        <v>8678</v>
      </c>
      <c r="W6897" t="s">
        <v>66</v>
      </c>
      <c r="X6897" t="s">
        <v>77</v>
      </c>
      <c r="Y6897" t="s">
        <v>41</v>
      </c>
      <c r="Z6897" t="s">
        <v>1007</v>
      </c>
    </row>
    <row r="6898" spans="1:26" hidden="1" x14ac:dyDescent="0.25">
      <c r="A6898" t="s">
        <v>27221</v>
      </c>
      <c r="B6898" t="s">
        <v>27222</v>
      </c>
      <c r="C6898" s="1" t="str">
        <f t="shared" si="1141"/>
        <v>21:0392</v>
      </c>
      <c r="D6898" s="1" t="str">
        <f t="shared" si="1142"/>
        <v>21:0131</v>
      </c>
      <c r="E6898" t="s">
        <v>27215</v>
      </c>
      <c r="F6898" t="s">
        <v>27223</v>
      </c>
      <c r="H6898">
        <v>68.017673700000003</v>
      </c>
      <c r="I6898">
        <v>-82.816246000000007</v>
      </c>
      <c r="J6898" s="1" t="str">
        <f t="shared" si="1143"/>
        <v>NGR lake sediment grab sample</v>
      </c>
      <c r="K6898" s="1" t="str">
        <f t="shared" si="1144"/>
        <v>&lt;177 micron (NGR)</v>
      </c>
      <c r="L6898">
        <v>55</v>
      </c>
      <c r="M6898" t="s">
        <v>162</v>
      </c>
      <c r="N6898">
        <v>1037</v>
      </c>
      <c r="O6898" t="s">
        <v>702</v>
      </c>
      <c r="P6898" t="s">
        <v>1058</v>
      </c>
      <c r="Q6898" t="s">
        <v>77</v>
      </c>
      <c r="R6898" t="s">
        <v>32</v>
      </c>
      <c r="S6898" t="s">
        <v>64</v>
      </c>
      <c r="T6898" t="s">
        <v>36</v>
      </c>
      <c r="U6898" t="s">
        <v>1480</v>
      </c>
      <c r="V6898" t="s">
        <v>63</v>
      </c>
      <c r="W6898" t="s">
        <v>53</v>
      </c>
      <c r="X6898" t="s">
        <v>283</v>
      </c>
      <c r="Y6898" t="s">
        <v>41</v>
      </c>
      <c r="Z6898" t="s">
        <v>50</v>
      </c>
    </row>
    <row r="6899" spans="1:26" hidden="1" x14ac:dyDescent="0.25">
      <c r="A6899" t="s">
        <v>27224</v>
      </c>
      <c r="B6899" t="s">
        <v>27225</v>
      </c>
      <c r="C6899" s="1" t="str">
        <f t="shared" si="1141"/>
        <v>21:0392</v>
      </c>
      <c r="D6899" s="1" t="str">
        <f t="shared" si="1142"/>
        <v>21:0131</v>
      </c>
      <c r="E6899" t="s">
        <v>27215</v>
      </c>
      <c r="F6899" t="s">
        <v>27226</v>
      </c>
      <c r="H6899">
        <v>68.017673700000003</v>
      </c>
      <c r="I6899">
        <v>-82.816246000000007</v>
      </c>
      <c r="J6899" s="1" t="str">
        <f t="shared" si="1143"/>
        <v>NGR lake sediment grab sample</v>
      </c>
      <c r="K6899" s="1" t="str">
        <f t="shared" si="1144"/>
        <v>&lt;177 micron (NGR)</v>
      </c>
      <c r="L6899">
        <v>55</v>
      </c>
      <c r="M6899" t="s">
        <v>169</v>
      </c>
      <c r="N6899">
        <v>1038</v>
      </c>
      <c r="O6899" t="s">
        <v>88</v>
      </c>
      <c r="P6899" t="s">
        <v>300</v>
      </c>
      <c r="Q6899" t="s">
        <v>271</v>
      </c>
      <c r="R6899" t="s">
        <v>406</v>
      </c>
      <c r="S6899" t="s">
        <v>64</v>
      </c>
      <c r="T6899" t="s">
        <v>36</v>
      </c>
      <c r="U6899" t="s">
        <v>503</v>
      </c>
      <c r="V6899" t="s">
        <v>5519</v>
      </c>
      <c r="W6899" t="s">
        <v>66</v>
      </c>
      <c r="X6899" t="s">
        <v>283</v>
      </c>
      <c r="Y6899" t="s">
        <v>41</v>
      </c>
      <c r="Z6899" t="s">
        <v>290</v>
      </c>
    </row>
    <row r="6900" spans="1:26" hidden="1" x14ac:dyDescent="0.25">
      <c r="A6900" t="s">
        <v>27227</v>
      </c>
      <c r="B6900" t="s">
        <v>27228</v>
      </c>
      <c r="C6900" s="1" t="str">
        <f t="shared" si="1141"/>
        <v>21:0392</v>
      </c>
      <c r="D6900" s="1" t="str">
        <f t="shared" si="1142"/>
        <v>21:0131</v>
      </c>
      <c r="E6900" t="s">
        <v>27229</v>
      </c>
      <c r="F6900" t="s">
        <v>27230</v>
      </c>
      <c r="H6900">
        <v>68.037737000000007</v>
      </c>
      <c r="I6900">
        <v>-82.854037000000005</v>
      </c>
      <c r="J6900" s="1" t="str">
        <f t="shared" si="1143"/>
        <v>NGR lake sediment grab sample</v>
      </c>
      <c r="K6900" s="1" t="str">
        <f t="shared" si="1144"/>
        <v>&lt;177 micron (NGR)</v>
      </c>
      <c r="L6900">
        <v>55</v>
      </c>
      <c r="M6900" t="s">
        <v>47</v>
      </c>
      <c r="N6900">
        <v>1039</v>
      </c>
      <c r="O6900" t="s">
        <v>197</v>
      </c>
      <c r="P6900" t="s">
        <v>236</v>
      </c>
      <c r="Q6900" t="s">
        <v>290</v>
      </c>
      <c r="R6900" t="s">
        <v>708</v>
      </c>
      <c r="S6900" t="s">
        <v>135</v>
      </c>
      <c r="T6900" t="s">
        <v>36</v>
      </c>
      <c r="U6900" t="s">
        <v>18899</v>
      </c>
      <c r="V6900" t="s">
        <v>7336</v>
      </c>
      <c r="W6900" t="s">
        <v>53</v>
      </c>
      <c r="X6900" t="s">
        <v>77</v>
      </c>
      <c r="Y6900" t="s">
        <v>125</v>
      </c>
      <c r="Z6900" t="s">
        <v>164</v>
      </c>
    </row>
    <row r="6901" spans="1:26" hidden="1" x14ac:dyDescent="0.25">
      <c r="A6901" t="s">
        <v>27231</v>
      </c>
      <c r="B6901" t="s">
        <v>27232</v>
      </c>
      <c r="C6901" s="1" t="str">
        <f t="shared" si="1141"/>
        <v>21:0392</v>
      </c>
      <c r="D6901" s="1" t="str">
        <f t="shared" si="1142"/>
        <v>21:0131</v>
      </c>
      <c r="E6901" t="s">
        <v>27233</v>
      </c>
      <c r="F6901" t="s">
        <v>27234</v>
      </c>
      <c r="H6901">
        <v>68.077938000000003</v>
      </c>
      <c r="I6901">
        <v>-82.831072800000001</v>
      </c>
      <c r="J6901" s="1" t="str">
        <f t="shared" si="1143"/>
        <v>NGR lake sediment grab sample</v>
      </c>
      <c r="K6901" s="1" t="str">
        <f t="shared" si="1144"/>
        <v>&lt;177 micron (NGR)</v>
      </c>
      <c r="L6901">
        <v>55</v>
      </c>
      <c r="M6901" t="s">
        <v>60</v>
      </c>
      <c r="N6901">
        <v>1040</v>
      </c>
      <c r="O6901" t="s">
        <v>300</v>
      </c>
      <c r="P6901" t="s">
        <v>79</v>
      </c>
      <c r="Q6901" t="s">
        <v>198</v>
      </c>
      <c r="R6901" t="s">
        <v>391</v>
      </c>
      <c r="S6901" t="s">
        <v>109</v>
      </c>
      <c r="T6901" t="s">
        <v>36</v>
      </c>
      <c r="U6901" t="s">
        <v>938</v>
      </c>
      <c r="V6901" t="s">
        <v>3144</v>
      </c>
      <c r="W6901" t="s">
        <v>53</v>
      </c>
      <c r="X6901" t="s">
        <v>77</v>
      </c>
      <c r="Y6901" t="s">
        <v>41</v>
      </c>
      <c r="Z6901" t="s">
        <v>6700</v>
      </c>
    </row>
    <row r="6902" spans="1:26" hidden="1" x14ac:dyDescent="0.25">
      <c r="A6902" t="s">
        <v>27235</v>
      </c>
      <c r="B6902" t="s">
        <v>27236</v>
      </c>
      <c r="C6902" s="1" t="str">
        <f t="shared" si="1141"/>
        <v>21:0392</v>
      </c>
      <c r="D6902" s="1" t="str">
        <f t="shared" si="1142"/>
        <v>21:0131</v>
      </c>
      <c r="E6902" t="s">
        <v>27237</v>
      </c>
      <c r="F6902" t="s">
        <v>27238</v>
      </c>
      <c r="H6902">
        <v>68.113310200000001</v>
      </c>
      <c r="I6902">
        <v>-82.787259599999999</v>
      </c>
      <c r="J6902" s="1" t="str">
        <f t="shared" si="1143"/>
        <v>NGR lake sediment grab sample</v>
      </c>
      <c r="K6902" s="1" t="str">
        <f t="shared" si="1144"/>
        <v>&lt;177 micron (NGR)</v>
      </c>
      <c r="L6902">
        <v>55</v>
      </c>
      <c r="M6902" t="s">
        <v>73</v>
      </c>
      <c r="N6902">
        <v>1041</v>
      </c>
      <c r="O6902" t="s">
        <v>1177</v>
      </c>
      <c r="P6902" t="s">
        <v>488</v>
      </c>
      <c r="Q6902" t="s">
        <v>406</v>
      </c>
      <c r="R6902" t="s">
        <v>4122</v>
      </c>
      <c r="S6902" t="s">
        <v>32</v>
      </c>
      <c r="T6902" t="s">
        <v>36</v>
      </c>
      <c r="U6902" t="s">
        <v>5050</v>
      </c>
      <c r="V6902" t="s">
        <v>14056</v>
      </c>
      <c r="W6902" t="s">
        <v>63</v>
      </c>
      <c r="X6902" t="s">
        <v>890</v>
      </c>
      <c r="Y6902" t="s">
        <v>125</v>
      </c>
      <c r="Z6902" t="s">
        <v>156</v>
      </c>
    </row>
    <row r="6903" spans="1:26" hidden="1" x14ac:dyDescent="0.25">
      <c r="A6903" t="s">
        <v>27239</v>
      </c>
      <c r="B6903" t="s">
        <v>27240</v>
      </c>
      <c r="C6903" s="1" t="str">
        <f t="shared" si="1141"/>
        <v>21:0392</v>
      </c>
      <c r="D6903" s="1" t="str">
        <f t="shared" si="1142"/>
        <v>21:0131</v>
      </c>
      <c r="E6903" t="s">
        <v>27241</v>
      </c>
      <c r="F6903" t="s">
        <v>27242</v>
      </c>
      <c r="H6903">
        <v>68.155298599999995</v>
      </c>
      <c r="I6903">
        <v>-82.719509000000002</v>
      </c>
      <c r="J6903" s="1" t="str">
        <f t="shared" si="1143"/>
        <v>NGR lake sediment grab sample</v>
      </c>
      <c r="K6903" s="1" t="str">
        <f t="shared" si="1144"/>
        <v>&lt;177 micron (NGR)</v>
      </c>
      <c r="L6903">
        <v>55</v>
      </c>
      <c r="M6903" t="s">
        <v>87</v>
      </c>
      <c r="N6903">
        <v>1042</v>
      </c>
      <c r="O6903" t="s">
        <v>207</v>
      </c>
      <c r="P6903" t="s">
        <v>336</v>
      </c>
      <c r="Q6903" t="s">
        <v>134</v>
      </c>
      <c r="R6903" t="s">
        <v>711</v>
      </c>
      <c r="S6903" t="s">
        <v>110</v>
      </c>
      <c r="T6903" t="s">
        <v>36</v>
      </c>
      <c r="U6903" t="s">
        <v>7950</v>
      </c>
      <c r="V6903" t="s">
        <v>4470</v>
      </c>
      <c r="W6903" t="s">
        <v>53</v>
      </c>
      <c r="X6903" t="s">
        <v>283</v>
      </c>
      <c r="Y6903" t="s">
        <v>125</v>
      </c>
      <c r="Z6903" t="s">
        <v>1127</v>
      </c>
    </row>
    <row r="6904" spans="1:26" hidden="1" x14ac:dyDescent="0.25">
      <c r="A6904" t="s">
        <v>27243</v>
      </c>
      <c r="B6904" t="s">
        <v>27244</v>
      </c>
      <c r="C6904" s="1" t="str">
        <f t="shared" si="1141"/>
        <v>21:0392</v>
      </c>
      <c r="D6904" s="1" t="str">
        <f t="shared" si="1142"/>
        <v>21:0131</v>
      </c>
      <c r="E6904" t="s">
        <v>27245</v>
      </c>
      <c r="F6904" t="s">
        <v>27246</v>
      </c>
      <c r="H6904">
        <v>68.192384700000005</v>
      </c>
      <c r="I6904">
        <v>-82.733604499999998</v>
      </c>
      <c r="J6904" s="1" t="str">
        <f t="shared" si="1143"/>
        <v>NGR lake sediment grab sample</v>
      </c>
      <c r="K6904" s="1" t="str">
        <f t="shared" si="1144"/>
        <v>&lt;177 micron (NGR)</v>
      </c>
      <c r="L6904">
        <v>55</v>
      </c>
      <c r="M6904" t="s">
        <v>96</v>
      </c>
      <c r="N6904">
        <v>1043</v>
      </c>
      <c r="O6904" t="s">
        <v>1177</v>
      </c>
      <c r="P6904" t="s">
        <v>298</v>
      </c>
      <c r="Q6904" t="s">
        <v>283</v>
      </c>
      <c r="R6904" t="s">
        <v>711</v>
      </c>
      <c r="S6904" t="s">
        <v>596</v>
      </c>
      <c r="T6904" t="s">
        <v>36</v>
      </c>
      <c r="U6904" t="s">
        <v>1896</v>
      </c>
      <c r="V6904" t="s">
        <v>10384</v>
      </c>
      <c r="W6904" t="s">
        <v>63</v>
      </c>
      <c r="X6904" t="s">
        <v>283</v>
      </c>
      <c r="Y6904" t="s">
        <v>125</v>
      </c>
      <c r="Z6904" t="s">
        <v>3853</v>
      </c>
    </row>
    <row r="6905" spans="1:26" hidden="1" x14ac:dyDescent="0.25">
      <c r="A6905" t="s">
        <v>27247</v>
      </c>
      <c r="B6905" t="s">
        <v>27248</v>
      </c>
      <c r="C6905" s="1" t="str">
        <f t="shared" si="1141"/>
        <v>21:0392</v>
      </c>
      <c r="D6905" s="1" t="str">
        <f t="shared" si="1142"/>
        <v>21:0131</v>
      </c>
      <c r="E6905" t="s">
        <v>27249</v>
      </c>
      <c r="F6905" t="s">
        <v>27250</v>
      </c>
      <c r="H6905">
        <v>68.2229715</v>
      </c>
      <c r="I6905">
        <v>-82.762399099999996</v>
      </c>
      <c r="J6905" s="1" t="str">
        <f t="shared" si="1143"/>
        <v>NGR lake sediment grab sample</v>
      </c>
      <c r="K6905" s="1" t="str">
        <f t="shared" si="1144"/>
        <v>&lt;177 micron (NGR)</v>
      </c>
      <c r="L6905">
        <v>55</v>
      </c>
      <c r="M6905" t="s">
        <v>106</v>
      </c>
      <c r="N6905">
        <v>1044</v>
      </c>
      <c r="O6905" t="s">
        <v>144</v>
      </c>
      <c r="P6905" t="s">
        <v>119</v>
      </c>
      <c r="Q6905" t="s">
        <v>321</v>
      </c>
      <c r="R6905" t="s">
        <v>67</v>
      </c>
      <c r="S6905" t="s">
        <v>335</v>
      </c>
      <c r="T6905" t="s">
        <v>36</v>
      </c>
      <c r="U6905" t="s">
        <v>547</v>
      </c>
      <c r="V6905" t="s">
        <v>19196</v>
      </c>
      <c r="W6905" t="s">
        <v>66</v>
      </c>
      <c r="X6905" t="s">
        <v>79</v>
      </c>
      <c r="Y6905" t="s">
        <v>125</v>
      </c>
      <c r="Z6905" t="s">
        <v>10226</v>
      </c>
    </row>
    <row r="6906" spans="1:26" hidden="1" x14ac:dyDescent="0.25">
      <c r="A6906" t="s">
        <v>27251</v>
      </c>
      <c r="B6906" t="s">
        <v>27252</v>
      </c>
      <c r="C6906" s="1" t="str">
        <f t="shared" si="1141"/>
        <v>21:0392</v>
      </c>
      <c r="D6906" s="1" t="str">
        <f t="shared" si="1142"/>
        <v>21:0131</v>
      </c>
      <c r="E6906" t="s">
        <v>27253</v>
      </c>
      <c r="F6906" t="s">
        <v>27254</v>
      </c>
      <c r="H6906">
        <v>68.277732900000004</v>
      </c>
      <c r="I6906">
        <v>-82.757565999999997</v>
      </c>
      <c r="J6906" s="1" t="str">
        <f t="shared" si="1143"/>
        <v>NGR lake sediment grab sample</v>
      </c>
      <c r="K6906" s="1" t="str">
        <f t="shared" si="1144"/>
        <v>&lt;177 micron (NGR)</v>
      </c>
      <c r="L6906">
        <v>55</v>
      </c>
      <c r="M6906" t="s">
        <v>118</v>
      </c>
      <c r="N6906">
        <v>1045</v>
      </c>
      <c r="O6906" t="s">
        <v>1090</v>
      </c>
      <c r="P6906" t="s">
        <v>82</v>
      </c>
      <c r="Q6906" t="s">
        <v>290</v>
      </c>
      <c r="R6906" t="s">
        <v>489</v>
      </c>
      <c r="S6906" t="s">
        <v>34</v>
      </c>
      <c r="T6906" t="s">
        <v>36</v>
      </c>
      <c r="U6906" t="s">
        <v>464</v>
      </c>
      <c r="V6906" t="s">
        <v>5774</v>
      </c>
      <c r="W6906" t="s">
        <v>53</v>
      </c>
      <c r="X6906" t="s">
        <v>77</v>
      </c>
      <c r="Y6906" t="s">
        <v>66</v>
      </c>
      <c r="Z6906" t="s">
        <v>181</v>
      </c>
    </row>
    <row r="6907" spans="1:26" hidden="1" x14ac:dyDescent="0.25">
      <c r="A6907" t="s">
        <v>27255</v>
      </c>
      <c r="B6907" t="s">
        <v>27256</v>
      </c>
      <c r="C6907" s="1" t="str">
        <f t="shared" si="1141"/>
        <v>21:0392</v>
      </c>
      <c r="D6907" s="1" t="str">
        <f>HYPERLINK("http://geochem.nrcan.gc.ca/cdogs/content/svy/svy_e.htm", "")</f>
        <v/>
      </c>
      <c r="G6907" s="1" t="str">
        <f>HYPERLINK("http://geochem.nrcan.gc.ca/cdogs/content/cr_/cr_00022_e.htm", "22")</f>
        <v>22</v>
      </c>
      <c r="J6907" t="s">
        <v>220</v>
      </c>
      <c r="K6907" t="s">
        <v>221</v>
      </c>
      <c r="L6907">
        <v>55</v>
      </c>
      <c r="M6907" t="s">
        <v>222</v>
      </c>
      <c r="N6907">
        <v>1046</v>
      </c>
      <c r="O6907" t="s">
        <v>297</v>
      </c>
      <c r="P6907" t="s">
        <v>77</v>
      </c>
      <c r="Q6907" t="s">
        <v>277</v>
      </c>
      <c r="R6907" t="s">
        <v>146</v>
      </c>
      <c r="S6907" t="s">
        <v>78</v>
      </c>
      <c r="T6907" t="s">
        <v>36</v>
      </c>
      <c r="U6907" t="s">
        <v>456</v>
      </c>
      <c r="V6907" t="s">
        <v>148</v>
      </c>
      <c r="W6907" t="s">
        <v>78</v>
      </c>
      <c r="X6907" t="s">
        <v>79</v>
      </c>
      <c r="Y6907" t="s">
        <v>33</v>
      </c>
      <c r="Z6907" t="s">
        <v>2782</v>
      </c>
    </row>
    <row r="6908" spans="1:26" hidden="1" x14ac:dyDescent="0.25">
      <c r="A6908" t="s">
        <v>27257</v>
      </c>
      <c r="B6908" t="s">
        <v>27258</v>
      </c>
      <c r="C6908" s="1" t="str">
        <f t="shared" si="1141"/>
        <v>21:0392</v>
      </c>
      <c r="D6908" s="1" t="str">
        <f t="shared" ref="D6908:D6934" si="1145">HYPERLINK("http://geochem.nrcan.gc.ca/cdogs/content/svy/svy210131_e.htm", "21:0131")</f>
        <v>21:0131</v>
      </c>
      <c r="E6908" t="s">
        <v>27259</v>
      </c>
      <c r="F6908" t="s">
        <v>27260</v>
      </c>
      <c r="H6908">
        <v>68.284620899999993</v>
      </c>
      <c r="I6908">
        <v>-82.808050199999997</v>
      </c>
      <c r="J6908" s="1" t="str">
        <f t="shared" ref="J6908:J6934" si="1146">HYPERLINK("http://geochem.nrcan.gc.ca/cdogs/content/kwd/kwd020027_e.htm", "NGR lake sediment grab sample")</f>
        <v>NGR lake sediment grab sample</v>
      </c>
      <c r="K6908" s="1" t="str">
        <f t="shared" ref="K6908:K6934" si="1147">HYPERLINK("http://geochem.nrcan.gc.ca/cdogs/content/kwd/kwd080006_e.htm", "&lt;177 micron (NGR)")</f>
        <v>&lt;177 micron (NGR)</v>
      </c>
      <c r="L6908">
        <v>55</v>
      </c>
      <c r="M6908" t="s">
        <v>131</v>
      </c>
      <c r="N6908">
        <v>1047</v>
      </c>
      <c r="O6908" t="s">
        <v>297</v>
      </c>
      <c r="P6908" t="s">
        <v>334</v>
      </c>
      <c r="Q6908" t="s">
        <v>181</v>
      </c>
      <c r="R6908" t="s">
        <v>406</v>
      </c>
      <c r="S6908" t="s">
        <v>290</v>
      </c>
      <c r="T6908" t="s">
        <v>36</v>
      </c>
      <c r="U6908" t="s">
        <v>2169</v>
      </c>
      <c r="V6908" t="s">
        <v>164</v>
      </c>
      <c r="W6908" t="s">
        <v>53</v>
      </c>
      <c r="X6908" t="s">
        <v>82</v>
      </c>
      <c r="Y6908" t="s">
        <v>125</v>
      </c>
      <c r="Z6908" t="s">
        <v>710</v>
      </c>
    </row>
    <row r="6909" spans="1:26" hidden="1" x14ac:dyDescent="0.25">
      <c r="A6909" t="s">
        <v>27261</v>
      </c>
      <c r="B6909" t="s">
        <v>27262</v>
      </c>
      <c r="C6909" s="1" t="str">
        <f t="shared" si="1141"/>
        <v>21:0392</v>
      </c>
      <c r="D6909" s="1" t="str">
        <f t="shared" si="1145"/>
        <v>21:0131</v>
      </c>
      <c r="E6909" t="s">
        <v>27263</v>
      </c>
      <c r="F6909" t="s">
        <v>27264</v>
      </c>
      <c r="H6909">
        <v>68.319753899999995</v>
      </c>
      <c r="I6909">
        <v>-82.778129800000002</v>
      </c>
      <c r="J6909" s="1" t="str">
        <f t="shared" si="1146"/>
        <v>NGR lake sediment grab sample</v>
      </c>
      <c r="K6909" s="1" t="str">
        <f t="shared" si="1147"/>
        <v>&lt;177 micron (NGR)</v>
      </c>
      <c r="L6909">
        <v>55</v>
      </c>
      <c r="M6909" t="s">
        <v>143</v>
      </c>
      <c r="N6909">
        <v>1048</v>
      </c>
      <c r="O6909" t="s">
        <v>67</v>
      </c>
      <c r="P6909" t="s">
        <v>1048</v>
      </c>
      <c r="Q6909" t="s">
        <v>156</v>
      </c>
      <c r="R6909" t="s">
        <v>62</v>
      </c>
      <c r="S6909" t="s">
        <v>50</v>
      </c>
      <c r="T6909" t="s">
        <v>36</v>
      </c>
      <c r="U6909" t="s">
        <v>136</v>
      </c>
      <c r="V6909" t="s">
        <v>992</v>
      </c>
      <c r="W6909" t="s">
        <v>66</v>
      </c>
      <c r="X6909" t="s">
        <v>82</v>
      </c>
      <c r="Y6909" t="s">
        <v>41</v>
      </c>
      <c r="Z6909" t="s">
        <v>554</v>
      </c>
    </row>
    <row r="6910" spans="1:26" hidden="1" x14ac:dyDescent="0.25">
      <c r="A6910" t="s">
        <v>27265</v>
      </c>
      <c r="B6910" t="s">
        <v>27266</v>
      </c>
      <c r="C6910" s="1" t="str">
        <f t="shared" si="1141"/>
        <v>21:0392</v>
      </c>
      <c r="D6910" s="1" t="str">
        <f t="shared" si="1145"/>
        <v>21:0131</v>
      </c>
      <c r="E6910" t="s">
        <v>27267</v>
      </c>
      <c r="F6910" t="s">
        <v>27268</v>
      </c>
      <c r="H6910">
        <v>68.350381400000003</v>
      </c>
      <c r="I6910">
        <v>-82.769055100000003</v>
      </c>
      <c r="J6910" s="1" t="str">
        <f t="shared" si="1146"/>
        <v>NGR lake sediment grab sample</v>
      </c>
      <c r="K6910" s="1" t="str">
        <f t="shared" si="1147"/>
        <v>&lt;177 micron (NGR)</v>
      </c>
      <c r="L6910">
        <v>55</v>
      </c>
      <c r="M6910" t="s">
        <v>177</v>
      </c>
      <c r="N6910">
        <v>1049</v>
      </c>
      <c r="O6910" t="s">
        <v>343</v>
      </c>
      <c r="P6910" t="s">
        <v>236</v>
      </c>
      <c r="Q6910" t="s">
        <v>78</v>
      </c>
      <c r="R6910" t="s">
        <v>334</v>
      </c>
      <c r="S6910" t="s">
        <v>156</v>
      </c>
      <c r="T6910" t="s">
        <v>36</v>
      </c>
      <c r="U6910" t="s">
        <v>938</v>
      </c>
      <c r="V6910" t="s">
        <v>2909</v>
      </c>
      <c r="W6910" t="s">
        <v>53</v>
      </c>
      <c r="X6910" t="s">
        <v>890</v>
      </c>
      <c r="Y6910" t="s">
        <v>41</v>
      </c>
      <c r="Z6910" t="s">
        <v>229</v>
      </c>
    </row>
    <row r="6911" spans="1:26" hidden="1" x14ac:dyDescent="0.25">
      <c r="A6911" t="s">
        <v>27269</v>
      </c>
      <c r="B6911" t="s">
        <v>27270</v>
      </c>
      <c r="C6911" s="1" t="str">
        <f t="shared" si="1141"/>
        <v>21:0392</v>
      </c>
      <c r="D6911" s="1" t="str">
        <f t="shared" si="1145"/>
        <v>21:0131</v>
      </c>
      <c r="E6911" t="s">
        <v>27271</v>
      </c>
      <c r="F6911" t="s">
        <v>27272</v>
      </c>
      <c r="H6911">
        <v>68.3943838</v>
      </c>
      <c r="I6911">
        <v>-82.7871375</v>
      </c>
      <c r="J6911" s="1" t="str">
        <f t="shared" si="1146"/>
        <v>NGR lake sediment grab sample</v>
      </c>
      <c r="K6911" s="1" t="str">
        <f t="shared" si="1147"/>
        <v>&lt;177 micron (NGR)</v>
      </c>
      <c r="L6911">
        <v>55</v>
      </c>
      <c r="M6911" t="s">
        <v>187</v>
      </c>
      <c r="N6911">
        <v>1050</v>
      </c>
      <c r="O6911" t="s">
        <v>759</v>
      </c>
      <c r="P6911" t="s">
        <v>236</v>
      </c>
      <c r="Q6911" t="s">
        <v>39</v>
      </c>
      <c r="R6911" t="s">
        <v>708</v>
      </c>
      <c r="S6911" t="s">
        <v>156</v>
      </c>
      <c r="T6911" t="s">
        <v>36</v>
      </c>
      <c r="U6911" t="s">
        <v>1024</v>
      </c>
      <c r="V6911" t="s">
        <v>66</v>
      </c>
      <c r="W6911" t="s">
        <v>53</v>
      </c>
      <c r="X6911" t="s">
        <v>283</v>
      </c>
      <c r="Y6911" t="s">
        <v>125</v>
      </c>
      <c r="Z6911" t="s">
        <v>75</v>
      </c>
    </row>
    <row r="6912" spans="1:26" hidden="1" x14ac:dyDescent="0.25">
      <c r="A6912" t="s">
        <v>27273</v>
      </c>
      <c r="B6912" t="s">
        <v>27274</v>
      </c>
      <c r="C6912" s="1" t="str">
        <f t="shared" si="1141"/>
        <v>21:0392</v>
      </c>
      <c r="D6912" s="1" t="str">
        <f t="shared" si="1145"/>
        <v>21:0131</v>
      </c>
      <c r="E6912" t="s">
        <v>27275</v>
      </c>
      <c r="F6912" t="s">
        <v>27276</v>
      </c>
      <c r="H6912">
        <v>68.426170299999995</v>
      </c>
      <c r="I6912">
        <v>-82.780452999999994</v>
      </c>
      <c r="J6912" s="1" t="str">
        <f t="shared" si="1146"/>
        <v>NGR lake sediment grab sample</v>
      </c>
      <c r="K6912" s="1" t="str">
        <f t="shared" si="1147"/>
        <v>&lt;177 micron (NGR)</v>
      </c>
      <c r="L6912">
        <v>55</v>
      </c>
      <c r="M6912" t="s">
        <v>196</v>
      </c>
      <c r="N6912">
        <v>1051</v>
      </c>
      <c r="O6912" t="s">
        <v>759</v>
      </c>
      <c r="P6912" t="s">
        <v>223</v>
      </c>
      <c r="Q6912" t="s">
        <v>156</v>
      </c>
      <c r="R6912" t="s">
        <v>691</v>
      </c>
      <c r="S6912" t="s">
        <v>198</v>
      </c>
      <c r="T6912" t="s">
        <v>36</v>
      </c>
      <c r="U6912" t="s">
        <v>1829</v>
      </c>
      <c r="V6912" t="s">
        <v>393</v>
      </c>
      <c r="W6912" t="s">
        <v>53</v>
      </c>
      <c r="X6912" t="s">
        <v>283</v>
      </c>
      <c r="Y6912" t="s">
        <v>146</v>
      </c>
      <c r="Z6912" t="s">
        <v>13108</v>
      </c>
    </row>
    <row r="6913" spans="1:26" hidden="1" x14ac:dyDescent="0.25">
      <c r="A6913" t="s">
        <v>27277</v>
      </c>
      <c r="B6913" t="s">
        <v>27278</v>
      </c>
      <c r="C6913" s="1" t="str">
        <f t="shared" si="1141"/>
        <v>21:0392</v>
      </c>
      <c r="D6913" s="1" t="str">
        <f t="shared" si="1145"/>
        <v>21:0131</v>
      </c>
      <c r="E6913" t="s">
        <v>27279</v>
      </c>
      <c r="F6913" t="s">
        <v>27280</v>
      </c>
      <c r="H6913">
        <v>68.4513398</v>
      </c>
      <c r="I6913">
        <v>-82.795220099999995</v>
      </c>
      <c r="J6913" s="1" t="str">
        <f t="shared" si="1146"/>
        <v>NGR lake sediment grab sample</v>
      </c>
      <c r="K6913" s="1" t="str">
        <f t="shared" si="1147"/>
        <v>&lt;177 micron (NGR)</v>
      </c>
      <c r="L6913">
        <v>55</v>
      </c>
      <c r="M6913" t="s">
        <v>206</v>
      </c>
      <c r="N6913">
        <v>1052</v>
      </c>
      <c r="O6913" t="s">
        <v>1058</v>
      </c>
      <c r="P6913" t="s">
        <v>546</v>
      </c>
      <c r="Q6913" t="s">
        <v>146</v>
      </c>
      <c r="R6913" t="s">
        <v>391</v>
      </c>
      <c r="S6913" t="s">
        <v>146</v>
      </c>
      <c r="T6913" t="s">
        <v>36</v>
      </c>
      <c r="U6913" t="s">
        <v>463</v>
      </c>
      <c r="V6913" t="s">
        <v>522</v>
      </c>
      <c r="W6913" t="s">
        <v>66</v>
      </c>
      <c r="X6913" t="s">
        <v>283</v>
      </c>
      <c r="Y6913" t="s">
        <v>309</v>
      </c>
      <c r="Z6913" t="s">
        <v>3876</v>
      </c>
    </row>
    <row r="6914" spans="1:26" hidden="1" x14ac:dyDescent="0.25">
      <c r="A6914" t="s">
        <v>27281</v>
      </c>
      <c r="B6914" t="s">
        <v>27282</v>
      </c>
      <c r="C6914" s="1" t="str">
        <f t="shared" si="1141"/>
        <v>21:0392</v>
      </c>
      <c r="D6914" s="1" t="str">
        <f t="shared" si="1145"/>
        <v>21:0131</v>
      </c>
      <c r="E6914" t="s">
        <v>27283</v>
      </c>
      <c r="F6914" t="s">
        <v>27284</v>
      </c>
      <c r="H6914">
        <v>68.476383799999994</v>
      </c>
      <c r="I6914">
        <v>-82.674321399999997</v>
      </c>
      <c r="J6914" s="1" t="str">
        <f t="shared" si="1146"/>
        <v>NGR lake sediment grab sample</v>
      </c>
      <c r="K6914" s="1" t="str">
        <f t="shared" si="1147"/>
        <v>&lt;177 micron (NGR)</v>
      </c>
      <c r="L6914">
        <v>55</v>
      </c>
      <c r="M6914" t="s">
        <v>214</v>
      </c>
      <c r="N6914">
        <v>1053</v>
      </c>
      <c r="O6914" t="s">
        <v>120</v>
      </c>
      <c r="P6914" t="s">
        <v>62</v>
      </c>
      <c r="Q6914" t="s">
        <v>146</v>
      </c>
      <c r="R6914" t="s">
        <v>1407</v>
      </c>
      <c r="S6914" t="s">
        <v>110</v>
      </c>
      <c r="T6914" t="s">
        <v>36</v>
      </c>
      <c r="U6914" t="s">
        <v>1024</v>
      </c>
      <c r="V6914" t="s">
        <v>10734</v>
      </c>
      <c r="W6914" t="s">
        <v>53</v>
      </c>
      <c r="X6914" t="s">
        <v>283</v>
      </c>
      <c r="Y6914" t="s">
        <v>21591</v>
      </c>
      <c r="Z6914" t="s">
        <v>4295</v>
      </c>
    </row>
    <row r="6915" spans="1:26" hidden="1" x14ac:dyDescent="0.25">
      <c r="A6915" t="s">
        <v>27285</v>
      </c>
      <c r="B6915" t="s">
        <v>27286</v>
      </c>
      <c r="C6915" s="1" t="str">
        <f t="shared" si="1141"/>
        <v>21:0392</v>
      </c>
      <c r="D6915" s="1" t="str">
        <f t="shared" si="1145"/>
        <v>21:0131</v>
      </c>
      <c r="E6915" t="s">
        <v>27287</v>
      </c>
      <c r="F6915" t="s">
        <v>27288</v>
      </c>
      <c r="H6915">
        <v>68.4862933</v>
      </c>
      <c r="I6915">
        <v>-82.628226999999995</v>
      </c>
      <c r="J6915" s="1" t="str">
        <f t="shared" si="1146"/>
        <v>NGR lake sediment grab sample</v>
      </c>
      <c r="K6915" s="1" t="str">
        <f t="shared" si="1147"/>
        <v>&lt;177 micron (NGR)</v>
      </c>
      <c r="L6915">
        <v>55</v>
      </c>
      <c r="M6915" t="s">
        <v>234</v>
      </c>
      <c r="N6915">
        <v>1054</v>
      </c>
      <c r="O6915" t="s">
        <v>62</v>
      </c>
      <c r="P6915" t="s">
        <v>596</v>
      </c>
      <c r="Q6915" t="s">
        <v>181</v>
      </c>
      <c r="R6915" t="s">
        <v>244</v>
      </c>
      <c r="S6915" t="s">
        <v>181</v>
      </c>
      <c r="T6915" t="s">
        <v>36</v>
      </c>
      <c r="U6915" t="s">
        <v>119</v>
      </c>
      <c r="V6915" t="s">
        <v>1216</v>
      </c>
      <c r="W6915" t="s">
        <v>66</v>
      </c>
      <c r="X6915" t="s">
        <v>76</v>
      </c>
      <c r="Y6915" t="s">
        <v>875</v>
      </c>
      <c r="Z6915" t="s">
        <v>10719</v>
      </c>
    </row>
    <row r="6916" spans="1:26" hidden="1" x14ac:dyDescent="0.25">
      <c r="A6916" t="s">
        <v>27289</v>
      </c>
      <c r="B6916" t="s">
        <v>27290</v>
      </c>
      <c r="C6916" s="1" t="str">
        <f t="shared" si="1141"/>
        <v>21:0392</v>
      </c>
      <c r="D6916" s="1" t="str">
        <f t="shared" si="1145"/>
        <v>21:0131</v>
      </c>
      <c r="E6916" t="s">
        <v>27291</v>
      </c>
      <c r="F6916" t="s">
        <v>27292</v>
      </c>
      <c r="H6916">
        <v>68.344340099999997</v>
      </c>
      <c r="I6916">
        <v>-82.679080799999994</v>
      </c>
      <c r="J6916" s="1" t="str">
        <f t="shared" si="1146"/>
        <v>NGR lake sediment grab sample</v>
      </c>
      <c r="K6916" s="1" t="str">
        <f t="shared" si="1147"/>
        <v>&lt;177 micron (NGR)</v>
      </c>
      <c r="L6916">
        <v>56</v>
      </c>
      <c r="M6916" t="s">
        <v>242</v>
      </c>
      <c r="N6916">
        <v>1055</v>
      </c>
      <c r="O6916" t="s">
        <v>61</v>
      </c>
      <c r="P6916" t="s">
        <v>283</v>
      </c>
      <c r="Q6916" t="s">
        <v>78</v>
      </c>
      <c r="R6916" t="s">
        <v>145</v>
      </c>
      <c r="S6916" t="s">
        <v>156</v>
      </c>
      <c r="T6916" t="s">
        <v>36</v>
      </c>
      <c r="U6916" t="s">
        <v>471</v>
      </c>
      <c r="V6916" t="s">
        <v>1802</v>
      </c>
      <c r="W6916" t="s">
        <v>53</v>
      </c>
      <c r="X6916" t="s">
        <v>283</v>
      </c>
      <c r="Y6916" t="s">
        <v>66</v>
      </c>
      <c r="Z6916" t="s">
        <v>953</v>
      </c>
    </row>
    <row r="6917" spans="1:26" hidden="1" x14ac:dyDescent="0.25">
      <c r="A6917" t="s">
        <v>27293</v>
      </c>
      <c r="B6917" t="s">
        <v>27294</v>
      </c>
      <c r="C6917" s="1" t="str">
        <f t="shared" si="1141"/>
        <v>21:0392</v>
      </c>
      <c r="D6917" s="1" t="str">
        <f t="shared" si="1145"/>
        <v>21:0131</v>
      </c>
      <c r="E6917" t="s">
        <v>27295</v>
      </c>
      <c r="F6917" t="s">
        <v>27296</v>
      </c>
      <c r="H6917">
        <v>68.500219900000005</v>
      </c>
      <c r="I6917">
        <v>-82.031078800000003</v>
      </c>
      <c r="J6917" s="1" t="str">
        <f t="shared" si="1146"/>
        <v>NGR lake sediment grab sample</v>
      </c>
      <c r="K6917" s="1" t="str">
        <f t="shared" si="1147"/>
        <v>&lt;177 micron (NGR)</v>
      </c>
      <c r="L6917">
        <v>56</v>
      </c>
      <c r="M6917" t="s">
        <v>47</v>
      </c>
      <c r="N6917">
        <v>1056</v>
      </c>
      <c r="O6917" t="s">
        <v>244</v>
      </c>
      <c r="P6917" t="s">
        <v>76</v>
      </c>
      <c r="Q6917" t="s">
        <v>39</v>
      </c>
      <c r="R6917" t="s">
        <v>76</v>
      </c>
      <c r="S6917" t="s">
        <v>80</v>
      </c>
      <c r="T6917" t="s">
        <v>36</v>
      </c>
      <c r="U6917" t="s">
        <v>89</v>
      </c>
      <c r="V6917" t="s">
        <v>292</v>
      </c>
      <c r="W6917" t="s">
        <v>146</v>
      </c>
      <c r="X6917" t="s">
        <v>77</v>
      </c>
      <c r="Y6917" t="s">
        <v>125</v>
      </c>
      <c r="Z6917" t="s">
        <v>2127</v>
      </c>
    </row>
    <row r="6918" spans="1:26" hidden="1" x14ac:dyDescent="0.25">
      <c r="A6918" t="s">
        <v>27297</v>
      </c>
      <c r="B6918" t="s">
        <v>27298</v>
      </c>
      <c r="C6918" s="1" t="str">
        <f t="shared" si="1141"/>
        <v>21:0392</v>
      </c>
      <c r="D6918" s="1" t="str">
        <f t="shared" si="1145"/>
        <v>21:0131</v>
      </c>
      <c r="E6918" t="s">
        <v>27299</v>
      </c>
      <c r="F6918" t="s">
        <v>27300</v>
      </c>
      <c r="H6918">
        <v>68.473460299999999</v>
      </c>
      <c r="I6918">
        <v>-82.033082500000006</v>
      </c>
      <c r="J6918" s="1" t="str">
        <f t="shared" si="1146"/>
        <v>NGR lake sediment grab sample</v>
      </c>
      <c r="K6918" s="1" t="str">
        <f t="shared" si="1147"/>
        <v>&lt;177 micron (NGR)</v>
      </c>
      <c r="L6918">
        <v>56</v>
      </c>
      <c r="M6918" t="s">
        <v>60</v>
      </c>
      <c r="N6918">
        <v>1057</v>
      </c>
      <c r="O6918" t="s">
        <v>198</v>
      </c>
      <c r="P6918" t="s">
        <v>181</v>
      </c>
      <c r="Q6918" t="s">
        <v>80</v>
      </c>
      <c r="R6918" t="s">
        <v>78</v>
      </c>
      <c r="S6918" t="s">
        <v>66</v>
      </c>
      <c r="T6918" t="s">
        <v>36</v>
      </c>
      <c r="U6918" t="s">
        <v>54</v>
      </c>
      <c r="V6918" t="s">
        <v>452</v>
      </c>
      <c r="W6918" t="s">
        <v>181</v>
      </c>
      <c r="X6918" t="s">
        <v>77</v>
      </c>
      <c r="Y6918" t="s">
        <v>33</v>
      </c>
      <c r="Z6918" t="s">
        <v>39</v>
      </c>
    </row>
    <row r="6919" spans="1:26" hidden="1" x14ac:dyDescent="0.25">
      <c r="A6919" t="s">
        <v>27301</v>
      </c>
      <c r="B6919" t="s">
        <v>27302</v>
      </c>
      <c r="C6919" s="1" t="str">
        <f t="shared" si="1141"/>
        <v>21:0392</v>
      </c>
      <c r="D6919" s="1" t="str">
        <f t="shared" si="1145"/>
        <v>21:0131</v>
      </c>
      <c r="E6919" t="s">
        <v>27303</v>
      </c>
      <c r="F6919" t="s">
        <v>27304</v>
      </c>
      <c r="H6919">
        <v>68.479630900000004</v>
      </c>
      <c r="I6919">
        <v>-82.182530900000003</v>
      </c>
      <c r="J6919" s="1" t="str">
        <f t="shared" si="1146"/>
        <v>NGR lake sediment grab sample</v>
      </c>
      <c r="K6919" s="1" t="str">
        <f t="shared" si="1147"/>
        <v>&lt;177 micron (NGR)</v>
      </c>
      <c r="L6919">
        <v>56</v>
      </c>
      <c r="M6919" t="s">
        <v>251</v>
      </c>
      <c r="N6919">
        <v>1058</v>
      </c>
      <c r="O6919" t="s">
        <v>156</v>
      </c>
      <c r="P6919" t="s">
        <v>39</v>
      </c>
      <c r="Q6919" t="s">
        <v>66</v>
      </c>
      <c r="R6919" t="s">
        <v>80</v>
      </c>
      <c r="S6919" t="s">
        <v>53</v>
      </c>
      <c r="T6919" t="s">
        <v>36</v>
      </c>
      <c r="U6919" t="s">
        <v>98</v>
      </c>
      <c r="V6919" t="s">
        <v>1312</v>
      </c>
      <c r="W6919" t="s">
        <v>33</v>
      </c>
      <c r="X6919" t="s">
        <v>77</v>
      </c>
      <c r="Y6919" t="s">
        <v>309</v>
      </c>
      <c r="Z6919" t="s">
        <v>742</v>
      </c>
    </row>
    <row r="6920" spans="1:26" hidden="1" x14ac:dyDescent="0.25">
      <c r="A6920" t="s">
        <v>27305</v>
      </c>
      <c r="B6920" t="s">
        <v>27306</v>
      </c>
      <c r="C6920" s="1" t="str">
        <f t="shared" si="1141"/>
        <v>21:0392</v>
      </c>
      <c r="D6920" s="1" t="str">
        <f t="shared" si="1145"/>
        <v>21:0131</v>
      </c>
      <c r="E6920" t="s">
        <v>27307</v>
      </c>
      <c r="F6920" t="s">
        <v>27308</v>
      </c>
      <c r="H6920">
        <v>68.475948099999997</v>
      </c>
      <c r="I6920">
        <v>-82.194648999999998</v>
      </c>
      <c r="J6920" s="1" t="str">
        <f t="shared" si="1146"/>
        <v>NGR lake sediment grab sample</v>
      </c>
      <c r="K6920" s="1" t="str">
        <f t="shared" si="1147"/>
        <v>&lt;177 micron (NGR)</v>
      </c>
      <c r="L6920">
        <v>56</v>
      </c>
      <c r="M6920" t="s">
        <v>259</v>
      </c>
      <c r="N6920">
        <v>1059</v>
      </c>
      <c r="O6920" t="s">
        <v>156</v>
      </c>
      <c r="P6920" t="s">
        <v>39</v>
      </c>
      <c r="Q6920" t="s">
        <v>53</v>
      </c>
      <c r="R6920" t="s">
        <v>53</v>
      </c>
      <c r="S6920" t="s">
        <v>53</v>
      </c>
      <c r="T6920" t="s">
        <v>36</v>
      </c>
      <c r="U6920" t="s">
        <v>79</v>
      </c>
      <c r="V6920" t="s">
        <v>3939</v>
      </c>
      <c r="W6920" t="s">
        <v>63</v>
      </c>
      <c r="X6920" t="s">
        <v>76</v>
      </c>
      <c r="Y6920" t="s">
        <v>125</v>
      </c>
      <c r="Z6920" t="s">
        <v>244</v>
      </c>
    </row>
    <row r="6921" spans="1:26" hidden="1" x14ac:dyDescent="0.25">
      <c r="A6921" t="s">
        <v>27309</v>
      </c>
      <c r="B6921" t="s">
        <v>27310</v>
      </c>
      <c r="C6921" s="1" t="str">
        <f t="shared" si="1141"/>
        <v>21:0392</v>
      </c>
      <c r="D6921" s="1" t="str">
        <f t="shared" si="1145"/>
        <v>21:0131</v>
      </c>
      <c r="E6921" t="s">
        <v>27307</v>
      </c>
      <c r="F6921" t="s">
        <v>27311</v>
      </c>
      <c r="H6921">
        <v>68.475948099999997</v>
      </c>
      <c r="I6921">
        <v>-82.194648999999998</v>
      </c>
      <c r="J6921" s="1" t="str">
        <f t="shared" si="1146"/>
        <v>NGR lake sediment grab sample</v>
      </c>
      <c r="K6921" s="1" t="str">
        <f t="shared" si="1147"/>
        <v>&lt;177 micron (NGR)</v>
      </c>
      <c r="L6921">
        <v>56</v>
      </c>
      <c r="M6921" t="s">
        <v>268</v>
      </c>
      <c r="N6921">
        <v>1060</v>
      </c>
      <c r="O6921" t="s">
        <v>76</v>
      </c>
      <c r="P6921" t="s">
        <v>39</v>
      </c>
      <c r="Q6921" t="s">
        <v>53</v>
      </c>
      <c r="R6921" t="s">
        <v>53</v>
      </c>
      <c r="S6921" t="s">
        <v>53</v>
      </c>
      <c r="T6921" t="s">
        <v>36</v>
      </c>
      <c r="U6921" t="s">
        <v>79</v>
      </c>
      <c r="V6921" t="s">
        <v>3939</v>
      </c>
      <c r="W6921" t="s">
        <v>80</v>
      </c>
      <c r="X6921" t="s">
        <v>76</v>
      </c>
      <c r="Y6921" t="s">
        <v>41</v>
      </c>
      <c r="Z6921" t="s">
        <v>6799</v>
      </c>
    </row>
    <row r="6922" spans="1:26" hidden="1" x14ac:dyDescent="0.25">
      <c r="A6922" t="s">
        <v>27312</v>
      </c>
      <c r="B6922" t="s">
        <v>27313</v>
      </c>
      <c r="C6922" s="1" t="str">
        <f t="shared" si="1141"/>
        <v>21:0392</v>
      </c>
      <c r="D6922" s="1" t="str">
        <f t="shared" si="1145"/>
        <v>21:0131</v>
      </c>
      <c r="E6922" t="s">
        <v>27314</v>
      </c>
      <c r="F6922" t="s">
        <v>27315</v>
      </c>
      <c r="H6922">
        <v>68.489149600000005</v>
      </c>
      <c r="I6922">
        <v>-82.213701599999993</v>
      </c>
      <c r="J6922" s="1" t="str">
        <f t="shared" si="1146"/>
        <v>NGR lake sediment grab sample</v>
      </c>
      <c r="K6922" s="1" t="str">
        <f t="shared" si="1147"/>
        <v>&lt;177 micron (NGR)</v>
      </c>
      <c r="L6922">
        <v>56</v>
      </c>
      <c r="M6922" t="s">
        <v>73</v>
      </c>
      <c r="N6922">
        <v>1061</v>
      </c>
      <c r="O6922" t="s">
        <v>109</v>
      </c>
      <c r="P6922" t="s">
        <v>80</v>
      </c>
      <c r="Q6922" t="s">
        <v>66</v>
      </c>
      <c r="R6922" t="s">
        <v>66</v>
      </c>
      <c r="S6922" t="s">
        <v>53</v>
      </c>
      <c r="T6922" t="s">
        <v>36</v>
      </c>
      <c r="U6922" t="s">
        <v>336</v>
      </c>
      <c r="V6922" t="s">
        <v>262</v>
      </c>
      <c r="W6922" t="s">
        <v>80</v>
      </c>
      <c r="X6922" t="s">
        <v>76</v>
      </c>
      <c r="Y6922" t="s">
        <v>125</v>
      </c>
      <c r="Z6922" t="s">
        <v>64</v>
      </c>
    </row>
    <row r="6923" spans="1:26" hidden="1" x14ac:dyDescent="0.25">
      <c r="A6923" t="s">
        <v>27316</v>
      </c>
      <c r="B6923" t="s">
        <v>27317</v>
      </c>
      <c r="C6923" s="1" t="str">
        <f t="shared" si="1141"/>
        <v>21:0392</v>
      </c>
      <c r="D6923" s="1" t="str">
        <f t="shared" si="1145"/>
        <v>21:0131</v>
      </c>
      <c r="E6923" t="s">
        <v>27318</v>
      </c>
      <c r="F6923" t="s">
        <v>27319</v>
      </c>
      <c r="H6923">
        <v>68.491587199999998</v>
      </c>
      <c r="I6923">
        <v>-82.253063800000007</v>
      </c>
      <c r="J6923" s="1" t="str">
        <f t="shared" si="1146"/>
        <v>NGR lake sediment grab sample</v>
      </c>
      <c r="K6923" s="1" t="str">
        <f t="shared" si="1147"/>
        <v>&lt;177 micron (NGR)</v>
      </c>
      <c r="L6923">
        <v>56</v>
      </c>
      <c r="M6923" t="s">
        <v>87</v>
      </c>
      <c r="N6923">
        <v>1062</v>
      </c>
      <c r="O6923" t="s">
        <v>77</v>
      </c>
      <c r="P6923" t="s">
        <v>66</v>
      </c>
      <c r="Q6923" t="s">
        <v>75</v>
      </c>
      <c r="R6923" t="s">
        <v>39</v>
      </c>
      <c r="S6923" t="s">
        <v>53</v>
      </c>
      <c r="T6923" t="s">
        <v>36</v>
      </c>
      <c r="U6923" t="s">
        <v>283</v>
      </c>
      <c r="V6923" t="s">
        <v>262</v>
      </c>
      <c r="W6923" t="s">
        <v>53</v>
      </c>
      <c r="X6923" t="s">
        <v>760</v>
      </c>
      <c r="Y6923" t="s">
        <v>760</v>
      </c>
      <c r="Z6923" t="s">
        <v>760</v>
      </c>
    </row>
    <row r="6924" spans="1:26" hidden="1" x14ac:dyDescent="0.25">
      <c r="A6924" t="s">
        <v>27320</v>
      </c>
      <c r="B6924" t="s">
        <v>27321</v>
      </c>
      <c r="C6924" s="1" t="str">
        <f t="shared" si="1141"/>
        <v>21:0392</v>
      </c>
      <c r="D6924" s="1" t="str">
        <f t="shared" si="1145"/>
        <v>21:0131</v>
      </c>
      <c r="E6924" t="s">
        <v>27322</v>
      </c>
      <c r="F6924" t="s">
        <v>27323</v>
      </c>
      <c r="H6924">
        <v>68.472241400000001</v>
      </c>
      <c r="I6924">
        <v>-82.265839600000007</v>
      </c>
      <c r="J6924" s="1" t="str">
        <f t="shared" si="1146"/>
        <v>NGR lake sediment grab sample</v>
      </c>
      <c r="K6924" s="1" t="str">
        <f t="shared" si="1147"/>
        <v>&lt;177 micron (NGR)</v>
      </c>
      <c r="L6924">
        <v>56</v>
      </c>
      <c r="M6924" t="s">
        <v>96</v>
      </c>
      <c r="N6924">
        <v>1063</v>
      </c>
      <c r="O6924" t="s">
        <v>181</v>
      </c>
      <c r="P6924" t="s">
        <v>39</v>
      </c>
      <c r="Q6924" t="s">
        <v>53</v>
      </c>
      <c r="R6924" t="s">
        <v>53</v>
      </c>
      <c r="S6924" t="s">
        <v>53</v>
      </c>
      <c r="T6924" t="s">
        <v>36</v>
      </c>
      <c r="U6924" t="s">
        <v>121</v>
      </c>
      <c r="V6924" t="s">
        <v>4623</v>
      </c>
      <c r="W6924" t="s">
        <v>63</v>
      </c>
      <c r="X6924" t="s">
        <v>76</v>
      </c>
      <c r="Y6924" t="s">
        <v>82</v>
      </c>
      <c r="Z6924" t="s">
        <v>271</v>
      </c>
    </row>
    <row r="6925" spans="1:26" hidden="1" x14ac:dyDescent="0.25">
      <c r="A6925" t="s">
        <v>27324</v>
      </c>
      <c r="B6925" t="s">
        <v>27325</v>
      </c>
      <c r="C6925" s="1" t="str">
        <f t="shared" si="1141"/>
        <v>21:0392</v>
      </c>
      <c r="D6925" s="1" t="str">
        <f t="shared" si="1145"/>
        <v>21:0131</v>
      </c>
      <c r="E6925" t="s">
        <v>27326</v>
      </c>
      <c r="F6925" t="s">
        <v>27327</v>
      </c>
      <c r="H6925">
        <v>68.471168599999999</v>
      </c>
      <c r="I6925">
        <v>-82.357116599999998</v>
      </c>
      <c r="J6925" s="1" t="str">
        <f t="shared" si="1146"/>
        <v>NGR lake sediment grab sample</v>
      </c>
      <c r="K6925" s="1" t="str">
        <f t="shared" si="1147"/>
        <v>&lt;177 micron (NGR)</v>
      </c>
      <c r="L6925">
        <v>56</v>
      </c>
      <c r="M6925" t="s">
        <v>106</v>
      </c>
      <c r="N6925">
        <v>1064</v>
      </c>
      <c r="O6925" t="s">
        <v>134</v>
      </c>
      <c r="P6925" t="s">
        <v>80</v>
      </c>
      <c r="Q6925" t="s">
        <v>63</v>
      </c>
      <c r="R6925" t="s">
        <v>33</v>
      </c>
      <c r="S6925" t="s">
        <v>66</v>
      </c>
      <c r="T6925" t="s">
        <v>36</v>
      </c>
      <c r="U6925" t="s">
        <v>51</v>
      </c>
      <c r="V6925" t="s">
        <v>1072</v>
      </c>
      <c r="W6925" t="s">
        <v>66</v>
      </c>
      <c r="X6925" t="s">
        <v>77</v>
      </c>
      <c r="Y6925" t="s">
        <v>309</v>
      </c>
      <c r="Z6925" t="s">
        <v>165</v>
      </c>
    </row>
    <row r="6926" spans="1:26" hidden="1" x14ac:dyDescent="0.25">
      <c r="A6926" t="s">
        <v>27328</v>
      </c>
      <c r="B6926" t="s">
        <v>27329</v>
      </c>
      <c r="C6926" s="1" t="str">
        <f t="shared" si="1141"/>
        <v>21:0392</v>
      </c>
      <c r="D6926" s="1" t="str">
        <f t="shared" si="1145"/>
        <v>21:0131</v>
      </c>
      <c r="E6926" t="s">
        <v>27330</v>
      </c>
      <c r="F6926" t="s">
        <v>27331</v>
      </c>
      <c r="H6926">
        <v>68.486037400000001</v>
      </c>
      <c r="I6926">
        <v>-82.352070900000001</v>
      </c>
      <c r="J6926" s="1" t="str">
        <f t="shared" si="1146"/>
        <v>NGR lake sediment grab sample</v>
      </c>
      <c r="K6926" s="1" t="str">
        <f t="shared" si="1147"/>
        <v>&lt;177 micron (NGR)</v>
      </c>
      <c r="L6926">
        <v>56</v>
      </c>
      <c r="M6926" t="s">
        <v>118</v>
      </c>
      <c r="N6926">
        <v>1065</v>
      </c>
      <c r="O6926" t="s">
        <v>76</v>
      </c>
      <c r="P6926" t="s">
        <v>39</v>
      </c>
      <c r="Q6926" t="s">
        <v>53</v>
      </c>
      <c r="R6926" t="s">
        <v>53</v>
      </c>
      <c r="S6926" t="s">
        <v>53</v>
      </c>
      <c r="T6926" t="s">
        <v>36</v>
      </c>
      <c r="U6926" t="s">
        <v>336</v>
      </c>
      <c r="V6926" t="s">
        <v>1312</v>
      </c>
      <c r="W6926" t="s">
        <v>80</v>
      </c>
      <c r="X6926" t="s">
        <v>77</v>
      </c>
      <c r="Y6926" t="s">
        <v>41</v>
      </c>
      <c r="Z6926" t="s">
        <v>6799</v>
      </c>
    </row>
    <row r="6927" spans="1:26" hidden="1" x14ac:dyDescent="0.25">
      <c r="A6927" t="s">
        <v>27332</v>
      </c>
      <c r="B6927" t="s">
        <v>27333</v>
      </c>
      <c r="C6927" s="1" t="str">
        <f t="shared" si="1141"/>
        <v>21:0392</v>
      </c>
      <c r="D6927" s="1" t="str">
        <f t="shared" si="1145"/>
        <v>21:0131</v>
      </c>
      <c r="E6927" t="s">
        <v>27334</v>
      </c>
      <c r="F6927" t="s">
        <v>27335</v>
      </c>
      <c r="H6927">
        <v>68.454075200000005</v>
      </c>
      <c r="I6927">
        <v>-82.535389899999998</v>
      </c>
      <c r="J6927" s="1" t="str">
        <f t="shared" si="1146"/>
        <v>NGR lake sediment grab sample</v>
      </c>
      <c r="K6927" s="1" t="str">
        <f t="shared" si="1147"/>
        <v>&lt;177 micron (NGR)</v>
      </c>
      <c r="L6927">
        <v>56</v>
      </c>
      <c r="M6927" t="s">
        <v>131</v>
      </c>
      <c r="N6927">
        <v>1066</v>
      </c>
      <c r="O6927" t="s">
        <v>76</v>
      </c>
      <c r="P6927" t="s">
        <v>76</v>
      </c>
      <c r="Q6927" t="s">
        <v>66</v>
      </c>
      <c r="R6927" t="s">
        <v>53</v>
      </c>
      <c r="S6927" t="s">
        <v>53</v>
      </c>
      <c r="T6927" t="s">
        <v>36</v>
      </c>
      <c r="U6927" t="s">
        <v>51</v>
      </c>
      <c r="V6927" t="s">
        <v>122</v>
      </c>
      <c r="W6927" t="s">
        <v>80</v>
      </c>
      <c r="X6927" t="s">
        <v>76</v>
      </c>
      <c r="Y6927" t="s">
        <v>41</v>
      </c>
      <c r="Z6927" t="s">
        <v>3876</v>
      </c>
    </row>
    <row r="6928" spans="1:26" hidden="1" x14ac:dyDescent="0.25">
      <c r="A6928" t="s">
        <v>27336</v>
      </c>
      <c r="B6928" t="s">
        <v>27337</v>
      </c>
      <c r="C6928" s="1" t="str">
        <f t="shared" si="1141"/>
        <v>21:0392</v>
      </c>
      <c r="D6928" s="1" t="str">
        <f t="shared" si="1145"/>
        <v>21:0131</v>
      </c>
      <c r="E6928" t="s">
        <v>27338</v>
      </c>
      <c r="F6928" t="s">
        <v>27339</v>
      </c>
      <c r="H6928">
        <v>68.458336799999998</v>
      </c>
      <c r="I6928">
        <v>-82.596776800000001</v>
      </c>
      <c r="J6928" s="1" t="str">
        <f t="shared" si="1146"/>
        <v>NGR lake sediment grab sample</v>
      </c>
      <c r="K6928" s="1" t="str">
        <f t="shared" si="1147"/>
        <v>&lt;177 micron (NGR)</v>
      </c>
      <c r="L6928">
        <v>56</v>
      </c>
      <c r="M6928" t="s">
        <v>143</v>
      </c>
      <c r="N6928">
        <v>1067</v>
      </c>
      <c r="O6928" t="s">
        <v>39</v>
      </c>
      <c r="P6928" t="s">
        <v>181</v>
      </c>
      <c r="Q6928" t="s">
        <v>53</v>
      </c>
      <c r="R6928" t="s">
        <v>53</v>
      </c>
      <c r="S6928" t="s">
        <v>53</v>
      </c>
      <c r="T6928" t="s">
        <v>36</v>
      </c>
      <c r="U6928" t="s">
        <v>98</v>
      </c>
      <c r="V6928" t="s">
        <v>122</v>
      </c>
      <c r="W6928" t="s">
        <v>63</v>
      </c>
      <c r="X6928" t="s">
        <v>76</v>
      </c>
      <c r="Y6928" t="s">
        <v>41</v>
      </c>
      <c r="Z6928" t="s">
        <v>953</v>
      </c>
    </row>
    <row r="6929" spans="1:26" hidden="1" x14ac:dyDescent="0.25">
      <c r="A6929" t="s">
        <v>27340</v>
      </c>
      <c r="B6929" t="s">
        <v>27341</v>
      </c>
      <c r="C6929" s="1" t="str">
        <f t="shared" si="1141"/>
        <v>21:0392</v>
      </c>
      <c r="D6929" s="1" t="str">
        <f t="shared" si="1145"/>
        <v>21:0131</v>
      </c>
      <c r="E6929" t="s">
        <v>27342</v>
      </c>
      <c r="F6929" t="s">
        <v>27343</v>
      </c>
      <c r="H6929">
        <v>68.444904399999999</v>
      </c>
      <c r="I6929">
        <v>-82.723738900000001</v>
      </c>
      <c r="J6929" s="1" t="str">
        <f t="shared" si="1146"/>
        <v>NGR lake sediment grab sample</v>
      </c>
      <c r="K6929" s="1" t="str">
        <f t="shared" si="1147"/>
        <v>&lt;177 micron (NGR)</v>
      </c>
      <c r="L6929">
        <v>56</v>
      </c>
      <c r="M6929" t="s">
        <v>177</v>
      </c>
      <c r="N6929">
        <v>1068</v>
      </c>
      <c r="O6929" t="s">
        <v>771</v>
      </c>
      <c r="P6929" t="s">
        <v>516</v>
      </c>
      <c r="Q6929" t="s">
        <v>156</v>
      </c>
      <c r="R6929" t="s">
        <v>133</v>
      </c>
      <c r="S6929" t="s">
        <v>34</v>
      </c>
      <c r="T6929" t="s">
        <v>36</v>
      </c>
      <c r="U6929" t="s">
        <v>1470</v>
      </c>
      <c r="V6929" t="s">
        <v>2145</v>
      </c>
      <c r="W6929" t="s">
        <v>53</v>
      </c>
      <c r="X6929" t="s">
        <v>77</v>
      </c>
      <c r="Y6929" t="s">
        <v>875</v>
      </c>
      <c r="Z6929" t="s">
        <v>13108</v>
      </c>
    </row>
    <row r="6930" spans="1:26" hidden="1" x14ac:dyDescent="0.25">
      <c r="A6930" t="s">
        <v>27344</v>
      </c>
      <c r="B6930" t="s">
        <v>27345</v>
      </c>
      <c r="C6930" s="1" t="str">
        <f t="shared" si="1141"/>
        <v>21:0392</v>
      </c>
      <c r="D6930" s="1" t="str">
        <f t="shared" si="1145"/>
        <v>21:0131</v>
      </c>
      <c r="E6930" t="s">
        <v>27346</v>
      </c>
      <c r="F6930" t="s">
        <v>27347</v>
      </c>
      <c r="H6930">
        <v>68.388445200000007</v>
      </c>
      <c r="I6930">
        <v>-82.660974199999998</v>
      </c>
      <c r="J6930" s="1" t="str">
        <f t="shared" si="1146"/>
        <v>NGR lake sediment grab sample</v>
      </c>
      <c r="K6930" s="1" t="str">
        <f t="shared" si="1147"/>
        <v>&lt;177 micron (NGR)</v>
      </c>
      <c r="L6930">
        <v>56</v>
      </c>
      <c r="M6930" t="s">
        <v>187</v>
      </c>
      <c r="N6930">
        <v>1069</v>
      </c>
      <c r="O6930" t="s">
        <v>79</v>
      </c>
      <c r="P6930" t="s">
        <v>32</v>
      </c>
      <c r="Q6930" t="s">
        <v>33</v>
      </c>
      <c r="R6930" t="s">
        <v>349</v>
      </c>
      <c r="S6930" t="s">
        <v>39</v>
      </c>
      <c r="T6930" t="s">
        <v>36</v>
      </c>
      <c r="U6930" t="s">
        <v>208</v>
      </c>
      <c r="V6930" t="s">
        <v>399</v>
      </c>
      <c r="W6930" t="s">
        <v>53</v>
      </c>
      <c r="X6930" t="s">
        <v>283</v>
      </c>
      <c r="Y6930" t="s">
        <v>41</v>
      </c>
      <c r="Z6930" t="s">
        <v>406</v>
      </c>
    </row>
    <row r="6931" spans="1:26" hidden="1" x14ac:dyDescent="0.25">
      <c r="A6931" t="s">
        <v>27348</v>
      </c>
      <c r="B6931" t="s">
        <v>27349</v>
      </c>
      <c r="C6931" s="1" t="str">
        <f t="shared" si="1141"/>
        <v>21:0392</v>
      </c>
      <c r="D6931" s="1" t="str">
        <f t="shared" si="1145"/>
        <v>21:0131</v>
      </c>
      <c r="E6931" t="s">
        <v>27350</v>
      </c>
      <c r="F6931" t="s">
        <v>27351</v>
      </c>
      <c r="H6931">
        <v>68.370879799999997</v>
      </c>
      <c r="I6931">
        <v>-82.685101799999998</v>
      </c>
      <c r="J6931" s="1" t="str">
        <f t="shared" si="1146"/>
        <v>NGR lake sediment grab sample</v>
      </c>
      <c r="K6931" s="1" t="str">
        <f t="shared" si="1147"/>
        <v>&lt;177 micron (NGR)</v>
      </c>
      <c r="L6931">
        <v>56</v>
      </c>
      <c r="M6931" t="s">
        <v>196</v>
      </c>
      <c r="N6931">
        <v>1070</v>
      </c>
      <c r="O6931" t="s">
        <v>133</v>
      </c>
      <c r="P6931" t="s">
        <v>32</v>
      </c>
      <c r="Q6931" t="s">
        <v>63</v>
      </c>
      <c r="R6931" t="s">
        <v>198</v>
      </c>
      <c r="S6931" t="s">
        <v>33</v>
      </c>
      <c r="T6931" t="s">
        <v>36</v>
      </c>
      <c r="U6931" t="s">
        <v>1692</v>
      </c>
      <c r="V6931" t="s">
        <v>399</v>
      </c>
      <c r="W6931" t="s">
        <v>53</v>
      </c>
      <c r="X6931" t="s">
        <v>760</v>
      </c>
      <c r="Y6931" t="s">
        <v>760</v>
      </c>
      <c r="Z6931" t="s">
        <v>760</v>
      </c>
    </row>
    <row r="6932" spans="1:26" hidden="1" x14ac:dyDescent="0.25">
      <c r="A6932" t="s">
        <v>27352</v>
      </c>
      <c r="B6932" t="s">
        <v>27353</v>
      </c>
      <c r="C6932" s="1" t="str">
        <f t="shared" si="1141"/>
        <v>21:0392</v>
      </c>
      <c r="D6932" s="1" t="str">
        <f t="shared" si="1145"/>
        <v>21:0131</v>
      </c>
      <c r="E6932" t="s">
        <v>27291</v>
      </c>
      <c r="F6932" t="s">
        <v>27354</v>
      </c>
      <c r="H6932">
        <v>68.344340099999997</v>
      </c>
      <c r="I6932">
        <v>-82.679080799999994</v>
      </c>
      <c r="J6932" s="1" t="str">
        <f t="shared" si="1146"/>
        <v>NGR lake sediment grab sample</v>
      </c>
      <c r="K6932" s="1" t="str">
        <f t="shared" si="1147"/>
        <v>&lt;177 micron (NGR)</v>
      </c>
      <c r="L6932">
        <v>56</v>
      </c>
      <c r="M6932" t="s">
        <v>366</v>
      </c>
      <c r="N6932">
        <v>1071</v>
      </c>
      <c r="O6932" t="s">
        <v>1254</v>
      </c>
      <c r="P6932" t="s">
        <v>283</v>
      </c>
      <c r="Q6932" t="s">
        <v>39</v>
      </c>
      <c r="R6932" t="s">
        <v>394</v>
      </c>
      <c r="S6932" t="s">
        <v>97</v>
      </c>
      <c r="T6932" t="s">
        <v>36</v>
      </c>
      <c r="U6932" t="s">
        <v>2645</v>
      </c>
      <c r="V6932" t="s">
        <v>504</v>
      </c>
      <c r="W6932" t="s">
        <v>53</v>
      </c>
      <c r="X6932" t="s">
        <v>283</v>
      </c>
      <c r="Y6932" t="s">
        <v>125</v>
      </c>
      <c r="Z6932" t="s">
        <v>2257</v>
      </c>
    </row>
    <row r="6933" spans="1:26" hidden="1" x14ac:dyDescent="0.25">
      <c r="A6933" t="s">
        <v>27355</v>
      </c>
      <c r="B6933" t="s">
        <v>27356</v>
      </c>
      <c r="C6933" s="1" t="str">
        <f t="shared" si="1141"/>
        <v>21:0392</v>
      </c>
      <c r="D6933" s="1" t="str">
        <f t="shared" si="1145"/>
        <v>21:0131</v>
      </c>
      <c r="E6933" t="s">
        <v>27357</v>
      </c>
      <c r="F6933" t="s">
        <v>27358</v>
      </c>
      <c r="H6933">
        <v>68.315657799999997</v>
      </c>
      <c r="I6933">
        <v>-82.662122299999993</v>
      </c>
      <c r="J6933" s="1" t="str">
        <f t="shared" si="1146"/>
        <v>NGR lake sediment grab sample</v>
      </c>
      <c r="K6933" s="1" t="str">
        <f t="shared" si="1147"/>
        <v>&lt;177 micron (NGR)</v>
      </c>
      <c r="L6933">
        <v>56</v>
      </c>
      <c r="M6933" t="s">
        <v>206</v>
      </c>
      <c r="N6933">
        <v>1072</v>
      </c>
      <c r="O6933" t="s">
        <v>298</v>
      </c>
      <c r="P6933" t="s">
        <v>49</v>
      </c>
      <c r="Q6933" t="s">
        <v>78</v>
      </c>
      <c r="R6933" t="s">
        <v>321</v>
      </c>
      <c r="S6933" t="s">
        <v>76</v>
      </c>
      <c r="T6933" t="s">
        <v>36</v>
      </c>
      <c r="U6933" t="s">
        <v>361</v>
      </c>
      <c r="V6933" t="s">
        <v>190</v>
      </c>
      <c r="W6933" t="s">
        <v>53</v>
      </c>
      <c r="X6933" t="s">
        <v>48</v>
      </c>
      <c r="Y6933" t="s">
        <v>41</v>
      </c>
      <c r="Z6933" t="s">
        <v>6137</v>
      </c>
    </row>
    <row r="6934" spans="1:26" hidden="1" x14ac:dyDescent="0.25">
      <c r="A6934" t="s">
        <v>27359</v>
      </c>
      <c r="B6934" t="s">
        <v>27360</v>
      </c>
      <c r="C6934" s="1" t="str">
        <f t="shared" si="1141"/>
        <v>21:0392</v>
      </c>
      <c r="D6934" s="1" t="str">
        <f t="shared" si="1145"/>
        <v>21:0131</v>
      </c>
      <c r="E6934" t="s">
        <v>27361</v>
      </c>
      <c r="F6934" t="s">
        <v>27362</v>
      </c>
      <c r="H6934">
        <v>68.274423100000007</v>
      </c>
      <c r="I6934">
        <v>-82.695225100000002</v>
      </c>
      <c r="J6934" s="1" t="str">
        <f t="shared" si="1146"/>
        <v>NGR lake sediment grab sample</v>
      </c>
      <c r="K6934" s="1" t="str">
        <f t="shared" si="1147"/>
        <v>&lt;177 micron (NGR)</v>
      </c>
      <c r="L6934">
        <v>56</v>
      </c>
      <c r="M6934" t="s">
        <v>214</v>
      </c>
      <c r="N6934">
        <v>1073</v>
      </c>
      <c r="O6934" t="s">
        <v>207</v>
      </c>
      <c r="P6934" t="s">
        <v>289</v>
      </c>
      <c r="Q6934" t="s">
        <v>64</v>
      </c>
      <c r="R6934" t="s">
        <v>4122</v>
      </c>
      <c r="S6934" t="s">
        <v>135</v>
      </c>
      <c r="T6934" t="s">
        <v>36</v>
      </c>
      <c r="U6934" t="s">
        <v>3852</v>
      </c>
      <c r="V6934" t="s">
        <v>5543</v>
      </c>
      <c r="W6934" t="s">
        <v>53</v>
      </c>
      <c r="X6934" t="s">
        <v>283</v>
      </c>
      <c r="Y6934" t="s">
        <v>41</v>
      </c>
      <c r="Z6934" t="s">
        <v>156</v>
      </c>
    </row>
    <row r="6935" spans="1:26" hidden="1" x14ac:dyDescent="0.25">
      <c r="A6935" t="s">
        <v>27363</v>
      </c>
      <c r="B6935" t="s">
        <v>27364</v>
      </c>
      <c r="C6935" s="1" t="str">
        <f t="shared" si="1141"/>
        <v>21:0392</v>
      </c>
      <c r="D6935" s="1" t="str">
        <f>HYPERLINK("http://geochem.nrcan.gc.ca/cdogs/content/svy/svy_e.htm", "")</f>
        <v/>
      </c>
      <c r="G6935" s="1" t="str">
        <f>HYPERLINK("http://geochem.nrcan.gc.ca/cdogs/content/cr_/cr_00023_e.htm", "23")</f>
        <v>23</v>
      </c>
      <c r="J6935" t="s">
        <v>220</v>
      </c>
      <c r="K6935" t="s">
        <v>221</v>
      </c>
      <c r="L6935">
        <v>56</v>
      </c>
      <c r="M6935" t="s">
        <v>222</v>
      </c>
      <c r="N6935">
        <v>1074</v>
      </c>
      <c r="O6935" t="s">
        <v>759</v>
      </c>
      <c r="P6935" t="s">
        <v>516</v>
      </c>
      <c r="Q6935" t="s">
        <v>277</v>
      </c>
      <c r="R6935" t="s">
        <v>109</v>
      </c>
      <c r="S6935" t="s">
        <v>290</v>
      </c>
      <c r="T6935" t="s">
        <v>36</v>
      </c>
      <c r="U6935" t="s">
        <v>1282</v>
      </c>
      <c r="V6935" t="s">
        <v>522</v>
      </c>
      <c r="W6935" t="s">
        <v>39</v>
      </c>
      <c r="X6935" t="s">
        <v>336</v>
      </c>
      <c r="Y6935" t="s">
        <v>80</v>
      </c>
      <c r="Z6935" t="s">
        <v>869</v>
      </c>
    </row>
    <row r="6936" spans="1:26" hidden="1" x14ac:dyDescent="0.25">
      <c r="A6936" t="s">
        <v>27365</v>
      </c>
      <c r="B6936" t="s">
        <v>27366</v>
      </c>
      <c r="C6936" s="1" t="str">
        <f t="shared" si="1141"/>
        <v>21:0392</v>
      </c>
      <c r="D6936" s="1" t="str">
        <f t="shared" ref="D6936:D6951" si="1148">HYPERLINK("http://geochem.nrcan.gc.ca/cdogs/content/svy/svy210131_e.htm", "21:0131")</f>
        <v>21:0131</v>
      </c>
      <c r="E6936" t="s">
        <v>27367</v>
      </c>
      <c r="F6936" t="s">
        <v>27368</v>
      </c>
      <c r="H6936">
        <v>68.499207200000001</v>
      </c>
      <c r="I6936">
        <v>-83.923774800000004</v>
      </c>
      <c r="J6936" s="1" t="str">
        <f t="shared" ref="J6936:J6951" si="1149">HYPERLINK("http://geochem.nrcan.gc.ca/cdogs/content/kwd/kwd020027_e.htm", "NGR lake sediment grab sample")</f>
        <v>NGR lake sediment grab sample</v>
      </c>
      <c r="K6936" s="1" t="str">
        <f t="shared" ref="K6936:K6951" si="1150">HYPERLINK("http://geochem.nrcan.gc.ca/cdogs/content/kwd/kwd080006_e.htm", "&lt;177 micron (NGR)")</f>
        <v>&lt;177 micron (NGR)</v>
      </c>
      <c r="L6936">
        <v>57</v>
      </c>
      <c r="M6936" t="s">
        <v>242</v>
      </c>
      <c r="N6936">
        <v>1075</v>
      </c>
      <c r="O6936" t="s">
        <v>133</v>
      </c>
      <c r="P6936" t="s">
        <v>82</v>
      </c>
      <c r="Q6936" t="s">
        <v>181</v>
      </c>
      <c r="R6936" t="s">
        <v>271</v>
      </c>
      <c r="S6936" t="s">
        <v>76</v>
      </c>
      <c r="T6936" t="s">
        <v>36</v>
      </c>
      <c r="U6936" t="s">
        <v>1964</v>
      </c>
      <c r="V6936" t="s">
        <v>529</v>
      </c>
      <c r="W6936" t="s">
        <v>53</v>
      </c>
      <c r="X6936" t="s">
        <v>76</v>
      </c>
      <c r="Y6936" t="s">
        <v>41</v>
      </c>
      <c r="Z6936" t="s">
        <v>399</v>
      </c>
    </row>
    <row r="6937" spans="1:26" hidden="1" x14ac:dyDescent="0.25">
      <c r="A6937" t="s">
        <v>27369</v>
      </c>
      <c r="B6937" t="s">
        <v>27370</v>
      </c>
      <c r="C6937" s="1" t="str">
        <f t="shared" si="1141"/>
        <v>21:0392</v>
      </c>
      <c r="D6937" s="1" t="str">
        <f t="shared" si="1148"/>
        <v>21:0131</v>
      </c>
      <c r="E6937" t="s">
        <v>27371</v>
      </c>
      <c r="F6937" t="s">
        <v>27372</v>
      </c>
      <c r="H6937">
        <v>68.225735299999997</v>
      </c>
      <c r="I6937">
        <v>-82.689832499999994</v>
      </c>
      <c r="J6937" s="1" t="str">
        <f t="shared" si="1149"/>
        <v>NGR lake sediment grab sample</v>
      </c>
      <c r="K6937" s="1" t="str">
        <f t="shared" si="1150"/>
        <v>&lt;177 micron (NGR)</v>
      </c>
      <c r="L6937">
        <v>57</v>
      </c>
      <c r="M6937" t="s">
        <v>47</v>
      </c>
      <c r="N6937">
        <v>1076</v>
      </c>
      <c r="O6937" t="s">
        <v>343</v>
      </c>
      <c r="P6937" t="s">
        <v>62</v>
      </c>
      <c r="Q6937" t="s">
        <v>97</v>
      </c>
      <c r="R6937" t="s">
        <v>75</v>
      </c>
      <c r="S6937" t="s">
        <v>290</v>
      </c>
      <c r="T6937" t="s">
        <v>36</v>
      </c>
      <c r="U6937" t="s">
        <v>4834</v>
      </c>
      <c r="V6937" t="s">
        <v>368</v>
      </c>
      <c r="W6937" t="s">
        <v>66</v>
      </c>
      <c r="X6937" t="s">
        <v>82</v>
      </c>
      <c r="Y6937" t="s">
        <v>41</v>
      </c>
      <c r="Z6937" t="s">
        <v>2335</v>
      </c>
    </row>
    <row r="6938" spans="1:26" hidden="1" x14ac:dyDescent="0.25">
      <c r="A6938" t="s">
        <v>27373</v>
      </c>
      <c r="B6938" t="s">
        <v>27374</v>
      </c>
      <c r="C6938" s="1" t="str">
        <f t="shared" si="1141"/>
        <v>21:0392</v>
      </c>
      <c r="D6938" s="1" t="str">
        <f t="shared" si="1148"/>
        <v>21:0131</v>
      </c>
      <c r="E6938" t="s">
        <v>27375</v>
      </c>
      <c r="F6938" t="s">
        <v>27376</v>
      </c>
      <c r="H6938">
        <v>68.218467599999997</v>
      </c>
      <c r="I6938">
        <v>-82.653353800000005</v>
      </c>
      <c r="J6938" s="1" t="str">
        <f t="shared" si="1149"/>
        <v>NGR lake sediment grab sample</v>
      </c>
      <c r="K6938" s="1" t="str">
        <f t="shared" si="1150"/>
        <v>&lt;177 micron (NGR)</v>
      </c>
      <c r="L6938">
        <v>57</v>
      </c>
      <c r="M6938" t="s">
        <v>251</v>
      </c>
      <c r="N6938">
        <v>1077</v>
      </c>
      <c r="O6938" t="s">
        <v>107</v>
      </c>
      <c r="P6938" t="s">
        <v>417</v>
      </c>
      <c r="Q6938" t="s">
        <v>283</v>
      </c>
      <c r="R6938" t="s">
        <v>22849</v>
      </c>
      <c r="S6938" t="s">
        <v>277</v>
      </c>
      <c r="T6938" t="s">
        <v>36</v>
      </c>
      <c r="U6938" t="s">
        <v>3486</v>
      </c>
      <c r="V6938" t="s">
        <v>13496</v>
      </c>
      <c r="W6938" t="s">
        <v>63</v>
      </c>
      <c r="X6938" t="s">
        <v>82</v>
      </c>
      <c r="Y6938" t="s">
        <v>41</v>
      </c>
      <c r="Z6938" t="s">
        <v>76</v>
      </c>
    </row>
    <row r="6939" spans="1:26" hidden="1" x14ac:dyDescent="0.25">
      <c r="A6939" t="s">
        <v>27377</v>
      </c>
      <c r="B6939" t="s">
        <v>27378</v>
      </c>
      <c r="C6939" s="1" t="str">
        <f t="shared" si="1141"/>
        <v>21:0392</v>
      </c>
      <c r="D6939" s="1" t="str">
        <f t="shared" si="1148"/>
        <v>21:0131</v>
      </c>
      <c r="E6939" t="s">
        <v>27379</v>
      </c>
      <c r="F6939" t="s">
        <v>27380</v>
      </c>
      <c r="H6939">
        <v>68.196851499999994</v>
      </c>
      <c r="I6939">
        <v>-82.662703100000002</v>
      </c>
      <c r="J6939" s="1" t="str">
        <f t="shared" si="1149"/>
        <v>NGR lake sediment grab sample</v>
      </c>
      <c r="K6939" s="1" t="str">
        <f t="shared" si="1150"/>
        <v>&lt;177 micron (NGR)</v>
      </c>
      <c r="L6939">
        <v>57</v>
      </c>
      <c r="M6939" t="s">
        <v>259</v>
      </c>
      <c r="N6939">
        <v>1078</v>
      </c>
      <c r="O6939" t="s">
        <v>88</v>
      </c>
      <c r="P6939" t="s">
        <v>236</v>
      </c>
      <c r="Q6939" t="s">
        <v>134</v>
      </c>
      <c r="R6939" t="s">
        <v>145</v>
      </c>
      <c r="S6939" t="s">
        <v>64</v>
      </c>
      <c r="T6939" t="s">
        <v>36</v>
      </c>
      <c r="U6939" t="s">
        <v>189</v>
      </c>
      <c r="V6939" t="s">
        <v>5085</v>
      </c>
      <c r="W6939" t="s">
        <v>66</v>
      </c>
      <c r="X6939" t="s">
        <v>283</v>
      </c>
      <c r="Y6939" t="s">
        <v>41</v>
      </c>
      <c r="Z6939" t="s">
        <v>1433</v>
      </c>
    </row>
    <row r="6940" spans="1:26" hidden="1" x14ac:dyDescent="0.25">
      <c r="A6940" t="s">
        <v>27381</v>
      </c>
      <c r="B6940" t="s">
        <v>27382</v>
      </c>
      <c r="C6940" s="1" t="str">
        <f t="shared" si="1141"/>
        <v>21:0392</v>
      </c>
      <c r="D6940" s="1" t="str">
        <f t="shared" si="1148"/>
        <v>21:0131</v>
      </c>
      <c r="E6940" t="s">
        <v>27379</v>
      </c>
      <c r="F6940" t="s">
        <v>27383</v>
      </c>
      <c r="H6940">
        <v>68.196851499999994</v>
      </c>
      <c r="I6940">
        <v>-82.662703100000002</v>
      </c>
      <c r="J6940" s="1" t="str">
        <f t="shared" si="1149"/>
        <v>NGR lake sediment grab sample</v>
      </c>
      <c r="K6940" s="1" t="str">
        <f t="shared" si="1150"/>
        <v>&lt;177 micron (NGR)</v>
      </c>
      <c r="L6940">
        <v>57</v>
      </c>
      <c r="M6940" t="s">
        <v>268</v>
      </c>
      <c r="N6940">
        <v>1079</v>
      </c>
      <c r="O6940" t="s">
        <v>583</v>
      </c>
      <c r="P6940" t="s">
        <v>888</v>
      </c>
      <c r="Q6940" t="s">
        <v>335</v>
      </c>
      <c r="R6940" t="s">
        <v>570</v>
      </c>
      <c r="S6940" t="s">
        <v>277</v>
      </c>
      <c r="T6940" t="s">
        <v>36</v>
      </c>
      <c r="U6940" t="s">
        <v>8225</v>
      </c>
      <c r="V6940" t="s">
        <v>13356</v>
      </c>
      <c r="W6940" t="s">
        <v>63</v>
      </c>
      <c r="X6940" t="s">
        <v>760</v>
      </c>
      <c r="Y6940" t="s">
        <v>41</v>
      </c>
      <c r="Z6940" t="s">
        <v>97</v>
      </c>
    </row>
    <row r="6941" spans="1:26" hidden="1" x14ac:dyDescent="0.25">
      <c r="A6941" t="s">
        <v>27384</v>
      </c>
      <c r="B6941" t="s">
        <v>27385</v>
      </c>
      <c r="C6941" s="1" t="str">
        <f t="shared" si="1141"/>
        <v>21:0392</v>
      </c>
      <c r="D6941" s="1" t="str">
        <f t="shared" si="1148"/>
        <v>21:0131</v>
      </c>
      <c r="E6941" t="s">
        <v>27386</v>
      </c>
      <c r="F6941" t="s">
        <v>27387</v>
      </c>
      <c r="H6941">
        <v>68.182911000000004</v>
      </c>
      <c r="I6941">
        <v>-82.651804999999996</v>
      </c>
      <c r="J6941" s="1" t="str">
        <f t="shared" si="1149"/>
        <v>NGR lake sediment grab sample</v>
      </c>
      <c r="K6941" s="1" t="str">
        <f t="shared" si="1150"/>
        <v>&lt;177 micron (NGR)</v>
      </c>
      <c r="L6941">
        <v>57</v>
      </c>
      <c r="M6941" t="s">
        <v>60</v>
      </c>
      <c r="N6941">
        <v>1080</v>
      </c>
      <c r="O6941" t="s">
        <v>144</v>
      </c>
      <c r="P6941" t="s">
        <v>1047</v>
      </c>
      <c r="Q6941" t="s">
        <v>321</v>
      </c>
      <c r="R6941" t="s">
        <v>546</v>
      </c>
      <c r="S6941" t="s">
        <v>349</v>
      </c>
      <c r="T6941" t="s">
        <v>36</v>
      </c>
      <c r="U6941" t="s">
        <v>974</v>
      </c>
      <c r="V6941" t="s">
        <v>1127</v>
      </c>
      <c r="W6941" t="s">
        <v>63</v>
      </c>
      <c r="X6941" t="s">
        <v>283</v>
      </c>
      <c r="Y6941" t="s">
        <v>41</v>
      </c>
      <c r="Z6941" t="s">
        <v>156</v>
      </c>
    </row>
    <row r="6942" spans="1:26" hidden="1" x14ac:dyDescent="0.25">
      <c r="A6942" t="s">
        <v>27388</v>
      </c>
      <c r="B6942" t="s">
        <v>27389</v>
      </c>
      <c r="C6942" s="1" t="str">
        <f t="shared" si="1141"/>
        <v>21:0392</v>
      </c>
      <c r="D6942" s="1" t="str">
        <f t="shared" si="1148"/>
        <v>21:0131</v>
      </c>
      <c r="E6942" t="s">
        <v>27390</v>
      </c>
      <c r="F6942" t="s">
        <v>27391</v>
      </c>
      <c r="H6942">
        <v>68.131114199999999</v>
      </c>
      <c r="I6942">
        <v>-82.649506099999996</v>
      </c>
      <c r="J6942" s="1" t="str">
        <f t="shared" si="1149"/>
        <v>NGR lake sediment grab sample</v>
      </c>
      <c r="K6942" s="1" t="str">
        <f t="shared" si="1150"/>
        <v>&lt;177 micron (NGR)</v>
      </c>
      <c r="L6942">
        <v>57</v>
      </c>
      <c r="M6942" t="s">
        <v>73</v>
      </c>
      <c r="N6942">
        <v>1081</v>
      </c>
      <c r="O6942" t="s">
        <v>31</v>
      </c>
      <c r="P6942" t="s">
        <v>119</v>
      </c>
      <c r="Q6942" t="s">
        <v>278</v>
      </c>
      <c r="R6942" t="s">
        <v>1048</v>
      </c>
      <c r="S6942" t="s">
        <v>711</v>
      </c>
      <c r="T6942" t="s">
        <v>36</v>
      </c>
      <c r="U6942" t="s">
        <v>1192</v>
      </c>
      <c r="V6942" t="s">
        <v>18856</v>
      </c>
      <c r="W6942" t="s">
        <v>63</v>
      </c>
      <c r="X6942" t="s">
        <v>82</v>
      </c>
      <c r="Y6942" t="s">
        <v>41</v>
      </c>
      <c r="Z6942" t="s">
        <v>2240</v>
      </c>
    </row>
    <row r="6943" spans="1:26" hidden="1" x14ac:dyDescent="0.25">
      <c r="A6943" t="s">
        <v>27392</v>
      </c>
      <c r="B6943" t="s">
        <v>27393</v>
      </c>
      <c r="C6943" s="1" t="str">
        <f t="shared" si="1141"/>
        <v>21:0392</v>
      </c>
      <c r="D6943" s="1" t="str">
        <f t="shared" si="1148"/>
        <v>21:0131</v>
      </c>
      <c r="E6943" t="s">
        <v>27394</v>
      </c>
      <c r="F6943" t="s">
        <v>27395</v>
      </c>
      <c r="H6943">
        <v>68.119357500000007</v>
      </c>
      <c r="I6943">
        <v>-82.698665800000001</v>
      </c>
      <c r="J6943" s="1" t="str">
        <f t="shared" si="1149"/>
        <v>NGR lake sediment grab sample</v>
      </c>
      <c r="K6943" s="1" t="str">
        <f t="shared" si="1150"/>
        <v>&lt;177 micron (NGR)</v>
      </c>
      <c r="L6943">
        <v>57</v>
      </c>
      <c r="M6943" t="s">
        <v>87</v>
      </c>
      <c r="N6943">
        <v>1082</v>
      </c>
      <c r="O6943" t="s">
        <v>528</v>
      </c>
      <c r="P6943" t="s">
        <v>1177</v>
      </c>
      <c r="Q6943" t="s">
        <v>334</v>
      </c>
      <c r="R6943" t="s">
        <v>98</v>
      </c>
      <c r="S6943" t="s">
        <v>335</v>
      </c>
      <c r="T6943" t="s">
        <v>36</v>
      </c>
      <c r="U6943" t="s">
        <v>407</v>
      </c>
      <c r="V6943" t="s">
        <v>78</v>
      </c>
      <c r="W6943" t="s">
        <v>80</v>
      </c>
      <c r="X6943" t="s">
        <v>283</v>
      </c>
      <c r="Y6943" t="s">
        <v>41</v>
      </c>
      <c r="Z6943" t="s">
        <v>2240</v>
      </c>
    </row>
    <row r="6944" spans="1:26" hidden="1" x14ac:dyDescent="0.25">
      <c r="A6944" t="s">
        <v>27396</v>
      </c>
      <c r="B6944" t="s">
        <v>27397</v>
      </c>
      <c r="C6944" s="1" t="str">
        <f t="shared" si="1141"/>
        <v>21:0392</v>
      </c>
      <c r="D6944" s="1" t="str">
        <f t="shared" si="1148"/>
        <v>21:0131</v>
      </c>
      <c r="E6944" t="s">
        <v>27398</v>
      </c>
      <c r="F6944" t="s">
        <v>27399</v>
      </c>
      <c r="H6944">
        <v>68.069201300000003</v>
      </c>
      <c r="I6944">
        <v>-82.764092099999999</v>
      </c>
      <c r="J6944" s="1" t="str">
        <f t="shared" si="1149"/>
        <v>NGR lake sediment grab sample</v>
      </c>
      <c r="K6944" s="1" t="str">
        <f t="shared" si="1150"/>
        <v>&lt;177 micron (NGR)</v>
      </c>
      <c r="L6944">
        <v>57</v>
      </c>
      <c r="M6944" t="s">
        <v>96</v>
      </c>
      <c r="N6944">
        <v>1083</v>
      </c>
      <c r="O6944" t="s">
        <v>3263</v>
      </c>
      <c r="P6944" t="s">
        <v>320</v>
      </c>
      <c r="Q6944" t="s">
        <v>82</v>
      </c>
      <c r="R6944" t="s">
        <v>35</v>
      </c>
      <c r="S6944" t="s">
        <v>283</v>
      </c>
      <c r="T6944" t="s">
        <v>36</v>
      </c>
      <c r="U6944" t="s">
        <v>5050</v>
      </c>
      <c r="V6944" t="s">
        <v>2661</v>
      </c>
      <c r="W6944" t="s">
        <v>80</v>
      </c>
      <c r="X6944" t="s">
        <v>890</v>
      </c>
      <c r="Y6944" t="s">
        <v>41</v>
      </c>
      <c r="Z6944" t="s">
        <v>4550</v>
      </c>
    </row>
    <row r="6945" spans="1:26" hidden="1" x14ac:dyDescent="0.25">
      <c r="A6945" t="s">
        <v>27400</v>
      </c>
      <c r="B6945" t="s">
        <v>27401</v>
      </c>
      <c r="C6945" s="1" t="str">
        <f t="shared" si="1141"/>
        <v>21:0392</v>
      </c>
      <c r="D6945" s="1" t="str">
        <f t="shared" si="1148"/>
        <v>21:0131</v>
      </c>
      <c r="E6945" t="s">
        <v>27402</v>
      </c>
      <c r="F6945" t="s">
        <v>27403</v>
      </c>
      <c r="H6945">
        <v>68.041808799999998</v>
      </c>
      <c r="I6945">
        <v>-82.756607900000006</v>
      </c>
      <c r="J6945" s="1" t="str">
        <f t="shared" si="1149"/>
        <v>NGR lake sediment grab sample</v>
      </c>
      <c r="K6945" s="1" t="str">
        <f t="shared" si="1150"/>
        <v>&lt;177 micron (NGR)</v>
      </c>
      <c r="L6945">
        <v>57</v>
      </c>
      <c r="M6945" t="s">
        <v>106</v>
      </c>
      <c r="N6945">
        <v>1084</v>
      </c>
      <c r="O6945" t="s">
        <v>702</v>
      </c>
      <c r="P6945" t="s">
        <v>348</v>
      </c>
      <c r="Q6945" t="s">
        <v>335</v>
      </c>
      <c r="R6945" t="s">
        <v>406</v>
      </c>
      <c r="S6945" t="s">
        <v>34</v>
      </c>
      <c r="T6945" t="s">
        <v>36</v>
      </c>
      <c r="U6945" t="s">
        <v>535</v>
      </c>
      <c r="V6945" t="s">
        <v>2145</v>
      </c>
      <c r="W6945" t="s">
        <v>63</v>
      </c>
      <c r="X6945" t="s">
        <v>48</v>
      </c>
      <c r="Y6945" t="s">
        <v>41</v>
      </c>
      <c r="Z6945" t="s">
        <v>198</v>
      </c>
    </row>
    <row r="6946" spans="1:26" hidden="1" x14ac:dyDescent="0.25">
      <c r="A6946" t="s">
        <v>27404</v>
      </c>
      <c r="B6946" t="s">
        <v>27405</v>
      </c>
      <c r="C6946" s="1" t="str">
        <f t="shared" si="1141"/>
        <v>21:0392</v>
      </c>
      <c r="D6946" s="1" t="str">
        <f t="shared" si="1148"/>
        <v>21:0131</v>
      </c>
      <c r="E6946" t="s">
        <v>27406</v>
      </c>
      <c r="F6946" t="s">
        <v>27407</v>
      </c>
      <c r="H6946">
        <v>68.019892999999996</v>
      </c>
      <c r="I6946">
        <v>-82.752118199999998</v>
      </c>
      <c r="J6946" s="1" t="str">
        <f t="shared" si="1149"/>
        <v>NGR lake sediment grab sample</v>
      </c>
      <c r="K6946" s="1" t="str">
        <f t="shared" si="1150"/>
        <v>&lt;177 micron (NGR)</v>
      </c>
      <c r="L6946">
        <v>57</v>
      </c>
      <c r="M6946" t="s">
        <v>118</v>
      </c>
      <c r="N6946">
        <v>1085</v>
      </c>
      <c r="O6946" t="s">
        <v>938</v>
      </c>
      <c r="P6946" t="s">
        <v>300</v>
      </c>
      <c r="Q6946" t="s">
        <v>6616</v>
      </c>
      <c r="R6946" t="s">
        <v>400</v>
      </c>
      <c r="S6946" t="s">
        <v>34</v>
      </c>
      <c r="T6946" t="s">
        <v>36</v>
      </c>
      <c r="U6946" t="s">
        <v>27408</v>
      </c>
      <c r="V6946" t="s">
        <v>7869</v>
      </c>
      <c r="W6946" t="s">
        <v>181</v>
      </c>
      <c r="X6946" t="s">
        <v>283</v>
      </c>
      <c r="Y6946" t="s">
        <v>66</v>
      </c>
      <c r="Z6946" t="s">
        <v>4550</v>
      </c>
    </row>
    <row r="6947" spans="1:26" hidden="1" x14ac:dyDescent="0.25">
      <c r="A6947" t="s">
        <v>27409</v>
      </c>
      <c r="B6947" t="s">
        <v>27410</v>
      </c>
      <c r="C6947" s="1" t="str">
        <f t="shared" si="1141"/>
        <v>21:0392</v>
      </c>
      <c r="D6947" s="1" t="str">
        <f t="shared" si="1148"/>
        <v>21:0131</v>
      </c>
      <c r="E6947" t="s">
        <v>27411</v>
      </c>
      <c r="F6947" t="s">
        <v>27412</v>
      </c>
      <c r="H6947">
        <v>68.476207700000003</v>
      </c>
      <c r="I6947">
        <v>-83.608365000000006</v>
      </c>
      <c r="J6947" s="1" t="str">
        <f t="shared" si="1149"/>
        <v>NGR lake sediment grab sample</v>
      </c>
      <c r="K6947" s="1" t="str">
        <f t="shared" si="1150"/>
        <v>&lt;177 micron (NGR)</v>
      </c>
      <c r="L6947">
        <v>57</v>
      </c>
      <c r="M6947" t="s">
        <v>131</v>
      </c>
      <c r="N6947">
        <v>1086</v>
      </c>
      <c r="O6947" t="s">
        <v>1047</v>
      </c>
      <c r="P6947" t="s">
        <v>224</v>
      </c>
      <c r="Q6947" t="s">
        <v>156</v>
      </c>
      <c r="R6947" t="s">
        <v>321</v>
      </c>
      <c r="S6947" t="s">
        <v>50</v>
      </c>
      <c r="T6947" t="s">
        <v>36</v>
      </c>
      <c r="U6947" t="s">
        <v>2579</v>
      </c>
      <c r="V6947" t="s">
        <v>2309</v>
      </c>
      <c r="W6947" t="s">
        <v>63</v>
      </c>
      <c r="X6947" t="s">
        <v>77</v>
      </c>
      <c r="Y6947" t="s">
        <v>309</v>
      </c>
      <c r="Z6947" t="s">
        <v>80</v>
      </c>
    </row>
    <row r="6948" spans="1:26" hidden="1" x14ac:dyDescent="0.25">
      <c r="A6948" t="s">
        <v>27413</v>
      </c>
      <c r="B6948" t="s">
        <v>27414</v>
      </c>
      <c r="C6948" s="1" t="str">
        <f t="shared" si="1141"/>
        <v>21:0392</v>
      </c>
      <c r="D6948" s="1" t="str">
        <f t="shared" si="1148"/>
        <v>21:0131</v>
      </c>
      <c r="E6948" t="s">
        <v>27415</v>
      </c>
      <c r="F6948" t="s">
        <v>27416</v>
      </c>
      <c r="H6948">
        <v>68.475322300000002</v>
      </c>
      <c r="I6948">
        <v>-83.639692999999994</v>
      </c>
      <c r="J6948" s="1" t="str">
        <f t="shared" si="1149"/>
        <v>NGR lake sediment grab sample</v>
      </c>
      <c r="K6948" s="1" t="str">
        <f t="shared" si="1150"/>
        <v>&lt;177 micron (NGR)</v>
      </c>
      <c r="L6948">
        <v>57</v>
      </c>
      <c r="M6948" t="s">
        <v>143</v>
      </c>
      <c r="N6948">
        <v>1087</v>
      </c>
      <c r="O6948" t="s">
        <v>243</v>
      </c>
      <c r="P6948" t="s">
        <v>771</v>
      </c>
      <c r="Q6948" t="s">
        <v>198</v>
      </c>
      <c r="R6948" t="s">
        <v>761</v>
      </c>
      <c r="S6948" t="s">
        <v>135</v>
      </c>
      <c r="T6948" t="s">
        <v>36</v>
      </c>
      <c r="U6948" t="s">
        <v>3268</v>
      </c>
      <c r="V6948" t="s">
        <v>6700</v>
      </c>
      <c r="W6948" t="s">
        <v>66</v>
      </c>
      <c r="X6948" t="s">
        <v>77</v>
      </c>
      <c r="Y6948" t="s">
        <v>63</v>
      </c>
      <c r="Z6948" t="s">
        <v>39</v>
      </c>
    </row>
    <row r="6949" spans="1:26" hidden="1" x14ac:dyDescent="0.25">
      <c r="A6949" t="s">
        <v>27417</v>
      </c>
      <c r="B6949" t="s">
        <v>27418</v>
      </c>
      <c r="C6949" s="1" t="str">
        <f t="shared" si="1141"/>
        <v>21:0392</v>
      </c>
      <c r="D6949" s="1" t="str">
        <f t="shared" si="1148"/>
        <v>21:0131</v>
      </c>
      <c r="E6949" t="s">
        <v>27419</v>
      </c>
      <c r="F6949" t="s">
        <v>27420</v>
      </c>
      <c r="H6949">
        <v>68.469863099999998</v>
      </c>
      <c r="I6949">
        <v>-83.734963899999997</v>
      </c>
      <c r="J6949" s="1" t="str">
        <f t="shared" si="1149"/>
        <v>NGR lake sediment grab sample</v>
      </c>
      <c r="K6949" s="1" t="str">
        <f t="shared" si="1150"/>
        <v>&lt;177 micron (NGR)</v>
      </c>
      <c r="L6949">
        <v>57</v>
      </c>
      <c r="M6949" t="s">
        <v>177</v>
      </c>
      <c r="N6949">
        <v>1088</v>
      </c>
      <c r="O6949" t="s">
        <v>938</v>
      </c>
      <c r="P6949" t="s">
        <v>243</v>
      </c>
      <c r="Q6949" t="s">
        <v>349</v>
      </c>
      <c r="R6949" t="s">
        <v>958</v>
      </c>
      <c r="S6949" t="s">
        <v>668</v>
      </c>
      <c r="T6949" t="s">
        <v>36</v>
      </c>
      <c r="U6949" t="s">
        <v>1205</v>
      </c>
      <c r="V6949" t="s">
        <v>11342</v>
      </c>
      <c r="W6949" t="s">
        <v>80</v>
      </c>
      <c r="X6949" t="s">
        <v>760</v>
      </c>
      <c r="Y6949" t="s">
        <v>875</v>
      </c>
      <c r="Z6949" t="s">
        <v>3853</v>
      </c>
    </row>
    <row r="6950" spans="1:26" hidden="1" x14ac:dyDescent="0.25">
      <c r="A6950" t="s">
        <v>27421</v>
      </c>
      <c r="B6950" t="s">
        <v>27422</v>
      </c>
      <c r="C6950" s="1" t="str">
        <f t="shared" ref="C6950:C7013" si="1151">HYPERLINK("http://geochem.nrcan.gc.ca/cdogs/content/bdl/bdl210392_e.htm", "21:0392")</f>
        <v>21:0392</v>
      </c>
      <c r="D6950" s="1" t="str">
        <f t="shared" si="1148"/>
        <v>21:0131</v>
      </c>
      <c r="E6950" t="s">
        <v>27423</v>
      </c>
      <c r="F6950" t="s">
        <v>27424</v>
      </c>
      <c r="H6950">
        <v>68.459678299999993</v>
      </c>
      <c r="I6950">
        <v>-83.738079999999997</v>
      </c>
      <c r="J6950" s="1" t="str">
        <f t="shared" si="1149"/>
        <v>NGR lake sediment grab sample</v>
      </c>
      <c r="K6950" s="1" t="str">
        <f t="shared" si="1150"/>
        <v>&lt;177 micron (NGR)</v>
      </c>
      <c r="L6950">
        <v>57</v>
      </c>
      <c r="M6950" t="s">
        <v>187</v>
      </c>
      <c r="N6950">
        <v>1089</v>
      </c>
      <c r="O6950" t="s">
        <v>465</v>
      </c>
      <c r="P6950" t="s">
        <v>67</v>
      </c>
      <c r="Q6950" t="s">
        <v>321</v>
      </c>
      <c r="R6950" t="s">
        <v>224</v>
      </c>
      <c r="S6950" t="s">
        <v>391</v>
      </c>
      <c r="T6950" t="s">
        <v>36</v>
      </c>
      <c r="U6950" t="s">
        <v>8030</v>
      </c>
      <c r="V6950" t="s">
        <v>181</v>
      </c>
      <c r="W6950" t="s">
        <v>63</v>
      </c>
      <c r="X6950" t="s">
        <v>760</v>
      </c>
      <c r="Y6950" t="s">
        <v>760</v>
      </c>
      <c r="Z6950" t="s">
        <v>760</v>
      </c>
    </row>
    <row r="6951" spans="1:26" hidden="1" x14ac:dyDescent="0.25">
      <c r="A6951" t="s">
        <v>27425</v>
      </c>
      <c r="B6951" t="s">
        <v>27426</v>
      </c>
      <c r="C6951" s="1" t="str">
        <f t="shared" si="1151"/>
        <v>21:0392</v>
      </c>
      <c r="D6951" s="1" t="str">
        <f t="shared" si="1148"/>
        <v>21:0131</v>
      </c>
      <c r="E6951" t="s">
        <v>27427</v>
      </c>
      <c r="F6951" t="s">
        <v>27428</v>
      </c>
      <c r="H6951">
        <v>68.4697946</v>
      </c>
      <c r="I6951">
        <v>-83.817110999999997</v>
      </c>
      <c r="J6951" s="1" t="str">
        <f t="shared" si="1149"/>
        <v>NGR lake sediment grab sample</v>
      </c>
      <c r="K6951" s="1" t="str">
        <f t="shared" si="1150"/>
        <v>&lt;177 micron (NGR)</v>
      </c>
      <c r="L6951">
        <v>57</v>
      </c>
      <c r="M6951" t="s">
        <v>196</v>
      </c>
      <c r="N6951">
        <v>1090</v>
      </c>
      <c r="O6951" t="s">
        <v>390</v>
      </c>
      <c r="P6951" t="s">
        <v>1177</v>
      </c>
      <c r="Q6951" t="s">
        <v>277</v>
      </c>
      <c r="R6951" t="s">
        <v>510</v>
      </c>
      <c r="S6951" t="s">
        <v>82</v>
      </c>
      <c r="T6951" t="s">
        <v>36</v>
      </c>
      <c r="U6951" t="s">
        <v>1538</v>
      </c>
      <c r="V6951" t="s">
        <v>76</v>
      </c>
      <c r="W6951" t="s">
        <v>80</v>
      </c>
      <c r="X6951" t="s">
        <v>760</v>
      </c>
      <c r="Y6951" t="s">
        <v>78</v>
      </c>
      <c r="Z6951" t="s">
        <v>3853</v>
      </c>
    </row>
    <row r="6952" spans="1:26" hidden="1" x14ac:dyDescent="0.25">
      <c r="A6952" t="s">
        <v>27429</v>
      </c>
      <c r="B6952" t="s">
        <v>27430</v>
      </c>
      <c r="C6952" s="1" t="str">
        <f t="shared" si="1151"/>
        <v>21:0392</v>
      </c>
      <c r="D6952" s="1" t="str">
        <f>HYPERLINK("http://geochem.nrcan.gc.ca/cdogs/content/svy/svy_e.htm", "")</f>
        <v/>
      </c>
      <c r="G6952" s="1" t="str">
        <f>HYPERLINK("http://geochem.nrcan.gc.ca/cdogs/content/cr_/cr_00021_e.htm", "21")</f>
        <v>21</v>
      </c>
      <c r="J6952" t="s">
        <v>220</v>
      </c>
      <c r="K6952" t="s">
        <v>221</v>
      </c>
      <c r="L6952">
        <v>57</v>
      </c>
      <c r="M6952" t="s">
        <v>222</v>
      </c>
      <c r="N6952">
        <v>1091</v>
      </c>
      <c r="O6952" t="s">
        <v>108</v>
      </c>
      <c r="P6952" t="s">
        <v>77</v>
      </c>
      <c r="Q6952" t="s">
        <v>109</v>
      </c>
      <c r="R6952" t="s">
        <v>78</v>
      </c>
      <c r="S6952" t="s">
        <v>39</v>
      </c>
      <c r="T6952" t="s">
        <v>36</v>
      </c>
      <c r="U6952" t="s">
        <v>2474</v>
      </c>
      <c r="V6952" t="s">
        <v>309</v>
      </c>
      <c r="W6952" t="s">
        <v>76</v>
      </c>
      <c r="X6952" t="s">
        <v>890</v>
      </c>
      <c r="Y6952" t="s">
        <v>63</v>
      </c>
      <c r="Z6952" t="s">
        <v>1980</v>
      </c>
    </row>
    <row r="6953" spans="1:26" hidden="1" x14ac:dyDescent="0.25">
      <c r="A6953" t="s">
        <v>27431</v>
      </c>
      <c r="B6953" t="s">
        <v>27432</v>
      </c>
      <c r="C6953" s="1" t="str">
        <f t="shared" si="1151"/>
        <v>21:0392</v>
      </c>
      <c r="D6953" s="1" t="str">
        <f t="shared" ref="D6953:D6965" si="1152">HYPERLINK("http://geochem.nrcan.gc.ca/cdogs/content/svy/svy210131_e.htm", "21:0131")</f>
        <v>21:0131</v>
      </c>
      <c r="E6953" t="s">
        <v>27367</v>
      </c>
      <c r="F6953" t="s">
        <v>27433</v>
      </c>
      <c r="H6953">
        <v>68.499207200000001</v>
      </c>
      <c r="I6953">
        <v>-83.923774800000004</v>
      </c>
      <c r="J6953" s="1" t="str">
        <f t="shared" ref="J6953:J6965" si="1153">HYPERLINK("http://geochem.nrcan.gc.ca/cdogs/content/kwd/kwd020027_e.htm", "NGR lake sediment grab sample")</f>
        <v>NGR lake sediment grab sample</v>
      </c>
      <c r="K6953" s="1" t="str">
        <f t="shared" ref="K6953:K6965" si="1154">HYPERLINK("http://geochem.nrcan.gc.ca/cdogs/content/kwd/kwd080006_e.htm", "&lt;177 micron (NGR)")</f>
        <v>&lt;177 micron (NGR)</v>
      </c>
      <c r="L6953">
        <v>57</v>
      </c>
      <c r="M6953" t="s">
        <v>366</v>
      </c>
      <c r="N6953">
        <v>1092</v>
      </c>
      <c r="O6953" t="s">
        <v>108</v>
      </c>
      <c r="P6953" t="s">
        <v>32</v>
      </c>
      <c r="Q6953" t="s">
        <v>181</v>
      </c>
      <c r="R6953" t="s">
        <v>134</v>
      </c>
      <c r="S6953" t="s">
        <v>76</v>
      </c>
      <c r="T6953" t="s">
        <v>36</v>
      </c>
      <c r="U6953" t="s">
        <v>825</v>
      </c>
      <c r="V6953" t="s">
        <v>66</v>
      </c>
      <c r="W6953" t="s">
        <v>66</v>
      </c>
      <c r="X6953" t="s">
        <v>76</v>
      </c>
      <c r="Y6953" t="s">
        <v>41</v>
      </c>
      <c r="Z6953" t="s">
        <v>125</v>
      </c>
    </row>
    <row r="6954" spans="1:26" hidden="1" x14ac:dyDescent="0.25">
      <c r="A6954" t="s">
        <v>27434</v>
      </c>
      <c r="B6954" t="s">
        <v>27435</v>
      </c>
      <c r="C6954" s="1" t="str">
        <f t="shared" si="1151"/>
        <v>21:0392</v>
      </c>
      <c r="D6954" s="1" t="str">
        <f t="shared" si="1152"/>
        <v>21:0131</v>
      </c>
      <c r="E6954" t="s">
        <v>27436</v>
      </c>
      <c r="F6954" t="s">
        <v>27437</v>
      </c>
      <c r="H6954">
        <v>68.453116699999995</v>
      </c>
      <c r="I6954">
        <v>-83.9469517</v>
      </c>
      <c r="J6954" s="1" t="str">
        <f t="shared" si="1153"/>
        <v>NGR lake sediment grab sample</v>
      </c>
      <c r="K6954" s="1" t="str">
        <f t="shared" si="1154"/>
        <v>&lt;177 micron (NGR)</v>
      </c>
      <c r="L6954">
        <v>57</v>
      </c>
      <c r="M6954" t="s">
        <v>206</v>
      </c>
      <c r="N6954">
        <v>1093</v>
      </c>
      <c r="O6954" t="s">
        <v>306</v>
      </c>
      <c r="P6954" t="s">
        <v>1047</v>
      </c>
      <c r="Q6954" t="s">
        <v>290</v>
      </c>
      <c r="R6954" t="s">
        <v>48</v>
      </c>
      <c r="S6954" t="s">
        <v>277</v>
      </c>
      <c r="T6954" t="s">
        <v>36</v>
      </c>
      <c r="U6954" t="s">
        <v>2562</v>
      </c>
      <c r="V6954" t="s">
        <v>7319</v>
      </c>
      <c r="W6954" t="s">
        <v>66</v>
      </c>
      <c r="X6954" t="s">
        <v>890</v>
      </c>
      <c r="Y6954" t="s">
        <v>76</v>
      </c>
      <c r="Z6954" t="s">
        <v>2723</v>
      </c>
    </row>
    <row r="6955" spans="1:26" hidden="1" x14ac:dyDescent="0.25">
      <c r="A6955" t="s">
        <v>27438</v>
      </c>
      <c r="B6955" t="s">
        <v>27439</v>
      </c>
      <c r="C6955" s="1" t="str">
        <f t="shared" si="1151"/>
        <v>21:0392</v>
      </c>
      <c r="D6955" s="1" t="str">
        <f t="shared" si="1152"/>
        <v>21:0131</v>
      </c>
      <c r="E6955" t="s">
        <v>27440</v>
      </c>
      <c r="F6955" t="s">
        <v>27441</v>
      </c>
      <c r="H6955">
        <v>68.443287999999995</v>
      </c>
      <c r="I6955">
        <v>-83.972255399999995</v>
      </c>
      <c r="J6955" s="1" t="str">
        <f t="shared" si="1153"/>
        <v>NGR lake sediment grab sample</v>
      </c>
      <c r="K6955" s="1" t="str">
        <f t="shared" si="1154"/>
        <v>&lt;177 micron (NGR)</v>
      </c>
      <c r="L6955">
        <v>57</v>
      </c>
      <c r="M6955" t="s">
        <v>214</v>
      </c>
      <c r="N6955">
        <v>1094</v>
      </c>
      <c r="O6955" t="s">
        <v>235</v>
      </c>
      <c r="P6955" t="s">
        <v>603</v>
      </c>
      <c r="Q6955" t="s">
        <v>271</v>
      </c>
      <c r="R6955" t="s">
        <v>759</v>
      </c>
      <c r="S6955" t="s">
        <v>708</v>
      </c>
      <c r="T6955" t="s">
        <v>36</v>
      </c>
      <c r="U6955" t="s">
        <v>37</v>
      </c>
      <c r="V6955" t="s">
        <v>5107</v>
      </c>
      <c r="W6955" t="s">
        <v>63</v>
      </c>
      <c r="X6955" t="s">
        <v>890</v>
      </c>
      <c r="Y6955" t="s">
        <v>41</v>
      </c>
      <c r="Z6955" t="s">
        <v>181</v>
      </c>
    </row>
    <row r="6956" spans="1:26" hidden="1" x14ac:dyDescent="0.25">
      <c r="A6956" t="s">
        <v>27442</v>
      </c>
      <c r="B6956" t="s">
        <v>27443</v>
      </c>
      <c r="C6956" s="1" t="str">
        <f t="shared" si="1151"/>
        <v>21:0392</v>
      </c>
      <c r="D6956" s="1" t="str">
        <f t="shared" si="1152"/>
        <v>21:0131</v>
      </c>
      <c r="E6956" t="s">
        <v>27444</v>
      </c>
      <c r="F6956" t="s">
        <v>27445</v>
      </c>
      <c r="H6956">
        <v>68.449497699999995</v>
      </c>
      <c r="I6956">
        <v>-83.669833199999999</v>
      </c>
      <c r="J6956" s="1" t="str">
        <f t="shared" si="1153"/>
        <v>NGR lake sediment grab sample</v>
      </c>
      <c r="K6956" s="1" t="str">
        <f t="shared" si="1154"/>
        <v>&lt;177 micron (NGR)</v>
      </c>
      <c r="L6956">
        <v>58</v>
      </c>
      <c r="M6956" t="s">
        <v>242</v>
      </c>
      <c r="N6956">
        <v>1095</v>
      </c>
      <c r="O6956" t="s">
        <v>112</v>
      </c>
      <c r="P6956" t="s">
        <v>144</v>
      </c>
      <c r="Q6956" t="s">
        <v>290</v>
      </c>
      <c r="R6956" t="s">
        <v>1937</v>
      </c>
      <c r="S6956" t="s">
        <v>75</v>
      </c>
      <c r="T6956" t="s">
        <v>36</v>
      </c>
      <c r="U6956" t="s">
        <v>367</v>
      </c>
      <c r="V6956" t="s">
        <v>13356</v>
      </c>
      <c r="W6956" t="s">
        <v>33</v>
      </c>
      <c r="X6956" t="s">
        <v>890</v>
      </c>
      <c r="Y6956" t="s">
        <v>125</v>
      </c>
      <c r="Z6956" t="s">
        <v>4117</v>
      </c>
    </row>
    <row r="6957" spans="1:26" hidden="1" x14ac:dyDescent="0.25">
      <c r="A6957" t="s">
        <v>27446</v>
      </c>
      <c r="B6957" t="s">
        <v>27447</v>
      </c>
      <c r="C6957" s="1" t="str">
        <f t="shared" si="1151"/>
        <v>21:0392</v>
      </c>
      <c r="D6957" s="1" t="str">
        <f t="shared" si="1152"/>
        <v>21:0131</v>
      </c>
      <c r="E6957" t="s">
        <v>27448</v>
      </c>
      <c r="F6957" t="s">
        <v>27449</v>
      </c>
      <c r="H6957">
        <v>68.438874299999995</v>
      </c>
      <c r="I6957">
        <v>-83.845550000000003</v>
      </c>
      <c r="J6957" s="1" t="str">
        <f t="shared" si="1153"/>
        <v>NGR lake sediment grab sample</v>
      </c>
      <c r="K6957" s="1" t="str">
        <f t="shared" si="1154"/>
        <v>&lt;177 micron (NGR)</v>
      </c>
      <c r="L6957">
        <v>58</v>
      </c>
      <c r="M6957" t="s">
        <v>251</v>
      </c>
      <c r="N6957">
        <v>1096</v>
      </c>
      <c r="O6957" t="s">
        <v>405</v>
      </c>
      <c r="P6957" t="s">
        <v>155</v>
      </c>
      <c r="Q6957" t="s">
        <v>156</v>
      </c>
      <c r="R6957" t="s">
        <v>1254</v>
      </c>
      <c r="S6957" t="s">
        <v>244</v>
      </c>
      <c r="T6957" t="s">
        <v>36</v>
      </c>
      <c r="U6957" t="s">
        <v>2164</v>
      </c>
      <c r="V6957" t="s">
        <v>8635</v>
      </c>
      <c r="W6957" t="s">
        <v>80</v>
      </c>
      <c r="X6957" t="s">
        <v>890</v>
      </c>
      <c r="Y6957" t="s">
        <v>309</v>
      </c>
      <c r="Z6957" t="s">
        <v>201</v>
      </c>
    </row>
    <row r="6958" spans="1:26" hidden="1" x14ac:dyDescent="0.25">
      <c r="A6958" t="s">
        <v>27450</v>
      </c>
      <c r="B6958" t="s">
        <v>27451</v>
      </c>
      <c r="C6958" s="1" t="str">
        <f t="shared" si="1151"/>
        <v>21:0392</v>
      </c>
      <c r="D6958" s="1" t="str">
        <f t="shared" si="1152"/>
        <v>21:0131</v>
      </c>
      <c r="E6958" t="s">
        <v>27452</v>
      </c>
      <c r="F6958" t="s">
        <v>27453</v>
      </c>
      <c r="H6958">
        <v>68.441299900000004</v>
      </c>
      <c r="I6958">
        <v>-83.832211599999994</v>
      </c>
      <c r="J6958" s="1" t="str">
        <f t="shared" si="1153"/>
        <v>NGR lake sediment grab sample</v>
      </c>
      <c r="K6958" s="1" t="str">
        <f t="shared" si="1154"/>
        <v>&lt;177 micron (NGR)</v>
      </c>
      <c r="L6958">
        <v>58</v>
      </c>
      <c r="M6958" t="s">
        <v>259</v>
      </c>
      <c r="N6958">
        <v>1097</v>
      </c>
      <c r="O6958" t="s">
        <v>417</v>
      </c>
      <c r="P6958" t="s">
        <v>207</v>
      </c>
      <c r="Q6958" t="s">
        <v>156</v>
      </c>
      <c r="R6958" t="s">
        <v>133</v>
      </c>
      <c r="S6958" t="s">
        <v>596</v>
      </c>
      <c r="T6958" t="s">
        <v>36</v>
      </c>
      <c r="U6958" t="s">
        <v>261</v>
      </c>
      <c r="V6958" t="s">
        <v>19010</v>
      </c>
      <c r="W6958" t="s">
        <v>80</v>
      </c>
      <c r="X6958" t="s">
        <v>283</v>
      </c>
      <c r="Y6958" t="s">
        <v>125</v>
      </c>
      <c r="Z6958" t="s">
        <v>201</v>
      </c>
    </row>
    <row r="6959" spans="1:26" hidden="1" x14ac:dyDescent="0.25">
      <c r="A6959" t="s">
        <v>27454</v>
      </c>
      <c r="B6959" t="s">
        <v>27455</v>
      </c>
      <c r="C6959" s="1" t="str">
        <f t="shared" si="1151"/>
        <v>21:0392</v>
      </c>
      <c r="D6959" s="1" t="str">
        <f t="shared" si="1152"/>
        <v>21:0131</v>
      </c>
      <c r="E6959" t="s">
        <v>27452</v>
      </c>
      <c r="F6959" t="s">
        <v>27456</v>
      </c>
      <c r="H6959">
        <v>68.441299900000004</v>
      </c>
      <c r="I6959">
        <v>-83.832211599999994</v>
      </c>
      <c r="J6959" s="1" t="str">
        <f t="shared" si="1153"/>
        <v>NGR lake sediment grab sample</v>
      </c>
      <c r="K6959" s="1" t="str">
        <f t="shared" si="1154"/>
        <v>&lt;177 micron (NGR)</v>
      </c>
      <c r="L6959">
        <v>58</v>
      </c>
      <c r="M6959" t="s">
        <v>268</v>
      </c>
      <c r="N6959">
        <v>1098</v>
      </c>
      <c r="O6959" t="s">
        <v>207</v>
      </c>
      <c r="P6959" t="s">
        <v>289</v>
      </c>
      <c r="Q6959" t="s">
        <v>76</v>
      </c>
      <c r="R6959" t="s">
        <v>489</v>
      </c>
      <c r="S6959" t="s">
        <v>596</v>
      </c>
      <c r="T6959" t="s">
        <v>36</v>
      </c>
      <c r="U6959" t="s">
        <v>3268</v>
      </c>
      <c r="V6959" t="s">
        <v>10734</v>
      </c>
      <c r="W6959" t="s">
        <v>80</v>
      </c>
      <c r="X6959" t="s">
        <v>760</v>
      </c>
      <c r="Y6959" t="s">
        <v>760</v>
      </c>
      <c r="Z6959" t="s">
        <v>760</v>
      </c>
    </row>
    <row r="6960" spans="1:26" hidden="1" x14ac:dyDescent="0.25">
      <c r="A6960" t="s">
        <v>27457</v>
      </c>
      <c r="B6960" t="s">
        <v>27458</v>
      </c>
      <c r="C6960" s="1" t="str">
        <f t="shared" si="1151"/>
        <v>21:0392</v>
      </c>
      <c r="D6960" s="1" t="str">
        <f t="shared" si="1152"/>
        <v>21:0131</v>
      </c>
      <c r="E6960" t="s">
        <v>27459</v>
      </c>
      <c r="F6960" t="s">
        <v>27460</v>
      </c>
      <c r="H6960">
        <v>68.421521799999994</v>
      </c>
      <c r="I6960">
        <v>-83.819619799999998</v>
      </c>
      <c r="J6960" s="1" t="str">
        <f t="shared" si="1153"/>
        <v>NGR lake sediment grab sample</v>
      </c>
      <c r="K6960" s="1" t="str">
        <f t="shared" si="1154"/>
        <v>&lt;177 micron (NGR)</v>
      </c>
      <c r="L6960">
        <v>58</v>
      </c>
      <c r="M6960" t="s">
        <v>47</v>
      </c>
      <c r="N6960">
        <v>1099</v>
      </c>
      <c r="O6960" t="s">
        <v>91</v>
      </c>
      <c r="P6960" t="s">
        <v>252</v>
      </c>
      <c r="Q6960" t="s">
        <v>156</v>
      </c>
      <c r="R6960" t="s">
        <v>1254</v>
      </c>
      <c r="S6960" t="s">
        <v>321</v>
      </c>
      <c r="T6960" t="s">
        <v>36</v>
      </c>
      <c r="U6960" t="s">
        <v>3503</v>
      </c>
      <c r="V6960" t="s">
        <v>1041</v>
      </c>
      <c r="W6960" t="s">
        <v>39</v>
      </c>
      <c r="X6960" t="s">
        <v>760</v>
      </c>
      <c r="Y6960" t="s">
        <v>760</v>
      </c>
      <c r="Z6960" t="s">
        <v>760</v>
      </c>
    </row>
    <row r="6961" spans="1:26" hidden="1" x14ac:dyDescent="0.25">
      <c r="A6961" t="s">
        <v>27461</v>
      </c>
      <c r="B6961" t="s">
        <v>27462</v>
      </c>
      <c r="C6961" s="1" t="str">
        <f t="shared" si="1151"/>
        <v>21:0392</v>
      </c>
      <c r="D6961" s="1" t="str">
        <f t="shared" si="1152"/>
        <v>21:0131</v>
      </c>
      <c r="E6961" t="s">
        <v>27463</v>
      </c>
      <c r="F6961" t="s">
        <v>27464</v>
      </c>
      <c r="H6961">
        <v>68.409759100000002</v>
      </c>
      <c r="I6961">
        <v>-83.919184099999995</v>
      </c>
      <c r="J6961" s="1" t="str">
        <f t="shared" si="1153"/>
        <v>NGR lake sediment grab sample</v>
      </c>
      <c r="K6961" s="1" t="str">
        <f t="shared" si="1154"/>
        <v>&lt;177 micron (NGR)</v>
      </c>
      <c r="L6961">
        <v>58</v>
      </c>
      <c r="M6961" t="s">
        <v>60</v>
      </c>
      <c r="N6961">
        <v>1100</v>
      </c>
      <c r="O6961" t="s">
        <v>639</v>
      </c>
      <c r="P6961" t="s">
        <v>119</v>
      </c>
      <c r="Q6961" t="s">
        <v>34</v>
      </c>
      <c r="R6961" t="s">
        <v>228</v>
      </c>
      <c r="S6961" t="s">
        <v>278</v>
      </c>
      <c r="T6961" t="s">
        <v>36</v>
      </c>
      <c r="U6961" t="s">
        <v>3789</v>
      </c>
      <c r="V6961" t="s">
        <v>1007</v>
      </c>
      <c r="W6961" t="s">
        <v>80</v>
      </c>
      <c r="X6961" t="s">
        <v>82</v>
      </c>
      <c r="Y6961" t="s">
        <v>41</v>
      </c>
      <c r="Z6961" t="s">
        <v>6290</v>
      </c>
    </row>
    <row r="6962" spans="1:26" hidden="1" x14ac:dyDescent="0.25">
      <c r="A6962" t="s">
        <v>27465</v>
      </c>
      <c r="B6962" t="s">
        <v>27466</v>
      </c>
      <c r="C6962" s="1" t="str">
        <f t="shared" si="1151"/>
        <v>21:0392</v>
      </c>
      <c r="D6962" s="1" t="str">
        <f t="shared" si="1152"/>
        <v>21:0131</v>
      </c>
      <c r="E6962" t="s">
        <v>27467</v>
      </c>
      <c r="F6962" t="s">
        <v>27468</v>
      </c>
      <c r="H6962">
        <v>68.387296699999993</v>
      </c>
      <c r="I6962">
        <v>-83.948413099999996</v>
      </c>
      <c r="J6962" s="1" t="str">
        <f t="shared" si="1153"/>
        <v>NGR lake sediment grab sample</v>
      </c>
      <c r="K6962" s="1" t="str">
        <f t="shared" si="1154"/>
        <v>&lt;177 micron (NGR)</v>
      </c>
      <c r="L6962">
        <v>58</v>
      </c>
      <c r="M6962" t="s">
        <v>73</v>
      </c>
      <c r="N6962">
        <v>1101</v>
      </c>
      <c r="O6962" t="s">
        <v>583</v>
      </c>
      <c r="P6962" t="s">
        <v>163</v>
      </c>
      <c r="Q6962" t="s">
        <v>596</v>
      </c>
      <c r="R6962" t="s">
        <v>13447</v>
      </c>
      <c r="S6962" t="s">
        <v>394</v>
      </c>
      <c r="T6962" t="s">
        <v>36</v>
      </c>
      <c r="U6962" t="s">
        <v>6285</v>
      </c>
      <c r="V6962" t="s">
        <v>124</v>
      </c>
      <c r="W6962" t="s">
        <v>33</v>
      </c>
      <c r="X6962" t="s">
        <v>760</v>
      </c>
      <c r="Y6962" t="s">
        <v>760</v>
      </c>
      <c r="Z6962" t="s">
        <v>760</v>
      </c>
    </row>
    <row r="6963" spans="1:26" hidden="1" x14ac:dyDescent="0.25">
      <c r="A6963" t="s">
        <v>27469</v>
      </c>
      <c r="B6963" t="s">
        <v>27470</v>
      </c>
      <c r="C6963" s="1" t="str">
        <f t="shared" si="1151"/>
        <v>21:0392</v>
      </c>
      <c r="D6963" s="1" t="str">
        <f t="shared" si="1152"/>
        <v>21:0131</v>
      </c>
      <c r="E6963" t="s">
        <v>27471</v>
      </c>
      <c r="F6963" t="s">
        <v>27472</v>
      </c>
      <c r="H6963">
        <v>68.391933300000005</v>
      </c>
      <c r="I6963">
        <v>-83.980044500000005</v>
      </c>
      <c r="J6963" s="1" t="str">
        <f t="shared" si="1153"/>
        <v>NGR lake sediment grab sample</v>
      </c>
      <c r="K6963" s="1" t="str">
        <f t="shared" si="1154"/>
        <v>&lt;177 micron (NGR)</v>
      </c>
      <c r="L6963">
        <v>58</v>
      </c>
      <c r="M6963" t="s">
        <v>87</v>
      </c>
      <c r="N6963">
        <v>1102</v>
      </c>
      <c r="O6963" t="s">
        <v>655</v>
      </c>
      <c r="P6963" t="s">
        <v>1024</v>
      </c>
      <c r="Q6963" t="s">
        <v>596</v>
      </c>
      <c r="R6963" t="s">
        <v>74</v>
      </c>
      <c r="S6963" t="s">
        <v>82</v>
      </c>
      <c r="T6963" t="s">
        <v>36</v>
      </c>
      <c r="U6963" t="s">
        <v>1538</v>
      </c>
      <c r="V6963" t="s">
        <v>16865</v>
      </c>
      <c r="W6963" t="s">
        <v>80</v>
      </c>
      <c r="X6963" t="s">
        <v>760</v>
      </c>
      <c r="Y6963" t="s">
        <v>125</v>
      </c>
      <c r="Z6963" t="s">
        <v>4295</v>
      </c>
    </row>
    <row r="6964" spans="1:26" hidden="1" x14ac:dyDescent="0.25">
      <c r="A6964" t="s">
        <v>27473</v>
      </c>
      <c r="B6964" t="s">
        <v>27474</v>
      </c>
      <c r="C6964" s="1" t="str">
        <f t="shared" si="1151"/>
        <v>21:0392</v>
      </c>
      <c r="D6964" s="1" t="str">
        <f t="shared" si="1152"/>
        <v>21:0131</v>
      </c>
      <c r="E6964" t="s">
        <v>27475</v>
      </c>
      <c r="F6964" t="s">
        <v>27476</v>
      </c>
      <c r="H6964">
        <v>68.325882100000001</v>
      </c>
      <c r="I6964">
        <v>-83.969698600000001</v>
      </c>
      <c r="J6964" s="1" t="str">
        <f t="shared" si="1153"/>
        <v>NGR lake sediment grab sample</v>
      </c>
      <c r="K6964" s="1" t="str">
        <f t="shared" si="1154"/>
        <v>&lt;177 micron (NGR)</v>
      </c>
      <c r="L6964">
        <v>58</v>
      </c>
      <c r="M6964" t="s">
        <v>96</v>
      </c>
      <c r="N6964">
        <v>1103</v>
      </c>
      <c r="O6964" t="s">
        <v>208</v>
      </c>
      <c r="P6964" t="s">
        <v>489</v>
      </c>
      <c r="Q6964" t="s">
        <v>596</v>
      </c>
      <c r="R6964" t="s">
        <v>283</v>
      </c>
      <c r="S6964" t="s">
        <v>64</v>
      </c>
      <c r="T6964" t="s">
        <v>36</v>
      </c>
      <c r="U6964" t="s">
        <v>471</v>
      </c>
      <c r="V6964" t="s">
        <v>2553</v>
      </c>
      <c r="W6964" t="s">
        <v>66</v>
      </c>
      <c r="X6964" t="s">
        <v>890</v>
      </c>
      <c r="Y6964" t="s">
        <v>41</v>
      </c>
      <c r="Z6964" t="s">
        <v>2391</v>
      </c>
    </row>
    <row r="6965" spans="1:26" hidden="1" x14ac:dyDescent="0.25">
      <c r="A6965" t="s">
        <v>27477</v>
      </c>
      <c r="B6965" t="s">
        <v>27478</v>
      </c>
      <c r="C6965" s="1" t="str">
        <f t="shared" si="1151"/>
        <v>21:0392</v>
      </c>
      <c r="D6965" s="1" t="str">
        <f t="shared" si="1152"/>
        <v>21:0131</v>
      </c>
      <c r="E6965" t="s">
        <v>27479</v>
      </c>
      <c r="F6965" t="s">
        <v>27480</v>
      </c>
      <c r="H6965">
        <v>68.306343100000007</v>
      </c>
      <c r="I6965">
        <v>-83.956306699999999</v>
      </c>
      <c r="J6965" s="1" t="str">
        <f t="shared" si="1153"/>
        <v>NGR lake sediment grab sample</v>
      </c>
      <c r="K6965" s="1" t="str">
        <f t="shared" si="1154"/>
        <v>&lt;177 micron (NGR)</v>
      </c>
      <c r="L6965">
        <v>58</v>
      </c>
      <c r="M6965" t="s">
        <v>106</v>
      </c>
      <c r="N6965">
        <v>1104</v>
      </c>
      <c r="O6965" t="s">
        <v>497</v>
      </c>
      <c r="P6965" t="s">
        <v>100</v>
      </c>
      <c r="Q6965" t="s">
        <v>109</v>
      </c>
      <c r="R6965" t="s">
        <v>418</v>
      </c>
      <c r="S6965" t="s">
        <v>668</v>
      </c>
      <c r="T6965" t="s">
        <v>36</v>
      </c>
      <c r="U6965" t="s">
        <v>2579</v>
      </c>
      <c r="V6965" t="s">
        <v>76</v>
      </c>
      <c r="W6965" t="s">
        <v>80</v>
      </c>
      <c r="X6965" t="s">
        <v>48</v>
      </c>
      <c r="Y6965" t="s">
        <v>760</v>
      </c>
      <c r="Z6965" t="s">
        <v>2787</v>
      </c>
    </row>
    <row r="6966" spans="1:26" hidden="1" x14ac:dyDescent="0.25">
      <c r="A6966" t="s">
        <v>27481</v>
      </c>
      <c r="B6966" t="s">
        <v>27482</v>
      </c>
      <c r="C6966" s="1" t="str">
        <f t="shared" si="1151"/>
        <v>21:0392</v>
      </c>
      <c r="D6966" s="1" t="str">
        <f>HYPERLINK("http://geochem.nrcan.gc.ca/cdogs/content/svy/svy_e.htm", "")</f>
        <v/>
      </c>
      <c r="G6966" s="1" t="str">
        <f>HYPERLINK("http://geochem.nrcan.gc.ca/cdogs/content/cr_/cr_00023_e.htm", "23")</f>
        <v>23</v>
      </c>
      <c r="J6966" t="s">
        <v>220</v>
      </c>
      <c r="K6966" t="s">
        <v>221</v>
      </c>
      <c r="L6966">
        <v>58</v>
      </c>
      <c r="M6966" t="s">
        <v>222</v>
      </c>
      <c r="N6966">
        <v>1105</v>
      </c>
      <c r="O6966" t="s">
        <v>615</v>
      </c>
      <c r="P6966" t="s">
        <v>32</v>
      </c>
      <c r="Q6966" t="s">
        <v>244</v>
      </c>
      <c r="R6966" t="s">
        <v>109</v>
      </c>
      <c r="S6966" t="s">
        <v>109</v>
      </c>
      <c r="T6966" t="s">
        <v>36</v>
      </c>
      <c r="U6966" t="s">
        <v>1282</v>
      </c>
      <c r="V6966" t="s">
        <v>1802</v>
      </c>
      <c r="W6966" t="s">
        <v>78</v>
      </c>
      <c r="X6966" t="s">
        <v>343</v>
      </c>
      <c r="Y6966" t="s">
        <v>5107</v>
      </c>
      <c r="Z6966" t="s">
        <v>869</v>
      </c>
    </row>
    <row r="6967" spans="1:26" hidden="1" x14ac:dyDescent="0.25">
      <c r="A6967" t="s">
        <v>27483</v>
      </c>
      <c r="B6967" t="s">
        <v>27484</v>
      </c>
      <c r="C6967" s="1" t="str">
        <f t="shared" si="1151"/>
        <v>21:0392</v>
      </c>
      <c r="D6967" s="1" t="str">
        <f t="shared" ref="D6967:D6983" si="1155">HYPERLINK("http://geochem.nrcan.gc.ca/cdogs/content/svy/svy210131_e.htm", "21:0131")</f>
        <v>21:0131</v>
      </c>
      <c r="E6967" t="s">
        <v>27485</v>
      </c>
      <c r="F6967" t="s">
        <v>27486</v>
      </c>
      <c r="H6967">
        <v>68.361429900000005</v>
      </c>
      <c r="I6967">
        <v>-83.925648300000006</v>
      </c>
      <c r="J6967" s="1" t="str">
        <f t="shared" ref="J6967:J6983" si="1156">HYPERLINK("http://geochem.nrcan.gc.ca/cdogs/content/kwd/kwd020027_e.htm", "NGR lake sediment grab sample")</f>
        <v>NGR lake sediment grab sample</v>
      </c>
      <c r="K6967" s="1" t="str">
        <f t="shared" ref="K6967:K6983" si="1157">HYPERLINK("http://geochem.nrcan.gc.ca/cdogs/content/kwd/kwd080006_e.htm", "&lt;177 micron (NGR)")</f>
        <v>&lt;177 micron (NGR)</v>
      </c>
      <c r="L6967">
        <v>58</v>
      </c>
      <c r="M6967" t="s">
        <v>118</v>
      </c>
      <c r="N6967">
        <v>1106</v>
      </c>
      <c r="O6967" t="s">
        <v>609</v>
      </c>
      <c r="P6967" t="s">
        <v>1048</v>
      </c>
      <c r="Q6967" t="s">
        <v>391</v>
      </c>
      <c r="R6967" t="s">
        <v>35</v>
      </c>
      <c r="S6967" t="s">
        <v>135</v>
      </c>
      <c r="T6967" t="s">
        <v>36</v>
      </c>
      <c r="U6967" t="s">
        <v>980</v>
      </c>
      <c r="V6967" t="s">
        <v>6700</v>
      </c>
      <c r="W6967" t="s">
        <v>63</v>
      </c>
      <c r="X6967" t="s">
        <v>48</v>
      </c>
      <c r="Y6967" t="s">
        <v>41</v>
      </c>
      <c r="Z6967" t="s">
        <v>4754</v>
      </c>
    </row>
    <row r="6968" spans="1:26" hidden="1" x14ac:dyDescent="0.25">
      <c r="A6968" t="s">
        <v>27487</v>
      </c>
      <c r="B6968" t="s">
        <v>27488</v>
      </c>
      <c r="C6968" s="1" t="str">
        <f t="shared" si="1151"/>
        <v>21:0392</v>
      </c>
      <c r="D6968" s="1" t="str">
        <f t="shared" si="1155"/>
        <v>21:0131</v>
      </c>
      <c r="E6968" t="s">
        <v>27489</v>
      </c>
      <c r="F6968" t="s">
        <v>27490</v>
      </c>
      <c r="H6968">
        <v>68.350069700000006</v>
      </c>
      <c r="I6968">
        <v>-83.855439500000003</v>
      </c>
      <c r="J6968" s="1" t="str">
        <f t="shared" si="1156"/>
        <v>NGR lake sediment grab sample</v>
      </c>
      <c r="K6968" s="1" t="str">
        <f t="shared" si="1157"/>
        <v>&lt;177 micron (NGR)</v>
      </c>
      <c r="L6968">
        <v>58</v>
      </c>
      <c r="M6968" t="s">
        <v>131</v>
      </c>
      <c r="N6968">
        <v>1107</v>
      </c>
      <c r="O6968" t="s">
        <v>679</v>
      </c>
      <c r="P6968" t="s">
        <v>1090</v>
      </c>
      <c r="Q6968" t="s">
        <v>64</v>
      </c>
      <c r="R6968" t="s">
        <v>62</v>
      </c>
      <c r="S6968" t="s">
        <v>596</v>
      </c>
      <c r="T6968" t="s">
        <v>36</v>
      </c>
      <c r="U6968" t="s">
        <v>889</v>
      </c>
      <c r="V6968" t="s">
        <v>661</v>
      </c>
      <c r="W6968" t="s">
        <v>63</v>
      </c>
      <c r="X6968" t="s">
        <v>48</v>
      </c>
      <c r="Y6968" t="s">
        <v>41</v>
      </c>
      <c r="Z6968" t="s">
        <v>1007</v>
      </c>
    </row>
    <row r="6969" spans="1:26" hidden="1" x14ac:dyDescent="0.25">
      <c r="A6969" t="s">
        <v>27491</v>
      </c>
      <c r="B6969" t="s">
        <v>27492</v>
      </c>
      <c r="C6969" s="1" t="str">
        <f t="shared" si="1151"/>
        <v>21:0392</v>
      </c>
      <c r="D6969" s="1" t="str">
        <f t="shared" si="1155"/>
        <v>21:0131</v>
      </c>
      <c r="E6969" t="s">
        <v>27493</v>
      </c>
      <c r="F6969" t="s">
        <v>27494</v>
      </c>
      <c r="H6969">
        <v>68.382321599999997</v>
      </c>
      <c r="I6969">
        <v>-83.806280400000006</v>
      </c>
      <c r="J6969" s="1" t="str">
        <f t="shared" si="1156"/>
        <v>NGR lake sediment grab sample</v>
      </c>
      <c r="K6969" s="1" t="str">
        <f t="shared" si="1157"/>
        <v>&lt;177 micron (NGR)</v>
      </c>
      <c r="L6969">
        <v>58</v>
      </c>
      <c r="M6969" t="s">
        <v>143</v>
      </c>
      <c r="N6969">
        <v>1108</v>
      </c>
      <c r="O6969" t="s">
        <v>679</v>
      </c>
      <c r="P6969" t="s">
        <v>679</v>
      </c>
      <c r="Q6969" t="s">
        <v>76</v>
      </c>
      <c r="R6969" t="s">
        <v>635</v>
      </c>
      <c r="S6969" t="s">
        <v>596</v>
      </c>
      <c r="T6969" t="s">
        <v>36</v>
      </c>
      <c r="U6969" t="s">
        <v>5810</v>
      </c>
      <c r="V6969" t="s">
        <v>5500</v>
      </c>
      <c r="W6969" t="s">
        <v>63</v>
      </c>
      <c r="X6969" t="s">
        <v>890</v>
      </c>
      <c r="Y6969" t="s">
        <v>41</v>
      </c>
      <c r="Z6969" t="s">
        <v>895</v>
      </c>
    </row>
    <row r="6970" spans="1:26" hidden="1" x14ac:dyDescent="0.25">
      <c r="A6970" t="s">
        <v>27495</v>
      </c>
      <c r="B6970" t="s">
        <v>27496</v>
      </c>
      <c r="C6970" s="1" t="str">
        <f t="shared" si="1151"/>
        <v>21:0392</v>
      </c>
      <c r="D6970" s="1" t="str">
        <f t="shared" si="1155"/>
        <v>21:0131</v>
      </c>
      <c r="E6970" t="s">
        <v>27497</v>
      </c>
      <c r="F6970" t="s">
        <v>27498</v>
      </c>
      <c r="H6970">
        <v>68.380419799999999</v>
      </c>
      <c r="I6970">
        <v>-83.763693099999998</v>
      </c>
      <c r="J6970" s="1" t="str">
        <f t="shared" si="1156"/>
        <v>NGR lake sediment grab sample</v>
      </c>
      <c r="K6970" s="1" t="str">
        <f t="shared" si="1157"/>
        <v>&lt;177 micron (NGR)</v>
      </c>
      <c r="L6970">
        <v>58</v>
      </c>
      <c r="M6970" t="s">
        <v>177</v>
      </c>
      <c r="N6970">
        <v>1109</v>
      </c>
      <c r="O6970" t="s">
        <v>348</v>
      </c>
      <c r="P6970" t="s">
        <v>1090</v>
      </c>
      <c r="Q6970" t="s">
        <v>181</v>
      </c>
      <c r="R6970" t="s">
        <v>108</v>
      </c>
      <c r="S6970" t="s">
        <v>271</v>
      </c>
      <c r="T6970" t="s">
        <v>36</v>
      </c>
      <c r="U6970" t="s">
        <v>804</v>
      </c>
      <c r="V6970" t="s">
        <v>6700</v>
      </c>
      <c r="W6970" t="s">
        <v>66</v>
      </c>
      <c r="X6970" t="s">
        <v>82</v>
      </c>
      <c r="Y6970" t="s">
        <v>41</v>
      </c>
      <c r="Z6970" t="s">
        <v>4726</v>
      </c>
    </row>
    <row r="6971" spans="1:26" hidden="1" x14ac:dyDescent="0.25">
      <c r="A6971" t="s">
        <v>27499</v>
      </c>
      <c r="B6971" t="s">
        <v>27500</v>
      </c>
      <c r="C6971" s="1" t="str">
        <f t="shared" si="1151"/>
        <v>21:0392</v>
      </c>
      <c r="D6971" s="1" t="str">
        <f t="shared" si="1155"/>
        <v>21:0131</v>
      </c>
      <c r="E6971" t="s">
        <v>27501</v>
      </c>
      <c r="F6971" t="s">
        <v>27502</v>
      </c>
      <c r="H6971">
        <v>68.387275500000001</v>
      </c>
      <c r="I6971">
        <v>-83.674493100000007</v>
      </c>
      <c r="J6971" s="1" t="str">
        <f t="shared" si="1156"/>
        <v>NGR lake sediment grab sample</v>
      </c>
      <c r="K6971" s="1" t="str">
        <f t="shared" si="1157"/>
        <v>&lt;177 micron (NGR)</v>
      </c>
      <c r="L6971">
        <v>58</v>
      </c>
      <c r="M6971" t="s">
        <v>187</v>
      </c>
      <c r="N6971">
        <v>1110</v>
      </c>
      <c r="O6971" t="s">
        <v>1842</v>
      </c>
      <c r="P6971" t="s">
        <v>91</v>
      </c>
      <c r="Q6971" t="s">
        <v>135</v>
      </c>
      <c r="R6971" t="s">
        <v>1048</v>
      </c>
      <c r="S6971" t="s">
        <v>708</v>
      </c>
      <c r="T6971" t="s">
        <v>36</v>
      </c>
      <c r="U6971" t="s">
        <v>270</v>
      </c>
      <c r="V6971" t="s">
        <v>12858</v>
      </c>
      <c r="W6971" t="s">
        <v>80</v>
      </c>
      <c r="X6971" t="s">
        <v>48</v>
      </c>
      <c r="Y6971" t="s">
        <v>125</v>
      </c>
      <c r="Z6971" t="s">
        <v>146</v>
      </c>
    </row>
    <row r="6972" spans="1:26" hidden="1" x14ac:dyDescent="0.25">
      <c r="A6972" t="s">
        <v>27503</v>
      </c>
      <c r="B6972" t="s">
        <v>27504</v>
      </c>
      <c r="C6972" s="1" t="str">
        <f t="shared" si="1151"/>
        <v>21:0392</v>
      </c>
      <c r="D6972" s="1" t="str">
        <f t="shared" si="1155"/>
        <v>21:0131</v>
      </c>
      <c r="E6972" t="s">
        <v>27505</v>
      </c>
      <c r="F6972" t="s">
        <v>27506</v>
      </c>
      <c r="H6972">
        <v>68.406909299999995</v>
      </c>
      <c r="I6972">
        <v>-83.570691999999994</v>
      </c>
      <c r="J6972" s="1" t="str">
        <f t="shared" si="1156"/>
        <v>NGR lake sediment grab sample</v>
      </c>
      <c r="K6972" s="1" t="str">
        <f t="shared" si="1157"/>
        <v>&lt;177 micron (NGR)</v>
      </c>
      <c r="L6972">
        <v>58</v>
      </c>
      <c r="M6972" t="s">
        <v>196</v>
      </c>
      <c r="N6972">
        <v>1111</v>
      </c>
      <c r="O6972" t="s">
        <v>759</v>
      </c>
      <c r="P6972" t="s">
        <v>336</v>
      </c>
      <c r="Q6972" t="s">
        <v>146</v>
      </c>
      <c r="R6972" t="s">
        <v>761</v>
      </c>
      <c r="S6972" t="s">
        <v>77</v>
      </c>
      <c r="T6972" t="s">
        <v>36</v>
      </c>
      <c r="U6972" t="s">
        <v>7302</v>
      </c>
      <c r="V6972" t="s">
        <v>10734</v>
      </c>
      <c r="W6972" t="s">
        <v>66</v>
      </c>
      <c r="X6972" t="s">
        <v>760</v>
      </c>
      <c r="Y6972" t="s">
        <v>309</v>
      </c>
      <c r="Z6972" t="s">
        <v>6290</v>
      </c>
    </row>
    <row r="6973" spans="1:26" hidden="1" x14ac:dyDescent="0.25">
      <c r="A6973" t="s">
        <v>27507</v>
      </c>
      <c r="B6973" t="s">
        <v>27508</v>
      </c>
      <c r="C6973" s="1" t="str">
        <f t="shared" si="1151"/>
        <v>21:0392</v>
      </c>
      <c r="D6973" s="1" t="str">
        <f t="shared" si="1155"/>
        <v>21:0131</v>
      </c>
      <c r="E6973" t="s">
        <v>27509</v>
      </c>
      <c r="F6973" t="s">
        <v>27510</v>
      </c>
      <c r="H6973">
        <v>68.419433100000006</v>
      </c>
      <c r="I6973">
        <v>-83.714200199999993</v>
      </c>
      <c r="J6973" s="1" t="str">
        <f t="shared" si="1156"/>
        <v>NGR lake sediment grab sample</v>
      </c>
      <c r="K6973" s="1" t="str">
        <f t="shared" si="1157"/>
        <v>&lt;177 micron (NGR)</v>
      </c>
      <c r="L6973">
        <v>58</v>
      </c>
      <c r="M6973" t="s">
        <v>206</v>
      </c>
      <c r="N6973">
        <v>1112</v>
      </c>
      <c r="O6973" t="s">
        <v>298</v>
      </c>
      <c r="P6973" t="s">
        <v>108</v>
      </c>
      <c r="Q6973" t="s">
        <v>146</v>
      </c>
      <c r="R6973" t="s">
        <v>32</v>
      </c>
      <c r="S6973" t="s">
        <v>109</v>
      </c>
      <c r="T6973" t="s">
        <v>36</v>
      </c>
      <c r="U6973" t="s">
        <v>199</v>
      </c>
      <c r="V6973" t="s">
        <v>375</v>
      </c>
      <c r="W6973" t="s">
        <v>66</v>
      </c>
      <c r="X6973" t="s">
        <v>283</v>
      </c>
      <c r="Y6973" t="s">
        <v>125</v>
      </c>
      <c r="Z6973" t="s">
        <v>1259</v>
      </c>
    </row>
    <row r="6974" spans="1:26" hidden="1" x14ac:dyDescent="0.25">
      <c r="A6974" t="s">
        <v>27511</v>
      </c>
      <c r="B6974" t="s">
        <v>27512</v>
      </c>
      <c r="C6974" s="1" t="str">
        <f t="shared" si="1151"/>
        <v>21:0392</v>
      </c>
      <c r="D6974" s="1" t="str">
        <f t="shared" si="1155"/>
        <v>21:0131</v>
      </c>
      <c r="E6974" t="s">
        <v>27513</v>
      </c>
      <c r="F6974" t="s">
        <v>27514</v>
      </c>
      <c r="H6974">
        <v>68.428320400000004</v>
      </c>
      <c r="I6974">
        <v>-83.671191199999996</v>
      </c>
      <c r="J6974" s="1" t="str">
        <f t="shared" si="1156"/>
        <v>NGR lake sediment grab sample</v>
      </c>
      <c r="K6974" s="1" t="str">
        <f t="shared" si="1157"/>
        <v>&lt;177 micron (NGR)</v>
      </c>
      <c r="L6974">
        <v>58</v>
      </c>
      <c r="M6974" t="s">
        <v>214</v>
      </c>
      <c r="N6974">
        <v>1113</v>
      </c>
      <c r="O6974" t="s">
        <v>702</v>
      </c>
      <c r="P6974" t="s">
        <v>405</v>
      </c>
      <c r="Q6974" t="s">
        <v>76</v>
      </c>
      <c r="R6974" t="s">
        <v>108</v>
      </c>
      <c r="S6974" t="s">
        <v>110</v>
      </c>
      <c r="T6974" t="s">
        <v>36</v>
      </c>
      <c r="U6974" t="s">
        <v>889</v>
      </c>
      <c r="V6974" t="s">
        <v>3144</v>
      </c>
      <c r="W6974" t="s">
        <v>33</v>
      </c>
      <c r="X6974" t="s">
        <v>760</v>
      </c>
      <c r="Y6974" t="s">
        <v>760</v>
      </c>
      <c r="Z6974" t="s">
        <v>760</v>
      </c>
    </row>
    <row r="6975" spans="1:26" hidden="1" x14ac:dyDescent="0.25">
      <c r="A6975" t="s">
        <v>27515</v>
      </c>
      <c r="B6975" t="s">
        <v>27516</v>
      </c>
      <c r="C6975" s="1" t="str">
        <f t="shared" si="1151"/>
        <v>21:0392</v>
      </c>
      <c r="D6975" s="1" t="str">
        <f t="shared" si="1155"/>
        <v>21:0131</v>
      </c>
      <c r="E6975" t="s">
        <v>27444</v>
      </c>
      <c r="F6975" t="s">
        <v>27517</v>
      </c>
      <c r="H6975">
        <v>68.449497699999995</v>
      </c>
      <c r="I6975">
        <v>-83.669833199999999</v>
      </c>
      <c r="J6975" s="1" t="str">
        <f t="shared" si="1156"/>
        <v>NGR lake sediment grab sample</v>
      </c>
      <c r="K6975" s="1" t="str">
        <f t="shared" si="1157"/>
        <v>&lt;177 micron (NGR)</v>
      </c>
      <c r="L6975">
        <v>58</v>
      </c>
      <c r="M6975" t="s">
        <v>366</v>
      </c>
      <c r="N6975">
        <v>1114</v>
      </c>
      <c r="O6975" t="s">
        <v>132</v>
      </c>
      <c r="P6975" t="s">
        <v>497</v>
      </c>
      <c r="Q6975" t="s">
        <v>290</v>
      </c>
      <c r="R6975" t="s">
        <v>336</v>
      </c>
      <c r="S6975" t="s">
        <v>391</v>
      </c>
      <c r="T6975" t="s">
        <v>36</v>
      </c>
      <c r="U6975" t="s">
        <v>8225</v>
      </c>
      <c r="V6975" t="s">
        <v>78</v>
      </c>
      <c r="W6975" t="s">
        <v>39</v>
      </c>
      <c r="X6975" t="s">
        <v>890</v>
      </c>
      <c r="Y6975" t="s">
        <v>1607</v>
      </c>
      <c r="Z6975" t="s">
        <v>2127</v>
      </c>
    </row>
    <row r="6976" spans="1:26" hidden="1" x14ac:dyDescent="0.25">
      <c r="A6976" t="s">
        <v>27518</v>
      </c>
      <c r="B6976" t="s">
        <v>27519</v>
      </c>
      <c r="C6976" s="1" t="str">
        <f t="shared" si="1151"/>
        <v>21:0392</v>
      </c>
      <c r="D6976" s="1" t="str">
        <f t="shared" si="1155"/>
        <v>21:0131</v>
      </c>
      <c r="E6976" t="s">
        <v>27520</v>
      </c>
      <c r="F6976" t="s">
        <v>27521</v>
      </c>
      <c r="H6976">
        <v>68.128692000000001</v>
      </c>
      <c r="I6976">
        <v>-82.429547999999997</v>
      </c>
      <c r="J6976" s="1" t="str">
        <f t="shared" si="1156"/>
        <v>NGR lake sediment grab sample</v>
      </c>
      <c r="K6976" s="1" t="str">
        <f t="shared" si="1157"/>
        <v>&lt;177 micron (NGR)</v>
      </c>
      <c r="L6976">
        <v>59</v>
      </c>
      <c r="M6976" t="s">
        <v>242</v>
      </c>
      <c r="N6976">
        <v>1115</v>
      </c>
      <c r="O6976" t="s">
        <v>516</v>
      </c>
      <c r="P6976" t="s">
        <v>108</v>
      </c>
      <c r="Q6976" t="s">
        <v>78</v>
      </c>
      <c r="R6976" t="s">
        <v>110</v>
      </c>
      <c r="S6976" t="s">
        <v>78</v>
      </c>
      <c r="T6976" t="s">
        <v>36</v>
      </c>
      <c r="U6976" t="s">
        <v>208</v>
      </c>
      <c r="V6976" t="s">
        <v>685</v>
      </c>
      <c r="W6976" t="s">
        <v>63</v>
      </c>
      <c r="X6976" t="s">
        <v>82</v>
      </c>
      <c r="Y6976" t="s">
        <v>41</v>
      </c>
      <c r="Z6976" t="s">
        <v>1830</v>
      </c>
    </row>
    <row r="6977" spans="1:26" hidden="1" x14ac:dyDescent="0.25">
      <c r="A6977" t="s">
        <v>27522</v>
      </c>
      <c r="B6977" t="s">
        <v>27523</v>
      </c>
      <c r="C6977" s="1" t="str">
        <f t="shared" si="1151"/>
        <v>21:0392</v>
      </c>
      <c r="D6977" s="1" t="str">
        <f t="shared" si="1155"/>
        <v>21:0131</v>
      </c>
      <c r="E6977" t="s">
        <v>27524</v>
      </c>
      <c r="F6977" t="s">
        <v>27525</v>
      </c>
      <c r="H6977">
        <v>68.441974200000004</v>
      </c>
      <c r="I6977">
        <v>-83.605592200000004</v>
      </c>
      <c r="J6977" s="1" t="str">
        <f t="shared" si="1156"/>
        <v>NGR lake sediment grab sample</v>
      </c>
      <c r="K6977" s="1" t="str">
        <f t="shared" si="1157"/>
        <v>&lt;177 micron (NGR)</v>
      </c>
      <c r="L6977">
        <v>59</v>
      </c>
      <c r="M6977" t="s">
        <v>251</v>
      </c>
      <c r="N6977">
        <v>1116</v>
      </c>
      <c r="O6977" t="s">
        <v>417</v>
      </c>
      <c r="P6977" t="s">
        <v>1090</v>
      </c>
      <c r="Q6977" t="s">
        <v>80</v>
      </c>
      <c r="R6977" t="s">
        <v>35</v>
      </c>
      <c r="S6977" t="s">
        <v>34</v>
      </c>
      <c r="T6977" t="s">
        <v>36</v>
      </c>
      <c r="U6977" t="s">
        <v>825</v>
      </c>
      <c r="V6977" t="s">
        <v>927</v>
      </c>
      <c r="W6977" t="s">
        <v>63</v>
      </c>
      <c r="X6977" t="s">
        <v>82</v>
      </c>
      <c r="Y6977" t="s">
        <v>125</v>
      </c>
      <c r="Z6977" t="s">
        <v>1442</v>
      </c>
    </row>
    <row r="6978" spans="1:26" hidden="1" x14ac:dyDescent="0.25">
      <c r="A6978" t="s">
        <v>27526</v>
      </c>
      <c r="B6978" t="s">
        <v>27527</v>
      </c>
      <c r="C6978" s="1" t="str">
        <f t="shared" si="1151"/>
        <v>21:0392</v>
      </c>
      <c r="D6978" s="1" t="str">
        <f t="shared" si="1155"/>
        <v>21:0131</v>
      </c>
      <c r="E6978" t="s">
        <v>27528</v>
      </c>
      <c r="F6978" t="s">
        <v>27529</v>
      </c>
      <c r="H6978">
        <v>68.445257299999994</v>
      </c>
      <c r="I6978">
        <v>-83.579048799999995</v>
      </c>
      <c r="J6978" s="1" t="str">
        <f t="shared" si="1156"/>
        <v>NGR lake sediment grab sample</v>
      </c>
      <c r="K6978" s="1" t="str">
        <f t="shared" si="1157"/>
        <v>&lt;177 micron (NGR)</v>
      </c>
      <c r="L6978">
        <v>59</v>
      </c>
      <c r="M6978" t="s">
        <v>259</v>
      </c>
      <c r="N6978">
        <v>1117</v>
      </c>
      <c r="O6978" t="s">
        <v>417</v>
      </c>
      <c r="P6978" t="s">
        <v>74</v>
      </c>
      <c r="Q6978" t="s">
        <v>80</v>
      </c>
      <c r="R6978" t="s">
        <v>516</v>
      </c>
      <c r="S6978" t="s">
        <v>271</v>
      </c>
      <c r="T6978" t="s">
        <v>36</v>
      </c>
      <c r="U6978" t="s">
        <v>3852</v>
      </c>
      <c r="V6978" t="s">
        <v>10398</v>
      </c>
      <c r="W6978" t="s">
        <v>63</v>
      </c>
      <c r="X6978" t="s">
        <v>890</v>
      </c>
      <c r="Y6978" t="s">
        <v>63</v>
      </c>
      <c r="Z6978" t="s">
        <v>4726</v>
      </c>
    </row>
    <row r="6979" spans="1:26" hidden="1" x14ac:dyDescent="0.25">
      <c r="A6979" t="s">
        <v>27530</v>
      </c>
      <c r="B6979" t="s">
        <v>27531</v>
      </c>
      <c r="C6979" s="1" t="str">
        <f t="shared" si="1151"/>
        <v>21:0392</v>
      </c>
      <c r="D6979" s="1" t="str">
        <f t="shared" si="1155"/>
        <v>21:0131</v>
      </c>
      <c r="E6979" t="s">
        <v>27528</v>
      </c>
      <c r="F6979" t="s">
        <v>27532</v>
      </c>
      <c r="H6979">
        <v>68.445257299999994</v>
      </c>
      <c r="I6979">
        <v>-83.579048799999995</v>
      </c>
      <c r="J6979" s="1" t="str">
        <f t="shared" si="1156"/>
        <v>NGR lake sediment grab sample</v>
      </c>
      <c r="K6979" s="1" t="str">
        <f t="shared" si="1157"/>
        <v>&lt;177 micron (NGR)</v>
      </c>
      <c r="L6979">
        <v>59</v>
      </c>
      <c r="M6979" t="s">
        <v>268</v>
      </c>
      <c r="N6979">
        <v>1118</v>
      </c>
      <c r="O6979" t="s">
        <v>679</v>
      </c>
      <c r="P6979" t="s">
        <v>298</v>
      </c>
      <c r="Q6979" t="s">
        <v>80</v>
      </c>
      <c r="R6979" t="s">
        <v>890</v>
      </c>
      <c r="S6979" t="s">
        <v>596</v>
      </c>
      <c r="T6979" t="s">
        <v>36</v>
      </c>
      <c r="U6979" t="s">
        <v>2300</v>
      </c>
      <c r="V6979" t="s">
        <v>39</v>
      </c>
      <c r="W6979" t="s">
        <v>66</v>
      </c>
      <c r="X6979" t="s">
        <v>890</v>
      </c>
      <c r="Y6979" t="s">
        <v>875</v>
      </c>
      <c r="Z6979" t="s">
        <v>3853</v>
      </c>
    </row>
    <row r="6980" spans="1:26" hidden="1" x14ac:dyDescent="0.25">
      <c r="A6980" t="s">
        <v>27533</v>
      </c>
      <c r="B6980" t="s">
        <v>27534</v>
      </c>
      <c r="C6980" s="1" t="str">
        <f t="shared" si="1151"/>
        <v>21:0392</v>
      </c>
      <c r="D6980" s="1" t="str">
        <f t="shared" si="1155"/>
        <v>21:0131</v>
      </c>
      <c r="E6980" t="s">
        <v>27535</v>
      </c>
      <c r="F6980" t="s">
        <v>27536</v>
      </c>
      <c r="H6980">
        <v>68.016280600000002</v>
      </c>
      <c r="I6980">
        <v>-82.496847200000005</v>
      </c>
      <c r="J6980" s="1" t="str">
        <f t="shared" si="1156"/>
        <v>NGR lake sediment grab sample</v>
      </c>
      <c r="K6980" s="1" t="str">
        <f t="shared" si="1157"/>
        <v>&lt;177 micron (NGR)</v>
      </c>
      <c r="L6980">
        <v>59</v>
      </c>
      <c r="M6980" t="s">
        <v>47</v>
      </c>
      <c r="N6980">
        <v>1119</v>
      </c>
      <c r="O6980" t="s">
        <v>2474</v>
      </c>
      <c r="P6980" t="s">
        <v>348</v>
      </c>
      <c r="Q6980" t="s">
        <v>145</v>
      </c>
      <c r="R6980" t="s">
        <v>958</v>
      </c>
      <c r="S6980" t="s">
        <v>198</v>
      </c>
      <c r="T6980" t="s">
        <v>122</v>
      </c>
      <c r="U6980" t="s">
        <v>1416</v>
      </c>
      <c r="V6980" t="s">
        <v>7336</v>
      </c>
      <c r="W6980" t="s">
        <v>97</v>
      </c>
      <c r="X6980" t="s">
        <v>890</v>
      </c>
      <c r="Y6980" t="s">
        <v>309</v>
      </c>
      <c r="Z6980" t="s">
        <v>134</v>
      </c>
    </row>
    <row r="6981" spans="1:26" hidden="1" x14ac:dyDescent="0.25">
      <c r="A6981" t="s">
        <v>27537</v>
      </c>
      <c r="B6981" t="s">
        <v>27538</v>
      </c>
      <c r="C6981" s="1" t="str">
        <f t="shared" si="1151"/>
        <v>21:0392</v>
      </c>
      <c r="D6981" s="1" t="str">
        <f t="shared" si="1155"/>
        <v>21:0131</v>
      </c>
      <c r="E6981" t="s">
        <v>27539</v>
      </c>
      <c r="F6981" t="s">
        <v>27540</v>
      </c>
      <c r="H6981">
        <v>68.017892599999996</v>
      </c>
      <c r="I6981">
        <v>-82.576087599999994</v>
      </c>
      <c r="J6981" s="1" t="str">
        <f t="shared" si="1156"/>
        <v>NGR lake sediment grab sample</v>
      </c>
      <c r="K6981" s="1" t="str">
        <f t="shared" si="1157"/>
        <v>&lt;177 micron (NGR)</v>
      </c>
      <c r="L6981">
        <v>59</v>
      </c>
      <c r="M6981" t="s">
        <v>60</v>
      </c>
      <c r="N6981">
        <v>1120</v>
      </c>
      <c r="O6981" t="s">
        <v>2164</v>
      </c>
      <c r="P6981" t="s">
        <v>455</v>
      </c>
      <c r="Q6981" t="s">
        <v>708</v>
      </c>
      <c r="R6981" t="s">
        <v>112</v>
      </c>
      <c r="S6981" t="s">
        <v>271</v>
      </c>
      <c r="T6981" t="s">
        <v>36</v>
      </c>
      <c r="U6981" t="s">
        <v>909</v>
      </c>
      <c r="V6981" t="s">
        <v>5085</v>
      </c>
      <c r="W6981" t="s">
        <v>39</v>
      </c>
      <c r="X6981" t="s">
        <v>343</v>
      </c>
      <c r="Y6981" t="s">
        <v>41</v>
      </c>
      <c r="Z6981" t="s">
        <v>975</v>
      </c>
    </row>
    <row r="6982" spans="1:26" hidden="1" x14ac:dyDescent="0.25">
      <c r="A6982" t="s">
        <v>27541</v>
      </c>
      <c r="B6982" t="s">
        <v>27542</v>
      </c>
      <c r="C6982" s="1" t="str">
        <f t="shared" si="1151"/>
        <v>21:0392</v>
      </c>
      <c r="D6982" s="1" t="str">
        <f t="shared" si="1155"/>
        <v>21:0131</v>
      </c>
      <c r="E6982" t="s">
        <v>27543</v>
      </c>
      <c r="F6982" t="s">
        <v>27544</v>
      </c>
      <c r="H6982">
        <v>68.040692199999995</v>
      </c>
      <c r="I6982">
        <v>-82.565394100000006</v>
      </c>
      <c r="J6982" s="1" t="str">
        <f t="shared" si="1156"/>
        <v>NGR lake sediment grab sample</v>
      </c>
      <c r="K6982" s="1" t="str">
        <f t="shared" si="1157"/>
        <v>&lt;177 micron (NGR)</v>
      </c>
      <c r="L6982">
        <v>59</v>
      </c>
      <c r="M6982" t="s">
        <v>73</v>
      </c>
      <c r="N6982">
        <v>1121</v>
      </c>
      <c r="O6982" t="s">
        <v>3189</v>
      </c>
      <c r="P6982" t="s">
        <v>348</v>
      </c>
      <c r="Q6982" t="s">
        <v>278</v>
      </c>
      <c r="R6982" t="s">
        <v>40</v>
      </c>
      <c r="S6982" t="s">
        <v>110</v>
      </c>
      <c r="T6982" t="s">
        <v>36</v>
      </c>
      <c r="U6982" t="s">
        <v>667</v>
      </c>
      <c r="V6982" t="s">
        <v>6252</v>
      </c>
      <c r="W6982" t="s">
        <v>146</v>
      </c>
      <c r="X6982" t="s">
        <v>82</v>
      </c>
      <c r="Y6982" t="s">
        <v>125</v>
      </c>
      <c r="Z6982" t="s">
        <v>134</v>
      </c>
    </row>
    <row r="6983" spans="1:26" hidden="1" x14ac:dyDescent="0.25">
      <c r="A6983" t="s">
        <v>27545</v>
      </c>
      <c r="B6983" t="s">
        <v>27546</v>
      </c>
      <c r="C6983" s="1" t="str">
        <f t="shared" si="1151"/>
        <v>21:0392</v>
      </c>
      <c r="D6983" s="1" t="str">
        <f t="shared" si="1155"/>
        <v>21:0131</v>
      </c>
      <c r="E6983" t="s">
        <v>27547</v>
      </c>
      <c r="F6983" t="s">
        <v>27548</v>
      </c>
      <c r="H6983">
        <v>68.069464499999995</v>
      </c>
      <c r="I6983">
        <v>-82.565281100000007</v>
      </c>
      <c r="J6983" s="1" t="str">
        <f t="shared" si="1156"/>
        <v>NGR lake sediment grab sample</v>
      </c>
      <c r="K6983" s="1" t="str">
        <f t="shared" si="1157"/>
        <v>&lt;177 micron (NGR)</v>
      </c>
      <c r="L6983">
        <v>59</v>
      </c>
      <c r="M6983" t="s">
        <v>87</v>
      </c>
      <c r="N6983">
        <v>1122</v>
      </c>
      <c r="O6983" t="s">
        <v>909</v>
      </c>
      <c r="P6983" t="s">
        <v>253</v>
      </c>
      <c r="Q6983" t="s">
        <v>133</v>
      </c>
      <c r="R6983" t="s">
        <v>297</v>
      </c>
      <c r="S6983" t="s">
        <v>271</v>
      </c>
      <c r="T6983" t="s">
        <v>36</v>
      </c>
      <c r="U6983" t="s">
        <v>2151</v>
      </c>
      <c r="V6983" t="s">
        <v>6924</v>
      </c>
      <c r="W6983" t="s">
        <v>78</v>
      </c>
      <c r="X6983" t="s">
        <v>79</v>
      </c>
      <c r="Y6983" t="s">
        <v>80</v>
      </c>
      <c r="Z6983" t="s">
        <v>4117</v>
      </c>
    </row>
    <row r="6984" spans="1:26" hidden="1" x14ac:dyDescent="0.25">
      <c r="A6984" t="s">
        <v>27549</v>
      </c>
      <c r="B6984" t="s">
        <v>27550</v>
      </c>
      <c r="C6984" s="1" t="str">
        <f t="shared" si="1151"/>
        <v>21:0392</v>
      </c>
      <c r="D6984" s="1" t="str">
        <f>HYPERLINK("http://geochem.nrcan.gc.ca/cdogs/content/svy/svy_e.htm", "")</f>
        <v/>
      </c>
      <c r="G6984" s="1" t="str">
        <f>HYPERLINK("http://geochem.nrcan.gc.ca/cdogs/content/cr_/cr_00021_e.htm", "21")</f>
        <v>21</v>
      </c>
      <c r="J6984" t="s">
        <v>220</v>
      </c>
      <c r="K6984" t="s">
        <v>221</v>
      </c>
      <c r="L6984">
        <v>59</v>
      </c>
      <c r="M6984" t="s">
        <v>222</v>
      </c>
      <c r="N6984">
        <v>1123</v>
      </c>
      <c r="O6984" t="s">
        <v>224</v>
      </c>
      <c r="P6984" t="s">
        <v>77</v>
      </c>
      <c r="Q6984" t="s">
        <v>290</v>
      </c>
      <c r="R6984" t="s">
        <v>78</v>
      </c>
      <c r="S6984" t="s">
        <v>80</v>
      </c>
      <c r="T6984" t="s">
        <v>36</v>
      </c>
      <c r="U6984" t="s">
        <v>1846</v>
      </c>
      <c r="V6984" t="s">
        <v>457</v>
      </c>
      <c r="W6984" t="s">
        <v>76</v>
      </c>
      <c r="X6984" t="s">
        <v>48</v>
      </c>
      <c r="Y6984" t="s">
        <v>181</v>
      </c>
      <c r="Z6984" t="s">
        <v>3487</v>
      </c>
    </row>
    <row r="6985" spans="1:26" hidden="1" x14ac:dyDescent="0.25">
      <c r="A6985" t="s">
        <v>27551</v>
      </c>
      <c r="B6985" t="s">
        <v>27552</v>
      </c>
      <c r="C6985" s="1" t="str">
        <f t="shared" si="1151"/>
        <v>21:0392</v>
      </c>
      <c r="D6985" s="1" t="str">
        <f t="shared" ref="D6985:D7003" si="1158">HYPERLINK("http://geochem.nrcan.gc.ca/cdogs/content/svy/svy210131_e.htm", "21:0131")</f>
        <v>21:0131</v>
      </c>
      <c r="E6985" t="s">
        <v>27553</v>
      </c>
      <c r="F6985" t="s">
        <v>27554</v>
      </c>
      <c r="H6985">
        <v>68.084956599999998</v>
      </c>
      <c r="I6985">
        <v>-82.511460400000004</v>
      </c>
      <c r="J6985" s="1" t="str">
        <f t="shared" ref="J6985:J7003" si="1159">HYPERLINK("http://geochem.nrcan.gc.ca/cdogs/content/kwd/kwd020027_e.htm", "NGR lake sediment grab sample")</f>
        <v>NGR lake sediment grab sample</v>
      </c>
      <c r="K6985" s="1" t="str">
        <f t="shared" ref="K6985:K7003" si="1160">HYPERLINK("http://geochem.nrcan.gc.ca/cdogs/content/kwd/kwd080006_e.htm", "&lt;177 micron (NGR)")</f>
        <v>&lt;177 micron (NGR)</v>
      </c>
      <c r="L6985">
        <v>59</v>
      </c>
      <c r="M6985" t="s">
        <v>96</v>
      </c>
      <c r="N6985">
        <v>1124</v>
      </c>
      <c r="O6985" t="s">
        <v>655</v>
      </c>
      <c r="P6985" t="s">
        <v>1058</v>
      </c>
      <c r="Q6985" t="s">
        <v>244</v>
      </c>
      <c r="R6985" t="s">
        <v>708</v>
      </c>
      <c r="S6985" t="s">
        <v>146</v>
      </c>
      <c r="T6985" t="s">
        <v>36</v>
      </c>
      <c r="U6985" t="s">
        <v>178</v>
      </c>
      <c r="V6985" t="s">
        <v>564</v>
      </c>
      <c r="W6985" t="s">
        <v>80</v>
      </c>
      <c r="X6985" t="s">
        <v>48</v>
      </c>
      <c r="Y6985" t="s">
        <v>41</v>
      </c>
      <c r="Z6985" t="s">
        <v>2787</v>
      </c>
    </row>
    <row r="6986" spans="1:26" hidden="1" x14ac:dyDescent="0.25">
      <c r="A6986" t="s">
        <v>27555</v>
      </c>
      <c r="B6986" t="s">
        <v>27556</v>
      </c>
      <c r="C6986" s="1" t="str">
        <f t="shared" si="1151"/>
        <v>21:0392</v>
      </c>
      <c r="D6986" s="1" t="str">
        <f t="shared" si="1158"/>
        <v>21:0131</v>
      </c>
      <c r="E6986" t="s">
        <v>27557</v>
      </c>
      <c r="F6986" t="s">
        <v>27558</v>
      </c>
      <c r="H6986">
        <v>68.095977700000006</v>
      </c>
      <c r="I6986">
        <v>-82.520759999999996</v>
      </c>
      <c r="J6986" s="1" t="str">
        <f t="shared" si="1159"/>
        <v>NGR lake sediment grab sample</v>
      </c>
      <c r="K6986" s="1" t="str">
        <f t="shared" si="1160"/>
        <v>&lt;177 micron (NGR)</v>
      </c>
      <c r="L6986">
        <v>59</v>
      </c>
      <c r="M6986" t="s">
        <v>106</v>
      </c>
      <c r="N6986">
        <v>1125</v>
      </c>
      <c r="O6986" t="s">
        <v>197</v>
      </c>
      <c r="P6986" t="s">
        <v>224</v>
      </c>
      <c r="Q6986" t="s">
        <v>34</v>
      </c>
      <c r="R6986" t="s">
        <v>596</v>
      </c>
      <c r="S6986" t="s">
        <v>33</v>
      </c>
      <c r="T6986" t="s">
        <v>36</v>
      </c>
      <c r="U6986" t="s">
        <v>307</v>
      </c>
      <c r="V6986" t="s">
        <v>216</v>
      </c>
      <c r="W6986" t="s">
        <v>63</v>
      </c>
      <c r="X6986" t="s">
        <v>890</v>
      </c>
      <c r="Y6986" t="s">
        <v>41</v>
      </c>
      <c r="Z6986" t="s">
        <v>598</v>
      </c>
    </row>
    <row r="6987" spans="1:26" hidden="1" x14ac:dyDescent="0.25">
      <c r="A6987" t="s">
        <v>27559</v>
      </c>
      <c r="B6987" t="s">
        <v>27560</v>
      </c>
      <c r="C6987" s="1" t="str">
        <f t="shared" si="1151"/>
        <v>21:0392</v>
      </c>
      <c r="D6987" s="1" t="str">
        <f t="shared" si="1158"/>
        <v>21:0131</v>
      </c>
      <c r="E6987" t="s">
        <v>27561</v>
      </c>
      <c r="F6987" t="s">
        <v>27562</v>
      </c>
      <c r="H6987">
        <v>68.138475400000004</v>
      </c>
      <c r="I6987">
        <v>-82.502941300000003</v>
      </c>
      <c r="J6987" s="1" t="str">
        <f t="shared" si="1159"/>
        <v>NGR lake sediment grab sample</v>
      </c>
      <c r="K6987" s="1" t="str">
        <f t="shared" si="1160"/>
        <v>&lt;177 micron (NGR)</v>
      </c>
      <c r="L6987">
        <v>59</v>
      </c>
      <c r="M6987" t="s">
        <v>118</v>
      </c>
      <c r="N6987">
        <v>1126</v>
      </c>
      <c r="O6987" t="s">
        <v>1709</v>
      </c>
      <c r="P6987" t="s">
        <v>562</v>
      </c>
      <c r="Q6987" t="s">
        <v>75</v>
      </c>
      <c r="R6987" t="s">
        <v>120</v>
      </c>
      <c r="S6987" t="s">
        <v>668</v>
      </c>
      <c r="T6987" t="s">
        <v>36</v>
      </c>
      <c r="U6987" t="s">
        <v>1380</v>
      </c>
      <c r="V6987" t="s">
        <v>2240</v>
      </c>
      <c r="W6987" t="s">
        <v>66</v>
      </c>
      <c r="X6987" t="s">
        <v>81</v>
      </c>
      <c r="Y6987" t="s">
        <v>41</v>
      </c>
      <c r="Z6987" t="s">
        <v>3876</v>
      </c>
    </row>
    <row r="6988" spans="1:26" hidden="1" x14ac:dyDescent="0.25">
      <c r="A6988" t="s">
        <v>27563</v>
      </c>
      <c r="B6988" t="s">
        <v>27564</v>
      </c>
      <c r="C6988" s="1" t="str">
        <f t="shared" si="1151"/>
        <v>21:0392</v>
      </c>
      <c r="D6988" s="1" t="str">
        <f t="shared" si="1158"/>
        <v>21:0131</v>
      </c>
      <c r="E6988" t="s">
        <v>27565</v>
      </c>
      <c r="F6988" t="s">
        <v>27566</v>
      </c>
      <c r="H6988">
        <v>68.168752600000005</v>
      </c>
      <c r="I6988">
        <v>-82.523600799999997</v>
      </c>
      <c r="J6988" s="1" t="str">
        <f t="shared" si="1159"/>
        <v>NGR lake sediment grab sample</v>
      </c>
      <c r="K6988" s="1" t="str">
        <f t="shared" si="1160"/>
        <v>&lt;177 micron (NGR)</v>
      </c>
      <c r="L6988">
        <v>59</v>
      </c>
      <c r="M6988" t="s">
        <v>131</v>
      </c>
      <c r="N6988">
        <v>1127</v>
      </c>
      <c r="O6988" t="s">
        <v>49</v>
      </c>
      <c r="P6988" t="s">
        <v>596</v>
      </c>
      <c r="Q6988" t="s">
        <v>33</v>
      </c>
      <c r="R6988" t="s">
        <v>146</v>
      </c>
      <c r="S6988" t="s">
        <v>39</v>
      </c>
      <c r="T6988" t="s">
        <v>36</v>
      </c>
      <c r="U6988" t="s">
        <v>136</v>
      </c>
      <c r="V6988" t="s">
        <v>2451</v>
      </c>
      <c r="W6988" t="s">
        <v>53</v>
      </c>
      <c r="X6988" t="s">
        <v>890</v>
      </c>
      <c r="Y6988" t="s">
        <v>41</v>
      </c>
      <c r="Z6988" t="s">
        <v>137</v>
      </c>
    </row>
    <row r="6989" spans="1:26" hidden="1" x14ac:dyDescent="0.25">
      <c r="A6989" t="s">
        <v>27567</v>
      </c>
      <c r="B6989" t="s">
        <v>27568</v>
      </c>
      <c r="C6989" s="1" t="str">
        <f t="shared" si="1151"/>
        <v>21:0392</v>
      </c>
      <c r="D6989" s="1" t="str">
        <f t="shared" si="1158"/>
        <v>21:0131</v>
      </c>
      <c r="E6989" t="s">
        <v>27569</v>
      </c>
      <c r="F6989" t="s">
        <v>27570</v>
      </c>
      <c r="H6989">
        <v>68.175570399999998</v>
      </c>
      <c r="I6989">
        <v>-82.451631800000001</v>
      </c>
      <c r="J6989" s="1" t="str">
        <f t="shared" si="1159"/>
        <v>NGR lake sediment grab sample</v>
      </c>
      <c r="K6989" s="1" t="str">
        <f t="shared" si="1160"/>
        <v>&lt;177 micron (NGR)</v>
      </c>
      <c r="L6989">
        <v>59</v>
      </c>
      <c r="M6989" t="s">
        <v>143</v>
      </c>
      <c r="N6989">
        <v>1128</v>
      </c>
      <c r="O6989" t="s">
        <v>489</v>
      </c>
      <c r="P6989" t="s">
        <v>75</v>
      </c>
      <c r="Q6989" t="s">
        <v>39</v>
      </c>
      <c r="R6989" t="s">
        <v>156</v>
      </c>
      <c r="S6989" t="s">
        <v>33</v>
      </c>
      <c r="T6989" t="s">
        <v>36</v>
      </c>
      <c r="U6989" t="s">
        <v>858</v>
      </c>
      <c r="V6989" t="s">
        <v>227</v>
      </c>
      <c r="W6989" t="s">
        <v>53</v>
      </c>
      <c r="X6989" t="s">
        <v>77</v>
      </c>
      <c r="Y6989" t="s">
        <v>41</v>
      </c>
      <c r="Z6989" t="s">
        <v>33</v>
      </c>
    </row>
    <row r="6990" spans="1:26" hidden="1" x14ac:dyDescent="0.25">
      <c r="A6990" t="s">
        <v>27571</v>
      </c>
      <c r="B6990" t="s">
        <v>27572</v>
      </c>
      <c r="C6990" s="1" t="str">
        <f t="shared" si="1151"/>
        <v>21:0392</v>
      </c>
      <c r="D6990" s="1" t="str">
        <f t="shared" si="1158"/>
        <v>21:0131</v>
      </c>
      <c r="E6990" t="s">
        <v>27520</v>
      </c>
      <c r="F6990" t="s">
        <v>27573</v>
      </c>
      <c r="H6990">
        <v>68.128692000000001</v>
      </c>
      <c r="I6990">
        <v>-82.429547999999997</v>
      </c>
      <c r="J6990" s="1" t="str">
        <f t="shared" si="1159"/>
        <v>NGR lake sediment grab sample</v>
      </c>
      <c r="K6990" s="1" t="str">
        <f t="shared" si="1160"/>
        <v>&lt;177 micron (NGR)</v>
      </c>
      <c r="L6990">
        <v>59</v>
      </c>
      <c r="M6990" t="s">
        <v>366</v>
      </c>
      <c r="N6990">
        <v>1129</v>
      </c>
      <c r="O6990" t="s">
        <v>62</v>
      </c>
      <c r="P6990" t="s">
        <v>489</v>
      </c>
      <c r="Q6990" t="s">
        <v>39</v>
      </c>
      <c r="R6990" t="s">
        <v>198</v>
      </c>
      <c r="S6990" t="s">
        <v>33</v>
      </c>
      <c r="T6990" t="s">
        <v>36</v>
      </c>
      <c r="U6990" t="s">
        <v>40</v>
      </c>
      <c r="V6990" t="s">
        <v>148</v>
      </c>
      <c r="W6990" t="s">
        <v>66</v>
      </c>
      <c r="X6990" t="s">
        <v>283</v>
      </c>
      <c r="Y6990" t="s">
        <v>41</v>
      </c>
      <c r="Z6990" t="s">
        <v>10719</v>
      </c>
    </row>
    <row r="6991" spans="1:26" hidden="1" x14ac:dyDescent="0.25">
      <c r="A6991" t="s">
        <v>27574</v>
      </c>
      <c r="B6991" t="s">
        <v>27575</v>
      </c>
      <c r="C6991" s="1" t="str">
        <f t="shared" si="1151"/>
        <v>21:0392</v>
      </c>
      <c r="D6991" s="1" t="str">
        <f t="shared" si="1158"/>
        <v>21:0131</v>
      </c>
      <c r="E6991" t="s">
        <v>27576</v>
      </c>
      <c r="F6991" t="s">
        <v>27577</v>
      </c>
      <c r="H6991">
        <v>68.118634700000001</v>
      </c>
      <c r="I6991">
        <v>-82.437941699999996</v>
      </c>
      <c r="J6991" s="1" t="str">
        <f t="shared" si="1159"/>
        <v>NGR lake sediment grab sample</v>
      </c>
      <c r="K6991" s="1" t="str">
        <f t="shared" si="1160"/>
        <v>&lt;177 micron (NGR)</v>
      </c>
      <c r="L6991">
        <v>59</v>
      </c>
      <c r="M6991" t="s">
        <v>177</v>
      </c>
      <c r="N6991">
        <v>1130</v>
      </c>
      <c r="O6991" t="s">
        <v>49</v>
      </c>
      <c r="P6991" t="s">
        <v>62</v>
      </c>
      <c r="Q6991" t="s">
        <v>33</v>
      </c>
      <c r="R6991" t="s">
        <v>34</v>
      </c>
      <c r="S6991" t="s">
        <v>33</v>
      </c>
      <c r="T6991" t="s">
        <v>36</v>
      </c>
      <c r="U6991" t="s">
        <v>307</v>
      </c>
      <c r="V6991" t="s">
        <v>1216</v>
      </c>
      <c r="W6991" t="s">
        <v>66</v>
      </c>
      <c r="X6991" t="s">
        <v>283</v>
      </c>
      <c r="Y6991" t="s">
        <v>41</v>
      </c>
      <c r="Z6991" t="s">
        <v>9383</v>
      </c>
    </row>
    <row r="6992" spans="1:26" hidden="1" x14ac:dyDescent="0.25">
      <c r="A6992" t="s">
        <v>27578</v>
      </c>
      <c r="B6992" t="s">
        <v>27579</v>
      </c>
      <c r="C6992" s="1" t="str">
        <f t="shared" si="1151"/>
        <v>21:0392</v>
      </c>
      <c r="D6992" s="1" t="str">
        <f t="shared" si="1158"/>
        <v>21:0131</v>
      </c>
      <c r="E6992" t="s">
        <v>27580</v>
      </c>
      <c r="F6992" t="s">
        <v>27581</v>
      </c>
      <c r="H6992">
        <v>68.135999600000005</v>
      </c>
      <c r="I6992">
        <v>-82.333208499999998</v>
      </c>
      <c r="J6992" s="1" t="str">
        <f t="shared" si="1159"/>
        <v>NGR lake sediment grab sample</v>
      </c>
      <c r="K6992" s="1" t="str">
        <f t="shared" si="1160"/>
        <v>&lt;177 micron (NGR)</v>
      </c>
      <c r="L6992">
        <v>59</v>
      </c>
      <c r="M6992" t="s">
        <v>187</v>
      </c>
      <c r="N6992">
        <v>1131</v>
      </c>
      <c r="O6992" t="s">
        <v>198</v>
      </c>
      <c r="P6992" t="s">
        <v>181</v>
      </c>
      <c r="Q6992" t="s">
        <v>53</v>
      </c>
      <c r="R6992" t="s">
        <v>33</v>
      </c>
      <c r="S6992" t="s">
        <v>53</v>
      </c>
      <c r="T6992" t="s">
        <v>36</v>
      </c>
      <c r="U6992" t="s">
        <v>1692</v>
      </c>
      <c r="V6992" t="s">
        <v>292</v>
      </c>
      <c r="W6992" t="s">
        <v>80</v>
      </c>
      <c r="X6992" t="s">
        <v>76</v>
      </c>
      <c r="Y6992" t="s">
        <v>41</v>
      </c>
      <c r="Z6992" t="s">
        <v>11653</v>
      </c>
    </row>
    <row r="6993" spans="1:26" hidden="1" x14ac:dyDescent="0.25">
      <c r="A6993" t="s">
        <v>27582</v>
      </c>
      <c r="B6993" t="s">
        <v>27583</v>
      </c>
      <c r="C6993" s="1" t="str">
        <f t="shared" si="1151"/>
        <v>21:0392</v>
      </c>
      <c r="D6993" s="1" t="str">
        <f t="shared" si="1158"/>
        <v>21:0131</v>
      </c>
      <c r="E6993" t="s">
        <v>27584</v>
      </c>
      <c r="F6993" t="s">
        <v>27585</v>
      </c>
      <c r="H6993">
        <v>68.098476099999999</v>
      </c>
      <c r="I6993">
        <v>-82.302734999999998</v>
      </c>
      <c r="J6993" s="1" t="str">
        <f t="shared" si="1159"/>
        <v>NGR lake sediment grab sample</v>
      </c>
      <c r="K6993" s="1" t="str">
        <f t="shared" si="1160"/>
        <v>&lt;177 micron (NGR)</v>
      </c>
      <c r="L6993">
        <v>59</v>
      </c>
      <c r="M6993" t="s">
        <v>196</v>
      </c>
      <c r="N6993">
        <v>1132</v>
      </c>
      <c r="O6993" t="s">
        <v>79</v>
      </c>
      <c r="P6993" t="s">
        <v>134</v>
      </c>
      <c r="Q6993" t="s">
        <v>146</v>
      </c>
      <c r="R6993" t="s">
        <v>271</v>
      </c>
      <c r="S6993" t="s">
        <v>181</v>
      </c>
      <c r="T6993" t="s">
        <v>36</v>
      </c>
      <c r="U6993" t="s">
        <v>361</v>
      </c>
      <c r="V6993" t="s">
        <v>2057</v>
      </c>
      <c r="W6993" t="s">
        <v>78</v>
      </c>
      <c r="X6993" t="s">
        <v>76</v>
      </c>
      <c r="Y6993" t="s">
        <v>125</v>
      </c>
      <c r="Z6993" t="s">
        <v>2723</v>
      </c>
    </row>
    <row r="6994" spans="1:26" hidden="1" x14ac:dyDescent="0.25">
      <c r="A6994" t="s">
        <v>27586</v>
      </c>
      <c r="B6994" t="s">
        <v>27587</v>
      </c>
      <c r="C6994" s="1" t="str">
        <f t="shared" si="1151"/>
        <v>21:0392</v>
      </c>
      <c r="D6994" s="1" t="str">
        <f t="shared" si="1158"/>
        <v>21:0131</v>
      </c>
      <c r="E6994" t="s">
        <v>27588</v>
      </c>
      <c r="F6994" t="s">
        <v>27589</v>
      </c>
      <c r="H6994">
        <v>68.092275000000001</v>
      </c>
      <c r="I6994">
        <v>-82.378264099999996</v>
      </c>
      <c r="J6994" s="1" t="str">
        <f t="shared" si="1159"/>
        <v>NGR lake sediment grab sample</v>
      </c>
      <c r="K6994" s="1" t="str">
        <f t="shared" si="1160"/>
        <v>&lt;177 micron (NGR)</v>
      </c>
      <c r="L6994">
        <v>59</v>
      </c>
      <c r="M6994" t="s">
        <v>206</v>
      </c>
      <c r="N6994">
        <v>1133</v>
      </c>
      <c r="O6994" t="s">
        <v>1047</v>
      </c>
      <c r="P6994" t="s">
        <v>321</v>
      </c>
      <c r="Q6994" t="s">
        <v>77</v>
      </c>
      <c r="R6994" t="s">
        <v>349</v>
      </c>
      <c r="S6994" t="s">
        <v>156</v>
      </c>
      <c r="T6994" t="s">
        <v>36</v>
      </c>
      <c r="U6994" t="s">
        <v>10516</v>
      </c>
      <c r="V6994" t="s">
        <v>5080</v>
      </c>
      <c r="W6994" t="s">
        <v>53</v>
      </c>
      <c r="X6994" t="s">
        <v>76</v>
      </c>
      <c r="Y6994" t="s">
        <v>875</v>
      </c>
      <c r="Z6994" t="s">
        <v>4679</v>
      </c>
    </row>
    <row r="6995" spans="1:26" hidden="1" x14ac:dyDescent="0.25">
      <c r="A6995" t="s">
        <v>27590</v>
      </c>
      <c r="B6995" t="s">
        <v>27591</v>
      </c>
      <c r="C6995" s="1" t="str">
        <f t="shared" si="1151"/>
        <v>21:0392</v>
      </c>
      <c r="D6995" s="1" t="str">
        <f t="shared" si="1158"/>
        <v>21:0131</v>
      </c>
      <c r="E6995" t="s">
        <v>27592</v>
      </c>
      <c r="F6995" t="s">
        <v>27593</v>
      </c>
      <c r="H6995">
        <v>68.073452799999998</v>
      </c>
      <c r="I6995">
        <v>-82.312338600000004</v>
      </c>
      <c r="J6995" s="1" t="str">
        <f t="shared" si="1159"/>
        <v>NGR lake sediment grab sample</v>
      </c>
      <c r="K6995" s="1" t="str">
        <f t="shared" si="1160"/>
        <v>&lt;177 micron (NGR)</v>
      </c>
      <c r="L6995">
        <v>59</v>
      </c>
      <c r="M6995" t="s">
        <v>214</v>
      </c>
      <c r="N6995">
        <v>1134</v>
      </c>
      <c r="O6995" t="s">
        <v>1254</v>
      </c>
      <c r="P6995" t="s">
        <v>77</v>
      </c>
      <c r="Q6995" t="s">
        <v>97</v>
      </c>
      <c r="R6995" t="s">
        <v>596</v>
      </c>
      <c r="S6995" t="s">
        <v>181</v>
      </c>
      <c r="T6995" t="s">
        <v>36</v>
      </c>
      <c r="U6995" t="s">
        <v>639</v>
      </c>
      <c r="V6995" t="s">
        <v>66</v>
      </c>
      <c r="W6995" t="s">
        <v>66</v>
      </c>
      <c r="X6995" t="s">
        <v>76</v>
      </c>
      <c r="Y6995" t="s">
        <v>125</v>
      </c>
      <c r="Z6995" t="s">
        <v>4726</v>
      </c>
    </row>
    <row r="6996" spans="1:26" hidden="1" x14ac:dyDescent="0.25">
      <c r="A6996" t="s">
        <v>27594</v>
      </c>
      <c r="B6996" t="s">
        <v>27595</v>
      </c>
      <c r="C6996" s="1" t="str">
        <f t="shared" si="1151"/>
        <v>21:0392</v>
      </c>
      <c r="D6996" s="1" t="str">
        <f t="shared" si="1158"/>
        <v>21:0131</v>
      </c>
      <c r="E6996" t="s">
        <v>27596</v>
      </c>
      <c r="F6996" t="s">
        <v>27597</v>
      </c>
      <c r="H6996">
        <v>68.024832799999999</v>
      </c>
      <c r="I6996">
        <v>-82.440133700000004</v>
      </c>
      <c r="J6996" s="1" t="str">
        <f t="shared" si="1159"/>
        <v>NGR lake sediment grab sample</v>
      </c>
      <c r="K6996" s="1" t="str">
        <f t="shared" si="1160"/>
        <v>&lt;177 micron (NGR)</v>
      </c>
      <c r="L6996">
        <v>60</v>
      </c>
      <c r="M6996" t="s">
        <v>2150</v>
      </c>
      <c r="N6996">
        <v>1135</v>
      </c>
      <c r="O6996" t="s">
        <v>199</v>
      </c>
      <c r="P6996" t="s">
        <v>298</v>
      </c>
      <c r="Q6996" t="s">
        <v>334</v>
      </c>
      <c r="R6996" t="s">
        <v>224</v>
      </c>
      <c r="S6996" t="s">
        <v>34</v>
      </c>
      <c r="T6996" t="s">
        <v>99</v>
      </c>
      <c r="U6996" t="s">
        <v>973</v>
      </c>
      <c r="V6996" t="s">
        <v>7336</v>
      </c>
      <c r="W6996" t="s">
        <v>80</v>
      </c>
      <c r="X6996" t="s">
        <v>336</v>
      </c>
      <c r="Y6996" t="s">
        <v>125</v>
      </c>
      <c r="Z6996" t="s">
        <v>4687</v>
      </c>
    </row>
    <row r="6997" spans="1:26" hidden="1" x14ac:dyDescent="0.25">
      <c r="A6997" t="s">
        <v>27598</v>
      </c>
      <c r="B6997" t="s">
        <v>27599</v>
      </c>
      <c r="C6997" s="1" t="str">
        <f t="shared" si="1151"/>
        <v>21:0392</v>
      </c>
      <c r="D6997" s="1" t="str">
        <f t="shared" si="1158"/>
        <v>21:0131</v>
      </c>
      <c r="E6997" t="s">
        <v>27600</v>
      </c>
      <c r="F6997" t="s">
        <v>27601</v>
      </c>
      <c r="H6997">
        <v>68.053771900000001</v>
      </c>
      <c r="I6997">
        <v>-82.304314500000004</v>
      </c>
      <c r="J6997" s="1" t="str">
        <f t="shared" si="1159"/>
        <v>NGR lake sediment grab sample</v>
      </c>
      <c r="K6997" s="1" t="str">
        <f t="shared" si="1160"/>
        <v>&lt;177 micron (NGR)</v>
      </c>
      <c r="L6997">
        <v>60</v>
      </c>
      <c r="M6997" t="s">
        <v>47</v>
      </c>
      <c r="N6997">
        <v>1136</v>
      </c>
      <c r="O6997" t="s">
        <v>489</v>
      </c>
      <c r="P6997" t="s">
        <v>50</v>
      </c>
      <c r="Q6997" t="s">
        <v>181</v>
      </c>
      <c r="R6997" t="s">
        <v>110</v>
      </c>
      <c r="S6997" t="s">
        <v>39</v>
      </c>
      <c r="T6997" t="s">
        <v>36</v>
      </c>
      <c r="U6997" t="s">
        <v>655</v>
      </c>
      <c r="V6997" t="s">
        <v>2451</v>
      </c>
      <c r="W6997" t="s">
        <v>290</v>
      </c>
      <c r="X6997" t="s">
        <v>77</v>
      </c>
      <c r="Y6997" t="s">
        <v>125</v>
      </c>
      <c r="Z6997" t="s">
        <v>13108</v>
      </c>
    </row>
    <row r="6998" spans="1:26" hidden="1" x14ac:dyDescent="0.25">
      <c r="A6998" t="s">
        <v>27602</v>
      </c>
      <c r="B6998" t="s">
        <v>27603</v>
      </c>
      <c r="C6998" s="1" t="str">
        <f t="shared" si="1151"/>
        <v>21:0392</v>
      </c>
      <c r="D6998" s="1" t="str">
        <f t="shared" si="1158"/>
        <v>21:0131</v>
      </c>
      <c r="E6998" t="s">
        <v>27604</v>
      </c>
      <c r="F6998" t="s">
        <v>27605</v>
      </c>
      <c r="H6998">
        <v>68.054782399999993</v>
      </c>
      <c r="I6998">
        <v>-82.400008499999998</v>
      </c>
      <c r="J6998" s="1" t="str">
        <f t="shared" si="1159"/>
        <v>NGR lake sediment grab sample</v>
      </c>
      <c r="K6998" s="1" t="str">
        <f t="shared" si="1160"/>
        <v>&lt;177 micron (NGR)</v>
      </c>
      <c r="L6998">
        <v>60</v>
      </c>
      <c r="M6998" t="s">
        <v>60</v>
      </c>
      <c r="N6998">
        <v>1137</v>
      </c>
      <c r="O6998" t="s">
        <v>3263</v>
      </c>
      <c r="P6998" t="s">
        <v>223</v>
      </c>
      <c r="Q6998" t="s">
        <v>198</v>
      </c>
      <c r="R6998" t="s">
        <v>62</v>
      </c>
      <c r="S6998" t="s">
        <v>97</v>
      </c>
      <c r="T6998" t="s">
        <v>36</v>
      </c>
      <c r="U6998" t="s">
        <v>163</v>
      </c>
      <c r="V6998" t="s">
        <v>2057</v>
      </c>
      <c r="W6998" t="s">
        <v>97</v>
      </c>
      <c r="X6998" t="s">
        <v>82</v>
      </c>
      <c r="Y6998" t="s">
        <v>41</v>
      </c>
      <c r="Z6998" t="s">
        <v>191</v>
      </c>
    </row>
    <row r="6999" spans="1:26" hidden="1" x14ac:dyDescent="0.25">
      <c r="A6999" t="s">
        <v>27606</v>
      </c>
      <c r="B6999" t="s">
        <v>27607</v>
      </c>
      <c r="C6999" s="1" t="str">
        <f t="shared" si="1151"/>
        <v>21:0392</v>
      </c>
      <c r="D6999" s="1" t="str">
        <f t="shared" si="1158"/>
        <v>21:0131</v>
      </c>
      <c r="E6999" t="s">
        <v>27608</v>
      </c>
      <c r="F6999" t="s">
        <v>27609</v>
      </c>
      <c r="H6999">
        <v>68.045429200000001</v>
      </c>
      <c r="I6999">
        <v>-82.471789700000002</v>
      </c>
      <c r="J6999" s="1" t="str">
        <f t="shared" si="1159"/>
        <v>NGR lake sediment grab sample</v>
      </c>
      <c r="K6999" s="1" t="str">
        <f t="shared" si="1160"/>
        <v>&lt;177 micron (NGR)</v>
      </c>
      <c r="L6999">
        <v>60</v>
      </c>
      <c r="M6999" t="s">
        <v>73</v>
      </c>
      <c r="N6999">
        <v>1138</v>
      </c>
      <c r="O6999" t="s">
        <v>938</v>
      </c>
      <c r="P6999" t="s">
        <v>74</v>
      </c>
      <c r="Q6999" t="s">
        <v>546</v>
      </c>
      <c r="R6999" t="s">
        <v>61</v>
      </c>
      <c r="S6999" t="s">
        <v>110</v>
      </c>
      <c r="T6999" t="s">
        <v>122</v>
      </c>
      <c r="U6999" t="s">
        <v>503</v>
      </c>
      <c r="V6999" t="s">
        <v>5476</v>
      </c>
      <c r="W6999" t="s">
        <v>39</v>
      </c>
      <c r="X6999" t="s">
        <v>48</v>
      </c>
      <c r="Y6999" t="s">
        <v>309</v>
      </c>
      <c r="Z6999" t="s">
        <v>198</v>
      </c>
    </row>
    <row r="7000" spans="1:26" hidden="1" x14ac:dyDescent="0.25">
      <c r="A7000" t="s">
        <v>27610</v>
      </c>
      <c r="B7000" t="s">
        <v>27611</v>
      </c>
      <c r="C7000" s="1" t="str">
        <f t="shared" si="1151"/>
        <v>21:0392</v>
      </c>
      <c r="D7000" s="1" t="str">
        <f t="shared" si="1158"/>
        <v>21:0131</v>
      </c>
      <c r="E7000" t="s">
        <v>27596</v>
      </c>
      <c r="F7000" t="s">
        <v>27612</v>
      </c>
      <c r="H7000">
        <v>68.024832799999999</v>
      </c>
      <c r="I7000">
        <v>-82.440133700000004</v>
      </c>
      <c r="J7000" s="1" t="str">
        <f t="shared" si="1159"/>
        <v>NGR lake sediment grab sample</v>
      </c>
      <c r="K7000" s="1" t="str">
        <f t="shared" si="1160"/>
        <v>&lt;177 micron (NGR)</v>
      </c>
      <c r="L7000">
        <v>60</v>
      </c>
      <c r="M7000" t="s">
        <v>2173</v>
      </c>
      <c r="N7000">
        <v>1139</v>
      </c>
      <c r="O7000" t="s">
        <v>673</v>
      </c>
      <c r="P7000" t="s">
        <v>1058</v>
      </c>
      <c r="Q7000" t="s">
        <v>708</v>
      </c>
      <c r="R7000" t="s">
        <v>223</v>
      </c>
      <c r="S7000" t="s">
        <v>34</v>
      </c>
      <c r="T7000" t="s">
        <v>292</v>
      </c>
      <c r="U7000" t="s">
        <v>2247</v>
      </c>
      <c r="V7000" t="s">
        <v>710</v>
      </c>
      <c r="W7000" t="s">
        <v>80</v>
      </c>
      <c r="X7000" t="s">
        <v>336</v>
      </c>
      <c r="Y7000" t="s">
        <v>125</v>
      </c>
      <c r="Z7000" t="s">
        <v>3940</v>
      </c>
    </row>
    <row r="7001" spans="1:26" hidden="1" x14ac:dyDescent="0.25">
      <c r="A7001" t="s">
        <v>27613</v>
      </c>
      <c r="B7001" t="s">
        <v>27614</v>
      </c>
      <c r="C7001" s="1" t="str">
        <f t="shared" si="1151"/>
        <v>21:0392</v>
      </c>
      <c r="D7001" s="1" t="str">
        <f t="shared" si="1158"/>
        <v>21:0131</v>
      </c>
      <c r="E7001" t="s">
        <v>27615</v>
      </c>
      <c r="F7001" t="s">
        <v>27616</v>
      </c>
      <c r="H7001">
        <v>68.010075999999998</v>
      </c>
      <c r="I7001">
        <v>-82.422508800000003</v>
      </c>
      <c r="J7001" s="1" t="str">
        <f t="shared" si="1159"/>
        <v>NGR lake sediment grab sample</v>
      </c>
      <c r="K7001" s="1" t="str">
        <f t="shared" si="1160"/>
        <v>&lt;177 micron (NGR)</v>
      </c>
      <c r="L7001">
        <v>60</v>
      </c>
      <c r="M7001" t="s">
        <v>2178</v>
      </c>
      <c r="N7001">
        <v>1140</v>
      </c>
      <c r="O7001" t="s">
        <v>178</v>
      </c>
      <c r="P7001" t="s">
        <v>188</v>
      </c>
      <c r="Q7001" t="s">
        <v>335</v>
      </c>
      <c r="R7001" t="s">
        <v>510</v>
      </c>
      <c r="S7001" t="s">
        <v>198</v>
      </c>
      <c r="T7001" t="s">
        <v>225</v>
      </c>
      <c r="U7001" t="s">
        <v>189</v>
      </c>
      <c r="V7001" t="s">
        <v>1589</v>
      </c>
      <c r="W7001" t="s">
        <v>97</v>
      </c>
      <c r="X7001" t="s">
        <v>79</v>
      </c>
      <c r="Y7001" t="s">
        <v>875</v>
      </c>
      <c r="Z7001" t="s">
        <v>2656</v>
      </c>
    </row>
    <row r="7002" spans="1:26" hidden="1" x14ac:dyDescent="0.25">
      <c r="A7002" t="s">
        <v>27617</v>
      </c>
      <c r="B7002" t="s">
        <v>27618</v>
      </c>
      <c r="C7002" s="1" t="str">
        <f t="shared" si="1151"/>
        <v>21:0392</v>
      </c>
      <c r="D7002" s="1" t="str">
        <f t="shared" si="1158"/>
        <v>21:0131</v>
      </c>
      <c r="E7002" t="s">
        <v>27615</v>
      </c>
      <c r="F7002" t="s">
        <v>27619</v>
      </c>
      <c r="H7002">
        <v>68.010075999999998</v>
      </c>
      <c r="I7002">
        <v>-82.422508800000003</v>
      </c>
      <c r="J7002" s="1" t="str">
        <f t="shared" si="1159"/>
        <v>NGR lake sediment grab sample</v>
      </c>
      <c r="K7002" s="1" t="str">
        <f t="shared" si="1160"/>
        <v>&lt;177 micron (NGR)</v>
      </c>
      <c r="L7002">
        <v>60</v>
      </c>
      <c r="M7002" t="s">
        <v>2182</v>
      </c>
      <c r="N7002">
        <v>1141</v>
      </c>
      <c r="O7002" t="s">
        <v>3158</v>
      </c>
      <c r="P7002" t="s">
        <v>253</v>
      </c>
      <c r="Q7002" t="s">
        <v>134</v>
      </c>
      <c r="R7002" t="s">
        <v>74</v>
      </c>
      <c r="S7002" t="s">
        <v>50</v>
      </c>
      <c r="T7002" t="s">
        <v>36</v>
      </c>
      <c r="U7002" t="s">
        <v>23903</v>
      </c>
      <c r="V7002" t="s">
        <v>10734</v>
      </c>
      <c r="W7002" t="s">
        <v>156</v>
      </c>
      <c r="X7002" t="s">
        <v>760</v>
      </c>
      <c r="Y7002" t="s">
        <v>760</v>
      </c>
      <c r="Z7002" t="s">
        <v>760</v>
      </c>
    </row>
    <row r="7003" spans="1:26" hidden="1" x14ac:dyDescent="0.25">
      <c r="A7003" t="s">
        <v>27620</v>
      </c>
      <c r="B7003" t="s">
        <v>27621</v>
      </c>
      <c r="C7003" s="1" t="str">
        <f t="shared" si="1151"/>
        <v>21:0392</v>
      </c>
      <c r="D7003" s="1" t="str">
        <f t="shared" si="1158"/>
        <v>21:0131</v>
      </c>
      <c r="E7003" t="s">
        <v>27622</v>
      </c>
      <c r="F7003" t="s">
        <v>27623</v>
      </c>
      <c r="H7003">
        <v>68.006522000000004</v>
      </c>
      <c r="I7003">
        <v>-82.261856199999997</v>
      </c>
      <c r="J7003" s="1" t="str">
        <f t="shared" si="1159"/>
        <v>NGR lake sediment grab sample</v>
      </c>
      <c r="K7003" s="1" t="str">
        <f t="shared" si="1160"/>
        <v>&lt;177 micron (NGR)</v>
      </c>
      <c r="L7003">
        <v>60</v>
      </c>
      <c r="M7003" t="s">
        <v>87</v>
      </c>
      <c r="N7003">
        <v>1142</v>
      </c>
      <c r="O7003" t="s">
        <v>223</v>
      </c>
      <c r="P7003" t="s">
        <v>198</v>
      </c>
      <c r="Q7003" t="s">
        <v>76</v>
      </c>
      <c r="R7003" t="s">
        <v>77</v>
      </c>
      <c r="S7003" t="s">
        <v>33</v>
      </c>
      <c r="T7003" t="s">
        <v>36</v>
      </c>
      <c r="U7003" t="s">
        <v>667</v>
      </c>
      <c r="V7003" t="s">
        <v>137</v>
      </c>
      <c r="W7003" t="s">
        <v>64</v>
      </c>
      <c r="X7003" t="s">
        <v>76</v>
      </c>
      <c r="Y7003" t="s">
        <v>41</v>
      </c>
      <c r="Z7003" t="s">
        <v>6924</v>
      </c>
    </row>
    <row r="7004" spans="1:26" hidden="1" x14ac:dyDescent="0.25">
      <c r="A7004" t="s">
        <v>27624</v>
      </c>
      <c r="B7004" t="s">
        <v>27625</v>
      </c>
      <c r="C7004" s="1" t="str">
        <f t="shared" si="1151"/>
        <v>21:0392</v>
      </c>
      <c r="D7004" s="1" t="str">
        <f>HYPERLINK("http://geochem.nrcan.gc.ca/cdogs/content/svy/svy_e.htm", "")</f>
        <v/>
      </c>
      <c r="G7004" s="1" t="str">
        <f>HYPERLINK("http://geochem.nrcan.gc.ca/cdogs/content/cr_/cr_00023_e.htm", "23")</f>
        <v>23</v>
      </c>
      <c r="J7004" t="s">
        <v>220</v>
      </c>
      <c r="K7004" t="s">
        <v>221</v>
      </c>
      <c r="L7004">
        <v>60</v>
      </c>
      <c r="M7004" t="s">
        <v>222</v>
      </c>
      <c r="N7004">
        <v>1143</v>
      </c>
      <c r="O7004" t="s">
        <v>54</v>
      </c>
      <c r="P7004" t="s">
        <v>145</v>
      </c>
      <c r="Q7004" t="s">
        <v>596</v>
      </c>
      <c r="R7004" t="s">
        <v>290</v>
      </c>
      <c r="S7004" t="s">
        <v>290</v>
      </c>
      <c r="T7004" t="s">
        <v>36</v>
      </c>
      <c r="U7004" t="s">
        <v>964</v>
      </c>
      <c r="V7004" t="s">
        <v>5519</v>
      </c>
      <c r="W7004" t="s">
        <v>33</v>
      </c>
      <c r="X7004" t="s">
        <v>300</v>
      </c>
      <c r="Y7004" t="s">
        <v>146</v>
      </c>
      <c r="Z7004" t="s">
        <v>1283</v>
      </c>
    </row>
    <row r="7005" spans="1:26" hidden="1" x14ac:dyDescent="0.25">
      <c r="A7005" t="s">
        <v>27626</v>
      </c>
      <c r="B7005" t="s">
        <v>27627</v>
      </c>
      <c r="C7005" s="1" t="str">
        <f t="shared" si="1151"/>
        <v>21:0392</v>
      </c>
      <c r="D7005" s="1" t="str">
        <f t="shared" ref="D7005:D7019" si="1161">HYPERLINK("http://geochem.nrcan.gc.ca/cdogs/content/svy/svy210131_e.htm", "21:0131")</f>
        <v>21:0131</v>
      </c>
      <c r="E7005" t="s">
        <v>27628</v>
      </c>
      <c r="F7005" t="s">
        <v>27629</v>
      </c>
      <c r="H7005">
        <v>68.124904700000002</v>
      </c>
      <c r="I7005">
        <v>-82.896663000000004</v>
      </c>
      <c r="J7005" s="1" t="str">
        <f t="shared" ref="J7005:J7019" si="1162">HYPERLINK("http://geochem.nrcan.gc.ca/cdogs/content/kwd/kwd020027_e.htm", "NGR lake sediment grab sample")</f>
        <v>NGR lake sediment grab sample</v>
      </c>
      <c r="K7005" s="1" t="str">
        <f t="shared" ref="K7005:K7019" si="1163">HYPERLINK("http://geochem.nrcan.gc.ca/cdogs/content/kwd/kwd080006_e.htm", "&lt;177 micron (NGR)")</f>
        <v>&lt;177 micron (NGR)</v>
      </c>
      <c r="L7005">
        <v>61</v>
      </c>
      <c r="M7005" t="s">
        <v>242</v>
      </c>
      <c r="N7005">
        <v>1144</v>
      </c>
      <c r="O7005" t="s">
        <v>463</v>
      </c>
      <c r="P7005" t="s">
        <v>188</v>
      </c>
      <c r="Q7005" t="s">
        <v>349</v>
      </c>
      <c r="R7005" t="s">
        <v>510</v>
      </c>
      <c r="S7005" t="s">
        <v>711</v>
      </c>
      <c r="T7005" t="s">
        <v>36</v>
      </c>
      <c r="U7005" t="s">
        <v>495</v>
      </c>
      <c r="V7005" t="s">
        <v>146</v>
      </c>
      <c r="W7005" t="s">
        <v>53</v>
      </c>
      <c r="X7005" t="s">
        <v>82</v>
      </c>
      <c r="Y7005" t="s">
        <v>41</v>
      </c>
      <c r="Z7005" t="s">
        <v>3876</v>
      </c>
    </row>
    <row r="7006" spans="1:26" hidden="1" x14ac:dyDescent="0.25">
      <c r="A7006" t="s">
        <v>27630</v>
      </c>
      <c r="B7006" t="s">
        <v>27631</v>
      </c>
      <c r="C7006" s="1" t="str">
        <f t="shared" si="1151"/>
        <v>21:0392</v>
      </c>
      <c r="D7006" s="1" t="str">
        <f t="shared" si="1161"/>
        <v>21:0131</v>
      </c>
      <c r="E7006" t="s">
        <v>27632</v>
      </c>
      <c r="F7006" t="s">
        <v>27633</v>
      </c>
      <c r="H7006">
        <v>68.002020000000002</v>
      </c>
      <c r="I7006">
        <v>-82.876831300000006</v>
      </c>
      <c r="J7006" s="1" t="str">
        <f t="shared" si="1162"/>
        <v>NGR lake sediment grab sample</v>
      </c>
      <c r="K7006" s="1" t="str">
        <f t="shared" si="1163"/>
        <v>&lt;177 micron (NGR)</v>
      </c>
      <c r="L7006">
        <v>61</v>
      </c>
      <c r="M7006" t="s">
        <v>47</v>
      </c>
      <c r="N7006">
        <v>1145</v>
      </c>
      <c r="O7006" t="s">
        <v>252</v>
      </c>
      <c r="P7006" t="s">
        <v>88</v>
      </c>
      <c r="Q7006" t="s">
        <v>75</v>
      </c>
      <c r="R7006" t="s">
        <v>489</v>
      </c>
      <c r="S7006" t="s">
        <v>349</v>
      </c>
      <c r="T7006" t="s">
        <v>36</v>
      </c>
      <c r="U7006" t="s">
        <v>5797</v>
      </c>
      <c r="V7006" t="s">
        <v>7452</v>
      </c>
      <c r="W7006" t="s">
        <v>63</v>
      </c>
      <c r="X7006" t="s">
        <v>48</v>
      </c>
      <c r="Y7006" t="s">
        <v>41</v>
      </c>
      <c r="Z7006" t="s">
        <v>1007</v>
      </c>
    </row>
    <row r="7007" spans="1:26" hidden="1" x14ac:dyDescent="0.25">
      <c r="A7007" t="s">
        <v>27634</v>
      </c>
      <c r="B7007" t="s">
        <v>27635</v>
      </c>
      <c r="C7007" s="1" t="str">
        <f t="shared" si="1151"/>
        <v>21:0392</v>
      </c>
      <c r="D7007" s="1" t="str">
        <f t="shared" si="1161"/>
        <v>21:0131</v>
      </c>
      <c r="E7007" t="s">
        <v>27636</v>
      </c>
      <c r="F7007" t="s">
        <v>27637</v>
      </c>
      <c r="H7007">
        <v>68.038028299999993</v>
      </c>
      <c r="I7007">
        <v>-82.941041900000002</v>
      </c>
      <c r="J7007" s="1" t="str">
        <f t="shared" si="1162"/>
        <v>NGR lake sediment grab sample</v>
      </c>
      <c r="K7007" s="1" t="str">
        <f t="shared" si="1163"/>
        <v>&lt;177 micron (NGR)</v>
      </c>
      <c r="L7007">
        <v>61</v>
      </c>
      <c r="M7007" t="s">
        <v>60</v>
      </c>
      <c r="N7007">
        <v>1146</v>
      </c>
      <c r="O7007" t="s">
        <v>1177</v>
      </c>
      <c r="P7007" t="s">
        <v>603</v>
      </c>
      <c r="Q7007" t="s">
        <v>283</v>
      </c>
      <c r="R7007" t="s">
        <v>120</v>
      </c>
      <c r="S7007" t="s">
        <v>708</v>
      </c>
      <c r="T7007" t="s">
        <v>36</v>
      </c>
      <c r="U7007" t="s">
        <v>19764</v>
      </c>
      <c r="V7007" t="s">
        <v>19190</v>
      </c>
      <c r="W7007" t="s">
        <v>66</v>
      </c>
      <c r="X7007" t="s">
        <v>760</v>
      </c>
      <c r="Y7007" t="s">
        <v>41</v>
      </c>
      <c r="Z7007" t="s">
        <v>760</v>
      </c>
    </row>
    <row r="7008" spans="1:26" hidden="1" x14ac:dyDescent="0.25">
      <c r="A7008" t="s">
        <v>27638</v>
      </c>
      <c r="B7008" t="s">
        <v>27639</v>
      </c>
      <c r="C7008" s="1" t="str">
        <f t="shared" si="1151"/>
        <v>21:0392</v>
      </c>
      <c r="D7008" s="1" t="str">
        <f t="shared" si="1161"/>
        <v>21:0131</v>
      </c>
      <c r="E7008" t="s">
        <v>27640</v>
      </c>
      <c r="F7008" t="s">
        <v>27641</v>
      </c>
      <c r="H7008">
        <v>68.076971700000001</v>
      </c>
      <c r="I7008">
        <v>-82.954569699999993</v>
      </c>
      <c r="J7008" s="1" t="str">
        <f t="shared" si="1162"/>
        <v>NGR lake sediment grab sample</v>
      </c>
      <c r="K7008" s="1" t="str">
        <f t="shared" si="1163"/>
        <v>&lt;177 micron (NGR)</v>
      </c>
      <c r="L7008">
        <v>61</v>
      </c>
      <c r="M7008" t="s">
        <v>251</v>
      </c>
      <c r="N7008">
        <v>1147</v>
      </c>
      <c r="O7008" t="s">
        <v>320</v>
      </c>
      <c r="P7008" t="s">
        <v>1254</v>
      </c>
      <c r="Q7008" t="s">
        <v>76</v>
      </c>
      <c r="R7008" t="s">
        <v>516</v>
      </c>
      <c r="S7008" t="s">
        <v>64</v>
      </c>
      <c r="T7008" t="s">
        <v>36</v>
      </c>
      <c r="U7008" t="s">
        <v>858</v>
      </c>
      <c r="V7008" t="s">
        <v>2309</v>
      </c>
      <c r="W7008" t="s">
        <v>53</v>
      </c>
      <c r="X7008" t="s">
        <v>48</v>
      </c>
      <c r="Y7008" t="s">
        <v>41</v>
      </c>
      <c r="Z7008" t="s">
        <v>4687</v>
      </c>
    </row>
    <row r="7009" spans="1:26" hidden="1" x14ac:dyDescent="0.25">
      <c r="A7009" t="s">
        <v>27642</v>
      </c>
      <c r="B7009" t="s">
        <v>27643</v>
      </c>
      <c r="C7009" s="1" t="str">
        <f t="shared" si="1151"/>
        <v>21:0392</v>
      </c>
      <c r="D7009" s="1" t="str">
        <f t="shared" si="1161"/>
        <v>21:0131</v>
      </c>
      <c r="E7009" t="s">
        <v>27644</v>
      </c>
      <c r="F7009" t="s">
        <v>27645</v>
      </c>
      <c r="H7009">
        <v>68.083291500000001</v>
      </c>
      <c r="I7009">
        <v>-82.898908300000002</v>
      </c>
      <c r="J7009" s="1" t="str">
        <f t="shared" si="1162"/>
        <v>NGR lake sediment grab sample</v>
      </c>
      <c r="K7009" s="1" t="str">
        <f t="shared" si="1163"/>
        <v>&lt;177 micron (NGR)</v>
      </c>
      <c r="L7009">
        <v>61</v>
      </c>
      <c r="M7009" t="s">
        <v>259</v>
      </c>
      <c r="N7009">
        <v>1148</v>
      </c>
      <c r="O7009" t="s">
        <v>40</v>
      </c>
      <c r="P7009" t="s">
        <v>320</v>
      </c>
      <c r="Q7009" t="s">
        <v>109</v>
      </c>
      <c r="R7009" t="s">
        <v>224</v>
      </c>
      <c r="S7009" t="s">
        <v>277</v>
      </c>
      <c r="T7009" t="s">
        <v>36</v>
      </c>
      <c r="U7009" t="s">
        <v>226</v>
      </c>
      <c r="V7009" t="s">
        <v>2240</v>
      </c>
      <c r="W7009" t="s">
        <v>63</v>
      </c>
      <c r="X7009" t="s">
        <v>48</v>
      </c>
      <c r="Y7009" t="s">
        <v>41</v>
      </c>
      <c r="Z7009" t="s">
        <v>1830</v>
      </c>
    </row>
    <row r="7010" spans="1:26" hidden="1" x14ac:dyDescent="0.25">
      <c r="A7010" t="s">
        <v>27646</v>
      </c>
      <c r="B7010" t="s">
        <v>27647</v>
      </c>
      <c r="C7010" s="1" t="str">
        <f t="shared" si="1151"/>
        <v>21:0392</v>
      </c>
      <c r="D7010" s="1" t="str">
        <f t="shared" si="1161"/>
        <v>21:0131</v>
      </c>
      <c r="E7010" t="s">
        <v>27644</v>
      </c>
      <c r="F7010" t="s">
        <v>27648</v>
      </c>
      <c r="H7010">
        <v>68.083291500000001</v>
      </c>
      <c r="I7010">
        <v>-82.898908300000002</v>
      </c>
      <c r="J7010" s="1" t="str">
        <f t="shared" si="1162"/>
        <v>NGR lake sediment grab sample</v>
      </c>
      <c r="K7010" s="1" t="str">
        <f t="shared" si="1163"/>
        <v>&lt;177 micron (NGR)</v>
      </c>
      <c r="L7010">
        <v>61</v>
      </c>
      <c r="M7010" t="s">
        <v>268</v>
      </c>
      <c r="N7010">
        <v>1149</v>
      </c>
      <c r="O7010" t="s">
        <v>40</v>
      </c>
      <c r="P7010" t="s">
        <v>197</v>
      </c>
      <c r="Q7010" t="s">
        <v>109</v>
      </c>
      <c r="R7010" t="s">
        <v>904</v>
      </c>
      <c r="S7010" t="s">
        <v>271</v>
      </c>
      <c r="T7010" t="s">
        <v>36</v>
      </c>
      <c r="U7010" t="s">
        <v>226</v>
      </c>
      <c r="V7010" t="s">
        <v>10021</v>
      </c>
      <c r="W7010" t="s">
        <v>53</v>
      </c>
      <c r="X7010" t="s">
        <v>82</v>
      </c>
      <c r="Y7010" t="s">
        <v>41</v>
      </c>
      <c r="Z7010" t="s">
        <v>3162</v>
      </c>
    </row>
    <row r="7011" spans="1:26" hidden="1" x14ac:dyDescent="0.25">
      <c r="A7011" t="s">
        <v>27649</v>
      </c>
      <c r="B7011" t="s">
        <v>27650</v>
      </c>
      <c r="C7011" s="1" t="str">
        <f t="shared" si="1151"/>
        <v>21:0392</v>
      </c>
      <c r="D7011" s="1" t="str">
        <f t="shared" si="1161"/>
        <v>21:0131</v>
      </c>
      <c r="E7011" t="s">
        <v>27651</v>
      </c>
      <c r="F7011" t="s">
        <v>27652</v>
      </c>
      <c r="H7011">
        <v>68.095260600000003</v>
      </c>
      <c r="I7011">
        <v>-82.876923599999998</v>
      </c>
      <c r="J7011" s="1" t="str">
        <f t="shared" si="1162"/>
        <v>NGR lake sediment grab sample</v>
      </c>
      <c r="K7011" s="1" t="str">
        <f t="shared" si="1163"/>
        <v>&lt;177 micron (NGR)</v>
      </c>
      <c r="L7011">
        <v>61</v>
      </c>
      <c r="M7011" t="s">
        <v>73</v>
      </c>
      <c r="N7011">
        <v>1150</v>
      </c>
      <c r="O7011" t="s">
        <v>588</v>
      </c>
      <c r="P7011" t="s">
        <v>1047</v>
      </c>
      <c r="Q7011" t="s">
        <v>76</v>
      </c>
      <c r="R7011" t="s">
        <v>49</v>
      </c>
      <c r="S7011" t="s">
        <v>135</v>
      </c>
      <c r="T7011" t="s">
        <v>36</v>
      </c>
      <c r="U7011" t="s">
        <v>355</v>
      </c>
      <c r="V7011" t="s">
        <v>4196</v>
      </c>
      <c r="W7011" t="s">
        <v>33</v>
      </c>
      <c r="X7011" t="s">
        <v>82</v>
      </c>
      <c r="Y7011" t="s">
        <v>41</v>
      </c>
      <c r="Z7011" t="s">
        <v>1122</v>
      </c>
    </row>
    <row r="7012" spans="1:26" hidden="1" x14ac:dyDescent="0.25">
      <c r="A7012" t="s">
        <v>27653</v>
      </c>
      <c r="B7012" t="s">
        <v>27654</v>
      </c>
      <c r="C7012" s="1" t="str">
        <f t="shared" si="1151"/>
        <v>21:0392</v>
      </c>
      <c r="D7012" s="1" t="str">
        <f t="shared" si="1161"/>
        <v>21:0131</v>
      </c>
      <c r="E7012" t="s">
        <v>27655</v>
      </c>
      <c r="F7012" t="s">
        <v>27656</v>
      </c>
      <c r="H7012">
        <v>68.103611299999997</v>
      </c>
      <c r="I7012">
        <v>-82.888973100000001</v>
      </c>
      <c r="J7012" s="1" t="str">
        <f t="shared" si="1162"/>
        <v>NGR lake sediment grab sample</v>
      </c>
      <c r="K7012" s="1" t="str">
        <f t="shared" si="1163"/>
        <v>&lt;177 micron (NGR)</v>
      </c>
      <c r="L7012">
        <v>61</v>
      </c>
      <c r="M7012" t="s">
        <v>87</v>
      </c>
      <c r="N7012">
        <v>1151</v>
      </c>
      <c r="O7012" t="s">
        <v>417</v>
      </c>
      <c r="P7012" t="s">
        <v>1058</v>
      </c>
      <c r="Q7012" t="s">
        <v>156</v>
      </c>
      <c r="R7012" t="s">
        <v>761</v>
      </c>
      <c r="S7012" t="s">
        <v>110</v>
      </c>
      <c r="T7012" t="s">
        <v>36</v>
      </c>
      <c r="U7012" t="s">
        <v>245</v>
      </c>
      <c r="V7012" t="s">
        <v>2590</v>
      </c>
      <c r="W7012" t="s">
        <v>63</v>
      </c>
      <c r="X7012" t="s">
        <v>283</v>
      </c>
      <c r="Y7012" t="s">
        <v>41</v>
      </c>
      <c r="Z7012" t="s">
        <v>76</v>
      </c>
    </row>
    <row r="7013" spans="1:26" hidden="1" x14ac:dyDescent="0.25">
      <c r="A7013" t="s">
        <v>27657</v>
      </c>
      <c r="B7013" t="s">
        <v>27658</v>
      </c>
      <c r="C7013" s="1" t="str">
        <f t="shared" si="1151"/>
        <v>21:0392</v>
      </c>
      <c r="D7013" s="1" t="str">
        <f t="shared" si="1161"/>
        <v>21:0131</v>
      </c>
      <c r="E7013" t="s">
        <v>27628</v>
      </c>
      <c r="F7013" t="s">
        <v>27659</v>
      </c>
      <c r="H7013">
        <v>68.124904700000002</v>
      </c>
      <c r="I7013">
        <v>-82.896663000000004</v>
      </c>
      <c r="J7013" s="1" t="str">
        <f t="shared" si="1162"/>
        <v>NGR lake sediment grab sample</v>
      </c>
      <c r="K7013" s="1" t="str">
        <f t="shared" si="1163"/>
        <v>&lt;177 micron (NGR)</v>
      </c>
      <c r="L7013">
        <v>61</v>
      </c>
      <c r="M7013" t="s">
        <v>366</v>
      </c>
      <c r="N7013">
        <v>1152</v>
      </c>
      <c r="O7013" t="s">
        <v>235</v>
      </c>
      <c r="P7013" t="s">
        <v>228</v>
      </c>
      <c r="Q7013" t="s">
        <v>391</v>
      </c>
      <c r="R7013" t="s">
        <v>22849</v>
      </c>
      <c r="S7013" t="s">
        <v>711</v>
      </c>
      <c r="T7013" t="s">
        <v>36</v>
      </c>
      <c r="U7013" t="s">
        <v>5757</v>
      </c>
      <c r="V7013" t="s">
        <v>8669</v>
      </c>
      <c r="W7013" t="s">
        <v>63</v>
      </c>
      <c r="X7013" t="s">
        <v>82</v>
      </c>
      <c r="Y7013" t="s">
        <v>41</v>
      </c>
      <c r="Z7013" t="s">
        <v>1259</v>
      </c>
    </row>
    <row r="7014" spans="1:26" hidden="1" x14ac:dyDescent="0.25">
      <c r="A7014" t="s">
        <v>27660</v>
      </c>
      <c r="B7014" t="s">
        <v>27661</v>
      </c>
      <c r="C7014" s="1" t="str">
        <f t="shared" ref="C7014:C7077" si="1164">HYPERLINK("http://geochem.nrcan.gc.ca/cdogs/content/bdl/bdl210392_e.htm", "21:0392")</f>
        <v>21:0392</v>
      </c>
      <c r="D7014" s="1" t="str">
        <f t="shared" si="1161"/>
        <v>21:0131</v>
      </c>
      <c r="E7014" t="s">
        <v>27662</v>
      </c>
      <c r="F7014" t="s">
        <v>27663</v>
      </c>
      <c r="H7014">
        <v>68.148823800000002</v>
      </c>
      <c r="I7014">
        <v>-82.835464799999997</v>
      </c>
      <c r="J7014" s="1" t="str">
        <f t="shared" si="1162"/>
        <v>NGR lake sediment grab sample</v>
      </c>
      <c r="K7014" s="1" t="str">
        <f t="shared" si="1163"/>
        <v>&lt;177 micron (NGR)</v>
      </c>
      <c r="L7014">
        <v>61</v>
      </c>
      <c r="M7014" t="s">
        <v>96</v>
      </c>
      <c r="N7014">
        <v>1153</v>
      </c>
      <c r="O7014" t="s">
        <v>562</v>
      </c>
      <c r="P7014" t="s">
        <v>48</v>
      </c>
      <c r="Q7014" t="s">
        <v>109</v>
      </c>
      <c r="R7014" t="s">
        <v>32</v>
      </c>
      <c r="S7014" t="s">
        <v>109</v>
      </c>
      <c r="T7014" t="s">
        <v>36</v>
      </c>
      <c r="U7014" t="s">
        <v>328</v>
      </c>
      <c r="V7014" t="s">
        <v>5080</v>
      </c>
      <c r="W7014" t="s">
        <v>66</v>
      </c>
      <c r="X7014" t="s">
        <v>82</v>
      </c>
      <c r="Y7014" t="s">
        <v>41</v>
      </c>
      <c r="Z7014" t="s">
        <v>6924</v>
      </c>
    </row>
    <row r="7015" spans="1:26" hidden="1" x14ac:dyDescent="0.25">
      <c r="A7015" t="s">
        <v>27664</v>
      </c>
      <c r="B7015" t="s">
        <v>27665</v>
      </c>
      <c r="C7015" s="1" t="str">
        <f t="shared" si="1164"/>
        <v>21:0392</v>
      </c>
      <c r="D7015" s="1" t="str">
        <f t="shared" si="1161"/>
        <v>21:0131</v>
      </c>
      <c r="E7015" t="s">
        <v>27666</v>
      </c>
      <c r="F7015" t="s">
        <v>27667</v>
      </c>
      <c r="H7015">
        <v>68.167862200000002</v>
      </c>
      <c r="I7015">
        <v>-82.837130799999997</v>
      </c>
      <c r="J7015" s="1" t="str">
        <f t="shared" si="1162"/>
        <v>NGR lake sediment grab sample</v>
      </c>
      <c r="K7015" s="1" t="str">
        <f t="shared" si="1163"/>
        <v>&lt;177 micron (NGR)</v>
      </c>
      <c r="L7015">
        <v>61</v>
      </c>
      <c r="M7015" t="s">
        <v>106</v>
      </c>
      <c r="N7015">
        <v>1154</v>
      </c>
      <c r="O7015" t="s">
        <v>615</v>
      </c>
      <c r="P7015" t="s">
        <v>48</v>
      </c>
      <c r="Q7015" t="s">
        <v>97</v>
      </c>
      <c r="R7015" t="s">
        <v>335</v>
      </c>
      <c r="S7015" t="s">
        <v>97</v>
      </c>
      <c r="T7015" t="s">
        <v>36</v>
      </c>
      <c r="U7015" t="s">
        <v>673</v>
      </c>
      <c r="V7015" t="s">
        <v>63</v>
      </c>
      <c r="W7015" t="s">
        <v>63</v>
      </c>
      <c r="X7015" t="s">
        <v>890</v>
      </c>
      <c r="Y7015" t="s">
        <v>41</v>
      </c>
      <c r="Z7015" t="s">
        <v>1122</v>
      </c>
    </row>
    <row r="7016" spans="1:26" hidden="1" x14ac:dyDescent="0.25">
      <c r="A7016" t="s">
        <v>27668</v>
      </c>
      <c r="B7016" t="s">
        <v>27669</v>
      </c>
      <c r="C7016" s="1" t="str">
        <f t="shared" si="1164"/>
        <v>21:0392</v>
      </c>
      <c r="D7016" s="1" t="str">
        <f t="shared" si="1161"/>
        <v>21:0131</v>
      </c>
      <c r="E7016" t="s">
        <v>27670</v>
      </c>
      <c r="F7016" t="s">
        <v>27671</v>
      </c>
      <c r="H7016">
        <v>68.1813705</v>
      </c>
      <c r="I7016">
        <v>-82.787396999999999</v>
      </c>
      <c r="J7016" s="1" t="str">
        <f t="shared" si="1162"/>
        <v>NGR lake sediment grab sample</v>
      </c>
      <c r="K7016" s="1" t="str">
        <f t="shared" si="1163"/>
        <v>&lt;177 micron (NGR)</v>
      </c>
      <c r="L7016">
        <v>61</v>
      </c>
      <c r="M7016" t="s">
        <v>118</v>
      </c>
      <c r="N7016">
        <v>1155</v>
      </c>
      <c r="O7016" t="s">
        <v>3263</v>
      </c>
      <c r="P7016" t="s">
        <v>1254</v>
      </c>
      <c r="Q7016" t="s">
        <v>596</v>
      </c>
      <c r="R7016" t="s">
        <v>278</v>
      </c>
      <c r="S7016" t="s">
        <v>135</v>
      </c>
      <c r="T7016" t="s">
        <v>36</v>
      </c>
      <c r="U7016" t="s">
        <v>407</v>
      </c>
      <c r="V7016" t="s">
        <v>6290</v>
      </c>
      <c r="W7016" t="s">
        <v>63</v>
      </c>
      <c r="X7016" t="s">
        <v>283</v>
      </c>
      <c r="Y7016" t="s">
        <v>309</v>
      </c>
      <c r="Z7016" t="s">
        <v>6924</v>
      </c>
    </row>
    <row r="7017" spans="1:26" hidden="1" x14ac:dyDescent="0.25">
      <c r="A7017" t="s">
        <v>27672</v>
      </c>
      <c r="B7017" t="s">
        <v>27673</v>
      </c>
      <c r="C7017" s="1" t="str">
        <f t="shared" si="1164"/>
        <v>21:0392</v>
      </c>
      <c r="D7017" s="1" t="str">
        <f t="shared" si="1161"/>
        <v>21:0131</v>
      </c>
      <c r="E7017" t="s">
        <v>27674</v>
      </c>
      <c r="F7017" t="s">
        <v>27675</v>
      </c>
      <c r="H7017">
        <v>68.212363699999997</v>
      </c>
      <c r="I7017">
        <v>-82.817610400000007</v>
      </c>
      <c r="J7017" s="1" t="str">
        <f t="shared" si="1162"/>
        <v>NGR lake sediment grab sample</v>
      </c>
      <c r="K7017" s="1" t="str">
        <f t="shared" si="1163"/>
        <v>&lt;177 micron (NGR)</v>
      </c>
      <c r="L7017">
        <v>61</v>
      </c>
      <c r="M7017" t="s">
        <v>131</v>
      </c>
      <c r="N7017">
        <v>1156</v>
      </c>
      <c r="O7017" t="s">
        <v>361</v>
      </c>
      <c r="P7017" t="s">
        <v>497</v>
      </c>
      <c r="Q7017" t="s">
        <v>62</v>
      </c>
      <c r="R7017" t="s">
        <v>67</v>
      </c>
      <c r="S7017" t="s">
        <v>334</v>
      </c>
      <c r="T7017" t="s">
        <v>36</v>
      </c>
      <c r="U7017" t="s">
        <v>12585</v>
      </c>
      <c r="V7017" t="s">
        <v>7848</v>
      </c>
      <c r="W7017" t="s">
        <v>33</v>
      </c>
      <c r="X7017" t="s">
        <v>890</v>
      </c>
      <c r="Y7017" t="s">
        <v>41</v>
      </c>
      <c r="Z7017" t="s">
        <v>290</v>
      </c>
    </row>
    <row r="7018" spans="1:26" hidden="1" x14ac:dyDescent="0.25">
      <c r="A7018" t="s">
        <v>27676</v>
      </c>
      <c r="B7018" t="s">
        <v>27677</v>
      </c>
      <c r="C7018" s="1" t="str">
        <f t="shared" si="1164"/>
        <v>21:0392</v>
      </c>
      <c r="D7018" s="1" t="str">
        <f t="shared" si="1161"/>
        <v>21:0131</v>
      </c>
      <c r="E7018" t="s">
        <v>27678</v>
      </c>
      <c r="F7018" t="s">
        <v>27679</v>
      </c>
      <c r="H7018">
        <v>68.227936400000004</v>
      </c>
      <c r="I7018">
        <v>-82.821142300000005</v>
      </c>
      <c r="J7018" s="1" t="str">
        <f t="shared" si="1162"/>
        <v>NGR lake sediment grab sample</v>
      </c>
      <c r="K7018" s="1" t="str">
        <f t="shared" si="1163"/>
        <v>&lt;177 micron (NGR)</v>
      </c>
      <c r="L7018">
        <v>61</v>
      </c>
      <c r="M7018" t="s">
        <v>143</v>
      </c>
      <c r="N7018">
        <v>1157</v>
      </c>
      <c r="O7018" t="s">
        <v>178</v>
      </c>
      <c r="P7018" t="s">
        <v>463</v>
      </c>
      <c r="Q7018" t="s">
        <v>334</v>
      </c>
      <c r="R7018" t="s">
        <v>31</v>
      </c>
      <c r="S7018" t="s">
        <v>890</v>
      </c>
      <c r="T7018" t="s">
        <v>36</v>
      </c>
      <c r="U7018" t="s">
        <v>1017</v>
      </c>
      <c r="V7018" t="s">
        <v>4630</v>
      </c>
      <c r="W7018" t="s">
        <v>80</v>
      </c>
      <c r="X7018" t="s">
        <v>77</v>
      </c>
      <c r="Y7018" t="s">
        <v>41</v>
      </c>
      <c r="Z7018" t="s">
        <v>4550</v>
      </c>
    </row>
    <row r="7019" spans="1:26" hidden="1" x14ac:dyDescent="0.25">
      <c r="A7019" t="s">
        <v>27680</v>
      </c>
      <c r="B7019" t="s">
        <v>27681</v>
      </c>
      <c r="C7019" s="1" t="str">
        <f t="shared" si="1164"/>
        <v>21:0392</v>
      </c>
      <c r="D7019" s="1" t="str">
        <f t="shared" si="1161"/>
        <v>21:0131</v>
      </c>
      <c r="E7019" t="s">
        <v>27682</v>
      </c>
      <c r="F7019" t="s">
        <v>27683</v>
      </c>
      <c r="H7019">
        <v>68.291250599999998</v>
      </c>
      <c r="I7019">
        <v>-82.825368999999995</v>
      </c>
      <c r="J7019" s="1" t="str">
        <f t="shared" si="1162"/>
        <v>NGR lake sediment grab sample</v>
      </c>
      <c r="K7019" s="1" t="str">
        <f t="shared" si="1163"/>
        <v>&lt;177 micron (NGR)</v>
      </c>
      <c r="L7019">
        <v>61</v>
      </c>
      <c r="M7019" t="s">
        <v>177</v>
      </c>
      <c r="N7019">
        <v>1158</v>
      </c>
      <c r="O7019" t="s">
        <v>1047</v>
      </c>
      <c r="P7019" t="s">
        <v>62</v>
      </c>
      <c r="Q7019" t="s">
        <v>146</v>
      </c>
      <c r="R7019" t="s">
        <v>278</v>
      </c>
      <c r="S7019" t="s">
        <v>50</v>
      </c>
      <c r="T7019" t="s">
        <v>36</v>
      </c>
      <c r="U7019" t="s">
        <v>5415</v>
      </c>
      <c r="V7019" t="s">
        <v>2145</v>
      </c>
      <c r="W7019" t="s">
        <v>53</v>
      </c>
      <c r="X7019" t="s">
        <v>77</v>
      </c>
      <c r="Y7019" t="s">
        <v>41</v>
      </c>
      <c r="Z7019" t="s">
        <v>496</v>
      </c>
    </row>
    <row r="7020" spans="1:26" hidden="1" x14ac:dyDescent="0.25">
      <c r="A7020" t="s">
        <v>27684</v>
      </c>
      <c r="B7020" t="s">
        <v>27685</v>
      </c>
      <c r="C7020" s="1" t="str">
        <f t="shared" si="1164"/>
        <v>21:0392</v>
      </c>
      <c r="D7020" s="1" t="str">
        <f>HYPERLINK("http://geochem.nrcan.gc.ca/cdogs/content/svy/svy_e.htm", "")</f>
        <v/>
      </c>
      <c r="G7020" s="1" t="str">
        <f>HYPERLINK("http://geochem.nrcan.gc.ca/cdogs/content/cr_/cr_00022_e.htm", "22")</f>
        <v>22</v>
      </c>
      <c r="J7020" t="s">
        <v>220</v>
      </c>
      <c r="K7020" t="s">
        <v>221</v>
      </c>
      <c r="L7020">
        <v>61</v>
      </c>
      <c r="M7020" t="s">
        <v>222</v>
      </c>
      <c r="N7020">
        <v>1159</v>
      </c>
      <c r="O7020" t="s">
        <v>253</v>
      </c>
      <c r="P7020" t="s">
        <v>77</v>
      </c>
      <c r="Q7020" t="s">
        <v>34</v>
      </c>
      <c r="R7020" t="s">
        <v>181</v>
      </c>
      <c r="S7020" t="s">
        <v>78</v>
      </c>
      <c r="T7020" t="s">
        <v>36</v>
      </c>
      <c r="U7020" t="s">
        <v>1017</v>
      </c>
      <c r="V7020" t="s">
        <v>408</v>
      </c>
      <c r="W7020" t="s">
        <v>181</v>
      </c>
      <c r="X7020" t="s">
        <v>79</v>
      </c>
      <c r="Y7020" t="s">
        <v>80</v>
      </c>
      <c r="Z7020" t="s">
        <v>458</v>
      </c>
    </row>
    <row r="7021" spans="1:26" hidden="1" x14ac:dyDescent="0.25">
      <c r="A7021" t="s">
        <v>27686</v>
      </c>
      <c r="B7021" t="s">
        <v>27687</v>
      </c>
      <c r="C7021" s="1" t="str">
        <f t="shared" si="1164"/>
        <v>21:0392</v>
      </c>
      <c r="D7021" s="1" t="str">
        <f t="shared" ref="D7021:D7032" si="1165">HYPERLINK("http://geochem.nrcan.gc.ca/cdogs/content/svy/svy210131_e.htm", "21:0131")</f>
        <v>21:0131</v>
      </c>
      <c r="E7021" t="s">
        <v>27688</v>
      </c>
      <c r="F7021" t="s">
        <v>27689</v>
      </c>
      <c r="H7021">
        <v>68.333793400000005</v>
      </c>
      <c r="I7021">
        <v>-82.824772199999998</v>
      </c>
      <c r="J7021" s="1" t="str">
        <f t="shared" ref="J7021:J7032" si="1166">HYPERLINK("http://geochem.nrcan.gc.ca/cdogs/content/kwd/kwd020027_e.htm", "NGR lake sediment grab sample")</f>
        <v>NGR lake sediment grab sample</v>
      </c>
      <c r="K7021" s="1" t="str">
        <f t="shared" ref="K7021:K7032" si="1167">HYPERLINK("http://geochem.nrcan.gc.ca/cdogs/content/kwd/kwd080006_e.htm", "&lt;177 micron (NGR)")</f>
        <v>&lt;177 micron (NGR)</v>
      </c>
      <c r="L7021">
        <v>61</v>
      </c>
      <c r="M7021" t="s">
        <v>187</v>
      </c>
      <c r="N7021">
        <v>1160</v>
      </c>
      <c r="O7021" t="s">
        <v>666</v>
      </c>
      <c r="P7021" t="s">
        <v>48</v>
      </c>
      <c r="Q7021" t="s">
        <v>181</v>
      </c>
      <c r="R7021" t="s">
        <v>108</v>
      </c>
      <c r="S7021" t="s">
        <v>110</v>
      </c>
      <c r="T7021" t="s">
        <v>36</v>
      </c>
      <c r="U7021" t="s">
        <v>2169</v>
      </c>
      <c r="V7021" t="s">
        <v>380</v>
      </c>
      <c r="W7021" t="s">
        <v>66</v>
      </c>
      <c r="X7021" t="s">
        <v>82</v>
      </c>
      <c r="Y7021" t="s">
        <v>125</v>
      </c>
      <c r="Z7021" t="s">
        <v>4550</v>
      </c>
    </row>
    <row r="7022" spans="1:26" hidden="1" x14ac:dyDescent="0.25">
      <c r="A7022" t="s">
        <v>27690</v>
      </c>
      <c r="B7022" t="s">
        <v>27691</v>
      </c>
      <c r="C7022" s="1" t="str">
        <f t="shared" si="1164"/>
        <v>21:0392</v>
      </c>
      <c r="D7022" s="1" t="str">
        <f t="shared" si="1165"/>
        <v>21:0131</v>
      </c>
      <c r="E7022" t="s">
        <v>27692</v>
      </c>
      <c r="F7022" t="s">
        <v>27693</v>
      </c>
      <c r="H7022">
        <v>68.364983899999999</v>
      </c>
      <c r="I7022">
        <v>-82.891337899999996</v>
      </c>
      <c r="J7022" s="1" t="str">
        <f t="shared" si="1166"/>
        <v>NGR lake sediment grab sample</v>
      </c>
      <c r="K7022" s="1" t="str">
        <f t="shared" si="1167"/>
        <v>&lt;177 micron (NGR)</v>
      </c>
      <c r="L7022">
        <v>61</v>
      </c>
      <c r="M7022" t="s">
        <v>196</v>
      </c>
      <c r="N7022">
        <v>1161</v>
      </c>
      <c r="O7022" t="s">
        <v>342</v>
      </c>
      <c r="P7022" t="s">
        <v>197</v>
      </c>
      <c r="Q7022" t="s">
        <v>146</v>
      </c>
      <c r="R7022" t="s">
        <v>278</v>
      </c>
      <c r="S7022" t="s">
        <v>64</v>
      </c>
      <c r="T7022" t="s">
        <v>36</v>
      </c>
      <c r="U7022" t="s">
        <v>471</v>
      </c>
      <c r="V7022" t="s">
        <v>1006</v>
      </c>
      <c r="W7022" t="s">
        <v>66</v>
      </c>
      <c r="X7022" t="s">
        <v>79</v>
      </c>
      <c r="Y7022" t="s">
        <v>41</v>
      </c>
      <c r="Z7022" t="s">
        <v>156</v>
      </c>
    </row>
    <row r="7023" spans="1:26" hidden="1" x14ac:dyDescent="0.25">
      <c r="A7023" t="s">
        <v>27694</v>
      </c>
      <c r="B7023" t="s">
        <v>27695</v>
      </c>
      <c r="C7023" s="1" t="str">
        <f t="shared" si="1164"/>
        <v>21:0392</v>
      </c>
      <c r="D7023" s="1" t="str">
        <f t="shared" si="1165"/>
        <v>21:0131</v>
      </c>
      <c r="E7023" t="s">
        <v>27696</v>
      </c>
      <c r="F7023" t="s">
        <v>27697</v>
      </c>
      <c r="H7023">
        <v>68.403504499999997</v>
      </c>
      <c r="I7023">
        <v>-82.976402800000002</v>
      </c>
      <c r="J7023" s="1" t="str">
        <f t="shared" si="1166"/>
        <v>NGR lake sediment grab sample</v>
      </c>
      <c r="K7023" s="1" t="str">
        <f t="shared" si="1167"/>
        <v>&lt;177 micron (NGR)</v>
      </c>
      <c r="L7023">
        <v>61</v>
      </c>
      <c r="M7023" t="s">
        <v>206</v>
      </c>
      <c r="N7023">
        <v>1162</v>
      </c>
      <c r="O7023" t="s">
        <v>759</v>
      </c>
      <c r="P7023" t="s">
        <v>74</v>
      </c>
      <c r="Q7023" t="s">
        <v>78</v>
      </c>
      <c r="R7023" t="s">
        <v>391</v>
      </c>
      <c r="S7023" t="s">
        <v>156</v>
      </c>
      <c r="T7023" t="s">
        <v>36</v>
      </c>
      <c r="U7023" t="s">
        <v>991</v>
      </c>
      <c r="V7023" t="s">
        <v>5519</v>
      </c>
      <c r="W7023" t="s">
        <v>33</v>
      </c>
      <c r="X7023" t="s">
        <v>890</v>
      </c>
      <c r="Y7023" t="s">
        <v>125</v>
      </c>
      <c r="Z7023" t="s">
        <v>742</v>
      </c>
    </row>
    <row r="7024" spans="1:26" hidden="1" x14ac:dyDescent="0.25">
      <c r="A7024" t="s">
        <v>27698</v>
      </c>
      <c r="B7024" t="s">
        <v>27699</v>
      </c>
      <c r="C7024" s="1" t="str">
        <f t="shared" si="1164"/>
        <v>21:0392</v>
      </c>
      <c r="D7024" s="1" t="str">
        <f t="shared" si="1165"/>
        <v>21:0131</v>
      </c>
      <c r="E7024" t="s">
        <v>27700</v>
      </c>
      <c r="F7024" t="s">
        <v>27701</v>
      </c>
      <c r="H7024">
        <v>68.434655800000002</v>
      </c>
      <c r="I7024">
        <v>-82.942001200000007</v>
      </c>
      <c r="J7024" s="1" t="str">
        <f t="shared" si="1166"/>
        <v>NGR lake sediment grab sample</v>
      </c>
      <c r="K7024" s="1" t="str">
        <f t="shared" si="1167"/>
        <v>&lt;177 micron (NGR)</v>
      </c>
      <c r="L7024">
        <v>61</v>
      </c>
      <c r="M7024" t="s">
        <v>214</v>
      </c>
      <c r="N7024">
        <v>1163</v>
      </c>
      <c r="O7024" t="s">
        <v>666</v>
      </c>
      <c r="P7024" t="s">
        <v>120</v>
      </c>
      <c r="Q7024" t="s">
        <v>78</v>
      </c>
      <c r="R7024" t="s">
        <v>668</v>
      </c>
      <c r="S7024" t="s">
        <v>290</v>
      </c>
      <c r="T7024" t="s">
        <v>122</v>
      </c>
      <c r="U7024" t="s">
        <v>379</v>
      </c>
      <c r="V7024" t="s">
        <v>164</v>
      </c>
      <c r="W7024" t="s">
        <v>66</v>
      </c>
      <c r="X7024" t="s">
        <v>890</v>
      </c>
      <c r="Y7024" t="s">
        <v>41</v>
      </c>
      <c r="Z7024" t="s">
        <v>135</v>
      </c>
    </row>
    <row r="7025" spans="1:26" hidden="1" x14ac:dyDescent="0.25">
      <c r="A7025" t="s">
        <v>27702</v>
      </c>
      <c r="B7025" t="s">
        <v>27703</v>
      </c>
      <c r="C7025" s="1" t="str">
        <f t="shared" si="1164"/>
        <v>21:0392</v>
      </c>
      <c r="D7025" s="1" t="str">
        <f t="shared" si="1165"/>
        <v>21:0131</v>
      </c>
      <c r="E7025" t="s">
        <v>27704</v>
      </c>
      <c r="F7025" t="s">
        <v>27705</v>
      </c>
      <c r="H7025">
        <v>68.313749000000001</v>
      </c>
      <c r="I7025">
        <v>-82.556933299999997</v>
      </c>
      <c r="J7025" s="1" t="str">
        <f t="shared" si="1166"/>
        <v>NGR lake sediment grab sample</v>
      </c>
      <c r="K7025" s="1" t="str">
        <f t="shared" si="1167"/>
        <v>&lt;177 micron (NGR)</v>
      </c>
      <c r="L7025">
        <v>62</v>
      </c>
      <c r="M7025" t="s">
        <v>242</v>
      </c>
      <c r="N7025">
        <v>1164</v>
      </c>
      <c r="O7025" t="s">
        <v>236</v>
      </c>
      <c r="P7025" t="s">
        <v>134</v>
      </c>
      <c r="Q7025" t="s">
        <v>80</v>
      </c>
      <c r="R7025" t="s">
        <v>335</v>
      </c>
      <c r="S7025" t="s">
        <v>156</v>
      </c>
      <c r="T7025" t="s">
        <v>36</v>
      </c>
      <c r="U7025" t="s">
        <v>5810</v>
      </c>
      <c r="V7025" t="s">
        <v>38</v>
      </c>
      <c r="W7025" t="s">
        <v>53</v>
      </c>
      <c r="X7025" t="s">
        <v>76</v>
      </c>
      <c r="Y7025" t="s">
        <v>125</v>
      </c>
      <c r="Z7025" t="s">
        <v>992</v>
      </c>
    </row>
    <row r="7026" spans="1:26" hidden="1" x14ac:dyDescent="0.25">
      <c r="A7026" t="s">
        <v>27706</v>
      </c>
      <c r="B7026" t="s">
        <v>27707</v>
      </c>
      <c r="C7026" s="1" t="str">
        <f t="shared" si="1164"/>
        <v>21:0392</v>
      </c>
      <c r="D7026" s="1" t="str">
        <f t="shared" si="1165"/>
        <v>21:0131</v>
      </c>
      <c r="E7026" t="s">
        <v>27708</v>
      </c>
      <c r="F7026" t="s">
        <v>27709</v>
      </c>
      <c r="H7026">
        <v>68.490764299999995</v>
      </c>
      <c r="I7026">
        <v>-82.969291600000005</v>
      </c>
      <c r="J7026" s="1" t="str">
        <f t="shared" si="1166"/>
        <v>NGR lake sediment grab sample</v>
      </c>
      <c r="K7026" s="1" t="str">
        <f t="shared" si="1167"/>
        <v>&lt;177 micron (NGR)</v>
      </c>
      <c r="L7026">
        <v>62</v>
      </c>
      <c r="M7026" t="s">
        <v>47</v>
      </c>
      <c r="N7026">
        <v>1165</v>
      </c>
      <c r="O7026" t="s">
        <v>771</v>
      </c>
      <c r="P7026" t="s">
        <v>145</v>
      </c>
      <c r="Q7026" t="s">
        <v>146</v>
      </c>
      <c r="R7026" t="s">
        <v>335</v>
      </c>
      <c r="S7026" t="s">
        <v>290</v>
      </c>
      <c r="T7026" t="s">
        <v>36</v>
      </c>
      <c r="U7026" t="s">
        <v>147</v>
      </c>
      <c r="V7026" t="s">
        <v>1802</v>
      </c>
      <c r="W7026" t="s">
        <v>63</v>
      </c>
      <c r="X7026" t="s">
        <v>77</v>
      </c>
      <c r="Y7026" t="s">
        <v>41</v>
      </c>
      <c r="Z7026" t="s">
        <v>3940</v>
      </c>
    </row>
    <row r="7027" spans="1:26" hidden="1" x14ac:dyDescent="0.25">
      <c r="A7027" t="s">
        <v>27710</v>
      </c>
      <c r="B7027" t="s">
        <v>27711</v>
      </c>
      <c r="C7027" s="1" t="str">
        <f t="shared" si="1164"/>
        <v>21:0392</v>
      </c>
      <c r="D7027" s="1" t="str">
        <f t="shared" si="1165"/>
        <v>21:0131</v>
      </c>
      <c r="E7027" t="s">
        <v>27712</v>
      </c>
      <c r="F7027" t="s">
        <v>27713</v>
      </c>
      <c r="H7027">
        <v>68.469031400000006</v>
      </c>
      <c r="I7027">
        <v>-82.947175200000004</v>
      </c>
      <c r="J7027" s="1" t="str">
        <f t="shared" si="1166"/>
        <v>NGR lake sediment grab sample</v>
      </c>
      <c r="K7027" s="1" t="str">
        <f t="shared" si="1167"/>
        <v>&lt;177 micron (NGR)</v>
      </c>
      <c r="L7027">
        <v>62</v>
      </c>
      <c r="M7027" t="s">
        <v>251</v>
      </c>
      <c r="N7027">
        <v>1166</v>
      </c>
      <c r="O7027" t="s">
        <v>489</v>
      </c>
      <c r="P7027" t="s">
        <v>244</v>
      </c>
      <c r="Q7027" t="s">
        <v>63</v>
      </c>
      <c r="R7027" t="s">
        <v>349</v>
      </c>
      <c r="S7027" t="s">
        <v>76</v>
      </c>
      <c r="T7027" t="s">
        <v>36</v>
      </c>
      <c r="U7027" t="s">
        <v>463</v>
      </c>
      <c r="V7027" t="s">
        <v>564</v>
      </c>
      <c r="W7027" t="s">
        <v>63</v>
      </c>
      <c r="X7027" t="s">
        <v>283</v>
      </c>
      <c r="Y7027" t="s">
        <v>41</v>
      </c>
      <c r="Z7027" t="s">
        <v>1259</v>
      </c>
    </row>
    <row r="7028" spans="1:26" hidden="1" x14ac:dyDescent="0.25">
      <c r="A7028" t="s">
        <v>27714</v>
      </c>
      <c r="B7028" t="s">
        <v>27715</v>
      </c>
      <c r="C7028" s="1" t="str">
        <f t="shared" si="1164"/>
        <v>21:0392</v>
      </c>
      <c r="D7028" s="1" t="str">
        <f t="shared" si="1165"/>
        <v>21:0131</v>
      </c>
      <c r="E7028" t="s">
        <v>27716</v>
      </c>
      <c r="F7028" t="s">
        <v>27717</v>
      </c>
      <c r="H7028">
        <v>68.467217399999996</v>
      </c>
      <c r="I7028">
        <v>-82.924012599999998</v>
      </c>
      <c r="J7028" s="1" t="str">
        <f t="shared" si="1166"/>
        <v>NGR lake sediment grab sample</v>
      </c>
      <c r="K7028" s="1" t="str">
        <f t="shared" si="1167"/>
        <v>&lt;177 micron (NGR)</v>
      </c>
      <c r="L7028">
        <v>62</v>
      </c>
      <c r="M7028" t="s">
        <v>259</v>
      </c>
      <c r="N7028">
        <v>1167</v>
      </c>
      <c r="O7028" t="s">
        <v>224</v>
      </c>
      <c r="P7028" t="s">
        <v>32</v>
      </c>
      <c r="Q7028" t="s">
        <v>39</v>
      </c>
      <c r="R7028" t="s">
        <v>134</v>
      </c>
      <c r="S7028" t="s">
        <v>181</v>
      </c>
      <c r="T7028" t="s">
        <v>36</v>
      </c>
      <c r="U7028" t="s">
        <v>112</v>
      </c>
      <c r="V7028" t="s">
        <v>590</v>
      </c>
      <c r="W7028" t="s">
        <v>66</v>
      </c>
      <c r="X7028" t="s">
        <v>283</v>
      </c>
      <c r="Y7028" t="s">
        <v>41</v>
      </c>
      <c r="Z7028" t="s">
        <v>1183</v>
      </c>
    </row>
    <row r="7029" spans="1:26" hidden="1" x14ac:dyDescent="0.25">
      <c r="A7029" t="s">
        <v>27718</v>
      </c>
      <c r="B7029" t="s">
        <v>27719</v>
      </c>
      <c r="C7029" s="1" t="str">
        <f t="shared" si="1164"/>
        <v>21:0392</v>
      </c>
      <c r="D7029" s="1" t="str">
        <f t="shared" si="1165"/>
        <v>21:0131</v>
      </c>
      <c r="E7029" t="s">
        <v>27716</v>
      </c>
      <c r="F7029" t="s">
        <v>27720</v>
      </c>
      <c r="H7029">
        <v>68.467217399999996</v>
      </c>
      <c r="I7029">
        <v>-82.924012599999998</v>
      </c>
      <c r="J7029" s="1" t="str">
        <f t="shared" si="1166"/>
        <v>NGR lake sediment grab sample</v>
      </c>
      <c r="K7029" s="1" t="str">
        <f t="shared" si="1167"/>
        <v>&lt;177 micron (NGR)</v>
      </c>
      <c r="L7029">
        <v>62</v>
      </c>
      <c r="M7029" t="s">
        <v>268</v>
      </c>
      <c r="N7029">
        <v>1168</v>
      </c>
      <c r="O7029" t="s">
        <v>133</v>
      </c>
      <c r="P7029" t="s">
        <v>334</v>
      </c>
      <c r="Q7029" t="s">
        <v>33</v>
      </c>
      <c r="R7029" t="s">
        <v>596</v>
      </c>
      <c r="S7029" t="s">
        <v>181</v>
      </c>
      <c r="T7029" t="s">
        <v>36</v>
      </c>
      <c r="U7029" t="s">
        <v>515</v>
      </c>
      <c r="V7029" t="s">
        <v>590</v>
      </c>
      <c r="W7029" t="s">
        <v>80</v>
      </c>
      <c r="X7029" t="s">
        <v>77</v>
      </c>
      <c r="Y7029" t="s">
        <v>41</v>
      </c>
      <c r="Z7029" t="s">
        <v>2391</v>
      </c>
    </row>
    <row r="7030" spans="1:26" hidden="1" x14ac:dyDescent="0.25">
      <c r="A7030" t="s">
        <v>27721</v>
      </c>
      <c r="B7030" t="s">
        <v>27722</v>
      </c>
      <c r="C7030" s="1" t="str">
        <f t="shared" si="1164"/>
        <v>21:0392</v>
      </c>
      <c r="D7030" s="1" t="str">
        <f t="shared" si="1165"/>
        <v>21:0131</v>
      </c>
      <c r="E7030" t="s">
        <v>27723</v>
      </c>
      <c r="F7030" t="s">
        <v>27724</v>
      </c>
      <c r="H7030">
        <v>68.457184799999993</v>
      </c>
      <c r="I7030">
        <v>-82.898991899999999</v>
      </c>
      <c r="J7030" s="1" t="str">
        <f t="shared" si="1166"/>
        <v>NGR lake sediment grab sample</v>
      </c>
      <c r="K7030" s="1" t="str">
        <f t="shared" si="1167"/>
        <v>&lt;177 micron (NGR)</v>
      </c>
      <c r="L7030">
        <v>62</v>
      </c>
      <c r="M7030" t="s">
        <v>60</v>
      </c>
      <c r="N7030">
        <v>1169</v>
      </c>
      <c r="O7030" t="s">
        <v>48</v>
      </c>
      <c r="P7030" t="s">
        <v>283</v>
      </c>
      <c r="Q7030" t="s">
        <v>33</v>
      </c>
      <c r="R7030" t="s">
        <v>135</v>
      </c>
      <c r="S7030" t="s">
        <v>181</v>
      </c>
      <c r="T7030" t="s">
        <v>36</v>
      </c>
      <c r="U7030" t="s">
        <v>766</v>
      </c>
      <c r="V7030" t="s">
        <v>137</v>
      </c>
      <c r="W7030" t="s">
        <v>66</v>
      </c>
      <c r="X7030" t="s">
        <v>77</v>
      </c>
      <c r="Y7030" t="s">
        <v>41</v>
      </c>
      <c r="Z7030" t="s">
        <v>4550</v>
      </c>
    </row>
    <row r="7031" spans="1:26" hidden="1" x14ac:dyDescent="0.25">
      <c r="A7031" t="s">
        <v>27725</v>
      </c>
      <c r="B7031" t="s">
        <v>27726</v>
      </c>
      <c r="C7031" s="1" t="str">
        <f t="shared" si="1164"/>
        <v>21:0392</v>
      </c>
      <c r="D7031" s="1" t="str">
        <f t="shared" si="1165"/>
        <v>21:0131</v>
      </c>
      <c r="E7031" t="s">
        <v>27727</v>
      </c>
      <c r="F7031" t="s">
        <v>27728</v>
      </c>
      <c r="H7031">
        <v>68.482574900000003</v>
      </c>
      <c r="I7031">
        <v>-82.8735578</v>
      </c>
      <c r="J7031" s="1" t="str">
        <f t="shared" si="1166"/>
        <v>NGR lake sediment grab sample</v>
      </c>
      <c r="K7031" s="1" t="str">
        <f t="shared" si="1167"/>
        <v>&lt;177 micron (NGR)</v>
      </c>
      <c r="L7031">
        <v>62</v>
      </c>
      <c r="M7031" t="s">
        <v>73</v>
      </c>
      <c r="N7031">
        <v>1170</v>
      </c>
      <c r="O7031" t="s">
        <v>197</v>
      </c>
      <c r="P7031" t="s">
        <v>321</v>
      </c>
      <c r="Q7031" t="s">
        <v>290</v>
      </c>
      <c r="R7031" t="s">
        <v>335</v>
      </c>
      <c r="S7031" t="s">
        <v>156</v>
      </c>
      <c r="T7031" t="s">
        <v>36</v>
      </c>
      <c r="U7031" t="s">
        <v>260</v>
      </c>
      <c r="V7031" t="s">
        <v>5519</v>
      </c>
      <c r="W7031" t="s">
        <v>33</v>
      </c>
      <c r="X7031" t="s">
        <v>283</v>
      </c>
      <c r="Y7031" t="s">
        <v>41</v>
      </c>
      <c r="Z7031" t="s">
        <v>2661</v>
      </c>
    </row>
    <row r="7032" spans="1:26" hidden="1" x14ac:dyDescent="0.25">
      <c r="A7032" t="s">
        <v>27729</v>
      </c>
      <c r="B7032" t="s">
        <v>27730</v>
      </c>
      <c r="C7032" s="1" t="str">
        <f t="shared" si="1164"/>
        <v>21:0392</v>
      </c>
      <c r="D7032" s="1" t="str">
        <f t="shared" si="1165"/>
        <v>21:0131</v>
      </c>
      <c r="E7032" t="s">
        <v>27731</v>
      </c>
      <c r="F7032" t="s">
        <v>27732</v>
      </c>
      <c r="H7032">
        <v>68.487209899999996</v>
      </c>
      <c r="I7032">
        <v>-82.815130800000006</v>
      </c>
      <c r="J7032" s="1" t="str">
        <f t="shared" si="1166"/>
        <v>NGR lake sediment grab sample</v>
      </c>
      <c r="K7032" s="1" t="str">
        <f t="shared" si="1167"/>
        <v>&lt;177 micron (NGR)</v>
      </c>
      <c r="L7032">
        <v>62</v>
      </c>
      <c r="M7032" t="s">
        <v>87</v>
      </c>
      <c r="N7032">
        <v>1171</v>
      </c>
      <c r="O7032" t="s">
        <v>1048</v>
      </c>
      <c r="P7032" t="s">
        <v>516</v>
      </c>
      <c r="Q7032" t="s">
        <v>76</v>
      </c>
      <c r="R7032" t="s">
        <v>391</v>
      </c>
      <c r="S7032" t="s">
        <v>146</v>
      </c>
      <c r="T7032" t="s">
        <v>36</v>
      </c>
      <c r="U7032" t="s">
        <v>673</v>
      </c>
      <c r="V7032" t="s">
        <v>2909</v>
      </c>
      <c r="W7032" t="s">
        <v>80</v>
      </c>
      <c r="X7032" t="s">
        <v>82</v>
      </c>
      <c r="Y7032" t="s">
        <v>41</v>
      </c>
      <c r="Z7032" t="s">
        <v>1797</v>
      </c>
    </row>
    <row r="7033" spans="1:26" hidden="1" x14ac:dyDescent="0.25">
      <c r="A7033" t="s">
        <v>27733</v>
      </c>
      <c r="B7033" t="s">
        <v>27734</v>
      </c>
      <c r="C7033" s="1" t="str">
        <f t="shared" si="1164"/>
        <v>21:0392</v>
      </c>
      <c r="D7033" s="1" t="str">
        <f>HYPERLINK("http://geochem.nrcan.gc.ca/cdogs/content/svy/svy_e.htm", "")</f>
        <v/>
      </c>
      <c r="G7033" s="1" t="str">
        <f>HYPERLINK("http://geochem.nrcan.gc.ca/cdogs/content/cr_/cr_00007_e.htm", "7")</f>
        <v>7</v>
      </c>
      <c r="J7033" t="s">
        <v>220</v>
      </c>
      <c r="K7033" t="s">
        <v>221</v>
      </c>
      <c r="L7033">
        <v>62</v>
      </c>
      <c r="M7033" t="s">
        <v>222</v>
      </c>
      <c r="N7033">
        <v>1172</v>
      </c>
      <c r="O7033" t="s">
        <v>48</v>
      </c>
      <c r="P7033" t="s">
        <v>108</v>
      </c>
      <c r="Q7033" t="s">
        <v>109</v>
      </c>
      <c r="R7033" t="s">
        <v>181</v>
      </c>
      <c r="S7033" t="s">
        <v>33</v>
      </c>
      <c r="T7033" t="s">
        <v>65</v>
      </c>
      <c r="U7033" t="s">
        <v>1964</v>
      </c>
      <c r="V7033" t="s">
        <v>1216</v>
      </c>
      <c r="W7033" t="s">
        <v>66</v>
      </c>
      <c r="X7033" t="s">
        <v>100</v>
      </c>
      <c r="Y7033" t="s">
        <v>24468</v>
      </c>
      <c r="Z7033" t="s">
        <v>110</v>
      </c>
    </row>
    <row r="7034" spans="1:26" hidden="1" x14ac:dyDescent="0.25">
      <c r="A7034" t="s">
        <v>27735</v>
      </c>
      <c r="B7034" t="s">
        <v>27736</v>
      </c>
      <c r="C7034" s="1" t="str">
        <f t="shared" si="1164"/>
        <v>21:0392</v>
      </c>
      <c r="D7034" s="1" t="str">
        <f t="shared" ref="D7034:D7050" si="1168">HYPERLINK("http://geochem.nrcan.gc.ca/cdogs/content/svy/svy210131_e.htm", "21:0131")</f>
        <v>21:0131</v>
      </c>
      <c r="E7034" t="s">
        <v>27737</v>
      </c>
      <c r="F7034" t="s">
        <v>27738</v>
      </c>
      <c r="H7034">
        <v>68.432489000000004</v>
      </c>
      <c r="I7034">
        <v>-82.831766099999996</v>
      </c>
      <c r="J7034" s="1" t="str">
        <f t="shared" ref="J7034:J7050" si="1169">HYPERLINK("http://geochem.nrcan.gc.ca/cdogs/content/kwd/kwd020027_e.htm", "NGR lake sediment grab sample")</f>
        <v>NGR lake sediment grab sample</v>
      </c>
      <c r="K7034" s="1" t="str">
        <f t="shared" ref="K7034:K7050" si="1170">HYPERLINK("http://geochem.nrcan.gc.ca/cdogs/content/kwd/kwd080006_e.htm", "&lt;177 micron (NGR)")</f>
        <v>&lt;177 micron (NGR)</v>
      </c>
      <c r="L7034">
        <v>62</v>
      </c>
      <c r="M7034" t="s">
        <v>96</v>
      </c>
      <c r="N7034">
        <v>1173</v>
      </c>
      <c r="O7034" t="s">
        <v>615</v>
      </c>
      <c r="P7034" t="s">
        <v>236</v>
      </c>
      <c r="Q7034" t="s">
        <v>181</v>
      </c>
      <c r="R7034" t="s">
        <v>244</v>
      </c>
      <c r="S7034" t="s">
        <v>76</v>
      </c>
      <c r="T7034" t="s">
        <v>36</v>
      </c>
      <c r="U7034" t="s">
        <v>639</v>
      </c>
      <c r="V7034" t="s">
        <v>1223</v>
      </c>
      <c r="W7034" t="s">
        <v>53</v>
      </c>
      <c r="X7034" t="s">
        <v>82</v>
      </c>
      <c r="Y7034" t="s">
        <v>41</v>
      </c>
      <c r="Z7034" t="s">
        <v>953</v>
      </c>
    </row>
    <row r="7035" spans="1:26" hidden="1" x14ac:dyDescent="0.25">
      <c r="A7035" t="s">
        <v>27739</v>
      </c>
      <c r="B7035" t="s">
        <v>27740</v>
      </c>
      <c r="C7035" s="1" t="str">
        <f t="shared" si="1164"/>
        <v>21:0392</v>
      </c>
      <c r="D7035" s="1" t="str">
        <f t="shared" si="1168"/>
        <v>21:0131</v>
      </c>
      <c r="E7035" t="s">
        <v>27741</v>
      </c>
      <c r="F7035" t="s">
        <v>27742</v>
      </c>
      <c r="H7035">
        <v>68.391860800000003</v>
      </c>
      <c r="I7035">
        <v>-82.829607899999999</v>
      </c>
      <c r="J7035" s="1" t="str">
        <f t="shared" si="1169"/>
        <v>NGR lake sediment grab sample</v>
      </c>
      <c r="K7035" s="1" t="str">
        <f t="shared" si="1170"/>
        <v>&lt;177 micron (NGR)</v>
      </c>
      <c r="L7035">
        <v>62</v>
      </c>
      <c r="M7035" t="s">
        <v>106</v>
      </c>
      <c r="N7035">
        <v>1174</v>
      </c>
      <c r="O7035" t="s">
        <v>798</v>
      </c>
      <c r="P7035" t="s">
        <v>334</v>
      </c>
      <c r="Q7035" t="s">
        <v>33</v>
      </c>
      <c r="R7035" t="s">
        <v>394</v>
      </c>
      <c r="S7035" t="s">
        <v>156</v>
      </c>
      <c r="T7035" t="s">
        <v>36</v>
      </c>
      <c r="U7035" t="s">
        <v>147</v>
      </c>
      <c r="V7035" t="s">
        <v>504</v>
      </c>
      <c r="W7035" t="s">
        <v>66</v>
      </c>
      <c r="X7035" t="s">
        <v>283</v>
      </c>
      <c r="Y7035" t="s">
        <v>41</v>
      </c>
      <c r="Z7035" t="s">
        <v>39</v>
      </c>
    </row>
    <row r="7036" spans="1:26" hidden="1" x14ac:dyDescent="0.25">
      <c r="A7036" t="s">
        <v>27743</v>
      </c>
      <c r="B7036" t="s">
        <v>27744</v>
      </c>
      <c r="C7036" s="1" t="str">
        <f t="shared" si="1164"/>
        <v>21:0392</v>
      </c>
      <c r="D7036" s="1" t="str">
        <f t="shared" si="1168"/>
        <v>21:0131</v>
      </c>
      <c r="E7036" t="s">
        <v>27745</v>
      </c>
      <c r="F7036" t="s">
        <v>27746</v>
      </c>
      <c r="H7036">
        <v>68.390103699999997</v>
      </c>
      <c r="I7036">
        <v>-82.629189499999995</v>
      </c>
      <c r="J7036" s="1" t="str">
        <f t="shared" si="1169"/>
        <v>NGR lake sediment grab sample</v>
      </c>
      <c r="K7036" s="1" t="str">
        <f t="shared" si="1170"/>
        <v>&lt;177 micron (NGR)</v>
      </c>
      <c r="L7036">
        <v>62</v>
      </c>
      <c r="M7036" t="s">
        <v>118</v>
      </c>
      <c r="N7036">
        <v>1175</v>
      </c>
      <c r="O7036" t="s">
        <v>223</v>
      </c>
      <c r="P7036" t="s">
        <v>82</v>
      </c>
      <c r="Q7036" t="s">
        <v>63</v>
      </c>
      <c r="R7036" t="s">
        <v>50</v>
      </c>
      <c r="S7036" t="s">
        <v>39</v>
      </c>
      <c r="T7036" t="s">
        <v>36</v>
      </c>
      <c r="U7036" t="s">
        <v>89</v>
      </c>
      <c r="V7036" t="s">
        <v>721</v>
      </c>
      <c r="W7036" t="s">
        <v>80</v>
      </c>
      <c r="X7036" t="s">
        <v>82</v>
      </c>
      <c r="Y7036" t="s">
        <v>41</v>
      </c>
      <c r="Z7036" t="s">
        <v>815</v>
      </c>
    </row>
    <row r="7037" spans="1:26" hidden="1" x14ac:dyDescent="0.25">
      <c r="A7037" t="s">
        <v>27747</v>
      </c>
      <c r="B7037" t="s">
        <v>27748</v>
      </c>
      <c r="C7037" s="1" t="str">
        <f t="shared" si="1164"/>
        <v>21:0392</v>
      </c>
      <c r="D7037" s="1" t="str">
        <f t="shared" si="1168"/>
        <v>21:0131</v>
      </c>
      <c r="E7037" t="s">
        <v>27749</v>
      </c>
      <c r="F7037" t="s">
        <v>27750</v>
      </c>
      <c r="H7037">
        <v>68.370157199999994</v>
      </c>
      <c r="I7037">
        <v>-82.621243399999997</v>
      </c>
      <c r="J7037" s="1" t="str">
        <f t="shared" si="1169"/>
        <v>NGR lake sediment grab sample</v>
      </c>
      <c r="K7037" s="1" t="str">
        <f t="shared" si="1170"/>
        <v>&lt;177 micron (NGR)</v>
      </c>
      <c r="L7037">
        <v>62</v>
      </c>
      <c r="M7037" t="s">
        <v>131</v>
      </c>
      <c r="N7037">
        <v>1176</v>
      </c>
      <c r="O7037" t="s">
        <v>300</v>
      </c>
      <c r="P7037" t="s">
        <v>321</v>
      </c>
      <c r="Q7037" t="s">
        <v>39</v>
      </c>
      <c r="R7037" t="s">
        <v>334</v>
      </c>
      <c r="S7037" t="s">
        <v>76</v>
      </c>
      <c r="T7037" t="s">
        <v>36</v>
      </c>
      <c r="U7037" t="s">
        <v>465</v>
      </c>
      <c r="V7037" t="s">
        <v>375</v>
      </c>
      <c r="W7037" t="s">
        <v>33</v>
      </c>
      <c r="X7037" t="s">
        <v>283</v>
      </c>
      <c r="Y7037" t="s">
        <v>41</v>
      </c>
      <c r="Z7037" t="s">
        <v>121</v>
      </c>
    </row>
    <row r="7038" spans="1:26" hidden="1" x14ac:dyDescent="0.25">
      <c r="A7038" t="s">
        <v>27751</v>
      </c>
      <c r="B7038" t="s">
        <v>27752</v>
      </c>
      <c r="C7038" s="1" t="str">
        <f t="shared" si="1164"/>
        <v>21:0392</v>
      </c>
      <c r="D7038" s="1" t="str">
        <f t="shared" si="1168"/>
        <v>21:0131</v>
      </c>
      <c r="E7038" t="s">
        <v>27753</v>
      </c>
      <c r="F7038" t="s">
        <v>27754</v>
      </c>
      <c r="H7038">
        <v>68.371630699999997</v>
      </c>
      <c r="I7038">
        <v>-82.539473700000002</v>
      </c>
      <c r="J7038" s="1" t="str">
        <f t="shared" si="1169"/>
        <v>NGR lake sediment grab sample</v>
      </c>
      <c r="K7038" s="1" t="str">
        <f t="shared" si="1170"/>
        <v>&lt;177 micron (NGR)</v>
      </c>
      <c r="L7038">
        <v>62</v>
      </c>
      <c r="M7038" t="s">
        <v>143</v>
      </c>
      <c r="N7038">
        <v>1177</v>
      </c>
      <c r="O7038" t="s">
        <v>546</v>
      </c>
      <c r="P7038" t="s">
        <v>35</v>
      </c>
      <c r="Q7038" t="s">
        <v>80</v>
      </c>
      <c r="R7038" t="s">
        <v>244</v>
      </c>
      <c r="S7038" t="s">
        <v>33</v>
      </c>
      <c r="T7038" t="s">
        <v>36</v>
      </c>
      <c r="U7038" t="s">
        <v>510</v>
      </c>
      <c r="V7038" t="s">
        <v>90</v>
      </c>
      <c r="W7038" t="s">
        <v>80</v>
      </c>
      <c r="X7038" t="s">
        <v>82</v>
      </c>
      <c r="Y7038" t="s">
        <v>41</v>
      </c>
      <c r="Z7038" t="s">
        <v>271</v>
      </c>
    </row>
    <row r="7039" spans="1:26" hidden="1" x14ac:dyDescent="0.25">
      <c r="A7039" t="s">
        <v>27755</v>
      </c>
      <c r="B7039" t="s">
        <v>27756</v>
      </c>
      <c r="C7039" s="1" t="str">
        <f t="shared" si="1164"/>
        <v>21:0392</v>
      </c>
      <c r="D7039" s="1" t="str">
        <f t="shared" si="1168"/>
        <v>21:0131</v>
      </c>
      <c r="E7039" t="s">
        <v>27757</v>
      </c>
      <c r="F7039" t="s">
        <v>27758</v>
      </c>
      <c r="H7039">
        <v>68.349677</v>
      </c>
      <c r="I7039">
        <v>-82.524991900000003</v>
      </c>
      <c r="J7039" s="1" t="str">
        <f t="shared" si="1169"/>
        <v>NGR lake sediment grab sample</v>
      </c>
      <c r="K7039" s="1" t="str">
        <f t="shared" si="1170"/>
        <v>&lt;177 micron (NGR)</v>
      </c>
      <c r="L7039">
        <v>62</v>
      </c>
      <c r="M7039" t="s">
        <v>177</v>
      </c>
      <c r="N7039">
        <v>1178</v>
      </c>
      <c r="O7039" t="s">
        <v>890</v>
      </c>
      <c r="P7039" t="s">
        <v>321</v>
      </c>
      <c r="Q7039" t="s">
        <v>63</v>
      </c>
      <c r="R7039" t="s">
        <v>50</v>
      </c>
      <c r="S7039" t="s">
        <v>39</v>
      </c>
      <c r="T7039" t="s">
        <v>36</v>
      </c>
      <c r="U7039" t="s">
        <v>67</v>
      </c>
      <c r="V7039" t="s">
        <v>125</v>
      </c>
      <c r="W7039" t="s">
        <v>66</v>
      </c>
      <c r="X7039" t="s">
        <v>82</v>
      </c>
      <c r="Y7039" t="s">
        <v>41</v>
      </c>
      <c r="Z7039" t="s">
        <v>5864</v>
      </c>
    </row>
    <row r="7040" spans="1:26" hidden="1" x14ac:dyDescent="0.25">
      <c r="A7040" t="s">
        <v>27759</v>
      </c>
      <c r="B7040" t="s">
        <v>27760</v>
      </c>
      <c r="C7040" s="1" t="str">
        <f t="shared" si="1164"/>
        <v>21:0392</v>
      </c>
      <c r="D7040" s="1" t="str">
        <f t="shared" si="1168"/>
        <v>21:0131</v>
      </c>
      <c r="E7040" t="s">
        <v>27761</v>
      </c>
      <c r="F7040" t="s">
        <v>27762</v>
      </c>
      <c r="H7040">
        <v>68.365446899999995</v>
      </c>
      <c r="I7040">
        <v>-82.152503100000004</v>
      </c>
      <c r="J7040" s="1" t="str">
        <f t="shared" si="1169"/>
        <v>NGR lake sediment grab sample</v>
      </c>
      <c r="K7040" s="1" t="str">
        <f t="shared" si="1170"/>
        <v>&lt;177 micron (NGR)</v>
      </c>
      <c r="L7040">
        <v>62</v>
      </c>
      <c r="M7040" t="s">
        <v>187</v>
      </c>
      <c r="N7040">
        <v>1179</v>
      </c>
      <c r="O7040" t="s">
        <v>76</v>
      </c>
      <c r="P7040" t="s">
        <v>80</v>
      </c>
      <c r="Q7040" t="s">
        <v>53</v>
      </c>
      <c r="R7040" t="s">
        <v>53</v>
      </c>
      <c r="S7040" t="s">
        <v>53</v>
      </c>
      <c r="T7040" t="s">
        <v>36</v>
      </c>
      <c r="U7040" t="s">
        <v>635</v>
      </c>
      <c r="V7040" t="s">
        <v>1072</v>
      </c>
      <c r="W7040" t="s">
        <v>63</v>
      </c>
      <c r="X7040" t="s">
        <v>77</v>
      </c>
      <c r="Y7040" t="s">
        <v>41</v>
      </c>
      <c r="Z7040" t="s">
        <v>2057</v>
      </c>
    </row>
    <row r="7041" spans="1:26" hidden="1" x14ac:dyDescent="0.25">
      <c r="A7041" t="s">
        <v>27763</v>
      </c>
      <c r="B7041" t="s">
        <v>27764</v>
      </c>
      <c r="C7041" s="1" t="str">
        <f t="shared" si="1164"/>
        <v>21:0392</v>
      </c>
      <c r="D7041" s="1" t="str">
        <f t="shared" si="1168"/>
        <v>21:0131</v>
      </c>
      <c r="E7041" t="s">
        <v>27765</v>
      </c>
      <c r="F7041" t="s">
        <v>27766</v>
      </c>
      <c r="H7041">
        <v>68.3177637</v>
      </c>
      <c r="I7041">
        <v>-82.517519800000002</v>
      </c>
      <c r="J7041" s="1" t="str">
        <f t="shared" si="1169"/>
        <v>NGR lake sediment grab sample</v>
      </c>
      <c r="K7041" s="1" t="str">
        <f t="shared" si="1170"/>
        <v>&lt;177 micron (NGR)</v>
      </c>
      <c r="L7041">
        <v>62</v>
      </c>
      <c r="M7041" t="s">
        <v>196</v>
      </c>
      <c r="N7041">
        <v>1180</v>
      </c>
      <c r="O7041" t="s">
        <v>798</v>
      </c>
      <c r="P7041" t="s">
        <v>133</v>
      </c>
      <c r="Q7041" t="s">
        <v>80</v>
      </c>
      <c r="R7041" t="s">
        <v>708</v>
      </c>
      <c r="S7041" t="s">
        <v>156</v>
      </c>
      <c r="T7041" t="s">
        <v>36</v>
      </c>
      <c r="U7041" t="s">
        <v>667</v>
      </c>
      <c r="V7041" t="s">
        <v>180</v>
      </c>
      <c r="W7041" t="s">
        <v>66</v>
      </c>
      <c r="X7041" t="s">
        <v>283</v>
      </c>
      <c r="Y7041" t="s">
        <v>41</v>
      </c>
      <c r="Z7041" t="s">
        <v>4471</v>
      </c>
    </row>
    <row r="7042" spans="1:26" hidden="1" x14ac:dyDescent="0.25">
      <c r="A7042" t="s">
        <v>27767</v>
      </c>
      <c r="B7042" t="s">
        <v>27768</v>
      </c>
      <c r="C7042" s="1" t="str">
        <f t="shared" si="1164"/>
        <v>21:0392</v>
      </c>
      <c r="D7042" s="1" t="str">
        <f t="shared" si="1168"/>
        <v>21:0131</v>
      </c>
      <c r="E7042" t="s">
        <v>27769</v>
      </c>
      <c r="F7042" t="s">
        <v>27770</v>
      </c>
      <c r="H7042">
        <v>68.328477399999997</v>
      </c>
      <c r="I7042">
        <v>-82.635873599999996</v>
      </c>
      <c r="J7042" s="1" t="str">
        <f t="shared" si="1169"/>
        <v>NGR lake sediment grab sample</v>
      </c>
      <c r="K7042" s="1" t="str">
        <f t="shared" si="1170"/>
        <v>&lt;177 micron (NGR)</v>
      </c>
      <c r="L7042">
        <v>62</v>
      </c>
      <c r="M7042" t="s">
        <v>206</v>
      </c>
      <c r="N7042">
        <v>1181</v>
      </c>
      <c r="O7042" t="s">
        <v>108</v>
      </c>
      <c r="P7042" t="s">
        <v>134</v>
      </c>
      <c r="Q7042" t="s">
        <v>63</v>
      </c>
      <c r="R7042" t="s">
        <v>271</v>
      </c>
      <c r="S7042" t="s">
        <v>39</v>
      </c>
      <c r="T7042" t="s">
        <v>36</v>
      </c>
      <c r="U7042" t="s">
        <v>119</v>
      </c>
      <c r="V7042" t="s">
        <v>148</v>
      </c>
      <c r="W7042" t="s">
        <v>78</v>
      </c>
      <c r="X7042" t="s">
        <v>76</v>
      </c>
      <c r="Y7042" t="s">
        <v>41</v>
      </c>
      <c r="Z7042" t="s">
        <v>4196</v>
      </c>
    </row>
    <row r="7043" spans="1:26" hidden="1" x14ac:dyDescent="0.25">
      <c r="A7043" t="s">
        <v>27771</v>
      </c>
      <c r="B7043" t="s">
        <v>27772</v>
      </c>
      <c r="C7043" s="1" t="str">
        <f t="shared" si="1164"/>
        <v>21:0392</v>
      </c>
      <c r="D7043" s="1" t="str">
        <f t="shared" si="1168"/>
        <v>21:0131</v>
      </c>
      <c r="E7043" t="s">
        <v>27704</v>
      </c>
      <c r="F7043" t="s">
        <v>27773</v>
      </c>
      <c r="H7043">
        <v>68.313749000000001</v>
      </c>
      <c r="I7043">
        <v>-82.556933299999997</v>
      </c>
      <c r="J7043" s="1" t="str">
        <f t="shared" si="1169"/>
        <v>NGR lake sediment grab sample</v>
      </c>
      <c r="K7043" s="1" t="str">
        <f t="shared" si="1170"/>
        <v>&lt;177 micron (NGR)</v>
      </c>
      <c r="L7043">
        <v>62</v>
      </c>
      <c r="M7043" t="s">
        <v>366</v>
      </c>
      <c r="N7043">
        <v>1182</v>
      </c>
      <c r="O7043" t="s">
        <v>120</v>
      </c>
      <c r="P7043" t="s">
        <v>596</v>
      </c>
      <c r="Q7043" t="s">
        <v>80</v>
      </c>
      <c r="R7043" t="s">
        <v>406</v>
      </c>
      <c r="S7043" t="s">
        <v>156</v>
      </c>
      <c r="T7043" t="s">
        <v>36</v>
      </c>
      <c r="U7043" t="s">
        <v>2448</v>
      </c>
      <c r="V7043" t="s">
        <v>504</v>
      </c>
      <c r="W7043" t="s">
        <v>53</v>
      </c>
      <c r="X7043" t="s">
        <v>76</v>
      </c>
      <c r="Y7043" t="s">
        <v>125</v>
      </c>
      <c r="Z7043" t="s">
        <v>80</v>
      </c>
    </row>
    <row r="7044" spans="1:26" hidden="1" x14ac:dyDescent="0.25">
      <c r="A7044" t="s">
        <v>27774</v>
      </c>
      <c r="B7044" t="s">
        <v>27775</v>
      </c>
      <c r="C7044" s="1" t="str">
        <f t="shared" si="1164"/>
        <v>21:0392</v>
      </c>
      <c r="D7044" s="1" t="str">
        <f t="shared" si="1168"/>
        <v>21:0131</v>
      </c>
      <c r="E7044" t="s">
        <v>27776</v>
      </c>
      <c r="F7044" t="s">
        <v>27777</v>
      </c>
      <c r="H7044">
        <v>68.264897300000001</v>
      </c>
      <c r="I7044">
        <v>-82.577348400000005</v>
      </c>
      <c r="J7044" s="1" t="str">
        <f t="shared" si="1169"/>
        <v>NGR lake sediment grab sample</v>
      </c>
      <c r="K7044" s="1" t="str">
        <f t="shared" si="1170"/>
        <v>&lt;177 micron (NGR)</v>
      </c>
      <c r="L7044">
        <v>62</v>
      </c>
      <c r="M7044" t="s">
        <v>214</v>
      </c>
      <c r="N7044">
        <v>1183</v>
      </c>
      <c r="O7044" t="s">
        <v>297</v>
      </c>
      <c r="P7044" t="s">
        <v>244</v>
      </c>
      <c r="Q7044" t="s">
        <v>146</v>
      </c>
      <c r="R7044" t="s">
        <v>277</v>
      </c>
      <c r="S7044" t="s">
        <v>97</v>
      </c>
      <c r="T7044" t="s">
        <v>36</v>
      </c>
      <c r="U7044" t="s">
        <v>2474</v>
      </c>
      <c r="V7044" t="s">
        <v>38</v>
      </c>
      <c r="W7044" t="s">
        <v>53</v>
      </c>
      <c r="X7044" t="s">
        <v>77</v>
      </c>
      <c r="Y7044" t="s">
        <v>41</v>
      </c>
      <c r="Z7044" t="s">
        <v>3412</v>
      </c>
    </row>
    <row r="7045" spans="1:26" hidden="1" x14ac:dyDescent="0.25">
      <c r="A7045" t="s">
        <v>27778</v>
      </c>
      <c r="B7045" t="s">
        <v>27779</v>
      </c>
      <c r="C7045" s="1" t="str">
        <f t="shared" si="1164"/>
        <v>21:0392</v>
      </c>
      <c r="D7045" s="1" t="str">
        <f t="shared" si="1168"/>
        <v>21:0131</v>
      </c>
      <c r="E7045" t="s">
        <v>27780</v>
      </c>
      <c r="F7045" t="s">
        <v>27781</v>
      </c>
      <c r="H7045">
        <v>68.064594099999994</v>
      </c>
      <c r="I7045">
        <v>-82.657133599999995</v>
      </c>
      <c r="J7045" s="1" t="str">
        <f t="shared" si="1169"/>
        <v>NGR lake sediment grab sample</v>
      </c>
      <c r="K7045" s="1" t="str">
        <f t="shared" si="1170"/>
        <v>&lt;177 micron (NGR)</v>
      </c>
      <c r="L7045">
        <v>63</v>
      </c>
      <c r="M7045" t="s">
        <v>242</v>
      </c>
      <c r="N7045">
        <v>1184</v>
      </c>
      <c r="O7045" t="s">
        <v>631</v>
      </c>
      <c r="P7045" t="s">
        <v>489</v>
      </c>
      <c r="Q7045" t="s">
        <v>244</v>
      </c>
      <c r="R7045" t="s">
        <v>711</v>
      </c>
      <c r="S7045" t="s">
        <v>64</v>
      </c>
      <c r="T7045" t="s">
        <v>36</v>
      </c>
      <c r="U7045" t="s">
        <v>471</v>
      </c>
      <c r="V7045" t="s">
        <v>5519</v>
      </c>
      <c r="W7045" t="s">
        <v>63</v>
      </c>
      <c r="X7045" t="s">
        <v>283</v>
      </c>
      <c r="Y7045" t="s">
        <v>41</v>
      </c>
      <c r="Z7045" t="s">
        <v>859</v>
      </c>
    </row>
    <row r="7046" spans="1:26" hidden="1" x14ac:dyDescent="0.25">
      <c r="A7046" t="s">
        <v>27782</v>
      </c>
      <c r="B7046" t="s">
        <v>27783</v>
      </c>
      <c r="C7046" s="1" t="str">
        <f t="shared" si="1164"/>
        <v>21:0392</v>
      </c>
      <c r="D7046" s="1" t="str">
        <f t="shared" si="1168"/>
        <v>21:0131</v>
      </c>
      <c r="E7046" t="s">
        <v>27784</v>
      </c>
      <c r="F7046" t="s">
        <v>27785</v>
      </c>
      <c r="H7046">
        <v>68.268964600000004</v>
      </c>
      <c r="I7046">
        <v>-82.507307100000006</v>
      </c>
      <c r="J7046" s="1" t="str">
        <f t="shared" si="1169"/>
        <v>NGR lake sediment grab sample</v>
      </c>
      <c r="K7046" s="1" t="str">
        <f t="shared" si="1170"/>
        <v>&lt;177 micron (NGR)</v>
      </c>
      <c r="L7046">
        <v>63</v>
      </c>
      <c r="M7046" t="s">
        <v>251</v>
      </c>
      <c r="N7046">
        <v>1185</v>
      </c>
      <c r="O7046" t="s">
        <v>588</v>
      </c>
      <c r="P7046" t="s">
        <v>35</v>
      </c>
      <c r="Q7046" t="s">
        <v>76</v>
      </c>
      <c r="R7046" t="s">
        <v>391</v>
      </c>
      <c r="S7046" t="s">
        <v>64</v>
      </c>
      <c r="T7046" t="s">
        <v>36</v>
      </c>
      <c r="U7046" t="s">
        <v>781</v>
      </c>
      <c r="V7046" t="s">
        <v>2145</v>
      </c>
      <c r="W7046" t="s">
        <v>66</v>
      </c>
      <c r="X7046" t="s">
        <v>82</v>
      </c>
      <c r="Y7046" t="s">
        <v>41</v>
      </c>
      <c r="Z7046" t="s">
        <v>4729</v>
      </c>
    </row>
    <row r="7047" spans="1:26" hidden="1" x14ac:dyDescent="0.25">
      <c r="A7047" t="s">
        <v>27786</v>
      </c>
      <c r="B7047" t="s">
        <v>27787</v>
      </c>
      <c r="C7047" s="1" t="str">
        <f t="shared" si="1164"/>
        <v>21:0392</v>
      </c>
      <c r="D7047" s="1" t="str">
        <f t="shared" si="1168"/>
        <v>21:0131</v>
      </c>
      <c r="E7047" t="s">
        <v>27788</v>
      </c>
      <c r="F7047" t="s">
        <v>27789</v>
      </c>
      <c r="H7047">
        <v>68.262394099999995</v>
      </c>
      <c r="I7047">
        <v>-82.499783300000004</v>
      </c>
      <c r="J7047" s="1" t="str">
        <f t="shared" si="1169"/>
        <v>NGR lake sediment grab sample</v>
      </c>
      <c r="K7047" s="1" t="str">
        <f t="shared" si="1170"/>
        <v>&lt;177 micron (NGR)</v>
      </c>
      <c r="L7047">
        <v>63</v>
      </c>
      <c r="M7047" t="s">
        <v>259</v>
      </c>
      <c r="N7047">
        <v>1186</v>
      </c>
      <c r="O7047" t="s">
        <v>223</v>
      </c>
      <c r="P7047" t="s">
        <v>283</v>
      </c>
      <c r="Q7047" t="s">
        <v>33</v>
      </c>
      <c r="R7047" t="s">
        <v>109</v>
      </c>
      <c r="S7047" t="s">
        <v>181</v>
      </c>
      <c r="T7047" t="s">
        <v>36</v>
      </c>
      <c r="U7047" t="s">
        <v>144</v>
      </c>
      <c r="V7047" t="s">
        <v>590</v>
      </c>
      <c r="W7047" t="s">
        <v>53</v>
      </c>
      <c r="X7047" t="s">
        <v>283</v>
      </c>
      <c r="Y7047" t="s">
        <v>41</v>
      </c>
      <c r="Z7047" t="s">
        <v>271</v>
      </c>
    </row>
    <row r="7048" spans="1:26" hidden="1" x14ac:dyDescent="0.25">
      <c r="A7048" t="s">
        <v>27790</v>
      </c>
      <c r="B7048" t="s">
        <v>27791</v>
      </c>
      <c r="C7048" s="1" t="str">
        <f t="shared" si="1164"/>
        <v>21:0392</v>
      </c>
      <c r="D7048" s="1" t="str">
        <f t="shared" si="1168"/>
        <v>21:0131</v>
      </c>
      <c r="E7048" t="s">
        <v>27788</v>
      </c>
      <c r="F7048" t="s">
        <v>27792</v>
      </c>
      <c r="H7048">
        <v>68.262394099999995</v>
      </c>
      <c r="I7048">
        <v>-82.499783300000004</v>
      </c>
      <c r="J7048" s="1" t="str">
        <f t="shared" si="1169"/>
        <v>NGR lake sediment grab sample</v>
      </c>
      <c r="K7048" s="1" t="str">
        <f t="shared" si="1170"/>
        <v>&lt;177 micron (NGR)</v>
      </c>
      <c r="L7048">
        <v>63</v>
      </c>
      <c r="M7048" t="s">
        <v>268</v>
      </c>
      <c r="N7048">
        <v>1187</v>
      </c>
      <c r="O7048" t="s">
        <v>798</v>
      </c>
      <c r="P7048" t="s">
        <v>334</v>
      </c>
      <c r="Q7048" t="s">
        <v>33</v>
      </c>
      <c r="R7048" t="s">
        <v>34</v>
      </c>
      <c r="S7048" t="s">
        <v>76</v>
      </c>
      <c r="T7048" t="s">
        <v>36</v>
      </c>
      <c r="U7048" t="s">
        <v>655</v>
      </c>
      <c r="V7048" t="s">
        <v>190</v>
      </c>
      <c r="W7048" t="s">
        <v>66</v>
      </c>
      <c r="X7048" t="s">
        <v>283</v>
      </c>
      <c r="Y7048" t="s">
        <v>41</v>
      </c>
      <c r="Z7048" t="s">
        <v>6799</v>
      </c>
    </row>
    <row r="7049" spans="1:26" hidden="1" x14ac:dyDescent="0.25">
      <c r="A7049" t="s">
        <v>27793</v>
      </c>
      <c r="B7049" t="s">
        <v>27794</v>
      </c>
      <c r="C7049" s="1" t="str">
        <f t="shared" si="1164"/>
        <v>21:0392</v>
      </c>
      <c r="D7049" s="1" t="str">
        <f t="shared" si="1168"/>
        <v>21:0131</v>
      </c>
      <c r="E7049" t="s">
        <v>27795</v>
      </c>
      <c r="F7049" t="s">
        <v>27796</v>
      </c>
      <c r="H7049">
        <v>68.252581500000005</v>
      </c>
      <c r="I7049">
        <v>-82.503566500000005</v>
      </c>
      <c r="J7049" s="1" t="str">
        <f t="shared" si="1169"/>
        <v>NGR lake sediment grab sample</v>
      </c>
      <c r="K7049" s="1" t="str">
        <f t="shared" si="1170"/>
        <v>&lt;177 micron (NGR)</v>
      </c>
      <c r="L7049">
        <v>63</v>
      </c>
      <c r="M7049" t="s">
        <v>47</v>
      </c>
      <c r="N7049">
        <v>1188</v>
      </c>
      <c r="O7049" t="s">
        <v>61</v>
      </c>
      <c r="P7049" t="s">
        <v>32</v>
      </c>
      <c r="Q7049" t="s">
        <v>80</v>
      </c>
      <c r="R7049" t="s">
        <v>64</v>
      </c>
      <c r="S7049" t="s">
        <v>146</v>
      </c>
      <c r="T7049" t="s">
        <v>36</v>
      </c>
      <c r="U7049" t="s">
        <v>31</v>
      </c>
      <c r="V7049" t="s">
        <v>66</v>
      </c>
      <c r="W7049" t="s">
        <v>53</v>
      </c>
      <c r="X7049" t="s">
        <v>283</v>
      </c>
      <c r="Y7049" t="s">
        <v>41</v>
      </c>
      <c r="Z7049" t="s">
        <v>145</v>
      </c>
    </row>
    <row r="7050" spans="1:26" hidden="1" x14ac:dyDescent="0.25">
      <c r="A7050" t="s">
        <v>27797</v>
      </c>
      <c r="B7050" t="s">
        <v>27798</v>
      </c>
      <c r="C7050" s="1" t="str">
        <f t="shared" si="1164"/>
        <v>21:0392</v>
      </c>
      <c r="D7050" s="1" t="str">
        <f t="shared" si="1168"/>
        <v>21:0131</v>
      </c>
      <c r="E7050" t="s">
        <v>27799</v>
      </c>
      <c r="F7050" t="s">
        <v>27800</v>
      </c>
      <c r="H7050">
        <v>68.248820600000002</v>
      </c>
      <c r="I7050">
        <v>-82.439953700000004</v>
      </c>
      <c r="J7050" s="1" t="str">
        <f t="shared" si="1169"/>
        <v>NGR lake sediment grab sample</v>
      </c>
      <c r="K7050" s="1" t="str">
        <f t="shared" si="1170"/>
        <v>&lt;177 micron (NGR)</v>
      </c>
      <c r="L7050">
        <v>63</v>
      </c>
      <c r="M7050" t="s">
        <v>60</v>
      </c>
      <c r="N7050">
        <v>1189</v>
      </c>
      <c r="O7050" t="s">
        <v>546</v>
      </c>
      <c r="P7050" t="s">
        <v>198</v>
      </c>
      <c r="Q7050" t="s">
        <v>80</v>
      </c>
      <c r="R7050" t="s">
        <v>97</v>
      </c>
      <c r="S7050" t="s">
        <v>33</v>
      </c>
      <c r="T7050" t="s">
        <v>36</v>
      </c>
      <c r="U7050" t="s">
        <v>465</v>
      </c>
      <c r="V7050" t="s">
        <v>517</v>
      </c>
      <c r="W7050" t="s">
        <v>66</v>
      </c>
      <c r="X7050" t="s">
        <v>283</v>
      </c>
      <c r="Y7050" t="s">
        <v>125</v>
      </c>
      <c r="Z7050" t="s">
        <v>181</v>
      </c>
    </row>
    <row r="7051" spans="1:26" hidden="1" x14ac:dyDescent="0.25">
      <c r="A7051" t="s">
        <v>27801</v>
      </c>
      <c r="B7051" t="s">
        <v>27802</v>
      </c>
      <c r="C7051" s="1" t="str">
        <f t="shared" si="1164"/>
        <v>21:0392</v>
      </c>
      <c r="D7051" s="1" t="str">
        <f>HYPERLINK("http://geochem.nrcan.gc.ca/cdogs/content/svy/svy_e.htm", "")</f>
        <v/>
      </c>
      <c r="G7051" s="1" t="str">
        <f>HYPERLINK("http://geochem.nrcan.gc.ca/cdogs/content/cr_/cr_00021_e.htm", "21")</f>
        <v>21</v>
      </c>
      <c r="J7051" t="s">
        <v>220</v>
      </c>
      <c r="K7051" t="s">
        <v>221</v>
      </c>
      <c r="L7051">
        <v>63</v>
      </c>
      <c r="M7051" t="s">
        <v>222</v>
      </c>
      <c r="N7051">
        <v>1190</v>
      </c>
      <c r="O7051" t="s">
        <v>133</v>
      </c>
      <c r="P7051" t="s">
        <v>198</v>
      </c>
      <c r="Q7051" t="s">
        <v>277</v>
      </c>
      <c r="R7051" t="s">
        <v>39</v>
      </c>
      <c r="S7051" t="s">
        <v>80</v>
      </c>
      <c r="T7051" t="s">
        <v>36</v>
      </c>
      <c r="U7051" t="s">
        <v>328</v>
      </c>
      <c r="V7051" t="s">
        <v>1121</v>
      </c>
      <c r="W7051" t="s">
        <v>146</v>
      </c>
      <c r="X7051" t="s">
        <v>890</v>
      </c>
      <c r="Y7051" t="s">
        <v>78</v>
      </c>
      <c r="Z7051" t="s">
        <v>244</v>
      </c>
    </row>
    <row r="7052" spans="1:26" hidden="1" x14ac:dyDescent="0.25">
      <c r="A7052" t="s">
        <v>27803</v>
      </c>
      <c r="B7052" t="s">
        <v>27804</v>
      </c>
      <c r="C7052" s="1" t="str">
        <f t="shared" si="1164"/>
        <v>21:0392</v>
      </c>
      <c r="D7052" s="1" t="str">
        <f t="shared" ref="D7052:D7073" si="1171">HYPERLINK("http://geochem.nrcan.gc.ca/cdogs/content/svy/svy210131_e.htm", "21:0131")</f>
        <v>21:0131</v>
      </c>
      <c r="E7052" t="s">
        <v>27805</v>
      </c>
      <c r="F7052" t="s">
        <v>27806</v>
      </c>
      <c r="H7052">
        <v>68.249243300000003</v>
      </c>
      <c r="I7052">
        <v>-82.300481199999993</v>
      </c>
      <c r="J7052" s="1" t="str">
        <f t="shared" ref="J7052:J7073" si="1172">HYPERLINK("http://geochem.nrcan.gc.ca/cdogs/content/kwd/kwd020027_e.htm", "NGR lake sediment grab sample")</f>
        <v>NGR lake sediment grab sample</v>
      </c>
      <c r="K7052" s="1" t="str">
        <f t="shared" ref="K7052:K7073" si="1173">HYPERLINK("http://geochem.nrcan.gc.ca/cdogs/content/kwd/kwd080006_e.htm", "&lt;177 micron (NGR)")</f>
        <v>&lt;177 micron (NGR)</v>
      </c>
      <c r="L7052">
        <v>63</v>
      </c>
      <c r="M7052" t="s">
        <v>73</v>
      </c>
      <c r="N7052">
        <v>1191</v>
      </c>
      <c r="O7052" t="s">
        <v>244</v>
      </c>
      <c r="P7052" t="s">
        <v>181</v>
      </c>
      <c r="Q7052" t="s">
        <v>53</v>
      </c>
      <c r="R7052" t="s">
        <v>181</v>
      </c>
      <c r="S7052" t="s">
        <v>63</v>
      </c>
      <c r="T7052" t="s">
        <v>36</v>
      </c>
      <c r="U7052" t="s">
        <v>208</v>
      </c>
      <c r="V7052" t="s">
        <v>308</v>
      </c>
      <c r="W7052" t="s">
        <v>33</v>
      </c>
      <c r="X7052" t="s">
        <v>77</v>
      </c>
      <c r="Y7052" t="s">
        <v>125</v>
      </c>
      <c r="Z7052" t="s">
        <v>6290</v>
      </c>
    </row>
    <row r="7053" spans="1:26" hidden="1" x14ac:dyDescent="0.25">
      <c r="A7053" t="s">
        <v>27807</v>
      </c>
      <c r="B7053" t="s">
        <v>27808</v>
      </c>
      <c r="C7053" s="1" t="str">
        <f t="shared" si="1164"/>
        <v>21:0392</v>
      </c>
      <c r="D7053" s="1" t="str">
        <f t="shared" si="1171"/>
        <v>21:0131</v>
      </c>
      <c r="E7053" t="s">
        <v>27809</v>
      </c>
      <c r="F7053" t="s">
        <v>27810</v>
      </c>
      <c r="H7053">
        <v>68.239721299999999</v>
      </c>
      <c r="I7053">
        <v>-82.268537699999996</v>
      </c>
      <c r="J7053" s="1" t="str">
        <f t="shared" si="1172"/>
        <v>NGR lake sediment grab sample</v>
      </c>
      <c r="K7053" s="1" t="str">
        <f t="shared" si="1173"/>
        <v>&lt;177 micron (NGR)</v>
      </c>
      <c r="L7053">
        <v>63</v>
      </c>
      <c r="M7053" t="s">
        <v>87</v>
      </c>
      <c r="N7053">
        <v>1192</v>
      </c>
      <c r="O7053" t="s">
        <v>321</v>
      </c>
      <c r="P7053" t="s">
        <v>109</v>
      </c>
      <c r="Q7053" t="s">
        <v>63</v>
      </c>
      <c r="R7053" t="s">
        <v>290</v>
      </c>
      <c r="S7053" t="s">
        <v>80</v>
      </c>
      <c r="T7053" t="s">
        <v>36</v>
      </c>
      <c r="U7053" t="s">
        <v>119</v>
      </c>
      <c r="V7053" t="s">
        <v>125</v>
      </c>
      <c r="W7053" t="s">
        <v>181</v>
      </c>
      <c r="X7053" t="s">
        <v>77</v>
      </c>
      <c r="Y7053" t="s">
        <v>125</v>
      </c>
      <c r="Z7053" t="s">
        <v>97</v>
      </c>
    </row>
    <row r="7054" spans="1:26" hidden="1" x14ac:dyDescent="0.25">
      <c r="A7054" t="s">
        <v>27811</v>
      </c>
      <c r="B7054" t="s">
        <v>27812</v>
      </c>
      <c r="C7054" s="1" t="str">
        <f t="shared" si="1164"/>
        <v>21:0392</v>
      </c>
      <c r="D7054" s="1" t="str">
        <f t="shared" si="1171"/>
        <v>21:0131</v>
      </c>
      <c r="E7054" t="s">
        <v>27813</v>
      </c>
      <c r="F7054" t="s">
        <v>27814</v>
      </c>
      <c r="H7054">
        <v>68.207291100000006</v>
      </c>
      <c r="I7054">
        <v>-82.313816399999993</v>
      </c>
      <c r="J7054" s="1" t="str">
        <f t="shared" si="1172"/>
        <v>NGR lake sediment grab sample</v>
      </c>
      <c r="K7054" s="1" t="str">
        <f t="shared" si="1173"/>
        <v>&lt;177 micron (NGR)</v>
      </c>
      <c r="L7054">
        <v>63</v>
      </c>
      <c r="M7054" t="s">
        <v>96</v>
      </c>
      <c r="N7054">
        <v>1193</v>
      </c>
      <c r="O7054" t="s">
        <v>516</v>
      </c>
      <c r="P7054" t="s">
        <v>1254</v>
      </c>
      <c r="Q7054" t="s">
        <v>66</v>
      </c>
      <c r="R7054" t="s">
        <v>198</v>
      </c>
      <c r="S7054" t="s">
        <v>63</v>
      </c>
      <c r="T7054" t="s">
        <v>36</v>
      </c>
      <c r="U7054" t="s">
        <v>300</v>
      </c>
      <c r="V7054" t="s">
        <v>125</v>
      </c>
      <c r="W7054" t="s">
        <v>66</v>
      </c>
      <c r="X7054" t="s">
        <v>48</v>
      </c>
      <c r="Y7054" t="s">
        <v>41</v>
      </c>
      <c r="Z7054" t="s">
        <v>650</v>
      </c>
    </row>
    <row r="7055" spans="1:26" hidden="1" x14ac:dyDescent="0.25">
      <c r="A7055" t="s">
        <v>27815</v>
      </c>
      <c r="B7055" t="s">
        <v>27816</v>
      </c>
      <c r="C7055" s="1" t="str">
        <f t="shared" si="1164"/>
        <v>21:0392</v>
      </c>
      <c r="D7055" s="1" t="str">
        <f t="shared" si="1171"/>
        <v>21:0131</v>
      </c>
      <c r="E7055" t="s">
        <v>27817</v>
      </c>
      <c r="F7055" t="s">
        <v>27818</v>
      </c>
      <c r="H7055">
        <v>68.223066700000004</v>
      </c>
      <c r="I7055">
        <v>-82.433575599999998</v>
      </c>
      <c r="J7055" s="1" t="str">
        <f t="shared" si="1172"/>
        <v>NGR lake sediment grab sample</v>
      </c>
      <c r="K7055" s="1" t="str">
        <f t="shared" si="1173"/>
        <v>&lt;177 micron (NGR)</v>
      </c>
      <c r="L7055">
        <v>63</v>
      </c>
      <c r="M7055" t="s">
        <v>106</v>
      </c>
      <c r="N7055">
        <v>1194</v>
      </c>
      <c r="O7055" t="s">
        <v>771</v>
      </c>
      <c r="P7055" t="s">
        <v>82</v>
      </c>
      <c r="Q7055" t="s">
        <v>181</v>
      </c>
      <c r="R7055" t="s">
        <v>277</v>
      </c>
      <c r="S7055" t="s">
        <v>156</v>
      </c>
      <c r="T7055" t="s">
        <v>36</v>
      </c>
      <c r="U7055" t="s">
        <v>2645</v>
      </c>
      <c r="V7055" t="s">
        <v>1802</v>
      </c>
      <c r="W7055" t="s">
        <v>66</v>
      </c>
      <c r="X7055" t="s">
        <v>283</v>
      </c>
      <c r="Y7055" t="s">
        <v>125</v>
      </c>
      <c r="Z7055" t="s">
        <v>2127</v>
      </c>
    </row>
    <row r="7056" spans="1:26" hidden="1" x14ac:dyDescent="0.25">
      <c r="A7056" t="s">
        <v>27819</v>
      </c>
      <c r="B7056" t="s">
        <v>27820</v>
      </c>
      <c r="C7056" s="1" t="str">
        <f t="shared" si="1164"/>
        <v>21:0392</v>
      </c>
      <c r="D7056" s="1" t="str">
        <f t="shared" si="1171"/>
        <v>21:0131</v>
      </c>
      <c r="E7056" t="s">
        <v>27821</v>
      </c>
      <c r="F7056" t="s">
        <v>27822</v>
      </c>
      <c r="H7056">
        <v>68.220437799999999</v>
      </c>
      <c r="I7056">
        <v>-82.513510299999993</v>
      </c>
      <c r="J7056" s="1" t="str">
        <f t="shared" si="1172"/>
        <v>NGR lake sediment grab sample</v>
      </c>
      <c r="K7056" s="1" t="str">
        <f t="shared" si="1173"/>
        <v>&lt;177 micron (NGR)</v>
      </c>
      <c r="L7056">
        <v>63</v>
      </c>
      <c r="M7056" t="s">
        <v>118</v>
      </c>
      <c r="N7056">
        <v>1195</v>
      </c>
      <c r="O7056" t="s">
        <v>298</v>
      </c>
      <c r="P7056" t="s">
        <v>244</v>
      </c>
      <c r="Q7056" t="s">
        <v>181</v>
      </c>
      <c r="R7056" t="s">
        <v>271</v>
      </c>
      <c r="S7056" t="s">
        <v>156</v>
      </c>
      <c r="T7056" t="s">
        <v>36</v>
      </c>
      <c r="U7056" t="s">
        <v>3149</v>
      </c>
      <c r="V7056" t="s">
        <v>1589</v>
      </c>
      <c r="W7056" t="s">
        <v>53</v>
      </c>
      <c r="X7056" t="s">
        <v>283</v>
      </c>
      <c r="Y7056" t="s">
        <v>125</v>
      </c>
      <c r="Z7056" t="s">
        <v>6700</v>
      </c>
    </row>
    <row r="7057" spans="1:26" hidden="1" x14ac:dyDescent="0.25">
      <c r="A7057" t="s">
        <v>27823</v>
      </c>
      <c r="B7057" t="s">
        <v>27824</v>
      </c>
      <c r="C7057" s="1" t="str">
        <f t="shared" si="1164"/>
        <v>21:0392</v>
      </c>
      <c r="D7057" s="1" t="str">
        <f t="shared" si="1171"/>
        <v>21:0131</v>
      </c>
      <c r="E7057" t="s">
        <v>27825</v>
      </c>
      <c r="F7057" t="s">
        <v>27826</v>
      </c>
      <c r="H7057">
        <v>68.227089399999997</v>
      </c>
      <c r="I7057">
        <v>-82.560584300000002</v>
      </c>
      <c r="J7057" s="1" t="str">
        <f t="shared" si="1172"/>
        <v>NGR lake sediment grab sample</v>
      </c>
      <c r="K7057" s="1" t="str">
        <f t="shared" si="1173"/>
        <v>&lt;177 micron (NGR)</v>
      </c>
      <c r="L7057">
        <v>63</v>
      </c>
      <c r="M7057" t="s">
        <v>131</v>
      </c>
      <c r="N7057">
        <v>1196</v>
      </c>
      <c r="O7057" t="s">
        <v>120</v>
      </c>
      <c r="P7057" t="s">
        <v>596</v>
      </c>
      <c r="Q7057" t="s">
        <v>78</v>
      </c>
      <c r="R7057" t="s">
        <v>135</v>
      </c>
      <c r="S7057" t="s">
        <v>97</v>
      </c>
      <c r="T7057" t="s">
        <v>36</v>
      </c>
      <c r="U7057" t="s">
        <v>1829</v>
      </c>
      <c r="V7057" t="s">
        <v>1703</v>
      </c>
      <c r="W7057" t="s">
        <v>53</v>
      </c>
      <c r="X7057" t="s">
        <v>77</v>
      </c>
      <c r="Y7057" t="s">
        <v>125</v>
      </c>
      <c r="Z7057" t="s">
        <v>710</v>
      </c>
    </row>
    <row r="7058" spans="1:26" hidden="1" x14ac:dyDescent="0.25">
      <c r="A7058" t="s">
        <v>27827</v>
      </c>
      <c r="B7058" t="s">
        <v>27828</v>
      </c>
      <c r="C7058" s="1" t="str">
        <f t="shared" si="1164"/>
        <v>21:0392</v>
      </c>
      <c r="D7058" s="1" t="str">
        <f t="shared" si="1171"/>
        <v>21:0131</v>
      </c>
      <c r="E7058" t="s">
        <v>27829</v>
      </c>
      <c r="F7058" t="s">
        <v>27830</v>
      </c>
      <c r="H7058">
        <v>68.173249100000007</v>
      </c>
      <c r="I7058">
        <v>-82.578066100000001</v>
      </c>
      <c r="J7058" s="1" t="str">
        <f t="shared" si="1172"/>
        <v>NGR lake sediment grab sample</v>
      </c>
      <c r="K7058" s="1" t="str">
        <f t="shared" si="1173"/>
        <v>&lt;177 micron (NGR)</v>
      </c>
      <c r="L7058">
        <v>63</v>
      </c>
      <c r="M7058" t="s">
        <v>143</v>
      </c>
      <c r="N7058">
        <v>1197</v>
      </c>
      <c r="O7058" t="s">
        <v>455</v>
      </c>
      <c r="P7058" t="s">
        <v>62</v>
      </c>
      <c r="Q7058" t="s">
        <v>64</v>
      </c>
      <c r="R7058" t="s">
        <v>668</v>
      </c>
      <c r="S7058" t="s">
        <v>109</v>
      </c>
      <c r="T7058" t="s">
        <v>36</v>
      </c>
      <c r="U7058" t="s">
        <v>781</v>
      </c>
      <c r="V7058" t="s">
        <v>171</v>
      </c>
      <c r="W7058" t="s">
        <v>53</v>
      </c>
      <c r="X7058" t="s">
        <v>82</v>
      </c>
      <c r="Y7058" t="s">
        <v>41</v>
      </c>
      <c r="Z7058" t="s">
        <v>2723</v>
      </c>
    </row>
    <row r="7059" spans="1:26" hidden="1" x14ac:dyDescent="0.25">
      <c r="A7059" t="s">
        <v>27831</v>
      </c>
      <c r="B7059" t="s">
        <v>27832</v>
      </c>
      <c r="C7059" s="1" t="str">
        <f t="shared" si="1164"/>
        <v>21:0392</v>
      </c>
      <c r="D7059" s="1" t="str">
        <f t="shared" si="1171"/>
        <v>21:0131</v>
      </c>
      <c r="E7059" t="s">
        <v>27833</v>
      </c>
      <c r="F7059" t="s">
        <v>27834</v>
      </c>
      <c r="H7059">
        <v>68.154492000000005</v>
      </c>
      <c r="I7059">
        <v>-82.588195499999998</v>
      </c>
      <c r="J7059" s="1" t="str">
        <f t="shared" si="1172"/>
        <v>NGR lake sediment grab sample</v>
      </c>
      <c r="K7059" s="1" t="str">
        <f t="shared" si="1173"/>
        <v>&lt;177 micron (NGR)</v>
      </c>
      <c r="L7059">
        <v>63</v>
      </c>
      <c r="M7059" t="s">
        <v>177</v>
      </c>
      <c r="N7059">
        <v>1198</v>
      </c>
      <c r="O7059" t="s">
        <v>236</v>
      </c>
      <c r="P7059" t="s">
        <v>88</v>
      </c>
      <c r="Q7059" t="s">
        <v>34</v>
      </c>
      <c r="R7059" t="s">
        <v>135</v>
      </c>
      <c r="S7059" t="s">
        <v>39</v>
      </c>
      <c r="T7059" t="s">
        <v>1095</v>
      </c>
      <c r="U7059" t="s">
        <v>291</v>
      </c>
      <c r="V7059" t="s">
        <v>721</v>
      </c>
      <c r="W7059" t="s">
        <v>53</v>
      </c>
      <c r="X7059" t="s">
        <v>890</v>
      </c>
      <c r="Y7059" t="s">
        <v>41</v>
      </c>
      <c r="Z7059" t="s">
        <v>334</v>
      </c>
    </row>
    <row r="7060" spans="1:26" hidden="1" x14ac:dyDescent="0.25">
      <c r="A7060" t="s">
        <v>27835</v>
      </c>
      <c r="B7060" t="s">
        <v>27836</v>
      </c>
      <c r="C7060" s="1" t="str">
        <f t="shared" si="1164"/>
        <v>21:0392</v>
      </c>
      <c r="D7060" s="1" t="str">
        <f t="shared" si="1171"/>
        <v>21:0131</v>
      </c>
      <c r="E7060" t="s">
        <v>27837</v>
      </c>
      <c r="F7060" t="s">
        <v>27838</v>
      </c>
      <c r="H7060">
        <v>68.115374200000005</v>
      </c>
      <c r="I7060">
        <v>-82.602425999999994</v>
      </c>
      <c r="J7060" s="1" t="str">
        <f t="shared" si="1172"/>
        <v>NGR lake sediment grab sample</v>
      </c>
      <c r="K7060" s="1" t="str">
        <f t="shared" si="1173"/>
        <v>&lt;177 micron (NGR)</v>
      </c>
      <c r="L7060">
        <v>63</v>
      </c>
      <c r="M7060" t="s">
        <v>187</v>
      </c>
      <c r="N7060">
        <v>1199</v>
      </c>
      <c r="O7060" t="s">
        <v>40</v>
      </c>
      <c r="P7060" t="s">
        <v>112</v>
      </c>
      <c r="Q7060" t="s">
        <v>121</v>
      </c>
      <c r="R7060" t="s">
        <v>223</v>
      </c>
      <c r="S7060" t="s">
        <v>145</v>
      </c>
      <c r="T7060" t="s">
        <v>36</v>
      </c>
      <c r="U7060" t="s">
        <v>3789</v>
      </c>
      <c r="V7060" t="s">
        <v>661</v>
      </c>
      <c r="W7060" t="s">
        <v>66</v>
      </c>
      <c r="X7060" t="s">
        <v>82</v>
      </c>
      <c r="Y7060" t="s">
        <v>41</v>
      </c>
      <c r="Z7060" t="s">
        <v>4295</v>
      </c>
    </row>
    <row r="7061" spans="1:26" hidden="1" x14ac:dyDescent="0.25">
      <c r="A7061" t="s">
        <v>27839</v>
      </c>
      <c r="B7061" t="s">
        <v>27840</v>
      </c>
      <c r="C7061" s="1" t="str">
        <f t="shared" si="1164"/>
        <v>21:0392</v>
      </c>
      <c r="D7061" s="1" t="str">
        <f t="shared" si="1171"/>
        <v>21:0131</v>
      </c>
      <c r="E7061" t="s">
        <v>27780</v>
      </c>
      <c r="F7061" t="s">
        <v>27841</v>
      </c>
      <c r="H7061">
        <v>68.064594099999994</v>
      </c>
      <c r="I7061">
        <v>-82.657133599999995</v>
      </c>
      <c r="J7061" s="1" t="str">
        <f t="shared" si="1172"/>
        <v>NGR lake sediment grab sample</v>
      </c>
      <c r="K7061" s="1" t="str">
        <f t="shared" si="1173"/>
        <v>&lt;177 micron (NGR)</v>
      </c>
      <c r="L7061">
        <v>63</v>
      </c>
      <c r="M7061" t="s">
        <v>366</v>
      </c>
      <c r="N7061">
        <v>1200</v>
      </c>
      <c r="O7061" t="s">
        <v>1709</v>
      </c>
      <c r="P7061" t="s">
        <v>108</v>
      </c>
      <c r="Q7061" t="s">
        <v>349</v>
      </c>
      <c r="R7061" t="s">
        <v>278</v>
      </c>
      <c r="S7061" t="s">
        <v>64</v>
      </c>
      <c r="T7061" t="s">
        <v>36</v>
      </c>
      <c r="U7061" t="s">
        <v>2474</v>
      </c>
      <c r="V7061" t="s">
        <v>548</v>
      </c>
      <c r="W7061" t="s">
        <v>63</v>
      </c>
      <c r="X7061" t="s">
        <v>283</v>
      </c>
      <c r="Y7061" t="s">
        <v>41</v>
      </c>
      <c r="Z7061" t="s">
        <v>109</v>
      </c>
    </row>
    <row r="7062" spans="1:26" hidden="1" x14ac:dyDescent="0.25">
      <c r="A7062" t="s">
        <v>27842</v>
      </c>
      <c r="B7062" t="s">
        <v>27843</v>
      </c>
      <c r="C7062" s="1" t="str">
        <f t="shared" si="1164"/>
        <v>21:0392</v>
      </c>
      <c r="D7062" s="1" t="str">
        <f t="shared" si="1171"/>
        <v>21:0131</v>
      </c>
      <c r="E7062" t="s">
        <v>27844</v>
      </c>
      <c r="F7062" t="s">
        <v>27845</v>
      </c>
      <c r="H7062">
        <v>68.034486200000003</v>
      </c>
      <c r="I7062">
        <v>-82.665926600000006</v>
      </c>
      <c r="J7062" s="1" t="str">
        <f t="shared" si="1172"/>
        <v>NGR lake sediment grab sample</v>
      </c>
      <c r="K7062" s="1" t="str">
        <f t="shared" si="1173"/>
        <v>&lt;177 micron (NGR)</v>
      </c>
      <c r="L7062">
        <v>63</v>
      </c>
      <c r="M7062" t="s">
        <v>196</v>
      </c>
      <c r="N7062">
        <v>1201</v>
      </c>
      <c r="O7062" t="s">
        <v>88</v>
      </c>
      <c r="P7062" t="s">
        <v>546</v>
      </c>
      <c r="Q7062" t="s">
        <v>135</v>
      </c>
      <c r="R7062" t="s">
        <v>335</v>
      </c>
      <c r="S7062" t="s">
        <v>156</v>
      </c>
      <c r="T7062" t="s">
        <v>36</v>
      </c>
      <c r="U7062" t="s">
        <v>673</v>
      </c>
      <c r="V7062" t="s">
        <v>375</v>
      </c>
      <c r="W7062" t="s">
        <v>66</v>
      </c>
      <c r="X7062" t="s">
        <v>283</v>
      </c>
      <c r="Y7062" t="s">
        <v>41</v>
      </c>
      <c r="Z7062" t="s">
        <v>13108</v>
      </c>
    </row>
    <row r="7063" spans="1:26" hidden="1" x14ac:dyDescent="0.25">
      <c r="A7063" t="s">
        <v>27846</v>
      </c>
      <c r="B7063" t="s">
        <v>27847</v>
      </c>
      <c r="C7063" s="1" t="str">
        <f t="shared" si="1164"/>
        <v>21:0392</v>
      </c>
      <c r="D7063" s="1" t="str">
        <f t="shared" si="1171"/>
        <v>21:0131</v>
      </c>
      <c r="E7063" t="s">
        <v>27848</v>
      </c>
      <c r="F7063" t="s">
        <v>27849</v>
      </c>
      <c r="H7063">
        <v>68.011961299999996</v>
      </c>
      <c r="I7063">
        <v>-82.682403800000003</v>
      </c>
      <c r="J7063" s="1" t="str">
        <f t="shared" si="1172"/>
        <v>NGR lake sediment grab sample</v>
      </c>
      <c r="K7063" s="1" t="str">
        <f t="shared" si="1173"/>
        <v>&lt;177 micron (NGR)</v>
      </c>
      <c r="L7063">
        <v>63</v>
      </c>
      <c r="M7063" t="s">
        <v>206</v>
      </c>
      <c r="N7063">
        <v>1202</v>
      </c>
      <c r="O7063" t="s">
        <v>3158</v>
      </c>
      <c r="P7063" t="s">
        <v>236</v>
      </c>
      <c r="Q7063" t="s">
        <v>134</v>
      </c>
      <c r="R7063" t="s">
        <v>489</v>
      </c>
      <c r="S7063" t="s">
        <v>34</v>
      </c>
      <c r="T7063" t="s">
        <v>36</v>
      </c>
      <c r="U7063" t="s">
        <v>991</v>
      </c>
      <c r="V7063" t="s">
        <v>2145</v>
      </c>
      <c r="W7063" t="s">
        <v>66</v>
      </c>
      <c r="X7063" t="s">
        <v>82</v>
      </c>
      <c r="Y7063" t="s">
        <v>41</v>
      </c>
      <c r="Z7063" t="s">
        <v>2127</v>
      </c>
    </row>
    <row r="7064" spans="1:26" hidden="1" x14ac:dyDescent="0.25">
      <c r="A7064" t="s">
        <v>27850</v>
      </c>
      <c r="B7064" t="s">
        <v>27851</v>
      </c>
      <c r="C7064" s="1" t="str">
        <f t="shared" si="1164"/>
        <v>21:0392</v>
      </c>
      <c r="D7064" s="1" t="str">
        <f t="shared" si="1171"/>
        <v>21:0131</v>
      </c>
      <c r="E7064" t="s">
        <v>27852</v>
      </c>
      <c r="F7064" t="s">
        <v>27853</v>
      </c>
      <c r="H7064">
        <v>68.002035899999996</v>
      </c>
      <c r="I7064">
        <v>-83.050889299999994</v>
      </c>
      <c r="J7064" s="1" t="str">
        <f t="shared" si="1172"/>
        <v>NGR lake sediment grab sample</v>
      </c>
      <c r="K7064" s="1" t="str">
        <f t="shared" si="1173"/>
        <v>&lt;177 micron (NGR)</v>
      </c>
      <c r="L7064">
        <v>63</v>
      </c>
      <c r="M7064" t="s">
        <v>214</v>
      </c>
      <c r="N7064">
        <v>1203</v>
      </c>
      <c r="O7064" t="s">
        <v>497</v>
      </c>
      <c r="P7064" t="s">
        <v>455</v>
      </c>
      <c r="Q7064" t="s">
        <v>134</v>
      </c>
      <c r="R7064" t="s">
        <v>406</v>
      </c>
      <c r="S7064" t="s">
        <v>198</v>
      </c>
      <c r="T7064" t="s">
        <v>36</v>
      </c>
      <c r="U7064" t="s">
        <v>2164</v>
      </c>
      <c r="V7064" t="s">
        <v>2544</v>
      </c>
      <c r="W7064" t="s">
        <v>63</v>
      </c>
      <c r="X7064" t="s">
        <v>82</v>
      </c>
      <c r="Y7064" t="s">
        <v>125</v>
      </c>
      <c r="Z7064" t="s">
        <v>97</v>
      </c>
    </row>
    <row r="7065" spans="1:26" hidden="1" x14ac:dyDescent="0.25">
      <c r="A7065" t="s">
        <v>27854</v>
      </c>
      <c r="B7065" t="s">
        <v>27855</v>
      </c>
      <c r="C7065" s="1" t="str">
        <f t="shared" si="1164"/>
        <v>21:0392</v>
      </c>
      <c r="D7065" s="1" t="str">
        <f t="shared" si="1171"/>
        <v>21:0131</v>
      </c>
      <c r="E7065" t="s">
        <v>27856</v>
      </c>
      <c r="F7065" t="s">
        <v>27857</v>
      </c>
      <c r="H7065">
        <v>68.194396100000006</v>
      </c>
      <c r="I7065">
        <v>-82.987112199999999</v>
      </c>
      <c r="J7065" s="1" t="str">
        <f t="shared" si="1172"/>
        <v>NGR lake sediment grab sample</v>
      </c>
      <c r="K7065" s="1" t="str">
        <f t="shared" si="1173"/>
        <v>&lt;177 micron (NGR)</v>
      </c>
      <c r="L7065">
        <v>64</v>
      </c>
      <c r="M7065" t="s">
        <v>242</v>
      </c>
      <c r="N7065">
        <v>1204</v>
      </c>
      <c r="O7065" t="s">
        <v>3158</v>
      </c>
      <c r="P7065" t="s">
        <v>1058</v>
      </c>
      <c r="Q7065" t="s">
        <v>134</v>
      </c>
      <c r="R7065" t="s">
        <v>13281</v>
      </c>
      <c r="S7065" t="s">
        <v>668</v>
      </c>
      <c r="T7065" t="s">
        <v>36</v>
      </c>
      <c r="U7065" t="s">
        <v>1192</v>
      </c>
      <c r="V7065" t="s">
        <v>13496</v>
      </c>
      <c r="W7065" t="s">
        <v>63</v>
      </c>
      <c r="X7065" t="s">
        <v>890</v>
      </c>
      <c r="Y7065" t="s">
        <v>41</v>
      </c>
      <c r="Z7065" t="s">
        <v>181</v>
      </c>
    </row>
    <row r="7066" spans="1:26" hidden="1" x14ac:dyDescent="0.25">
      <c r="A7066" t="s">
        <v>27858</v>
      </c>
      <c r="B7066" t="s">
        <v>27859</v>
      </c>
      <c r="C7066" s="1" t="str">
        <f t="shared" si="1164"/>
        <v>21:0392</v>
      </c>
      <c r="D7066" s="1" t="str">
        <f t="shared" si="1171"/>
        <v>21:0131</v>
      </c>
      <c r="E7066" t="s">
        <v>27860</v>
      </c>
      <c r="F7066" t="s">
        <v>27861</v>
      </c>
      <c r="H7066">
        <v>68.013650699999999</v>
      </c>
      <c r="I7066">
        <v>-83.202895699999999</v>
      </c>
      <c r="J7066" s="1" t="str">
        <f t="shared" si="1172"/>
        <v>NGR lake sediment grab sample</v>
      </c>
      <c r="K7066" s="1" t="str">
        <f t="shared" si="1173"/>
        <v>&lt;177 micron (NGR)</v>
      </c>
      <c r="L7066">
        <v>64</v>
      </c>
      <c r="M7066" t="s">
        <v>47</v>
      </c>
      <c r="N7066">
        <v>1205</v>
      </c>
      <c r="O7066" t="s">
        <v>108</v>
      </c>
      <c r="P7066" t="s">
        <v>50</v>
      </c>
      <c r="Q7066" t="s">
        <v>33</v>
      </c>
      <c r="R7066" t="s">
        <v>64</v>
      </c>
      <c r="S7066" t="s">
        <v>181</v>
      </c>
      <c r="T7066" t="s">
        <v>36</v>
      </c>
      <c r="U7066" t="s">
        <v>1024</v>
      </c>
      <c r="V7066" t="s">
        <v>529</v>
      </c>
      <c r="W7066" t="s">
        <v>53</v>
      </c>
      <c r="X7066" t="s">
        <v>77</v>
      </c>
      <c r="Y7066" t="s">
        <v>41</v>
      </c>
      <c r="Z7066" t="s">
        <v>11653</v>
      </c>
    </row>
    <row r="7067" spans="1:26" hidden="1" x14ac:dyDescent="0.25">
      <c r="A7067" t="s">
        <v>27862</v>
      </c>
      <c r="B7067" t="s">
        <v>27863</v>
      </c>
      <c r="C7067" s="1" t="str">
        <f t="shared" si="1164"/>
        <v>21:0392</v>
      </c>
      <c r="D7067" s="1" t="str">
        <f t="shared" si="1171"/>
        <v>21:0131</v>
      </c>
      <c r="E7067" t="s">
        <v>27864</v>
      </c>
      <c r="F7067" t="s">
        <v>27865</v>
      </c>
      <c r="H7067">
        <v>68.059328899999997</v>
      </c>
      <c r="I7067">
        <v>-83.032056499999996</v>
      </c>
      <c r="J7067" s="1" t="str">
        <f t="shared" si="1172"/>
        <v>NGR lake sediment grab sample</v>
      </c>
      <c r="K7067" s="1" t="str">
        <f t="shared" si="1173"/>
        <v>&lt;177 micron (NGR)</v>
      </c>
      <c r="L7067">
        <v>64</v>
      </c>
      <c r="M7067" t="s">
        <v>251</v>
      </c>
      <c r="N7067">
        <v>1206</v>
      </c>
      <c r="O7067" t="s">
        <v>112</v>
      </c>
      <c r="P7067" t="s">
        <v>666</v>
      </c>
      <c r="Q7067" t="s">
        <v>244</v>
      </c>
      <c r="R7067" t="s">
        <v>6616</v>
      </c>
      <c r="S7067" t="s">
        <v>277</v>
      </c>
      <c r="T7067" t="s">
        <v>36</v>
      </c>
      <c r="U7067" t="s">
        <v>799</v>
      </c>
      <c r="V7067" t="s">
        <v>940</v>
      </c>
      <c r="W7067" t="s">
        <v>53</v>
      </c>
      <c r="X7067" t="s">
        <v>79</v>
      </c>
      <c r="Y7067" t="s">
        <v>41</v>
      </c>
      <c r="Z7067" t="s">
        <v>5520</v>
      </c>
    </row>
    <row r="7068" spans="1:26" hidden="1" x14ac:dyDescent="0.25">
      <c r="A7068" t="s">
        <v>27866</v>
      </c>
      <c r="B7068" t="s">
        <v>27867</v>
      </c>
      <c r="C7068" s="1" t="str">
        <f t="shared" si="1164"/>
        <v>21:0392</v>
      </c>
      <c r="D7068" s="1" t="str">
        <f t="shared" si="1171"/>
        <v>21:0131</v>
      </c>
      <c r="E7068" t="s">
        <v>27868</v>
      </c>
      <c r="F7068" t="s">
        <v>27869</v>
      </c>
      <c r="H7068">
        <v>68.070125099999998</v>
      </c>
      <c r="I7068">
        <v>-82.9951303</v>
      </c>
      <c r="J7068" s="1" t="str">
        <f t="shared" si="1172"/>
        <v>NGR lake sediment grab sample</v>
      </c>
      <c r="K7068" s="1" t="str">
        <f t="shared" si="1173"/>
        <v>&lt;177 micron (NGR)</v>
      </c>
      <c r="L7068">
        <v>64</v>
      </c>
      <c r="M7068" t="s">
        <v>259</v>
      </c>
      <c r="N7068">
        <v>1207</v>
      </c>
      <c r="O7068" t="s">
        <v>252</v>
      </c>
      <c r="P7068" t="s">
        <v>488</v>
      </c>
      <c r="Q7068" t="s">
        <v>34</v>
      </c>
      <c r="R7068" t="s">
        <v>133</v>
      </c>
      <c r="S7068" t="s">
        <v>110</v>
      </c>
      <c r="T7068" t="s">
        <v>122</v>
      </c>
      <c r="U7068" t="s">
        <v>2645</v>
      </c>
      <c r="V7068" t="s">
        <v>2145</v>
      </c>
      <c r="W7068" t="s">
        <v>53</v>
      </c>
      <c r="X7068" t="s">
        <v>79</v>
      </c>
      <c r="Y7068" t="s">
        <v>125</v>
      </c>
      <c r="Z7068" t="s">
        <v>3487</v>
      </c>
    </row>
    <row r="7069" spans="1:26" hidden="1" x14ac:dyDescent="0.25">
      <c r="A7069" t="s">
        <v>27870</v>
      </c>
      <c r="B7069" t="s">
        <v>27871</v>
      </c>
      <c r="C7069" s="1" t="str">
        <f t="shared" si="1164"/>
        <v>21:0392</v>
      </c>
      <c r="D7069" s="1" t="str">
        <f t="shared" si="1171"/>
        <v>21:0131</v>
      </c>
      <c r="E7069" t="s">
        <v>27868</v>
      </c>
      <c r="F7069" t="s">
        <v>27872</v>
      </c>
      <c r="H7069">
        <v>68.070125099999998</v>
      </c>
      <c r="I7069">
        <v>-82.9951303</v>
      </c>
      <c r="J7069" s="1" t="str">
        <f t="shared" si="1172"/>
        <v>NGR lake sediment grab sample</v>
      </c>
      <c r="K7069" s="1" t="str">
        <f t="shared" si="1173"/>
        <v>&lt;177 micron (NGR)</v>
      </c>
      <c r="L7069">
        <v>64</v>
      </c>
      <c r="M7069" t="s">
        <v>268</v>
      </c>
      <c r="N7069">
        <v>1208</v>
      </c>
      <c r="O7069" t="s">
        <v>631</v>
      </c>
      <c r="P7069" t="s">
        <v>841</v>
      </c>
      <c r="Q7069" t="s">
        <v>77</v>
      </c>
      <c r="R7069" t="s">
        <v>696</v>
      </c>
      <c r="S7069" t="s">
        <v>277</v>
      </c>
      <c r="T7069" t="s">
        <v>122</v>
      </c>
      <c r="U7069" t="s">
        <v>868</v>
      </c>
      <c r="V7069" t="s">
        <v>5055</v>
      </c>
      <c r="W7069" t="s">
        <v>53</v>
      </c>
      <c r="X7069" t="s">
        <v>48</v>
      </c>
      <c r="Y7069" t="s">
        <v>41</v>
      </c>
      <c r="Z7069" t="s">
        <v>3417</v>
      </c>
    </row>
    <row r="7070" spans="1:26" hidden="1" x14ac:dyDescent="0.25">
      <c r="A7070" t="s">
        <v>27873</v>
      </c>
      <c r="B7070" t="s">
        <v>27874</v>
      </c>
      <c r="C7070" s="1" t="str">
        <f t="shared" si="1164"/>
        <v>21:0392</v>
      </c>
      <c r="D7070" s="1" t="str">
        <f t="shared" si="1171"/>
        <v>21:0131</v>
      </c>
      <c r="E7070" t="s">
        <v>27875</v>
      </c>
      <c r="F7070" t="s">
        <v>27876</v>
      </c>
      <c r="H7070">
        <v>68.090330600000001</v>
      </c>
      <c r="I7070">
        <v>-83.053119100000004</v>
      </c>
      <c r="J7070" s="1" t="str">
        <f t="shared" si="1172"/>
        <v>NGR lake sediment grab sample</v>
      </c>
      <c r="K7070" s="1" t="str">
        <f t="shared" si="1173"/>
        <v>&lt;177 micron (NGR)</v>
      </c>
      <c r="L7070">
        <v>64</v>
      </c>
      <c r="M7070" t="s">
        <v>60</v>
      </c>
      <c r="N7070">
        <v>1209</v>
      </c>
      <c r="O7070" t="s">
        <v>497</v>
      </c>
      <c r="P7070" t="s">
        <v>528</v>
      </c>
      <c r="Q7070" t="s">
        <v>321</v>
      </c>
      <c r="R7070" t="s">
        <v>1254</v>
      </c>
      <c r="S7070" t="s">
        <v>334</v>
      </c>
      <c r="T7070" t="s">
        <v>36</v>
      </c>
      <c r="U7070" t="s">
        <v>5757</v>
      </c>
      <c r="V7070" t="s">
        <v>19954</v>
      </c>
      <c r="W7070" t="s">
        <v>66</v>
      </c>
      <c r="X7070" t="s">
        <v>79</v>
      </c>
      <c r="Y7070" t="s">
        <v>41</v>
      </c>
      <c r="Z7070" t="s">
        <v>10226</v>
      </c>
    </row>
    <row r="7071" spans="1:26" hidden="1" x14ac:dyDescent="0.25">
      <c r="A7071" t="s">
        <v>27877</v>
      </c>
      <c r="B7071" t="s">
        <v>27878</v>
      </c>
      <c r="C7071" s="1" t="str">
        <f t="shared" si="1164"/>
        <v>21:0392</v>
      </c>
      <c r="D7071" s="1" t="str">
        <f t="shared" si="1171"/>
        <v>21:0131</v>
      </c>
      <c r="E7071" t="s">
        <v>27879</v>
      </c>
      <c r="F7071" t="s">
        <v>27880</v>
      </c>
      <c r="H7071">
        <v>68.103762000000003</v>
      </c>
      <c r="I7071">
        <v>-83.043811099999999</v>
      </c>
      <c r="J7071" s="1" t="str">
        <f t="shared" si="1172"/>
        <v>NGR lake sediment grab sample</v>
      </c>
      <c r="K7071" s="1" t="str">
        <f t="shared" si="1173"/>
        <v>&lt;177 micron (NGR)</v>
      </c>
      <c r="L7071">
        <v>64</v>
      </c>
      <c r="M7071" t="s">
        <v>73</v>
      </c>
      <c r="N7071">
        <v>1210</v>
      </c>
      <c r="O7071" t="s">
        <v>465</v>
      </c>
      <c r="P7071" t="s">
        <v>91</v>
      </c>
      <c r="Q7071" t="s">
        <v>349</v>
      </c>
      <c r="R7071" t="s">
        <v>1828</v>
      </c>
      <c r="S7071" t="s">
        <v>145</v>
      </c>
      <c r="T7071" t="s">
        <v>36</v>
      </c>
      <c r="U7071" t="s">
        <v>464</v>
      </c>
      <c r="V7071" t="s">
        <v>25824</v>
      </c>
      <c r="W7071" t="s">
        <v>66</v>
      </c>
      <c r="X7071" t="s">
        <v>48</v>
      </c>
      <c r="Y7071" t="s">
        <v>125</v>
      </c>
      <c r="Z7071" t="s">
        <v>156</v>
      </c>
    </row>
    <row r="7072" spans="1:26" hidden="1" x14ac:dyDescent="0.25">
      <c r="A7072" t="s">
        <v>27881</v>
      </c>
      <c r="B7072" t="s">
        <v>27882</v>
      </c>
      <c r="C7072" s="1" t="str">
        <f t="shared" si="1164"/>
        <v>21:0392</v>
      </c>
      <c r="D7072" s="1" t="str">
        <f t="shared" si="1171"/>
        <v>21:0131</v>
      </c>
      <c r="E7072" t="s">
        <v>27883</v>
      </c>
      <c r="F7072" t="s">
        <v>27884</v>
      </c>
      <c r="H7072">
        <v>68.1337908</v>
      </c>
      <c r="I7072">
        <v>-82.994103499999994</v>
      </c>
      <c r="J7072" s="1" t="str">
        <f t="shared" si="1172"/>
        <v>NGR lake sediment grab sample</v>
      </c>
      <c r="K7072" s="1" t="str">
        <f t="shared" si="1173"/>
        <v>&lt;177 micron (NGR)</v>
      </c>
      <c r="L7072">
        <v>64</v>
      </c>
      <c r="M7072" t="s">
        <v>87</v>
      </c>
      <c r="N7072">
        <v>1211</v>
      </c>
      <c r="O7072" t="s">
        <v>509</v>
      </c>
      <c r="P7072" t="s">
        <v>300</v>
      </c>
      <c r="Q7072" t="s">
        <v>290</v>
      </c>
      <c r="R7072" t="s">
        <v>691</v>
      </c>
      <c r="S7072" t="s">
        <v>135</v>
      </c>
      <c r="T7072" t="s">
        <v>36</v>
      </c>
      <c r="U7072" t="s">
        <v>933</v>
      </c>
      <c r="V7072" t="s">
        <v>3557</v>
      </c>
      <c r="W7072" t="s">
        <v>66</v>
      </c>
      <c r="X7072" t="s">
        <v>890</v>
      </c>
      <c r="Y7072" t="s">
        <v>41</v>
      </c>
      <c r="Z7072" t="s">
        <v>1830</v>
      </c>
    </row>
    <row r="7073" spans="1:26" hidden="1" x14ac:dyDescent="0.25">
      <c r="A7073" t="s">
        <v>27885</v>
      </c>
      <c r="B7073" t="s">
        <v>27886</v>
      </c>
      <c r="C7073" s="1" t="str">
        <f t="shared" si="1164"/>
        <v>21:0392</v>
      </c>
      <c r="D7073" s="1" t="str">
        <f t="shared" si="1171"/>
        <v>21:0131</v>
      </c>
      <c r="E7073" t="s">
        <v>27887</v>
      </c>
      <c r="F7073" t="s">
        <v>27888</v>
      </c>
      <c r="H7073">
        <v>68.153588299999996</v>
      </c>
      <c r="I7073">
        <v>-83.016056699999993</v>
      </c>
      <c r="J7073" s="1" t="str">
        <f t="shared" si="1172"/>
        <v>NGR lake sediment grab sample</v>
      </c>
      <c r="K7073" s="1" t="str">
        <f t="shared" si="1173"/>
        <v>&lt;177 micron (NGR)</v>
      </c>
      <c r="L7073">
        <v>64</v>
      </c>
      <c r="M7073" t="s">
        <v>96</v>
      </c>
      <c r="N7073">
        <v>1212</v>
      </c>
      <c r="O7073" t="s">
        <v>119</v>
      </c>
      <c r="P7073" t="s">
        <v>243</v>
      </c>
      <c r="Q7073" t="s">
        <v>198</v>
      </c>
      <c r="R7073" t="s">
        <v>4122</v>
      </c>
      <c r="S7073" t="s">
        <v>244</v>
      </c>
      <c r="T7073" t="s">
        <v>122</v>
      </c>
      <c r="U7073" t="s">
        <v>2164</v>
      </c>
      <c r="V7073" t="s">
        <v>10734</v>
      </c>
      <c r="W7073" t="s">
        <v>63</v>
      </c>
      <c r="X7073" t="s">
        <v>79</v>
      </c>
      <c r="Y7073" t="s">
        <v>125</v>
      </c>
      <c r="Z7073" t="s">
        <v>9383</v>
      </c>
    </row>
    <row r="7074" spans="1:26" hidden="1" x14ac:dyDescent="0.25">
      <c r="A7074" t="s">
        <v>27889</v>
      </c>
      <c r="B7074" t="s">
        <v>27890</v>
      </c>
      <c r="C7074" s="1" t="str">
        <f t="shared" si="1164"/>
        <v>21:0392</v>
      </c>
      <c r="D7074" s="1" t="str">
        <f>HYPERLINK("http://geochem.nrcan.gc.ca/cdogs/content/svy/svy_e.htm", "")</f>
        <v/>
      </c>
      <c r="G7074" s="1" t="str">
        <f>HYPERLINK("http://geochem.nrcan.gc.ca/cdogs/content/cr_/cr_00007_e.htm", "7")</f>
        <v>7</v>
      </c>
      <c r="J7074" t="s">
        <v>220</v>
      </c>
      <c r="K7074" t="s">
        <v>221</v>
      </c>
      <c r="L7074">
        <v>64</v>
      </c>
      <c r="M7074" t="s">
        <v>222</v>
      </c>
      <c r="N7074">
        <v>1213</v>
      </c>
      <c r="O7074" t="s">
        <v>133</v>
      </c>
      <c r="P7074" t="s">
        <v>133</v>
      </c>
      <c r="Q7074" t="s">
        <v>290</v>
      </c>
      <c r="R7074" t="s">
        <v>78</v>
      </c>
      <c r="S7074" t="s">
        <v>33</v>
      </c>
      <c r="T7074" t="s">
        <v>225</v>
      </c>
      <c r="U7074" t="s">
        <v>825</v>
      </c>
      <c r="V7074" t="s">
        <v>457</v>
      </c>
      <c r="W7074" t="s">
        <v>53</v>
      </c>
      <c r="X7074" t="s">
        <v>760</v>
      </c>
      <c r="Y7074" t="s">
        <v>596</v>
      </c>
      <c r="Z7074" t="s">
        <v>760</v>
      </c>
    </row>
    <row r="7075" spans="1:26" hidden="1" x14ac:dyDescent="0.25">
      <c r="A7075" t="s">
        <v>27891</v>
      </c>
      <c r="B7075" t="s">
        <v>27892</v>
      </c>
      <c r="C7075" s="1" t="str">
        <f t="shared" si="1164"/>
        <v>21:0392</v>
      </c>
      <c r="D7075" s="1" t="str">
        <f t="shared" ref="D7075:D7087" si="1174">HYPERLINK("http://geochem.nrcan.gc.ca/cdogs/content/svy/svy210131_e.htm", "21:0131")</f>
        <v>21:0131</v>
      </c>
      <c r="E7075" t="s">
        <v>27893</v>
      </c>
      <c r="F7075" t="s">
        <v>27894</v>
      </c>
      <c r="H7075">
        <v>68.149130900000003</v>
      </c>
      <c r="I7075">
        <v>-83.084744000000001</v>
      </c>
      <c r="J7075" s="1" t="str">
        <f t="shared" ref="J7075:J7087" si="1175">HYPERLINK("http://geochem.nrcan.gc.ca/cdogs/content/kwd/kwd020027_e.htm", "NGR lake sediment grab sample")</f>
        <v>NGR lake sediment grab sample</v>
      </c>
      <c r="K7075" s="1" t="str">
        <f t="shared" ref="K7075:K7087" si="1176">HYPERLINK("http://geochem.nrcan.gc.ca/cdogs/content/kwd/kwd080006_e.htm", "&lt;177 micron (NGR)")</f>
        <v>&lt;177 micron (NGR)</v>
      </c>
      <c r="L7075">
        <v>64</v>
      </c>
      <c r="M7075" t="s">
        <v>106</v>
      </c>
      <c r="N7075">
        <v>1214</v>
      </c>
      <c r="O7075" t="s">
        <v>1177</v>
      </c>
      <c r="P7075" t="s">
        <v>54</v>
      </c>
      <c r="Q7075" t="s">
        <v>34</v>
      </c>
      <c r="R7075" t="s">
        <v>4122</v>
      </c>
      <c r="S7075" t="s">
        <v>244</v>
      </c>
      <c r="T7075" t="s">
        <v>36</v>
      </c>
      <c r="U7075" t="s">
        <v>2579</v>
      </c>
      <c r="V7075" t="s">
        <v>5500</v>
      </c>
      <c r="W7075" t="s">
        <v>80</v>
      </c>
      <c r="X7075" t="s">
        <v>283</v>
      </c>
      <c r="Y7075" t="s">
        <v>41</v>
      </c>
      <c r="Z7075" t="s">
        <v>1137</v>
      </c>
    </row>
    <row r="7076" spans="1:26" hidden="1" x14ac:dyDescent="0.25">
      <c r="A7076" t="s">
        <v>27895</v>
      </c>
      <c r="B7076" t="s">
        <v>27896</v>
      </c>
      <c r="C7076" s="1" t="str">
        <f t="shared" si="1164"/>
        <v>21:0392</v>
      </c>
      <c r="D7076" s="1" t="str">
        <f t="shared" si="1174"/>
        <v>21:0131</v>
      </c>
      <c r="E7076" t="s">
        <v>27897</v>
      </c>
      <c r="F7076" t="s">
        <v>27898</v>
      </c>
      <c r="H7076">
        <v>68.157261000000005</v>
      </c>
      <c r="I7076">
        <v>-83.073988400000005</v>
      </c>
      <c r="J7076" s="1" t="str">
        <f t="shared" si="1175"/>
        <v>NGR lake sediment grab sample</v>
      </c>
      <c r="K7076" s="1" t="str">
        <f t="shared" si="1176"/>
        <v>&lt;177 micron (NGR)</v>
      </c>
      <c r="L7076">
        <v>64</v>
      </c>
      <c r="M7076" t="s">
        <v>118</v>
      </c>
      <c r="N7076">
        <v>1215</v>
      </c>
      <c r="O7076" t="s">
        <v>463</v>
      </c>
      <c r="P7076" t="s">
        <v>163</v>
      </c>
      <c r="Q7076" t="s">
        <v>77</v>
      </c>
      <c r="R7076" t="s">
        <v>67</v>
      </c>
      <c r="S7076" t="s">
        <v>546</v>
      </c>
      <c r="T7076" t="s">
        <v>36</v>
      </c>
      <c r="U7076" t="s">
        <v>2300</v>
      </c>
      <c r="V7076" t="s">
        <v>19607</v>
      </c>
      <c r="W7076" t="s">
        <v>80</v>
      </c>
      <c r="X7076" t="s">
        <v>82</v>
      </c>
      <c r="Y7076" t="s">
        <v>41</v>
      </c>
      <c r="Z7076" t="s">
        <v>1442</v>
      </c>
    </row>
    <row r="7077" spans="1:26" hidden="1" x14ac:dyDescent="0.25">
      <c r="A7077" t="s">
        <v>27899</v>
      </c>
      <c r="B7077" t="s">
        <v>27900</v>
      </c>
      <c r="C7077" s="1" t="str">
        <f t="shared" si="1164"/>
        <v>21:0392</v>
      </c>
      <c r="D7077" s="1" t="str">
        <f t="shared" si="1174"/>
        <v>21:0131</v>
      </c>
      <c r="E7077" t="s">
        <v>27901</v>
      </c>
      <c r="F7077" t="s">
        <v>27902</v>
      </c>
      <c r="H7077">
        <v>68.171178999999995</v>
      </c>
      <c r="I7077">
        <v>-82.939779799999997</v>
      </c>
      <c r="J7077" s="1" t="str">
        <f t="shared" si="1175"/>
        <v>NGR lake sediment grab sample</v>
      </c>
      <c r="K7077" s="1" t="str">
        <f t="shared" si="1176"/>
        <v>&lt;177 micron (NGR)</v>
      </c>
      <c r="L7077">
        <v>64</v>
      </c>
      <c r="M7077" t="s">
        <v>131</v>
      </c>
      <c r="N7077">
        <v>1216</v>
      </c>
      <c r="O7077" t="s">
        <v>31</v>
      </c>
      <c r="P7077" t="s">
        <v>207</v>
      </c>
      <c r="Q7077" t="s">
        <v>277</v>
      </c>
      <c r="R7077" t="s">
        <v>343</v>
      </c>
      <c r="S7077" t="s">
        <v>82</v>
      </c>
      <c r="T7077" t="s">
        <v>36</v>
      </c>
      <c r="U7077" t="s">
        <v>3982</v>
      </c>
      <c r="V7077" t="s">
        <v>5107</v>
      </c>
      <c r="W7077" t="s">
        <v>63</v>
      </c>
      <c r="X7077" t="s">
        <v>283</v>
      </c>
      <c r="Y7077" t="s">
        <v>125</v>
      </c>
      <c r="Z7077" t="s">
        <v>4244</v>
      </c>
    </row>
    <row r="7078" spans="1:26" hidden="1" x14ac:dyDescent="0.25">
      <c r="A7078" t="s">
        <v>27903</v>
      </c>
      <c r="B7078" t="s">
        <v>27904</v>
      </c>
      <c r="C7078" s="1" t="str">
        <f t="shared" ref="C7078:C7141" si="1177">HYPERLINK("http://geochem.nrcan.gc.ca/cdogs/content/bdl/bdl210392_e.htm", "21:0392")</f>
        <v>21:0392</v>
      </c>
      <c r="D7078" s="1" t="str">
        <f t="shared" si="1174"/>
        <v>21:0131</v>
      </c>
      <c r="E7078" t="s">
        <v>27856</v>
      </c>
      <c r="F7078" t="s">
        <v>27905</v>
      </c>
      <c r="H7078">
        <v>68.194396100000006</v>
      </c>
      <c r="I7078">
        <v>-82.987112199999999</v>
      </c>
      <c r="J7078" s="1" t="str">
        <f t="shared" si="1175"/>
        <v>NGR lake sediment grab sample</v>
      </c>
      <c r="K7078" s="1" t="str">
        <f t="shared" si="1176"/>
        <v>&lt;177 micron (NGR)</v>
      </c>
      <c r="L7078">
        <v>64</v>
      </c>
      <c r="M7078" t="s">
        <v>366</v>
      </c>
      <c r="N7078">
        <v>1217</v>
      </c>
      <c r="O7078" t="s">
        <v>528</v>
      </c>
      <c r="P7078" t="s">
        <v>455</v>
      </c>
      <c r="Q7078" t="s">
        <v>271</v>
      </c>
      <c r="R7078" t="s">
        <v>1058</v>
      </c>
      <c r="S7078" t="s">
        <v>668</v>
      </c>
      <c r="T7078" t="s">
        <v>36</v>
      </c>
      <c r="U7078" t="s">
        <v>464</v>
      </c>
      <c r="V7078" t="s">
        <v>16665</v>
      </c>
      <c r="W7078" t="s">
        <v>63</v>
      </c>
      <c r="X7078" t="s">
        <v>82</v>
      </c>
      <c r="Y7078" t="s">
        <v>41</v>
      </c>
      <c r="Z7078" t="s">
        <v>146</v>
      </c>
    </row>
    <row r="7079" spans="1:26" hidden="1" x14ac:dyDescent="0.25">
      <c r="A7079" t="s">
        <v>27906</v>
      </c>
      <c r="B7079" t="s">
        <v>27907</v>
      </c>
      <c r="C7079" s="1" t="str">
        <f t="shared" si="1177"/>
        <v>21:0392</v>
      </c>
      <c r="D7079" s="1" t="str">
        <f t="shared" si="1174"/>
        <v>21:0131</v>
      </c>
      <c r="E7079" t="s">
        <v>27908</v>
      </c>
      <c r="F7079" t="s">
        <v>27909</v>
      </c>
      <c r="H7079">
        <v>68.215032699999995</v>
      </c>
      <c r="I7079">
        <v>-82.972114599999998</v>
      </c>
      <c r="J7079" s="1" t="str">
        <f t="shared" si="1175"/>
        <v>NGR lake sediment grab sample</v>
      </c>
      <c r="K7079" s="1" t="str">
        <f t="shared" si="1176"/>
        <v>&lt;177 micron (NGR)</v>
      </c>
      <c r="L7079">
        <v>64</v>
      </c>
      <c r="M7079" t="s">
        <v>143</v>
      </c>
      <c r="N7079">
        <v>1218</v>
      </c>
      <c r="O7079" t="s">
        <v>163</v>
      </c>
      <c r="P7079" t="s">
        <v>188</v>
      </c>
      <c r="Q7079" t="s">
        <v>394</v>
      </c>
      <c r="R7079" t="s">
        <v>119</v>
      </c>
      <c r="S7079" t="s">
        <v>35</v>
      </c>
      <c r="T7079" t="s">
        <v>36</v>
      </c>
      <c r="U7079" t="s">
        <v>964</v>
      </c>
      <c r="V7079" t="s">
        <v>181</v>
      </c>
      <c r="W7079" t="s">
        <v>80</v>
      </c>
      <c r="X7079" t="s">
        <v>82</v>
      </c>
      <c r="Y7079" t="s">
        <v>41</v>
      </c>
      <c r="Z7079" t="s">
        <v>953</v>
      </c>
    </row>
    <row r="7080" spans="1:26" hidden="1" x14ac:dyDescent="0.25">
      <c r="A7080" t="s">
        <v>27910</v>
      </c>
      <c r="B7080" t="s">
        <v>27911</v>
      </c>
      <c r="C7080" s="1" t="str">
        <f t="shared" si="1177"/>
        <v>21:0392</v>
      </c>
      <c r="D7080" s="1" t="str">
        <f t="shared" si="1174"/>
        <v>21:0131</v>
      </c>
      <c r="E7080" t="s">
        <v>27912</v>
      </c>
      <c r="F7080" t="s">
        <v>27913</v>
      </c>
      <c r="H7080">
        <v>68.244098600000001</v>
      </c>
      <c r="I7080">
        <v>-82.918148599999995</v>
      </c>
      <c r="J7080" s="1" t="str">
        <f t="shared" si="1175"/>
        <v>NGR lake sediment grab sample</v>
      </c>
      <c r="K7080" s="1" t="str">
        <f t="shared" si="1176"/>
        <v>&lt;177 micron (NGR)</v>
      </c>
      <c r="L7080">
        <v>64</v>
      </c>
      <c r="M7080" t="s">
        <v>177</v>
      </c>
      <c r="N7080">
        <v>1219</v>
      </c>
      <c r="O7080" t="s">
        <v>639</v>
      </c>
      <c r="P7080" t="s">
        <v>405</v>
      </c>
      <c r="Q7080" t="s">
        <v>334</v>
      </c>
      <c r="R7080" t="s">
        <v>1432</v>
      </c>
      <c r="S7080" t="s">
        <v>335</v>
      </c>
      <c r="T7080" t="s">
        <v>36</v>
      </c>
      <c r="U7080" t="s">
        <v>19764</v>
      </c>
      <c r="V7080" t="s">
        <v>8678</v>
      </c>
      <c r="W7080" t="s">
        <v>63</v>
      </c>
      <c r="X7080" t="s">
        <v>890</v>
      </c>
      <c r="Y7080" t="s">
        <v>41</v>
      </c>
      <c r="Z7080" t="s">
        <v>2127</v>
      </c>
    </row>
    <row r="7081" spans="1:26" hidden="1" x14ac:dyDescent="0.25">
      <c r="A7081" t="s">
        <v>27914</v>
      </c>
      <c r="B7081" t="s">
        <v>27915</v>
      </c>
      <c r="C7081" s="1" t="str">
        <f t="shared" si="1177"/>
        <v>21:0392</v>
      </c>
      <c r="D7081" s="1" t="str">
        <f t="shared" si="1174"/>
        <v>21:0131</v>
      </c>
      <c r="E7081" t="s">
        <v>27916</v>
      </c>
      <c r="F7081" t="s">
        <v>27917</v>
      </c>
      <c r="H7081">
        <v>68.311312599999994</v>
      </c>
      <c r="I7081">
        <v>-83.074507600000004</v>
      </c>
      <c r="J7081" s="1" t="str">
        <f t="shared" si="1175"/>
        <v>NGR lake sediment grab sample</v>
      </c>
      <c r="K7081" s="1" t="str">
        <f t="shared" si="1176"/>
        <v>&lt;177 micron (NGR)</v>
      </c>
      <c r="L7081">
        <v>64</v>
      </c>
      <c r="M7081" t="s">
        <v>187</v>
      </c>
      <c r="N7081">
        <v>1220</v>
      </c>
      <c r="O7081" t="s">
        <v>465</v>
      </c>
      <c r="P7081" t="s">
        <v>208</v>
      </c>
      <c r="Q7081" t="s">
        <v>244</v>
      </c>
      <c r="R7081" t="s">
        <v>74</v>
      </c>
      <c r="S7081" t="s">
        <v>349</v>
      </c>
      <c r="T7081" t="s">
        <v>65</v>
      </c>
      <c r="U7081" t="s">
        <v>2314</v>
      </c>
      <c r="V7081" t="s">
        <v>22850</v>
      </c>
      <c r="W7081" t="s">
        <v>80</v>
      </c>
      <c r="X7081" t="s">
        <v>100</v>
      </c>
      <c r="Y7081" t="s">
        <v>125</v>
      </c>
      <c r="Z7081" t="s">
        <v>201</v>
      </c>
    </row>
    <row r="7082" spans="1:26" hidden="1" x14ac:dyDescent="0.25">
      <c r="A7082" t="s">
        <v>27918</v>
      </c>
      <c r="B7082" t="s">
        <v>27919</v>
      </c>
      <c r="C7082" s="1" t="str">
        <f t="shared" si="1177"/>
        <v>21:0392</v>
      </c>
      <c r="D7082" s="1" t="str">
        <f t="shared" si="1174"/>
        <v>21:0131</v>
      </c>
      <c r="E7082" t="s">
        <v>27920</v>
      </c>
      <c r="F7082" t="s">
        <v>27921</v>
      </c>
      <c r="H7082">
        <v>68.311434199999994</v>
      </c>
      <c r="I7082">
        <v>-83.112675999999993</v>
      </c>
      <c r="J7082" s="1" t="str">
        <f t="shared" si="1175"/>
        <v>NGR lake sediment grab sample</v>
      </c>
      <c r="K7082" s="1" t="str">
        <f t="shared" si="1176"/>
        <v>&lt;177 micron (NGR)</v>
      </c>
      <c r="L7082">
        <v>64</v>
      </c>
      <c r="M7082" t="s">
        <v>196</v>
      </c>
      <c r="N7082">
        <v>1221</v>
      </c>
      <c r="O7082" t="s">
        <v>497</v>
      </c>
      <c r="P7082" t="s">
        <v>631</v>
      </c>
      <c r="Q7082" t="s">
        <v>277</v>
      </c>
      <c r="R7082" t="s">
        <v>81</v>
      </c>
      <c r="S7082" t="s">
        <v>145</v>
      </c>
      <c r="T7082" t="s">
        <v>36</v>
      </c>
      <c r="U7082" t="s">
        <v>407</v>
      </c>
      <c r="V7082" t="s">
        <v>14056</v>
      </c>
      <c r="W7082" t="s">
        <v>80</v>
      </c>
      <c r="X7082" t="s">
        <v>300</v>
      </c>
      <c r="Y7082" t="s">
        <v>41</v>
      </c>
      <c r="Z7082" t="s">
        <v>865</v>
      </c>
    </row>
    <row r="7083" spans="1:26" hidden="1" x14ac:dyDescent="0.25">
      <c r="A7083" t="s">
        <v>27922</v>
      </c>
      <c r="B7083" t="s">
        <v>27923</v>
      </c>
      <c r="C7083" s="1" t="str">
        <f t="shared" si="1177"/>
        <v>21:0392</v>
      </c>
      <c r="D7083" s="1" t="str">
        <f t="shared" si="1174"/>
        <v>21:0131</v>
      </c>
      <c r="E7083" t="s">
        <v>27924</v>
      </c>
      <c r="F7083" t="s">
        <v>27925</v>
      </c>
      <c r="H7083">
        <v>68.331835499999997</v>
      </c>
      <c r="I7083">
        <v>-83.095897399999998</v>
      </c>
      <c r="J7083" s="1" t="str">
        <f t="shared" si="1175"/>
        <v>NGR lake sediment grab sample</v>
      </c>
      <c r="K7083" s="1" t="str">
        <f t="shared" si="1176"/>
        <v>&lt;177 micron (NGR)</v>
      </c>
      <c r="L7083">
        <v>64</v>
      </c>
      <c r="M7083" t="s">
        <v>206</v>
      </c>
      <c r="N7083">
        <v>1222</v>
      </c>
      <c r="O7083" t="s">
        <v>679</v>
      </c>
      <c r="P7083" t="s">
        <v>108</v>
      </c>
      <c r="Q7083" t="s">
        <v>76</v>
      </c>
      <c r="R7083" t="s">
        <v>904</v>
      </c>
      <c r="S7083" t="s">
        <v>135</v>
      </c>
      <c r="T7083" t="s">
        <v>36</v>
      </c>
      <c r="U7083" t="s">
        <v>3503</v>
      </c>
      <c r="V7083" t="s">
        <v>959</v>
      </c>
      <c r="W7083" t="s">
        <v>66</v>
      </c>
      <c r="X7083" t="s">
        <v>82</v>
      </c>
      <c r="Y7083" t="s">
        <v>125</v>
      </c>
      <c r="Z7083" t="s">
        <v>895</v>
      </c>
    </row>
    <row r="7084" spans="1:26" hidden="1" x14ac:dyDescent="0.25">
      <c r="A7084" t="s">
        <v>27926</v>
      </c>
      <c r="B7084" t="s">
        <v>27927</v>
      </c>
      <c r="C7084" s="1" t="str">
        <f t="shared" si="1177"/>
        <v>21:0392</v>
      </c>
      <c r="D7084" s="1" t="str">
        <f t="shared" si="1174"/>
        <v>21:0131</v>
      </c>
      <c r="E7084" t="s">
        <v>27928</v>
      </c>
      <c r="F7084" t="s">
        <v>27929</v>
      </c>
      <c r="H7084">
        <v>68.3354207</v>
      </c>
      <c r="I7084">
        <v>-83.058758699999998</v>
      </c>
      <c r="J7084" s="1" t="str">
        <f t="shared" si="1175"/>
        <v>NGR lake sediment grab sample</v>
      </c>
      <c r="K7084" s="1" t="str">
        <f t="shared" si="1176"/>
        <v>&lt;177 micron (NGR)</v>
      </c>
      <c r="L7084">
        <v>64</v>
      </c>
      <c r="M7084" t="s">
        <v>214</v>
      </c>
      <c r="N7084">
        <v>1223</v>
      </c>
      <c r="O7084" t="s">
        <v>253</v>
      </c>
      <c r="P7084" t="s">
        <v>35</v>
      </c>
      <c r="Q7084" t="s">
        <v>97</v>
      </c>
      <c r="R7084" t="s">
        <v>335</v>
      </c>
      <c r="S7084" t="s">
        <v>156</v>
      </c>
      <c r="T7084" t="s">
        <v>36</v>
      </c>
      <c r="U7084" t="s">
        <v>503</v>
      </c>
      <c r="V7084" t="s">
        <v>368</v>
      </c>
      <c r="W7084" t="s">
        <v>63</v>
      </c>
      <c r="X7084" t="s">
        <v>283</v>
      </c>
      <c r="Y7084" t="s">
        <v>41</v>
      </c>
      <c r="Z7084" t="s">
        <v>4754</v>
      </c>
    </row>
    <row r="7085" spans="1:26" hidden="1" x14ac:dyDescent="0.25">
      <c r="A7085" t="s">
        <v>27930</v>
      </c>
      <c r="B7085" t="s">
        <v>27931</v>
      </c>
      <c r="C7085" s="1" t="str">
        <f t="shared" si="1177"/>
        <v>21:0392</v>
      </c>
      <c r="D7085" s="1" t="str">
        <f t="shared" si="1174"/>
        <v>21:0131</v>
      </c>
      <c r="E7085" t="s">
        <v>27932</v>
      </c>
      <c r="F7085" t="s">
        <v>27933</v>
      </c>
      <c r="H7085">
        <v>68.416525399999998</v>
      </c>
      <c r="I7085">
        <v>-83.051522300000002</v>
      </c>
      <c r="J7085" s="1" t="str">
        <f t="shared" si="1175"/>
        <v>NGR lake sediment grab sample</v>
      </c>
      <c r="K7085" s="1" t="str">
        <f t="shared" si="1176"/>
        <v>&lt;177 micron (NGR)</v>
      </c>
      <c r="L7085">
        <v>65</v>
      </c>
      <c r="M7085" t="s">
        <v>242</v>
      </c>
      <c r="N7085">
        <v>1224</v>
      </c>
      <c r="O7085" t="s">
        <v>320</v>
      </c>
      <c r="P7085" t="s">
        <v>300</v>
      </c>
      <c r="Q7085" t="s">
        <v>39</v>
      </c>
      <c r="R7085" t="s">
        <v>335</v>
      </c>
      <c r="S7085" t="s">
        <v>50</v>
      </c>
      <c r="T7085" t="s">
        <v>36</v>
      </c>
      <c r="U7085" t="s">
        <v>3605</v>
      </c>
      <c r="V7085" t="s">
        <v>3466</v>
      </c>
      <c r="W7085" t="s">
        <v>80</v>
      </c>
      <c r="X7085" t="s">
        <v>890</v>
      </c>
      <c r="Y7085" t="s">
        <v>309</v>
      </c>
      <c r="Z7085" t="s">
        <v>2391</v>
      </c>
    </row>
    <row r="7086" spans="1:26" hidden="1" x14ac:dyDescent="0.25">
      <c r="A7086" t="s">
        <v>27934</v>
      </c>
      <c r="B7086" t="s">
        <v>27935</v>
      </c>
      <c r="C7086" s="1" t="str">
        <f t="shared" si="1177"/>
        <v>21:0392</v>
      </c>
      <c r="D7086" s="1" t="str">
        <f t="shared" si="1174"/>
        <v>21:0131</v>
      </c>
      <c r="E7086" t="s">
        <v>27936</v>
      </c>
      <c r="F7086" t="s">
        <v>27937</v>
      </c>
      <c r="H7086">
        <v>68.355562500000005</v>
      </c>
      <c r="I7086">
        <v>-83.112082999999998</v>
      </c>
      <c r="J7086" s="1" t="str">
        <f t="shared" si="1175"/>
        <v>NGR lake sediment grab sample</v>
      </c>
      <c r="K7086" s="1" t="str">
        <f t="shared" si="1176"/>
        <v>&lt;177 micron (NGR)</v>
      </c>
      <c r="L7086">
        <v>65</v>
      </c>
      <c r="M7086" t="s">
        <v>251</v>
      </c>
      <c r="N7086">
        <v>1225</v>
      </c>
      <c r="O7086" t="s">
        <v>1254</v>
      </c>
      <c r="P7086" t="s">
        <v>35</v>
      </c>
      <c r="Q7086" t="s">
        <v>39</v>
      </c>
      <c r="R7086" t="s">
        <v>516</v>
      </c>
      <c r="S7086" t="s">
        <v>76</v>
      </c>
      <c r="T7086" t="s">
        <v>36</v>
      </c>
      <c r="U7086" t="s">
        <v>667</v>
      </c>
      <c r="V7086" t="s">
        <v>1703</v>
      </c>
      <c r="W7086" t="s">
        <v>53</v>
      </c>
      <c r="X7086" t="s">
        <v>77</v>
      </c>
      <c r="Y7086" t="s">
        <v>1607</v>
      </c>
      <c r="Z7086" t="s">
        <v>4295</v>
      </c>
    </row>
    <row r="7087" spans="1:26" hidden="1" x14ac:dyDescent="0.25">
      <c r="A7087" t="s">
        <v>27938</v>
      </c>
      <c r="B7087" t="s">
        <v>27939</v>
      </c>
      <c r="C7087" s="1" t="str">
        <f t="shared" si="1177"/>
        <v>21:0392</v>
      </c>
      <c r="D7087" s="1" t="str">
        <f t="shared" si="1174"/>
        <v>21:0131</v>
      </c>
      <c r="E7087" t="s">
        <v>27940</v>
      </c>
      <c r="F7087" t="s">
        <v>27941</v>
      </c>
      <c r="H7087">
        <v>68.362990300000007</v>
      </c>
      <c r="I7087">
        <v>-83.135505600000002</v>
      </c>
      <c r="J7087" s="1" t="str">
        <f t="shared" si="1175"/>
        <v>NGR lake sediment grab sample</v>
      </c>
      <c r="K7087" s="1" t="str">
        <f t="shared" si="1176"/>
        <v>&lt;177 micron (NGR)</v>
      </c>
      <c r="L7087">
        <v>65</v>
      </c>
      <c r="M7087" t="s">
        <v>259</v>
      </c>
      <c r="N7087">
        <v>1226</v>
      </c>
      <c r="O7087" t="s">
        <v>289</v>
      </c>
      <c r="P7087" t="s">
        <v>224</v>
      </c>
      <c r="Q7087" t="s">
        <v>97</v>
      </c>
      <c r="R7087" t="s">
        <v>165</v>
      </c>
      <c r="S7087" t="s">
        <v>109</v>
      </c>
      <c r="T7087" t="s">
        <v>36</v>
      </c>
      <c r="U7087" t="s">
        <v>355</v>
      </c>
      <c r="V7087" t="s">
        <v>171</v>
      </c>
      <c r="W7087" t="s">
        <v>53</v>
      </c>
      <c r="X7087" t="s">
        <v>82</v>
      </c>
      <c r="Y7087" t="s">
        <v>66</v>
      </c>
      <c r="Z7087" t="s">
        <v>5481</v>
      </c>
    </row>
    <row r="7088" spans="1:26" hidden="1" x14ac:dyDescent="0.25">
      <c r="A7088" t="s">
        <v>27942</v>
      </c>
      <c r="B7088" t="s">
        <v>27943</v>
      </c>
      <c r="C7088" s="1" t="str">
        <f t="shared" si="1177"/>
        <v>21:0392</v>
      </c>
      <c r="D7088" s="1" t="str">
        <f>HYPERLINK("http://geochem.nrcan.gc.ca/cdogs/content/svy/svy_e.htm", "")</f>
        <v/>
      </c>
      <c r="G7088" s="1" t="str">
        <f>HYPERLINK("http://geochem.nrcan.gc.ca/cdogs/content/cr_/cr_00007_e.htm", "7")</f>
        <v>7</v>
      </c>
      <c r="J7088" t="s">
        <v>220</v>
      </c>
      <c r="K7088" t="s">
        <v>221</v>
      </c>
      <c r="L7088">
        <v>65</v>
      </c>
      <c r="M7088" t="s">
        <v>222</v>
      </c>
      <c r="N7088">
        <v>1227</v>
      </c>
      <c r="O7088" t="s">
        <v>133</v>
      </c>
      <c r="P7088" t="s">
        <v>489</v>
      </c>
      <c r="Q7088" t="s">
        <v>109</v>
      </c>
      <c r="R7088" t="s">
        <v>146</v>
      </c>
      <c r="S7088" t="s">
        <v>33</v>
      </c>
      <c r="T7088" t="s">
        <v>65</v>
      </c>
      <c r="U7088" t="s">
        <v>269</v>
      </c>
      <c r="V7088" t="s">
        <v>148</v>
      </c>
      <c r="W7088" t="s">
        <v>53</v>
      </c>
      <c r="X7088" t="s">
        <v>760</v>
      </c>
      <c r="Y7088" t="s">
        <v>271</v>
      </c>
      <c r="Z7088" t="s">
        <v>760</v>
      </c>
    </row>
    <row r="7089" spans="1:26" hidden="1" x14ac:dyDescent="0.25">
      <c r="A7089" t="s">
        <v>27944</v>
      </c>
      <c r="B7089" t="s">
        <v>27945</v>
      </c>
      <c r="C7089" s="1" t="str">
        <f t="shared" si="1177"/>
        <v>21:0392</v>
      </c>
      <c r="D7089" s="1" t="str">
        <f t="shared" ref="D7089:D7115" si="1178">HYPERLINK("http://geochem.nrcan.gc.ca/cdogs/content/svy/svy210131_e.htm", "21:0131")</f>
        <v>21:0131</v>
      </c>
      <c r="E7089" t="s">
        <v>27940</v>
      </c>
      <c r="F7089" t="s">
        <v>27946</v>
      </c>
      <c r="H7089">
        <v>68.362990300000007</v>
      </c>
      <c r="I7089">
        <v>-83.135505600000002</v>
      </c>
      <c r="J7089" s="1" t="str">
        <f t="shared" ref="J7089:J7115" si="1179">HYPERLINK("http://geochem.nrcan.gc.ca/cdogs/content/kwd/kwd020027_e.htm", "NGR lake sediment grab sample")</f>
        <v>NGR lake sediment grab sample</v>
      </c>
      <c r="K7089" s="1" t="str">
        <f t="shared" ref="K7089:K7115" si="1180">HYPERLINK("http://geochem.nrcan.gc.ca/cdogs/content/kwd/kwd080006_e.htm", "&lt;177 micron (NGR)")</f>
        <v>&lt;177 micron (NGR)</v>
      </c>
      <c r="L7089">
        <v>65</v>
      </c>
      <c r="M7089" t="s">
        <v>268</v>
      </c>
      <c r="N7089">
        <v>1228</v>
      </c>
      <c r="O7089" t="s">
        <v>759</v>
      </c>
      <c r="P7089" t="s">
        <v>224</v>
      </c>
      <c r="Q7089" t="s">
        <v>76</v>
      </c>
      <c r="R7089" t="s">
        <v>570</v>
      </c>
      <c r="S7089" t="s">
        <v>290</v>
      </c>
      <c r="T7089" t="s">
        <v>36</v>
      </c>
      <c r="U7089" t="s">
        <v>1869</v>
      </c>
      <c r="V7089" t="s">
        <v>63</v>
      </c>
      <c r="W7089" t="s">
        <v>53</v>
      </c>
      <c r="X7089" t="s">
        <v>890</v>
      </c>
      <c r="Y7089" t="s">
        <v>125</v>
      </c>
      <c r="Z7089" t="s">
        <v>109</v>
      </c>
    </row>
    <row r="7090" spans="1:26" hidden="1" x14ac:dyDescent="0.25">
      <c r="A7090" t="s">
        <v>27947</v>
      </c>
      <c r="B7090" t="s">
        <v>27948</v>
      </c>
      <c r="C7090" s="1" t="str">
        <f t="shared" si="1177"/>
        <v>21:0392</v>
      </c>
      <c r="D7090" s="1" t="str">
        <f t="shared" si="1178"/>
        <v>21:0131</v>
      </c>
      <c r="E7090" t="s">
        <v>27949</v>
      </c>
      <c r="F7090" t="s">
        <v>27950</v>
      </c>
      <c r="H7090">
        <v>68.348115000000007</v>
      </c>
      <c r="I7090">
        <v>-83.023001100000002</v>
      </c>
      <c r="J7090" s="1" t="str">
        <f t="shared" si="1179"/>
        <v>NGR lake sediment grab sample</v>
      </c>
      <c r="K7090" s="1" t="str">
        <f t="shared" si="1180"/>
        <v>&lt;177 micron (NGR)</v>
      </c>
      <c r="L7090">
        <v>65</v>
      </c>
      <c r="M7090" t="s">
        <v>47</v>
      </c>
      <c r="N7090">
        <v>1229</v>
      </c>
      <c r="O7090" t="s">
        <v>1058</v>
      </c>
      <c r="P7090" t="s">
        <v>236</v>
      </c>
      <c r="Q7090" t="s">
        <v>97</v>
      </c>
      <c r="R7090" t="s">
        <v>423</v>
      </c>
      <c r="S7090" t="s">
        <v>97</v>
      </c>
      <c r="T7090" t="s">
        <v>36</v>
      </c>
      <c r="U7090" t="s">
        <v>199</v>
      </c>
      <c r="V7090" t="s">
        <v>2909</v>
      </c>
      <c r="W7090" t="s">
        <v>53</v>
      </c>
      <c r="X7090" t="s">
        <v>82</v>
      </c>
      <c r="Y7090" t="s">
        <v>41</v>
      </c>
      <c r="Z7090" t="s">
        <v>10719</v>
      </c>
    </row>
    <row r="7091" spans="1:26" hidden="1" x14ac:dyDescent="0.25">
      <c r="A7091" t="s">
        <v>27951</v>
      </c>
      <c r="B7091" t="s">
        <v>27952</v>
      </c>
      <c r="C7091" s="1" t="str">
        <f t="shared" si="1177"/>
        <v>21:0392</v>
      </c>
      <c r="D7091" s="1" t="str">
        <f t="shared" si="1178"/>
        <v>21:0131</v>
      </c>
      <c r="E7091" t="s">
        <v>27953</v>
      </c>
      <c r="F7091" t="s">
        <v>27954</v>
      </c>
      <c r="H7091">
        <v>68.332121900000004</v>
      </c>
      <c r="I7091">
        <v>-82.938718100000003</v>
      </c>
      <c r="J7091" s="1" t="str">
        <f t="shared" si="1179"/>
        <v>NGR lake sediment grab sample</v>
      </c>
      <c r="K7091" s="1" t="str">
        <f t="shared" si="1180"/>
        <v>&lt;177 micron (NGR)</v>
      </c>
      <c r="L7091">
        <v>65</v>
      </c>
      <c r="M7091" t="s">
        <v>60</v>
      </c>
      <c r="N7091">
        <v>1230</v>
      </c>
      <c r="O7091" t="s">
        <v>1058</v>
      </c>
      <c r="P7091" t="s">
        <v>702</v>
      </c>
      <c r="Q7091" t="s">
        <v>181</v>
      </c>
      <c r="R7091" t="s">
        <v>32</v>
      </c>
      <c r="S7091" t="s">
        <v>97</v>
      </c>
      <c r="T7091" t="s">
        <v>36</v>
      </c>
      <c r="U7091" t="s">
        <v>673</v>
      </c>
      <c r="V7091" t="s">
        <v>597</v>
      </c>
      <c r="W7091" t="s">
        <v>53</v>
      </c>
      <c r="X7091" t="s">
        <v>300</v>
      </c>
      <c r="Y7091" t="s">
        <v>41</v>
      </c>
      <c r="Z7091" t="s">
        <v>747</v>
      </c>
    </row>
    <row r="7092" spans="1:26" hidden="1" x14ac:dyDescent="0.25">
      <c r="A7092" t="s">
        <v>27955</v>
      </c>
      <c r="B7092" t="s">
        <v>27956</v>
      </c>
      <c r="C7092" s="1" t="str">
        <f t="shared" si="1177"/>
        <v>21:0392</v>
      </c>
      <c r="D7092" s="1" t="str">
        <f t="shared" si="1178"/>
        <v>21:0131</v>
      </c>
      <c r="E7092" t="s">
        <v>27957</v>
      </c>
      <c r="F7092" t="s">
        <v>27958</v>
      </c>
      <c r="H7092">
        <v>68.361164900000006</v>
      </c>
      <c r="I7092">
        <v>-82.930254599999998</v>
      </c>
      <c r="J7092" s="1" t="str">
        <f t="shared" si="1179"/>
        <v>NGR lake sediment grab sample</v>
      </c>
      <c r="K7092" s="1" t="str">
        <f t="shared" si="1180"/>
        <v>&lt;177 micron (NGR)</v>
      </c>
      <c r="L7092">
        <v>65</v>
      </c>
      <c r="M7092" t="s">
        <v>73</v>
      </c>
      <c r="N7092">
        <v>1231</v>
      </c>
      <c r="O7092" t="s">
        <v>336</v>
      </c>
      <c r="P7092" t="s">
        <v>546</v>
      </c>
      <c r="Q7092" t="s">
        <v>78</v>
      </c>
      <c r="R7092" t="s">
        <v>335</v>
      </c>
      <c r="S7092" t="s">
        <v>97</v>
      </c>
      <c r="T7092" t="s">
        <v>36</v>
      </c>
      <c r="U7092" t="s">
        <v>328</v>
      </c>
      <c r="V7092" t="s">
        <v>875</v>
      </c>
      <c r="W7092" t="s">
        <v>53</v>
      </c>
      <c r="X7092" t="s">
        <v>82</v>
      </c>
      <c r="Y7092" t="s">
        <v>41</v>
      </c>
      <c r="Z7092" t="s">
        <v>156</v>
      </c>
    </row>
    <row r="7093" spans="1:26" hidden="1" x14ac:dyDescent="0.25">
      <c r="A7093" t="s">
        <v>27959</v>
      </c>
      <c r="B7093" t="s">
        <v>27960</v>
      </c>
      <c r="C7093" s="1" t="str">
        <f t="shared" si="1177"/>
        <v>21:0392</v>
      </c>
      <c r="D7093" s="1" t="str">
        <f t="shared" si="1178"/>
        <v>21:0131</v>
      </c>
      <c r="E7093" t="s">
        <v>27961</v>
      </c>
      <c r="F7093" t="s">
        <v>27962</v>
      </c>
      <c r="H7093">
        <v>68.401700899999994</v>
      </c>
      <c r="I7093">
        <v>-83.013262299999994</v>
      </c>
      <c r="J7093" s="1" t="str">
        <f t="shared" si="1179"/>
        <v>NGR lake sediment grab sample</v>
      </c>
      <c r="K7093" s="1" t="str">
        <f t="shared" si="1180"/>
        <v>&lt;177 micron (NGR)</v>
      </c>
      <c r="L7093">
        <v>65</v>
      </c>
      <c r="M7093" t="s">
        <v>87</v>
      </c>
      <c r="N7093">
        <v>1232</v>
      </c>
      <c r="O7093" t="s">
        <v>405</v>
      </c>
      <c r="P7093" t="s">
        <v>100</v>
      </c>
      <c r="Q7093" t="s">
        <v>50</v>
      </c>
      <c r="R7093" t="s">
        <v>489</v>
      </c>
      <c r="S7093" t="s">
        <v>198</v>
      </c>
      <c r="T7093" t="s">
        <v>36</v>
      </c>
      <c r="U7093" t="s">
        <v>6285</v>
      </c>
      <c r="V7093" t="s">
        <v>33</v>
      </c>
      <c r="W7093" t="s">
        <v>33</v>
      </c>
      <c r="X7093" t="s">
        <v>48</v>
      </c>
      <c r="Y7093" t="s">
        <v>309</v>
      </c>
      <c r="Z7093" t="s">
        <v>1830</v>
      </c>
    </row>
    <row r="7094" spans="1:26" hidden="1" x14ac:dyDescent="0.25">
      <c r="A7094" t="s">
        <v>27963</v>
      </c>
      <c r="B7094" t="s">
        <v>27964</v>
      </c>
      <c r="C7094" s="1" t="str">
        <f t="shared" si="1177"/>
        <v>21:0392</v>
      </c>
      <c r="D7094" s="1" t="str">
        <f t="shared" si="1178"/>
        <v>21:0131</v>
      </c>
      <c r="E7094" t="s">
        <v>27965</v>
      </c>
      <c r="F7094" t="s">
        <v>27966</v>
      </c>
      <c r="H7094">
        <v>68.387349999999998</v>
      </c>
      <c r="I7094">
        <v>-83.103867399999999</v>
      </c>
      <c r="J7094" s="1" t="str">
        <f t="shared" si="1179"/>
        <v>NGR lake sediment grab sample</v>
      </c>
      <c r="K7094" s="1" t="str">
        <f t="shared" si="1180"/>
        <v>&lt;177 micron (NGR)</v>
      </c>
      <c r="L7094">
        <v>65</v>
      </c>
      <c r="M7094" t="s">
        <v>96</v>
      </c>
      <c r="N7094">
        <v>1233</v>
      </c>
      <c r="O7094" t="s">
        <v>188</v>
      </c>
      <c r="P7094" t="s">
        <v>405</v>
      </c>
      <c r="Q7094" t="s">
        <v>64</v>
      </c>
      <c r="R7094" t="s">
        <v>133</v>
      </c>
      <c r="S7094" t="s">
        <v>77</v>
      </c>
      <c r="T7094" t="s">
        <v>36</v>
      </c>
      <c r="U7094" t="s">
        <v>261</v>
      </c>
      <c r="V7094" t="s">
        <v>39</v>
      </c>
      <c r="W7094" t="s">
        <v>33</v>
      </c>
      <c r="X7094" t="s">
        <v>283</v>
      </c>
      <c r="Y7094" t="s">
        <v>875</v>
      </c>
      <c r="Z7094" t="s">
        <v>15879</v>
      </c>
    </row>
    <row r="7095" spans="1:26" hidden="1" x14ac:dyDescent="0.25">
      <c r="A7095" t="s">
        <v>27967</v>
      </c>
      <c r="B7095" t="s">
        <v>27968</v>
      </c>
      <c r="C7095" s="1" t="str">
        <f t="shared" si="1177"/>
        <v>21:0392</v>
      </c>
      <c r="D7095" s="1" t="str">
        <f t="shared" si="1178"/>
        <v>21:0131</v>
      </c>
      <c r="E7095" t="s">
        <v>27969</v>
      </c>
      <c r="F7095" t="s">
        <v>27970</v>
      </c>
      <c r="H7095">
        <v>68.417045000000002</v>
      </c>
      <c r="I7095">
        <v>-83.127727399999998</v>
      </c>
      <c r="J7095" s="1" t="str">
        <f t="shared" si="1179"/>
        <v>NGR lake sediment grab sample</v>
      </c>
      <c r="K7095" s="1" t="str">
        <f t="shared" si="1180"/>
        <v>&lt;177 micron (NGR)</v>
      </c>
      <c r="L7095">
        <v>65</v>
      </c>
      <c r="M7095" t="s">
        <v>106</v>
      </c>
      <c r="N7095">
        <v>1234</v>
      </c>
      <c r="O7095" t="s">
        <v>488</v>
      </c>
      <c r="P7095" t="s">
        <v>61</v>
      </c>
      <c r="Q7095" t="s">
        <v>146</v>
      </c>
      <c r="R7095" t="s">
        <v>711</v>
      </c>
      <c r="S7095" t="s">
        <v>64</v>
      </c>
      <c r="T7095" t="s">
        <v>36</v>
      </c>
      <c r="U7095" t="s">
        <v>825</v>
      </c>
      <c r="V7095" t="s">
        <v>80</v>
      </c>
      <c r="W7095" t="s">
        <v>53</v>
      </c>
      <c r="X7095" t="s">
        <v>82</v>
      </c>
      <c r="Y7095" t="s">
        <v>309</v>
      </c>
      <c r="Z7095" t="s">
        <v>97</v>
      </c>
    </row>
    <row r="7096" spans="1:26" hidden="1" x14ac:dyDescent="0.25">
      <c r="A7096" t="s">
        <v>27971</v>
      </c>
      <c r="B7096" t="s">
        <v>27972</v>
      </c>
      <c r="C7096" s="1" t="str">
        <f t="shared" si="1177"/>
        <v>21:0392</v>
      </c>
      <c r="D7096" s="1" t="str">
        <f t="shared" si="1178"/>
        <v>21:0131</v>
      </c>
      <c r="E7096" t="s">
        <v>27932</v>
      </c>
      <c r="F7096" t="s">
        <v>27973</v>
      </c>
      <c r="H7096">
        <v>68.416525399999998</v>
      </c>
      <c r="I7096">
        <v>-83.051522300000002</v>
      </c>
      <c r="J7096" s="1" t="str">
        <f t="shared" si="1179"/>
        <v>NGR lake sediment grab sample</v>
      </c>
      <c r="K7096" s="1" t="str">
        <f t="shared" si="1180"/>
        <v>&lt;177 micron (NGR)</v>
      </c>
      <c r="L7096">
        <v>65</v>
      </c>
      <c r="M7096" t="s">
        <v>366</v>
      </c>
      <c r="N7096">
        <v>1235</v>
      </c>
      <c r="O7096" t="s">
        <v>54</v>
      </c>
      <c r="P7096" t="s">
        <v>455</v>
      </c>
      <c r="Q7096" t="s">
        <v>39</v>
      </c>
      <c r="R7096" t="s">
        <v>335</v>
      </c>
      <c r="S7096" t="s">
        <v>50</v>
      </c>
      <c r="T7096" t="s">
        <v>36</v>
      </c>
      <c r="U7096" t="s">
        <v>3622</v>
      </c>
      <c r="V7096" t="s">
        <v>6700</v>
      </c>
      <c r="W7096" t="s">
        <v>66</v>
      </c>
      <c r="X7096" t="s">
        <v>82</v>
      </c>
      <c r="Y7096" t="s">
        <v>41</v>
      </c>
      <c r="Z7096" t="s">
        <v>4881</v>
      </c>
    </row>
    <row r="7097" spans="1:26" hidden="1" x14ac:dyDescent="0.25">
      <c r="A7097" t="s">
        <v>27974</v>
      </c>
      <c r="B7097" t="s">
        <v>27975</v>
      </c>
      <c r="C7097" s="1" t="str">
        <f t="shared" si="1177"/>
        <v>21:0392</v>
      </c>
      <c r="D7097" s="1" t="str">
        <f t="shared" si="1178"/>
        <v>21:0131</v>
      </c>
      <c r="E7097" t="s">
        <v>27976</v>
      </c>
      <c r="F7097" t="s">
        <v>27977</v>
      </c>
      <c r="H7097">
        <v>68.446557799999994</v>
      </c>
      <c r="I7097">
        <v>-83.0367715</v>
      </c>
      <c r="J7097" s="1" t="str">
        <f t="shared" si="1179"/>
        <v>NGR lake sediment grab sample</v>
      </c>
      <c r="K7097" s="1" t="str">
        <f t="shared" si="1180"/>
        <v>&lt;177 micron (NGR)</v>
      </c>
      <c r="L7097">
        <v>65</v>
      </c>
      <c r="M7097" t="s">
        <v>118</v>
      </c>
      <c r="N7097">
        <v>1236</v>
      </c>
      <c r="O7097" t="s">
        <v>343</v>
      </c>
      <c r="P7097" t="s">
        <v>798</v>
      </c>
      <c r="Q7097" t="s">
        <v>146</v>
      </c>
      <c r="R7097" t="s">
        <v>75</v>
      </c>
      <c r="S7097" t="s">
        <v>97</v>
      </c>
      <c r="T7097" t="s">
        <v>36</v>
      </c>
      <c r="U7097" t="s">
        <v>535</v>
      </c>
      <c r="V7097" t="s">
        <v>1703</v>
      </c>
      <c r="W7097" t="s">
        <v>66</v>
      </c>
      <c r="X7097" t="s">
        <v>283</v>
      </c>
      <c r="Y7097" t="s">
        <v>41</v>
      </c>
      <c r="Z7097" t="s">
        <v>3166</v>
      </c>
    </row>
    <row r="7098" spans="1:26" hidden="1" x14ac:dyDescent="0.25">
      <c r="A7098" t="s">
        <v>27978</v>
      </c>
      <c r="B7098" t="s">
        <v>27979</v>
      </c>
      <c r="C7098" s="1" t="str">
        <f t="shared" si="1177"/>
        <v>21:0392</v>
      </c>
      <c r="D7098" s="1" t="str">
        <f t="shared" si="1178"/>
        <v>21:0131</v>
      </c>
      <c r="E7098" t="s">
        <v>27980</v>
      </c>
      <c r="F7098" t="s">
        <v>27981</v>
      </c>
      <c r="H7098">
        <v>68.459361299999998</v>
      </c>
      <c r="I7098">
        <v>-83.118569899999997</v>
      </c>
      <c r="J7098" s="1" t="str">
        <f t="shared" si="1179"/>
        <v>NGR lake sediment grab sample</v>
      </c>
      <c r="K7098" s="1" t="str">
        <f t="shared" si="1180"/>
        <v>&lt;177 micron (NGR)</v>
      </c>
      <c r="L7098">
        <v>65</v>
      </c>
      <c r="M7098" t="s">
        <v>131</v>
      </c>
      <c r="N7098">
        <v>1237</v>
      </c>
      <c r="O7098" t="s">
        <v>759</v>
      </c>
      <c r="P7098" t="s">
        <v>336</v>
      </c>
      <c r="Q7098" t="s">
        <v>78</v>
      </c>
      <c r="R7098" t="s">
        <v>668</v>
      </c>
      <c r="S7098" t="s">
        <v>156</v>
      </c>
      <c r="T7098" t="s">
        <v>36</v>
      </c>
      <c r="U7098" t="s">
        <v>328</v>
      </c>
      <c r="V7098" t="s">
        <v>2145</v>
      </c>
      <c r="W7098" t="s">
        <v>66</v>
      </c>
      <c r="X7098" t="s">
        <v>82</v>
      </c>
      <c r="Y7098" t="s">
        <v>41</v>
      </c>
      <c r="Z7098" t="s">
        <v>2127</v>
      </c>
    </row>
    <row r="7099" spans="1:26" hidden="1" x14ac:dyDescent="0.25">
      <c r="A7099" t="s">
        <v>27982</v>
      </c>
      <c r="B7099" t="s">
        <v>27983</v>
      </c>
      <c r="C7099" s="1" t="str">
        <f t="shared" si="1177"/>
        <v>21:0392</v>
      </c>
      <c r="D7099" s="1" t="str">
        <f t="shared" si="1178"/>
        <v>21:0131</v>
      </c>
      <c r="E7099" t="s">
        <v>27984</v>
      </c>
      <c r="F7099" t="s">
        <v>27985</v>
      </c>
      <c r="H7099">
        <v>68.497805299999996</v>
      </c>
      <c r="I7099">
        <v>-83.009598600000004</v>
      </c>
      <c r="J7099" s="1" t="str">
        <f t="shared" si="1179"/>
        <v>NGR lake sediment grab sample</v>
      </c>
      <c r="K7099" s="1" t="str">
        <f t="shared" si="1180"/>
        <v>&lt;177 micron (NGR)</v>
      </c>
      <c r="L7099">
        <v>65</v>
      </c>
      <c r="M7099" t="s">
        <v>143</v>
      </c>
      <c r="N7099">
        <v>1238</v>
      </c>
      <c r="O7099" t="s">
        <v>297</v>
      </c>
      <c r="P7099" t="s">
        <v>516</v>
      </c>
      <c r="Q7099" t="s">
        <v>181</v>
      </c>
      <c r="R7099" t="s">
        <v>75</v>
      </c>
      <c r="S7099" t="s">
        <v>76</v>
      </c>
      <c r="T7099" t="s">
        <v>36</v>
      </c>
      <c r="U7099" t="s">
        <v>1869</v>
      </c>
      <c r="V7099" t="s">
        <v>63</v>
      </c>
      <c r="W7099" t="s">
        <v>53</v>
      </c>
      <c r="X7099" t="s">
        <v>77</v>
      </c>
      <c r="Y7099" t="s">
        <v>41</v>
      </c>
      <c r="Z7099" t="s">
        <v>1007</v>
      </c>
    </row>
    <row r="7100" spans="1:26" hidden="1" x14ac:dyDescent="0.25">
      <c r="A7100" t="s">
        <v>27986</v>
      </c>
      <c r="B7100" t="s">
        <v>27987</v>
      </c>
      <c r="C7100" s="1" t="str">
        <f t="shared" si="1177"/>
        <v>21:0392</v>
      </c>
      <c r="D7100" s="1" t="str">
        <f t="shared" si="1178"/>
        <v>21:0131</v>
      </c>
      <c r="E7100" t="s">
        <v>27988</v>
      </c>
      <c r="F7100" t="s">
        <v>27989</v>
      </c>
      <c r="H7100">
        <v>68.495967300000004</v>
      </c>
      <c r="I7100">
        <v>-83.107476500000004</v>
      </c>
      <c r="J7100" s="1" t="str">
        <f t="shared" si="1179"/>
        <v>NGR lake sediment grab sample</v>
      </c>
      <c r="K7100" s="1" t="str">
        <f t="shared" si="1180"/>
        <v>&lt;177 micron (NGR)</v>
      </c>
      <c r="L7100">
        <v>65</v>
      </c>
      <c r="M7100" t="s">
        <v>177</v>
      </c>
      <c r="N7100">
        <v>1239</v>
      </c>
      <c r="O7100" t="s">
        <v>207</v>
      </c>
      <c r="P7100" t="s">
        <v>615</v>
      </c>
      <c r="Q7100" t="s">
        <v>134</v>
      </c>
      <c r="R7100" t="s">
        <v>335</v>
      </c>
      <c r="S7100" t="s">
        <v>34</v>
      </c>
      <c r="T7100" t="s">
        <v>36</v>
      </c>
      <c r="U7100" t="s">
        <v>2056</v>
      </c>
      <c r="V7100" t="s">
        <v>7336</v>
      </c>
      <c r="W7100" t="s">
        <v>63</v>
      </c>
      <c r="X7100" t="s">
        <v>82</v>
      </c>
      <c r="Y7100" t="s">
        <v>125</v>
      </c>
      <c r="Z7100" t="s">
        <v>1259</v>
      </c>
    </row>
    <row r="7101" spans="1:26" hidden="1" x14ac:dyDescent="0.25">
      <c r="A7101" t="s">
        <v>27990</v>
      </c>
      <c r="B7101" t="s">
        <v>27991</v>
      </c>
      <c r="C7101" s="1" t="str">
        <f t="shared" si="1177"/>
        <v>21:0392</v>
      </c>
      <c r="D7101" s="1" t="str">
        <f t="shared" si="1178"/>
        <v>21:0131</v>
      </c>
      <c r="E7101" t="s">
        <v>27992</v>
      </c>
      <c r="F7101" t="s">
        <v>27993</v>
      </c>
      <c r="H7101">
        <v>68.474185899999995</v>
      </c>
      <c r="I7101">
        <v>-83.330138000000005</v>
      </c>
      <c r="J7101" s="1" t="str">
        <f t="shared" si="1179"/>
        <v>NGR lake sediment grab sample</v>
      </c>
      <c r="K7101" s="1" t="str">
        <f t="shared" si="1180"/>
        <v>&lt;177 micron (NGR)</v>
      </c>
      <c r="L7101">
        <v>65</v>
      </c>
      <c r="M7101" t="s">
        <v>187</v>
      </c>
      <c r="N7101">
        <v>1240</v>
      </c>
      <c r="O7101" t="s">
        <v>48</v>
      </c>
      <c r="P7101" t="s">
        <v>283</v>
      </c>
      <c r="Q7101" t="s">
        <v>80</v>
      </c>
      <c r="R7101" t="s">
        <v>135</v>
      </c>
      <c r="S7101" t="s">
        <v>146</v>
      </c>
      <c r="T7101" t="s">
        <v>36</v>
      </c>
      <c r="U7101" t="s">
        <v>1785</v>
      </c>
      <c r="V7101" t="s">
        <v>1018</v>
      </c>
      <c r="W7101" t="s">
        <v>53</v>
      </c>
      <c r="X7101" t="s">
        <v>77</v>
      </c>
      <c r="Y7101" t="s">
        <v>125</v>
      </c>
      <c r="Z7101" t="s">
        <v>13108</v>
      </c>
    </row>
    <row r="7102" spans="1:26" hidden="1" x14ac:dyDescent="0.25">
      <c r="A7102" t="s">
        <v>27994</v>
      </c>
      <c r="B7102" t="s">
        <v>27995</v>
      </c>
      <c r="C7102" s="1" t="str">
        <f t="shared" si="1177"/>
        <v>21:0392</v>
      </c>
      <c r="D7102" s="1" t="str">
        <f t="shared" si="1178"/>
        <v>21:0131</v>
      </c>
      <c r="E7102" t="s">
        <v>27996</v>
      </c>
      <c r="F7102" t="s">
        <v>27997</v>
      </c>
      <c r="H7102">
        <v>68.473063600000003</v>
      </c>
      <c r="I7102">
        <v>-83.184939600000007</v>
      </c>
      <c r="J7102" s="1" t="str">
        <f t="shared" si="1179"/>
        <v>NGR lake sediment grab sample</v>
      </c>
      <c r="K7102" s="1" t="str">
        <f t="shared" si="1180"/>
        <v>&lt;177 micron (NGR)</v>
      </c>
      <c r="L7102">
        <v>65</v>
      </c>
      <c r="M7102" t="s">
        <v>196</v>
      </c>
      <c r="N7102">
        <v>1241</v>
      </c>
      <c r="O7102" t="s">
        <v>197</v>
      </c>
      <c r="P7102" t="s">
        <v>546</v>
      </c>
      <c r="Q7102" t="s">
        <v>33</v>
      </c>
      <c r="R7102" t="s">
        <v>134</v>
      </c>
      <c r="S7102" t="s">
        <v>76</v>
      </c>
      <c r="T7102" t="s">
        <v>36</v>
      </c>
      <c r="U7102" t="s">
        <v>2645</v>
      </c>
      <c r="V7102" t="s">
        <v>1193</v>
      </c>
      <c r="W7102" t="s">
        <v>53</v>
      </c>
      <c r="X7102" t="s">
        <v>77</v>
      </c>
      <c r="Y7102" t="s">
        <v>41</v>
      </c>
      <c r="Z7102" t="s">
        <v>4117</v>
      </c>
    </row>
    <row r="7103" spans="1:26" hidden="1" x14ac:dyDescent="0.25">
      <c r="A7103" t="s">
        <v>27998</v>
      </c>
      <c r="B7103" t="s">
        <v>27999</v>
      </c>
      <c r="C7103" s="1" t="str">
        <f t="shared" si="1177"/>
        <v>21:0392</v>
      </c>
      <c r="D7103" s="1" t="str">
        <f t="shared" si="1178"/>
        <v>21:0131</v>
      </c>
      <c r="E7103" t="s">
        <v>28000</v>
      </c>
      <c r="F7103" t="s">
        <v>28001</v>
      </c>
      <c r="H7103">
        <v>68.453243299999997</v>
      </c>
      <c r="I7103">
        <v>-83.227722499999999</v>
      </c>
      <c r="J7103" s="1" t="str">
        <f t="shared" si="1179"/>
        <v>NGR lake sediment grab sample</v>
      </c>
      <c r="K7103" s="1" t="str">
        <f t="shared" si="1180"/>
        <v>&lt;177 micron (NGR)</v>
      </c>
      <c r="L7103">
        <v>65</v>
      </c>
      <c r="M7103" t="s">
        <v>206</v>
      </c>
      <c r="N7103">
        <v>1242</v>
      </c>
      <c r="O7103" t="s">
        <v>253</v>
      </c>
      <c r="P7103" t="s">
        <v>546</v>
      </c>
      <c r="Q7103" t="s">
        <v>39</v>
      </c>
      <c r="R7103" t="s">
        <v>244</v>
      </c>
      <c r="S7103" t="s">
        <v>76</v>
      </c>
      <c r="T7103" t="s">
        <v>36</v>
      </c>
      <c r="U7103" t="s">
        <v>521</v>
      </c>
      <c r="V7103" t="s">
        <v>5519</v>
      </c>
      <c r="W7103" t="s">
        <v>53</v>
      </c>
      <c r="X7103" t="s">
        <v>77</v>
      </c>
      <c r="Y7103" t="s">
        <v>125</v>
      </c>
      <c r="Z7103" t="s">
        <v>3412</v>
      </c>
    </row>
    <row r="7104" spans="1:26" hidden="1" x14ac:dyDescent="0.25">
      <c r="A7104" t="s">
        <v>28002</v>
      </c>
      <c r="B7104" t="s">
        <v>28003</v>
      </c>
      <c r="C7104" s="1" t="str">
        <f t="shared" si="1177"/>
        <v>21:0392</v>
      </c>
      <c r="D7104" s="1" t="str">
        <f t="shared" si="1178"/>
        <v>21:0131</v>
      </c>
      <c r="E7104" t="s">
        <v>28004</v>
      </c>
      <c r="F7104" t="s">
        <v>28005</v>
      </c>
      <c r="H7104">
        <v>68.447424499999997</v>
      </c>
      <c r="I7104">
        <v>-83.304929700000002</v>
      </c>
      <c r="J7104" s="1" t="str">
        <f t="shared" si="1179"/>
        <v>NGR lake sediment grab sample</v>
      </c>
      <c r="K7104" s="1" t="str">
        <f t="shared" si="1180"/>
        <v>&lt;177 micron (NGR)</v>
      </c>
      <c r="L7104">
        <v>65</v>
      </c>
      <c r="M7104" t="s">
        <v>214</v>
      </c>
      <c r="N7104">
        <v>1243</v>
      </c>
      <c r="O7104" t="s">
        <v>1058</v>
      </c>
      <c r="P7104" t="s">
        <v>516</v>
      </c>
      <c r="Q7104" t="s">
        <v>39</v>
      </c>
      <c r="R7104" t="s">
        <v>349</v>
      </c>
      <c r="S7104" t="s">
        <v>76</v>
      </c>
      <c r="T7104" t="s">
        <v>36</v>
      </c>
      <c r="U7104" t="s">
        <v>909</v>
      </c>
      <c r="V7104" t="s">
        <v>564</v>
      </c>
      <c r="W7104" t="s">
        <v>53</v>
      </c>
      <c r="X7104" t="s">
        <v>283</v>
      </c>
      <c r="Y7104" t="s">
        <v>125</v>
      </c>
      <c r="Z7104" t="s">
        <v>3940</v>
      </c>
    </row>
    <row r="7105" spans="1:26" hidden="1" x14ac:dyDescent="0.25">
      <c r="A7105" t="s">
        <v>28006</v>
      </c>
      <c r="B7105" t="s">
        <v>28007</v>
      </c>
      <c r="C7105" s="1" t="str">
        <f t="shared" si="1177"/>
        <v>21:0392</v>
      </c>
      <c r="D7105" s="1" t="str">
        <f t="shared" si="1178"/>
        <v>21:0131</v>
      </c>
      <c r="E7105" t="s">
        <v>28008</v>
      </c>
      <c r="F7105" t="s">
        <v>28009</v>
      </c>
      <c r="H7105">
        <v>68.246260899999996</v>
      </c>
      <c r="I7105">
        <v>-83.468913299999997</v>
      </c>
      <c r="J7105" s="1" t="str">
        <f t="shared" si="1179"/>
        <v>NGR lake sediment grab sample</v>
      </c>
      <c r="K7105" s="1" t="str">
        <f t="shared" si="1180"/>
        <v>&lt;177 micron (NGR)</v>
      </c>
      <c r="L7105">
        <v>66</v>
      </c>
      <c r="M7105" t="s">
        <v>242</v>
      </c>
      <c r="N7105">
        <v>1244</v>
      </c>
      <c r="O7105" t="s">
        <v>306</v>
      </c>
      <c r="P7105" t="s">
        <v>497</v>
      </c>
      <c r="Q7105" t="s">
        <v>135</v>
      </c>
      <c r="R7105" t="s">
        <v>263</v>
      </c>
      <c r="S7105" t="s">
        <v>145</v>
      </c>
      <c r="T7105" t="s">
        <v>36</v>
      </c>
      <c r="U7105" t="s">
        <v>4778</v>
      </c>
      <c r="V7105" t="s">
        <v>19037</v>
      </c>
      <c r="W7105" t="s">
        <v>63</v>
      </c>
      <c r="X7105" t="s">
        <v>890</v>
      </c>
      <c r="Y7105" t="s">
        <v>97</v>
      </c>
      <c r="Z7105" t="s">
        <v>2787</v>
      </c>
    </row>
    <row r="7106" spans="1:26" hidden="1" x14ac:dyDescent="0.25">
      <c r="A7106" t="s">
        <v>28010</v>
      </c>
      <c r="B7106" t="s">
        <v>28011</v>
      </c>
      <c r="C7106" s="1" t="str">
        <f t="shared" si="1177"/>
        <v>21:0392</v>
      </c>
      <c r="D7106" s="1" t="str">
        <f t="shared" si="1178"/>
        <v>21:0131</v>
      </c>
      <c r="E7106" t="s">
        <v>28012</v>
      </c>
      <c r="F7106" t="s">
        <v>28013</v>
      </c>
      <c r="H7106">
        <v>68.433451199999993</v>
      </c>
      <c r="I7106">
        <v>-83.301093300000005</v>
      </c>
      <c r="J7106" s="1" t="str">
        <f t="shared" si="1179"/>
        <v>NGR lake sediment grab sample</v>
      </c>
      <c r="K7106" s="1" t="str">
        <f t="shared" si="1180"/>
        <v>&lt;177 micron (NGR)</v>
      </c>
      <c r="L7106">
        <v>66</v>
      </c>
      <c r="M7106" t="s">
        <v>251</v>
      </c>
      <c r="N7106">
        <v>1245</v>
      </c>
      <c r="O7106" t="s">
        <v>62</v>
      </c>
      <c r="P7106" t="s">
        <v>596</v>
      </c>
      <c r="Q7106" t="s">
        <v>33</v>
      </c>
      <c r="R7106" t="s">
        <v>77</v>
      </c>
      <c r="S7106" t="s">
        <v>78</v>
      </c>
      <c r="T7106" t="s">
        <v>36</v>
      </c>
      <c r="U7106" t="s">
        <v>178</v>
      </c>
      <c r="V7106" t="s">
        <v>216</v>
      </c>
      <c r="W7106" t="s">
        <v>53</v>
      </c>
      <c r="X7106" t="s">
        <v>77</v>
      </c>
      <c r="Y7106" t="s">
        <v>41</v>
      </c>
      <c r="Z7106" t="s">
        <v>2309</v>
      </c>
    </row>
    <row r="7107" spans="1:26" hidden="1" x14ac:dyDescent="0.25">
      <c r="A7107" t="s">
        <v>28014</v>
      </c>
      <c r="B7107" t="s">
        <v>28015</v>
      </c>
      <c r="C7107" s="1" t="str">
        <f t="shared" si="1177"/>
        <v>21:0392</v>
      </c>
      <c r="D7107" s="1" t="str">
        <f t="shared" si="1178"/>
        <v>21:0131</v>
      </c>
      <c r="E7107" t="s">
        <v>28016</v>
      </c>
      <c r="F7107" t="s">
        <v>28017</v>
      </c>
      <c r="H7107">
        <v>68.424511800000005</v>
      </c>
      <c r="I7107">
        <v>-83.325859199999996</v>
      </c>
      <c r="J7107" s="1" t="str">
        <f t="shared" si="1179"/>
        <v>NGR lake sediment grab sample</v>
      </c>
      <c r="K7107" s="1" t="str">
        <f t="shared" si="1180"/>
        <v>&lt;177 micron (NGR)</v>
      </c>
      <c r="L7107">
        <v>66</v>
      </c>
      <c r="M7107" t="s">
        <v>259</v>
      </c>
      <c r="N7107">
        <v>1246</v>
      </c>
      <c r="O7107" t="s">
        <v>297</v>
      </c>
      <c r="P7107" t="s">
        <v>546</v>
      </c>
      <c r="Q7107" t="s">
        <v>39</v>
      </c>
      <c r="R7107" t="s">
        <v>244</v>
      </c>
      <c r="S7107" t="s">
        <v>97</v>
      </c>
      <c r="T7107" t="s">
        <v>36</v>
      </c>
      <c r="U7107" t="s">
        <v>390</v>
      </c>
      <c r="V7107" t="s">
        <v>853</v>
      </c>
      <c r="W7107" t="s">
        <v>53</v>
      </c>
      <c r="X7107" t="s">
        <v>283</v>
      </c>
      <c r="Y7107" t="s">
        <v>41</v>
      </c>
      <c r="Z7107" t="s">
        <v>1558</v>
      </c>
    </row>
    <row r="7108" spans="1:26" hidden="1" x14ac:dyDescent="0.25">
      <c r="A7108" t="s">
        <v>28018</v>
      </c>
      <c r="B7108" t="s">
        <v>28019</v>
      </c>
      <c r="C7108" s="1" t="str">
        <f t="shared" si="1177"/>
        <v>21:0392</v>
      </c>
      <c r="D7108" s="1" t="str">
        <f t="shared" si="1178"/>
        <v>21:0131</v>
      </c>
      <c r="E7108" t="s">
        <v>28016</v>
      </c>
      <c r="F7108" t="s">
        <v>28020</v>
      </c>
      <c r="H7108">
        <v>68.424511800000005</v>
      </c>
      <c r="I7108">
        <v>-83.325859199999996</v>
      </c>
      <c r="J7108" s="1" t="str">
        <f t="shared" si="1179"/>
        <v>NGR lake sediment grab sample</v>
      </c>
      <c r="K7108" s="1" t="str">
        <f t="shared" si="1180"/>
        <v>&lt;177 micron (NGR)</v>
      </c>
      <c r="L7108">
        <v>66</v>
      </c>
      <c r="M7108" t="s">
        <v>268</v>
      </c>
      <c r="N7108">
        <v>1247</v>
      </c>
      <c r="O7108" t="s">
        <v>1254</v>
      </c>
      <c r="P7108" t="s">
        <v>334</v>
      </c>
      <c r="Q7108" t="s">
        <v>39</v>
      </c>
      <c r="R7108" t="s">
        <v>271</v>
      </c>
      <c r="S7108" t="s">
        <v>76</v>
      </c>
      <c r="T7108" t="s">
        <v>36</v>
      </c>
      <c r="U7108" t="s">
        <v>199</v>
      </c>
      <c r="V7108" t="s">
        <v>529</v>
      </c>
      <c r="W7108" t="s">
        <v>53</v>
      </c>
      <c r="X7108" t="s">
        <v>77</v>
      </c>
      <c r="Y7108" t="s">
        <v>41</v>
      </c>
      <c r="Z7108" t="s">
        <v>869</v>
      </c>
    </row>
    <row r="7109" spans="1:26" hidden="1" x14ac:dyDescent="0.25">
      <c r="A7109" t="s">
        <v>28021</v>
      </c>
      <c r="B7109" t="s">
        <v>28022</v>
      </c>
      <c r="C7109" s="1" t="str">
        <f t="shared" si="1177"/>
        <v>21:0392</v>
      </c>
      <c r="D7109" s="1" t="str">
        <f t="shared" si="1178"/>
        <v>21:0131</v>
      </c>
      <c r="E7109" t="s">
        <v>28023</v>
      </c>
      <c r="F7109" t="s">
        <v>28024</v>
      </c>
      <c r="H7109">
        <v>68.415376699999996</v>
      </c>
      <c r="I7109">
        <v>-83.238356199999998</v>
      </c>
      <c r="J7109" s="1" t="str">
        <f t="shared" si="1179"/>
        <v>NGR lake sediment grab sample</v>
      </c>
      <c r="K7109" s="1" t="str">
        <f t="shared" si="1180"/>
        <v>&lt;177 micron (NGR)</v>
      </c>
      <c r="L7109">
        <v>66</v>
      </c>
      <c r="M7109" t="s">
        <v>47</v>
      </c>
      <c r="N7109">
        <v>1248</v>
      </c>
      <c r="O7109" t="s">
        <v>61</v>
      </c>
      <c r="P7109" t="s">
        <v>334</v>
      </c>
      <c r="Q7109" t="s">
        <v>78</v>
      </c>
      <c r="R7109" t="s">
        <v>391</v>
      </c>
      <c r="S7109" t="s">
        <v>76</v>
      </c>
      <c r="T7109" t="s">
        <v>36</v>
      </c>
      <c r="U7109" t="s">
        <v>703</v>
      </c>
      <c r="V7109" t="s">
        <v>63</v>
      </c>
      <c r="W7109" t="s">
        <v>53</v>
      </c>
      <c r="X7109" t="s">
        <v>77</v>
      </c>
      <c r="Y7109" t="s">
        <v>66</v>
      </c>
      <c r="Z7109" t="s">
        <v>953</v>
      </c>
    </row>
    <row r="7110" spans="1:26" hidden="1" x14ac:dyDescent="0.25">
      <c r="A7110" t="s">
        <v>28025</v>
      </c>
      <c r="B7110" t="s">
        <v>28026</v>
      </c>
      <c r="C7110" s="1" t="str">
        <f t="shared" si="1177"/>
        <v>21:0392</v>
      </c>
      <c r="D7110" s="1" t="str">
        <f t="shared" si="1178"/>
        <v>21:0131</v>
      </c>
      <c r="E7110" t="s">
        <v>28027</v>
      </c>
      <c r="F7110" t="s">
        <v>28028</v>
      </c>
      <c r="H7110">
        <v>68.404886399999995</v>
      </c>
      <c r="I7110">
        <v>-83.204606999999996</v>
      </c>
      <c r="J7110" s="1" t="str">
        <f t="shared" si="1179"/>
        <v>NGR lake sediment grab sample</v>
      </c>
      <c r="K7110" s="1" t="str">
        <f t="shared" si="1180"/>
        <v>&lt;177 micron (NGR)</v>
      </c>
      <c r="L7110">
        <v>66</v>
      </c>
      <c r="M7110" t="s">
        <v>60</v>
      </c>
      <c r="N7110">
        <v>1249</v>
      </c>
      <c r="O7110" t="s">
        <v>236</v>
      </c>
      <c r="P7110" t="s">
        <v>82</v>
      </c>
      <c r="Q7110" t="s">
        <v>33</v>
      </c>
      <c r="R7110" t="s">
        <v>271</v>
      </c>
      <c r="S7110" t="s">
        <v>181</v>
      </c>
      <c r="T7110" t="s">
        <v>36</v>
      </c>
      <c r="U7110" t="s">
        <v>31</v>
      </c>
      <c r="V7110" t="s">
        <v>2451</v>
      </c>
      <c r="W7110" t="s">
        <v>53</v>
      </c>
      <c r="X7110" t="s">
        <v>77</v>
      </c>
      <c r="Y7110" t="s">
        <v>41</v>
      </c>
      <c r="Z7110" t="s">
        <v>290</v>
      </c>
    </row>
    <row r="7111" spans="1:26" hidden="1" x14ac:dyDescent="0.25">
      <c r="A7111" t="s">
        <v>28029</v>
      </c>
      <c r="B7111" t="s">
        <v>28030</v>
      </c>
      <c r="C7111" s="1" t="str">
        <f t="shared" si="1177"/>
        <v>21:0392</v>
      </c>
      <c r="D7111" s="1" t="str">
        <f t="shared" si="1178"/>
        <v>21:0131</v>
      </c>
      <c r="E7111" t="s">
        <v>28031</v>
      </c>
      <c r="F7111" t="s">
        <v>28032</v>
      </c>
      <c r="H7111">
        <v>68.393182899999999</v>
      </c>
      <c r="I7111">
        <v>-83.299323999999999</v>
      </c>
      <c r="J7111" s="1" t="str">
        <f t="shared" si="1179"/>
        <v>NGR lake sediment grab sample</v>
      </c>
      <c r="K7111" s="1" t="str">
        <f t="shared" si="1180"/>
        <v>&lt;177 micron (NGR)</v>
      </c>
      <c r="L7111">
        <v>66</v>
      </c>
      <c r="M7111" t="s">
        <v>73</v>
      </c>
      <c r="N7111">
        <v>1250</v>
      </c>
      <c r="O7111" t="s">
        <v>1254</v>
      </c>
      <c r="P7111" t="s">
        <v>283</v>
      </c>
      <c r="Q7111" t="s">
        <v>181</v>
      </c>
      <c r="R7111" t="s">
        <v>391</v>
      </c>
      <c r="S7111" t="s">
        <v>76</v>
      </c>
      <c r="T7111" t="s">
        <v>36</v>
      </c>
      <c r="U7111" t="s">
        <v>673</v>
      </c>
      <c r="V7111" t="s">
        <v>1018</v>
      </c>
      <c r="W7111" t="s">
        <v>53</v>
      </c>
      <c r="X7111" t="s">
        <v>283</v>
      </c>
      <c r="Y7111" t="s">
        <v>875</v>
      </c>
      <c r="Z7111" t="s">
        <v>2723</v>
      </c>
    </row>
    <row r="7112" spans="1:26" hidden="1" x14ac:dyDescent="0.25">
      <c r="A7112" t="s">
        <v>28033</v>
      </c>
      <c r="B7112" t="s">
        <v>28034</v>
      </c>
      <c r="C7112" s="1" t="str">
        <f t="shared" si="1177"/>
        <v>21:0392</v>
      </c>
      <c r="D7112" s="1" t="str">
        <f t="shared" si="1178"/>
        <v>21:0131</v>
      </c>
      <c r="E7112" t="s">
        <v>28035</v>
      </c>
      <c r="F7112" t="s">
        <v>28036</v>
      </c>
      <c r="H7112">
        <v>68.355694900000003</v>
      </c>
      <c r="I7112">
        <v>-83.283282999999997</v>
      </c>
      <c r="J7112" s="1" t="str">
        <f t="shared" si="1179"/>
        <v>NGR lake sediment grab sample</v>
      </c>
      <c r="K7112" s="1" t="str">
        <f t="shared" si="1180"/>
        <v>&lt;177 micron (NGR)</v>
      </c>
      <c r="L7112">
        <v>66</v>
      </c>
      <c r="M7112" t="s">
        <v>87</v>
      </c>
      <c r="N7112">
        <v>1251</v>
      </c>
      <c r="O7112" t="s">
        <v>119</v>
      </c>
      <c r="P7112" t="s">
        <v>528</v>
      </c>
      <c r="Q7112" t="s">
        <v>64</v>
      </c>
      <c r="R7112" t="s">
        <v>22849</v>
      </c>
      <c r="S7112" t="s">
        <v>75</v>
      </c>
      <c r="T7112" t="s">
        <v>36</v>
      </c>
      <c r="U7112" t="s">
        <v>2151</v>
      </c>
      <c r="V7112" t="s">
        <v>10547</v>
      </c>
      <c r="W7112" t="s">
        <v>66</v>
      </c>
      <c r="X7112" t="s">
        <v>82</v>
      </c>
      <c r="Y7112" t="s">
        <v>5944</v>
      </c>
      <c r="Z7112" t="s">
        <v>15879</v>
      </c>
    </row>
    <row r="7113" spans="1:26" hidden="1" x14ac:dyDescent="0.25">
      <c r="A7113" t="s">
        <v>28037</v>
      </c>
      <c r="B7113" t="s">
        <v>28038</v>
      </c>
      <c r="C7113" s="1" t="str">
        <f t="shared" si="1177"/>
        <v>21:0392</v>
      </c>
      <c r="D7113" s="1" t="str">
        <f t="shared" si="1178"/>
        <v>21:0131</v>
      </c>
      <c r="E7113" t="s">
        <v>28039</v>
      </c>
      <c r="F7113" t="s">
        <v>28040</v>
      </c>
      <c r="H7113">
        <v>68.3444365</v>
      </c>
      <c r="I7113">
        <v>-83.2097069</v>
      </c>
      <c r="J7113" s="1" t="str">
        <f t="shared" si="1179"/>
        <v>NGR lake sediment grab sample</v>
      </c>
      <c r="K7113" s="1" t="str">
        <f t="shared" si="1180"/>
        <v>&lt;177 micron (NGR)</v>
      </c>
      <c r="L7113">
        <v>66</v>
      </c>
      <c r="M7113" t="s">
        <v>96</v>
      </c>
      <c r="N7113">
        <v>1252</v>
      </c>
      <c r="O7113" t="s">
        <v>208</v>
      </c>
      <c r="P7113" t="s">
        <v>243</v>
      </c>
      <c r="Q7113" t="s">
        <v>34</v>
      </c>
      <c r="R7113" t="s">
        <v>1058</v>
      </c>
      <c r="S7113" t="s">
        <v>244</v>
      </c>
      <c r="T7113" t="s">
        <v>36</v>
      </c>
      <c r="U7113" t="s">
        <v>2164</v>
      </c>
      <c r="V7113" t="s">
        <v>5873</v>
      </c>
      <c r="W7113" t="s">
        <v>53</v>
      </c>
      <c r="X7113" t="s">
        <v>283</v>
      </c>
      <c r="Y7113" t="s">
        <v>4630</v>
      </c>
      <c r="Z7113" t="s">
        <v>4679</v>
      </c>
    </row>
    <row r="7114" spans="1:26" hidden="1" x14ac:dyDescent="0.25">
      <c r="A7114" t="s">
        <v>28041</v>
      </c>
      <c r="B7114" t="s">
        <v>28042</v>
      </c>
      <c r="C7114" s="1" t="str">
        <f t="shared" si="1177"/>
        <v>21:0392</v>
      </c>
      <c r="D7114" s="1" t="str">
        <f t="shared" si="1178"/>
        <v>21:0131</v>
      </c>
      <c r="E7114" t="s">
        <v>28043</v>
      </c>
      <c r="F7114" t="s">
        <v>28044</v>
      </c>
      <c r="H7114">
        <v>68.318628399999994</v>
      </c>
      <c r="I7114">
        <v>-83.217832999999999</v>
      </c>
      <c r="J7114" s="1" t="str">
        <f t="shared" si="1179"/>
        <v>NGR lake sediment grab sample</v>
      </c>
      <c r="K7114" s="1" t="str">
        <f t="shared" si="1180"/>
        <v>&lt;177 micron (NGR)</v>
      </c>
      <c r="L7114">
        <v>66</v>
      </c>
      <c r="M7114" t="s">
        <v>106</v>
      </c>
      <c r="N7114">
        <v>1253</v>
      </c>
      <c r="O7114" t="s">
        <v>163</v>
      </c>
      <c r="P7114" t="s">
        <v>100</v>
      </c>
      <c r="Q7114" t="s">
        <v>75</v>
      </c>
      <c r="R7114" t="s">
        <v>100</v>
      </c>
      <c r="S7114" t="s">
        <v>334</v>
      </c>
      <c r="T7114" t="s">
        <v>36</v>
      </c>
      <c r="U7114" t="s">
        <v>19764</v>
      </c>
      <c r="V7114" t="s">
        <v>181</v>
      </c>
      <c r="W7114" t="s">
        <v>66</v>
      </c>
      <c r="X7114" t="s">
        <v>82</v>
      </c>
      <c r="Y7114" t="s">
        <v>66</v>
      </c>
      <c r="Z7114" t="s">
        <v>2127</v>
      </c>
    </row>
    <row r="7115" spans="1:26" hidden="1" x14ac:dyDescent="0.25">
      <c r="A7115" t="s">
        <v>28045</v>
      </c>
      <c r="B7115" t="s">
        <v>28046</v>
      </c>
      <c r="C7115" s="1" t="str">
        <f t="shared" si="1177"/>
        <v>21:0392</v>
      </c>
      <c r="D7115" s="1" t="str">
        <f t="shared" si="1178"/>
        <v>21:0131</v>
      </c>
      <c r="E7115" t="s">
        <v>28047</v>
      </c>
      <c r="F7115" t="s">
        <v>28048</v>
      </c>
      <c r="H7115">
        <v>68.321266399999999</v>
      </c>
      <c r="I7115">
        <v>-83.253305299999994</v>
      </c>
      <c r="J7115" s="1" t="str">
        <f t="shared" si="1179"/>
        <v>NGR lake sediment grab sample</v>
      </c>
      <c r="K7115" s="1" t="str">
        <f t="shared" si="1180"/>
        <v>&lt;177 micron (NGR)</v>
      </c>
      <c r="L7115">
        <v>66</v>
      </c>
      <c r="M7115" t="s">
        <v>118</v>
      </c>
      <c r="N7115">
        <v>1254</v>
      </c>
      <c r="O7115" t="s">
        <v>361</v>
      </c>
      <c r="P7115" t="s">
        <v>1177</v>
      </c>
      <c r="Q7115" t="s">
        <v>244</v>
      </c>
      <c r="R7115" t="s">
        <v>515</v>
      </c>
      <c r="S7115" t="s">
        <v>423</v>
      </c>
      <c r="T7115" t="s">
        <v>36</v>
      </c>
      <c r="U7115" t="s">
        <v>6852</v>
      </c>
      <c r="V7115" t="s">
        <v>11342</v>
      </c>
      <c r="W7115" t="s">
        <v>66</v>
      </c>
      <c r="X7115" t="s">
        <v>82</v>
      </c>
      <c r="Y7115" t="s">
        <v>121</v>
      </c>
      <c r="Z7115" t="s">
        <v>710</v>
      </c>
    </row>
    <row r="7116" spans="1:26" hidden="1" x14ac:dyDescent="0.25">
      <c r="A7116" t="s">
        <v>28049</v>
      </c>
      <c r="B7116" t="s">
        <v>28050</v>
      </c>
      <c r="C7116" s="1" t="str">
        <f t="shared" si="1177"/>
        <v>21:0392</v>
      </c>
      <c r="D7116" s="1" t="str">
        <f>HYPERLINK("http://geochem.nrcan.gc.ca/cdogs/content/svy/svy_e.htm", "")</f>
        <v/>
      </c>
      <c r="G7116" s="1" t="str">
        <f>HYPERLINK("http://geochem.nrcan.gc.ca/cdogs/content/cr_/cr_00007_e.htm", "7")</f>
        <v>7</v>
      </c>
      <c r="J7116" t="s">
        <v>220</v>
      </c>
      <c r="K7116" t="s">
        <v>221</v>
      </c>
      <c r="L7116">
        <v>66</v>
      </c>
      <c r="M7116" t="s">
        <v>222</v>
      </c>
      <c r="N7116">
        <v>1255</v>
      </c>
      <c r="O7116" t="s">
        <v>48</v>
      </c>
      <c r="P7116" t="s">
        <v>48</v>
      </c>
      <c r="Q7116" t="s">
        <v>109</v>
      </c>
      <c r="R7116" t="s">
        <v>146</v>
      </c>
      <c r="S7116" t="s">
        <v>33</v>
      </c>
      <c r="T7116" t="s">
        <v>65</v>
      </c>
      <c r="U7116" t="s">
        <v>1588</v>
      </c>
      <c r="V7116" t="s">
        <v>590</v>
      </c>
      <c r="W7116" t="s">
        <v>53</v>
      </c>
      <c r="X7116" t="s">
        <v>760</v>
      </c>
      <c r="Y7116" t="s">
        <v>24468</v>
      </c>
      <c r="Z7116" t="s">
        <v>760</v>
      </c>
    </row>
    <row r="7117" spans="1:26" hidden="1" x14ac:dyDescent="0.25">
      <c r="A7117" t="s">
        <v>28051</v>
      </c>
      <c r="B7117" t="s">
        <v>28052</v>
      </c>
      <c r="C7117" s="1" t="str">
        <f t="shared" si="1177"/>
        <v>21:0392</v>
      </c>
      <c r="D7117" s="1" t="str">
        <f t="shared" ref="D7117:D7141" si="1181">HYPERLINK("http://geochem.nrcan.gc.ca/cdogs/content/svy/svy210131_e.htm", "21:0131")</f>
        <v>21:0131</v>
      </c>
      <c r="E7117" t="s">
        <v>28053</v>
      </c>
      <c r="F7117" t="s">
        <v>28054</v>
      </c>
      <c r="H7117">
        <v>68.338446000000005</v>
      </c>
      <c r="I7117">
        <v>-83.344170099999999</v>
      </c>
      <c r="J7117" s="1" t="str">
        <f t="shared" ref="J7117:J7141" si="1182">HYPERLINK("http://geochem.nrcan.gc.ca/cdogs/content/kwd/kwd020027_e.htm", "NGR lake sediment grab sample")</f>
        <v>NGR lake sediment grab sample</v>
      </c>
      <c r="K7117" s="1" t="str">
        <f t="shared" ref="K7117:K7141" si="1183">HYPERLINK("http://geochem.nrcan.gc.ca/cdogs/content/kwd/kwd080006_e.htm", "&lt;177 micron (NGR)")</f>
        <v>&lt;177 micron (NGR)</v>
      </c>
      <c r="L7117">
        <v>66</v>
      </c>
      <c r="M7117" t="s">
        <v>131</v>
      </c>
      <c r="N7117">
        <v>1256</v>
      </c>
      <c r="O7117" t="s">
        <v>465</v>
      </c>
      <c r="P7117" t="s">
        <v>31</v>
      </c>
      <c r="Q7117" t="s">
        <v>77</v>
      </c>
      <c r="R7117" t="s">
        <v>1692</v>
      </c>
      <c r="S7117" t="s">
        <v>406</v>
      </c>
      <c r="T7117" t="s">
        <v>36</v>
      </c>
      <c r="U7117" t="s">
        <v>1222</v>
      </c>
      <c r="V7117" t="s">
        <v>4630</v>
      </c>
      <c r="W7117" t="s">
        <v>53</v>
      </c>
      <c r="X7117" t="s">
        <v>82</v>
      </c>
      <c r="Y7117" t="s">
        <v>349</v>
      </c>
      <c r="Z7117" t="s">
        <v>78</v>
      </c>
    </row>
    <row r="7118" spans="1:26" hidden="1" x14ac:dyDescent="0.25">
      <c r="A7118" t="s">
        <v>28055</v>
      </c>
      <c r="B7118" t="s">
        <v>28056</v>
      </c>
      <c r="C7118" s="1" t="str">
        <f t="shared" si="1177"/>
        <v>21:0392</v>
      </c>
      <c r="D7118" s="1" t="str">
        <f t="shared" si="1181"/>
        <v>21:0131</v>
      </c>
      <c r="E7118" t="s">
        <v>28057</v>
      </c>
      <c r="F7118" t="s">
        <v>28058</v>
      </c>
      <c r="H7118">
        <v>68.283762300000006</v>
      </c>
      <c r="I7118">
        <v>-83.491482899999994</v>
      </c>
      <c r="J7118" s="1" t="str">
        <f t="shared" si="1182"/>
        <v>NGR lake sediment grab sample</v>
      </c>
      <c r="K7118" s="1" t="str">
        <f t="shared" si="1183"/>
        <v>&lt;177 micron (NGR)</v>
      </c>
      <c r="L7118">
        <v>66</v>
      </c>
      <c r="M7118" t="s">
        <v>143</v>
      </c>
      <c r="N7118">
        <v>1257</v>
      </c>
      <c r="O7118" t="s">
        <v>244</v>
      </c>
      <c r="P7118" t="s">
        <v>50</v>
      </c>
      <c r="Q7118" t="s">
        <v>66</v>
      </c>
      <c r="R7118" t="s">
        <v>109</v>
      </c>
      <c r="S7118" t="s">
        <v>33</v>
      </c>
      <c r="T7118" t="s">
        <v>36</v>
      </c>
      <c r="U7118" t="s">
        <v>81</v>
      </c>
      <c r="V7118" t="s">
        <v>730</v>
      </c>
      <c r="W7118" t="s">
        <v>53</v>
      </c>
      <c r="X7118" t="s">
        <v>76</v>
      </c>
      <c r="Y7118" t="s">
        <v>41</v>
      </c>
      <c r="Z7118" t="s">
        <v>227</v>
      </c>
    </row>
    <row r="7119" spans="1:26" hidden="1" x14ac:dyDescent="0.25">
      <c r="A7119" t="s">
        <v>28059</v>
      </c>
      <c r="B7119" t="s">
        <v>28060</v>
      </c>
      <c r="C7119" s="1" t="str">
        <f t="shared" si="1177"/>
        <v>21:0392</v>
      </c>
      <c r="D7119" s="1" t="str">
        <f t="shared" si="1181"/>
        <v>21:0131</v>
      </c>
      <c r="E7119" t="s">
        <v>28008</v>
      </c>
      <c r="F7119" t="s">
        <v>28061</v>
      </c>
      <c r="H7119">
        <v>68.246260899999996</v>
      </c>
      <c r="I7119">
        <v>-83.468913299999997</v>
      </c>
      <c r="J7119" s="1" t="str">
        <f t="shared" si="1182"/>
        <v>NGR lake sediment grab sample</v>
      </c>
      <c r="K7119" s="1" t="str">
        <f t="shared" si="1183"/>
        <v>&lt;177 micron (NGR)</v>
      </c>
      <c r="L7119">
        <v>66</v>
      </c>
      <c r="M7119" t="s">
        <v>366</v>
      </c>
      <c r="N7119">
        <v>1258</v>
      </c>
      <c r="O7119" t="s">
        <v>88</v>
      </c>
      <c r="P7119" t="s">
        <v>144</v>
      </c>
      <c r="Q7119" t="s">
        <v>135</v>
      </c>
      <c r="R7119" t="s">
        <v>54</v>
      </c>
      <c r="S7119" t="s">
        <v>145</v>
      </c>
      <c r="T7119" t="s">
        <v>36</v>
      </c>
      <c r="U7119" t="s">
        <v>4778</v>
      </c>
      <c r="V7119" t="s">
        <v>4550</v>
      </c>
      <c r="W7119" t="s">
        <v>63</v>
      </c>
      <c r="X7119" t="s">
        <v>890</v>
      </c>
      <c r="Y7119" t="s">
        <v>156</v>
      </c>
      <c r="Z7119" t="s">
        <v>97</v>
      </c>
    </row>
    <row r="7120" spans="1:26" hidden="1" x14ac:dyDescent="0.25">
      <c r="A7120" t="s">
        <v>28062</v>
      </c>
      <c r="B7120" t="s">
        <v>28063</v>
      </c>
      <c r="C7120" s="1" t="str">
        <f t="shared" si="1177"/>
        <v>21:0392</v>
      </c>
      <c r="D7120" s="1" t="str">
        <f t="shared" si="1181"/>
        <v>21:0131</v>
      </c>
      <c r="E7120" t="s">
        <v>28064</v>
      </c>
      <c r="F7120" t="s">
        <v>28065</v>
      </c>
      <c r="H7120">
        <v>68.257955800000005</v>
      </c>
      <c r="I7120">
        <v>-83.351863600000001</v>
      </c>
      <c r="J7120" s="1" t="str">
        <f t="shared" si="1182"/>
        <v>NGR lake sediment grab sample</v>
      </c>
      <c r="K7120" s="1" t="str">
        <f t="shared" si="1183"/>
        <v>&lt;177 micron (NGR)</v>
      </c>
      <c r="L7120">
        <v>66</v>
      </c>
      <c r="M7120" t="s">
        <v>177</v>
      </c>
      <c r="N7120">
        <v>1259</v>
      </c>
      <c r="O7120" t="s">
        <v>463</v>
      </c>
      <c r="P7120" t="s">
        <v>465</v>
      </c>
      <c r="Q7120" t="s">
        <v>708</v>
      </c>
      <c r="R7120" t="s">
        <v>31</v>
      </c>
      <c r="S7120" t="s">
        <v>165</v>
      </c>
      <c r="T7120" t="s">
        <v>36</v>
      </c>
      <c r="U7120" t="s">
        <v>477</v>
      </c>
      <c r="V7120" t="s">
        <v>201</v>
      </c>
      <c r="W7120" t="s">
        <v>39</v>
      </c>
      <c r="X7120" t="s">
        <v>79</v>
      </c>
      <c r="Y7120" t="s">
        <v>1607</v>
      </c>
      <c r="Z7120" t="s">
        <v>4295</v>
      </c>
    </row>
    <row r="7121" spans="1:26" hidden="1" x14ac:dyDescent="0.25">
      <c r="A7121" t="s">
        <v>28066</v>
      </c>
      <c r="B7121" t="s">
        <v>28067</v>
      </c>
      <c r="C7121" s="1" t="str">
        <f t="shared" si="1177"/>
        <v>21:0392</v>
      </c>
      <c r="D7121" s="1" t="str">
        <f t="shared" si="1181"/>
        <v>21:0131</v>
      </c>
      <c r="E7121" t="s">
        <v>28068</v>
      </c>
      <c r="F7121" t="s">
        <v>28069</v>
      </c>
      <c r="H7121">
        <v>68.235611500000005</v>
      </c>
      <c r="I7121">
        <v>-83.396961099999999</v>
      </c>
      <c r="J7121" s="1" t="str">
        <f t="shared" si="1182"/>
        <v>NGR lake sediment grab sample</v>
      </c>
      <c r="K7121" s="1" t="str">
        <f t="shared" si="1183"/>
        <v>&lt;177 micron (NGR)</v>
      </c>
      <c r="L7121">
        <v>66</v>
      </c>
      <c r="M7121" t="s">
        <v>187</v>
      </c>
      <c r="N7121">
        <v>1260</v>
      </c>
      <c r="O7121" t="s">
        <v>455</v>
      </c>
      <c r="P7121" t="s">
        <v>252</v>
      </c>
      <c r="Q7121" t="s">
        <v>76</v>
      </c>
      <c r="R7121" t="s">
        <v>19874</v>
      </c>
      <c r="S7121" t="s">
        <v>110</v>
      </c>
      <c r="T7121" t="s">
        <v>36</v>
      </c>
      <c r="U7121" t="s">
        <v>639</v>
      </c>
      <c r="V7121" t="s">
        <v>478</v>
      </c>
      <c r="W7121" t="s">
        <v>80</v>
      </c>
      <c r="X7121" t="s">
        <v>79</v>
      </c>
      <c r="Y7121" t="s">
        <v>41</v>
      </c>
      <c r="Z7121" t="s">
        <v>4687</v>
      </c>
    </row>
    <row r="7122" spans="1:26" hidden="1" x14ac:dyDescent="0.25">
      <c r="A7122" t="s">
        <v>28070</v>
      </c>
      <c r="B7122" t="s">
        <v>28071</v>
      </c>
      <c r="C7122" s="1" t="str">
        <f t="shared" si="1177"/>
        <v>21:0392</v>
      </c>
      <c r="D7122" s="1" t="str">
        <f t="shared" si="1181"/>
        <v>21:0131</v>
      </c>
      <c r="E7122" t="s">
        <v>28072</v>
      </c>
      <c r="F7122" t="s">
        <v>28073</v>
      </c>
      <c r="H7122">
        <v>68.229064800000003</v>
      </c>
      <c r="I7122">
        <v>-83.424462700000007</v>
      </c>
      <c r="J7122" s="1" t="str">
        <f t="shared" si="1182"/>
        <v>NGR lake sediment grab sample</v>
      </c>
      <c r="K7122" s="1" t="str">
        <f t="shared" si="1183"/>
        <v>&lt;177 micron (NGR)</v>
      </c>
      <c r="L7122">
        <v>66</v>
      </c>
      <c r="M7122" t="s">
        <v>196</v>
      </c>
      <c r="N7122">
        <v>1261</v>
      </c>
      <c r="O7122" t="s">
        <v>300</v>
      </c>
      <c r="P7122" t="s">
        <v>417</v>
      </c>
      <c r="Q7122" t="s">
        <v>78</v>
      </c>
      <c r="R7122" t="s">
        <v>4122</v>
      </c>
      <c r="S7122" t="s">
        <v>34</v>
      </c>
      <c r="T7122" t="s">
        <v>262</v>
      </c>
      <c r="U7122" t="s">
        <v>470</v>
      </c>
      <c r="V7122" t="s">
        <v>911</v>
      </c>
      <c r="W7122" t="s">
        <v>66</v>
      </c>
      <c r="X7122" t="s">
        <v>48</v>
      </c>
      <c r="Y7122" t="s">
        <v>41</v>
      </c>
      <c r="Z7122" t="s">
        <v>1830</v>
      </c>
    </row>
    <row r="7123" spans="1:26" hidden="1" x14ac:dyDescent="0.25">
      <c r="A7123" t="s">
        <v>28074</v>
      </c>
      <c r="B7123" t="s">
        <v>28075</v>
      </c>
      <c r="C7123" s="1" t="str">
        <f t="shared" si="1177"/>
        <v>21:0392</v>
      </c>
      <c r="D7123" s="1" t="str">
        <f t="shared" si="1181"/>
        <v>21:0131</v>
      </c>
      <c r="E7123" t="s">
        <v>28076</v>
      </c>
      <c r="F7123" t="s">
        <v>28077</v>
      </c>
      <c r="H7123">
        <v>68.220885199999998</v>
      </c>
      <c r="I7123">
        <v>-83.314032400000002</v>
      </c>
      <c r="J7123" s="1" t="str">
        <f t="shared" si="1182"/>
        <v>NGR lake sediment grab sample</v>
      </c>
      <c r="K7123" s="1" t="str">
        <f t="shared" si="1183"/>
        <v>&lt;177 micron (NGR)</v>
      </c>
      <c r="L7123">
        <v>66</v>
      </c>
      <c r="M7123" t="s">
        <v>206</v>
      </c>
      <c r="N7123">
        <v>1262</v>
      </c>
      <c r="O7123" t="s">
        <v>336</v>
      </c>
      <c r="P7123" t="s">
        <v>515</v>
      </c>
      <c r="Q7123" t="s">
        <v>39</v>
      </c>
      <c r="R7123" t="s">
        <v>100</v>
      </c>
      <c r="S7123" t="s">
        <v>283</v>
      </c>
      <c r="T7123" t="s">
        <v>36</v>
      </c>
      <c r="U7123" t="s">
        <v>291</v>
      </c>
      <c r="V7123" t="s">
        <v>137</v>
      </c>
      <c r="W7123" t="s">
        <v>66</v>
      </c>
      <c r="X7123" t="s">
        <v>48</v>
      </c>
      <c r="Y7123" t="s">
        <v>41</v>
      </c>
      <c r="Z7123" t="s">
        <v>97</v>
      </c>
    </row>
    <row r="7124" spans="1:26" hidden="1" x14ac:dyDescent="0.25">
      <c r="A7124" t="s">
        <v>28078</v>
      </c>
      <c r="B7124" t="s">
        <v>28079</v>
      </c>
      <c r="C7124" s="1" t="str">
        <f t="shared" si="1177"/>
        <v>21:0392</v>
      </c>
      <c r="D7124" s="1" t="str">
        <f t="shared" si="1181"/>
        <v>21:0131</v>
      </c>
      <c r="E7124" t="s">
        <v>28080</v>
      </c>
      <c r="F7124" t="s">
        <v>28081</v>
      </c>
      <c r="H7124">
        <v>68.173803100000001</v>
      </c>
      <c r="I7124">
        <v>-83.404468800000004</v>
      </c>
      <c r="J7124" s="1" t="str">
        <f t="shared" si="1182"/>
        <v>NGR lake sediment grab sample</v>
      </c>
      <c r="K7124" s="1" t="str">
        <f t="shared" si="1183"/>
        <v>&lt;177 micron (NGR)</v>
      </c>
      <c r="L7124">
        <v>66</v>
      </c>
      <c r="M7124" t="s">
        <v>214</v>
      </c>
      <c r="N7124">
        <v>1263</v>
      </c>
      <c r="O7124" t="s">
        <v>283</v>
      </c>
      <c r="P7124" t="s">
        <v>134</v>
      </c>
      <c r="Q7124" t="s">
        <v>181</v>
      </c>
      <c r="R7124" t="s">
        <v>64</v>
      </c>
      <c r="S7124" t="s">
        <v>33</v>
      </c>
      <c r="T7124" t="s">
        <v>36</v>
      </c>
      <c r="U7124" t="s">
        <v>343</v>
      </c>
      <c r="V7124" t="s">
        <v>237</v>
      </c>
      <c r="W7124" t="s">
        <v>53</v>
      </c>
      <c r="X7124" t="s">
        <v>82</v>
      </c>
      <c r="Y7124" t="s">
        <v>41</v>
      </c>
      <c r="Z7124" t="s">
        <v>6344</v>
      </c>
    </row>
    <row r="7125" spans="1:26" hidden="1" x14ac:dyDescent="0.25">
      <c r="A7125" t="s">
        <v>28082</v>
      </c>
      <c r="B7125" t="s">
        <v>28083</v>
      </c>
      <c r="C7125" s="1" t="str">
        <f t="shared" si="1177"/>
        <v>21:0392</v>
      </c>
      <c r="D7125" s="1" t="str">
        <f t="shared" si="1181"/>
        <v>21:0131</v>
      </c>
      <c r="E7125" t="s">
        <v>28084</v>
      </c>
      <c r="F7125" t="s">
        <v>28085</v>
      </c>
      <c r="H7125">
        <v>68.387827799999997</v>
      </c>
      <c r="I7125">
        <v>-83.551392399999997</v>
      </c>
      <c r="J7125" s="1" t="str">
        <f t="shared" si="1182"/>
        <v>NGR lake sediment grab sample</v>
      </c>
      <c r="K7125" s="1" t="str">
        <f t="shared" si="1183"/>
        <v>&lt;177 micron (NGR)</v>
      </c>
      <c r="L7125">
        <v>67</v>
      </c>
      <c r="M7125" t="s">
        <v>242</v>
      </c>
      <c r="N7125">
        <v>1264</v>
      </c>
      <c r="O7125" t="s">
        <v>188</v>
      </c>
      <c r="P7125" t="s">
        <v>1090</v>
      </c>
      <c r="Q7125" t="s">
        <v>76</v>
      </c>
      <c r="R7125" t="s">
        <v>696</v>
      </c>
      <c r="S7125" t="s">
        <v>244</v>
      </c>
      <c r="T7125" t="s">
        <v>36</v>
      </c>
      <c r="U7125" t="s">
        <v>2579</v>
      </c>
      <c r="V7125" t="s">
        <v>10734</v>
      </c>
      <c r="W7125" t="s">
        <v>66</v>
      </c>
      <c r="X7125" t="s">
        <v>77</v>
      </c>
      <c r="Y7125" t="s">
        <v>2590</v>
      </c>
      <c r="Z7125" t="s">
        <v>2309</v>
      </c>
    </row>
    <row r="7126" spans="1:26" hidden="1" x14ac:dyDescent="0.25">
      <c r="A7126" t="s">
        <v>28086</v>
      </c>
      <c r="B7126" t="s">
        <v>28087</v>
      </c>
      <c r="C7126" s="1" t="str">
        <f t="shared" si="1177"/>
        <v>21:0392</v>
      </c>
      <c r="D7126" s="1" t="str">
        <f t="shared" si="1181"/>
        <v>21:0131</v>
      </c>
      <c r="E7126" t="s">
        <v>28088</v>
      </c>
      <c r="F7126" t="s">
        <v>28089</v>
      </c>
      <c r="H7126">
        <v>68.043613800000003</v>
      </c>
      <c r="I7126">
        <v>-83.993799499999994</v>
      </c>
      <c r="J7126" s="1" t="str">
        <f t="shared" si="1182"/>
        <v>NGR lake sediment grab sample</v>
      </c>
      <c r="K7126" s="1" t="str">
        <f t="shared" si="1183"/>
        <v>&lt;177 micron (NGR)</v>
      </c>
      <c r="L7126">
        <v>67</v>
      </c>
      <c r="M7126" t="s">
        <v>47</v>
      </c>
      <c r="N7126">
        <v>1265</v>
      </c>
      <c r="O7126" t="s">
        <v>528</v>
      </c>
      <c r="P7126" t="s">
        <v>759</v>
      </c>
      <c r="Q7126" t="s">
        <v>134</v>
      </c>
      <c r="R7126" t="s">
        <v>1937</v>
      </c>
      <c r="S7126" t="s">
        <v>244</v>
      </c>
      <c r="T7126" t="s">
        <v>36</v>
      </c>
      <c r="U7126" t="s">
        <v>2164</v>
      </c>
      <c r="V7126" t="s">
        <v>6700</v>
      </c>
      <c r="W7126" t="s">
        <v>66</v>
      </c>
      <c r="X7126" t="s">
        <v>79</v>
      </c>
      <c r="Y7126" t="s">
        <v>41</v>
      </c>
      <c r="Z7126" t="s">
        <v>156</v>
      </c>
    </row>
    <row r="7127" spans="1:26" hidden="1" x14ac:dyDescent="0.25">
      <c r="A7127" t="s">
        <v>28090</v>
      </c>
      <c r="B7127" t="s">
        <v>28091</v>
      </c>
      <c r="C7127" s="1" t="str">
        <f t="shared" si="1177"/>
        <v>21:0392</v>
      </c>
      <c r="D7127" s="1" t="str">
        <f t="shared" si="1181"/>
        <v>21:0131</v>
      </c>
      <c r="E7127" t="s">
        <v>28092</v>
      </c>
      <c r="F7127" t="s">
        <v>28093</v>
      </c>
      <c r="H7127">
        <v>68.020316500000007</v>
      </c>
      <c r="I7127">
        <v>-83.926321099999996</v>
      </c>
      <c r="J7127" s="1" t="str">
        <f t="shared" si="1182"/>
        <v>NGR lake sediment grab sample</v>
      </c>
      <c r="K7127" s="1" t="str">
        <f t="shared" si="1183"/>
        <v>&lt;177 micron (NGR)</v>
      </c>
      <c r="L7127">
        <v>67</v>
      </c>
      <c r="M7127" t="s">
        <v>60</v>
      </c>
      <c r="N7127">
        <v>1266</v>
      </c>
      <c r="O7127" t="s">
        <v>541</v>
      </c>
      <c r="P7127" t="s">
        <v>1047</v>
      </c>
      <c r="Q7127" t="s">
        <v>321</v>
      </c>
      <c r="R7127" t="s">
        <v>798</v>
      </c>
      <c r="S7127" t="s">
        <v>110</v>
      </c>
      <c r="T7127" t="s">
        <v>36</v>
      </c>
      <c r="U7127" t="s">
        <v>986</v>
      </c>
      <c r="V7127" t="s">
        <v>2544</v>
      </c>
      <c r="W7127" t="s">
        <v>33</v>
      </c>
      <c r="X7127" t="s">
        <v>48</v>
      </c>
      <c r="Y7127" t="s">
        <v>41</v>
      </c>
      <c r="Z7127" t="s">
        <v>4687</v>
      </c>
    </row>
    <row r="7128" spans="1:26" hidden="1" x14ac:dyDescent="0.25">
      <c r="A7128" t="s">
        <v>28094</v>
      </c>
      <c r="B7128" t="s">
        <v>28095</v>
      </c>
      <c r="C7128" s="1" t="str">
        <f t="shared" si="1177"/>
        <v>21:0392</v>
      </c>
      <c r="D7128" s="1" t="str">
        <f t="shared" si="1181"/>
        <v>21:0131</v>
      </c>
      <c r="E7128" t="s">
        <v>28096</v>
      </c>
      <c r="F7128" t="s">
        <v>28097</v>
      </c>
      <c r="H7128">
        <v>68.014724200000003</v>
      </c>
      <c r="I7128">
        <v>-83.799195699999999</v>
      </c>
      <c r="J7128" s="1" t="str">
        <f t="shared" si="1182"/>
        <v>NGR lake sediment grab sample</v>
      </c>
      <c r="K7128" s="1" t="str">
        <f t="shared" si="1183"/>
        <v>&lt;177 micron (NGR)</v>
      </c>
      <c r="L7128">
        <v>67</v>
      </c>
      <c r="M7128" t="s">
        <v>73</v>
      </c>
      <c r="N7128">
        <v>1267</v>
      </c>
      <c r="O7128" t="s">
        <v>702</v>
      </c>
      <c r="P7128" t="s">
        <v>455</v>
      </c>
      <c r="Q7128" t="s">
        <v>75</v>
      </c>
      <c r="R7128" t="s">
        <v>6616</v>
      </c>
      <c r="S7128" t="s">
        <v>134</v>
      </c>
      <c r="T7128" t="s">
        <v>36</v>
      </c>
      <c r="U7128" t="s">
        <v>1846</v>
      </c>
      <c r="V7128" t="s">
        <v>393</v>
      </c>
      <c r="W7128" t="s">
        <v>66</v>
      </c>
      <c r="X7128" t="s">
        <v>300</v>
      </c>
      <c r="Y7128" t="s">
        <v>125</v>
      </c>
      <c r="Z7128" t="s">
        <v>64</v>
      </c>
    </row>
    <row r="7129" spans="1:26" hidden="1" x14ac:dyDescent="0.25">
      <c r="A7129" t="s">
        <v>28098</v>
      </c>
      <c r="B7129" t="s">
        <v>28099</v>
      </c>
      <c r="C7129" s="1" t="str">
        <f t="shared" si="1177"/>
        <v>21:0392</v>
      </c>
      <c r="D7129" s="1" t="str">
        <f t="shared" si="1181"/>
        <v>21:0131</v>
      </c>
      <c r="E7129" t="s">
        <v>28100</v>
      </c>
      <c r="F7129" t="s">
        <v>28101</v>
      </c>
      <c r="H7129">
        <v>68.076670699999994</v>
      </c>
      <c r="I7129">
        <v>-83.968903100000006</v>
      </c>
      <c r="J7129" s="1" t="str">
        <f t="shared" si="1182"/>
        <v>NGR lake sediment grab sample</v>
      </c>
      <c r="K7129" s="1" t="str">
        <f t="shared" si="1183"/>
        <v>&lt;177 micron (NGR)</v>
      </c>
      <c r="L7129">
        <v>67</v>
      </c>
      <c r="M7129" t="s">
        <v>87</v>
      </c>
      <c r="N7129">
        <v>1268</v>
      </c>
      <c r="O7129" t="s">
        <v>77</v>
      </c>
      <c r="P7129" t="s">
        <v>39</v>
      </c>
      <c r="Q7129" t="s">
        <v>66</v>
      </c>
      <c r="R7129" t="s">
        <v>63</v>
      </c>
      <c r="S7129" t="s">
        <v>53</v>
      </c>
      <c r="T7129" t="s">
        <v>36</v>
      </c>
      <c r="U7129" t="s">
        <v>51</v>
      </c>
      <c r="V7129" t="s">
        <v>225</v>
      </c>
      <c r="W7129" t="s">
        <v>53</v>
      </c>
      <c r="X7129" t="s">
        <v>76</v>
      </c>
      <c r="Y7129" t="s">
        <v>41</v>
      </c>
      <c r="Z7129" t="s">
        <v>80</v>
      </c>
    </row>
    <row r="7130" spans="1:26" hidden="1" x14ac:dyDescent="0.25">
      <c r="A7130" t="s">
        <v>28102</v>
      </c>
      <c r="B7130" t="s">
        <v>28103</v>
      </c>
      <c r="C7130" s="1" t="str">
        <f t="shared" si="1177"/>
        <v>21:0392</v>
      </c>
      <c r="D7130" s="1" t="str">
        <f t="shared" si="1181"/>
        <v>21:0131</v>
      </c>
      <c r="E7130" t="s">
        <v>28104</v>
      </c>
      <c r="F7130" t="s">
        <v>28105</v>
      </c>
      <c r="H7130">
        <v>68.170255600000004</v>
      </c>
      <c r="I7130">
        <v>-83.708346399999996</v>
      </c>
      <c r="J7130" s="1" t="str">
        <f t="shared" si="1182"/>
        <v>NGR lake sediment grab sample</v>
      </c>
      <c r="K7130" s="1" t="str">
        <f t="shared" si="1183"/>
        <v>&lt;177 micron (NGR)</v>
      </c>
      <c r="L7130">
        <v>67</v>
      </c>
      <c r="M7130" t="s">
        <v>96</v>
      </c>
      <c r="N7130">
        <v>1269</v>
      </c>
      <c r="O7130" t="s">
        <v>228</v>
      </c>
      <c r="P7130" t="s">
        <v>35</v>
      </c>
      <c r="Q7130" t="s">
        <v>277</v>
      </c>
      <c r="R7130" t="s">
        <v>75</v>
      </c>
      <c r="S7130" t="s">
        <v>64</v>
      </c>
      <c r="T7130" t="s">
        <v>122</v>
      </c>
      <c r="U7130" t="s">
        <v>938</v>
      </c>
      <c r="V7130" t="s">
        <v>80</v>
      </c>
      <c r="W7130" t="s">
        <v>53</v>
      </c>
      <c r="X7130" t="s">
        <v>336</v>
      </c>
      <c r="Y7130" t="s">
        <v>41</v>
      </c>
      <c r="Z7130" t="s">
        <v>156</v>
      </c>
    </row>
    <row r="7131" spans="1:26" hidden="1" x14ac:dyDescent="0.25">
      <c r="A7131" t="s">
        <v>28106</v>
      </c>
      <c r="B7131" t="s">
        <v>28107</v>
      </c>
      <c r="C7131" s="1" t="str">
        <f t="shared" si="1177"/>
        <v>21:0392</v>
      </c>
      <c r="D7131" s="1" t="str">
        <f t="shared" si="1181"/>
        <v>21:0131</v>
      </c>
      <c r="E7131" t="s">
        <v>28108</v>
      </c>
      <c r="F7131" t="s">
        <v>28109</v>
      </c>
      <c r="H7131">
        <v>68.223160800000002</v>
      </c>
      <c r="I7131">
        <v>-83.645424599999998</v>
      </c>
      <c r="J7131" s="1" t="str">
        <f t="shared" si="1182"/>
        <v>NGR lake sediment grab sample</v>
      </c>
      <c r="K7131" s="1" t="str">
        <f t="shared" si="1183"/>
        <v>&lt;177 micron (NGR)</v>
      </c>
      <c r="L7131">
        <v>67</v>
      </c>
      <c r="M7131" t="s">
        <v>251</v>
      </c>
      <c r="N7131">
        <v>1270</v>
      </c>
      <c r="O7131" t="s">
        <v>577</v>
      </c>
      <c r="P7131" t="s">
        <v>260</v>
      </c>
      <c r="Q7131" t="s">
        <v>75</v>
      </c>
      <c r="R7131" t="s">
        <v>263</v>
      </c>
      <c r="S7131" t="s">
        <v>668</v>
      </c>
      <c r="T7131" t="s">
        <v>36</v>
      </c>
      <c r="U7131" t="s">
        <v>355</v>
      </c>
      <c r="V7131" t="s">
        <v>76</v>
      </c>
      <c r="W7131" t="s">
        <v>33</v>
      </c>
      <c r="X7131" t="s">
        <v>48</v>
      </c>
      <c r="Y7131" t="s">
        <v>875</v>
      </c>
      <c r="Z7131" t="s">
        <v>3162</v>
      </c>
    </row>
    <row r="7132" spans="1:26" hidden="1" x14ac:dyDescent="0.25">
      <c r="A7132" t="s">
        <v>28110</v>
      </c>
      <c r="B7132" t="s">
        <v>28111</v>
      </c>
      <c r="C7132" s="1" t="str">
        <f t="shared" si="1177"/>
        <v>21:0392</v>
      </c>
      <c r="D7132" s="1" t="str">
        <f t="shared" si="1181"/>
        <v>21:0131</v>
      </c>
      <c r="E7132" t="s">
        <v>28112</v>
      </c>
      <c r="F7132" t="s">
        <v>28113</v>
      </c>
      <c r="H7132">
        <v>68.2264014</v>
      </c>
      <c r="I7132">
        <v>-83.603953399999995</v>
      </c>
      <c r="J7132" s="1" t="str">
        <f t="shared" si="1182"/>
        <v>NGR lake sediment grab sample</v>
      </c>
      <c r="K7132" s="1" t="str">
        <f t="shared" si="1183"/>
        <v>&lt;177 micron (NGR)</v>
      </c>
      <c r="L7132">
        <v>67</v>
      </c>
      <c r="M7132" t="s">
        <v>259</v>
      </c>
      <c r="N7132">
        <v>1271</v>
      </c>
      <c r="O7132" t="s">
        <v>163</v>
      </c>
      <c r="P7132" t="s">
        <v>781</v>
      </c>
      <c r="Q7132" t="s">
        <v>708</v>
      </c>
      <c r="R7132" t="s">
        <v>228</v>
      </c>
      <c r="S7132" t="s">
        <v>761</v>
      </c>
      <c r="T7132" t="s">
        <v>36</v>
      </c>
      <c r="U7132" t="s">
        <v>111</v>
      </c>
      <c r="V7132" t="s">
        <v>76</v>
      </c>
      <c r="W7132" t="s">
        <v>66</v>
      </c>
      <c r="X7132" t="s">
        <v>48</v>
      </c>
      <c r="Y7132" t="s">
        <v>2590</v>
      </c>
      <c r="Z7132" t="s">
        <v>1830</v>
      </c>
    </row>
    <row r="7133" spans="1:26" hidden="1" x14ac:dyDescent="0.25">
      <c r="A7133" t="s">
        <v>28114</v>
      </c>
      <c r="B7133" t="s">
        <v>28115</v>
      </c>
      <c r="C7133" s="1" t="str">
        <f t="shared" si="1177"/>
        <v>21:0392</v>
      </c>
      <c r="D7133" s="1" t="str">
        <f t="shared" si="1181"/>
        <v>21:0131</v>
      </c>
      <c r="E7133" t="s">
        <v>28112</v>
      </c>
      <c r="F7133" t="s">
        <v>28116</v>
      </c>
      <c r="H7133">
        <v>68.2264014</v>
      </c>
      <c r="I7133">
        <v>-83.603953399999995</v>
      </c>
      <c r="J7133" s="1" t="str">
        <f t="shared" si="1182"/>
        <v>NGR lake sediment grab sample</v>
      </c>
      <c r="K7133" s="1" t="str">
        <f t="shared" si="1183"/>
        <v>&lt;177 micron (NGR)</v>
      </c>
      <c r="L7133">
        <v>67</v>
      </c>
      <c r="M7133" t="s">
        <v>268</v>
      </c>
      <c r="N7133">
        <v>1272</v>
      </c>
      <c r="O7133" t="s">
        <v>1709</v>
      </c>
      <c r="P7133" t="s">
        <v>2474</v>
      </c>
      <c r="Q7133" t="s">
        <v>334</v>
      </c>
      <c r="R7133" t="s">
        <v>1432</v>
      </c>
      <c r="S7133" t="s">
        <v>49</v>
      </c>
      <c r="T7133" t="s">
        <v>36</v>
      </c>
      <c r="U7133" t="s">
        <v>2330</v>
      </c>
      <c r="V7133" t="s">
        <v>15827</v>
      </c>
      <c r="W7133" t="s">
        <v>63</v>
      </c>
      <c r="X7133" t="s">
        <v>48</v>
      </c>
      <c r="Y7133" t="s">
        <v>2590</v>
      </c>
      <c r="Z7133" t="s">
        <v>2692</v>
      </c>
    </row>
    <row r="7134" spans="1:26" hidden="1" x14ac:dyDescent="0.25">
      <c r="A7134" t="s">
        <v>28117</v>
      </c>
      <c r="B7134" t="s">
        <v>28118</v>
      </c>
      <c r="C7134" s="1" t="str">
        <f t="shared" si="1177"/>
        <v>21:0392</v>
      </c>
      <c r="D7134" s="1" t="str">
        <f t="shared" si="1181"/>
        <v>21:0131</v>
      </c>
      <c r="E7134" t="s">
        <v>28119</v>
      </c>
      <c r="F7134" t="s">
        <v>28120</v>
      </c>
      <c r="H7134">
        <v>68.2408128</v>
      </c>
      <c r="I7134">
        <v>-83.503131300000007</v>
      </c>
      <c r="J7134" s="1" t="str">
        <f t="shared" si="1182"/>
        <v>NGR lake sediment grab sample</v>
      </c>
      <c r="K7134" s="1" t="str">
        <f t="shared" si="1183"/>
        <v>&lt;177 micron (NGR)</v>
      </c>
      <c r="L7134">
        <v>67</v>
      </c>
      <c r="M7134" t="s">
        <v>106</v>
      </c>
      <c r="N7134">
        <v>1273</v>
      </c>
      <c r="O7134" t="s">
        <v>1090</v>
      </c>
      <c r="P7134" t="s">
        <v>1048</v>
      </c>
      <c r="Q7134" t="s">
        <v>76</v>
      </c>
      <c r="R7134" t="s">
        <v>223</v>
      </c>
      <c r="S7134" t="s">
        <v>110</v>
      </c>
      <c r="T7134" t="s">
        <v>122</v>
      </c>
      <c r="U7134" t="s">
        <v>909</v>
      </c>
      <c r="V7134" t="s">
        <v>11653</v>
      </c>
      <c r="W7134" t="s">
        <v>53</v>
      </c>
      <c r="X7134" t="s">
        <v>283</v>
      </c>
      <c r="Y7134" t="s">
        <v>80</v>
      </c>
      <c r="Z7134" t="s">
        <v>80</v>
      </c>
    </row>
    <row r="7135" spans="1:26" hidden="1" x14ac:dyDescent="0.25">
      <c r="A7135" t="s">
        <v>28121</v>
      </c>
      <c r="B7135" t="s">
        <v>28122</v>
      </c>
      <c r="C7135" s="1" t="str">
        <f t="shared" si="1177"/>
        <v>21:0392</v>
      </c>
      <c r="D7135" s="1" t="str">
        <f t="shared" si="1181"/>
        <v>21:0131</v>
      </c>
      <c r="E7135" t="s">
        <v>28123</v>
      </c>
      <c r="F7135" t="s">
        <v>28124</v>
      </c>
      <c r="H7135">
        <v>68.428555799999998</v>
      </c>
      <c r="I7135">
        <v>-83.389775799999995</v>
      </c>
      <c r="J7135" s="1" t="str">
        <f t="shared" si="1182"/>
        <v>NGR lake sediment grab sample</v>
      </c>
      <c r="K7135" s="1" t="str">
        <f t="shared" si="1183"/>
        <v>&lt;177 micron (NGR)</v>
      </c>
      <c r="L7135">
        <v>67</v>
      </c>
      <c r="M7135" t="s">
        <v>118</v>
      </c>
      <c r="N7135">
        <v>1274</v>
      </c>
      <c r="O7135" t="s">
        <v>455</v>
      </c>
      <c r="P7135" t="s">
        <v>49</v>
      </c>
      <c r="Q7135" t="s">
        <v>146</v>
      </c>
      <c r="R7135" t="s">
        <v>708</v>
      </c>
      <c r="S7135" t="s">
        <v>64</v>
      </c>
      <c r="T7135" t="s">
        <v>36</v>
      </c>
      <c r="U7135" t="s">
        <v>781</v>
      </c>
      <c r="V7135" t="s">
        <v>992</v>
      </c>
      <c r="W7135" t="s">
        <v>53</v>
      </c>
      <c r="X7135" t="s">
        <v>77</v>
      </c>
      <c r="Y7135" t="s">
        <v>309</v>
      </c>
      <c r="Z7135" t="s">
        <v>399</v>
      </c>
    </row>
    <row r="7136" spans="1:26" hidden="1" x14ac:dyDescent="0.25">
      <c r="A7136" t="s">
        <v>28125</v>
      </c>
      <c r="B7136" t="s">
        <v>28126</v>
      </c>
      <c r="C7136" s="1" t="str">
        <f t="shared" si="1177"/>
        <v>21:0392</v>
      </c>
      <c r="D7136" s="1" t="str">
        <f t="shared" si="1181"/>
        <v>21:0131</v>
      </c>
      <c r="E7136" t="s">
        <v>28127</v>
      </c>
      <c r="F7136" t="s">
        <v>28128</v>
      </c>
      <c r="H7136">
        <v>68.397868399999993</v>
      </c>
      <c r="I7136">
        <v>-83.364212100000003</v>
      </c>
      <c r="J7136" s="1" t="str">
        <f t="shared" si="1182"/>
        <v>NGR lake sediment grab sample</v>
      </c>
      <c r="K7136" s="1" t="str">
        <f t="shared" si="1183"/>
        <v>&lt;177 micron (NGR)</v>
      </c>
      <c r="L7136">
        <v>67</v>
      </c>
      <c r="M7136" t="s">
        <v>131</v>
      </c>
      <c r="N7136">
        <v>1275</v>
      </c>
      <c r="O7136" t="s">
        <v>197</v>
      </c>
      <c r="P7136" t="s">
        <v>48</v>
      </c>
      <c r="Q7136" t="s">
        <v>181</v>
      </c>
      <c r="R7136" t="s">
        <v>321</v>
      </c>
      <c r="S7136" t="s">
        <v>97</v>
      </c>
      <c r="T7136" t="s">
        <v>36</v>
      </c>
      <c r="U7136" t="s">
        <v>909</v>
      </c>
      <c r="V7136" t="s">
        <v>38</v>
      </c>
      <c r="W7136" t="s">
        <v>66</v>
      </c>
      <c r="X7136" t="s">
        <v>77</v>
      </c>
      <c r="Y7136" t="s">
        <v>66</v>
      </c>
      <c r="Z7136" t="s">
        <v>2335</v>
      </c>
    </row>
    <row r="7137" spans="1:26" hidden="1" x14ac:dyDescent="0.25">
      <c r="A7137" t="s">
        <v>28129</v>
      </c>
      <c r="B7137" t="s">
        <v>28130</v>
      </c>
      <c r="C7137" s="1" t="str">
        <f t="shared" si="1177"/>
        <v>21:0392</v>
      </c>
      <c r="D7137" s="1" t="str">
        <f t="shared" si="1181"/>
        <v>21:0131</v>
      </c>
      <c r="E7137" t="s">
        <v>28131</v>
      </c>
      <c r="F7137" t="s">
        <v>28132</v>
      </c>
      <c r="H7137">
        <v>68.458136499999995</v>
      </c>
      <c r="I7137">
        <v>-83.409089499999993</v>
      </c>
      <c r="J7137" s="1" t="str">
        <f t="shared" si="1182"/>
        <v>NGR lake sediment grab sample</v>
      </c>
      <c r="K7137" s="1" t="str">
        <f t="shared" si="1183"/>
        <v>&lt;177 micron (NGR)</v>
      </c>
      <c r="L7137">
        <v>67</v>
      </c>
      <c r="M7137" t="s">
        <v>143</v>
      </c>
      <c r="N7137">
        <v>1276</v>
      </c>
      <c r="O7137" t="s">
        <v>798</v>
      </c>
      <c r="P7137" t="s">
        <v>145</v>
      </c>
      <c r="Q7137" t="s">
        <v>78</v>
      </c>
      <c r="R7137" t="s">
        <v>271</v>
      </c>
      <c r="S7137" t="s">
        <v>181</v>
      </c>
      <c r="T7137" t="s">
        <v>36</v>
      </c>
      <c r="U7137" t="s">
        <v>667</v>
      </c>
      <c r="V7137" t="s">
        <v>1223</v>
      </c>
      <c r="W7137" t="s">
        <v>53</v>
      </c>
      <c r="X7137" t="s">
        <v>283</v>
      </c>
      <c r="Y7137" t="s">
        <v>41</v>
      </c>
      <c r="Z7137" t="s">
        <v>2257</v>
      </c>
    </row>
    <row r="7138" spans="1:26" hidden="1" x14ac:dyDescent="0.25">
      <c r="A7138" t="s">
        <v>28133</v>
      </c>
      <c r="B7138" t="s">
        <v>28134</v>
      </c>
      <c r="C7138" s="1" t="str">
        <f t="shared" si="1177"/>
        <v>21:0392</v>
      </c>
      <c r="D7138" s="1" t="str">
        <f t="shared" si="1181"/>
        <v>21:0131</v>
      </c>
      <c r="E7138" t="s">
        <v>28135</v>
      </c>
      <c r="F7138" t="s">
        <v>28136</v>
      </c>
      <c r="H7138">
        <v>68.487476900000004</v>
      </c>
      <c r="I7138">
        <v>-83.371703999999994</v>
      </c>
      <c r="J7138" s="1" t="str">
        <f t="shared" si="1182"/>
        <v>NGR lake sediment grab sample</v>
      </c>
      <c r="K7138" s="1" t="str">
        <f t="shared" si="1183"/>
        <v>&lt;177 micron (NGR)</v>
      </c>
      <c r="L7138">
        <v>67</v>
      </c>
      <c r="M7138" t="s">
        <v>177</v>
      </c>
      <c r="N7138">
        <v>1277</v>
      </c>
      <c r="O7138" t="s">
        <v>1254</v>
      </c>
      <c r="P7138" t="s">
        <v>145</v>
      </c>
      <c r="Q7138" t="s">
        <v>39</v>
      </c>
      <c r="R7138" t="s">
        <v>277</v>
      </c>
      <c r="S7138" t="s">
        <v>146</v>
      </c>
      <c r="T7138" t="s">
        <v>36</v>
      </c>
      <c r="U7138" t="s">
        <v>1785</v>
      </c>
      <c r="V7138" t="s">
        <v>478</v>
      </c>
      <c r="W7138" t="s">
        <v>53</v>
      </c>
      <c r="X7138" t="s">
        <v>283</v>
      </c>
      <c r="Y7138" t="s">
        <v>125</v>
      </c>
      <c r="Z7138" t="s">
        <v>992</v>
      </c>
    </row>
    <row r="7139" spans="1:26" hidden="1" x14ac:dyDescent="0.25">
      <c r="A7139" t="s">
        <v>28137</v>
      </c>
      <c r="B7139" t="s">
        <v>28138</v>
      </c>
      <c r="C7139" s="1" t="str">
        <f t="shared" si="1177"/>
        <v>21:0392</v>
      </c>
      <c r="D7139" s="1" t="str">
        <f t="shared" si="1181"/>
        <v>21:0131</v>
      </c>
      <c r="E7139" t="s">
        <v>28139</v>
      </c>
      <c r="F7139" t="s">
        <v>28140</v>
      </c>
      <c r="H7139">
        <v>68.486089000000007</v>
      </c>
      <c r="I7139">
        <v>-83.464831399999994</v>
      </c>
      <c r="J7139" s="1" t="str">
        <f t="shared" si="1182"/>
        <v>NGR lake sediment grab sample</v>
      </c>
      <c r="K7139" s="1" t="str">
        <f t="shared" si="1183"/>
        <v>&lt;177 micron (NGR)</v>
      </c>
      <c r="L7139">
        <v>67</v>
      </c>
      <c r="M7139" t="s">
        <v>187</v>
      </c>
      <c r="N7139">
        <v>1278</v>
      </c>
      <c r="O7139" t="s">
        <v>81</v>
      </c>
      <c r="P7139" t="s">
        <v>297</v>
      </c>
      <c r="Q7139" t="s">
        <v>78</v>
      </c>
      <c r="R7139" t="s">
        <v>75</v>
      </c>
      <c r="S7139" t="s">
        <v>76</v>
      </c>
      <c r="T7139" t="s">
        <v>36</v>
      </c>
      <c r="U7139" t="s">
        <v>858</v>
      </c>
      <c r="V7139" t="s">
        <v>375</v>
      </c>
      <c r="W7139" t="s">
        <v>66</v>
      </c>
      <c r="X7139" t="s">
        <v>82</v>
      </c>
      <c r="Y7139" t="s">
        <v>41</v>
      </c>
      <c r="Z7139" t="s">
        <v>1797</v>
      </c>
    </row>
    <row r="7140" spans="1:26" hidden="1" x14ac:dyDescent="0.25">
      <c r="A7140" t="s">
        <v>28141</v>
      </c>
      <c r="B7140" t="s">
        <v>28142</v>
      </c>
      <c r="C7140" s="1" t="str">
        <f t="shared" si="1177"/>
        <v>21:0392</v>
      </c>
      <c r="D7140" s="1" t="str">
        <f t="shared" si="1181"/>
        <v>21:0131</v>
      </c>
      <c r="E7140" t="s">
        <v>28143</v>
      </c>
      <c r="F7140" t="s">
        <v>28144</v>
      </c>
      <c r="H7140">
        <v>68.445201800000007</v>
      </c>
      <c r="I7140">
        <v>-83.512461200000004</v>
      </c>
      <c r="J7140" s="1" t="str">
        <f t="shared" si="1182"/>
        <v>NGR lake sediment grab sample</v>
      </c>
      <c r="K7140" s="1" t="str">
        <f t="shared" si="1183"/>
        <v>&lt;177 micron (NGR)</v>
      </c>
      <c r="L7140">
        <v>67</v>
      </c>
      <c r="M7140" t="s">
        <v>196</v>
      </c>
      <c r="N7140">
        <v>1279</v>
      </c>
      <c r="O7140" t="s">
        <v>455</v>
      </c>
      <c r="P7140" t="s">
        <v>224</v>
      </c>
      <c r="Q7140" t="s">
        <v>78</v>
      </c>
      <c r="R7140" t="s">
        <v>75</v>
      </c>
      <c r="S7140" t="s">
        <v>156</v>
      </c>
      <c r="T7140" t="s">
        <v>36</v>
      </c>
      <c r="U7140" t="s">
        <v>535</v>
      </c>
      <c r="V7140" t="s">
        <v>171</v>
      </c>
      <c r="W7140" t="s">
        <v>53</v>
      </c>
      <c r="X7140" t="s">
        <v>283</v>
      </c>
      <c r="Y7140" t="s">
        <v>125</v>
      </c>
      <c r="Z7140" t="s">
        <v>2723</v>
      </c>
    </row>
    <row r="7141" spans="1:26" hidden="1" x14ac:dyDescent="0.25">
      <c r="A7141" t="s">
        <v>28145</v>
      </c>
      <c r="B7141" t="s">
        <v>28146</v>
      </c>
      <c r="C7141" s="1" t="str">
        <f t="shared" si="1177"/>
        <v>21:0392</v>
      </c>
      <c r="D7141" s="1" t="str">
        <f t="shared" si="1181"/>
        <v>21:0131</v>
      </c>
      <c r="E7141" t="s">
        <v>28147</v>
      </c>
      <c r="F7141" t="s">
        <v>28148</v>
      </c>
      <c r="H7141">
        <v>68.423997799999995</v>
      </c>
      <c r="I7141">
        <v>-83.444374300000007</v>
      </c>
      <c r="J7141" s="1" t="str">
        <f t="shared" si="1182"/>
        <v>NGR lake sediment grab sample</v>
      </c>
      <c r="K7141" s="1" t="str">
        <f t="shared" si="1183"/>
        <v>&lt;177 micron (NGR)</v>
      </c>
      <c r="L7141">
        <v>67</v>
      </c>
      <c r="M7141" t="s">
        <v>206</v>
      </c>
      <c r="N7141">
        <v>1280</v>
      </c>
      <c r="O7141" t="s">
        <v>1048</v>
      </c>
      <c r="P7141" t="s">
        <v>224</v>
      </c>
      <c r="Q7141" t="s">
        <v>78</v>
      </c>
      <c r="R7141" t="s">
        <v>761</v>
      </c>
      <c r="S7141" t="s">
        <v>109</v>
      </c>
      <c r="T7141" t="s">
        <v>36</v>
      </c>
      <c r="U7141" t="s">
        <v>991</v>
      </c>
      <c r="V7141" t="s">
        <v>164</v>
      </c>
      <c r="W7141" t="s">
        <v>53</v>
      </c>
      <c r="X7141" t="s">
        <v>77</v>
      </c>
      <c r="Y7141" t="s">
        <v>66</v>
      </c>
      <c r="Z7141" t="s">
        <v>2391</v>
      </c>
    </row>
    <row r="7142" spans="1:26" hidden="1" x14ac:dyDescent="0.25">
      <c r="A7142" t="s">
        <v>28149</v>
      </c>
      <c r="B7142" t="s">
        <v>28150</v>
      </c>
      <c r="C7142" s="1" t="str">
        <f t="shared" ref="C7142:C7163" si="1184">HYPERLINK("http://geochem.nrcan.gc.ca/cdogs/content/bdl/bdl210392_e.htm", "21:0392")</f>
        <v>21:0392</v>
      </c>
      <c r="D7142" s="1" t="str">
        <f>HYPERLINK("http://geochem.nrcan.gc.ca/cdogs/content/svy/svy_e.htm", "")</f>
        <v/>
      </c>
      <c r="G7142" s="1" t="str">
        <f>HYPERLINK("http://geochem.nrcan.gc.ca/cdogs/content/cr_/cr_00007_e.htm", "7")</f>
        <v>7</v>
      </c>
      <c r="J7142" t="s">
        <v>220</v>
      </c>
      <c r="K7142" t="s">
        <v>221</v>
      </c>
      <c r="L7142">
        <v>67</v>
      </c>
      <c r="M7142" t="s">
        <v>222</v>
      </c>
      <c r="N7142">
        <v>1281</v>
      </c>
      <c r="O7142" t="s">
        <v>48</v>
      </c>
      <c r="P7142" t="s">
        <v>133</v>
      </c>
      <c r="Q7142" t="s">
        <v>64</v>
      </c>
      <c r="R7142" t="s">
        <v>181</v>
      </c>
      <c r="S7142" t="s">
        <v>80</v>
      </c>
      <c r="T7142" t="s">
        <v>225</v>
      </c>
      <c r="U7142" t="s">
        <v>1829</v>
      </c>
      <c r="V7142" t="s">
        <v>590</v>
      </c>
      <c r="W7142" t="s">
        <v>53</v>
      </c>
      <c r="X7142" t="s">
        <v>40</v>
      </c>
      <c r="Y7142" t="s">
        <v>110</v>
      </c>
      <c r="Z7142" t="s">
        <v>198</v>
      </c>
    </row>
    <row r="7143" spans="1:26" hidden="1" x14ac:dyDescent="0.25">
      <c r="A7143" t="s">
        <v>28151</v>
      </c>
      <c r="B7143" t="s">
        <v>28152</v>
      </c>
      <c r="C7143" s="1" t="str">
        <f t="shared" si="1184"/>
        <v>21:0392</v>
      </c>
      <c r="D7143" s="1" t="str">
        <f t="shared" ref="D7143:D7151" si="1185">HYPERLINK("http://geochem.nrcan.gc.ca/cdogs/content/svy/svy210131_e.htm", "21:0131")</f>
        <v>21:0131</v>
      </c>
      <c r="E7143" t="s">
        <v>28153</v>
      </c>
      <c r="F7143" t="s">
        <v>28154</v>
      </c>
      <c r="H7143">
        <v>68.399536100000006</v>
      </c>
      <c r="I7143">
        <v>-83.496395000000007</v>
      </c>
      <c r="J7143" s="1" t="str">
        <f t="shared" ref="J7143:J7151" si="1186">HYPERLINK("http://geochem.nrcan.gc.ca/cdogs/content/kwd/kwd020027_e.htm", "NGR lake sediment grab sample")</f>
        <v>NGR lake sediment grab sample</v>
      </c>
      <c r="K7143" s="1" t="str">
        <f t="shared" ref="K7143:K7151" si="1187">HYPERLINK("http://geochem.nrcan.gc.ca/cdogs/content/kwd/kwd080006_e.htm", "&lt;177 micron (NGR)")</f>
        <v>&lt;177 micron (NGR)</v>
      </c>
      <c r="L7143">
        <v>67</v>
      </c>
      <c r="M7143" t="s">
        <v>214</v>
      </c>
      <c r="N7143">
        <v>1282</v>
      </c>
      <c r="O7143" t="s">
        <v>583</v>
      </c>
      <c r="P7143" t="s">
        <v>163</v>
      </c>
      <c r="Q7143" t="s">
        <v>64</v>
      </c>
      <c r="R7143" t="s">
        <v>1058</v>
      </c>
      <c r="S7143" t="s">
        <v>394</v>
      </c>
      <c r="T7143" t="s">
        <v>36</v>
      </c>
      <c r="U7143" t="s">
        <v>12585</v>
      </c>
      <c r="V7143" t="s">
        <v>201</v>
      </c>
      <c r="W7143" t="s">
        <v>66</v>
      </c>
      <c r="X7143" t="s">
        <v>82</v>
      </c>
      <c r="Y7143" t="s">
        <v>146</v>
      </c>
      <c r="Z7143" t="s">
        <v>15879</v>
      </c>
    </row>
    <row r="7144" spans="1:26" hidden="1" x14ac:dyDescent="0.25">
      <c r="A7144" t="s">
        <v>28155</v>
      </c>
      <c r="B7144" t="s">
        <v>28156</v>
      </c>
      <c r="C7144" s="1" t="str">
        <f t="shared" si="1184"/>
        <v>21:0392</v>
      </c>
      <c r="D7144" s="1" t="str">
        <f t="shared" si="1185"/>
        <v>21:0131</v>
      </c>
      <c r="E7144" t="s">
        <v>28084</v>
      </c>
      <c r="F7144" t="s">
        <v>28157</v>
      </c>
      <c r="H7144">
        <v>68.387827799999997</v>
      </c>
      <c r="I7144">
        <v>-83.551392399999997</v>
      </c>
      <c r="J7144" s="1" t="str">
        <f t="shared" si="1186"/>
        <v>NGR lake sediment grab sample</v>
      </c>
      <c r="K7144" s="1" t="str">
        <f t="shared" si="1187"/>
        <v>&lt;177 micron (NGR)</v>
      </c>
      <c r="L7144">
        <v>67</v>
      </c>
      <c r="M7144" t="s">
        <v>366</v>
      </c>
      <c r="N7144">
        <v>1283</v>
      </c>
      <c r="O7144" t="s">
        <v>488</v>
      </c>
      <c r="P7144" t="s">
        <v>771</v>
      </c>
      <c r="Q7144" t="s">
        <v>76</v>
      </c>
      <c r="R7144" t="s">
        <v>236</v>
      </c>
      <c r="S7144" t="s">
        <v>271</v>
      </c>
      <c r="T7144" t="s">
        <v>36</v>
      </c>
      <c r="U7144" t="s">
        <v>261</v>
      </c>
      <c r="V7144" t="s">
        <v>8216</v>
      </c>
      <c r="W7144" t="s">
        <v>53</v>
      </c>
      <c r="X7144" t="s">
        <v>77</v>
      </c>
      <c r="Y7144" t="s">
        <v>39</v>
      </c>
      <c r="Z7144" t="s">
        <v>2309</v>
      </c>
    </row>
    <row r="7145" spans="1:26" hidden="1" x14ac:dyDescent="0.25">
      <c r="A7145" t="s">
        <v>28158</v>
      </c>
      <c r="B7145" t="s">
        <v>28159</v>
      </c>
      <c r="C7145" s="1" t="str">
        <f t="shared" si="1184"/>
        <v>21:0392</v>
      </c>
      <c r="D7145" s="1" t="str">
        <f t="shared" si="1185"/>
        <v>21:0131</v>
      </c>
      <c r="E7145" t="s">
        <v>28160</v>
      </c>
      <c r="F7145" t="s">
        <v>28161</v>
      </c>
      <c r="H7145">
        <v>68.271418999999995</v>
      </c>
      <c r="I7145">
        <v>-83.7026319</v>
      </c>
      <c r="J7145" s="1" t="str">
        <f t="shared" si="1186"/>
        <v>NGR lake sediment grab sample</v>
      </c>
      <c r="K7145" s="1" t="str">
        <f t="shared" si="1187"/>
        <v>&lt;177 micron (NGR)</v>
      </c>
      <c r="L7145">
        <v>68</v>
      </c>
      <c r="M7145" t="s">
        <v>242</v>
      </c>
      <c r="N7145">
        <v>1284</v>
      </c>
      <c r="O7145" t="s">
        <v>588</v>
      </c>
      <c r="P7145" t="s">
        <v>521</v>
      </c>
      <c r="Q7145" t="s">
        <v>75</v>
      </c>
      <c r="R7145" t="s">
        <v>336</v>
      </c>
      <c r="S7145" t="s">
        <v>335</v>
      </c>
      <c r="T7145" t="s">
        <v>36</v>
      </c>
      <c r="U7145" t="s">
        <v>456</v>
      </c>
      <c r="V7145" t="s">
        <v>146</v>
      </c>
      <c r="W7145" t="s">
        <v>33</v>
      </c>
      <c r="X7145" t="s">
        <v>48</v>
      </c>
      <c r="Y7145" t="s">
        <v>125</v>
      </c>
      <c r="Z7145" t="s">
        <v>4117</v>
      </c>
    </row>
    <row r="7146" spans="1:26" hidden="1" x14ac:dyDescent="0.25">
      <c r="A7146" t="s">
        <v>28162</v>
      </c>
      <c r="B7146" t="s">
        <v>28163</v>
      </c>
      <c r="C7146" s="1" t="str">
        <f t="shared" si="1184"/>
        <v>21:0392</v>
      </c>
      <c r="D7146" s="1" t="str">
        <f t="shared" si="1185"/>
        <v>21:0131</v>
      </c>
      <c r="E7146" t="s">
        <v>28164</v>
      </c>
      <c r="F7146" t="s">
        <v>28165</v>
      </c>
      <c r="H7146">
        <v>68.370101599999998</v>
      </c>
      <c r="I7146">
        <v>-83.528408999999996</v>
      </c>
      <c r="J7146" s="1" t="str">
        <f t="shared" si="1186"/>
        <v>NGR lake sediment grab sample</v>
      </c>
      <c r="K7146" s="1" t="str">
        <f t="shared" si="1187"/>
        <v>&lt;177 micron (NGR)</v>
      </c>
      <c r="L7146">
        <v>68</v>
      </c>
      <c r="M7146" t="s">
        <v>47</v>
      </c>
      <c r="N7146">
        <v>1285</v>
      </c>
      <c r="O7146" t="s">
        <v>405</v>
      </c>
      <c r="P7146" t="s">
        <v>208</v>
      </c>
      <c r="Q7146" t="s">
        <v>50</v>
      </c>
      <c r="R7146" t="s">
        <v>343</v>
      </c>
      <c r="S7146" t="s">
        <v>708</v>
      </c>
      <c r="T7146" t="s">
        <v>36</v>
      </c>
      <c r="U7146" t="s">
        <v>709</v>
      </c>
      <c r="V7146" t="s">
        <v>7452</v>
      </c>
      <c r="W7146" t="s">
        <v>80</v>
      </c>
      <c r="X7146" t="s">
        <v>890</v>
      </c>
      <c r="Y7146" t="s">
        <v>15741</v>
      </c>
      <c r="Z7146" t="s">
        <v>2661</v>
      </c>
    </row>
    <row r="7147" spans="1:26" hidden="1" x14ac:dyDescent="0.25">
      <c r="A7147" t="s">
        <v>28166</v>
      </c>
      <c r="B7147" t="s">
        <v>28167</v>
      </c>
      <c r="C7147" s="1" t="str">
        <f t="shared" si="1184"/>
        <v>21:0392</v>
      </c>
      <c r="D7147" s="1" t="str">
        <f t="shared" si="1185"/>
        <v>21:0131</v>
      </c>
      <c r="E7147" t="s">
        <v>28168</v>
      </c>
      <c r="F7147" t="s">
        <v>28169</v>
      </c>
      <c r="H7147">
        <v>68.363617000000005</v>
      </c>
      <c r="I7147">
        <v>-83.383556200000001</v>
      </c>
      <c r="J7147" s="1" t="str">
        <f t="shared" si="1186"/>
        <v>NGR lake sediment grab sample</v>
      </c>
      <c r="K7147" s="1" t="str">
        <f t="shared" si="1187"/>
        <v>&lt;177 micron (NGR)</v>
      </c>
      <c r="L7147">
        <v>68</v>
      </c>
      <c r="M7147" t="s">
        <v>60</v>
      </c>
      <c r="N7147">
        <v>1286</v>
      </c>
      <c r="O7147" t="s">
        <v>361</v>
      </c>
      <c r="P7147" t="s">
        <v>1842</v>
      </c>
      <c r="Q7147" t="s">
        <v>110</v>
      </c>
      <c r="R7147" t="s">
        <v>81</v>
      </c>
      <c r="S7147" t="s">
        <v>406</v>
      </c>
      <c r="T7147" t="s">
        <v>36</v>
      </c>
      <c r="U7147" t="s">
        <v>547</v>
      </c>
      <c r="V7147" t="s">
        <v>146</v>
      </c>
      <c r="W7147" t="s">
        <v>66</v>
      </c>
      <c r="X7147" t="s">
        <v>82</v>
      </c>
      <c r="Y7147" t="s">
        <v>146</v>
      </c>
      <c r="Z7147" t="s">
        <v>3876</v>
      </c>
    </row>
    <row r="7148" spans="1:26" hidden="1" x14ac:dyDescent="0.25">
      <c r="A7148" t="s">
        <v>28170</v>
      </c>
      <c r="B7148" t="s">
        <v>28171</v>
      </c>
      <c r="C7148" s="1" t="str">
        <f t="shared" si="1184"/>
        <v>21:0392</v>
      </c>
      <c r="D7148" s="1" t="str">
        <f t="shared" si="1185"/>
        <v>21:0131</v>
      </c>
      <c r="E7148" t="s">
        <v>28172</v>
      </c>
      <c r="F7148" t="s">
        <v>28173</v>
      </c>
      <c r="H7148">
        <v>68.347974500000007</v>
      </c>
      <c r="I7148">
        <v>-83.443130400000001</v>
      </c>
      <c r="J7148" s="1" t="str">
        <f t="shared" si="1186"/>
        <v>NGR lake sediment grab sample</v>
      </c>
      <c r="K7148" s="1" t="str">
        <f t="shared" si="1187"/>
        <v>&lt;177 micron (NGR)</v>
      </c>
      <c r="L7148">
        <v>68</v>
      </c>
      <c r="M7148" t="s">
        <v>73</v>
      </c>
      <c r="N7148">
        <v>1287</v>
      </c>
      <c r="O7148" t="s">
        <v>760</v>
      </c>
      <c r="P7148" t="s">
        <v>760</v>
      </c>
      <c r="Q7148" t="s">
        <v>760</v>
      </c>
      <c r="R7148" t="s">
        <v>760</v>
      </c>
      <c r="S7148" t="s">
        <v>760</v>
      </c>
      <c r="T7148" t="s">
        <v>760</v>
      </c>
      <c r="U7148" t="s">
        <v>760</v>
      </c>
      <c r="V7148" t="s">
        <v>760</v>
      </c>
      <c r="W7148" t="s">
        <v>760</v>
      </c>
      <c r="X7148" t="s">
        <v>760</v>
      </c>
      <c r="Y7148" t="s">
        <v>760</v>
      </c>
      <c r="Z7148" t="s">
        <v>760</v>
      </c>
    </row>
    <row r="7149" spans="1:26" hidden="1" x14ac:dyDescent="0.25">
      <c r="A7149" t="s">
        <v>28174</v>
      </c>
      <c r="B7149" t="s">
        <v>28175</v>
      </c>
      <c r="C7149" s="1" t="str">
        <f t="shared" si="1184"/>
        <v>21:0392</v>
      </c>
      <c r="D7149" s="1" t="str">
        <f t="shared" si="1185"/>
        <v>21:0131</v>
      </c>
      <c r="E7149" t="s">
        <v>28176</v>
      </c>
      <c r="F7149" t="s">
        <v>28177</v>
      </c>
      <c r="H7149">
        <v>68.332235699999998</v>
      </c>
      <c r="I7149">
        <v>-83.422038799999996</v>
      </c>
      <c r="J7149" s="1" t="str">
        <f t="shared" si="1186"/>
        <v>NGR lake sediment grab sample</v>
      </c>
      <c r="K7149" s="1" t="str">
        <f t="shared" si="1187"/>
        <v>&lt;177 micron (NGR)</v>
      </c>
      <c r="L7149">
        <v>68</v>
      </c>
      <c r="M7149" t="s">
        <v>87</v>
      </c>
      <c r="N7149">
        <v>1288</v>
      </c>
      <c r="O7149" t="s">
        <v>81</v>
      </c>
      <c r="P7149" t="s">
        <v>348</v>
      </c>
      <c r="Q7149" t="s">
        <v>146</v>
      </c>
      <c r="R7149" t="s">
        <v>236</v>
      </c>
      <c r="S7149" t="s">
        <v>244</v>
      </c>
      <c r="T7149" t="s">
        <v>36</v>
      </c>
      <c r="U7149" t="s">
        <v>28178</v>
      </c>
      <c r="V7149" t="s">
        <v>76</v>
      </c>
      <c r="W7149" t="s">
        <v>53</v>
      </c>
      <c r="X7149" t="s">
        <v>82</v>
      </c>
      <c r="Y7149" t="s">
        <v>75</v>
      </c>
      <c r="Z7149" t="s">
        <v>2661</v>
      </c>
    </row>
    <row r="7150" spans="1:26" hidden="1" x14ac:dyDescent="0.25">
      <c r="A7150" t="s">
        <v>28179</v>
      </c>
      <c r="B7150" t="s">
        <v>28180</v>
      </c>
      <c r="C7150" s="1" t="str">
        <f t="shared" si="1184"/>
        <v>21:0392</v>
      </c>
      <c r="D7150" s="1" t="str">
        <f t="shared" si="1185"/>
        <v>21:0131</v>
      </c>
      <c r="E7150" t="s">
        <v>28181</v>
      </c>
      <c r="F7150" t="s">
        <v>28182</v>
      </c>
      <c r="H7150">
        <v>68.317447700000002</v>
      </c>
      <c r="I7150">
        <v>-83.551203599999994</v>
      </c>
      <c r="J7150" s="1" t="str">
        <f t="shared" si="1186"/>
        <v>NGR lake sediment grab sample</v>
      </c>
      <c r="K7150" s="1" t="str">
        <f t="shared" si="1187"/>
        <v>&lt;177 micron (NGR)</v>
      </c>
      <c r="L7150">
        <v>68</v>
      </c>
      <c r="M7150" t="s">
        <v>251</v>
      </c>
      <c r="N7150">
        <v>1289</v>
      </c>
      <c r="O7150" t="s">
        <v>107</v>
      </c>
      <c r="P7150" t="s">
        <v>144</v>
      </c>
      <c r="Q7150" t="s">
        <v>134</v>
      </c>
      <c r="R7150" t="s">
        <v>291</v>
      </c>
      <c r="S7150" t="s">
        <v>335</v>
      </c>
      <c r="T7150" t="s">
        <v>36</v>
      </c>
      <c r="U7150" t="s">
        <v>2448</v>
      </c>
      <c r="V7150" t="s">
        <v>4550</v>
      </c>
      <c r="W7150" t="s">
        <v>66</v>
      </c>
      <c r="X7150" t="s">
        <v>48</v>
      </c>
      <c r="Y7150" t="s">
        <v>39</v>
      </c>
      <c r="Z7150" t="s">
        <v>4881</v>
      </c>
    </row>
    <row r="7151" spans="1:26" hidden="1" x14ac:dyDescent="0.25">
      <c r="A7151" t="s">
        <v>28183</v>
      </c>
      <c r="B7151" t="s">
        <v>28184</v>
      </c>
      <c r="C7151" s="1" t="str">
        <f t="shared" si="1184"/>
        <v>21:0392</v>
      </c>
      <c r="D7151" s="1" t="str">
        <f t="shared" si="1185"/>
        <v>21:0131</v>
      </c>
      <c r="E7151" t="s">
        <v>28185</v>
      </c>
      <c r="F7151" t="s">
        <v>28186</v>
      </c>
      <c r="H7151">
        <v>68.309356500000007</v>
      </c>
      <c r="I7151">
        <v>-83.582953900000007</v>
      </c>
      <c r="J7151" s="1" t="str">
        <f t="shared" si="1186"/>
        <v>NGR lake sediment grab sample</v>
      </c>
      <c r="K7151" s="1" t="str">
        <f t="shared" si="1187"/>
        <v>&lt;177 micron (NGR)</v>
      </c>
      <c r="L7151">
        <v>68</v>
      </c>
      <c r="M7151" t="s">
        <v>259</v>
      </c>
      <c r="N7151">
        <v>1290</v>
      </c>
      <c r="O7151" t="s">
        <v>207</v>
      </c>
      <c r="P7151" t="s">
        <v>888</v>
      </c>
      <c r="Q7151" t="s">
        <v>110</v>
      </c>
      <c r="R7151" t="s">
        <v>133</v>
      </c>
      <c r="S7151" t="s">
        <v>110</v>
      </c>
      <c r="T7151" t="s">
        <v>36</v>
      </c>
      <c r="U7151" t="s">
        <v>535</v>
      </c>
      <c r="V7151" t="s">
        <v>2553</v>
      </c>
      <c r="W7151" t="s">
        <v>53</v>
      </c>
      <c r="X7151" t="s">
        <v>283</v>
      </c>
      <c r="Y7151" t="s">
        <v>125</v>
      </c>
      <c r="Z7151" t="s">
        <v>2257</v>
      </c>
    </row>
    <row r="7152" spans="1:26" hidden="1" x14ac:dyDescent="0.25">
      <c r="A7152" t="s">
        <v>28187</v>
      </c>
      <c r="B7152" t="s">
        <v>28188</v>
      </c>
      <c r="C7152" s="1" t="str">
        <f t="shared" si="1184"/>
        <v>21:0392</v>
      </c>
      <c r="D7152" s="1" t="str">
        <f>HYPERLINK("http://geochem.nrcan.gc.ca/cdogs/content/svy/svy_e.htm", "")</f>
        <v/>
      </c>
      <c r="G7152" s="1" t="str">
        <f>HYPERLINK("http://geochem.nrcan.gc.ca/cdogs/content/cr_/cr_00007_e.htm", "7")</f>
        <v>7</v>
      </c>
      <c r="J7152" t="s">
        <v>220</v>
      </c>
      <c r="K7152" t="s">
        <v>221</v>
      </c>
      <c r="L7152">
        <v>68</v>
      </c>
      <c r="M7152" t="s">
        <v>222</v>
      </c>
      <c r="N7152">
        <v>1291</v>
      </c>
      <c r="O7152" t="s">
        <v>48</v>
      </c>
      <c r="P7152" t="s">
        <v>48</v>
      </c>
      <c r="Q7152" t="s">
        <v>64</v>
      </c>
      <c r="R7152" t="s">
        <v>181</v>
      </c>
      <c r="S7152" t="s">
        <v>33</v>
      </c>
      <c r="T7152" t="s">
        <v>225</v>
      </c>
      <c r="U7152" t="s">
        <v>868</v>
      </c>
      <c r="V7152" t="s">
        <v>590</v>
      </c>
      <c r="W7152" t="s">
        <v>53</v>
      </c>
      <c r="X7152" t="s">
        <v>40</v>
      </c>
      <c r="Y7152" t="s">
        <v>135</v>
      </c>
      <c r="Z7152" t="s">
        <v>3084</v>
      </c>
    </row>
    <row r="7153" spans="1:26" hidden="1" x14ac:dyDescent="0.25">
      <c r="A7153" t="s">
        <v>28189</v>
      </c>
      <c r="B7153" t="s">
        <v>28190</v>
      </c>
      <c r="C7153" s="1" t="str">
        <f t="shared" si="1184"/>
        <v>21:0392</v>
      </c>
      <c r="D7153" s="1" t="str">
        <f t="shared" ref="D7153:D7163" si="1188">HYPERLINK("http://geochem.nrcan.gc.ca/cdogs/content/svy/svy210131_e.htm", "21:0131")</f>
        <v>21:0131</v>
      </c>
      <c r="E7153" t="s">
        <v>28185</v>
      </c>
      <c r="F7153" t="s">
        <v>28191</v>
      </c>
      <c r="H7153">
        <v>68.309356500000007</v>
      </c>
      <c r="I7153">
        <v>-83.582953900000007</v>
      </c>
      <c r="J7153" s="1" t="str">
        <f t="shared" ref="J7153:J7163" si="1189">HYPERLINK("http://geochem.nrcan.gc.ca/cdogs/content/kwd/kwd020027_e.htm", "NGR lake sediment grab sample")</f>
        <v>NGR lake sediment grab sample</v>
      </c>
      <c r="K7153" s="1" t="str">
        <f t="shared" ref="K7153:K7163" si="1190">HYPERLINK("http://geochem.nrcan.gc.ca/cdogs/content/kwd/kwd080006_e.htm", "&lt;177 micron (NGR)")</f>
        <v>&lt;177 micron (NGR)</v>
      </c>
      <c r="L7153">
        <v>68</v>
      </c>
      <c r="M7153" t="s">
        <v>268</v>
      </c>
      <c r="N7153">
        <v>1292</v>
      </c>
      <c r="O7153" t="s">
        <v>289</v>
      </c>
      <c r="P7153" t="s">
        <v>342</v>
      </c>
      <c r="Q7153" t="s">
        <v>34</v>
      </c>
      <c r="R7153" t="s">
        <v>423</v>
      </c>
      <c r="S7153" t="s">
        <v>34</v>
      </c>
      <c r="T7153" t="s">
        <v>36</v>
      </c>
      <c r="U7153" t="s">
        <v>521</v>
      </c>
      <c r="V7153" t="s">
        <v>1589</v>
      </c>
      <c r="W7153" t="s">
        <v>53</v>
      </c>
      <c r="X7153" t="s">
        <v>890</v>
      </c>
      <c r="Y7153" t="s">
        <v>125</v>
      </c>
      <c r="Z7153" t="s">
        <v>4754</v>
      </c>
    </row>
    <row r="7154" spans="1:26" hidden="1" x14ac:dyDescent="0.25">
      <c r="A7154" t="s">
        <v>28192</v>
      </c>
      <c r="B7154" t="s">
        <v>28193</v>
      </c>
      <c r="C7154" s="1" t="str">
        <f t="shared" si="1184"/>
        <v>21:0392</v>
      </c>
      <c r="D7154" s="1" t="str">
        <f t="shared" si="1188"/>
        <v>21:0131</v>
      </c>
      <c r="E7154" t="s">
        <v>28194</v>
      </c>
      <c r="F7154" t="s">
        <v>28195</v>
      </c>
      <c r="H7154">
        <v>68.314994200000001</v>
      </c>
      <c r="I7154">
        <v>-83.622518600000006</v>
      </c>
      <c r="J7154" s="1" t="str">
        <f t="shared" si="1189"/>
        <v>NGR lake sediment grab sample</v>
      </c>
      <c r="K7154" s="1" t="str">
        <f t="shared" si="1190"/>
        <v>&lt;177 micron (NGR)</v>
      </c>
      <c r="L7154">
        <v>68</v>
      </c>
      <c r="M7154" t="s">
        <v>96</v>
      </c>
      <c r="N7154">
        <v>1293</v>
      </c>
      <c r="O7154" t="s">
        <v>609</v>
      </c>
      <c r="P7154" t="s">
        <v>252</v>
      </c>
      <c r="Q7154" t="s">
        <v>277</v>
      </c>
      <c r="R7154" t="s">
        <v>1254</v>
      </c>
      <c r="S7154" t="s">
        <v>668</v>
      </c>
      <c r="T7154" t="s">
        <v>36</v>
      </c>
      <c r="U7154" t="s">
        <v>1192</v>
      </c>
      <c r="V7154" t="s">
        <v>19655</v>
      </c>
      <c r="W7154" t="s">
        <v>66</v>
      </c>
      <c r="X7154" t="s">
        <v>79</v>
      </c>
      <c r="Y7154" t="s">
        <v>66</v>
      </c>
      <c r="Z7154" t="s">
        <v>4550</v>
      </c>
    </row>
    <row r="7155" spans="1:26" hidden="1" x14ac:dyDescent="0.25">
      <c r="A7155" t="s">
        <v>28196</v>
      </c>
      <c r="B7155" t="s">
        <v>28197</v>
      </c>
      <c r="C7155" s="1" t="str">
        <f t="shared" si="1184"/>
        <v>21:0392</v>
      </c>
      <c r="D7155" s="1" t="str">
        <f t="shared" si="1188"/>
        <v>21:0131</v>
      </c>
      <c r="E7155" t="s">
        <v>28198</v>
      </c>
      <c r="F7155" t="s">
        <v>28199</v>
      </c>
      <c r="H7155">
        <v>68.346175500000001</v>
      </c>
      <c r="I7155">
        <v>-83.675615100000002</v>
      </c>
      <c r="J7155" s="1" t="str">
        <f t="shared" si="1189"/>
        <v>NGR lake sediment grab sample</v>
      </c>
      <c r="K7155" s="1" t="str">
        <f t="shared" si="1190"/>
        <v>&lt;177 micron (NGR)</v>
      </c>
      <c r="L7155">
        <v>68</v>
      </c>
      <c r="M7155" t="s">
        <v>106</v>
      </c>
      <c r="N7155">
        <v>1294</v>
      </c>
      <c r="O7155" t="s">
        <v>3158</v>
      </c>
      <c r="P7155" t="s">
        <v>679</v>
      </c>
      <c r="Q7155" t="s">
        <v>35</v>
      </c>
      <c r="R7155" t="s">
        <v>48</v>
      </c>
      <c r="S7155" t="s">
        <v>135</v>
      </c>
      <c r="T7155" t="s">
        <v>36</v>
      </c>
      <c r="U7155" t="s">
        <v>980</v>
      </c>
      <c r="V7155" t="s">
        <v>12009</v>
      </c>
      <c r="W7155" t="s">
        <v>53</v>
      </c>
      <c r="X7155" t="s">
        <v>48</v>
      </c>
      <c r="Y7155" t="s">
        <v>41</v>
      </c>
      <c r="Z7155" t="s">
        <v>1183</v>
      </c>
    </row>
    <row r="7156" spans="1:26" hidden="1" x14ac:dyDescent="0.25">
      <c r="A7156" t="s">
        <v>28200</v>
      </c>
      <c r="B7156" t="s">
        <v>28201</v>
      </c>
      <c r="C7156" s="1" t="str">
        <f t="shared" si="1184"/>
        <v>21:0392</v>
      </c>
      <c r="D7156" s="1" t="str">
        <f t="shared" si="1188"/>
        <v>21:0131</v>
      </c>
      <c r="E7156" t="s">
        <v>28202</v>
      </c>
      <c r="F7156" t="s">
        <v>28203</v>
      </c>
      <c r="H7156">
        <v>68.355112399999996</v>
      </c>
      <c r="I7156">
        <v>-83.748679499999994</v>
      </c>
      <c r="J7156" s="1" t="str">
        <f t="shared" si="1189"/>
        <v>NGR lake sediment grab sample</v>
      </c>
      <c r="K7156" s="1" t="str">
        <f t="shared" si="1190"/>
        <v>&lt;177 micron (NGR)</v>
      </c>
      <c r="L7156">
        <v>68</v>
      </c>
      <c r="M7156" t="s">
        <v>118</v>
      </c>
      <c r="N7156">
        <v>1295</v>
      </c>
      <c r="O7156" t="s">
        <v>528</v>
      </c>
      <c r="P7156" t="s">
        <v>252</v>
      </c>
      <c r="Q7156" t="s">
        <v>134</v>
      </c>
      <c r="R7156" t="s">
        <v>197</v>
      </c>
      <c r="S7156" t="s">
        <v>244</v>
      </c>
      <c r="T7156" t="s">
        <v>36</v>
      </c>
      <c r="U7156" t="s">
        <v>874</v>
      </c>
      <c r="V7156" t="s">
        <v>793</v>
      </c>
      <c r="W7156" t="s">
        <v>63</v>
      </c>
      <c r="X7156" t="s">
        <v>760</v>
      </c>
      <c r="Y7156" t="s">
        <v>66</v>
      </c>
      <c r="Z7156" t="s">
        <v>4881</v>
      </c>
    </row>
    <row r="7157" spans="1:26" hidden="1" x14ac:dyDescent="0.25">
      <c r="A7157" t="s">
        <v>28204</v>
      </c>
      <c r="B7157" t="s">
        <v>28205</v>
      </c>
      <c r="C7157" s="1" t="str">
        <f t="shared" si="1184"/>
        <v>21:0392</v>
      </c>
      <c r="D7157" s="1" t="str">
        <f t="shared" si="1188"/>
        <v>21:0131</v>
      </c>
      <c r="E7157" t="s">
        <v>28206</v>
      </c>
      <c r="F7157" t="s">
        <v>28207</v>
      </c>
      <c r="H7157">
        <v>68.322571999999994</v>
      </c>
      <c r="I7157">
        <v>-83.734604200000007</v>
      </c>
      <c r="J7157" s="1" t="str">
        <f t="shared" si="1189"/>
        <v>NGR lake sediment grab sample</v>
      </c>
      <c r="K7157" s="1" t="str">
        <f t="shared" si="1190"/>
        <v>&lt;177 micron (NGR)</v>
      </c>
      <c r="L7157">
        <v>68</v>
      </c>
      <c r="M7157" t="s">
        <v>131</v>
      </c>
      <c r="N7157">
        <v>1296</v>
      </c>
      <c r="O7157" t="s">
        <v>228</v>
      </c>
      <c r="P7157" t="s">
        <v>107</v>
      </c>
      <c r="Q7157" t="s">
        <v>110</v>
      </c>
      <c r="R7157" t="s">
        <v>74</v>
      </c>
      <c r="S7157" t="s">
        <v>198</v>
      </c>
      <c r="T7157" t="s">
        <v>36</v>
      </c>
      <c r="U7157" t="s">
        <v>909</v>
      </c>
      <c r="V7157" t="s">
        <v>13108</v>
      </c>
      <c r="W7157" t="s">
        <v>63</v>
      </c>
      <c r="X7157" t="s">
        <v>890</v>
      </c>
      <c r="Y7157" t="s">
        <v>41</v>
      </c>
      <c r="Z7157" t="s">
        <v>5520</v>
      </c>
    </row>
    <row r="7158" spans="1:26" hidden="1" x14ac:dyDescent="0.25">
      <c r="A7158" t="s">
        <v>28208</v>
      </c>
      <c r="B7158" t="s">
        <v>28209</v>
      </c>
      <c r="C7158" s="1" t="str">
        <f t="shared" si="1184"/>
        <v>21:0392</v>
      </c>
      <c r="D7158" s="1" t="str">
        <f t="shared" si="1188"/>
        <v>21:0131</v>
      </c>
      <c r="E7158" t="s">
        <v>28210</v>
      </c>
      <c r="F7158" t="s">
        <v>28211</v>
      </c>
      <c r="H7158">
        <v>68.300111900000005</v>
      </c>
      <c r="I7158">
        <v>-83.654857800000002</v>
      </c>
      <c r="J7158" s="1" t="str">
        <f t="shared" si="1189"/>
        <v>NGR lake sediment grab sample</v>
      </c>
      <c r="K7158" s="1" t="str">
        <f t="shared" si="1190"/>
        <v>&lt;177 micron (NGR)</v>
      </c>
      <c r="L7158">
        <v>68</v>
      </c>
      <c r="M7158" t="s">
        <v>143</v>
      </c>
      <c r="N7158">
        <v>1297</v>
      </c>
      <c r="O7158" t="s">
        <v>417</v>
      </c>
      <c r="P7158" t="s">
        <v>88</v>
      </c>
      <c r="Q7158" t="s">
        <v>198</v>
      </c>
      <c r="R7158" t="s">
        <v>108</v>
      </c>
      <c r="S7158" t="s">
        <v>135</v>
      </c>
      <c r="T7158" t="s">
        <v>36</v>
      </c>
      <c r="U7158" t="s">
        <v>991</v>
      </c>
      <c r="V7158" t="s">
        <v>19010</v>
      </c>
      <c r="W7158" t="s">
        <v>63</v>
      </c>
      <c r="X7158" t="s">
        <v>48</v>
      </c>
      <c r="Y7158" t="s">
        <v>125</v>
      </c>
      <c r="Z7158" t="s">
        <v>15879</v>
      </c>
    </row>
    <row r="7159" spans="1:26" hidden="1" x14ac:dyDescent="0.25">
      <c r="A7159" t="s">
        <v>28212</v>
      </c>
      <c r="B7159" t="s">
        <v>28213</v>
      </c>
      <c r="C7159" s="1" t="str">
        <f t="shared" si="1184"/>
        <v>21:0392</v>
      </c>
      <c r="D7159" s="1" t="str">
        <f t="shared" si="1188"/>
        <v>21:0131</v>
      </c>
      <c r="E7159" t="s">
        <v>28160</v>
      </c>
      <c r="F7159" t="s">
        <v>28214</v>
      </c>
      <c r="H7159">
        <v>68.271418999999995</v>
      </c>
      <c r="I7159">
        <v>-83.7026319</v>
      </c>
      <c r="J7159" s="1" t="str">
        <f t="shared" si="1189"/>
        <v>NGR lake sediment grab sample</v>
      </c>
      <c r="K7159" s="1" t="str">
        <f t="shared" si="1190"/>
        <v>&lt;177 micron (NGR)</v>
      </c>
      <c r="L7159">
        <v>68</v>
      </c>
      <c r="M7159" t="s">
        <v>366</v>
      </c>
      <c r="N7159">
        <v>1298</v>
      </c>
      <c r="O7159" t="s">
        <v>188</v>
      </c>
      <c r="P7159" t="s">
        <v>521</v>
      </c>
      <c r="Q7159" t="s">
        <v>75</v>
      </c>
      <c r="R7159" t="s">
        <v>13281</v>
      </c>
      <c r="S7159" t="s">
        <v>708</v>
      </c>
      <c r="T7159" t="s">
        <v>36</v>
      </c>
      <c r="U7159" t="s">
        <v>456</v>
      </c>
      <c r="V7159" t="s">
        <v>146</v>
      </c>
      <c r="W7159" t="s">
        <v>39</v>
      </c>
      <c r="X7159" t="s">
        <v>48</v>
      </c>
      <c r="Y7159" t="s">
        <v>41</v>
      </c>
      <c r="Z7159" t="s">
        <v>2391</v>
      </c>
    </row>
    <row r="7160" spans="1:26" hidden="1" x14ac:dyDescent="0.25">
      <c r="A7160" t="s">
        <v>28215</v>
      </c>
      <c r="B7160" t="s">
        <v>28216</v>
      </c>
      <c r="C7160" s="1" t="str">
        <f t="shared" si="1184"/>
        <v>21:0392</v>
      </c>
      <c r="D7160" s="1" t="str">
        <f t="shared" si="1188"/>
        <v>21:0131</v>
      </c>
      <c r="E7160" t="s">
        <v>28217</v>
      </c>
      <c r="F7160" t="s">
        <v>28218</v>
      </c>
      <c r="H7160">
        <v>68.284628600000005</v>
      </c>
      <c r="I7160">
        <v>-83.752646600000006</v>
      </c>
      <c r="J7160" s="1" t="str">
        <f t="shared" si="1189"/>
        <v>NGR lake sediment grab sample</v>
      </c>
      <c r="K7160" s="1" t="str">
        <f t="shared" si="1190"/>
        <v>&lt;177 micron (NGR)</v>
      </c>
      <c r="L7160">
        <v>68</v>
      </c>
      <c r="M7160" t="s">
        <v>177</v>
      </c>
      <c r="N7160">
        <v>1299</v>
      </c>
      <c r="O7160" t="s">
        <v>1177</v>
      </c>
      <c r="P7160" t="s">
        <v>208</v>
      </c>
      <c r="Q7160" t="s">
        <v>349</v>
      </c>
      <c r="R7160" t="s">
        <v>108</v>
      </c>
      <c r="S7160" t="s">
        <v>134</v>
      </c>
      <c r="T7160" t="s">
        <v>36</v>
      </c>
      <c r="U7160" t="s">
        <v>980</v>
      </c>
      <c r="V7160" t="s">
        <v>19275</v>
      </c>
      <c r="W7160" t="s">
        <v>63</v>
      </c>
      <c r="X7160" t="s">
        <v>48</v>
      </c>
      <c r="Y7160" t="s">
        <v>41</v>
      </c>
      <c r="Z7160" t="s">
        <v>97</v>
      </c>
    </row>
    <row r="7161" spans="1:26" hidden="1" x14ac:dyDescent="0.25">
      <c r="A7161" t="s">
        <v>28219</v>
      </c>
      <c r="B7161" t="s">
        <v>28220</v>
      </c>
      <c r="C7161" s="1" t="str">
        <f t="shared" si="1184"/>
        <v>21:0392</v>
      </c>
      <c r="D7161" s="1" t="str">
        <f t="shared" si="1188"/>
        <v>21:0131</v>
      </c>
      <c r="E7161" t="s">
        <v>28221</v>
      </c>
      <c r="F7161" t="s">
        <v>28222</v>
      </c>
      <c r="H7161">
        <v>68.279205099999999</v>
      </c>
      <c r="I7161">
        <v>-83.802226399999995</v>
      </c>
      <c r="J7161" s="1" t="str">
        <f t="shared" si="1189"/>
        <v>NGR lake sediment grab sample</v>
      </c>
      <c r="K7161" s="1" t="str">
        <f t="shared" si="1190"/>
        <v>&lt;177 micron (NGR)</v>
      </c>
      <c r="L7161">
        <v>68</v>
      </c>
      <c r="M7161" t="s">
        <v>187</v>
      </c>
      <c r="N7161">
        <v>1300</v>
      </c>
      <c r="O7161" t="s">
        <v>497</v>
      </c>
      <c r="P7161" t="s">
        <v>188</v>
      </c>
      <c r="Q7161" t="s">
        <v>668</v>
      </c>
      <c r="R7161" t="s">
        <v>489</v>
      </c>
      <c r="S7161" t="s">
        <v>349</v>
      </c>
      <c r="T7161" t="s">
        <v>36</v>
      </c>
      <c r="U7161" t="s">
        <v>2448</v>
      </c>
      <c r="V7161" t="s">
        <v>11342</v>
      </c>
      <c r="W7161" t="s">
        <v>80</v>
      </c>
      <c r="X7161" t="s">
        <v>48</v>
      </c>
      <c r="Y7161" t="s">
        <v>41</v>
      </c>
      <c r="Z7161" t="s">
        <v>859</v>
      </c>
    </row>
    <row r="7162" spans="1:26" hidden="1" x14ac:dyDescent="0.25">
      <c r="A7162" t="s">
        <v>28223</v>
      </c>
      <c r="B7162" t="s">
        <v>28224</v>
      </c>
      <c r="C7162" s="1" t="str">
        <f t="shared" si="1184"/>
        <v>21:0392</v>
      </c>
      <c r="D7162" s="1" t="str">
        <f t="shared" si="1188"/>
        <v>21:0131</v>
      </c>
      <c r="E7162" t="s">
        <v>28225</v>
      </c>
      <c r="F7162" t="s">
        <v>28226</v>
      </c>
      <c r="H7162">
        <v>68.296216099999995</v>
      </c>
      <c r="I7162">
        <v>-83.9109993</v>
      </c>
      <c r="J7162" s="1" t="str">
        <f t="shared" si="1189"/>
        <v>NGR lake sediment grab sample</v>
      </c>
      <c r="K7162" s="1" t="str">
        <f t="shared" si="1190"/>
        <v>&lt;177 micron (NGR)</v>
      </c>
      <c r="L7162">
        <v>68</v>
      </c>
      <c r="M7162" t="s">
        <v>196</v>
      </c>
      <c r="N7162">
        <v>1301</v>
      </c>
      <c r="O7162" t="s">
        <v>1709</v>
      </c>
      <c r="P7162" t="s">
        <v>666</v>
      </c>
      <c r="Q7162" t="s">
        <v>77</v>
      </c>
      <c r="R7162" t="s">
        <v>1937</v>
      </c>
      <c r="S7162" t="s">
        <v>394</v>
      </c>
      <c r="T7162" t="s">
        <v>36</v>
      </c>
      <c r="U7162" t="s">
        <v>2314</v>
      </c>
      <c r="V7162" t="s">
        <v>4550</v>
      </c>
      <c r="W7162" t="s">
        <v>33</v>
      </c>
      <c r="X7162" t="s">
        <v>336</v>
      </c>
      <c r="Y7162" t="s">
        <v>41</v>
      </c>
      <c r="Z7162" t="s">
        <v>2127</v>
      </c>
    </row>
    <row r="7163" spans="1:26" hidden="1" x14ac:dyDescent="0.25">
      <c r="A7163" t="s">
        <v>28227</v>
      </c>
      <c r="B7163" t="s">
        <v>28228</v>
      </c>
      <c r="C7163" s="1" t="str">
        <f t="shared" si="1184"/>
        <v>21:0392</v>
      </c>
      <c r="D7163" s="1" t="str">
        <f t="shared" si="1188"/>
        <v>21:0131</v>
      </c>
      <c r="E7163" t="s">
        <v>28229</v>
      </c>
      <c r="F7163" t="s">
        <v>28230</v>
      </c>
      <c r="H7163">
        <v>68.294613200000001</v>
      </c>
      <c r="I7163">
        <v>-83.954082999999997</v>
      </c>
      <c r="J7163" s="1" t="str">
        <f t="shared" si="1189"/>
        <v>NGR lake sediment grab sample</v>
      </c>
      <c r="K7163" s="1" t="str">
        <f t="shared" si="1190"/>
        <v>&lt;177 micron (NGR)</v>
      </c>
      <c r="L7163">
        <v>68</v>
      </c>
      <c r="M7163" t="s">
        <v>206</v>
      </c>
      <c r="N7163">
        <v>1302</v>
      </c>
      <c r="O7163" t="s">
        <v>91</v>
      </c>
      <c r="P7163" t="s">
        <v>81</v>
      </c>
      <c r="Q7163" t="s">
        <v>109</v>
      </c>
      <c r="R7163" t="s">
        <v>48</v>
      </c>
      <c r="S7163" t="s">
        <v>391</v>
      </c>
      <c r="T7163" t="s">
        <v>36</v>
      </c>
      <c r="U7163" t="s">
        <v>3605</v>
      </c>
      <c r="V7163" t="s">
        <v>146</v>
      </c>
      <c r="W7163" t="s">
        <v>63</v>
      </c>
      <c r="X7163" t="s">
        <v>336</v>
      </c>
      <c r="Y7163" t="s">
        <v>41</v>
      </c>
      <c r="Z7163" t="s">
        <v>4244</v>
      </c>
    </row>
  </sheetData>
  <autoFilter ref="A1:N7163">
    <filterColumn colId="0" hiddenButton="1"/>
    <filterColumn colId="1" hiddenButton="1"/>
    <filterColumn colId="3">
      <filters>
        <filter val="21:0115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svy210115_pkg_0150c.xlsx</vt:lpstr>
      <vt:lpstr>pkg_0150c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2023-02-18T07:02:59Z</dcterms:created>
  <dcterms:modified xsi:type="dcterms:W3CDTF">2023-02-18T19:59:52Z</dcterms:modified>
</cp:coreProperties>
</file>